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/Users/acurley/projects/upwork/aprecisioncompany/lambdas/project_summary/templates/"/>
    </mc:Choice>
  </mc:AlternateContent>
  <xr:revisionPtr revIDLastSave="0" documentId="8_{FC9EE67D-0AEF-FA47-A123-4F632B283102}" xr6:coauthVersionLast="47" xr6:coauthVersionMax="47" xr10:uidLastSave="{00000000-0000-0000-0000-000000000000}"/>
  <bookViews>
    <workbookView xWindow="0" yWindow="500" windowWidth="28800" windowHeight="15800" tabRatio="496" activeTab="1" xr2:uid="{00000000-000D-0000-FFFF-FFFF00000000}"/>
  </bookViews>
  <sheets>
    <sheet name="InfoGraphic" sheetId="103" r:id="rId1"/>
    <sheet name="SUMMARY" sheetId="2" r:id="rId2"/>
    <sheet name="1" sheetId="69" r:id="rId3"/>
    <sheet name="2" sheetId="98" r:id="rId4"/>
    <sheet name="3" sheetId="99" r:id="rId5"/>
    <sheet name="4" sheetId="100" r:id="rId6"/>
    <sheet name="5" sheetId="101" r:id="rId7"/>
    <sheet name="6" sheetId="102" r:id="rId8"/>
    <sheet name="7" sheetId="104" r:id="rId9"/>
    <sheet name="8" sheetId="105" r:id="rId10"/>
    <sheet name="9" sheetId="106" r:id="rId11"/>
    <sheet name="10" sheetId="107" r:id="rId12"/>
    <sheet name="11" sheetId="108" r:id="rId13"/>
    <sheet name="12" sheetId="109" r:id="rId14"/>
    <sheet name="13" sheetId="110" r:id="rId15"/>
    <sheet name="14" sheetId="111" r:id="rId16"/>
    <sheet name="15" sheetId="112" r:id="rId17"/>
  </sheets>
  <externalReferences>
    <externalReference r:id="rId18"/>
  </externalReferences>
  <definedNames>
    <definedName name="_xlnm.Print_Area" localSheetId="2">'1'!$C$1:$L$352</definedName>
    <definedName name="_xlnm.Print_Area" localSheetId="11">'10'!$C$1:$L$352</definedName>
    <definedName name="_xlnm.Print_Area" localSheetId="12">'11'!$C$1:$L$352</definedName>
    <definedName name="_xlnm.Print_Area" localSheetId="13">'12'!$C$1:$L$352</definedName>
    <definedName name="_xlnm.Print_Area" localSheetId="14">'13'!$C$1:$L$352</definedName>
    <definedName name="_xlnm.Print_Area" localSheetId="15">'14'!$C$1:$L$352</definedName>
    <definedName name="_xlnm.Print_Area" localSheetId="16">'15'!$C$1:$L$352</definedName>
    <definedName name="_xlnm.Print_Area" localSheetId="3">'2'!$C$1:$L$352</definedName>
    <definedName name="_xlnm.Print_Area" localSheetId="4">'3'!$C$1:$L$465</definedName>
    <definedName name="_xlnm.Print_Area" localSheetId="5">'4'!$C$1:$L$381</definedName>
    <definedName name="_xlnm.Print_Area" localSheetId="6">'5'!$C$1:$L$368</definedName>
    <definedName name="_xlnm.Print_Area" localSheetId="7">'6'!$C$1:$L$352</definedName>
    <definedName name="_xlnm.Print_Area" localSheetId="8">'7'!$C$1:$L$352</definedName>
    <definedName name="_xlnm.Print_Area" localSheetId="9">'8'!$C$1:$L$352</definedName>
    <definedName name="_xlnm.Print_Area" localSheetId="10">'9'!$C$1:$L$352</definedName>
    <definedName name="_xlnm.Print_Area" localSheetId="0">InfoGraphic!$A$1:$I$52</definedName>
    <definedName name="_xlnm.Print_Area" localSheetId="1">SUMMARY!$A$1:$I$66</definedName>
    <definedName name="_xlnm.Print_Titles" localSheetId="2">'1'!$21:$21</definedName>
    <definedName name="_xlnm.Print_Titles" localSheetId="11">'10'!$21:$21</definedName>
    <definedName name="_xlnm.Print_Titles" localSheetId="12">'11'!$21:$21</definedName>
    <definedName name="_xlnm.Print_Titles" localSheetId="13">'12'!$21:$21</definedName>
    <definedName name="_xlnm.Print_Titles" localSheetId="14">'13'!$21:$21</definedName>
    <definedName name="_xlnm.Print_Titles" localSheetId="15">'14'!$21:$21</definedName>
    <definedName name="_xlnm.Print_Titles" localSheetId="16">'15'!$21:$21</definedName>
    <definedName name="_xlnm.Print_Titles" localSheetId="3">'2'!$21:$21</definedName>
    <definedName name="_xlnm.Print_Titles" localSheetId="4">'3'!$21:$21</definedName>
    <definedName name="_xlnm.Print_Titles" localSheetId="5">'4'!$21:$21</definedName>
    <definedName name="_xlnm.Print_Titles" localSheetId="6">'5'!$21:$21</definedName>
    <definedName name="_xlnm.Print_Titles" localSheetId="7">'6'!$21:$21</definedName>
    <definedName name="_xlnm.Print_Titles" localSheetId="8">'7'!$21:$21</definedName>
    <definedName name="_xlnm.Print_Titles" localSheetId="9">'8'!$21:$21</definedName>
    <definedName name="_xlnm.Print_Titles" localSheetId="10">'9'!$21:$21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69" l="1"/>
  <c r="E7" i="98"/>
  <c r="E7" i="99"/>
  <c r="E7" i="100"/>
  <c r="E7" i="101"/>
  <c r="E7" i="102"/>
  <c r="E7" i="104"/>
  <c r="E7" i="105"/>
  <c r="E7" i="106"/>
  <c r="E7" i="107"/>
  <c r="E7" i="108"/>
  <c r="E7" i="109"/>
  <c r="E7" i="110"/>
  <c r="E7" i="111"/>
  <c r="E7" i="112"/>
  <c r="C351" i="98"/>
  <c r="K328" i="98"/>
  <c r="I328" i="98" s="1"/>
  <c r="AH328" i="98"/>
  <c r="K329" i="98"/>
  <c r="AM329" i="98" s="1"/>
  <c r="AH329" i="98"/>
  <c r="I330" i="98"/>
  <c r="J330" i="98"/>
  <c r="K330" i="98"/>
  <c r="AG330" i="98" s="1"/>
  <c r="AH330" i="98"/>
  <c r="AR330" i="98"/>
  <c r="AS330" i="98"/>
  <c r="AT330" i="98"/>
  <c r="K331" i="98"/>
  <c r="AO331" i="98" s="1"/>
  <c r="AH331" i="98"/>
  <c r="K332" i="98"/>
  <c r="O332" i="98" s="1"/>
  <c r="AH332" i="98"/>
  <c r="J333" i="98"/>
  <c r="K333" i="98"/>
  <c r="I333" i="98" s="1"/>
  <c r="AH333" i="98"/>
  <c r="AN333" i="98"/>
  <c r="AO333" i="98"/>
  <c r="AP333" i="98"/>
  <c r="AR333" i="98"/>
  <c r="AS333" i="98"/>
  <c r="K334" i="98"/>
  <c r="AG334" i="98" s="1"/>
  <c r="AH334" i="98"/>
  <c r="K335" i="98"/>
  <c r="AL335" i="98" s="1"/>
  <c r="AG335" i="98"/>
  <c r="AH335" i="98"/>
  <c r="K336" i="98"/>
  <c r="AL336" i="98" s="1"/>
  <c r="AH336" i="98"/>
  <c r="K337" i="98"/>
  <c r="J337" i="98" s="1"/>
  <c r="AH337" i="98"/>
  <c r="J338" i="98"/>
  <c r="K338" i="98"/>
  <c r="I338" i="98" s="1"/>
  <c r="AH338" i="98"/>
  <c r="K339" i="98"/>
  <c r="AH339" i="98"/>
  <c r="I340" i="98"/>
  <c r="K340" i="98"/>
  <c r="AG340" i="98" s="1"/>
  <c r="AH340" i="98"/>
  <c r="K341" i="98"/>
  <c r="AL341" i="98" s="1"/>
  <c r="AH341" i="98"/>
  <c r="K342" i="98"/>
  <c r="AO342" i="98" s="1"/>
  <c r="AH342" i="98"/>
  <c r="AN342" i="98"/>
  <c r="AP342" i="98"/>
  <c r="I343" i="98"/>
  <c r="J343" i="98"/>
  <c r="K343" i="98"/>
  <c r="AM343" i="98" s="1"/>
  <c r="O343" i="98"/>
  <c r="AK343" i="98" s="1"/>
  <c r="AX343" i="98" s="1"/>
  <c r="AH343" i="98"/>
  <c r="AS343" i="98"/>
  <c r="AT343" i="98"/>
  <c r="K344" i="98"/>
  <c r="I344" i="98" s="1"/>
  <c r="AH344" i="98"/>
  <c r="K345" i="98"/>
  <c r="AM345" i="98" s="1"/>
  <c r="AH345" i="98"/>
  <c r="J346" i="98"/>
  <c r="K346" i="98"/>
  <c r="AN346" i="98" s="1"/>
  <c r="O346" i="98"/>
  <c r="AI346" i="98" s="1"/>
  <c r="AV346" i="98" s="1"/>
  <c r="AH346" i="98"/>
  <c r="K347" i="98"/>
  <c r="I347" i="98" s="1"/>
  <c r="AH347" i="98"/>
  <c r="K348" i="98"/>
  <c r="AL348" i="98" s="1"/>
  <c r="O348" i="98"/>
  <c r="AJ348" i="98" s="1"/>
  <c r="AW348" i="98" s="1"/>
  <c r="AH348" i="98"/>
  <c r="AS348" i="98"/>
  <c r="K349" i="98"/>
  <c r="O349" i="98" s="1"/>
  <c r="AH349" i="98"/>
  <c r="K350" i="98"/>
  <c r="AG350" i="98" s="1"/>
  <c r="AH350" i="98"/>
  <c r="AP350" i="98"/>
  <c r="AQ350" i="98"/>
  <c r="AS350" i="98"/>
  <c r="E7" i="69"/>
  <c r="P5" i="69"/>
  <c r="J45" i="2"/>
  <c r="K45" i="2"/>
  <c r="L45" i="2"/>
  <c r="M45" i="2"/>
  <c r="J46" i="2"/>
  <c r="K46" i="2"/>
  <c r="L46" i="2"/>
  <c r="M46" i="2"/>
  <c r="J47" i="2"/>
  <c r="K47" i="2"/>
  <c r="L47" i="2"/>
  <c r="M47" i="2"/>
  <c r="J48" i="2"/>
  <c r="K48" i="2"/>
  <c r="L48" i="2"/>
  <c r="M48" i="2"/>
  <c r="J49" i="2"/>
  <c r="K49" i="2"/>
  <c r="L49" i="2"/>
  <c r="M49" i="2"/>
  <c r="J50" i="2"/>
  <c r="K50" i="2"/>
  <c r="L50" i="2"/>
  <c r="M50" i="2"/>
  <c r="J51" i="2"/>
  <c r="K51" i="2"/>
  <c r="L51" i="2"/>
  <c r="M51" i="2"/>
  <c r="J52" i="2"/>
  <c r="K52" i="2"/>
  <c r="L52" i="2"/>
  <c r="M52" i="2"/>
  <c r="J53" i="2"/>
  <c r="K53" i="2"/>
  <c r="L53" i="2"/>
  <c r="M53" i="2"/>
  <c r="P8" i="107"/>
  <c r="F26" i="2" s="1"/>
  <c r="P8" i="100"/>
  <c r="F32" i="2" s="1"/>
  <c r="BA351" i="112"/>
  <c r="AH351" i="112"/>
  <c r="K351" i="112"/>
  <c r="AT351" i="112" s="1"/>
  <c r="BA350" i="112"/>
  <c r="AH350" i="112"/>
  <c r="K350" i="112"/>
  <c r="I350" i="112" s="1"/>
  <c r="BA349" i="112"/>
  <c r="AH349" i="112"/>
  <c r="K349" i="112"/>
  <c r="AS349" i="112" s="1"/>
  <c r="BA348" i="112"/>
  <c r="AH348" i="112"/>
  <c r="K348" i="112"/>
  <c r="BA347" i="112"/>
  <c r="AH347" i="112"/>
  <c r="K347" i="112"/>
  <c r="AS347" i="112" s="1"/>
  <c r="BA346" i="112"/>
  <c r="AH346" i="112"/>
  <c r="K346" i="112"/>
  <c r="AG346" i="112" s="1"/>
  <c r="BA345" i="112"/>
  <c r="AH345" i="112"/>
  <c r="K345" i="112"/>
  <c r="AR345" i="112" s="1"/>
  <c r="BA344" i="112"/>
  <c r="AH344" i="112"/>
  <c r="K344" i="112"/>
  <c r="BA343" i="112"/>
  <c r="AH343" i="112"/>
  <c r="K343" i="112"/>
  <c r="AM343" i="112" s="1"/>
  <c r="BA342" i="112"/>
  <c r="AH342" i="112"/>
  <c r="K342" i="112"/>
  <c r="AP342" i="112" s="1"/>
  <c r="BA341" i="112"/>
  <c r="AH341" i="112"/>
  <c r="K341" i="112"/>
  <c r="AS341" i="112" s="1"/>
  <c r="BA340" i="112"/>
  <c r="AH340" i="112"/>
  <c r="K340" i="112"/>
  <c r="AT340" i="112" s="1"/>
  <c r="BA339" i="112"/>
  <c r="AH339" i="112"/>
  <c r="K339" i="112"/>
  <c r="AS339" i="112" s="1"/>
  <c r="BA338" i="112"/>
  <c r="AH338" i="112"/>
  <c r="K338" i="112"/>
  <c r="J338" i="112" s="1"/>
  <c r="BA337" i="112"/>
  <c r="AH337" i="112"/>
  <c r="K337" i="112"/>
  <c r="J337" i="112" s="1"/>
  <c r="BA336" i="112"/>
  <c r="AH336" i="112"/>
  <c r="K336" i="112"/>
  <c r="AR336" i="112" s="1"/>
  <c r="BA335" i="112"/>
  <c r="AH335" i="112"/>
  <c r="K335" i="112"/>
  <c r="AM335" i="112" s="1"/>
  <c r="BA334" i="112"/>
  <c r="AH334" i="112"/>
  <c r="K334" i="112"/>
  <c r="I334" i="112" s="1"/>
  <c r="BA333" i="112"/>
  <c r="AH333" i="112"/>
  <c r="K333" i="112"/>
  <c r="J333" i="112" s="1"/>
  <c r="BA332" i="112"/>
  <c r="AH332" i="112"/>
  <c r="K332" i="112"/>
  <c r="AS332" i="112" s="1"/>
  <c r="BA331" i="112"/>
  <c r="AH331" i="112"/>
  <c r="K331" i="112"/>
  <c r="I331" i="112" s="1"/>
  <c r="BA330" i="112"/>
  <c r="AH330" i="112"/>
  <c r="K330" i="112"/>
  <c r="AS330" i="112" s="1"/>
  <c r="BA329" i="112"/>
  <c r="AH329" i="112"/>
  <c r="K329" i="112"/>
  <c r="AP329" i="112" s="1"/>
  <c r="BA328" i="112"/>
  <c r="AH328" i="112"/>
  <c r="K328" i="112"/>
  <c r="AT328" i="112" s="1"/>
  <c r="BA327" i="112"/>
  <c r="AH327" i="112"/>
  <c r="K327" i="112"/>
  <c r="AQ327" i="112" s="1"/>
  <c r="BA326" i="112"/>
  <c r="AH326" i="112"/>
  <c r="K326" i="112"/>
  <c r="AT326" i="112" s="1"/>
  <c r="BA325" i="112"/>
  <c r="AH325" i="112"/>
  <c r="K325" i="112"/>
  <c r="AS325" i="112" s="1"/>
  <c r="BA324" i="112"/>
  <c r="AH324" i="112"/>
  <c r="K324" i="112"/>
  <c r="AT324" i="112" s="1"/>
  <c r="BA323" i="112"/>
  <c r="AH323" i="112"/>
  <c r="K323" i="112"/>
  <c r="J323" i="112" s="1"/>
  <c r="BA322" i="112"/>
  <c r="AH322" i="112"/>
  <c r="K322" i="112"/>
  <c r="BA321" i="112"/>
  <c r="AH321" i="112"/>
  <c r="K321" i="112"/>
  <c r="J321" i="112" s="1"/>
  <c r="BA320" i="112"/>
  <c r="AH320" i="112"/>
  <c r="K320" i="112"/>
  <c r="BA319" i="112"/>
  <c r="AH319" i="112"/>
  <c r="K319" i="112"/>
  <c r="AS319" i="112" s="1"/>
  <c r="BA318" i="112"/>
  <c r="AH318" i="112"/>
  <c r="K318" i="112"/>
  <c r="AS318" i="112" s="1"/>
  <c r="BA317" i="112"/>
  <c r="AH317" i="112"/>
  <c r="K317" i="112"/>
  <c r="I317" i="112" s="1"/>
  <c r="BA316" i="112"/>
  <c r="AH316" i="112"/>
  <c r="K316" i="112"/>
  <c r="AS316" i="112" s="1"/>
  <c r="BA315" i="112"/>
  <c r="AH315" i="112"/>
  <c r="K315" i="112"/>
  <c r="AS315" i="112" s="1"/>
  <c r="BA314" i="112"/>
  <c r="AH314" i="112"/>
  <c r="K314" i="112"/>
  <c r="BA313" i="112"/>
  <c r="AH313" i="112"/>
  <c r="K313" i="112"/>
  <c r="J313" i="112" s="1"/>
  <c r="BA312" i="112"/>
  <c r="AH312" i="112"/>
  <c r="K312" i="112"/>
  <c r="AO312" i="112" s="1"/>
  <c r="BA311" i="112"/>
  <c r="AH311" i="112"/>
  <c r="K311" i="112"/>
  <c r="AQ311" i="112" s="1"/>
  <c r="BA310" i="112"/>
  <c r="AH310" i="112"/>
  <c r="K310" i="112"/>
  <c r="AT310" i="112" s="1"/>
  <c r="BA309" i="112"/>
  <c r="AH309" i="112"/>
  <c r="K309" i="112"/>
  <c r="AS309" i="112" s="1"/>
  <c r="BA308" i="112"/>
  <c r="AH308" i="112"/>
  <c r="K308" i="112"/>
  <c r="BA307" i="112"/>
  <c r="AH307" i="112"/>
  <c r="K307" i="112"/>
  <c r="AS307" i="112" s="1"/>
  <c r="BA306" i="112"/>
  <c r="AH306" i="112"/>
  <c r="K306" i="112"/>
  <c r="AP306" i="112" s="1"/>
  <c r="L306" i="112" s="1"/>
  <c r="BA305" i="112"/>
  <c r="AH305" i="112"/>
  <c r="K305" i="112"/>
  <c r="AS305" i="112" s="1"/>
  <c r="BA304" i="112"/>
  <c r="AH304" i="112"/>
  <c r="K304" i="112"/>
  <c r="BA303" i="112"/>
  <c r="AH303" i="112"/>
  <c r="K303" i="112"/>
  <c r="AS303" i="112" s="1"/>
  <c r="BA302" i="112"/>
  <c r="AH302" i="112"/>
  <c r="K302" i="112"/>
  <c r="AO302" i="112" s="1"/>
  <c r="BA301" i="112"/>
  <c r="AH301" i="112"/>
  <c r="K301" i="112"/>
  <c r="AS301" i="112" s="1"/>
  <c r="BA300" i="112"/>
  <c r="AH300" i="112"/>
  <c r="K300" i="112"/>
  <c r="J300" i="112" s="1"/>
  <c r="BA299" i="112"/>
  <c r="AH299" i="112"/>
  <c r="K299" i="112"/>
  <c r="AP299" i="112" s="1"/>
  <c r="L299" i="112" s="1"/>
  <c r="BA298" i="112"/>
  <c r="AH298" i="112"/>
  <c r="K298" i="112"/>
  <c r="AG298" i="112" s="1"/>
  <c r="BA297" i="112"/>
  <c r="AH297" i="112"/>
  <c r="K297" i="112"/>
  <c r="AS297" i="112" s="1"/>
  <c r="BA296" i="112"/>
  <c r="AH296" i="112"/>
  <c r="K296" i="112"/>
  <c r="AM296" i="112" s="1"/>
  <c r="BA295" i="112"/>
  <c r="AH295" i="112"/>
  <c r="K295" i="112"/>
  <c r="J295" i="112" s="1"/>
  <c r="BA294" i="112"/>
  <c r="AH294" i="112"/>
  <c r="K294" i="112"/>
  <c r="AT294" i="112" s="1"/>
  <c r="BA293" i="112"/>
  <c r="AH293" i="112"/>
  <c r="K293" i="112"/>
  <c r="BA292" i="112"/>
  <c r="AH292" i="112"/>
  <c r="K292" i="112"/>
  <c r="J292" i="112" s="1"/>
  <c r="BA291" i="112"/>
  <c r="AH291" i="112"/>
  <c r="K291" i="112"/>
  <c r="J291" i="112" s="1"/>
  <c r="BA290" i="112"/>
  <c r="AH290" i="112"/>
  <c r="K290" i="112"/>
  <c r="AT290" i="112" s="1"/>
  <c r="BA289" i="112"/>
  <c r="AH289" i="112"/>
  <c r="K289" i="112"/>
  <c r="J289" i="112" s="1"/>
  <c r="BA288" i="112"/>
  <c r="AH288" i="112"/>
  <c r="K288" i="112"/>
  <c r="J288" i="112" s="1"/>
  <c r="BA287" i="112"/>
  <c r="AH287" i="112"/>
  <c r="K287" i="112"/>
  <c r="I287" i="112" s="1"/>
  <c r="BA286" i="112"/>
  <c r="AH286" i="112"/>
  <c r="K286" i="112"/>
  <c r="AG286" i="112" s="1"/>
  <c r="BA285" i="112"/>
  <c r="AH285" i="112"/>
  <c r="K285" i="112"/>
  <c r="AO285" i="112" s="1"/>
  <c r="BA284" i="112"/>
  <c r="AH284" i="112"/>
  <c r="K284" i="112"/>
  <c r="AT284" i="112" s="1"/>
  <c r="BA283" i="112"/>
  <c r="AH283" i="112"/>
  <c r="K283" i="112"/>
  <c r="AS283" i="112" s="1"/>
  <c r="BA282" i="112"/>
  <c r="AH282" i="112"/>
  <c r="K282" i="112"/>
  <c r="J282" i="112" s="1"/>
  <c r="BA281" i="112"/>
  <c r="AH281" i="112"/>
  <c r="K281" i="112"/>
  <c r="I281" i="112" s="1"/>
  <c r="BA280" i="112"/>
  <c r="AH280" i="112"/>
  <c r="K280" i="112"/>
  <c r="AG280" i="112" s="1"/>
  <c r="BA279" i="112"/>
  <c r="AH279" i="112"/>
  <c r="K279" i="112"/>
  <c r="AQ279" i="112" s="1"/>
  <c r="BA278" i="112"/>
  <c r="AH278" i="112"/>
  <c r="K278" i="112"/>
  <c r="BA277" i="112"/>
  <c r="AH277" i="112"/>
  <c r="K277" i="112"/>
  <c r="J277" i="112" s="1"/>
  <c r="BA276" i="112"/>
  <c r="AH276" i="112"/>
  <c r="K276" i="112"/>
  <c r="AS276" i="112" s="1"/>
  <c r="BA275" i="112"/>
  <c r="AH275" i="112"/>
  <c r="K275" i="112"/>
  <c r="AS275" i="112" s="1"/>
  <c r="BA274" i="112"/>
  <c r="AH274" i="112"/>
  <c r="K274" i="112"/>
  <c r="AT274" i="112" s="1"/>
  <c r="BA273" i="112"/>
  <c r="AH273" i="112"/>
  <c r="K273" i="112"/>
  <c r="AT273" i="112" s="1"/>
  <c r="BA272" i="112"/>
  <c r="AH272" i="112"/>
  <c r="K272" i="112"/>
  <c r="AS272" i="112" s="1"/>
  <c r="BA271" i="112"/>
  <c r="AH271" i="112"/>
  <c r="K271" i="112"/>
  <c r="AS271" i="112" s="1"/>
  <c r="BA270" i="112"/>
  <c r="AH270" i="112"/>
  <c r="K270" i="112"/>
  <c r="AT270" i="112" s="1"/>
  <c r="BA269" i="112"/>
  <c r="AH269" i="112"/>
  <c r="K269" i="112"/>
  <c r="AS269" i="112" s="1"/>
  <c r="BA268" i="112"/>
  <c r="AH268" i="112"/>
  <c r="K268" i="112"/>
  <c r="AG268" i="112" s="1"/>
  <c r="BA267" i="112"/>
  <c r="AH267" i="112"/>
  <c r="K267" i="112"/>
  <c r="AS267" i="112" s="1"/>
  <c r="BA266" i="112"/>
  <c r="AH266" i="112"/>
  <c r="K266" i="112"/>
  <c r="AR266" i="112" s="1"/>
  <c r="BA265" i="112"/>
  <c r="AH265" i="112"/>
  <c r="K265" i="112"/>
  <c r="BA264" i="112"/>
  <c r="AH264" i="112"/>
  <c r="K264" i="112"/>
  <c r="AP264" i="112" s="1"/>
  <c r="BA263" i="112"/>
  <c r="AH263" i="112"/>
  <c r="K263" i="112"/>
  <c r="I263" i="112" s="1"/>
  <c r="BA262" i="112"/>
  <c r="AH262" i="112"/>
  <c r="K262" i="112"/>
  <c r="AT262" i="112" s="1"/>
  <c r="BA261" i="112"/>
  <c r="AH261" i="112"/>
  <c r="K261" i="112"/>
  <c r="AT261" i="112" s="1"/>
  <c r="BA260" i="112"/>
  <c r="AH260" i="112"/>
  <c r="K260" i="112"/>
  <c r="BA259" i="112"/>
  <c r="AH259" i="112"/>
  <c r="K259" i="112"/>
  <c r="AS259" i="112" s="1"/>
  <c r="BA258" i="112"/>
  <c r="AH258" i="112"/>
  <c r="K258" i="112"/>
  <c r="AT258" i="112" s="1"/>
  <c r="BA257" i="112"/>
  <c r="AH257" i="112"/>
  <c r="K257" i="112"/>
  <c r="I257" i="112" s="1"/>
  <c r="BA256" i="112"/>
  <c r="AH256" i="112"/>
  <c r="K256" i="112"/>
  <c r="AS256" i="112" s="1"/>
  <c r="BA255" i="112"/>
  <c r="AH255" i="112"/>
  <c r="K255" i="112"/>
  <c r="J255" i="112" s="1"/>
  <c r="BA254" i="112"/>
  <c r="AH254" i="112"/>
  <c r="K254" i="112"/>
  <c r="O254" i="112" s="1"/>
  <c r="AK254" i="112" s="1"/>
  <c r="AX254" i="112" s="1"/>
  <c r="BA253" i="112"/>
  <c r="AH253" i="112"/>
  <c r="K253" i="112"/>
  <c r="AN253" i="112" s="1"/>
  <c r="BA252" i="112"/>
  <c r="AH252" i="112"/>
  <c r="K252" i="112"/>
  <c r="AG252" i="112" s="1"/>
  <c r="BA251" i="112"/>
  <c r="AH251" i="112"/>
  <c r="K251" i="112"/>
  <c r="AP251" i="112" s="1"/>
  <c r="BA250" i="112"/>
  <c r="AH250" i="112"/>
  <c r="K250" i="112"/>
  <c r="AS250" i="112" s="1"/>
  <c r="BA249" i="112"/>
  <c r="AH249" i="112"/>
  <c r="K249" i="112"/>
  <c r="AP249" i="112" s="1"/>
  <c r="BA248" i="112"/>
  <c r="AH248" i="112"/>
  <c r="K248" i="112"/>
  <c r="J248" i="112" s="1"/>
  <c r="BA247" i="112"/>
  <c r="AH247" i="112"/>
  <c r="K247" i="112"/>
  <c r="J247" i="112" s="1"/>
  <c r="BA246" i="112"/>
  <c r="AH246" i="112"/>
  <c r="K246" i="112"/>
  <c r="AS246" i="112" s="1"/>
  <c r="BA245" i="112"/>
  <c r="AH245" i="112"/>
  <c r="K245" i="112"/>
  <c r="AS245" i="112" s="1"/>
  <c r="BA244" i="112"/>
  <c r="AH244" i="112"/>
  <c r="K244" i="112"/>
  <c r="J244" i="112" s="1"/>
  <c r="BA243" i="112"/>
  <c r="AH243" i="112"/>
  <c r="K243" i="112"/>
  <c r="AP243" i="112" s="1"/>
  <c r="BA242" i="112"/>
  <c r="AH242" i="112"/>
  <c r="K242" i="112"/>
  <c r="AQ242" i="112" s="1"/>
  <c r="BA241" i="112"/>
  <c r="AH241" i="112"/>
  <c r="K241" i="112"/>
  <c r="AS241" i="112" s="1"/>
  <c r="BA240" i="112"/>
  <c r="AH240" i="112"/>
  <c r="K240" i="112"/>
  <c r="AS240" i="112" s="1"/>
  <c r="BA239" i="112"/>
  <c r="AH239" i="112"/>
  <c r="K239" i="112"/>
  <c r="J239" i="112" s="1"/>
  <c r="BA238" i="112"/>
  <c r="AH238" i="112"/>
  <c r="K238" i="112"/>
  <c r="AT238" i="112" s="1"/>
  <c r="BA237" i="112"/>
  <c r="AH237" i="112"/>
  <c r="K237" i="112"/>
  <c r="AN237" i="112" s="1"/>
  <c r="BA236" i="112"/>
  <c r="AH236" i="112"/>
  <c r="K236" i="112"/>
  <c r="AT236" i="112" s="1"/>
  <c r="BA235" i="112"/>
  <c r="AH235" i="112"/>
  <c r="K235" i="112"/>
  <c r="BA234" i="112"/>
  <c r="AH234" i="112"/>
  <c r="K234" i="112"/>
  <c r="BA233" i="112"/>
  <c r="AH233" i="112"/>
  <c r="K233" i="112"/>
  <c r="BA232" i="112"/>
  <c r="AH232" i="112"/>
  <c r="K232" i="112"/>
  <c r="J232" i="112" s="1"/>
  <c r="BA231" i="112"/>
  <c r="AH231" i="112"/>
  <c r="K231" i="112"/>
  <c r="I231" i="112" s="1"/>
  <c r="BA230" i="112"/>
  <c r="AH230" i="112"/>
  <c r="K230" i="112"/>
  <c r="I230" i="112" s="1"/>
  <c r="BA229" i="112"/>
  <c r="AH229" i="112"/>
  <c r="K229" i="112"/>
  <c r="BA228" i="112"/>
  <c r="AH228" i="112"/>
  <c r="K228" i="112"/>
  <c r="AP228" i="112" s="1"/>
  <c r="BA227" i="112"/>
  <c r="AH227" i="112"/>
  <c r="K227" i="112"/>
  <c r="AN227" i="112" s="1"/>
  <c r="BA226" i="112"/>
  <c r="AH226" i="112"/>
  <c r="K226" i="112"/>
  <c r="AQ226" i="112" s="1"/>
  <c r="BA225" i="112"/>
  <c r="AH225" i="112"/>
  <c r="K225" i="112"/>
  <c r="AT225" i="112" s="1"/>
  <c r="BA224" i="112"/>
  <c r="AH224" i="112"/>
  <c r="K224" i="112"/>
  <c r="AS224" i="112" s="1"/>
  <c r="BA223" i="112"/>
  <c r="AH223" i="112"/>
  <c r="K223" i="112"/>
  <c r="BA222" i="112"/>
  <c r="AH222" i="112"/>
  <c r="K222" i="112"/>
  <c r="AS222" i="112" s="1"/>
  <c r="BA221" i="112"/>
  <c r="AH221" i="112"/>
  <c r="K221" i="112"/>
  <c r="BA220" i="112"/>
  <c r="AH220" i="112"/>
  <c r="K220" i="112"/>
  <c r="AN220" i="112" s="1"/>
  <c r="BA219" i="112"/>
  <c r="AH219" i="112"/>
  <c r="K219" i="112"/>
  <c r="AT219" i="112" s="1"/>
  <c r="BA218" i="112"/>
  <c r="AH218" i="112"/>
  <c r="K218" i="112"/>
  <c r="I218" i="112" s="1"/>
  <c r="BA217" i="112"/>
  <c r="AH217" i="112"/>
  <c r="K217" i="112"/>
  <c r="BA216" i="112"/>
  <c r="AH216" i="112"/>
  <c r="K216" i="112"/>
  <c r="AS216" i="112" s="1"/>
  <c r="BA215" i="112"/>
  <c r="AH215" i="112"/>
  <c r="K215" i="112"/>
  <c r="AG215" i="112" s="1"/>
  <c r="BA214" i="112"/>
  <c r="AH214" i="112"/>
  <c r="K214" i="112"/>
  <c r="BA213" i="112"/>
  <c r="AH213" i="112"/>
  <c r="K213" i="112"/>
  <c r="J213" i="112" s="1"/>
  <c r="BA212" i="112"/>
  <c r="AH212" i="112"/>
  <c r="K212" i="112"/>
  <c r="AO212" i="112" s="1"/>
  <c r="BA211" i="112"/>
  <c r="AH211" i="112"/>
  <c r="K211" i="112"/>
  <c r="AP211" i="112" s="1"/>
  <c r="L211" i="112" s="1"/>
  <c r="BA210" i="112"/>
  <c r="AH210" i="112"/>
  <c r="K210" i="112"/>
  <c r="J210" i="112" s="1"/>
  <c r="BA209" i="112"/>
  <c r="AH209" i="112"/>
  <c r="K209" i="112"/>
  <c r="AT209" i="112" s="1"/>
  <c r="BA208" i="112"/>
  <c r="AH208" i="112"/>
  <c r="K208" i="112"/>
  <c r="AS208" i="112" s="1"/>
  <c r="BA207" i="112"/>
  <c r="AH207" i="112"/>
  <c r="K207" i="112"/>
  <c r="J207" i="112" s="1"/>
  <c r="BA206" i="112"/>
  <c r="AH206" i="112"/>
  <c r="K206" i="112"/>
  <c r="AG206" i="112" s="1"/>
  <c r="BA205" i="112"/>
  <c r="AH205" i="112"/>
  <c r="K205" i="112"/>
  <c r="BA204" i="112"/>
  <c r="AH204" i="112"/>
  <c r="K204" i="112"/>
  <c r="J204" i="112" s="1"/>
  <c r="BA203" i="112"/>
  <c r="AH203" i="112"/>
  <c r="K203" i="112"/>
  <c r="AG203" i="112" s="1"/>
  <c r="BA202" i="112"/>
  <c r="AH202" i="112"/>
  <c r="K202" i="112"/>
  <c r="BA201" i="112"/>
  <c r="AH201" i="112"/>
  <c r="K201" i="112"/>
  <c r="AS201" i="112" s="1"/>
  <c r="BA200" i="112"/>
  <c r="AH200" i="112"/>
  <c r="K200" i="112"/>
  <c r="AN200" i="112" s="1"/>
  <c r="BA199" i="112"/>
  <c r="AH199" i="112"/>
  <c r="K199" i="112"/>
  <c r="BA198" i="112"/>
  <c r="AH198" i="112"/>
  <c r="K198" i="112"/>
  <c r="J198" i="112" s="1"/>
  <c r="BA197" i="112"/>
  <c r="AH197" i="112"/>
  <c r="K197" i="112"/>
  <c r="AS197" i="112" s="1"/>
  <c r="BA196" i="112"/>
  <c r="AH196" i="112"/>
  <c r="K196" i="112"/>
  <c r="BA195" i="112"/>
  <c r="AH195" i="112"/>
  <c r="K195" i="112"/>
  <c r="AT195" i="112" s="1"/>
  <c r="BA194" i="112"/>
  <c r="AH194" i="112"/>
  <c r="K194" i="112"/>
  <c r="J194" i="112" s="1"/>
  <c r="BA193" i="112"/>
  <c r="AH193" i="112"/>
  <c r="K193" i="112"/>
  <c r="AT193" i="112" s="1"/>
  <c r="BA192" i="112"/>
  <c r="AH192" i="112"/>
  <c r="K192" i="112"/>
  <c r="AS192" i="112" s="1"/>
  <c r="BA191" i="112"/>
  <c r="AH191" i="112"/>
  <c r="K191" i="112"/>
  <c r="BA190" i="112"/>
  <c r="AH190" i="112"/>
  <c r="K190" i="112"/>
  <c r="AM190" i="112" s="1"/>
  <c r="BA189" i="112"/>
  <c r="AH189" i="112"/>
  <c r="K189" i="112"/>
  <c r="BA188" i="112"/>
  <c r="AH188" i="112"/>
  <c r="K188" i="112"/>
  <c r="J188" i="112" s="1"/>
  <c r="BA187" i="112"/>
  <c r="AH187" i="112"/>
  <c r="K187" i="112"/>
  <c r="AP187" i="112" s="1"/>
  <c r="BA186" i="112"/>
  <c r="AH186" i="112"/>
  <c r="K186" i="112"/>
  <c r="AS186" i="112" s="1"/>
  <c r="BA185" i="112"/>
  <c r="AH185" i="112"/>
  <c r="K185" i="112"/>
  <c r="AT185" i="112" s="1"/>
  <c r="BA184" i="112"/>
  <c r="AH184" i="112"/>
  <c r="K184" i="112"/>
  <c r="I184" i="112" s="1"/>
  <c r="BA183" i="112"/>
  <c r="AH183" i="112"/>
  <c r="K183" i="112"/>
  <c r="AP183" i="112" s="1"/>
  <c r="BA182" i="112"/>
  <c r="AH182" i="112"/>
  <c r="K182" i="112"/>
  <c r="AS182" i="112" s="1"/>
  <c r="BA181" i="112"/>
  <c r="AH181" i="112"/>
  <c r="K181" i="112"/>
  <c r="O181" i="112" s="1"/>
  <c r="AJ181" i="112" s="1"/>
  <c r="AW181" i="112" s="1"/>
  <c r="BA180" i="112"/>
  <c r="AH180" i="112"/>
  <c r="K180" i="112"/>
  <c r="AT180" i="112" s="1"/>
  <c r="BA179" i="112"/>
  <c r="AH179" i="112"/>
  <c r="K179" i="112"/>
  <c r="AG179" i="112" s="1"/>
  <c r="BA178" i="112"/>
  <c r="AH178" i="112"/>
  <c r="K178" i="112"/>
  <c r="J178" i="112" s="1"/>
  <c r="BA177" i="112"/>
  <c r="AH177" i="112"/>
  <c r="K177" i="112"/>
  <c r="AT177" i="112" s="1"/>
  <c r="BA176" i="112"/>
  <c r="AH176" i="112"/>
  <c r="K176" i="112"/>
  <c r="J176" i="112" s="1"/>
  <c r="BA175" i="112"/>
  <c r="AH175" i="112"/>
  <c r="K175" i="112"/>
  <c r="J175" i="112" s="1"/>
  <c r="BA174" i="112"/>
  <c r="AH174" i="112"/>
  <c r="K174" i="112"/>
  <c r="J174" i="112" s="1"/>
  <c r="BA173" i="112"/>
  <c r="AH173" i="112"/>
  <c r="K173" i="112"/>
  <c r="AT173" i="112" s="1"/>
  <c r="BA172" i="112"/>
  <c r="AH172" i="112"/>
  <c r="K172" i="112"/>
  <c r="I172" i="112" s="1"/>
  <c r="BA171" i="112"/>
  <c r="AH171" i="112"/>
  <c r="K171" i="112"/>
  <c r="AS171" i="112" s="1"/>
  <c r="BA170" i="112"/>
  <c r="AH170" i="112"/>
  <c r="K170" i="112"/>
  <c r="AR170" i="112" s="1"/>
  <c r="BA169" i="112"/>
  <c r="AH169" i="112"/>
  <c r="K169" i="112"/>
  <c r="O169" i="112" s="1"/>
  <c r="AK169" i="112" s="1"/>
  <c r="AX169" i="112" s="1"/>
  <c r="BA168" i="112"/>
  <c r="AH168" i="112"/>
  <c r="K168" i="112"/>
  <c r="I168" i="112" s="1"/>
  <c r="BA167" i="112"/>
  <c r="AH167" i="112"/>
  <c r="K167" i="112"/>
  <c r="J167" i="112" s="1"/>
  <c r="BA166" i="112"/>
  <c r="AH166" i="112"/>
  <c r="K166" i="112"/>
  <c r="AR166" i="112" s="1"/>
  <c r="BA165" i="112"/>
  <c r="AH165" i="112"/>
  <c r="K165" i="112"/>
  <c r="AR165" i="112" s="1"/>
  <c r="BA164" i="112"/>
  <c r="AH164" i="112"/>
  <c r="K164" i="112"/>
  <c r="AP164" i="112" s="1"/>
  <c r="BA163" i="112"/>
  <c r="AH163" i="112"/>
  <c r="K163" i="112"/>
  <c r="AS163" i="112" s="1"/>
  <c r="BA162" i="112"/>
  <c r="AH162" i="112"/>
  <c r="K162" i="112"/>
  <c r="I162" i="112" s="1"/>
  <c r="BA161" i="112"/>
  <c r="AH161" i="112"/>
  <c r="K161" i="112"/>
  <c r="I161" i="112" s="1"/>
  <c r="BA160" i="112"/>
  <c r="AH160" i="112"/>
  <c r="K160" i="112"/>
  <c r="I160" i="112" s="1"/>
  <c r="BA159" i="112"/>
  <c r="AH159" i="112"/>
  <c r="K159" i="112"/>
  <c r="J159" i="112" s="1"/>
  <c r="BA158" i="112"/>
  <c r="AH158" i="112"/>
  <c r="K158" i="112"/>
  <c r="BA157" i="112"/>
  <c r="AH157" i="112"/>
  <c r="K157" i="112"/>
  <c r="AS157" i="112" s="1"/>
  <c r="BA156" i="112"/>
  <c r="AH156" i="112"/>
  <c r="K156" i="112"/>
  <c r="AO156" i="112" s="1"/>
  <c r="BA155" i="112"/>
  <c r="AH155" i="112"/>
  <c r="K155" i="112"/>
  <c r="BA154" i="112"/>
  <c r="AH154" i="112"/>
  <c r="K154" i="112"/>
  <c r="BA153" i="112"/>
  <c r="AH153" i="112"/>
  <c r="K153" i="112"/>
  <c r="BA152" i="112"/>
  <c r="AH152" i="112"/>
  <c r="K152" i="112"/>
  <c r="AS152" i="112" s="1"/>
  <c r="BA151" i="112"/>
  <c r="AH151" i="112"/>
  <c r="K151" i="112"/>
  <c r="AT151" i="112" s="1"/>
  <c r="BA150" i="112"/>
  <c r="AH150" i="112"/>
  <c r="K150" i="112"/>
  <c r="AT150" i="112" s="1"/>
  <c r="BA149" i="112"/>
  <c r="AH149" i="112"/>
  <c r="K149" i="112"/>
  <c r="BA148" i="112"/>
  <c r="AH148" i="112"/>
  <c r="K148" i="112"/>
  <c r="AS148" i="112" s="1"/>
  <c r="BA147" i="112"/>
  <c r="AH147" i="112"/>
  <c r="K147" i="112"/>
  <c r="J147" i="112" s="1"/>
  <c r="BA146" i="112"/>
  <c r="AH146" i="112"/>
  <c r="K146" i="112"/>
  <c r="AT146" i="112" s="1"/>
  <c r="BA145" i="112"/>
  <c r="AH145" i="112"/>
  <c r="K145" i="112"/>
  <c r="I145" i="112" s="1"/>
  <c r="BA144" i="112"/>
  <c r="AH144" i="112"/>
  <c r="K144" i="112"/>
  <c r="AN144" i="112" s="1"/>
  <c r="BA143" i="112"/>
  <c r="AH143" i="112"/>
  <c r="K143" i="112"/>
  <c r="AR143" i="112" s="1"/>
  <c r="BA142" i="112"/>
  <c r="AH142" i="112"/>
  <c r="K142" i="112"/>
  <c r="AM142" i="112" s="1"/>
  <c r="BA141" i="112"/>
  <c r="AH141" i="112"/>
  <c r="K141" i="112"/>
  <c r="AP141" i="112" s="1"/>
  <c r="BA140" i="112"/>
  <c r="AH140" i="112"/>
  <c r="K140" i="112"/>
  <c r="AR140" i="112" s="1"/>
  <c r="BA139" i="112"/>
  <c r="AH139" i="112"/>
  <c r="K139" i="112"/>
  <c r="AS139" i="112" s="1"/>
  <c r="BA138" i="112"/>
  <c r="AH138" i="112"/>
  <c r="K138" i="112"/>
  <c r="AO138" i="112" s="1"/>
  <c r="BA137" i="112"/>
  <c r="AH137" i="112"/>
  <c r="K137" i="112"/>
  <c r="AT137" i="112" s="1"/>
  <c r="BA136" i="112"/>
  <c r="AH136" i="112"/>
  <c r="K136" i="112"/>
  <c r="AS136" i="112" s="1"/>
  <c r="BA135" i="112"/>
  <c r="AH135" i="112"/>
  <c r="K135" i="112"/>
  <c r="AG135" i="112" s="1"/>
  <c r="BA134" i="112"/>
  <c r="AH134" i="112"/>
  <c r="K134" i="112"/>
  <c r="AS134" i="112" s="1"/>
  <c r="BA133" i="112"/>
  <c r="AH133" i="112"/>
  <c r="K133" i="112"/>
  <c r="AQ133" i="112" s="1"/>
  <c r="BA132" i="112"/>
  <c r="AH132" i="112"/>
  <c r="K132" i="112"/>
  <c r="AG132" i="112" s="1"/>
  <c r="BA131" i="112"/>
  <c r="AH131" i="112"/>
  <c r="K131" i="112"/>
  <c r="BA130" i="112"/>
  <c r="AH130" i="112"/>
  <c r="K130" i="112"/>
  <c r="AS130" i="112" s="1"/>
  <c r="BA129" i="112"/>
  <c r="AH129" i="112"/>
  <c r="K129" i="112"/>
  <c r="O129" i="112" s="1"/>
  <c r="BA128" i="112"/>
  <c r="AH128" i="112"/>
  <c r="K128" i="112"/>
  <c r="BA127" i="112"/>
  <c r="AH127" i="112"/>
  <c r="K127" i="112"/>
  <c r="BA126" i="112"/>
  <c r="AH126" i="112"/>
  <c r="K126" i="112"/>
  <c r="O126" i="112" s="1"/>
  <c r="AJ126" i="112" s="1"/>
  <c r="AW126" i="112" s="1"/>
  <c r="BA125" i="112"/>
  <c r="AH125" i="112"/>
  <c r="K125" i="112"/>
  <c r="AS125" i="112" s="1"/>
  <c r="BA124" i="112"/>
  <c r="AH124" i="112"/>
  <c r="K124" i="112"/>
  <c r="AG124" i="112" s="1"/>
  <c r="BA123" i="112"/>
  <c r="AH123" i="112"/>
  <c r="K123" i="112"/>
  <c r="AT123" i="112" s="1"/>
  <c r="BA122" i="112"/>
  <c r="AH122" i="112"/>
  <c r="K122" i="112"/>
  <c r="AG122" i="112" s="1"/>
  <c r="BA121" i="112"/>
  <c r="AH121" i="112"/>
  <c r="K121" i="112"/>
  <c r="AT121" i="112" s="1"/>
  <c r="BA120" i="112"/>
  <c r="AH120" i="112"/>
  <c r="K120" i="112"/>
  <c r="AM120" i="112" s="1"/>
  <c r="BA119" i="112"/>
  <c r="AH119" i="112"/>
  <c r="K119" i="112"/>
  <c r="AT119" i="112" s="1"/>
  <c r="BA118" i="112"/>
  <c r="AH118" i="112"/>
  <c r="K118" i="112"/>
  <c r="J118" i="112" s="1"/>
  <c r="BA117" i="112"/>
  <c r="AH117" i="112"/>
  <c r="K117" i="112"/>
  <c r="I117" i="112" s="1"/>
  <c r="BA116" i="112"/>
  <c r="AH116" i="112"/>
  <c r="K116" i="112"/>
  <c r="J116" i="112" s="1"/>
  <c r="BA115" i="112"/>
  <c r="AH115" i="112"/>
  <c r="K115" i="112"/>
  <c r="O115" i="112" s="1"/>
  <c r="BA114" i="112"/>
  <c r="AH114" i="112"/>
  <c r="K114" i="112"/>
  <c r="AS114" i="112" s="1"/>
  <c r="BA113" i="112"/>
  <c r="AH113" i="112"/>
  <c r="K113" i="112"/>
  <c r="I113" i="112" s="1"/>
  <c r="BA112" i="112"/>
  <c r="AH112" i="112"/>
  <c r="K112" i="112"/>
  <c r="AS112" i="112" s="1"/>
  <c r="BA111" i="112"/>
  <c r="AH111" i="112"/>
  <c r="K111" i="112"/>
  <c r="J111" i="112" s="1"/>
  <c r="BA110" i="112"/>
  <c r="AH110" i="112"/>
  <c r="K110" i="112"/>
  <c r="BA109" i="112"/>
  <c r="AH109" i="112"/>
  <c r="K109" i="112"/>
  <c r="AG109" i="112" s="1"/>
  <c r="BA108" i="112"/>
  <c r="AH108" i="112"/>
  <c r="K108" i="112"/>
  <c r="AG108" i="112" s="1"/>
  <c r="BA107" i="112"/>
  <c r="AH107" i="112"/>
  <c r="K107" i="112"/>
  <c r="BA106" i="112"/>
  <c r="AH106" i="112"/>
  <c r="K106" i="112"/>
  <c r="BA105" i="112"/>
  <c r="AH105" i="112"/>
  <c r="K105" i="112"/>
  <c r="AM105" i="112" s="1"/>
  <c r="BA104" i="112"/>
  <c r="AH104" i="112"/>
  <c r="K104" i="112"/>
  <c r="AS104" i="112" s="1"/>
  <c r="BA103" i="112"/>
  <c r="AH103" i="112"/>
  <c r="K103" i="112"/>
  <c r="AT103" i="112" s="1"/>
  <c r="BA102" i="112"/>
  <c r="AH102" i="112"/>
  <c r="K102" i="112"/>
  <c r="J102" i="112" s="1"/>
  <c r="BA101" i="112"/>
  <c r="AH101" i="112"/>
  <c r="K101" i="112"/>
  <c r="BA100" i="112"/>
  <c r="AH100" i="112"/>
  <c r="K100" i="112"/>
  <c r="J100" i="112" s="1"/>
  <c r="BA99" i="112"/>
  <c r="AH99" i="112"/>
  <c r="K99" i="112"/>
  <c r="BA98" i="112"/>
  <c r="AH98" i="112"/>
  <c r="K98" i="112"/>
  <c r="J98" i="112" s="1"/>
  <c r="BA97" i="112"/>
  <c r="AH97" i="112"/>
  <c r="K97" i="112"/>
  <c r="AT97" i="112" s="1"/>
  <c r="BA96" i="112"/>
  <c r="AH96" i="112"/>
  <c r="K96" i="112"/>
  <c r="AS96" i="112" s="1"/>
  <c r="BA95" i="112"/>
  <c r="AH95" i="112"/>
  <c r="K95" i="112"/>
  <c r="BA94" i="112"/>
  <c r="AH94" i="112"/>
  <c r="K94" i="112"/>
  <c r="O94" i="112" s="1"/>
  <c r="AK94" i="112" s="1"/>
  <c r="AX94" i="112" s="1"/>
  <c r="BA93" i="112"/>
  <c r="AH93" i="112"/>
  <c r="K93" i="112"/>
  <c r="AT93" i="112" s="1"/>
  <c r="BA92" i="112"/>
  <c r="AH92" i="112"/>
  <c r="K92" i="112"/>
  <c r="BA91" i="112"/>
  <c r="AH91" i="112"/>
  <c r="K91" i="112"/>
  <c r="AT91" i="112" s="1"/>
  <c r="BA90" i="112"/>
  <c r="AH90" i="112"/>
  <c r="K90" i="112"/>
  <c r="J90" i="112" s="1"/>
  <c r="BA89" i="112"/>
  <c r="AH89" i="112"/>
  <c r="K89" i="112"/>
  <c r="AT89" i="112" s="1"/>
  <c r="BA88" i="112"/>
  <c r="AH88" i="112"/>
  <c r="K88" i="112"/>
  <c r="AL88" i="112" s="1"/>
  <c r="BA87" i="112"/>
  <c r="AH87" i="112"/>
  <c r="K87" i="112"/>
  <c r="I87" i="112" s="1"/>
  <c r="BA86" i="112"/>
  <c r="AH86" i="112"/>
  <c r="K86" i="112"/>
  <c r="BA85" i="112"/>
  <c r="AH85" i="112"/>
  <c r="K85" i="112"/>
  <c r="AR85" i="112" s="1"/>
  <c r="BA84" i="112"/>
  <c r="AH84" i="112"/>
  <c r="K84" i="112"/>
  <c r="AQ84" i="112" s="1"/>
  <c r="BA83" i="112"/>
  <c r="AH83" i="112"/>
  <c r="K83" i="112"/>
  <c r="AG83" i="112" s="1"/>
  <c r="BA82" i="112"/>
  <c r="AH82" i="112"/>
  <c r="K82" i="112"/>
  <c r="BA81" i="112"/>
  <c r="AH81" i="112"/>
  <c r="K81" i="112"/>
  <c r="BA80" i="112"/>
  <c r="AH80" i="112"/>
  <c r="K80" i="112"/>
  <c r="AS80" i="112" s="1"/>
  <c r="BA79" i="112"/>
  <c r="AH79" i="112"/>
  <c r="K79" i="112"/>
  <c r="AT79" i="112" s="1"/>
  <c r="BA78" i="112"/>
  <c r="AH78" i="112"/>
  <c r="K78" i="112"/>
  <c r="AP78" i="112" s="1"/>
  <c r="L78" i="112" s="1"/>
  <c r="BA77" i="112"/>
  <c r="AH77" i="112"/>
  <c r="K77" i="112"/>
  <c r="O77" i="112" s="1"/>
  <c r="AI77" i="112" s="1"/>
  <c r="AV77" i="112" s="1"/>
  <c r="BA76" i="112"/>
  <c r="AH76" i="112"/>
  <c r="K76" i="112"/>
  <c r="BA75" i="112"/>
  <c r="AH75" i="112"/>
  <c r="K75" i="112"/>
  <c r="AG75" i="112" s="1"/>
  <c r="BA74" i="112"/>
  <c r="AH74" i="112"/>
  <c r="K74" i="112"/>
  <c r="AT74" i="112" s="1"/>
  <c r="BA73" i="112"/>
  <c r="AH73" i="112"/>
  <c r="K73" i="112"/>
  <c r="AM73" i="112" s="1"/>
  <c r="BA72" i="112"/>
  <c r="AH72" i="112"/>
  <c r="K72" i="112"/>
  <c r="AS72" i="112" s="1"/>
  <c r="BA71" i="112"/>
  <c r="AH71" i="112"/>
  <c r="K71" i="112"/>
  <c r="AO71" i="112" s="1"/>
  <c r="BA70" i="112"/>
  <c r="AH70" i="112"/>
  <c r="K70" i="112"/>
  <c r="AT70" i="112" s="1"/>
  <c r="BA69" i="112"/>
  <c r="AH69" i="112"/>
  <c r="K69" i="112"/>
  <c r="BA68" i="112"/>
  <c r="AH68" i="112"/>
  <c r="K68" i="112"/>
  <c r="O68" i="112" s="1"/>
  <c r="AK68" i="112" s="1"/>
  <c r="AX68" i="112" s="1"/>
  <c r="BA67" i="112"/>
  <c r="AH67" i="112"/>
  <c r="K67" i="112"/>
  <c r="AS67" i="112" s="1"/>
  <c r="BA66" i="112"/>
  <c r="AH66" i="112"/>
  <c r="K66" i="112"/>
  <c r="AL66" i="112" s="1"/>
  <c r="BA65" i="112"/>
  <c r="AH65" i="112"/>
  <c r="K65" i="112"/>
  <c r="BA64" i="112"/>
  <c r="AH64" i="112"/>
  <c r="K64" i="112"/>
  <c r="AN64" i="112" s="1"/>
  <c r="BA63" i="112"/>
  <c r="AH63" i="112"/>
  <c r="K63" i="112"/>
  <c r="AS63" i="112" s="1"/>
  <c r="BA62" i="112"/>
  <c r="AH62" i="112"/>
  <c r="K62" i="112"/>
  <c r="AP62" i="112" s="1"/>
  <c r="BA61" i="112"/>
  <c r="AH61" i="112"/>
  <c r="K61" i="112"/>
  <c r="O61" i="112" s="1"/>
  <c r="AI61" i="112" s="1"/>
  <c r="AV61" i="112" s="1"/>
  <c r="BA60" i="112"/>
  <c r="AH60" i="112"/>
  <c r="K60" i="112"/>
  <c r="AS60" i="112" s="1"/>
  <c r="BA59" i="112"/>
  <c r="AH59" i="112"/>
  <c r="K59" i="112"/>
  <c r="AG59" i="112" s="1"/>
  <c r="BA58" i="112"/>
  <c r="AH58" i="112"/>
  <c r="K58" i="112"/>
  <c r="AT58" i="112" s="1"/>
  <c r="BA57" i="112"/>
  <c r="AH57" i="112"/>
  <c r="K57" i="112"/>
  <c r="AO57" i="112" s="1"/>
  <c r="BA56" i="112"/>
  <c r="AH56" i="112"/>
  <c r="K56" i="112"/>
  <c r="AS56" i="112" s="1"/>
  <c r="BA55" i="112"/>
  <c r="AH55" i="112"/>
  <c r="K55" i="112"/>
  <c r="I55" i="112" s="1"/>
  <c r="BA54" i="112"/>
  <c r="AH54" i="112"/>
  <c r="K54" i="112"/>
  <c r="AT54" i="112" s="1"/>
  <c r="BA53" i="112"/>
  <c r="AH53" i="112"/>
  <c r="K53" i="112"/>
  <c r="J53" i="112" s="1"/>
  <c r="BA52" i="112"/>
  <c r="AH52" i="112"/>
  <c r="K52" i="112"/>
  <c r="O52" i="112" s="1"/>
  <c r="AJ52" i="112" s="1"/>
  <c r="AW52" i="112" s="1"/>
  <c r="BA51" i="112"/>
  <c r="AH51" i="112"/>
  <c r="K51" i="112"/>
  <c r="AS51" i="112" s="1"/>
  <c r="BA50" i="112"/>
  <c r="AH50" i="112"/>
  <c r="K50" i="112"/>
  <c r="AL50" i="112" s="1"/>
  <c r="BA49" i="112"/>
  <c r="AH49" i="112"/>
  <c r="K49" i="112"/>
  <c r="AS49" i="112" s="1"/>
  <c r="BA48" i="112"/>
  <c r="AH48" i="112"/>
  <c r="K48" i="112"/>
  <c r="AN48" i="112" s="1"/>
  <c r="BA47" i="112"/>
  <c r="AH47" i="112"/>
  <c r="K47" i="112"/>
  <c r="BA46" i="112"/>
  <c r="AH46" i="112"/>
  <c r="K46" i="112"/>
  <c r="BA45" i="112"/>
  <c r="AH45" i="112"/>
  <c r="K45" i="112"/>
  <c r="O45" i="112" s="1"/>
  <c r="AI45" i="112" s="1"/>
  <c r="AV45" i="112" s="1"/>
  <c r="BA44" i="112"/>
  <c r="AH44" i="112"/>
  <c r="K44" i="112"/>
  <c r="I44" i="112" s="1"/>
  <c r="BA43" i="112"/>
  <c r="AH43" i="112"/>
  <c r="K43" i="112"/>
  <c r="AS43" i="112" s="1"/>
  <c r="BA42" i="112"/>
  <c r="AH42" i="112"/>
  <c r="K42" i="112"/>
  <c r="J42" i="112" s="1"/>
  <c r="BA41" i="112"/>
  <c r="AH41" i="112"/>
  <c r="K41" i="112"/>
  <c r="I41" i="112" s="1"/>
  <c r="BA40" i="112"/>
  <c r="AH40" i="112"/>
  <c r="K40" i="112"/>
  <c r="AT40" i="112" s="1"/>
  <c r="BA39" i="112"/>
  <c r="AH39" i="112"/>
  <c r="K39" i="112"/>
  <c r="I39" i="112" s="1"/>
  <c r="BA38" i="112"/>
  <c r="AH38" i="112"/>
  <c r="K38" i="112"/>
  <c r="AT38" i="112" s="1"/>
  <c r="BA37" i="112"/>
  <c r="AH37" i="112"/>
  <c r="K37" i="112"/>
  <c r="BA36" i="112"/>
  <c r="AH36" i="112"/>
  <c r="K36" i="112"/>
  <c r="O36" i="112" s="1"/>
  <c r="AJ36" i="112" s="1"/>
  <c r="AW36" i="112" s="1"/>
  <c r="BA35" i="112"/>
  <c r="AH35" i="112"/>
  <c r="K35" i="112"/>
  <c r="AS35" i="112" s="1"/>
  <c r="BA34" i="112"/>
  <c r="AH34" i="112"/>
  <c r="K34" i="112"/>
  <c r="AL34" i="112" s="1"/>
  <c r="BA33" i="112"/>
  <c r="AH33" i="112"/>
  <c r="K33" i="112"/>
  <c r="J33" i="112" s="1"/>
  <c r="BA32" i="112"/>
  <c r="AH32" i="112"/>
  <c r="K32" i="112"/>
  <c r="AN32" i="112" s="1"/>
  <c r="BA31" i="112"/>
  <c r="AH31" i="112"/>
  <c r="K31" i="112"/>
  <c r="BA30" i="112"/>
  <c r="AH30" i="112"/>
  <c r="K30" i="112"/>
  <c r="AP30" i="112" s="1"/>
  <c r="BA29" i="112"/>
  <c r="AH29" i="112"/>
  <c r="K29" i="112"/>
  <c r="O29" i="112" s="1"/>
  <c r="AI29" i="112" s="1"/>
  <c r="AV29" i="112" s="1"/>
  <c r="BA28" i="112"/>
  <c r="AH28" i="112"/>
  <c r="K28" i="112"/>
  <c r="I28" i="112" s="1"/>
  <c r="BA27" i="112"/>
  <c r="AH27" i="112"/>
  <c r="K27" i="112"/>
  <c r="AS27" i="112" s="1"/>
  <c r="BA26" i="112"/>
  <c r="AH26" i="112"/>
  <c r="K26" i="112"/>
  <c r="J26" i="112" s="1"/>
  <c r="BA25" i="112"/>
  <c r="AH25" i="112"/>
  <c r="K25" i="112"/>
  <c r="AS25" i="112" s="1"/>
  <c r="BA24" i="112"/>
  <c r="AH24" i="112"/>
  <c r="K24" i="112"/>
  <c r="AT24" i="112" s="1"/>
  <c r="BA23" i="112"/>
  <c r="AH23" i="112"/>
  <c r="K23" i="112"/>
  <c r="I23" i="112" s="1"/>
  <c r="C23" i="112"/>
  <c r="C24" i="112" s="1"/>
  <c r="C25" i="112" s="1"/>
  <c r="C26" i="112" s="1"/>
  <c r="C27" i="112" s="1"/>
  <c r="C28" i="112" s="1"/>
  <c r="C29" i="112" s="1"/>
  <c r="C30" i="112" s="1"/>
  <c r="C31" i="112" s="1"/>
  <c r="C32" i="112" s="1"/>
  <c r="C33" i="112" s="1"/>
  <c r="C34" i="112" s="1"/>
  <c r="C35" i="112" s="1"/>
  <c r="C36" i="112" s="1"/>
  <c r="C37" i="112" s="1"/>
  <c r="C38" i="112" s="1"/>
  <c r="C39" i="112" s="1"/>
  <c r="C40" i="112" s="1"/>
  <c r="C41" i="112" s="1"/>
  <c r="C42" i="112" s="1"/>
  <c r="C43" i="112" s="1"/>
  <c r="C44" i="112" s="1"/>
  <c r="C45" i="112" s="1"/>
  <c r="C46" i="112" s="1"/>
  <c r="C47" i="112" s="1"/>
  <c r="C48" i="112" s="1"/>
  <c r="C49" i="112" s="1"/>
  <c r="C50" i="112" s="1"/>
  <c r="C51" i="112" s="1"/>
  <c r="C52" i="112" s="1"/>
  <c r="C53" i="112" s="1"/>
  <c r="C54" i="112" s="1"/>
  <c r="C55" i="112" s="1"/>
  <c r="C56" i="112" s="1"/>
  <c r="C57" i="112" s="1"/>
  <c r="C58" i="112" s="1"/>
  <c r="C59" i="112" s="1"/>
  <c r="C60" i="112" s="1"/>
  <c r="C61" i="112" s="1"/>
  <c r="C62" i="112" s="1"/>
  <c r="C63" i="112" s="1"/>
  <c r="C64" i="112" s="1"/>
  <c r="C65" i="112" s="1"/>
  <c r="C66" i="112" s="1"/>
  <c r="C67" i="112" s="1"/>
  <c r="C68" i="112" s="1"/>
  <c r="C69" i="112" s="1"/>
  <c r="C70" i="112" s="1"/>
  <c r="C71" i="112" s="1"/>
  <c r="C72" i="112" s="1"/>
  <c r="C73" i="112" s="1"/>
  <c r="C74" i="112" s="1"/>
  <c r="C75" i="112" s="1"/>
  <c r="C76" i="112" s="1"/>
  <c r="C77" i="112" s="1"/>
  <c r="C78" i="112" s="1"/>
  <c r="C79" i="112" s="1"/>
  <c r="C80" i="112" s="1"/>
  <c r="C81" i="112" s="1"/>
  <c r="C82" i="112" s="1"/>
  <c r="C83" i="112" s="1"/>
  <c r="C84" i="112" s="1"/>
  <c r="C85" i="112" s="1"/>
  <c r="C86" i="112" s="1"/>
  <c r="C87" i="112" s="1"/>
  <c r="C88" i="112" s="1"/>
  <c r="C89" i="112" s="1"/>
  <c r="C90" i="112" s="1"/>
  <c r="C91" i="112" s="1"/>
  <c r="C92" i="112" s="1"/>
  <c r="C93" i="112" s="1"/>
  <c r="C94" i="112" s="1"/>
  <c r="C95" i="112" s="1"/>
  <c r="C96" i="112" s="1"/>
  <c r="C97" i="112" s="1"/>
  <c r="C98" i="112" s="1"/>
  <c r="C99" i="112" s="1"/>
  <c r="C100" i="112" s="1"/>
  <c r="C101" i="112" s="1"/>
  <c r="C102" i="112" s="1"/>
  <c r="C103" i="112" s="1"/>
  <c r="C104" i="112" s="1"/>
  <c r="C105" i="112" s="1"/>
  <c r="C106" i="112" s="1"/>
  <c r="C107" i="112" s="1"/>
  <c r="C108" i="112" s="1"/>
  <c r="C109" i="112" s="1"/>
  <c r="C110" i="112" s="1"/>
  <c r="C111" i="112" s="1"/>
  <c r="C112" i="112" s="1"/>
  <c r="C113" i="112" s="1"/>
  <c r="C114" i="112" s="1"/>
  <c r="C115" i="112" s="1"/>
  <c r="C116" i="112" s="1"/>
  <c r="C117" i="112" s="1"/>
  <c r="C118" i="112" s="1"/>
  <c r="C119" i="112" s="1"/>
  <c r="C120" i="112" s="1"/>
  <c r="C121" i="112" s="1"/>
  <c r="C122" i="112" s="1"/>
  <c r="C123" i="112" s="1"/>
  <c r="C124" i="112" s="1"/>
  <c r="C125" i="112" s="1"/>
  <c r="C126" i="112" s="1"/>
  <c r="C127" i="112" s="1"/>
  <c r="C128" i="112" s="1"/>
  <c r="C129" i="112" s="1"/>
  <c r="C130" i="112" s="1"/>
  <c r="C131" i="112" s="1"/>
  <c r="C132" i="112" s="1"/>
  <c r="C133" i="112" s="1"/>
  <c r="C134" i="112" s="1"/>
  <c r="C135" i="112" s="1"/>
  <c r="C136" i="112" s="1"/>
  <c r="C137" i="112" s="1"/>
  <c r="C138" i="112" s="1"/>
  <c r="C139" i="112" s="1"/>
  <c r="C140" i="112" s="1"/>
  <c r="C141" i="112" s="1"/>
  <c r="C142" i="112" s="1"/>
  <c r="C143" i="112" s="1"/>
  <c r="C144" i="112" s="1"/>
  <c r="C145" i="112" s="1"/>
  <c r="C146" i="112" s="1"/>
  <c r="C147" i="112" s="1"/>
  <c r="C148" i="112" s="1"/>
  <c r="C149" i="112" s="1"/>
  <c r="C150" i="112" s="1"/>
  <c r="C151" i="112" s="1"/>
  <c r="C152" i="112" s="1"/>
  <c r="C153" i="112" s="1"/>
  <c r="C154" i="112" s="1"/>
  <c r="C155" i="112" s="1"/>
  <c r="C156" i="112" s="1"/>
  <c r="C157" i="112" s="1"/>
  <c r="C158" i="112" s="1"/>
  <c r="C159" i="112" s="1"/>
  <c r="C160" i="112" s="1"/>
  <c r="C161" i="112" s="1"/>
  <c r="C162" i="112" s="1"/>
  <c r="C163" i="112" s="1"/>
  <c r="C164" i="112" s="1"/>
  <c r="C165" i="112" s="1"/>
  <c r="C166" i="112" s="1"/>
  <c r="C167" i="112" s="1"/>
  <c r="C168" i="112" s="1"/>
  <c r="C169" i="112" s="1"/>
  <c r="C170" i="112" s="1"/>
  <c r="C171" i="112" s="1"/>
  <c r="C172" i="112" s="1"/>
  <c r="C173" i="112" s="1"/>
  <c r="C174" i="112" s="1"/>
  <c r="C175" i="112" s="1"/>
  <c r="C176" i="112" s="1"/>
  <c r="C177" i="112" s="1"/>
  <c r="C178" i="112" s="1"/>
  <c r="C179" i="112" s="1"/>
  <c r="C180" i="112" s="1"/>
  <c r="C181" i="112" s="1"/>
  <c r="C182" i="112" s="1"/>
  <c r="C183" i="112" s="1"/>
  <c r="C184" i="112" s="1"/>
  <c r="C185" i="112" s="1"/>
  <c r="C186" i="112" s="1"/>
  <c r="C187" i="112" s="1"/>
  <c r="C188" i="112" s="1"/>
  <c r="C189" i="112" s="1"/>
  <c r="C190" i="112" s="1"/>
  <c r="C191" i="112" s="1"/>
  <c r="C192" i="112" s="1"/>
  <c r="C193" i="112" s="1"/>
  <c r="C194" i="112" s="1"/>
  <c r="C195" i="112" s="1"/>
  <c r="C196" i="112" s="1"/>
  <c r="C197" i="112" s="1"/>
  <c r="C198" i="112" s="1"/>
  <c r="C199" i="112" s="1"/>
  <c r="C200" i="112" s="1"/>
  <c r="C201" i="112" s="1"/>
  <c r="C202" i="112" s="1"/>
  <c r="C203" i="112" s="1"/>
  <c r="C204" i="112" s="1"/>
  <c r="C205" i="112" s="1"/>
  <c r="C206" i="112" s="1"/>
  <c r="C207" i="112" s="1"/>
  <c r="C208" i="112" s="1"/>
  <c r="C209" i="112" s="1"/>
  <c r="C210" i="112" s="1"/>
  <c r="C211" i="112" s="1"/>
  <c r="C212" i="112" s="1"/>
  <c r="C213" i="112" s="1"/>
  <c r="C214" i="112" s="1"/>
  <c r="C215" i="112" s="1"/>
  <c r="C216" i="112" s="1"/>
  <c r="C217" i="112" s="1"/>
  <c r="C218" i="112" s="1"/>
  <c r="C219" i="112" s="1"/>
  <c r="C220" i="112" s="1"/>
  <c r="C221" i="112" s="1"/>
  <c r="C222" i="112" s="1"/>
  <c r="C223" i="112" s="1"/>
  <c r="C224" i="112" s="1"/>
  <c r="C225" i="112" s="1"/>
  <c r="C226" i="112" s="1"/>
  <c r="C227" i="112" s="1"/>
  <c r="C228" i="112" s="1"/>
  <c r="C229" i="112" s="1"/>
  <c r="C230" i="112" s="1"/>
  <c r="C231" i="112" s="1"/>
  <c r="C232" i="112" s="1"/>
  <c r="C233" i="112" s="1"/>
  <c r="C234" i="112" s="1"/>
  <c r="C235" i="112" s="1"/>
  <c r="C236" i="112" s="1"/>
  <c r="C237" i="112" s="1"/>
  <c r="C238" i="112" s="1"/>
  <c r="C239" i="112" s="1"/>
  <c r="C240" i="112" s="1"/>
  <c r="C241" i="112" s="1"/>
  <c r="C242" i="112" s="1"/>
  <c r="C243" i="112" s="1"/>
  <c r="C244" i="112" s="1"/>
  <c r="C245" i="112" s="1"/>
  <c r="C246" i="112" s="1"/>
  <c r="C247" i="112" s="1"/>
  <c r="C248" i="112" s="1"/>
  <c r="C249" i="112" s="1"/>
  <c r="C250" i="112" s="1"/>
  <c r="C251" i="112" s="1"/>
  <c r="C252" i="112" s="1"/>
  <c r="C253" i="112" s="1"/>
  <c r="C254" i="112" s="1"/>
  <c r="C255" i="112" s="1"/>
  <c r="C256" i="112" s="1"/>
  <c r="C257" i="112" s="1"/>
  <c r="C258" i="112" s="1"/>
  <c r="C259" i="112" s="1"/>
  <c r="C260" i="112" s="1"/>
  <c r="C261" i="112" s="1"/>
  <c r="C262" i="112" s="1"/>
  <c r="C263" i="112" s="1"/>
  <c r="C264" i="112" s="1"/>
  <c r="C265" i="112" s="1"/>
  <c r="C266" i="112" s="1"/>
  <c r="C267" i="112" s="1"/>
  <c r="C268" i="112" s="1"/>
  <c r="C269" i="112" s="1"/>
  <c r="C270" i="112" s="1"/>
  <c r="C271" i="112" s="1"/>
  <c r="C272" i="112" s="1"/>
  <c r="C273" i="112" s="1"/>
  <c r="C274" i="112" s="1"/>
  <c r="C275" i="112" s="1"/>
  <c r="C276" i="112" s="1"/>
  <c r="C277" i="112" s="1"/>
  <c r="C278" i="112" s="1"/>
  <c r="C279" i="112" s="1"/>
  <c r="C280" i="112" s="1"/>
  <c r="C281" i="112" s="1"/>
  <c r="C282" i="112" s="1"/>
  <c r="C283" i="112" s="1"/>
  <c r="C284" i="112" s="1"/>
  <c r="C285" i="112" s="1"/>
  <c r="C286" i="112" s="1"/>
  <c r="C287" i="112" s="1"/>
  <c r="C288" i="112" s="1"/>
  <c r="C289" i="112" s="1"/>
  <c r="C290" i="112" s="1"/>
  <c r="C291" i="112" s="1"/>
  <c r="C292" i="112" s="1"/>
  <c r="C293" i="112" s="1"/>
  <c r="C294" i="112" s="1"/>
  <c r="C295" i="112" s="1"/>
  <c r="C296" i="112" s="1"/>
  <c r="C297" i="112" s="1"/>
  <c r="C298" i="112" s="1"/>
  <c r="C299" i="112" s="1"/>
  <c r="C300" i="112" s="1"/>
  <c r="C301" i="112" s="1"/>
  <c r="C302" i="112" s="1"/>
  <c r="C303" i="112" s="1"/>
  <c r="C304" i="112" s="1"/>
  <c r="C305" i="112" s="1"/>
  <c r="C306" i="112" s="1"/>
  <c r="C307" i="112" s="1"/>
  <c r="C308" i="112" s="1"/>
  <c r="C309" i="112" s="1"/>
  <c r="C310" i="112" s="1"/>
  <c r="C311" i="112" s="1"/>
  <c r="C312" i="112" s="1"/>
  <c r="C313" i="112" s="1"/>
  <c r="C314" i="112" s="1"/>
  <c r="C315" i="112" s="1"/>
  <c r="C316" i="112" s="1"/>
  <c r="C317" i="112" s="1"/>
  <c r="C318" i="112" s="1"/>
  <c r="C319" i="112" s="1"/>
  <c r="C320" i="112" s="1"/>
  <c r="C321" i="112" s="1"/>
  <c r="C322" i="112" s="1"/>
  <c r="C323" i="112" s="1"/>
  <c r="C324" i="112" s="1"/>
  <c r="C325" i="112" s="1"/>
  <c r="C326" i="112" s="1"/>
  <c r="C327" i="112" s="1"/>
  <c r="C328" i="112" s="1"/>
  <c r="C329" i="112" s="1"/>
  <c r="C330" i="112" s="1"/>
  <c r="C331" i="112" s="1"/>
  <c r="C332" i="112" s="1"/>
  <c r="C333" i="112" s="1"/>
  <c r="C334" i="112" s="1"/>
  <c r="C335" i="112" s="1"/>
  <c r="C336" i="112" s="1"/>
  <c r="C337" i="112" s="1"/>
  <c r="C338" i="112" s="1"/>
  <c r="C339" i="112" s="1"/>
  <c r="C340" i="112" s="1"/>
  <c r="C341" i="112" s="1"/>
  <c r="C342" i="112" s="1"/>
  <c r="C343" i="112" s="1"/>
  <c r="C344" i="112" s="1"/>
  <c r="C345" i="112" s="1"/>
  <c r="C346" i="112" s="1"/>
  <c r="C347" i="112" s="1"/>
  <c r="C348" i="112" s="1"/>
  <c r="C349" i="112" s="1"/>
  <c r="C350" i="112" s="1"/>
  <c r="C351" i="112" s="1"/>
  <c r="BA22" i="112"/>
  <c r="AH22" i="112"/>
  <c r="K22" i="112"/>
  <c r="AT22" i="112" s="1"/>
  <c r="E10" i="112"/>
  <c r="E9" i="112"/>
  <c r="P8" i="112"/>
  <c r="F21" i="2" s="1"/>
  <c r="O8" i="112"/>
  <c r="E21" i="2" s="1"/>
  <c r="V6" i="112"/>
  <c r="P6" i="112"/>
  <c r="O6" i="112"/>
  <c r="C6" i="112"/>
  <c r="P5" i="112"/>
  <c r="B45" i="2" s="1"/>
  <c r="O5" i="112"/>
  <c r="A45" i="2" s="1"/>
  <c r="C5" i="112"/>
  <c r="AR4" i="112"/>
  <c r="AQ4" i="112"/>
  <c r="AP4" i="112"/>
  <c r="AO4" i="112"/>
  <c r="AN4" i="112"/>
  <c r="AM4" i="112"/>
  <c r="AL4" i="112"/>
  <c r="AK4" i="112"/>
  <c r="AJ4" i="112"/>
  <c r="AI4" i="112"/>
  <c r="AH4" i="112"/>
  <c r="AG4" i="112"/>
  <c r="AF4" i="112"/>
  <c r="AE4" i="112"/>
  <c r="AD4" i="112"/>
  <c r="AC4" i="112"/>
  <c r="AB4" i="112"/>
  <c r="C4" i="112"/>
  <c r="C3" i="112"/>
  <c r="C2" i="112"/>
  <c r="C1" i="112"/>
  <c r="BA351" i="111"/>
  <c r="AH351" i="111"/>
  <c r="K351" i="111"/>
  <c r="AN351" i="111" s="1"/>
  <c r="BA350" i="111"/>
  <c r="AH350" i="111"/>
  <c r="K350" i="111"/>
  <c r="I350" i="111" s="1"/>
  <c r="BA349" i="111"/>
  <c r="AH349" i="111"/>
  <c r="K349" i="111"/>
  <c r="AS349" i="111" s="1"/>
  <c r="BA348" i="111"/>
  <c r="AH348" i="111"/>
  <c r="K348" i="111"/>
  <c r="J348" i="111" s="1"/>
  <c r="BA347" i="111"/>
  <c r="AH347" i="111"/>
  <c r="K347" i="111"/>
  <c r="AP347" i="111" s="1"/>
  <c r="BA346" i="111"/>
  <c r="AH346" i="111"/>
  <c r="K346" i="111"/>
  <c r="AT346" i="111" s="1"/>
  <c r="BA345" i="111"/>
  <c r="AH345" i="111"/>
  <c r="K345" i="111"/>
  <c r="AL345" i="111" s="1"/>
  <c r="BA344" i="111"/>
  <c r="AH344" i="111"/>
  <c r="K344" i="111"/>
  <c r="AT344" i="111" s="1"/>
  <c r="BA343" i="111"/>
  <c r="AH343" i="111"/>
  <c r="K343" i="111"/>
  <c r="BA342" i="111"/>
  <c r="AH342" i="111"/>
  <c r="K342" i="111"/>
  <c r="AG342" i="111" s="1"/>
  <c r="BA341" i="111"/>
  <c r="AH341" i="111"/>
  <c r="K341" i="111"/>
  <c r="AS341" i="111" s="1"/>
  <c r="BA340" i="111"/>
  <c r="AH340" i="111"/>
  <c r="K340" i="111"/>
  <c r="J340" i="111" s="1"/>
  <c r="BA339" i="111"/>
  <c r="AH339" i="111"/>
  <c r="K339" i="111"/>
  <c r="AQ339" i="111" s="1"/>
  <c r="BA338" i="111"/>
  <c r="AH338" i="111"/>
  <c r="K338" i="111"/>
  <c r="AS338" i="111" s="1"/>
  <c r="BA337" i="111"/>
  <c r="AH337" i="111"/>
  <c r="K337" i="111"/>
  <c r="AS337" i="111" s="1"/>
  <c r="BA336" i="111"/>
  <c r="AH336" i="111"/>
  <c r="K336" i="111"/>
  <c r="BA335" i="111"/>
  <c r="AH335" i="111"/>
  <c r="K335" i="111"/>
  <c r="AR335" i="111" s="1"/>
  <c r="BA334" i="111"/>
  <c r="AH334" i="111"/>
  <c r="K334" i="111"/>
  <c r="AO334" i="111" s="1"/>
  <c r="BA333" i="111"/>
  <c r="AH333" i="111"/>
  <c r="K333" i="111"/>
  <c r="AG333" i="111" s="1"/>
  <c r="BA332" i="111"/>
  <c r="AH332" i="111"/>
  <c r="K332" i="111"/>
  <c r="AQ332" i="111" s="1"/>
  <c r="BA331" i="111"/>
  <c r="AH331" i="111"/>
  <c r="K331" i="111"/>
  <c r="AS331" i="111" s="1"/>
  <c r="BA330" i="111"/>
  <c r="AH330" i="111"/>
  <c r="K330" i="111"/>
  <c r="AT330" i="111" s="1"/>
  <c r="BA329" i="111"/>
  <c r="AH329" i="111"/>
  <c r="K329" i="111"/>
  <c r="J329" i="111" s="1"/>
  <c r="BA328" i="111"/>
  <c r="AH328" i="111"/>
  <c r="K328" i="111"/>
  <c r="J328" i="111" s="1"/>
  <c r="BA327" i="111"/>
  <c r="AH327" i="111"/>
  <c r="K327" i="111"/>
  <c r="AT327" i="111" s="1"/>
  <c r="BA326" i="111"/>
  <c r="AH326" i="111"/>
  <c r="K326" i="111"/>
  <c r="AT326" i="111" s="1"/>
  <c r="BA325" i="111"/>
  <c r="AH325" i="111"/>
  <c r="K325" i="111"/>
  <c r="AO325" i="111" s="1"/>
  <c r="BA324" i="111"/>
  <c r="AH324" i="111"/>
  <c r="K324" i="111"/>
  <c r="AS324" i="111" s="1"/>
  <c r="BA323" i="111"/>
  <c r="AH323" i="111"/>
  <c r="K323" i="111"/>
  <c r="AT323" i="111" s="1"/>
  <c r="BA322" i="111"/>
  <c r="AH322" i="111"/>
  <c r="K322" i="111"/>
  <c r="AT322" i="111" s="1"/>
  <c r="BA321" i="111"/>
  <c r="AH321" i="111"/>
  <c r="K321" i="111"/>
  <c r="BA320" i="111"/>
  <c r="AH320" i="111"/>
  <c r="K320" i="111"/>
  <c r="AS320" i="111" s="1"/>
  <c r="BA319" i="111"/>
  <c r="AH319" i="111"/>
  <c r="K319" i="111"/>
  <c r="J319" i="111" s="1"/>
  <c r="BA318" i="111"/>
  <c r="AH318" i="111"/>
  <c r="K318" i="111"/>
  <c r="BA317" i="111"/>
  <c r="AH317" i="111"/>
  <c r="K317" i="111"/>
  <c r="AT317" i="111" s="1"/>
  <c r="BA316" i="111"/>
  <c r="AH316" i="111"/>
  <c r="K316" i="111"/>
  <c r="AP316" i="111" s="1"/>
  <c r="BA315" i="111"/>
  <c r="AH315" i="111"/>
  <c r="K315" i="111"/>
  <c r="AS315" i="111" s="1"/>
  <c r="BA314" i="111"/>
  <c r="AH314" i="111"/>
  <c r="K314" i="111"/>
  <c r="AT314" i="111" s="1"/>
  <c r="BA313" i="111"/>
  <c r="AH313" i="111"/>
  <c r="K313" i="111"/>
  <c r="AO313" i="111" s="1"/>
  <c r="BA312" i="111"/>
  <c r="AH312" i="111"/>
  <c r="K312" i="111"/>
  <c r="I312" i="111" s="1"/>
  <c r="BA311" i="111"/>
  <c r="AH311" i="111"/>
  <c r="K311" i="111"/>
  <c r="AT311" i="111" s="1"/>
  <c r="BA310" i="111"/>
  <c r="AH310" i="111"/>
  <c r="K310" i="111"/>
  <c r="AL310" i="111" s="1"/>
  <c r="BA309" i="111"/>
  <c r="AH309" i="111"/>
  <c r="K309" i="111"/>
  <c r="BA308" i="111"/>
  <c r="AH308" i="111"/>
  <c r="K308" i="111"/>
  <c r="AG308" i="111" s="1"/>
  <c r="BA307" i="111"/>
  <c r="AH307" i="111"/>
  <c r="K307" i="111"/>
  <c r="AS307" i="111" s="1"/>
  <c r="BA306" i="111"/>
  <c r="AH306" i="111"/>
  <c r="K306" i="111"/>
  <c r="AN306" i="111" s="1"/>
  <c r="BA305" i="111"/>
  <c r="AH305" i="111"/>
  <c r="K305" i="111"/>
  <c r="AS305" i="111" s="1"/>
  <c r="BA304" i="111"/>
  <c r="AH304" i="111"/>
  <c r="K304" i="111"/>
  <c r="J304" i="111" s="1"/>
  <c r="BA303" i="111"/>
  <c r="AH303" i="111"/>
  <c r="K303" i="111"/>
  <c r="AT303" i="111" s="1"/>
  <c r="BA302" i="111"/>
  <c r="AH302" i="111"/>
  <c r="K302" i="111"/>
  <c r="AN302" i="111" s="1"/>
  <c r="BA301" i="111"/>
  <c r="AH301" i="111"/>
  <c r="K301" i="111"/>
  <c r="AT301" i="111" s="1"/>
  <c r="BA300" i="111"/>
  <c r="AH300" i="111"/>
  <c r="K300" i="111"/>
  <c r="BA299" i="111"/>
  <c r="AH299" i="111"/>
  <c r="K299" i="111"/>
  <c r="AS299" i="111" s="1"/>
  <c r="BA298" i="111"/>
  <c r="AH298" i="111"/>
  <c r="K298" i="111"/>
  <c r="AT298" i="111" s="1"/>
  <c r="BA297" i="111"/>
  <c r="AH297" i="111"/>
  <c r="K297" i="111"/>
  <c r="BA296" i="111"/>
  <c r="AH296" i="111"/>
  <c r="K296" i="111"/>
  <c r="BA295" i="111"/>
  <c r="AH295" i="111"/>
  <c r="K295" i="111"/>
  <c r="BA294" i="111"/>
  <c r="AH294" i="111"/>
  <c r="K294" i="111"/>
  <c r="AS294" i="111" s="1"/>
  <c r="BA293" i="111"/>
  <c r="AH293" i="111"/>
  <c r="K293" i="111"/>
  <c r="I293" i="111" s="1"/>
  <c r="BA292" i="111"/>
  <c r="AH292" i="111"/>
  <c r="K292" i="111"/>
  <c r="AS292" i="111" s="1"/>
  <c r="BA291" i="111"/>
  <c r="AH291" i="111"/>
  <c r="K291" i="111"/>
  <c r="J291" i="111" s="1"/>
  <c r="BA290" i="111"/>
  <c r="AH290" i="111"/>
  <c r="K290" i="111"/>
  <c r="J290" i="111" s="1"/>
  <c r="BA289" i="111"/>
  <c r="AH289" i="111"/>
  <c r="K289" i="111"/>
  <c r="AT289" i="111" s="1"/>
  <c r="BA288" i="111"/>
  <c r="AH288" i="111"/>
  <c r="K288" i="111"/>
  <c r="J288" i="111" s="1"/>
  <c r="BA287" i="111"/>
  <c r="AH287" i="111"/>
  <c r="K287" i="111"/>
  <c r="I287" i="111" s="1"/>
  <c r="BA286" i="111"/>
  <c r="AH286" i="111"/>
  <c r="K286" i="111"/>
  <c r="AO286" i="111" s="1"/>
  <c r="BA285" i="111"/>
  <c r="AH285" i="111"/>
  <c r="K285" i="111"/>
  <c r="AS285" i="111" s="1"/>
  <c r="BA284" i="111"/>
  <c r="AH284" i="111"/>
  <c r="K284" i="111"/>
  <c r="AS284" i="111" s="1"/>
  <c r="BA283" i="111"/>
  <c r="AH283" i="111"/>
  <c r="K283" i="111"/>
  <c r="AT283" i="111" s="1"/>
  <c r="BA282" i="111"/>
  <c r="AH282" i="111"/>
  <c r="K282" i="111"/>
  <c r="J282" i="111" s="1"/>
  <c r="BA281" i="111"/>
  <c r="AH281" i="111"/>
  <c r="K281" i="111"/>
  <c r="BA280" i="111"/>
  <c r="AH280" i="111"/>
  <c r="K280" i="111"/>
  <c r="J280" i="111" s="1"/>
  <c r="BA279" i="111"/>
  <c r="AH279" i="111"/>
  <c r="K279" i="111"/>
  <c r="O279" i="111" s="1"/>
  <c r="BA278" i="111"/>
  <c r="AH278" i="111"/>
  <c r="K278" i="111"/>
  <c r="AS278" i="111" s="1"/>
  <c r="BA277" i="111"/>
  <c r="AH277" i="111"/>
  <c r="K277" i="111"/>
  <c r="AS277" i="111" s="1"/>
  <c r="BA276" i="111"/>
  <c r="AH276" i="111"/>
  <c r="K276" i="111"/>
  <c r="AS276" i="111" s="1"/>
  <c r="BA275" i="111"/>
  <c r="AH275" i="111"/>
  <c r="K275" i="111"/>
  <c r="BA274" i="111"/>
  <c r="AH274" i="111"/>
  <c r="K274" i="111"/>
  <c r="AS274" i="111" s="1"/>
  <c r="BA273" i="111"/>
  <c r="AH273" i="111"/>
  <c r="K273" i="111"/>
  <c r="J273" i="111" s="1"/>
  <c r="BA272" i="111"/>
  <c r="AH272" i="111"/>
  <c r="K272" i="111"/>
  <c r="O272" i="111" s="1"/>
  <c r="BA271" i="111"/>
  <c r="AH271" i="111"/>
  <c r="K271" i="111"/>
  <c r="I271" i="111" s="1"/>
  <c r="BA270" i="111"/>
  <c r="AH270" i="111"/>
  <c r="K270" i="111"/>
  <c r="AS270" i="111" s="1"/>
  <c r="BA269" i="111"/>
  <c r="AH269" i="111"/>
  <c r="K269" i="111"/>
  <c r="AS269" i="111" s="1"/>
  <c r="BA268" i="111"/>
  <c r="AH268" i="111"/>
  <c r="K268" i="111"/>
  <c r="AS268" i="111" s="1"/>
  <c r="BA267" i="111"/>
  <c r="AH267" i="111"/>
  <c r="K267" i="111"/>
  <c r="AT267" i="111" s="1"/>
  <c r="BA266" i="111"/>
  <c r="AH266" i="111"/>
  <c r="K266" i="111"/>
  <c r="BA265" i="111"/>
  <c r="AH265" i="111"/>
  <c r="K265" i="111"/>
  <c r="AP265" i="111" s="1"/>
  <c r="BA264" i="111"/>
  <c r="AH264" i="111"/>
  <c r="K264" i="111"/>
  <c r="BA263" i="111"/>
  <c r="AH263" i="111"/>
  <c r="K263" i="111"/>
  <c r="BA262" i="111"/>
  <c r="AH262" i="111"/>
  <c r="K262" i="111"/>
  <c r="BA261" i="111"/>
  <c r="AH261" i="111"/>
  <c r="K261" i="111"/>
  <c r="AT261" i="111" s="1"/>
  <c r="BA260" i="111"/>
  <c r="AH260" i="111"/>
  <c r="K260" i="111"/>
  <c r="AS260" i="111" s="1"/>
  <c r="BA259" i="111"/>
  <c r="AH259" i="111"/>
  <c r="K259" i="111"/>
  <c r="I259" i="111" s="1"/>
  <c r="BA258" i="111"/>
  <c r="AH258" i="111"/>
  <c r="K258" i="111"/>
  <c r="BA257" i="111"/>
  <c r="AH257" i="111"/>
  <c r="K257" i="111"/>
  <c r="BA256" i="111"/>
  <c r="AH256" i="111"/>
  <c r="K256" i="111"/>
  <c r="I256" i="111" s="1"/>
  <c r="BA255" i="111"/>
  <c r="AH255" i="111"/>
  <c r="K255" i="111"/>
  <c r="AP255" i="111" s="1"/>
  <c r="BA254" i="111"/>
  <c r="AH254" i="111"/>
  <c r="K254" i="111"/>
  <c r="BA253" i="111"/>
  <c r="AH253" i="111"/>
  <c r="K253" i="111"/>
  <c r="AT253" i="111" s="1"/>
  <c r="BA252" i="111"/>
  <c r="AH252" i="111"/>
  <c r="K252" i="111"/>
  <c r="BA251" i="111"/>
  <c r="AH251" i="111"/>
  <c r="K251" i="111"/>
  <c r="I251" i="111" s="1"/>
  <c r="BA250" i="111"/>
  <c r="AH250" i="111"/>
  <c r="K250" i="111"/>
  <c r="AR250" i="111" s="1"/>
  <c r="BA249" i="111"/>
  <c r="AH249" i="111"/>
  <c r="K249" i="111"/>
  <c r="AN249" i="111" s="1"/>
  <c r="BA248" i="111"/>
  <c r="AH248" i="111"/>
  <c r="K248" i="111"/>
  <c r="J248" i="111" s="1"/>
  <c r="BA247" i="111"/>
  <c r="AH247" i="111"/>
  <c r="K247" i="111"/>
  <c r="AT247" i="111" s="1"/>
  <c r="BA246" i="111"/>
  <c r="AH246" i="111"/>
  <c r="K246" i="111"/>
  <c r="AG246" i="111" s="1"/>
  <c r="BA245" i="111"/>
  <c r="AH245" i="111"/>
  <c r="K245" i="111"/>
  <c r="BA244" i="111"/>
  <c r="AH244" i="111"/>
  <c r="K244" i="111"/>
  <c r="AS244" i="111" s="1"/>
  <c r="BA243" i="111"/>
  <c r="AH243" i="111"/>
  <c r="K243" i="111"/>
  <c r="O243" i="111" s="1"/>
  <c r="AI243" i="111" s="1"/>
  <c r="AV243" i="111" s="1"/>
  <c r="BA242" i="111"/>
  <c r="AH242" i="111"/>
  <c r="K242" i="111"/>
  <c r="J242" i="111" s="1"/>
  <c r="BA241" i="111"/>
  <c r="AH241" i="111"/>
  <c r="K241" i="111"/>
  <c r="O241" i="111" s="1"/>
  <c r="AK241" i="111" s="1"/>
  <c r="AX241" i="111" s="1"/>
  <c r="BA240" i="111"/>
  <c r="AH240" i="111"/>
  <c r="K240" i="111"/>
  <c r="AP240" i="111" s="1"/>
  <c r="BA239" i="111"/>
  <c r="AH239" i="111"/>
  <c r="K239" i="111"/>
  <c r="AG239" i="111" s="1"/>
  <c r="BA238" i="111"/>
  <c r="AH238" i="111"/>
  <c r="K238" i="111"/>
  <c r="BA237" i="111"/>
  <c r="AH237" i="111"/>
  <c r="K237" i="111"/>
  <c r="AT237" i="111" s="1"/>
  <c r="BA236" i="111"/>
  <c r="AH236" i="111"/>
  <c r="K236" i="111"/>
  <c r="AP236" i="111" s="1"/>
  <c r="BA235" i="111"/>
  <c r="AH235" i="111"/>
  <c r="K235" i="111"/>
  <c r="AM235" i="111" s="1"/>
  <c r="BA234" i="111"/>
  <c r="AH234" i="111"/>
  <c r="K234" i="111"/>
  <c r="AO234" i="111" s="1"/>
  <c r="BA233" i="111"/>
  <c r="AH233" i="111"/>
  <c r="K233" i="111"/>
  <c r="J233" i="111" s="1"/>
  <c r="BA232" i="111"/>
  <c r="AH232" i="111"/>
  <c r="K232" i="111"/>
  <c r="BA231" i="111"/>
  <c r="AH231" i="111"/>
  <c r="K231" i="111"/>
  <c r="AO231" i="111" s="1"/>
  <c r="BA230" i="111"/>
  <c r="AH230" i="111"/>
  <c r="K230" i="111"/>
  <c r="AS230" i="111" s="1"/>
  <c r="BA229" i="111"/>
  <c r="AH229" i="111"/>
  <c r="K229" i="111"/>
  <c r="AP229" i="111" s="1"/>
  <c r="BA228" i="111"/>
  <c r="AH228" i="111"/>
  <c r="K228" i="111"/>
  <c r="BA227" i="111"/>
  <c r="AH227" i="111"/>
  <c r="K227" i="111"/>
  <c r="BA226" i="111"/>
  <c r="AH226" i="111"/>
  <c r="K226" i="111"/>
  <c r="J226" i="111" s="1"/>
  <c r="BA225" i="111"/>
  <c r="AH225" i="111"/>
  <c r="K225" i="111"/>
  <c r="AP225" i="111" s="1"/>
  <c r="BA224" i="111"/>
  <c r="AH224" i="111"/>
  <c r="K224" i="111"/>
  <c r="AQ224" i="111" s="1"/>
  <c r="BA223" i="111"/>
  <c r="AH223" i="111"/>
  <c r="K223" i="111"/>
  <c r="AG223" i="111" s="1"/>
  <c r="BA222" i="111"/>
  <c r="AH222" i="111"/>
  <c r="K222" i="111"/>
  <c r="J222" i="111" s="1"/>
  <c r="BA221" i="111"/>
  <c r="AH221" i="111"/>
  <c r="K221" i="111"/>
  <c r="AP221" i="111" s="1"/>
  <c r="BA220" i="111"/>
  <c r="AH220" i="111"/>
  <c r="K220" i="111"/>
  <c r="AP220" i="111" s="1"/>
  <c r="BA219" i="111"/>
  <c r="AH219" i="111"/>
  <c r="K219" i="111"/>
  <c r="AS219" i="111" s="1"/>
  <c r="BA218" i="111"/>
  <c r="AH218" i="111"/>
  <c r="K218" i="111"/>
  <c r="AR218" i="111" s="1"/>
  <c r="BA217" i="111"/>
  <c r="AH217" i="111"/>
  <c r="K217" i="111"/>
  <c r="BA216" i="111"/>
  <c r="AH216" i="111"/>
  <c r="K216" i="111"/>
  <c r="I216" i="111" s="1"/>
  <c r="BA215" i="111"/>
  <c r="AH215" i="111"/>
  <c r="K215" i="111"/>
  <c r="O215" i="111" s="1"/>
  <c r="AJ215" i="111" s="1"/>
  <c r="AW215" i="111" s="1"/>
  <c r="BA214" i="111"/>
  <c r="AH214" i="111"/>
  <c r="K214" i="111"/>
  <c r="BA213" i="111"/>
  <c r="AH213" i="111"/>
  <c r="K213" i="111"/>
  <c r="BA212" i="111"/>
  <c r="AH212" i="111"/>
  <c r="K212" i="111"/>
  <c r="AN212" i="111" s="1"/>
  <c r="BA211" i="111"/>
  <c r="AH211" i="111"/>
  <c r="K211" i="111"/>
  <c r="J211" i="111" s="1"/>
  <c r="BA210" i="111"/>
  <c r="AH210" i="111"/>
  <c r="K210" i="111"/>
  <c r="BA209" i="111"/>
  <c r="AH209" i="111"/>
  <c r="K209" i="111"/>
  <c r="BA208" i="111"/>
  <c r="AH208" i="111"/>
  <c r="K208" i="111"/>
  <c r="BA207" i="111"/>
  <c r="AH207" i="111"/>
  <c r="K207" i="111"/>
  <c r="BA206" i="111"/>
  <c r="AH206" i="111"/>
  <c r="K206" i="111"/>
  <c r="I206" i="111" s="1"/>
  <c r="BA205" i="111"/>
  <c r="AH205" i="111"/>
  <c r="K205" i="111"/>
  <c r="BA204" i="111"/>
  <c r="AH204" i="111"/>
  <c r="K204" i="111"/>
  <c r="BA203" i="111"/>
  <c r="AH203" i="111"/>
  <c r="K203" i="111"/>
  <c r="AT203" i="111" s="1"/>
  <c r="BA202" i="111"/>
  <c r="AH202" i="111"/>
  <c r="K202" i="111"/>
  <c r="J202" i="111" s="1"/>
  <c r="BA201" i="111"/>
  <c r="AH201" i="111"/>
  <c r="K201" i="111"/>
  <c r="BA200" i="111"/>
  <c r="AH200" i="111"/>
  <c r="K200" i="111"/>
  <c r="AP200" i="111" s="1"/>
  <c r="BA199" i="111"/>
  <c r="AH199" i="111"/>
  <c r="K199" i="111"/>
  <c r="AN199" i="111" s="1"/>
  <c r="BA198" i="111"/>
  <c r="AH198" i="111"/>
  <c r="K198" i="111"/>
  <c r="I198" i="111" s="1"/>
  <c r="BA197" i="111"/>
  <c r="AH197" i="111"/>
  <c r="K197" i="111"/>
  <c r="BA196" i="111"/>
  <c r="AH196" i="111"/>
  <c r="K196" i="111"/>
  <c r="BA195" i="111"/>
  <c r="AH195" i="111"/>
  <c r="K195" i="111"/>
  <c r="AO195" i="111" s="1"/>
  <c r="BA194" i="111"/>
  <c r="AH194" i="111"/>
  <c r="K194" i="111"/>
  <c r="AL194" i="111" s="1"/>
  <c r="BA193" i="111"/>
  <c r="AH193" i="111"/>
  <c r="K193" i="111"/>
  <c r="BA192" i="111"/>
  <c r="AH192" i="111"/>
  <c r="K192" i="111"/>
  <c r="AT192" i="111" s="1"/>
  <c r="BA191" i="111"/>
  <c r="AH191" i="111"/>
  <c r="K191" i="111"/>
  <c r="BA190" i="111"/>
  <c r="AH190" i="111"/>
  <c r="K190" i="111"/>
  <c r="BA189" i="111"/>
  <c r="AH189" i="111"/>
  <c r="K189" i="111"/>
  <c r="AS189" i="111" s="1"/>
  <c r="BA188" i="111"/>
  <c r="AH188" i="111"/>
  <c r="K188" i="111"/>
  <c r="BA187" i="111"/>
  <c r="AH187" i="111"/>
  <c r="K187" i="111"/>
  <c r="AR187" i="111" s="1"/>
  <c r="BA186" i="111"/>
  <c r="AH186" i="111"/>
  <c r="K186" i="111"/>
  <c r="AQ186" i="111" s="1"/>
  <c r="BA185" i="111"/>
  <c r="AH185" i="111"/>
  <c r="K185" i="111"/>
  <c r="AO185" i="111" s="1"/>
  <c r="BA184" i="111"/>
  <c r="AH184" i="111"/>
  <c r="K184" i="111"/>
  <c r="AQ184" i="111" s="1"/>
  <c r="BA183" i="111"/>
  <c r="AH183" i="111"/>
  <c r="K183" i="111"/>
  <c r="BA182" i="111"/>
  <c r="AH182" i="111"/>
  <c r="K182" i="111"/>
  <c r="AN182" i="111" s="1"/>
  <c r="BA181" i="111"/>
  <c r="AH181" i="111"/>
  <c r="K181" i="111"/>
  <c r="J181" i="111" s="1"/>
  <c r="BA180" i="111"/>
  <c r="AH180" i="111"/>
  <c r="K180" i="111"/>
  <c r="BA179" i="111"/>
  <c r="AH179" i="111"/>
  <c r="K179" i="111"/>
  <c r="I179" i="111" s="1"/>
  <c r="BA178" i="111"/>
  <c r="AH178" i="111"/>
  <c r="K178" i="111"/>
  <c r="J178" i="111" s="1"/>
  <c r="BA177" i="111"/>
  <c r="AH177" i="111"/>
  <c r="K177" i="111"/>
  <c r="AM177" i="111" s="1"/>
  <c r="BA176" i="111"/>
  <c r="AH176" i="111"/>
  <c r="K176" i="111"/>
  <c r="AM176" i="111" s="1"/>
  <c r="BA175" i="111"/>
  <c r="AH175" i="111"/>
  <c r="K175" i="111"/>
  <c r="O175" i="111" s="1"/>
  <c r="AI175" i="111" s="1"/>
  <c r="AV175" i="111" s="1"/>
  <c r="BA174" i="111"/>
  <c r="AH174" i="111"/>
  <c r="K174" i="111"/>
  <c r="AL174" i="111" s="1"/>
  <c r="BA173" i="111"/>
  <c r="AH173" i="111"/>
  <c r="K173" i="111"/>
  <c r="BA172" i="111"/>
  <c r="AH172" i="111"/>
  <c r="K172" i="111"/>
  <c r="BA171" i="111"/>
  <c r="AH171" i="111"/>
  <c r="K171" i="111"/>
  <c r="BA170" i="111"/>
  <c r="AH170" i="111"/>
  <c r="K170" i="111"/>
  <c r="AR170" i="111" s="1"/>
  <c r="BA169" i="111"/>
  <c r="AH169" i="111"/>
  <c r="K169" i="111"/>
  <c r="AQ169" i="111" s="1"/>
  <c r="BA168" i="111"/>
  <c r="AH168" i="111"/>
  <c r="K168" i="111"/>
  <c r="AQ168" i="111" s="1"/>
  <c r="BA167" i="111"/>
  <c r="AH167" i="111"/>
  <c r="K167" i="111"/>
  <c r="J167" i="111" s="1"/>
  <c r="BA166" i="111"/>
  <c r="AH166" i="111"/>
  <c r="K166" i="111"/>
  <c r="BA165" i="111"/>
  <c r="AH165" i="111"/>
  <c r="K165" i="111"/>
  <c r="BA164" i="111"/>
  <c r="AH164" i="111"/>
  <c r="K164" i="111"/>
  <c r="AT164" i="111" s="1"/>
  <c r="BA163" i="111"/>
  <c r="AH163" i="111"/>
  <c r="K163" i="111"/>
  <c r="I163" i="111" s="1"/>
  <c r="BA162" i="111"/>
  <c r="AH162" i="111"/>
  <c r="K162" i="111"/>
  <c r="AS162" i="111" s="1"/>
  <c r="BA161" i="111"/>
  <c r="AH161" i="111"/>
  <c r="K161" i="111"/>
  <c r="AS161" i="111" s="1"/>
  <c r="BA160" i="111"/>
  <c r="AH160" i="111"/>
  <c r="K160" i="111"/>
  <c r="AQ160" i="111" s="1"/>
  <c r="BA159" i="111"/>
  <c r="AH159" i="111"/>
  <c r="K159" i="111"/>
  <c r="AT159" i="111" s="1"/>
  <c r="BA158" i="111"/>
  <c r="AH158" i="111"/>
  <c r="K158" i="111"/>
  <c r="BA157" i="111"/>
  <c r="AH157" i="111"/>
  <c r="K157" i="111"/>
  <c r="AS157" i="111" s="1"/>
  <c r="BA156" i="111"/>
  <c r="AH156" i="111"/>
  <c r="K156" i="111"/>
  <c r="AL156" i="111" s="1"/>
  <c r="BA155" i="111"/>
  <c r="AH155" i="111"/>
  <c r="K155" i="111"/>
  <c r="BA154" i="111"/>
  <c r="AH154" i="111"/>
  <c r="K154" i="111"/>
  <c r="AS154" i="111" s="1"/>
  <c r="BA153" i="111"/>
  <c r="AH153" i="111"/>
  <c r="K153" i="111"/>
  <c r="AO153" i="111" s="1"/>
  <c r="BA152" i="111"/>
  <c r="AH152" i="111"/>
  <c r="K152" i="111"/>
  <c r="AO152" i="111" s="1"/>
  <c r="BA151" i="111"/>
  <c r="AH151" i="111"/>
  <c r="K151" i="111"/>
  <c r="I151" i="111" s="1"/>
  <c r="BA150" i="111"/>
  <c r="AH150" i="111"/>
  <c r="K150" i="111"/>
  <c r="BA149" i="111"/>
  <c r="AH149" i="111"/>
  <c r="K149" i="111"/>
  <c r="O149" i="111" s="1"/>
  <c r="BA148" i="111"/>
  <c r="AH148" i="111"/>
  <c r="K148" i="111"/>
  <c r="BA147" i="111"/>
  <c r="AH147" i="111"/>
  <c r="K147" i="111"/>
  <c r="AT147" i="111" s="1"/>
  <c r="BA146" i="111"/>
  <c r="AH146" i="111"/>
  <c r="K146" i="111"/>
  <c r="AT146" i="111" s="1"/>
  <c r="BA145" i="111"/>
  <c r="AH145" i="111"/>
  <c r="K145" i="111"/>
  <c r="BA144" i="111"/>
  <c r="AH144" i="111"/>
  <c r="K144" i="111"/>
  <c r="BA143" i="111"/>
  <c r="AH143" i="111"/>
  <c r="K143" i="111"/>
  <c r="J143" i="111" s="1"/>
  <c r="BA142" i="111"/>
  <c r="AH142" i="111"/>
  <c r="K142" i="111"/>
  <c r="AN142" i="111" s="1"/>
  <c r="BA141" i="111"/>
  <c r="AH141" i="111"/>
  <c r="K141" i="111"/>
  <c r="AR141" i="111" s="1"/>
  <c r="BA140" i="111"/>
  <c r="AH140" i="111"/>
  <c r="K140" i="111"/>
  <c r="AT140" i="111" s="1"/>
  <c r="BA139" i="111"/>
  <c r="AH139" i="111"/>
  <c r="K139" i="111"/>
  <c r="AS139" i="111" s="1"/>
  <c r="BA138" i="111"/>
  <c r="AH138" i="111"/>
  <c r="K138" i="111"/>
  <c r="J138" i="111" s="1"/>
  <c r="BA137" i="111"/>
  <c r="AH137" i="111"/>
  <c r="K137" i="111"/>
  <c r="BA136" i="111"/>
  <c r="AH136" i="111"/>
  <c r="K136" i="111"/>
  <c r="AS136" i="111" s="1"/>
  <c r="BA135" i="111"/>
  <c r="AH135" i="111"/>
  <c r="K135" i="111"/>
  <c r="BA134" i="111"/>
  <c r="AH134" i="111"/>
  <c r="K134" i="111"/>
  <c r="BA133" i="111"/>
  <c r="AH133" i="111"/>
  <c r="K133" i="111"/>
  <c r="J133" i="111" s="1"/>
  <c r="BA132" i="111"/>
  <c r="AH132" i="111"/>
  <c r="K132" i="111"/>
  <c r="AT132" i="111" s="1"/>
  <c r="BA131" i="111"/>
  <c r="AH131" i="111"/>
  <c r="K131" i="111"/>
  <c r="BA130" i="111"/>
  <c r="AH130" i="111"/>
  <c r="K130" i="111"/>
  <c r="J130" i="111" s="1"/>
  <c r="BA129" i="111"/>
  <c r="AH129" i="111"/>
  <c r="K129" i="111"/>
  <c r="AN129" i="111" s="1"/>
  <c r="BA128" i="111"/>
  <c r="AH128" i="111"/>
  <c r="K128" i="111"/>
  <c r="AS128" i="111" s="1"/>
  <c r="BA127" i="111"/>
  <c r="AH127" i="111"/>
  <c r="K127" i="111"/>
  <c r="BA126" i="111"/>
  <c r="AH126" i="111"/>
  <c r="K126" i="111"/>
  <c r="BA125" i="111"/>
  <c r="AH125" i="111"/>
  <c r="K125" i="111"/>
  <c r="AQ125" i="111" s="1"/>
  <c r="BA124" i="111"/>
  <c r="AH124" i="111"/>
  <c r="K124" i="111"/>
  <c r="O124" i="111" s="1"/>
  <c r="BA123" i="111"/>
  <c r="AH123" i="111"/>
  <c r="K123" i="111"/>
  <c r="AS123" i="111" s="1"/>
  <c r="BA122" i="111"/>
  <c r="AH122" i="111"/>
  <c r="K122" i="111"/>
  <c r="AP122" i="111" s="1"/>
  <c r="BA121" i="111"/>
  <c r="AH121" i="111"/>
  <c r="K121" i="111"/>
  <c r="BA120" i="111"/>
  <c r="AH120" i="111"/>
  <c r="K120" i="111"/>
  <c r="J120" i="111" s="1"/>
  <c r="BA119" i="111"/>
  <c r="AH119" i="111"/>
  <c r="K119" i="111"/>
  <c r="AS119" i="111" s="1"/>
  <c r="BA118" i="111"/>
  <c r="AH118" i="111"/>
  <c r="K118" i="111"/>
  <c r="J118" i="111" s="1"/>
  <c r="BA117" i="111"/>
  <c r="AH117" i="111"/>
  <c r="K117" i="111"/>
  <c r="AS117" i="111" s="1"/>
  <c r="BA116" i="111"/>
  <c r="AH116" i="111"/>
  <c r="K116" i="111"/>
  <c r="O116" i="111" s="1"/>
  <c r="BA115" i="111"/>
  <c r="AH115" i="111"/>
  <c r="K115" i="111"/>
  <c r="J115" i="111" s="1"/>
  <c r="BA114" i="111"/>
  <c r="AH114" i="111"/>
  <c r="K114" i="111"/>
  <c r="AP114" i="111" s="1"/>
  <c r="BA113" i="111"/>
  <c r="AH113" i="111"/>
  <c r="K113" i="111"/>
  <c r="J113" i="111" s="1"/>
  <c r="BA112" i="111"/>
  <c r="AH112" i="111"/>
  <c r="K112" i="111"/>
  <c r="J112" i="111" s="1"/>
  <c r="BA111" i="111"/>
  <c r="AH111" i="111"/>
  <c r="K111" i="111"/>
  <c r="J111" i="111" s="1"/>
  <c r="BA110" i="111"/>
  <c r="AH110" i="111"/>
  <c r="K110" i="111"/>
  <c r="J110" i="111" s="1"/>
  <c r="BA109" i="111"/>
  <c r="AH109" i="111"/>
  <c r="K109" i="111"/>
  <c r="AS109" i="111" s="1"/>
  <c r="BA108" i="111"/>
  <c r="AH108" i="111"/>
  <c r="K108" i="111"/>
  <c r="AO108" i="111" s="1"/>
  <c r="BA107" i="111"/>
  <c r="AH107" i="111"/>
  <c r="K107" i="111"/>
  <c r="AN107" i="111" s="1"/>
  <c r="BA106" i="111"/>
  <c r="AH106" i="111"/>
  <c r="K106" i="111"/>
  <c r="AS106" i="111" s="1"/>
  <c r="BA105" i="111"/>
  <c r="AH105" i="111"/>
  <c r="K105" i="111"/>
  <c r="AG105" i="111" s="1"/>
  <c r="BA104" i="111"/>
  <c r="AH104" i="111"/>
  <c r="K104" i="111"/>
  <c r="AS104" i="111" s="1"/>
  <c r="BA103" i="111"/>
  <c r="AH103" i="111"/>
  <c r="K103" i="111"/>
  <c r="J103" i="111" s="1"/>
  <c r="BA102" i="111"/>
  <c r="AH102" i="111"/>
  <c r="K102" i="111"/>
  <c r="BA101" i="111"/>
  <c r="AH101" i="111"/>
  <c r="K101" i="111"/>
  <c r="AT101" i="111" s="1"/>
  <c r="BA100" i="111"/>
  <c r="AH100" i="111"/>
  <c r="K100" i="111"/>
  <c r="AT100" i="111" s="1"/>
  <c r="BA99" i="111"/>
  <c r="AH99" i="111"/>
  <c r="K99" i="111"/>
  <c r="AM99" i="111" s="1"/>
  <c r="BA98" i="111"/>
  <c r="AH98" i="111"/>
  <c r="K98" i="111"/>
  <c r="I98" i="111" s="1"/>
  <c r="BA97" i="111"/>
  <c r="AH97" i="111"/>
  <c r="K97" i="111"/>
  <c r="AQ97" i="111" s="1"/>
  <c r="BA96" i="111"/>
  <c r="AH96" i="111"/>
  <c r="K96" i="111"/>
  <c r="AQ96" i="111" s="1"/>
  <c r="BA95" i="111"/>
  <c r="AH95" i="111"/>
  <c r="K95" i="111"/>
  <c r="BA94" i="111"/>
  <c r="AH94" i="111"/>
  <c r="K94" i="111"/>
  <c r="BA93" i="111"/>
  <c r="AH93" i="111"/>
  <c r="K93" i="111"/>
  <c r="I93" i="111" s="1"/>
  <c r="BA92" i="111"/>
  <c r="AH92" i="111"/>
  <c r="K92" i="111"/>
  <c r="BA91" i="111"/>
  <c r="AH91" i="111"/>
  <c r="K91" i="111"/>
  <c r="AP91" i="111" s="1"/>
  <c r="BA90" i="111"/>
  <c r="AH90" i="111"/>
  <c r="K90" i="111"/>
  <c r="I90" i="111" s="1"/>
  <c r="BA89" i="111"/>
  <c r="AH89" i="111"/>
  <c r="K89" i="111"/>
  <c r="AT89" i="111" s="1"/>
  <c r="BA88" i="111"/>
  <c r="AH88" i="111"/>
  <c r="K88" i="111"/>
  <c r="J88" i="111" s="1"/>
  <c r="BA87" i="111"/>
  <c r="AH87" i="111"/>
  <c r="K87" i="111"/>
  <c r="AT87" i="111" s="1"/>
  <c r="BA86" i="111"/>
  <c r="AH86" i="111"/>
  <c r="K86" i="111"/>
  <c r="AT86" i="111" s="1"/>
  <c r="BA85" i="111"/>
  <c r="AH85" i="111"/>
  <c r="K85" i="111"/>
  <c r="BA84" i="111"/>
  <c r="AH84" i="111"/>
  <c r="K84" i="111"/>
  <c r="AQ84" i="111" s="1"/>
  <c r="BA83" i="111"/>
  <c r="AH83" i="111"/>
  <c r="K83" i="111"/>
  <c r="AG83" i="111" s="1"/>
  <c r="BA82" i="111"/>
  <c r="AH82" i="111"/>
  <c r="K82" i="111"/>
  <c r="AS82" i="111" s="1"/>
  <c r="BA81" i="111"/>
  <c r="AH81" i="111"/>
  <c r="K81" i="111"/>
  <c r="AR81" i="111" s="1"/>
  <c r="BA80" i="111"/>
  <c r="AH80" i="111"/>
  <c r="K80" i="111"/>
  <c r="J80" i="111" s="1"/>
  <c r="BA79" i="111"/>
  <c r="AH79" i="111"/>
  <c r="K79" i="111"/>
  <c r="AG79" i="111" s="1"/>
  <c r="BA78" i="111"/>
  <c r="AH78" i="111"/>
  <c r="K78" i="111"/>
  <c r="AG78" i="111" s="1"/>
  <c r="BA77" i="111"/>
  <c r="AH77" i="111"/>
  <c r="K77" i="111"/>
  <c r="BA76" i="111"/>
  <c r="AH76" i="111"/>
  <c r="K76" i="111"/>
  <c r="BA75" i="111"/>
  <c r="AH75" i="111"/>
  <c r="K75" i="111"/>
  <c r="J75" i="111" s="1"/>
  <c r="BA74" i="111"/>
  <c r="AH74" i="111"/>
  <c r="K74" i="111"/>
  <c r="J74" i="111" s="1"/>
  <c r="BA73" i="111"/>
  <c r="AH73" i="111"/>
  <c r="K73" i="111"/>
  <c r="BA72" i="111"/>
  <c r="AH72" i="111"/>
  <c r="K72" i="111"/>
  <c r="J72" i="111" s="1"/>
  <c r="BA71" i="111"/>
  <c r="AH71" i="111"/>
  <c r="K71" i="111"/>
  <c r="AT71" i="111" s="1"/>
  <c r="BA70" i="111"/>
  <c r="AH70" i="111"/>
  <c r="K70" i="111"/>
  <c r="BA69" i="111"/>
  <c r="AH69" i="111"/>
  <c r="K69" i="111"/>
  <c r="AT69" i="111" s="1"/>
  <c r="BA68" i="111"/>
  <c r="AH68" i="111"/>
  <c r="K68" i="111"/>
  <c r="AQ68" i="111" s="1"/>
  <c r="BA67" i="111"/>
  <c r="AH67" i="111"/>
  <c r="K67" i="111"/>
  <c r="AO67" i="111" s="1"/>
  <c r="BA66" i="111"/>
  <c r="AH66" i="111"/>
  <c r="K66" i="111"/>
  <c r="I66" i="111" s="1"/>
  <c r="BA65" i="111"/>
  <c r="AH65" i="111"/>
  <c r="K65" i="111"/>
  <c r="I65" i="111" s="1"/>
  <c r="BA64" i="111"/>
  <c r="AH64" i="111"/>
  <c r="K64" i="111"/>
  <c r="I64" i="111" s="1"/>
  <c r="BA63" i="111"/>
  <c r="AH63" i="111"/>
  <c r="K63" i="111"/>
  <c r="O63" i="111" s="1"/>
  <c r="AJ63" i="111" s="1"/>
  <c r="AW63" i="111" s="1"/>
  <c r="BA62" i="111"/>
  <c r="AH62" i="111"/>
  <c r="K62" i="111"/>
  <c r="AO62" i="111" s="1"/>
  <c r="BA61" i="111"/>
  <c r="AH61" i="111"/>
  <c r="K61" i="111"/>
  <c r="BA60" i="111"/>
  <c r="AH60" i="111"/>
  <c r="K60" i="111"/>
  <c r="AL60" i="111" s="1"/>
  <c r="BA59" i="111"/>
  <c r="AH59" i="111"/>
  <c r="K59" i="111"/>
  <c r="AN59" i="111" s="1"/>
  <c r="BA58" i="111"/>
  <c r="AH58" i="111"/>
  <c r="K58" i="111"/>
  <c r="J58" i="111" s="1"/>
  <c r="BA57" i="111"/>
  <c r="AH57" i="111"/>
  <c r="K57" i="111"/>
  <c r="AG57" i="111" s="1"/>
  <c r="BA56" i="111"/>
  <c r="AH56" i="111"/>
  <c r="K56" i="111"/>
  <c r="J56" i="111" s="1"/>
  <c r="BA55" i="111"/>
  <c r="AH55" i="111"/>
  <c r="K55" i="111"/>
  <c r="AT55" i="111" s="1"/>
  <c r="BA54" i="111"/>
  <c r="AH54" i="111"/>
  <c r="K54" i="111"/>
  <c r="BA53" i="111"/>
  <c r="AH53" i="111"/>
  <c r="K53" i="111"/>
  <c r="AS53" i="111" s="1"/>
  <c r="BA52" i="111"/>
  <c r="AH52" i="111"/>
  <c r="K52" i="111"/>
  <c r="AT52" i="111" s="1"/>
  <c r="BA51" i="111"/>
  <c r="AH51" i="111"/>
  <c r="K51" i="111"/>
  <c r="AG51" i="111" s="1"/>
  <c r="BA50" i="111"/>
  <c r="AH50" i="111"/>
  <c r="K50" i="111"/>
  <c r="I50" i="111" s="1"/>
  <c r="BA49" i="111"/>
  <c r="AH49" i="111"/>
  <c r="K49" i="111"/>
  <c r="O49" i="111" s="1"/>
  <c r="BA48" i="111"/>
  <c r="AH48" i="111"/>
  <c r="K48" i="111"/>
  <c r="BA47" i="111"/>
  <c r="AH47" i="111"/>
  <c r="K47" i="111"/>
  <c r="BA46" i="111"/>
  <c r="AH46" i="111"/>
  <c r="K46" i="111"/>
  <c r="BA45" i="111"/>
  <c r="AH45" i="111"/>
  <c r="K45" i="111"/>
  <c r="AS45" i="111" s="1"/>
  <c r="BA44" i="111"/>
  <c r="AH44" i="111"/>
  <c r="K44" i="111"/>
  <c r="AL44" i="111" s="1"/>
  <c r="BA43" i="111"/>
  <c r="AH43" i="111"/>
  <c r="K43" i="111"/>
  <c r="J43" i="111" s="1"/>
  <c r="BA42" i="111"/>
  <c r="AH42" i="111"/>
  <c r="K42" i="111"/>
  <c r="BA41" i="111"/>
  <c r="AH41" i="111"/>
  <c r="K41" i="111"/>
  <c r="AG41" i="111" s="1"/>
  <c r="BA40" i="111"/>
  <c r="AH40" i="111"/>
  <c r="K40" i="111"/>
  <c r="J40" i="111" s="1"/>
  <c r="BA39" i="111"/>
  <c r="AH39" i="111"/>
  <c r="K39" i="111"/>
  <c r="AT39" i="111" s="1"/>
  <c r="BA38" i="111"/>
  <c r="AH38" i="111"/>
  <c r="K38" i="111"/>
  <c r="BA37" i="111"/>
  <c r="AH37" i="111"/>
  <c r="K37" i="111"/>
  <c r="AQ37" i="111" s="1"/>
  <c r="BA36" i="111"/>
  <c r="AH36" i="111"/>
  <c r="K36" i="111"/>
  <c r="AT36" i="111" s="1"/>
  <c r="BA35" i="111"/>
  <c r="AH35" i="111"/>
  <c r="K35" i="111"/>
  <c r="AS35" i="111" s="1"/>
  <c r="BA34" i="111"/>
  <c r="AH34" i="111"/>
  <c r="K34" i="111"/>
  <c r="J34" i="111" s="1"/>
  <c r="BA33" i="111"/>
  <c r="AH33" i="111"/>
  <c r="K33" i="111"/>
  <c r="J33" i="111" s="1"/>
  <c r="BA32" i="111"/>
  <c r="AH32" i="111"/>
  <c r="K32" i="111"/>
  <c r="AL32" i="111" s="1"/>
  <c r="BA31" i="111"/>
  <c r="AH31" i="111"/>
  <c r="K31" i="111"/>
  <c r="O31" i="111" s="1"/>
  <c r="AJ31" i="111" s="1"/>
  <c r="AW31" i="111" s="1"/>
  <c r="BA30" i="111"/>
  <c r="AH30" i="111"/>
  <c r="K30" i="111"/>
  <c r="J30" i="111" s="1"/>
  <c r="BA29" i="111"/>
  <c r="AH29" i="111"/>
  <c r="K29" i="111"/>
  <c r="AS29" i="111" s="1"/>
  <c r="BA28" i="111"/>
  <c r="AH28" i="111"/>
  <c r="K28" i="111"/>
  <c r="AL28" i="111" s="1"/>
  <c r="BA27" i="111"/>
  <c r="AH27" i="111"/>
  <c r="K27" i="111"/>
  <c r="AP27" i="111" s="1"/>
  <c r="L27" i="111" s="1"/>
  <c r="BA26" i="111"/>
  <c r="AH26" i="111"/>
  <c r="K26" i="111"/>
  <c r="J26" i="111" s="1"/>
  <c r="BA25" i="111"/>
  <c r="AH25" i="111"/>
  <c r="K25" i="111"/>
  <c r="I25" i="111" s="1"/>
  <c r="BA24" i="111"/>
  <c r="AH24" i="111"/>
  <c r="K24" i="111"/>
  <c r="I24" i="111" s="1"/>
  <c r="BA23" i="111"/>
  <c r="AH23" i="111"/>
  <c r="K23" i="111"/>
  <c r="AO23" i="111" s="1"/>
  <c r="C23" i="111"/>
  <c r="C24" i="111" s="1"/>
  <c r="C25" i="111" s="1"/>
  <c r="C26" i="111" s="1"/>
  <c r="C27" i="111" s="1"/>
  <c r="C28" i="111" s="1"/>
  <c r="C29" i="111" s="1"/>
  <c r="C30" i="111" s="1"/>
  <c r="C31" i="111" s="1"/>
  <c r="C32" i="111" s="1"/>
  <c r="C33" i="111" s="1"/>
  <c r="C34" i="111" s="1"/>
  <c r="C35" i="111" s="1"/>
  <c r="C36" i="111" s="1"/>
  <c r="C37" i="111" s="1"/>
  <c r="C38" i="111" s="1"/>
  <c r="C39" i="111" s="1"/>
  <c r="C40" i="111" s="1"/>
  <c r="C41" i="111" s="1"/>
  <c r="C42" i="111" s="1"/>
  <c r="C43" i="111" s="1"/>
  <c r="C44" i="111" s="1"/>
  <c r="C45" i="111" s="1"/>
  <c r="C46" i="111" s="1"/>
  <c r="C47" i="111" s="1"/>
  <c r="C48" i="111" s="1"/>
  <c r="C49" i="111" s="1"/>
  <c r="C50" i="111" s="1"/>
  <c r="C51" i="111" s="1"/>
  <c r="C52" i="111" s="1"/>
  <c r="C53" i="111" s="1"/>
  <c r="C54" i="111" s="1"/>
  <c r="C55" i="111" s="1"/>
  <c r="C56" i="111" s="1"/>
  <c r="C57" i="111" s="1"/>
  <c r="C58" i="111" s="1"/>
  <c r="C59" i="111" s="1"/>
  <c r="C60" i="111" s="1"/>
  <c r="C61" i="111" s="1"/>
  <c r="C62" i="111" s="1"/>
  <c r="C63" i="111" s="1"/>
  <c r="C64" i="111" s="1"/>
  <c r="C65" i="111" s="1"/>
  <c r="C66" i="111" s="1"/>
  <c r="C67" i="111" s="1"/>
  <c r="C68" i="111" s="1"/>
  <c r="C69" i="111" s="1"/>
  <c r="C70" i="111" s="1"/>
  <c r="C71" i="111" s="1"/>
  <c r="C72" i="111" s="1"/>
  <c r="C73" i="111" s="1"/>
  <c r="C74" i="111" s="1"/>
  <c r="C75" i="111" s="1"/>
  <c r="C76" i="111" s="1"/>
  <c r="C77" i="111" s="1"/>
  <c r="C78" i="111" s="1"/>
  <c r="C79" i="111" s="1"/>
  <c r="C80" i="111" s="1"/>
  <c r="C81" i="111" s="1"/>
  <c r="C82" i="111" s="1"/>
  <c r="C83" i="111" s="1"/>
  <c r="C84" i="111" s="1"/>
  <c r="C85" i="111" s="1"/>
  <c r="C86" i="111" s="1"/>
  <c r="C87" i="111" s="1"/>
  <c r="C88" i="111" s="1"/>
  <c r="C89" i="111" s="1"/>
  <c r="C90" i="111" s="1"/>
  <c r="C91" i="111" s="1"/>
  <c r="C92" i="111" s="1"/>
  <c r="C93" i="111" s="1"/>
  <c r="C94" i="111" s="1"/>
  <c r="C95" i="111" s="1"/>
  <c r="C96" i="111" s="1"/>
  <c r="C97" i="111" s="1"/>
  <c r="C98" i="111" s="1"/>
  <c r="C99" i="111" s="1"/>
  <c r="C100" i="111" s="1"/>
  <c r="C101" i="111" s="1"/>
  <c r="C102" i="111" s="1"/>
  <c r="C103" i="111" s="1"/>
  <c r="C104" i="111" s="1"/>
  <c r="C105" i="111" s="1"/>
  <c r="C106" i="111" s="1"/>
  <c r="C107" i="111" s="1"/>
  <c r="C108" i="111" s="1"/>
  <c r="C109" i="111" s="1"/>
  <c r="C110" i="111" s="1"/>
  <c r="C111" i="111" s="1"/>
  <c r="C112" i="111" s="1"/>
  <c r="C113" i="111" s="1"/>
  <c r="C114" i="111" s="1"/>
  <c r="C115" i="111" s="1"/>
  <c r="C116" i="111" s="1"/>
  <c r="C117" i="111" s="1"/>
  <c r="C118" i="111" s="1"/>
  <c r="C119" i="111" s="1"/>
  <c r="C120" i="111" s="1"/>
  <c r="C121" i="111" s="1"/>
  <c r="C122" i="111" s="1"/>
  <c r="C123" i="111" s="1"/>
  <c r="C124" i="111" s="1"/>
  <c r="C125" i="111" s="1"/>
  <c r="C126" i="111" s="1"/>
  <c r="C127" i="111" s="1"/>
  <c r="C128" i="111" s="1"/>
  <c r="C129" i="111" s="1"/>
  <c r="C130" i="111" s="1"/>
  <c r="C131" i="111" s="1"/>
  <c r="C132" i="111" s="1"/>
  <c r="C133" i="111" s="1"/>
  <c r="C134" i="111" s="1"/>
  <c r="C135" i="111" s="1"/>
  <c r="C136" i="111" s="1"/>
  <c r="C137" i="111" s="1"/>
  <c r="C138" i="111" s="1"/>
  <c r="C139" i="111" s="1"/>
  <c r="C140" i="111" s="1"/>
  <c r="C141" i="111" s="1"/>
  <c r="C142" i="111" s="1"/>
  <c r="C143" i="111" s="1"/>
  <c r="C144" i="111" s="1"/>
  <c r="C145" i="111" s="1"/>
  <c r="C146" i="111" s="1"/>
  <c r="C147" i="111" s="1"/>
  <c r="C148" i="111" s="1"/>
  <c r="C149" i="111" s="1"/>
  <c r="C150" i="111" s="1"/>
  <c r="C151" i="111" s="1"/>
  <c r="C152" i="111" s="1"/>
  <c r="C153" i="111" s="1"/>
  <c r="C154" i="111" s="1"/>
  <c r="C155" i="111" s="1"/>
  <c r="C156" i="111" s="1"/>
  <c r="C157" i="111" s="1"/>
  <c r="C158" i="111" s="1"/>
  <c r="C159" i="111" s="1"/>
  <c r="C160" i="111" s="1"/>
  <c r="C161" i="111" s="1"/>
  <c r="C162" i="111" s="1"/>
  <c r="C163" i="111" s="1"/>
  <c r="C164" i="111" s="1"/>
  <c r="C165" i="111" s="1"/>
  <c r="C166" i="111" s="1"/>
  <c r="C167" i="111" s="1"/>
  <c r="C168" i="111" s="1"/>
  <c r="C169" i="111" s="1"/>
  <c r="C170" i="111" s="1"/>
  <c r="C171" i="111" s="1"/>
  <c r="C172" i="111" s="1"/>
  <c r="C173" i="111" s="1"/>
  <c r="C174" i="111" s="1"/>
  <c r="C175" i="111" s="1"/>
  <c r="C176" i="111" s="1"/>
  <c r="C177" i="111" s="1"/>
  <c r="C178" i="111" s="1"/>
  <c r="C179" i="111" s="1"/>
  <c r="C180" i="111" s="1"/>
  <c r="C181" i="111" s="1"/>
  <c r="C182" i="111" s="1"/>
  <c r="C183" i="111" s="1"/>
  <c r="C184" i="111" s="1"/>
  <c r="C185" i="111" s="1"/>
  <c r="C186" i="111" s="1"/>
  <c r="C187" i="111" s="1"/>
  <c r="C188" i="111" s="1"/>
  <c r="C189" i="111" s="1"/>
  <c r="C190" i="111" s="1"/>
  <c r="C191" i="111" s="1"/>
  <c r="C192" i="111" s="1"/>
  <c r="C193" i="111" s="1"/>
  <c r="C194" i="111" s="1"/>
  <c r="C195" i="111" s="1"/>
  <c r="C196" i="111" s="1"/>
  <c r="C197" i="111" s="1"/>
  <c r="C198" i="111" s="1"/>
  <c r="C199" i="111" s="1"/>
  <c r="C200" i="111" s="1"/>
  <c r="C201" i="111" s="1"/>
  <c r="C202" i="111" s="1"/>
  <c r="C203" i="111" s="1"/>
  <c r="C204" i="111" s="1"/>
  <c r="C205" i="111" s="1"/>
  <c r="C206" i="111" s="1"/>
  <c r="C207" i="111" s="1"/>
  <c r="C208" i="111" s="1"/>
  <c r="C209" i="111" s="1"/>
  <c r="C210" i="111" s="1"/>
  <c r="C211" i="111" s="1"/>
  <c r="C212" i="111" s="1"/>
  <c r="C213" i="111" s="1"/>
  <c r="C214" i="111" s="1"/>
  <c r="C215" i="111" s="1"/>
  <c r="C216" i="111" s="1"/>
  <c r="C217" i="111" s="1"/>
  <c r="C218" i="111" s="1"/>
  <c r="C219" i="111" s="1"/>
  <c r="C220" i="111" s="1"/>
  <c r="C221" i="111" s="1"/>
  <c r="C222" i="111" s="1"/>
  <c r="C223" i="111" s="1"/>
  <c r="C224" i="111" s="1"/>
  <c r="C225" i="111" s="1"/>
  <c r="C226" i="111" s="1"/>
  <c r="C227" i="111" s="1"/>
  <c r="C228" i="111" s="1"/>
  <c r="C229" i="111" s="1"/>
  <c r="C230" i="111" s="1"/>
  <c r="C231" i="111" s="1"/>
  <c r="C232" i="111" s="1"/>
  <c r="C233" i="111" s="1"/>
  <c r="C234" i="111" s="1"/>
  <c r="C235" i="111" s="1"/>
  <c r="C236" i="111" s="1"/>
  <c r="C237" i="111" s="1"/>
  <c r="C238" i="111" s="1"/>
  <c r="C239" i="111" s="1"/>
  <c r="C240" i="111" s="1"/>
  <c r="C241" i="111" s="1"/>
  <c r="C242" i="111" s="1"/>
  <c r="C243" i="111" s="1"/>
  <c r="C244" i="111" s="1"/>
  <c r="C245" i="111" s="1"/>
  <c r="C246" i="111" s="1"/>
  <c r="C247" i="111" s="1"/>
  <c r="C248" i="111" s="1"/>
  <c r="C249" i="111" s="1"/>
  <c r="C250" i="111" s="1"/>
  <c r="C251" i="111" s="1"/>
  <c r="C252" i="111" s="1"/>
  <c r="C253" i="111" s="1"/>
  <c r="C254" i="111" s="1"/>
  <c r="C255" i="111" s="1"/>
  <c r="C256" i="111" s="1"/>
  <c r="C257" i="111" s="1"/>
  <c r="C258" i="111" s="1"/>
  <c r="C259" i="111" s="1"/>
  <c r="C260" i="111" s="1"/>
  <c r="C261" i="111" s="1"/>
  <c r="C262" i="111" s="1"/>
  <c r="C263" i="111" s="1"/>
  <c r="C264" i="111" s="1"/>
  <c r="C265" i="111" s="1"/>
  <c r="C266" i="111" s="1"/>
  <c r="C267" i="111" s="1"/>
  <c r="C268" i="111" s="1"/>
  <c r="C269" i="111" s="1"/>
  <c r="C270" i="111" s="1"/>
  <c r="C271" i="111" s="1"/>
  <c r="C272" i="111" s="1"/>
  <c r="C273" i="111" s="1"/>
  <c r="C274" i="111" s="1"/>
  <c r="C275" i="111" s="1"/>
  <c r="C276" i="111" s="1"/>
  <c r="C277" i="111" s="1"/>
  <c r="C278" i="111" s="1"/>
  <c r="C279" i="111" s="1"/>
  <c r="C280" i="111" s="1"/>
  <c r="C281" i="111" s="1"/>
  <c r="C282" i="111" s="1"/>
  <c r="C283" i="111" s="1"/>
  <c r="C284" i="111" s="1"/>
  <c r="C285" i="111" s="1"/>
  <c r="C286" i="111" s="1"/>
  <c r="C287" i="111" s="1"/>
  <c r="C288" i="111" s="1"/>
  <c r="C289" i="111" s="1"/>
  <c r="C290" i="111" s="1"/>
  <c r="C291" i="111" s="1"/>
  <c r="C292" i="111" s="1"/>
  <c r="C293" i="111" s="1"/>
  <c r="C294" i="111" s="1"/>
  <c r="C295" i="111" s="1"/>
  <c r="C296" i="111" s="1"/>
  <c r="C297" i="111" s="1"/>
  <c r="C298" i="111" s="1"/>
  <c r="C299" i="111" s="1"/>
  <c r="C300" i="111" s="1"/>
  <c r="C301" i="111" s="1"/>
  <c r="C302" i="111" s="1"/>
  <c r="C303" i="111" s="1"/>
  <c r="C304" i="111" s="1"/>
  <c r="C305" i="111" s="1"/>
  <c r="C306" i="111" s="1"/>
  <c r="C307" i="111" s="1"/>
  <c r="C308" i="111" s="1"/>
  <c r="C309" i="111" s="1"/>
  <c r="C310" i="111" s="1"/>
  <c r="C311" i="111" s="1"/>
  <c r="C312" i="111" s="1"/>
  <c r="C313" i="111" s="1"/>
  <c r="C314" i="111" s="1"/>
  <c r="C315" i="111" s="1"/>
  <c r="C316" i="111" s="1"/>
  <c r="C317" i="111" s="1"/>
  <c r="C318" i="111" s="1"/>
  <c r="C319" i="111" s="1"/>
  <c r="C320" i="111" s="1"/>
  <c r="C321" i="111" s="1"/>
  <c r="C322" i="111" s="1"/>
  <c r="C323" i="111" s="1"/>
  <c r="C324" i="111" s="1"/>
  <c r="C325" i="111" s="1"/>
  <c r="C326" i="111" s="1"/>
  <c r="C327" i="111" s="1"/>
  <c r="C328" i="111" s="1"/>
  <c r="C329" i="111" s="1"/>
  <c r="C330" i="111" s="1"/>
  <c r="C331" i="111" s="1"/>
  <c r="C332" i="111" s="1"/>
  <c r="C333" i="111" s="1"/>
  <c r="C334" i="111" s="1"/>
  <c r="C335" i="111" s="1"/>
  <c r="C336" i="111" s="1"/>
  <c r="C337" i="111" s="1"/>
  <c r="C338" i="111" s="1"/>
  <c r="C339" i="111" s="1"/>
  <c r="C340" i="111" s="1"/>
  <c r="C341" i="111" s="1"/>
  <c r="C342" i="111" s="1"/>
  <c r="C343" i="111" s="1"/>
  <c r="C344" i="111" s="1"/>
  <c r="C345" i="111" s="1"/>
  <c r="C346" i="111" s="1"/>
  <c r="C347" i="111" s="1"/>
  <c r="C348" i="111" s="1"/>
  <c r="C349" i="111" s="1"/>
  <c r="C350" i="111" s="1"/>
  <c r="C351" i="111" s="1"/>
  <c r="BA22" i="111"/>
  <c r="AH22" i="111"/>
  <c r="K22" i="111"/>
  <c r="AS22" i="111" s="1"/>
  <c r="E10" i="111"/>
  <c r="E9" i="111"/>
  <c r="P8" i="111"/>
  <c r="F22" i="2" s="1"/>
  <c r="O8" i="111"/>
  <c r="E22" i="2" s="1"/>
  <c r="V6" i="111"/>
  <c r="P6" i="111"/>
  <c r="O6" i="111"/>
  <c r="C6" i="111"/>
  <c r="P5" i="111"/>
  <c r="B46" i="2" s="1"/>
  <c r="O5" i="111"/>
  <c r="A46" i="2" s="1"/>
  <c r="C5" i="111"/>
  <c r="AR4" i="111"/>
  <c r="AQ4" i="111"/>
  <c r="AP4" i="111"/>
  <c r="AO4" i="111"/>
  <c r="AN4" i="111"/>
  <c r="AM4" i="111"/>
  <c r="AL4" i="111"/>
  <c r="AK4" i="111"/>
  <c r="AJ4" i="111"/>
  <c r="AI4" i="111"/>
  <c r="AH4" i="111"/>
  <c r="AG4" i="111"/>
  <c r="AF4" i="111"/>
  <c r="AE4" i="111"/>
  <c r="AD4" i="111"/>
  <c r="AC4" i="111"/>
  <c r="AB4" i="111"/>
  <c r="C4" i="111"/>
  <c r="C3" i="111"/>
  <c r="C2" i="111"/>
  <c r="C1" i="111"/>
  <c r="BA351" i="110"/>
  <c r="AH351" i="110"/>
  <c r="K351" i="110"/>
  <c r="AP351" i="110" s="1"/>
  <c r="BA350" i="110"/>
  <c r="AH350" i="110"/>
  <c r="K350" i="110"/>
  <c r="AT350" i="110" s="1"/>
  <c r="BA349" i="110"/>
  <c r="AH349" i="110"/>
  <c r="K349" i="110"/>
  <c r="AS349" i="110" s="1"/>
  <c r="BA348" i="110"/>
  <c r="AH348" i="110"/>
  <c r="K348" i="110"/>
  <c r="BA347" i="110"/>
  <c r="AH347" i="110"/>
  <c r="K347" i="110"/>
  <c r="J347" i="110" s="1"/>
  <c r="BA346" i="110"/>
  <c r="AH346" i="110"/>
  <c r="K346" i="110"/>
  <c r="AT346" i="110" s="1"/>
  <c r="BA345" i="110"/>
  <c r="AH345" i="110"/>
  <c r="K345" i="110"/>
  <c r="BA344" i="110"/>
  <c r="AH344" i="110"/>
  <c r="K344" i="110"/>
  <c r="AP344" i="110" s="1"/>
  <c r="BA343" i="110"/>
  <c r="AH343" i="110"/>
  <c r="K343" i="110"/>
  <c r="AS343" i="110" s="1"/>
  <c r="BA342" i="110"/>
  <c r="AH342" i="110"/>
  <c r="K342" i="110"/>
  <c r="AG342" i="110" s="1"/>
  <c r="BA341" i="110"/>
  <c r="AH341" i="110"/>
  <c r="K341" i="110"/>
  <c r="AQ341" i="110" s="1"/>
  <c r="BA340" i="110"/>
  <c r="AH340" i="110"/>
  <c r="K340" i="110"/>
  <c r="AG340" i="110" s="1"/>
  <c r="BA339" i="110"/>
  <c r="AH339" i="110"/>
  <c r="K339" i="110"/>
  <c r="BA338" i="110"/>
  <c r="AH338" i="110"/>
  <c r="K338" i="110"/>
  <c r="BA337" i="110"/>
  <c r="AH337" i="110"/>
  <c r="K337" i="110"/>
  <c r="BA336" i="110"/>
  <c r="AH336" i="110"/>
  <c r="K336" i="110"/>
  <c r="AT336" i="110" s="1"/>
  <c r="BA335" i="110"/>
  <c r="AH335" i="110"/>
  <c r="K335" i="110"/>
  <c r="J335" i="110" s="1"/>
  <c r="BA334" i="110"/>
  <c r="AH334" i="110"/>
  <c r="K334" i="110"/>
  <c r="AP334" i="110" s="1"/>
  <c r="L334" i="110" s="1"/>
  <c r="BA333" i="110"/>
  <c r="AH333" i="110"/>
  <c r="K333" i="110"/>
  <c r="J333" i="110" s="1"/>
  <c r="BA332" i="110"/>
  <c r="AH332" i="110"/>
  <c r="K332" i="110"/>
  <c r="AS332" i="110" s="1"/>
  <c r="BA331" i="110"/>
  <c r="AH331" i="110"/>
  <c r="K331" i="110"/>
  <c r="AS331" i="110" s="1"/>
  <c r="BA330" i="110"/>
  <c r="AH330" i="110"/>
  <c r="K330" i="110"/>
  <c r="AP330" i="110" s="1"/>
  <c r="BA329" i="110"/>
  <c r="AH329" i="110"/>
  <c r="K329" i="110"/>
  <c r="AS329" i="110" s="1"/>
  <c r="BA328" i="110"/>
  <c r="AH328" i="110"/>
  <c r="K328" i="110"/>
  <c r="J328" i="110" s="1"/>
  <c r="BA327" i="110"/>
  <c r="AH327" i="110"/>
  <c r="K327" i="110"/>
  <c r="I327" i="110" s="1"/>
  <c r="BA326" i="110"/>
  <c r="AH326" i="110"/>
  <c r="K326" i="110"/>
  <c r="AS326" i="110" s="1"/>
  <c r="BA325" i="110"/>
  <c r="AH325" i="110"/>
  <c r="K325" i="110"/>
  <c r="J325" i="110" s="1"/>
  <c r="BA324" i="110"/>
  <c r="AH324" i="110"/>
  <c r="K324" i="110"/>
  <c r="AT324" i="110" s="1"/>
  <c r="BA323" i="110"/>
  <c r="AH323" i="110"/>
  <c r="K323" i="110"/>
  <c r="AN323" i="110" s="1"/>
  <c r="BA322" i="110"/>
  <c r="AH322" i="110"/>
  <c r="K322" i="110"/>
  <c r="O322" i="110" s="1"/>
  <c r="BA321" i="110"/>
  <c r="AH321" i="110"/>
  <c r="K321" i="110"/>
  <c r="AS321" i="110" s="1"/>
  <c r="BA320" i="110"/>
  <c r="AH320" i="110"/>
  <c r="K320" i="110"/>
  <c r="AS320" i="110" s="1"/>
  <c r="BA319" i="110"/>
  <c r="AH319" i="110"/>
  <c r="K319" i="110"/>
  <c r="I319" i="110" s="1"/>
  <c r="BA318" i="110"/>
  <c r="AH318" i="110"/>
  <c r="K318" i="110"/>
  <c r="AS318" i="110" s="1"/>
  <c r="BA317" i="110"/>
  <c r="AH317" i="110"/>
  <c r="K317" i="110"/>
  <c r="AM317" i="110" s="1"/>
  <c r="BA316" i="110"/>
  <c r="AH316" i="110"/>
  <c r="K316" i="110"/>
  <c r="AT316" i="110" s="1"/>
  <c r="BA315" i="110"/>
  <c r="AH315" i="110"/>
  <c r="K315" i="110"/>
  <c r="J315" i="110" s="1"/>
  <c r="BA314" i="110"/>
  <c r="AH314" i="110"/>
  <c r="K314" i="110"/>
  <c r="AT314" i="110" s="1"/>
  <c r="BA313" i="110"/>
  <c r="AH313" i="110"/>
  <c r="K313" i="110"/>
  <c r="BA312" i="110"/>
  <c r="AH312" i="110"/>
  <c r="K312" i="110"/>
  <c r="AO312" i="110" s="1"/>
  <c r="BA311" i="110"/>
  <c r="AH311" i="110"/>
  <c r="K311" i="110"/>
  <c r="I311" i="110" s="1"/>
  <c r="BA310" i="110"/>
  <c r="AH310" i="110"/>
  <c r="K310" i="110"/>
  <c r="BA309" i="110"/>
  <c r="AH309" i="110"/>
  <c r="K309" i="110"/>
  <c r="AR309" i="110" s="1"/>
  <c r="BA308" i="110"/>
  <c r="AH308" i="110"/>
  <c r="K308" i="110"/>
  <c r="AN308" i="110" s="1"/>
  <c r="BA307" i="110"/>
  <c r="AH307" i="110"/>
  <c r="K307" i="110"/>
  <c r="AO307" i="110" s="1"/>
  <c r="BA306" i="110"/>
  <c r="AH306" i="110"/>
  <c r="K306" i="110"/>
  <c r="BA305" i="110"/>
  <c r="AH305" i="110"/>
  <c r="K305" i="110"/>
  <c r="AR305" i="110" s="1"/>
  <c r="BA304" i="110"/>
  <c r="AH304" i="110"/>
  <c r="K304" i="110"/>
  <c r="AS304" i="110" s="1"/>
  <c r="BA303" i="110"/>
  <c r="AH303" i="110"/>
  <c r="K303" i="110"/>
  <c r="J303" i="110" s="1"/>
  <c r="BA302" i="110"/>
  <c r="AH302" i="110"/>
  <c r="K302" i="110"/>
  <c r="AQ302" i="110" s="1"/>
  <c r="BA301" i="110"/>
  <c r="AH301" i="110"/>
  <c r="K301" i="110"/>
  <c r="J301" i="110" s="1"/>
  <c r="BA300" i="110"/>
  <c r="AH300" i="110"/>
  <c r="K300" i="110"/>
  <c r="J300" i="110" s="1"/>
  <c r="BA299" i="110"/>
  <c r="AH299" i="110"/>
  <c r="K299" i="110"/>
  <c r="AR299" i="110" s="1"/>
  <c r="BA298" i="110"/>
  <c r="AH298" i="110"/>
  <c r="K298" i="110"/>
  <c r="AP298" i="110" s="1"/>
  <c r="BA297" i="110"/>
  <c r="AH297" i="110"/>
  <c r="K297" i="110"/>
  <c r="AS297" i="110" s="1"/>
  <c r="BA296" i="110"/>
  <c r="AH296" i="110"/>
  <c r="K296" i="110"/>
  <c r="AS296" i="110" s="1"/>
  <c r="BA295" i="110"/>
  <c r="AH295" i="110"/>
  <c r="K295" i="110"/>
  <c r="I295" i="110" s="1"/>
  <c r="BA294" i="110"/>
  <c r="AH294" i="110"/>
  <c r="K294" i="110"/>
  <c r="O294" i="110" s="1"/>
  <c r="AJ294" i="110" s="1"/>
  <c r="AW294" i="110" s="1"/>
  <c r="BA293" i="110"/>
  <c r="AH293" i="110"/>
  <c r="K293" i="110"/>
  <c r="BA292" i="110"/>
  <c r="AH292" i="110"/>
  <c r="K292" i="110"/>
  <c r="AN292" i="110" s="1"/>
  <c r="BA291" i="110"/>
  <c r="AH291" i="110"/>
  <c r="K291" i="110"/>
  <c r="J291" i="110" s="1"/>
  <c r="BA290" i="110"/>
  <c r="AH290" i="110"/>
  <c r="K290" i="110"/>
  <c r="AG290" i="110" s="1"/>
  <c r="BA289" i="110"/>
  <c r="AH289" i="110"/>
  <c r="K289" i="110"/>
  <c r="AS289" i="110" s="1"/>
  <c r="BA288" i="110"/>
  <c r="AH288" i="110"/>
  <c r="K288" i="110"/>
  <c r="AS288" i="110" s="1"/>
  <c r="BA287" i="110"/>
  <c r="AH287" i="110"/>
  <c r="K287" i="110"/>
  <c r="I287" i="110" s="1"/>
  <c r="BA286" i="110"/>
  <c r="AH286" i="110"/>
  <c r="K286" i="110"/>
  <c r="AT286" i="110" s="1"/>
  <c r="BA285" i="110"/>
  <c r="AH285" i="110"/>
  <c r="K285" i="110"/>
  <c r="J285" i="110" s="1"/>
  <c r="BA284" i="110"/>
  <c r="AH284" i="110"/>
  <c r="K284" i="110"/>
  <c r="I284" i="110" s="1"/>
  <c r="BA283" i="110"/>
  <c r="AH283" i="110"/>
  <c r="K283" i="110"/>
  <c r="AG283" i="110" s="1"/>
  <c r="BA282" i="110"/>
  <c r="AH282" i="110"/>
  <c r="K282" i="110"/>
  <c r="BA281" i="110"/>
  <c r="AH281" i="110"/>
  <c r="K281" i="110"/>
  <c r="BA280" i="110"/>
  <c r="AH280" i="110"/>
  <c r="K280" i="110"/>
  <c r="I280" i="110" s="1"/>
  <c r="BA279" i="110"/>
  <c r="AH279" i="110"/>
  <c r="K279" i="110"/>
  <c r="AQ279" i="110" s="1"/>
  <c r="BA278" i="110"/>
  <c r="AH278" i="110"/>
  <c r="K278" i="110"/>
  <c r="BA277" i="110"/>
  <c r="AH277" i="110"/>
  <c r="K277" i="110"/>
  <c r="AQ277" i="110" s="1"/>
  <c r="BA276" i="110"/>
  <c r="AH276" i="110"/>
  <c r="K276" i="110"/>
  <c r="I276" i="110" s="1"/>
  <c r="BA275" i="110"/>
  <c r="AH275" i="110"/>
  <c r="K275" i="110"/>
  <c r="J275" i="110" s="1"/>
  <c r="BA274" i="110"/>
  <c r="AH274" i="110"/>
  <c r="K274" i="110"/>
  <c r="AN274" i="110" s="1"/>
  <c r="BA273" i="110"/>
  <c r="AH273" i="110"/>
  <c r="K273" i="110"/>
  <c r="AS273" i="110" s="1"/>
  <c r="BA272" i="110"/>
  <c r="AH272" i="110"/>
  <c r="K272" i="110"/>
  <c r="AS272" i="110" s="1"/>
  <c r="BA271" i="110"/>
  <c r="AH271" i="110"/>
  <c r="K271" i="110"/>
  <c r="AO271" i="110" s="1"/>
  <c r="BA270" i="110"/>
  <c r="AH270" i="110"/>
  <c r="K270" i="110"/>
  <c r="BA269" i="110"/>
  <c r="AH269" i="110"/>
  <c r="K269" i="110"/>
  <c r="I269" i="110" s="1"/>
  <c r="BA268" i="110"/>
  <c r="AH268" i="110"/>
  <c r="K268" i="110"/>
  <c r="BA267" i="110"/>
  <c r="AH267" i="110"/>
  <c r="K267" i="110"/>
  <c r="BA266" i="110"/>
  <c r="AH266" i="110"/>
  <c r="K266" i="110"/>
  <c r="AR266" i="110" s="1"/>
  <c r="BA265" i="110"/>
  <c r="AH265" i="110"/>
  <c r="K265" i="110"/>
  <c r="AS265" i="110" s="1"/>
  <c r="BA264" i="110"/>
  <c r="AH264" i="110"/>
  <c r="K264" i="110"/>
  <c r="I264" i="110" s="1"/>
  <c r="BA263" i="110"/>
  <c r="AH263" i="110"/>
  <c r="K263" i="110"/>
  <c r="AG263" i="110" s="1"/>
  <c r="BA262" i="110"/>
  <c r="AH262" i="110"/>
  <c r="K262" i="110"/>
  <c r="J262" i="110" s="1"/>
  <c r="BA261" i="110"/>
  <c r="AH261" i="110"/>
  <c r="K261" i="110"/>
  <c r="BA260" i="110"/>
  <c r="AH260" i="110"/>
  <c r="K260" i="110"/>
  <c r="AS260" i="110" s="1"/>
  <c r="BA259" i="110"/>
  <c r="AH259" i="110"/>
  <c r="K259" i="110"/>
  <c r="AS259" i="110" s="1"/>
  <c r="BA258" i="110"/>
  <c r="AH258" i="110"/>
  <c r="K258" i="110"/>
  <c r="I258" i="110" s="1"/>
  <c r="BA257" i="110"/>
  <c r="AH257" i="110"/>
  <c r="K257" i="110"/>
  <c r="AM257" i="110" s="1"/>
  <c r="BA256" i="110"/>
  <c r="AH256" i="110"/>
  <c r="K256" i="110"/>
  <c r="AQ256" i="110" s="1"/>
  <c r="BA255" i="110"/>
  <c r="AH255" i="110"/>
  <c r="K255" i="110"/>
  <c r="AT255" i="110" s="1"/>
  <c r="BA254" i="110"/>
  <c r="AH254" i="110"/>
  <c r="K254" i="110"/>
  <c r="J254" i="110" s="1"/>
  <c r="BA253" i="110"/>
  <c r="AH253" i="110"/>
  <c r="K253" i="110"/>
  <c r="AT253" i="110" s="1"/>
  <c r="BA252" i="110"/>
  <c r="AH252" i="110"/>
  <c r="K252" i="110"/>
  <c r="I252" i="110" s="1"/>
  <c r="BA251" i="110"/>
  <c r="AH251" i="110"/>
  <c r="K251" i="110"/>
  <c r="I251" i="110" s="1"/>
  <c r="BA250" i="110"/>
  <c r="AH250" i="110"/>
  <c r="K250" i="110"/>
  <c r="O250" i="110" s="1"/>
  <c r="BA249" i="110"/>
  <c r="AH249" i="110"/>
  <c r="K249" i="110"/>
  <c r="AS249" i="110" s="1"/>
  <c r="BA248" i="110"/>
  <c r="AH248" i="110"/>
  <c r="K248" i="110"/>
  <c r="J248" i="110" s="1"/>
  <c r="BA247" i="110"/>
  <c r="AH247" i="110"/>
  <c r="K247" i="110"/>
  <c r="J247" i="110" s="1"/>
  <c r="BA246" i="110"/>
  <c r="AH246" i="110"/>
  <c r="K246" i="110"/>
  <c r="BA245" i="110"/>
  <c r="AH245" i="110"/>
  <c r="K245" i="110"/>
  <c r="O245" i="110" s="1"/>
  <c r="BA244" i="110"/>
  <c r="AH244" i="110"/>
  <c r="K244" i="110"/>
  <c r="J244" i="110" s="1"/>
  <c r="BA243" i="110"/>
  <c r="AH243" i="110"/>
  <c r="K243" i="110"/>
  <c r="AT243" i="110" s="1"/>
  <c r="BA242" i="110"/>
  <c r="AH242" i="110"/>
  <c r="K242" i="110"/>
  <c r="AS242" i="110" s="1"/>
  <c r="BA241" i="110"/>
  <c r="AH241" i="110"/>
  <c r="K241" i="110"/>
  <c r="AS241" i="110" s="1"/>
  <c r="BA240" i="110"/>
  <c r="AH240" i="110"/>
  <c r="K240" i="110"/>
  <c r="O240" i="110" s="1"/>
  <c r="BA239" i="110"/>
  <c r="AH239" i="110"/>
  <c r="K239" i="110"/>
  <c r="AQ239" i="110" s="1"/>
  <c r="BA238" i="110"/>
  <c r="AH238" i="110"/>
  <c r="K238" i="110"/>
  <c r="BA237" i="110"/>
  <c r="AH237" i="110"/>
  <c r="K237" i="110"/>
  <c r="O237" i="110" s="1"/>
  <c r="BA236" i="110"/>
  <c r="AH236" i="110"/>
  <c r="K236" i="110"/>
  <c r="AS236" i="110" s="1"/>
  <c r="BA235" i="110"/>
  <c r="AH235" i="110"/>
  <c r="K235" i="110"/>
  <c r="AO235" i="110" s="1"/>
  <c r="BA234" i="110"/>
  <c r="AH234" i="110"/>
  <c r="K234" i="110"/>
  <c r="AT234" i="110" s="1"/>
  <c r="BA233" i="110"/>
  <c r="AH233" i="110"/>
  <c r="K233" i="110"/>
  <c r="I233" i="110" s="1"/>
  <c r="BA232" i="110"/>
  <c r="AH232" i="110"/>
  <c r="K232" i="110"/>
  <c r="I232" i="110" s="1"/>
  <c r="BA231" i="110"/>
  <c r="AH231" i="110"/>
  <c r="K231" i="110"/>
  <c r="J231" i="110" s="1"/>
  <c r="BA230" i="110"/>
  <c r="AH230" i="110"/>
  <c r="K230" i="110"/>
  <c r="AT230" i="110" s="1"/>
  <c r="BA229" i="110"/>
  <c r="AH229" i="110"/>
  <c r="K229" i="110"/>
  <c r="AO229" i="110" s="1"/>
  <c r="BA228" i="110"/>
  <c r="AH228" i="110"/>
  <c r="K228" i="110"/>
  <c r="BA227" i="110"/>
  <c r="AH227" i="110"/>
  <c r="K227" i="110"/>
  <c r="AR227" i="110" s="1"/>
  <c r="BA226" i="110"/>
  <c r="AH226" i="110"/>
  <c r="K226" i="110"/>
  <c r="BA225" i="110"/>
  <c r="AH225" i="110"/>
  <c r="K225" i="110"/>
  <c r="AS225" i="110" s="1"/>
  <c r="BA224" i="110"/>
  <c r="AH224" i="110"/>
  <c r="K224" i="110"/>
  <c r="J224" i="110" s="1"/>
  <c r="BA223" i="110"/>
  <c r="AH223" i="110"/>
  <c r="K223" i="110"/>
  <c r="I223" i="110" s="1"/>
  <c r="BA222" i="110"/>
  <c r="AH222" i="110"/>
  <c r="K222" i="110"/>
  <c r="BA221" i="110"/>
  <c r="AH221" i="110"/>
  <c r="K221" i="110"/>
  <c r="AS221" i="110" s="1"/>
  <c r="BA220" i="110"/>
  <c r="AH220" i="110"/>
  <c r="K220" i="110"/>
  <c r="AS220" i="110" s="1"/>
  <c r="BA219" i="110"/>
  <c r="AH219" i="110"/>
  <c r="K219" i="110"/>
  <c r="I219" i="110" s="1"/>
  <c r="BA218" i="110"/>
  <c r="AH218" i="110"/>
  <c r="K218" i="110"/>
  <c r="AG218" i="110" s="1"/>
  <c r="BA217" i="110"/>
  <c r="AH217" i="110"/>
  <c r="K217" i="110"/>
  <c r="BA216" i="110"/>
  <c r="AH216" i="110"/>
  <c r="K216" i="110"/>
  <c r="BA215" i="110"/>
  <c r="AH215" i="110"/>
  <c r="K215" i="110"/>
  <c r="AL215" i="110" s="1"/>
  <c r="BA214" i="110"/>
  <c r="AH214" i="110"/>
  <c r="K214" i="110"/>
  <c r="BA213" i="110"/>
  <c r="AH213" i="110"/>
  <c r="K213" i="110"/>
  <c r="AO213" i="110" s="1"/>
  <c r="BA212" i="110"/>
  <c r="AH212" i="110"/>
  <c r="K212" i="110"/>
  <c r="AO212" i="110" s="1"/>
  <c r="BA211" i="110"/>
  <c r="AH211" i="110"/>
  <c r="K211" i="110"/>
  <c r="AS211" i="110" s="1"/>
  <c r="BA210" i="110"/>
  <c r="AH210" i="110"/>
  <c r="K210" i="110"/>
  <c r="AS210" i="110" s="1"/>
  <c r="BA209" i="110"/>
  <c r="AH209" i="110"/>
  <c r="K209" i="110"/>
  <c r="AS209" i="110" s="1"/>
  <c r="BA208" i="110"/>
  <c r="AH208" i="110"/>
  <c r="K208" i="110"/>
  <c r="BA207" i="110"/>
  <c r="AH207" i="110"/>
  <c r="K207" i="110"/>
  <c r="J207" i="110" s="1"/>
  <c r="BA206" i="110"/>
  <c r="AH206" i="110"/>
  <c r="K206" i="110"/>
  <c r="AG206" i="110" s="1"/>
  <c r="BA205" i="110"/>
  <c r="AH205" i="110"/>
  <c r="K205" i="110"/>
  <c r="I205" i="110" s="1"/>
  <c r="BA204" i="110"/>
  <c r="AH204" i="110"/>
  <c r="K204" i="110"/>
  <c r="BA203" i="110"/>
  <c r="AH203" i="110"/>
  <c r="K203" i="110"/>
  <c r="AP203" i="110" s="1"/>
  <c r="BA202" i="110"/>
  <c r="AH202" i="110"/>
  <c r="K202" i="110"/>
  <c r="AN202" i="110" s="1"/>
  <c r="BA201" i="110"/>
  <c r="AH201" i="110"/>
  <c r="K201" i="110"/>
  <c r="I201" i="110" s="1"/>
  <c r="BA200" i="110"/>
  <c r="AH200" i="110"/>
  <c r="K200" i="110"/>
  <c r="J200" i="110" s="1"/>
  <c r="BA199" i="110"/>
  <c r="AH199" i="110"/>
  <c r="K199" i="110"/>
  <c r="BA198" i="110"/>
  <c r="AH198" i="110"/>
  <c r="K198" i="110"/>
  <c r="AM198" i="110" s="1"/>
  <c r="BA197" i="110"/>
  <c r="AH197" i="110"/>
  <c r="K197" i="110"/>
  <c r="AO197" i="110" s="1"/>
  <c r="BA196" i="110"/>
  <c r="AH196" i="110"/>
  <c r="K196" i="110"/>
  <c r="AL196" i="110" s="1"/>
  <c r="BA195" i="110"/>
  <c r="AH195" i="110"/>
  <c r="K195" i="110"/>
  <c r="AR195" i="110" s="1"/>
  <c r="BA194" i="110"/>
  <c r="AH194" i="110"/>
  <c r="K194" i="110"/>
  <c r="BA193" i="110"/>
  <c r="AH193" i="110"/>
  <c r="K193" i="110"/>
  <c r="J193" i="110" s="1"/>
  <c r="BA192" i="110"/>
  <c r="AH192" i="110"/>
  <c r="K192" i="110"/>
  <c r="O192" i="110" s="1"/>
  <c r="BA191" i="110"/>
  <c r="AH191" i="110"/>
  <c r="K191" i="110"/>
  <c r="AT191" i="110" s="1"/>
  <c r="BA190" i="110"/>
  <c r="AH190" i="110"/>
  <c r="K190" i="110"/>
  <c r="BA189" i="110"/>
  <c r="AH189" i="110"/>
  <c r="K189" i="110"/>
  <c r="AS189" i="110" s="1"/>
  <c r="BA188" i="110"/>
  <c r="AH188" i="110"/>
  <c r="K188" i="110"/>
  <c r="AS188" i="110" s="1"/>
  <c r="BA187" i="110"/>
  <c r="AH187" i="110"/>
  <c r="K187" i="110"/>
  <c r="AS187" i="110" s="1"/>
  <c r="BA186" i="110"/>
  <c r="AH186" i="110"/>
  <c r="K186" i="110"/>
  <c r="AP186" i="110" s="1"/>
  <c r="L186" i="110" s="1"/>
  <c r="BA185" i="110"/>
  <c r="AH185" i="110"/>
  <c r="K185" i="110"/>
  <c r="AT185" i="110" s="1"/>
  <c r="BA184" i="110"/>
  <c r="AH184" i="110"/>
  <c r="K184" i="110"/>
  <c r="AL184" i="110" s="1"/>
  <c r="BA183" i="110"/>
  <c r="AH183" i="110"/>
  <c r="K183" i="110"/>
  <c r="AN183" i="110" s="1"/>
  <c r="BA182" i="110"/>
  <c r="AH182" i="110"/>
  <c r="K182" i="110"/>
  <c r="J182" i="110" s="1"/>
  <c r="BA181" i="110"/>
  <c r="AH181" i="110"/>
  <c r="K181" i="110"/>
  <c r="BA180" i="110"/>
  <c r="AH180" i="110"/>
  <c r="K180" i="110"/>
  <c r="AS180" i="110" s="1"/>
  <c r="BA179" i="110"/>
  <c r="AH179" i="110"/>
  <c r="K179" i="110"/>
  <c r="O179" i="110" s="1"/>
  <c r="BA178" i="110"/>
  <c r="AH178" i="110"/>
  <c r="K178" i="110"/>
  <c r="J178" i="110" s="1"/>
  <c r="BA177" i="110"/>
  <c r="AH177" i="110"/>
  <c r="K177" i="110"/>
  <c r="I177" i="110" s="1"/>
  <c r="BA176" i="110"/>
  <c r="AH176" i="110"/>
  <c r="K176" i="110"/>
  <c r="BA175" i="110"/>
  <c r="AH175" i="110"/>
  <c r="K175" i="110"/>
  <c r="AT175" i="110" s="1"/>
  <c r="BA174" i="110"/>
  <c r="AH174" i="110"/>
  <c r="K174" i="110"/>
  <c r="AR174" i="110" s="1"/>
  <c r="BA173" i="110"/>
  <c r="AH173" i="110"/>
  <c r="K173" i="110"/>
  <c r="BA172" i="110"/>
  <c r="AH172" i="110"/>
  <c r="K172" i="110"/>
  <c r="AS172" i="110" s="1"/>
  <c r="BA171" i="110"/>
  <c r="AH171" i="110"/>
  <c r="K171" i="110"/>
  <c r="AS171" i="110" s="1"/>
  <c r="BA170" i="110"/>
  <c r="AH170" i="110"/>
  <c r="K170" i="110"/>
  <c r="AN170" i="110" s="1"/>
  <c r="BA169" i="110"/>
  <c r="AH169" i="110"/>
  <c r="K169" i="110"/>
  <c r="AM169" i="110" s="1"/>
  <c r="BA168" i="110"/>
  <c r="AH168" i="110"/>
  <c r="K168" i="110"/>
  <c r="AS168" i="110" s="1"/>
  <c r="BA167" i="110"/>
  <c r="AH167" i="110"/>
  <c r="K167" i="110"/>
  <c r="BA166" i="110"/>
  <c r="AH166" i="110"/>
  <c r="K166" i="110"/>
  <c r="BA165" i="110"/>
  <c r="AH165" i="110"/>
  <c r="K165" i="110"/>
  <c r="BA164" i="110"/>
  <c r="AH164" i="110"/>
  <c r="K164" i="110"/>
  <c r="I164" i="110" s="1"/>
  <c r="BA163" i="110"/>
  <c r="AH163" i="110"/>
  <c r="K163" i="110"/>
  <c r="AQ163" i="110" s="1"/>
  <c r="BA162" i="110"/>
  <c r="AH162" i="110"/>
  <c r="K162" i="110"/>
  <c r="J162" i="110" s="1"/>
  <c r="BA161" i="110"/>
  <c r="AH161" i="110"/>
  <c r="K161" i="110"/>
  <c r="O161" i="110" s="1"/>
  <c r="BA160" i="110"/>
  <c r="AH160" i="110"/>
  <c r="K160" i="110"/>
  <c r="I160" i="110" s="1"/>
  <c r="BA159" i="110"/>
  <c r="AH159" i="110"/>
  <c r="K159" i="110"/>
  <c r="BA158" i="110"/>
  <c r="AH158" i="110"/>
  <c r="K158" i="110"/>
  <c r="BA157" i="110"/>
  <c r="AH157" i="110"/>
  <c r="K157" i="110"/>
  <c r="AG157" i="110" s="1"/>
  <c r="BA156" i="110"/>
  <c r="AH156" i="110"/>
  <c r="K156" i="110"/>
  <c r="J156" i="110" s="1"/>
  <c r="BA155" i="110"/>
  <c r="AH155" i="110"/>
  <c r="K155" i="110"/>
  <c r="J155" i="110" s="1"/>
  <c r="BA154" i="110"/>
  <c r="AH154" i="110"/>
  <c r="K154" i="110"/>
  <c r="J154" i="110" s="1"/>
  <c r="BA153" i="110"/>
  <c r="AH153" i="110"/>
  <c r="K153" i="110"/>
  <c r="J153" i="110" s="1"/>
  <c r="BA152" i="110"/>
  <c r="AH152" i="110"/>
  <c r="K152" i="110"/>
  <c r="J152" i="110" s="1"/>
  <c r="BA151" i="110"/>
  <c r="AH151" i="110"/>
  <c r="K151" i="110"/>
  <c r="AS151" i="110" s="1"/>
  <c r="BA150" i="110"/>
  <c r="AH150" i="110"/>
  <c r="K150" i="110"/>
  <c r="J150" i="110" s="1"/>
  <c r="BA149" i="110"/>
  <c r="AH149" i="110"/>
  <c r="K149" i="110"/>
  <c r="AQ149" i="110" s="1"/>
  <c r="BA148" i="110"/>
  <c r="AH148" i="110"/>
  <c r="K148" i="110"/>
  <c r="BA147" i="110"/>
  <c r="AH147" i="110"/>
  <c r="K147" i="110"/>
  <c r="AG147" i="110" s="1"/>
  <c r="BA146" i="110"/>
  <c r="AH146" i="110"/>
  <c r="K146" i="110"/>
  <c r="I146" i="110" s="1"/>
  <c r="BA145" i="110"/>
  <c r="AH145" i="110"/>
  <c r="K145" i="110"/>
  <c r="I145" i="110" s="1"/>
  <c r="BA144" i="110"/>
  <c r="AH144" i="110"/>
  <c r="K144" i="110"/>
  <c r="I144" i="110" s="1"/>
  <c r="BA143" i="110"/>
  <c r="AH143" i="110"/>
  <c r="K143" i="110"/>
  <c r="J143" i="110" s="1"/>
  <c r="BA142" i="110"/>
  <c r="AH142" i="110"/>
  <c r="K142" i="110"/>
  <c r="BA141" i="110"/>
  <c r="AH141" i="110"/>
  <c r="K141" i="110"/>
  <c r="AT141" i="110" s="1"/>
  <c r="BA140" i="110"/>
  <c r="AH140" i="110"/>
  <c r="K140" i="110"/>
  <c r="I140" i="110" s="1"/>
  <c r="BA139" i="110"/>
  <c r="AH139" i="110"/>
  <c r="K139" i="110"/>
  <c r="I139" i="110" s="1"/>
  <c r="BA138" i="110"/>
  <c r="AH138" i="110"/>
  <c r="K138" i="110"/>
  <c r="BA137" i="110"/>
  <c r="AH137" i="110"/>
  <c r="K137" i="110"/>
  <c r="AQ137" i="110" s="1"/>
  <c r="BA136" i="110"/>
  <c r="AH136" i="110"/>
  <c r="K136" i="110"/>
  <c r="I136" i="110" s="1"/>
  <c r="BA135" i="110"/>
  <c r="AH135" i="110"/>
  <c r="K135" i="110"/>
  <c r="AO135" i="110" s="1"/>
  <c r="BA134" i="110"/>
  <c r="AH134" i="110"/>
  <c r="K134" i="110"/>
  <c r="AP134" i="110" s="1"/>
  <c r="BA133" i="110"/>
  <c r="AH133" i="110"/>
  <c r="K133" i="110"/>
  <c r="BA132" i="110"/>
  <c r="AH132" i="110"/>
  <c r="K132" i="110"/>
  <c r="O132" i="110" s="1"/>
  <c r="AI132" i="110" s="1"/>
  <c r="AV132" i="110" s="1"/>
  <c r="BA131" i="110"/>
  <c r="AH131" i="110"/>
  <c r="K131" i="110"/>
  <c r="I131" i="110" s="1"/>
  <c r="BA130" i="110"/>
  <c r="AH130" i="110"/>
  <c r="K130" i="110"/>
  <c r="AS130" i="110" s="1"/>
  <c r="BA129" i="110"/>
  <c r="AH129" i="110"/>
  <c r="K129" i="110"/>
  <c r="AN129" i="110" s="1"/>
  <c r="BA128" i="110"/>
  <c r="AH128" i="110"/>
  <c r="K128" i="110"/>
  <c r="AO128" i="110" s="1"/>
  <c r="BA127" i="110"/>
  <c r="AH127" i="110"/>
  <c r="K127" i="110"/>
  <c r="AT127" i="110" s="1"/>
  <c r="BA126" i="110"/>
  <c r="AH126" i="110"/>
  <c r="K126" i="110"/>
  <c r="AL126" i="110" s="1"/>
  <c r="BA125" i="110"/>
  <c r="AH125" i="110"/>
  <c r="K125" i="110"/>
  <c r="AM125" i="110" s="1"/>
  <c r="BA124" i="110"/>
  <c r="AH124" i="110"/>
  <c r="K124" i="110"/>
  <c r="AS124" i="110" s="1"/>
  <c r="BA123" i="110"/>
  <c r="AH123" i="110"/>
  <c r="K123" i="110"/>
  <c r="AS123" i="110" s="1"/>
  <c r="BA122" i="110"/>
  <c r="AH122" i="110"/>
  <c r="K122" i="110"/>
  <c r="J122" i="110" s="1"/>
  <c r="BA121" i="110"/>
  <c r="AH121" i="110"/>
  <c r="K121" i="110"/>
  <c r="J121" i="110" s="1"/>
  <c r="BA120" i="110"/>
  <c r="AH120" i="110"/>
  <c r="K120" i="110"/>
  <c r="BA119" i="110"/>
  <c r="AH119" i="110"/>
  <c r="K119" i="110"/>
  <c r="J119" i="110" s="1"/>
  <c r="BA118" i="110"/>
  <c r="AH118" i="110"/>
  <c r="K118" i="110"/>
  <c r="J118" i="110" s="1"/>
  <c r="BA117" i="110"/>
  <c r="AH117" i="110"/>
  <c r="K117" i="110"/>
  <c r="I117" i="110" s="1"/>
  <c r="BA116" i="110"/>
  <c r="AH116" i="110"/>
  <c r="K116" i="110"/>
  <c r="BA115" i="110"/>
  <c r="AH115" i="110"/>
  <c r="K115" i="110"/>
  <c r="AS115" i="110" s="1"/>
  <c r="BA114" i="110"/>
  <c r="AH114" i="110"/>
  <c r="K114" i="110"/>
  <c r="AG114" i="110" s="1"/>
  <c r="BA113" i="110"/>
  <c r="AH113" i="110"/>
  <c r="K113" i="110"/>
  <c r="AT113" i="110" s="1"/>
  <c r="BA112" i="110"/>
  <c r="AH112" i="110"/>
  <c r="K112" i="110"/>
  <c r="BA111" i="110"/>
  <c r="AH111" i="110"/>
  <c r="K111" i="110"/>
  <c r="AT111" i="110" s="1"/>
  <c r="BA110" i="110"/>
  <c r="AH110" i="110"/>
  <c r="K110" i="110"/>
  <c r="AN110" i="110" s="1"/>
  <c r="BA109" i="110"/>
  <c r="AH109" i="110"/>
  <c r="K109" i="110"/>
  <c r="I109" i="110" s="1"/>
  <c r="BA108" i="110"/>
  <c r="AH108" i="110"/>
  <c r="K108" i="110"/>
  <c r="AS108" i="110" s="1"/>
  <c r="BA107" i="110"/>
  <c r="AH107" i="110"/>
  <c r="K107" i="110"/>
  <c r="AM107" i="110" s="1"/>
  <c r="BA106" i="110"/>
  <c r="AH106" i="110"/>
  <c r="K106" i="110"/>
  <c r="BA105" i="110"/>
  <c r="AH105" i="110"/>
  <c r="K105" i="110"/>
  <c r="AR105" i="110" s="1"/>
  <c r="BA104" i="110"/>
  <c r="AH104" i="110"/>
  <c r="K104" i="110"/>
  <c r="AT104" i="110" s="1"/>
  <c r="BA103" i="110"/>
  <c r="AH103" i="110"/>
  <c r="K103" i="110"/>
  <c r="AG103" i="110" s="1"/>
  <c r="BA102" i="110"/>
  <c r="AH102" i="110"/>
  <c r="K102" i="110"/>
  <c r="AQ102" i="110" s="1"/>
  <c r="BA101" i="110"/>
  <c r="AH101" i="110"/>
  <c r="K101" i="110"/>
  <c r="I101" i="110" s="1"/>
  <c r="BA100" i="110"/>
  <c r="AH100" i="110"/>
  <c r="K100" i="110"/>
  <c r="J100" i="110" s="1"/>
  <c r="BA99" i="110"/>
  <c r="AH99" i="110"/>
  <c r="K99" i="110"/>
  <c r="AP99" i="110" s="1"/>
  <c r="BA98" i="110"/>
  <c r="AH98" i="110"/>
  <c r="K98" i="110"/>
  <c r="AN98" i="110" s="1"/>
  <c r="BA97" i="110"/>
  <c r="AH97" i="110"/>
  <c r="K97" i="110"/>
  <c r="BA96" i="110"/>
  <c r="AH96" i="110"/>
  <c r="K96" i="110"/>
  <c r="J96" i="110" s="1"/>
  <c r="BA95" i="110"/>
  <c r="AH95" i="110"/>
  <c r="K95" i="110"/>
  <c r="I95" i="110" s="1"/>
  <c r="BA94" i="110"/>
  <c r="AH94" i="110"/>
  <c r="K94" i="110"/>
  <c r="BA93" i="110"/>
  <c r="AH93" i="110"/>
  <c r="K93" i="110"/>
  <c r="BA92" i="110"/>
  <c r="AH92" i="110"/>
  <c r="K92" i="110"/>
  <c r="BA91" i="110"/>
  <c r="AH91" i="110"/>
  <c r="K91" i="110"/>
  <c r="AS91" i="110" s="1"/>
  <c r="BA90" i="110"/>
  <c r="AH90" i="110"/>
  <c r="K90" i="110"/>
  <c r="BA89" i="110"/>
  <c r="AH89" i="110"/>
  <c r="K89" i="110"/>
  <c r="AT89" i="110" s="1"/>
  <c r="BA88" i="110"/>
  <c r="AH88" i="110"/>
  <c r="K88" i="110"/>
  <c r="J88" i="110" s="1"/>
  <c r="BA87" i="110"/>
  <c r="AH87" i="110"/>
  <c r="K87" i="110"/>
  <c r="I87" i="110" s="1"/>
  <c r="BA86" i="110"/>
  <c r="AH86" i="110"/>
  <c r="K86" i="110"/>
  <c r="AT86" i="110" s="1"/>
  <c r="BA85" i="110"/>
  <c r="AH85" i="110"/>
  <c r="K85" i="110"/>
  <c r="BA84" i="110"/>
  <c r="AH84" i="110"/>
  <c r="K84" i="110"/>
  <c r="AT84" i="110" s="1"/>
  <c r="BA83" i="110"/>
  <c r="AH83" i="110"/>
  <c r="K83" i="110"/>
  <c r="AR83" i="110" s="1"/>
  <c r="BA82" i="110"/>
  <c r="AH82" i="110"/>
  <c r="K82" i="110"/>
  <c r="AS82" i="110" s="1"/>
  <c r="BA81" i="110"/>
  <c r="AH81" i="110"/>
  <c r="K81" i="110"/>
  <c r="AG81" i="110" s="1"/>
  <c r="BA80" i="110"/>
  <c r="AH80" i="110"/>
  <c r="K80" i="110"/>
  <c r="J80" i="110" s="1"/>
  <c r="BA79" i="110"/>
  <c r="AH79" i="110"/>
  <c r="K79" i="110"/>
  <c r="BA78" i="110"/>
  <c r="AH78" i="110"/>
  <c r="K78" i="110"/>
  <c r="AM78" i="110" s="1"/>
  <c r="BA77" i="110"/>
  <c r="AH77" i="110"/>
  <c r="K77" i="110"/>
  <c r="BA76" i="110"/>
  <c r="AH76" i="110"/>
  <c r="K76" i="110"/>
  <c r="AS76" i="110" s="1"/>
  <c r="BA75" i="110"/>
  <c r="AH75" i="110"/>
  <c r="K75" i="110"/>
  <c r="AN75" i="110" s="1"/>
  <c r="BA74" i="110"/>
  <c r="AH74" i="110"/>
  <c r="K74" i="110"/>
  <c r="BA73" i="110"/>
  <c r="AH73" i="110"/>
  <c r="K73" i="110"/>
  <c r="AR73" i="110" s="1"/>
  <c r="BA72" i="110"/>
  <c r="AH72" i="110"/>
  <c r="K72" i="110"/>
  <c r="J72" i="110" s="1"/>
  <c r="BA71" i="110"/>
  <c r="AH71" i="110"/>
  <c r="K71" i="110"/>
  <c r="AS71" i="110" s="1"/>
  <c r="BA70" i="110"/>
  <c r="AH70" i="110"/>
  <c r="K70" i="110"/>
  <c r="AQ70" i="110" s="1"/>
  <c r="BA69" i="110"/>
  <c r="AH69" i="110"/>
  <c r="K69" i="110"/>
  <c r="BA68" i="110"/>
  <c r="AH68" i="110"/>
  <c r="K68" i="110"/>
  <c r="AG68" i="110" s="1"/>
  <c r="BA67" i="110"/>
  <c r="AH67" i="110"/>
  <c r="K67" i="110"/>
  <c r="AM67" i="110" s="1"/>
  <c r="BA66" i="110"/>
  <c r="AH66" i="110"/>
  <c r="K66" i="110"/>
  <c r="I66" i="110" s="1"/>
  <c r="BA65" i="110"/>
  <c r="AH65" i="110"/>
  <c r="K65" i="110"/>
  <c r="J65" i="110" s="1"/>
  <c r="BA64" i="110"/>
  <c r="AH64" i="110"/>
  <c r="K64" i="110"/>
  <c r="I64" i="110" s="1"/>
  <c r="BA63" i="110"/>
  <c r="AH63" i="110"/>
  <c r="K63" i="110"/>
  <c r="AM63" i="110" s="1"/>
  <c r="BA62" i="110"/>
  <c r="AH62" i="110"/>
  <c r="K62" i="110"/>
  <c r="AR62" i="110" s="1"/>
  <c r="BA61" i="110"/>
  <c r="AH61" i="110"/>
  <c r="K61" i="110"/>
  <c r="BA60" i="110"/>
  <c r="AH60" i="110"/>
  <c r="K60" i="110"/>
  <c r="J60" i="110" s="1"/>
  <c r="BA59" i="110"/>
  <c r="AH59" i="110"/>
  <c r="K59" i="110"/>
  <c r="AS59" i="110" s="1"/>
  <c r="BA58" i="110"/>
  <c r="AH58" i="110"/>
  <c r="K58" i="110"/>
  <c r="AT58" i="110" s="1"/>
  <c r="BA57" i="110"/>
  <c r="AH57" i="110"/>
  <c r="K57" i="110"/>
  <c r="AS57" i="110" s="1"/>
  <c r="BA56" i="110"/>
  <c r="AH56" i="110"/>
  <c r="K56" i="110"/>
  <c r="AS56" i="110" s="1"/>
  <c r="BA55" i="110"/>
  <c r="AH55" i="110"/>
  <c r="K55" i="110"/>
  <c r="BA54" i="110"/>
  <c r="AH54" i="110"/>
  <c r="K54" i="110"/>
  <c r="J54" i="110" s="1"/>
  <c r="BA53" i="110"/>
  <c r="AH53" i="110"/>
  <c r="K53" i="110"/>
  <c r="BA52" i="110"/>
  <c r="AH52" i="110"/>
  <c r="K52" i="110"/>
  <c r="J52" i="110" s="1"/>
  <c r="BA51" i="110"/>
  <c r="AH51" i="110"/>
  <c r="K51" i="110"/>
  <c r="AT51" i="110" s="1"/>
  <c r="BA50" i="110"/>
  <c r="AH50" i="110"/>
  <c r="K50" i="110"/>
  <c r="AM50" i="110" s="1"/>
  <c r="BA49" i="110"/>
  <c r="AH49" i="110"/>
  <c r="K49" i="110"/>
  <c r="AG49" i="110" s="1"/>
  <c r="BA48" i="110"/>
  <c r="AH48" i="110"/>
  <c r="K48" i="110"/>
  <c r="BA47" i="110"/>
  <c r="AH47" i="110"/>
  <c r="K47" i="110"/>
  <c r="AQ47" i="110" s="1"/>
  <c r="BA46" i="110"/>
  <c r="AH46" i="110"/>
  <c r="K46" i="110"/>
  <c r="AT46" i="110" s="1"/>
  <c r="BA45" i="110"/>
  <c r="AH45" i="110"/>
  <c r="K45" i="110"/>
  <c r="BA44" i="110"/>
  <c r="AH44" i="110"/>
  <c r="K44" i="110"/>
  <c r="AT44" i="110" s="1"/>
  <c r="BA43" i="110"/>
  <c r="AH43" i="110"/>
  <c r="K43" i="110"/>
  <c r="AQ43" i="110" s="1"/>
  <c r="BA42" i="110"/>
  <c r="AH42" i="110"/>
  <c r="K42" i="110"/>
  <c r="J42" i="110" s="1"/>
  <c r="BA41" i="110"/>
  <c r="AH41" i="110"/>
  <c r="K41" i="110"/>
  <c r="BA40" i="110"/>
  <c r="AH40" i="110"/>
  <c r="K40" i="110"/>
  <c r="AG40" i="110" s="1"/>
  <c r="BA39" i="110"/>
  <c r="AH39" i="110"/>
  <c r="K39" i="110"/>
  <c r="BA38" i="110"/>
  <c r="AH38" i="110"/>
  <c r="K38" i="110"/>
  <c r="BA37" i="110"/>
  <c r="AH37" i="110"/>
  <c r="K37" i="110"/>
  <c r="O37" i="110" s="1"/>
  <c r="BA36" i="110"/>
  <c r="AH36" i="110"/>
  <c r="K36" i="110"/>
  <c r="AN36" i="110" s="1"/>
  <c r="BA35" i="110"/>
  <c r="AH35" i="110"/>
  <c r="K35" i="110"/>
  <c r="AN35" i="110" s="1"/>
  <c r="BA34" i="110"/>
  <c r="AH34" i="110"/>
  <c r="K34" i="110"/>
  <c r="AR34" i="110" s="1"/>
  <c r="BA33" i="110"/>
  <c r="AH33" i="110"/>
  <c r="K33" i="110"/>
  <c r="AL33" i="110" s="1"/>
  <c r="BA32" i="110"/>
  <c r="AH32" i="110"/>
  <c r="K32" i="110"/>
  <c r="AT32" i="110" s="1"/>
  <c r="BA31" i="110"/>
  <c r="AH31" i="110"/>
  <c r="K31" i="110"/>
  <c r="I31" i="110" s="1"/>
  <c r="BA30" i="110"/>
  <c r="AH30" i="110"/>
  <c r="K30" i="110"/>
  <c r="BA29" i="110"/>
  <c r="AH29" i="110"/>
  <c r="K29" i="110"/>
  <c r="AO29" i="110" s="1"/>
  <c r="BA28" i="110"/>
  <c r="AH28" i="110"/>
  <c r="K28" i="110"/>
  <c r="BA27" i="110"/>
  <c r="AH27" i="110"/>
  <c r="K27" i="110"/>
  <c r="BA26" i="110"/>
  <c r="AH26" i="110"/>
  <c r="K26" i="110"/>
  <c r="J26" i="110" s="1"/>
  <c r="BA25" i="110"/>
  <c r="AH25" i="110"/>
  <c r="K25" i="110"/>
  <c r="AS25" i="110" s="1"/>
  <c r="BA24" i="110"/>
  <c r="AH24" i="110"/>
  <c r="K24" i="110"/>
  <c r="BA23" i="110"/>
  <c r="AH23" i="110"/>
  <c r="K23" i="110"/>
  <c r="C23" i="110"/>
  <c r="C24" i="110" s="1"/>
  <c r="C25" i="110" s="1"/>
  <c r="C26" i="110" s="1"/>
  <c r="C27" i="110" s="1"/>
  <c r="C28" i="110" s="1"/>
  <c r="C29" i="110" s="1"/>
  <c r="C30" i="110" s="1"/>
  <c r="C31" i="110" s="1"/>
  <c r="C32" i="110" s="1"/>
  <c r="C33" i="110" s="1"/>
  <c r="C34" i="110" s="1"/>
  <c r="C35" i="110" s="1"/>
  <c r="C36" i="110" s="1"/>
  <c r="C37" i="110" s="1"/>
  <c r="C38" i="110" s="1"/>
  <c r="C39" i="110" s="1"/>
  <c r="C40" i="110" s="1"/>
  <c r="C41" i="110" s="1"/>
  <c r="C42" i="110" s="1"/>
  <c r="C43" i="110" s="1"/>
  <c r="C44" i="110" s="1"/>
  <c r="C45" i="110" s="1"/>
  <c r="C46" i="110" s="1"/>
  <c r="C47" i="110" s="1"/>
  <c r="C48" i="110" s="1"/>
  <c r="C49" i="110" s="1"/>
  <c r="C50" i="110" s="1"/>
  <c r="C51" i="110" s="1"/>
  <c r="C52" i="110" s="1"/>
  <c r="C53" i="110" s="1"/>
  <c r="C54" i="110" s="1"/>
  <c r="C55" i="110" s="1"/>
  <c r="C56" i="110" s="1"/>
  <c r="C57" i="110" s="1"/>
  <c r="C58" i="110" s="1"/>
  <c r="C59" i="110" s="1"/>
  <c r="C60" i="110" s="1"/>
  <c r="C61" i="110" s="1"/>
  <c r="C62" i="110" s="1"/>
  <c r="C63" i="110" s="1"/>
  <c r="C64" i="110" s="1"/>
  <c r="C65" i="110" s="1"/>
  <c r="C66" i="110" s="1"/>
  <c r="C67" i="110" s="1"/>
  <c r="C68" i="110" s="1"/>
  <c r="C69" i="110" s="1"/>
  <c r="C70" i="110" s="1"/>
  <c r="C71" i="110" s="1"/>
  <c r="C72" i="110" s="1"/>
  <c r="C73" i="110" s="1"/>
  <c r="C74" i="110" s="1"/>
  <c r="C75" i="110" s="1"/>
  <c r="C76" i="110" s="1"/>
  <c r="C77" i="110" s="1"/>
  <c r="C78" i="110" s="1"/>
  <c r="C79" i="110" s="1"/>
  <c r="C80" i="110" s="1"/>
  <c r="C81" i="110" s="1"/>
  <c r="C82" i="110" s="1"/>
  <c r="C83" i="110" s="1"/>
  <c r="C84" i="110" s="1"/>
  <c r="C85" i="110" s="1"/>
  <c r="C86" i="110" s="1"/>
  <c r="C87" i="110" s="1"/>
  <c r="C88" i="110" s="1"/>
  <c r="C89" i="110" s="1"/>
  <c r="C90" i="110" s="1"/>
  <c r="C91" i="110" s="1"/>
  <c r="C92" i="110" s="1"/>
  <c r="C93" i="110" s="1"/>
  <c r="C94" i="110" s="1"/>
  <c r="C95" i="110" s="1"/>
  <c r="C96" i="110" s="1"/>
  <c r="C97" i="110" s="1"/>
  <c r="C98" i="110" s="1"/>
  <c r="C99" i="110" s="1"/>
  <c r="C100" i="110" s="1"/>
  <c r="C101" i="110" s="1"/>
  <c r="C102" i="110" s="1"/>
  <c r="C103" i="110" s="1"/>
  <c r="C104" i="110" s="1"/>
  <c r="C105" i="110" s="1"/>
  <c r="C106" i="110" s="1"/>
  <c r="C107" i="110" s="1"/>
  <c r="C108" i="110" s="1"/>
  <c r="C109" i="110" s="1"/>
  <c r="C110" i="110" s="1"/>
  <c r="C111" i="110" s="1"/>
  <c r="C112" i="110" s="1"/>
  <c r="C113" i="110" s="1"/>
  <c r="C114" i="110" s="1"/>
  <c r="C115" i="110" s="1"/>
  <c r="C116" i="110" s="1"/>
  <c r="C117" i="110" s="1"/>
  <c r="C118" i="110" s="1"/>
  <c r="C119" i="110" s="1"/>
  <c r="C120" i="110" s="1"/>
  <c r="C121" i="110" s="1"/>
  <c r="C122" i="110" s="1"/>
  <c r="C123" i="110" s="1"/>
  <c r="C124" i="110" s="1"/>
  <c r="C125" i="110" s="1"/>
  <c r="C126" i="110" s="1"/>
  <c r="C127" i="110" s="1"/>
  <c r="C128" i="110" s="1"/>
  <c r="C129" i="110" s="1"/>
  <c r="C130" i="110" s="1"/>
  <c r="C131" i="110" s="1"/>
  <c r="C132" i="110" s="1"/>
  <c r="C133" i="110" s="1"/>
  <c r="C134" i="110" s="1"/>
  <c r="C135" i="110" s="1"/>
  <c r="C136" i="110" s="1"/>
  <c r="C137" i="110" s="1"/>
  <c r="C138" i="110" s="1"/>
  <c r="C139" i="110" s="1"/>
  <c r="C140" i="110" s="1"/>
  <c r="C141" i="110" s="1"/>
  <c r="C142" i="110" s="1"/>
  <c r="C143" i="110" s="1"/>
  <c r="C144" i="110" s="1"/>
  <c r="C145" i="110" s="1"/>
  <c r="C146" i="110" s="1"/>
  <c r="C147" i="110" s="1"/>
  <c r="C148" i="110" s="1"/>
  <c r="C149" i="110" s="1"/>
  <c r="C150" i="110" s="1"/>
  <c r="C151" i="110" s="1"/>
  <c r="C152" i="110" s="1"/>
  <c r="C153" i="110" s="1"/>
  <c r="C154" i="110" s="1"/>
  <c r="C155" i="110" s="1"/>
  <c r="C156" i="110" s="1"/>
  <c r="C157" i="110" s="1"/>
  <c r="C158" i="110" s="1"/>
  <c r="C159" i="110" s="1"/>
  <c r="C160" i="110" s="1"/>
  <c r="C161" i="110" s="1"/>
  <c r="C162" i="110" s="1"/>
  <c r="C163" i="110" s="1"/>
  <c r="C164" i="110" s="1"/>
  <c r="C165" i="110" s="1"/>
  <c r="C166" i="110" s="1"/>
  <c r="C167" i="110" s="1"/>
  <c r="C168" i="110" s="1"/>
  <c r="C169" i="110" s="1"/>
  <c r="C170" i="110" s="1"/>
  <c r="C171" i="110" s="1"/>
  <c r="C172" i="110" s="1"/>
  <c r="C173" i="110" s="1"/>
  <c r="C174" i="110" s="1"/>
  <c r="C175" i="110" s="1"/>
  <c r="C176" i="110" s="1"/>
  <c r="C177" i="110" s="1"/>
  <c r="C178" i="110" s="1"/>
  <c r="C179" i="110" s="1"/>
  <c r="C180" i="110" s="1"/>
  <c r="C181" i="110" s="1"/>
  <c r="C182" i="110" s="1"/>
  <c r="C183" i="110" s="1"/>
  <c r="C184" i="110" s="1"/>
  <c r="C185" i="110" s="1"/>
  <c r="C186" i="110" s="1"/>
  <c r="C187" i="110" s="1"/>
  <c r="C188" i="110" s="1"/>
  <c r="C189" i="110" s="1"/>
  <c r="C190" i="110" s="1"/>
  <c r="C191" i="110" s="1"/>
  <c r="C192" i="110" s="1"/>
  <c r="C193" i="110" s="1"/>
  <c r="C194" i="110" s="1"/>
  <c r="C195" i="110" s="1"/>
  <c r="C196" i="110" s="1"/>
  <c r="C197" i="110" s="1"/>
  <c r="C198" i="110" s="1"/>
  <c r="C199" i="110" s="1"/>
  <c r="C200" i="110" s="1"/>
  <c r="C201" i="110" s="1"/>
  <c r="C202" i="110" s="1"/>
  <c r="C203" i="110" s="1"/>
  <c r="C204" i="110" s="1"/>
  <c r="C205" i="110" s="1"/>
  <c r="C206" i="110" s="1"/>
  <c r="C207" i="110" s="1"/>
  <c r="C208" i="110" s="1"/>
  <c r="C209" i="110" s="1"/>
  <c r="C210" i="110" s="1"/>
  <c r="C211" i="110" s="1"/>
  <c r="C212" i="110" s="1"/>
  <c r="C213" i="110" s="1"/>
  <c r="C214" i="110" s="1"/>
  <c r="C215" i="110" s="1"/>
  <c r="C216" i="110" s="1"/>
  <c r="C217" i="110" s="1"/>
  <c r="C218" i="110" s="1"/>
  <c r="C219" i="110" s="1"/>
  <c r="C220" i="110" s="1"/>
  <c r="C221" i="110" s="1"/>
  <c r="C222" i="110" s="1"/>
  <c r="C223" i="110" s="1"/>
  <c r="C224" i="110" s="1"/>
  <c r="C225" i="110" s="1"/>
  <c r="C226" i="110" s="1"/>
  <c r="C227" i="110" s="1"/>
  <c r="C228" i="110" s="1"/>
  <c r="C229" i="110" s="1"/>
  <c r="C230" i="110" s="1"/>
  <c r="C231" i="110" s="1"/>
  <c r="C232" i="110" s="1"/>
  <c r="C233" i="110" s="1"/>
  <c r="C234" i="110" s="1"/>
  <c r="C235" i="110" s="1"/>
  <c r="C236" i="110" s="1"/>
  <c r="C237" i="110" s="1"/>
  <c r="C238" i="110" s="1"/>
  <c r="C239" i="110" s="1"/>
  <c r="C240" i="110" s="1"/>
  <c r="C241" i="110" s="1"/>
  <c r="C242" i="110" s="1"/>
  <c r="C243" i="110" s="1"/>
  <c r="C244" i="110" s="1"/>
  <c r="C245" i="110" s="1"/>
  <c r="C246" i="110" s="1"/>
  <c r="C247" i="110" s="1"/>
  <c r="C248" i="110" s="1"/>
  <c r="C249" i="110" s="1"/>
  <c r="C250" i="110" s="1"/>
  <c r="C251" i="110" s="1"/>
  <c r="C252" i="110" s="1"/>
  <c r="C253" i="110" s="1"/>
  <c r="C254" i="110" s="1"/>
  <c r="C255" i="110" s="1"/>
  <c r="C256" i="110" s="1"/>
  <c r="C257" i="110" s="1"/>
  <c r="C258" i="110" s="1"/>
  <c r="C259" i="110" s="1"/>
  <c r="C260" i="110" s="1"/>
  <c r="C261" i="110" s="1"/>
  <c r="C262" i="110" s="1"/>
  <c r="C263" i="110" s="1"/>
  <c r="C264" i="110" s="1"/>
  <c r="C265" i="110" s="1"/>
  <c r="C266" i="110" s="1"/>
  <c r="C267" i="110" s="1"/>
  <c r="C268" i="110" s="1"/>
  <c r="C269" i="110" s="1"/>
  <c r="C270" i="110" s="1"/>
  <c r="C271" i="110" s="1"/>
  <c r="C272" i="110" s="1"/>
  <c r="C273" i="110" s="1"/>
  <c r="C274" i="110" s="1"/>
  <c r="C275" i="110" s="1"/>
  <c r="C276" i="110" s="1"/>
  <c r="C277" i="110" s="1"/>
  <c r="C278" i="110" s="1"/>
  <c r="C279" i="110" s="1"/>
  <c r="C280" i="110" s="1"/>
  <c r="C281" i="110" s="1"/>
  <c r="C282" i="110" s="1"/>
  <c r="C283" i="110" s="1"/>
  <c r="C284" i="110" s="1"/>
  <c r="C285" i="110" s="1"/>
  <c r="C286" i="110" s="1"/>
  <c r="C287" i="110" s="1"/>
  <c r="C288" i="110" s="1"/>
  <c r="C289" i="110" s="1"/>
  <c r="C290" i="110" s="1"/>
  <c r="C291" i="110" s="1"/>
  <c r="C292" i="110" s="1"/>
  <c r="C293" i="110" s="1"/>
  <c r="C294" i="110" s="1"/>
  <c r="C295" i="110" s="1"/>
  <c r="C296" i="110" s="1"/>
  <c r="C297" i="110" s="1"/>
  <c r="C298" i="110" s="1"/>
  <c r="C299" i="110" s="1"/>
  <c r="C300" i="110" s="1"/>
  <c r="C301" i="110" s="1"/>
  <c r="C302" i="110" s="1"/>
  <c r="C303" i="110" s="1"/>
  <c r="C304" i="110" s="1"/>
  <c r="C305" i="110" s="1"/>
  <c r="C306" i="110" s="1"/>
  <c r="C307" i="110" s="1"/>
  <c r="C308" i="110" s="1"/>
  <c r="C309" i="110" s="1"/>
  <c r="C310" i="110" s="1"/>
  <c r="C311" i="110" s="1"/>
  <c r="C312" i="110" s="1"/>
  <c r="C313" i="110" s="1"/>
  <c r="C314" i="110" s="1"/>
  <c r="C315" i="110" s="1"/>
  <c r="C316" i="110" s="1"/>
  <c r="C317" i="110" s="1"/>
  <c r="C318" i="110" s="1"/>
  <c r="C319" i="110" s="1"/>
  <c r="C320" i="110" s="1"/>
  <c r="C321" i="110" s="1"/>
  <c r="C322" i="110" s="1"/>
  <c r="C323" i="110" s="1"/>
  <c r="C324" i="110" s="1"/>
  <c r="C325" i="110" s="1"/>
  <c r="C326" i="110" s="1"/>
  <c r="C327" i="110" s="1"/>
  <c r="C328" i="110" s="1"/>
  <c r="C329" i="110" s="1"/>
  <c r="C330" i="110" s="1"/>
  <c r="C331" i="110" s="1"/>
  <c r="C332" i="110" s="1"/>
  <c r="C333" i="110" s="1"/>
  <c r="C334" i="110" s="1"/>
  <c r="C335" i="110" s="1"/>
  <c r="C336" i="110" s="1"/>
  <c r="C337" i="110" s="1"/>
  <c r="C338" i="110" s="1"/>
  <c r="C339" i="110" s="1"/>
  <c r="C340" i="110" s="1"/>
  <c r="C341" i="110" s="1"/>
  <c r="C342" i="110" s="1"/>
  <c r="C343" i="110" s="1"/>
  <c r="C344" i="110" s="1"/>
  <c r="C345" i="110" s="1"/>
  <c r="C346" i="110" s="1"/>
  <c r="C347" i="110" s="1"/>
  <c r="C348" i="110" s="1"/>
  <c r="C349" i="110" s="1"/>
  <c r="C350" i="110" s="1"/>
  <c r="C351" i="110" s="1"/>
  <c r="BA22" i="110"/>
  <c r="AH22" i="110"/>
  <c r="K22" i="110"/>
  <c r="AL22" i="110" s="1"/>
  <c r="E10" i="110"/>
  <c r="E9" i="110"/>
  <c r="P8" i="110"/>
  <c r="F23" i="2" s="1"/>
  <c r="O8" i="110"/>
  <c r="E23" i="2" s="1"/>
  <c r="V6" i="110"/>
  <c r="P6" i="110"/>
  <c r="O6" i="110"/>
  <c r="C6" i="110"/>
  <c r="P5" i="110"/>
  <c r="B47" i="2" s="1"/>
  <c r="O5" i="110"/>
  <c r="A47" i="2" s="1"/>
  <c r="C5" i="110"/>
  <c r="AR4" i="110"/>
  <c r="AQ4" i="110"/>
  <c r="AP4" i="110"/>
  <c r="AO4" i="110"/>
  <c r="AN4" i="110"/>
  <c r="AM4" i="110"/>
  <c r="AL4" i="110"/>
  <c r="AK4" i="110"/>
  <c r="AJ4" i="110"/>
  <c r="AI4" i="110"/>
  <c r="AH4" i="110"/>
  <c r="AG4" i="110"/>
  <c r="AF4" i="110"/>
  <c r="AE4" i="110"/>
  <c r="AD4" i="110"/>
  <c r="AC4" i="110"/>
  <c r="AB4" i="110"/>
  <c r="C4" i="110"/>
  <c r="C3" i="110"/>
  <c r="C2" i="110"/>
  <c r="C1" i="110"/>
  <c r="BA351" i="109"/>
  <c r="AH351" i="109"/>
  <c r="K351" i="109"/>
  <c r="AP351" i="109" s="1"/>
  <c r="BA350" i="109"/>
  <c r="AH350" i="109"/>
  <c r="K350" i="109"/>
  <c r="J350" i="109" s="1"/>
  <c r="BA349" i="109"/>
  <c r="AH349" i="109"/>
  <c r="K349" i="109"/>
  <c r="BA348" i="109"/>
  <c r="AH348" i="109"/>
  <c r="K348" i="109"/>
  <c r="AS348" i="109" s="1"/>
  <c r="BA347" i="109"/>
  <c r="AH347" i="109"/>
  <c r="K347" i="109"/>
  <c r="BA346" i="109"/>
  <c r="AH346" i="109"/>
  <c r="K346" i="109"/>
  <c r="AT346" i="109" s="1"/>
  <c r="BA345" i="109"/>
  <c r="AH345" i="109"/>
  <c r="K345" i="109"/>
  <c r="AS345" i="109" s="1"/>
  <c r="BA344" i="109"/>
  <c r="AH344" i="109"/>
  <c r="K344" i="109"/>
  <c r="AS344" i="109" s="1"/>
  <c r="BA343" i="109"/>
  <c r="AH343" i="109"/>
  <c r="K343" i="109"/>
  <c r="BA342" i="109"/>
  <c r="AH342" i="109"/>
  <c r="K342" i="109"/>
  <c r="BA341" i="109"/>
  <c r="AH341" i="109"/>
  <c r="K341" i="109"/>
  <c r="AS341" i="109" s="1"/>
  <c r="BA340" i="109"/>
  <c r="AH340" i="109"/>
  <c r="K340" i="109"/>
  <c r="BA339" i="109"/>
  <c r="AH339" i="109"/>
  <c r="K339" i="109"/>
  <c r="BA338" i="109"/>
  <c r="AH338" i="109"/>
  <c r="K338" i="109"/>
  <c r="BA337" i="109"/>
  <c r="AH337" i="109"/>
  <c r="K337" i="109"/>
  <c r="BA336" i="109"/>
  <c r="AH336" i="109"/>
  <c r="K336" i="109"/>
  <c r="BA335" i="109"/>
  <c r="AH335" i="109"/>
  <c r="K335" i="109"/>
  <c r="AN335" i="109" s="1"/>
  <c r="BA334" i="109"/>
  <c r="AH334" i="109"/>
  <c r="K334" i="109"/>
  <c r="BA333" i="109"/>
  <c r="AH333" i="109"/>
  <c r="K333" i="109"/>
  <c r="BA332" i="109"/>
  <c r="AH332" i="109"/>
  <c r="K332" i="109"/>
  <c r="BA331" i="109"/>
  <c r="AH331" i="109"/>
  <c r="K331" i="109"/>
  <c r="BA330" i="109"/>
  <c r="AH330" i="109"/>
  <c r="K330" i="109"/>
  <c r="AL330" i="109" s="1"/>
  <c r="BA329" i="109"/>
  <c r="AH329" i="109"/>
  <c r="K329" i="109"/>
  <c r="BA328" i="109"/>
  <c r="AH328" i="109"/>
  <c r="K328" i="109"/>
  <c r="AG328" i="109" s="1"/>
  <c r="BA327" i="109"/>
  <c r="AH327" i="109"/>
  <c r="K327" i="109"/>
  <c r="BA326" i="109"/>
  <c r="AH326" i="109"/>
  <c r="K326" i="109"/>
  <c r="AQ326" i="109" s="1"/>
  <c r="BA325" i="109"/>
  <c r="AH325" i="109"/>
  <c r="K325" i="109"/>
  <c r="AS325" i="109" s="1"/>
  <c r="BA324" i="109"/>
  <c r="AH324" i="109"/>
  <c r="K324" i="109"/>
  <c r="AO324" i="109" s="1"/>
  <c r="BA323" i="109"/>
  <c r="AH323" i="109"/>
  <c r="K323" i="109"/>
  <c r="BA322" i="109"/>
  <c r="AH322" i="109"/>
  <c r="K322" i="109"/>
  <c r="BA321" i="109"/>
  <c r="AH321" i="109"/>
  <c r="K321" i="109"/>
  <c r="I321" i="109" s="1"/>
  <c r="BA320" i="109"/>
  <c r="AH320" i="109"/>
  <c r="K320" i="109"/>
  <c r="AG320" i="109" s="1"/>
  <c r="BA319" i="109"/>
  <c r="AH319" i="109"/>
  <c r="K319" i="109"/>
  <c r="AT319" i="109" s="1"/>
  <c r="BA318" i="109"/>
  <c r="AH318" i="109"/>
  <c r="K318" i="109"/>
  <c r="AM318" i="109" s="1"/>
  <c r="BA317" i="109"/>
  <c r="AH317" i="109"/>
  <c r="K317" i="109"/>
  <c r="J317" i="109" s="1"/>
  <c r="BA316" i="109"/>
  <c r="AH316" i="109"/>
  <c r="K316" i="109"/>
  <c r="AO316" i="109" s="1"/>
  <c r="BA315" i="109"/>
  <c r="AH315" i="109"/>
  <c r="K315" i="109"/>
  <c r="J315" i="109" s="1"/>
  <c r="BA314" i="109"/>
  <c r="AH314" i="109"/>
  <c r="K314" i="109"/>
  <c r="I314" i="109" s="1"/>
  <c r="BA313" i="109"/>
  <c r="AH313" i="109"/>
  <c r="K313" i="109"/>
  <c r="BA312" i="109"/>
  <c r="AH312" i="109"/>
  <c r="K312" i="109"/>
  <c r="BA311" i="109"/>
  <c r="AH311" i="109"/>
  <c r="K311" i="109"/>
  <c r="O311" i="109" s="1"/>
  <c r="BA310" i="109"/>
  <c r="AH310" i="109"/>
  <c r="K310" i="109"/>
  <c r="AM310" i="109" s="1"/>
  <c r="BA309" i="109"/>
  <c r="AH309" i="109"/>
  <c r="K309" i="109"/>
  <c r="AT309" i="109" s="1"/>
  <c r="BA308" i="109"/>
  <c r="AH308" i="109"/>
  <c r="K308" i="109"/>
  <c r="J308" i="109" s="1"/>
  <c r="BA307" i="109"/>
  <c r="AH307" i="109"/>
  <c r="K307" i="109"/>
  <c r="I307" i="109" s="1"/>
  <c r="BA306" i="109"/>
  <c r="AH306" i="109"/>
  <c r="K306" i="109"/>
  <c r="AL306" i="109" s="1"/>
  <c r="BA305" i="109"/>
  <c r="AH305" i="109"/>
  <c r="K305" i="109"/>
  <c r="BA304" i="109"/>
  <c r="AH304" i="109"/>
  <c r="K304" i="109"/>
  <c r="BA303" i="109"/>
  <c r="AH303" i="109"/>
  <c r="K303" i="109"/>
  <c r="AM303" i="109" s="1"/>
  <c r="BA302" i="109"/>
  <c r="AH302" i="109"/>
  <c r="K302" i="109"/>
  <c r="I302" i="109" s="1"/>
  <c r="BA301" i="109"/>
  <c r="AH301" i="109"/>
  <c r="K301" i="109"/>
  <c r="J301" i="109" s="1"/>
  <c r="BA300" i="109"/>
  <c r="AH300" i="109"/>
  <c r="K300" i="109"/>
  <c r="J300" i="109" s="1"/>
  <c r="BA299" i="109"/>
  <c r="AH299" i="109"/>
  <c r="K299" i="109"/>
  <c r="BA298" i="109"/>
  <c r="AH298" i="109"/>
  <c r="K298" i="109"/>
  <c r="I298" i="109" s="1"/>
  <c r="BA297" i="109"/>
  <c r="AH297" i="109"/>
  <c r="K297" i="109"/>
  <c r="BA296" i="109"/>
  <c r="AH296" i="109"/>
  <c r="K296" i="109"/>
  <c r="BA295" i="109"/>
  <c r="AH295" i="109"/>
  <c r="K295" i="109"/>
  <c r="J295" i="109" s="1"/>
  <c r="BA294" i="109"/>
  <c r="AH294" i="109"/>
  <c r="K294" i="109"/>
  <c r="BA293" i="109"/>
  <c r="AH293" i="109"/>
  <c r="K293" i="109"/>
  <c r="AO293" i="109" s="1"/>
  <c r="BA292" i="109"/>
  <c r="AH292" i="109"/>
  <c r="K292" i="109"/>
  <c r="I292" i="109" s="1"/>
  <c r="BA291" i="109"/>
  <c r="AH291" i="109"/>
  <c r="K291" i="109"/>
  <c r="I291" i="109" s="1"/>
  <c r="BA290" i="109"/>
  <c r="AH290" i="109"/>
  <c r="K290" i="109"/>
  <c r="BA289" i="109"/>
  <c r="AH289" i="109"/>
  <c r="K289" i="109"/>
  <c r="AS289" i="109" s="1"/>
  <c r="BA288" i="109"/>
  <c r="AH288" i="109"/>
  <c r="K288" i="109"/>
  <c r="AT288" i="109" s="1"/>
  <c r="BA287" i="109"/>
  <c r="AH287" i="109"/>
  <c r="K287" i="109"/>
  <c r="AQ287" i="109" s="1"/>
  <c r="BA286" i="109"/>
  <c r="AH286" i="109"/>
  <c r="K286" i="109"/>
  <c r="AM286" i="109" s="1"/>
  <c r="BA285" i="109"/>
  <c r="AH285" i="109"/>
  <c r="K285" i="109"/>
  <c r="O285" i="109" s="1"/>
  <c r="BA284" i="109"/>
  <c r="AH284" i="109"/>
  <c r="K284" i="109"/>
  <c r="AP284" i="109" s="1"/>
  <c r="BA283" i="109"/>
  <c r="AH283" i="109"/>
  <c r="K283" i="109"/>
  <c r="AS283" i="109" s="1"/>
  <c r="BA282" i="109"/>
  <c r="AH282" i="109"/>
  <c r="K282" i="109"/>
  <c r="AT282" i="109" s="1"/>
  <c r="BA281" i="109"/>
  <c r="AH281" i="109"/>
  <c r="K281" i="109"/>
  <c r="AG281" i="109" s="1"/>
  <c r="BA280" i="109"/>
  <c r="AH280" i="109"/>
  <c r="K280" i="109"/>
  <c r="AS280" i="109" s="1"/>
  <c r="BA279" i="109"/>
  <c r="AH279" i="109"/>
  <c r="K279" i="109"/>
  <c r="AL279" i="109" s="1"/>
  <c r="BA278" i="109"/>
  <c r="AH278" i="109"/>
  <c r="K278" i="109"/>
  <c r="AS278" i="109" s="1"/>
  <c r="BA277" i="109"/>
  <c r="AH277" i="109"/>
  <c r="K277" i="109"/>
  <c r="BA276" i="109"/>
  <c r="AH276" i="109"/>
  <c r="K276" i="109"/>
  <c r="AG276" i="109" s="1"/>
  <c r="BA275" i="109"/>
  <c r="AH275" i="109"/>
  <c r="K275" i="109"/>
  <c r="J275" i="109" s="1"/>
  <c r="BA274" i="109"/>
  <c r="AH274" i="109"/>
  <c r="K274" i="109"/>
  <c r="BA273" i="109"/>
  <c r="AH273" i="109"/>
  <c r="K273" i="109"/>
  <c r="BA272" i="109"/>
  <c r="AH272" i="109"/>
  <c r="K272" i="109"/>
  <c r="AT272" i="109" s="1"/>
  <c r="BA271" i="109"/>
  <c r="AH271" i="109"/>
  <c r="K271" i="109"/>
  <c r="AT271" i="109" s="1"/>
  <c r="BA270" i="109"/>
  <c r="AH270" i="109"/>
  <c r="K270" i="109"/>
  <c r="AS270" i="109" s="1"/>
  <c r="BA269" i="109"/>
  <c r="AH269" i="109"/>
  <c r="K269" i="109"/>
  <c r="BA268" i="109"/>
  <c r="AH268" i="109"/>
  <c r="K268" i="109"/>
  <c r="AP268" i="109" s="1"/>
  <c r="BA267" i="109"/>
  <c r="AH267" i="109"/>
  <c r="K267" i="109"/>
  <c r="AS267" i="109" s="1"/>
  <c r="BA266" i="109"/>
  <c r="AH266" i="109"/>
  <c r="K266" i="109"/>
  <c r="AT266" i="109" s="1"/>
  <c r="BA265" i="109"/>
  <c r="AH265" i="109"/>
  <c r="K265" i="109"/>
  <c r="J265" i="109" s="1"/>
  <c r="BA264" i="109"/>
  <c r="AH264" i="109"/>
  <c r="K264" i="109"/>
  <c r="AO264" i="109" s="1"/>
  <c r="BA263" i="109"/>
  <c r="AH263" i="109"/>
  <c r="K263" i="109"/>
  <c r="AL263" i="109" s="1"/>
  <c r="BA262" i="109"/>
  <c r="AH262" i="109"/>
  <c r="K262" i="109"/>
  <c r="AR262" i="109" s="1"/>
  <c r="BA261" i="109"/>
  <c r="AH261" i="109"/>
  <c r="K261" i="109"/>
  <c r="I261" i="109" s="1"/>
  <c r="BA260" i="109"/>
  <c r="AH260" i="109"/>
  <c r="K260" i="109"/>
  <c r="I260" i="109" s="1"/>
  <c r="BA259" i="109"/>
  <c r="AH259" i="109"/>
  <c r="K259" i="109"/>
  <c r="AT259" i="109" s="1"/>
  <c r="BA258" i="109"/>
  <c r="AH258" i="109"/>
  <c r="K258" i="109"/>
  <c r="J258" i="109" s="1"/>
  <c r="BA257" i="109"/>
  <c r="AH257" i="109"/>
  <c r="K257" i="109"/>
  <c r="AG257" i="109" s="1"/>
  <c r="BA256" i="109"/>
  <c r="AH256" i="109"/>
  <c r="K256" i="109"/>
  <c r="J256" i="109" s="1"/>
  <c r="BA255" i="109"/>
  <c r="AH255" i="109"/>
  <c r="K255" i="109"/>
  <c r="AQ255" i="109" s="1"/>
  <c r="BA254" i="109"/>
  <c r="AH254" i="109"/>
  <c r="K254" i="109"/>
  <c r="BA253" i="109"/>
  <c r="AH253" i="109"/>
  <c r="K253" i="109"/>
  <c r="BA252" i="109"/>
  <c r="AH252" i="109"/>
  <c r="K252" i="109"/>
  <c r="J252" i="109" s="1"/>
  <c r="BA251" i="109"/>
  <c r="AH251" i="109"/>
  <c r="K251" i="109"/>
  <c r="AS251" i="109" s="1"/>
  <c r="BA250" i="109"/>
  <c r="AH250" i="109"/>
  <c r="K250" i="109"/>
  <c r="J250" i="109" s="1"/>
  <c r="BA249" i="109"/>
  <c r="AH249" i="109"/>
  <c r="K249" i="109"/>
  <c r="BA248" i="109"/>
  <c r="AH248" i="109"/>
  <c r="K248" i="109"/>
  <c r="J248" i="109" s="1"/>
  <c r="BA247" i="109"/>
  <c r="AH247" i="109"/>
  <c r="K247" i="109"/>
  <c r="BA246" i="109"/>
  <c r="AH246" i="109"/>
  <c r="K246" i="109"/>
  <c r="AS246" i="109" s="1"/>
  <c r="BA245" i="109"/>
  <c r="AH245" i="109"/>
  <c r="K245" i="109"/>
  <c r="J245" i="109" s="1"/>
  <c r="BA244" i="109"/>
  <c r="AH244" i="109"/>
  <c r="K244" i="109"/>
  <c r="BA243" i="109"/>
  <c r="AH243" i="109"/>
  <c r="K243" i="109"/>
  <c r="AQ243" i="109" s="1"/>
  <c r="BA242" i="109"/>
  <c r="AH242" i="109"/>
  <c r="K242" i="109"/>
  <c r="J242" i="109" s="1"/>
  <c r="BA241" i="109"/>
  <c r="AH241" i="109"/>
  <c r="K241" i="109"/>
  <c r="BA240" i="109"/>
  <c r="AH240" i="109"/>
  <c r="K240" i="109"/>
  <c r="AP240" i="109" s="1"/>
  <c r="BA239" i="109"/>
  <c r="AH239" i="109"/>
  <c r="K239" i="109"/>
  <c r="BA238" i="109"/>
  <c r="AH238" i="109"/>
  <c r="K238" i="109"/>
  <c r="AS238" i="109" s="1"/>
  <c r="BA237" i="109"/>
  <c r="AH237" i="109"/>
  <c r="K237" i="109"/>
  <c r="AS237" i="109" s="1"/>
  <c r="BA236" i="109"/>
  <c r="AH236" i="109"/>
  <c r="K236" i="109"/>
  <c r="AM236" i="109" s="1"/>
  <c r="BA235" i="109"/>
  <c r="AH235" i="109"/>
  <c r="K235" i="109"/>
  <c r="J235" i="109" s="1"/>
  <c r="BA234" i="109"/>
  <c r="AH234" i="109"/>
  <c r="K234" i="109"/>
  <c r="AG234" i="109" s="1"/>
  <c r="BA233" i="109"/>
  <c r="AH233" i="109"/>
  <c r="K233" i="109"/>
  <c r="J233" i="109" s="1"/>
  <c r="BA232" i="109"/>
  <c r="AH232" i="109"/>
  <c r="K232" i="109"/>
  <c r="AS232" i="109" s="1"/>
  <c r="BA231" i="109"/>
  <c r="AH231" i="109"/>
  <c r="K231" i="109"/>
  <c r="AS231" i="109" s="1"/>
  <c r="BA230" i="109"/>
  <c r="AH230" i="109"/>
  <c r="K230" i="109"/>
  <c r="BA229" i="109"/>
  <c r="AH229" i="109"/>
  <c r="K229" i="109"/>
  <c r="O229" i="109" s="1"/>
  <c r="AJ229" i="109" s="1"/>
  <c r="AW229" i="109" s="1"/>
  <c r="BA228" i="109"/>
  <c r="AH228" i="109"/>
  <c r="K228" i="109"/>
  <c r="AO228" i="109" s="1"/>
  <c r="BA227" i="109"/>
  <c r="AH227" i="109"/>
  <c r="K227" i="109"/>
  <c r="AS227" i="109" s="1"/>
  <c r="BA226" i="109"/>
  <c r="AH226" i="109"/>
  <c r="K226" i="109"/>
  <c r="AR226" i="109" s="1"/>
  <c r="BA225" i="109"/>
  <c r="AH225" i="109"/>
  <c r="K225" i="109"/>
  <c r="BA224" i="109"/>
  <c r="AH224" i="109"/>
  <c r="K224" i="109"/>
  <c r="BA223" i="109"/>
  <c r="AH223" i="109"/>
  <c r="K223" i="109"/>
  <c r="AG223" i="109" s="1"/>
  <c r="BA222" i="109"/>
  <c r="AH222" i="109"/>
  <c r="K222" i="109"/>
  <c r="AN222" i="109" s="1"/>
  <c r="BA221" i="109"/>
  <c r="AH221" i="109"/>
  <c r="K221" i="109"/>
  <c r="I221" i="109" s="1"/>
  <c r="BA220" i="109"/>
  <c r="AH220" i="109"/>
  <c r="K220" i="109"/>
  <c r="AS220" i="109" s="1"/>
  <c r="BA219" i="109"/>
  <c r="AH219" i="109"/>
  <c r="K219" i="109"/>
  <c r="O219" i="109" s="1"/>
  <c r="BA218" i="109"/>
  <c r="AH218" i="109"/>
  <c r="K218" i="109"/>
  <c r="BA217" i="109"/>
  <c r="AH217" i="109"/>
  <c r="K217" i="109"/>
  <c r="J217" i="109" s="1"/>
  <c r="BA216" i="109"/>
  <c r="AH216" i="109"/>
  <c r="K216" i="109"/>
  <c r="AP216" i="109" s="1"/>
  <c r="L216" i="109" s="1"/>
  <c r="BA215" i="109"/>
  <c r="AH215" i="109"/>
  <c r="K215" i="109"/>
  <c r="AS215" i="109" s="1"/>
  <c r="BA214" i="109"/>
  <c r="AH214" i="109"/>
  <c r="K214" i="109"/>
  <c r="AP214" i="109" s="1"/>
  <c r="L214" i="109" s="1"/>
  <c r="BA213" i="109"/>
  <c r="AH213" i="109"/>
  <c r="K213" i="109"/>
  <c r="J213" i="109" s="1"/>
  <c r="BA212" i="109"/>
  <c r="AH212" i="109"/>
  <c r="K212" i="109"/>
  <c r="O212" i="109" s="1"/>
  <c r="AJ212" i="109" s="1"/>
  <c r="AW212" i="109" s="1"/>
  <c r="BA211" i="109"/>
  <c r="AH211" i="109"/>
  <c r="K211" i="109"/>
  <c r="AR211" i="109" s="1"/>
  <c r="BA210" i="109"/>
  <c r="AH210" i="109"/>
  <c r="K210" i="109"/>
  <c r="J210" i="109" s="1"/>
  <c r="BA209" i="109"/>
  <c r="AH209" i="109"/>
  <c r="K209" i="109"/>
  <c r="J209" i="109" s="1"/>
  <c r="BA208" i="109"/>
  <c r="AH208" i="109"/>
  <c r="K208" i="109"/>
  <c r="BA207" i="109"/>
  <c r="AH207" i="109"/>
  <c r="K207" i="109"/>
  <c r="I207" i="109" s="1"/>
  <c r="BA206" i="109"/>
  <c r="AH206" i="109"/>
  <c r="K206" i="109"/>
  <c r="BA205" i="109"/>
  <c r="AH205" i="109"/>
  <c r="K205" i="109"/>
  <c r="AS205" i="109" s="1"/>
  <c r="BA204" i="109"/>
  <c r="AH204" i="109"/>
  <c r="K204" i="109"/>
  <c r="I204" i="109" s="1"/>
  <c r="BA203" i="109"/>
  <c r="AH203" i="109"/>
  <c r="K203" i="109"/>
  <c r="AQ203" i="109" s="1"/>
  <c r="BA202" i="109"/>
  <c r="AH202" i="109"/>
  <c r="K202" i="109"/>
  <c r="AP202" i="109" s="1"/>
  <c r="BA201" i="109"/>
  <c r="AH201" i="109"/>
  <c r="K201" i="109"/>
  <c r="AM201" i="109" s="1"/>
  <c r="BA200" i="109"/>
  <c r="AH200" i="109"/>
  <c r="K200" i="109"/>
  <c r="J200" i="109" s="1"/>
  <c r="BA199" i="109"/>
  <c r="AH199" i="109"/>
  <c r="K199" i="109"/>
  <c r="J199" i="109" s="1"/>
  <c r="BA198" i="109"/>
  <c r="AH198" i="109"/>
  <c r="K198" i="109"/>
  <c r="AS198" i="109" s="1"/>
  <c r="BA197" i="109"/>
  <c r="AH197" i="109"/>
  <c r="K197" i="109"/>
  <c r="AO197" i="109" s="1"/>
  <c r="BA196" i="109"/>
  <c r="AH196" i="109"/>
  <c r="K196" i="109"/>
  <c r="AS196" i="109" s="1"/>
  <c r="BA195" i="109"/>
  <c r="AH195" i="109"/>
  <c r="K195" i="109"/>
  <c r="J195" i="109" s="1"/>
  <c r="BA194" i="109"/>
  <c r="AH194" i="109"/>
  <c r="K194" i="109"/>
  <c r="AS194" i="109" s="1"/>
  <c r="BA193" i="109"/>
  <c r="AH193" i="109"/>
  <c r="K193" i="109"/>
  <c r="AG193" i="109" s="1"/>
  <c r="BA192" i="109"/>
  <c r="AH192" i="109"/>
  <c r="K192" i="109"/>
  <c r="BA191" i="109"/>
  <c r="AH191" i="109"/>
  <c r="K191" i="109"/>
  <c r="BA190" i="109"/>
  <c r="AH190" i="109"/>
  <c r="K190" i="109"/>
  <c r="BA189" i="109"/>
  <c r="AH189" i="109"/>
  <c r="K189" i="109"/>
  <c r="I189" i="109" s="1"/>
  <c r="BA188" i="109"/>
  <c r="AH188" i="109"/>
  <c r="K188" i="109"/>
  <c r="O188" i="109" s="1"/>
  <c r="AK188" i="109" s="1"/>
  <c r="AX188" i="109" s="1"/>
  <c r="BA187" i="109"/>
  <c r="AH187" i="109"/>
  <c r="K187" i="109"/>
  <c r="BA186" i="109"/>
  <c r="AH186" i="109"/>
  <c r="K186" i="109"/>
  <c r="AR186" i="109" s="1"/>
  <c r="BA185" i="109"/>
  <c r="AH185" i="109"/>
  <c r="K185" i="109"/>
  <c r="AS185" i="109" s="1"/>
  <c r="BA184" i="109"/>
  <c r="AH184" i="109"/>
  <c r="K184" i="109"/>
  <c r="J184" i="109" s="1"/>
  <c r="BA183" i="109"/>
  <c r="AH183" i="109"/>
  <c r="K183" i="109"/>
  <c r="AS183" i="109" s="1"/>
  <c r="BA182" i="109"/>
  <c r="AH182" i="109"/>
  <c r="K182" i="109"/>
  <c r="AG182" i="109" s="1"/>
  <c r="BA181" i="109"/>
  <c r="AH181" i="109"/>
  <c r="K181" i="109"/>
  <c r="BA180" i="109"/>
  <c r="AH180" i="109"/>
  <c r="K180" i="109"/>
  <c r="J180" i="109" s="1"/>
  <c r="BA179" i="109"/>
  <c r="AH179" i="109"/>
  <c r="K179" i="109"/>
  <c r="BA178" i="109"/>
  <c r="AH178" i="109"/>
  <c r="K178" i="109"/>
  <c r="AT178" i="109" s="1"/>
  <c r="BA177" i="109"/>
  <c r="AH177" i="109"/>
  <c r="K177" i="109"/>
  <c r="BA176" i="109"/>
  <c r="AH176" i="109"/>
  <c r="K176" i="109"/>
  <c r="AT176" i="109" s="1"/>
  <c r="BA175" i="109"/>
  <c r="AH175" i="109"/>
  <c r="K175" i="109"/>
  <c r="AM175" i="109" s="1"/>
  <c r="BA174" i="109"/>
  <c r="AH174" i="109"/>
  <c r="K174" i="109"/>
  <c r="AQ174" i="109" s="1"/>
  <c r="BA173" i="109"/>
  <c r="AH173" i="109"/>
  <c r="K173" i="109"/>
  <c r="I173" i="109" s="1"/>
  <c r="BA172" i="109"/>
  <c r="AH172" i="109"/>
  <c r="K172" i="109"/>
  <c r="BA171" i="109"/>
  <c r="AH171" i="109"/>
  <c r="K171" i="109"/>
  <c r="AP171" i="109" s="1"/>
  <c r="BA170" i="109"/>
  <c r="AH170" i="109"/>
  <c r="K170" i="109"/>
  <c r="J170" i="109" s="1"/>
  <c r="BA169" i="109"/>
  <c r="AH169" i="109"/>
  <c r="K169" i="109"/>
  <c r="BA168" i="109"/>
  <c r="AH168" i="109"/>
  <c r="K168" i="109"/>
  <c r="BA167" i="109"/>
  <c r="AH167" i="109"/>
  <c r="K167" i="109"/>
  <c r="O167" i="109" s="1"/>
  <c r="BA166" i="109"/>
  <c r="AH166" i="109"/>
  <c r="K166" i="109"/>
  <c r="I166" i="109" s="1"/>
  <c r="BA165" i="109"/>
  <c r="AH165" i="109"/>
  <c r="K165" i="109"/>
  <c r="J165" i="109" s="1"/>
  <c r="BA164" i="109"/>
  <c r="AH164" i="109"/>
  <c r="K164" i="109"/>
  <c r="BA163" i="109"/>
  <c r="AH163" i="109"/>
  <c r="K163" i="109"/>
  <c r="O163" i="109" s="1"/>
  <c r="AK163" i="109" s="1"/>
  <c r="AX163" i="109" s="1"/>
  <c r="BA162" i="109"/>
  <c r="AH162" i="109"/>
  <c r="K162" i="109"/>
  <c r="J162" i="109" s="1"/>
  <c r="BA161" i="109"/>
  <c r="AH161" i="109"/>
  <c r="K161" i="109"/>
  <c r="AM161" i="109" s="1"/>
  <c r="BA160" i="109"/>
  <c r="AH160" i="109"/>
  <c r="K160" i="109"/>
  <c r="BA159" i="109"/>
  <c r="AH159" i="109"/>
  <c r="K159" i="109"/>
  <c r="AN159" i="109" s="1"/>
  <c r="BA158" i="109"/>
  <c r="AH158" i="109"/>
  <c r="K158" i="109"/>
  <c r="I158" i="109" s="1"/>
  <c r="BA157" i="109"/>
  <c r="AH157" i="109"/>
  <c r="K157" i="109"/>
  <c r="BA156" i="109"/>
  <c r="AH156" i="109"/>
  <c r="K156" i="109"/>
  <c r="AG156" i="109" s="1"/>
  <c r="BA155" i="109"/>
  <c r="AH155" i="109"/>
  <c r="K155" i="109"/>
  <c r="AT155" i="109" s="1"/>
  <c r="BA154" i="109"/>
  <c r="AH154" i="109"/>
  <c r="K154" i="109"/>
  <c r="BA153" i="109"/>
  <c r="AH153" i="109"/>
  <c r="K153" i="109"/>
  <c r="AQ153" i="109" s="1"/>
  <c r="BA152" i="109"/>
  <c r="AH152" i="109"/>
  <c r="K152" i="109"/>
  <c r="I152" i="109" s="1"/>
  <c r="BA151" i="109"/>
  <c r="AH151" i="109"/>
  <c r="K151" i="109"/>
  <c r="AT151" i="109" s="1"/>
  <c r="BA150" i="109"/>
  <c r="AH150" i="109"/>
  <c r="K150" i="109"/>
  <c r="BA149" i="109"/>
  <c r="AH149" i="109"/>
  <c r="K149" i="109"/>
  <c r="J149" i="109" s="1"/>
  <c r="BA148" i="109"/>
  <c r="AH148" i="109"/>
  <c r="K148" i="109"/>
  <c r="AQ148" i="109" s="1"/>
  <c r="BA147" i="109"/>
  <c r="AH147" i="109"/>
  <c r="K147" i="109"/>
  <c r="BA146" i="109"/>
  <c r="AH146" i="109"/>
  <c r="K146" i="109"/>
  <c r="AQ146" i="109" s="1"/>
  <c r="BA145" i="109"/>
  <c r="AH145" i="109"/>
  <c r="K145" i="109"/>
  <c r="J145" i="109" s="1"/>
  <c r="BA144" i="109"/>
  <c r="AH144" i="109"/>
  <c r="K144" i="109"/>
  <c r="BA143" i="109"/>
  <c r="AH143" i="109"/>
  <c r="K143" i="109"/>
  <c r="AO143" i="109" s="1"/>
  <c r="BA142" i="109"/>
  <c r="AH142" i="109"/>
  <c r="K142" i="109"/>
  <c r="BA141" i="109"/>
  <c r="AH141" i="109"/>
  <c r="K141" i="109"/>
  <c r="BA140" i="109"/>
  <c r="AH140" i="109"/>
  <c r="K140" i="109"/>
  <c r="AP140" i="109" s="1"/>
  <c r="BA139" i="109"/>
  <c r="AH139" i="109"/>
  <c r="K139" i="109"/>
  <c r="AT139" i="109" s="1"/>
  <c r="BA138" i="109"/>
  <c r="AH138" i="109"/>
  <c r="K138" i="109"/>
  <c r="AT138" i="109" s="1"/>
  <c r="BA137" i="109"/>
  <c r="AH137" i="109"/>
  <c r="K137" i="109"/>
  <c r="AN137" i="109" s="1"/>
  <c r="BA136" i="109"/>
  <c r="AH136" i="109"/>
  <c r="K136" i="109"/>
  <c r="J136" i="109" s="1"/>
  <c r="BA135" i="109"/>
  <c r="AH135" i="109"/>
  <c r="K135" i="109"/>
  <c r="BA134" i="109"/>
  <c r="AH134" i="109"/>
  <c r="K134" i="109"/>
  <c r="AS134" i="109" s="1"/>
  <c r="BA133" i="109"/>
  <c r="AH133" i="109"/>
  <c r="K133" i="109"/>
  <c r="AQ133" i="109" s="1"/>
  <c r="BA132" i="109"/>
  <c r="AH132" i="109"/>
  <c r="K132" i="109"/>
  <c r="AN132" i="109" s="1"/>
  <c r="BA131" i="109"/>
  <c r="AH131" i="109"/>
  <c r="K131" i="109"/>
  <c r="I131" i="109" s="1"/>
  <c r="BA130" i="109"/>
  <c r="AH130" i="109"/>
  <c r="K130" i="109"/>
  <c r="I130" i="109" s="1"/>
  <c r="BA129" i="109"/>
  <c r="AH129" i="109"/>
  <c r="K129" i="109"/>
  <c r="I129" i="109" s="1"/>
  <c r="BA128" i="109"/>
  <c r="AH128" i="109"/>
  <c r="K128" i="109"/>
  <c r="AS128" i="109" s="1"/>
  <c r="BA127" i="109"/>
  <c r="AH127" i="109"/>
  <c r="K127" i="109"/>
  <c r="J127" i="109" s="1"/>
  <c r="BA126" i="109"/>
  <c r="AH126" i="109"/>
  <c r="K126" i="109"/>
  <c r="BA125" i="109"/>
  <c r="AH125" i="109"/>
  <c r="K125" i="109"/>
  <c r="O125" i="109" s="1"/>
  <c r="BA124" i="109"/>
  <c r="AH124" i="109"/>
  <c r="K124" i="109"/>
  <c r="AP124" i="109" s="1"/>
  <c r="L124" i="109" s="1"/>
  <c r="BA123" i="109"/>
  <c r="AH123" i="109"/>
  <c r="K123" i="109"/>
  <c r="J123" i="109" s="1"/>
  <c r="BA122" i="109"/>
  <c r="AH122" i="109"/>
  <c r="K122" i="109"/>
  <c r="J122" i="109" s="1"/>
  <c r="BA121" i="109"/>
  <c r="AH121" i="109"/>
  <c r="K121" i="109"/>
  <c r="BA120" i="109"/>
  <c r="AH120" i="109"/>
  <c r="K120" i="109"/>
  <c r="O120" i="109" s="1"/>
  <c r="AK120" i="109" s="1"/>
  <c r="AX120" i="109" s="1"/>
  <c r="BA119" i="109"/>
  <c r="AH119" i="109"/>
  <c r="K119" i="109"/>
  <c r="J119" i="109" s="1"/>
  <c r="BA118" i="109"/>
  <c r="AH118" i="109"/>
  <c r="K118" i="109"/>
  <c r="BA117" i="109"/>
  <c r="AH117" i="109"/>
  <c r="K117" i="109"/>
  <c r="O117" i="109" s="1"/>
  <c r="AI117" i="109" s="1"/>
  <c r="AV117" i="109" s="1"/>
  <c r="BA116" i="109"/>
  <c r="AH116" i="109"/>
  <c r="K116" i="109"/>
  <c r="AQ116" i="109" s="1"/>
  <c r="BA115" i="109"/>
  <c r="AH115" i="109"/>
  <c r="K115" i="109"/>
  <c r="AO115" i="109" s="1"/>
  <c r="BA114" i="109"/>
  <c r="AH114" i="109"/>
  <c r="K114" i="109"/>
  <c r="J114" i="109" s="1"/>
  <c r="BA113" i="109"/>
  <c r="AH113" i="109"/>
  <c r="K113" i="109"/>
  <c r="BA112" i="109"/>
  <c r="AH112" i="109"/>
  <c r="K112" i="109"/>
  <c r="AN112" i="109" s="1"/>
  <c r="BA111" i="109"/>
  <c r="AH111" i="109"/>
  <c r="K111" i="109"/>
  <c r="AM111" i="109" s="1"/>
  <c r="BA110" i="109"/>
  <c r="AH110" i="109"/>
  <c r="K110" i="109"/>
  <c r="AT110" i="109" s="1"/>
  <c r="BA109" i="109"/>
  <c r="AH109" i="109"/>
  <c r="K109" i="109"/>
  <c r="BA108" i="109"/>
  <c r="AH108" i="109"/>
  <c r="K108" i="109"/>
  <c r="J108" i="109" s="1"/>
  <c r="BA107" i="109"/>
  <c r="AH107" i="109"/>
  <c r="K107" i="109"/>
  <c r="AT107" i="109" s="1"/>
  <c r="BA106" i="109"/>
  <c r="AH106" i="109"/>
  <c r="K106" i="109"/>
  <c r="AS106" i="109" s="1"/>
  <c r="BA105" i="109"/>
  <c r="AH105" i="109"/>
  <c r="K105" i="109"/>
  <c r="BA104" i="109"/>
  <c r="AH104" i="109"/>
  <c r="K104" i="109"/>
  <c r="AP104" i="109" s="1"/>
  <c r="BA103" i="109"/>
  <c r="AH103" i="109"/>
  <c r="K103" i="109"/>
  <c r="AG103" i="109" s="1"/>
  <c r="BA102" i="109"/>
  <c r="AH102" i="109"/>
  <c r="K102" i="109"/>
  <c r="BA101" i="109"/>
  <c r="AH101" i="109"/>
  <c r="K101" i="109"/>
  <c r="AR101" i="109" s="1"/>
  <c r="BA100" i="109"/>
  <c r="AH100" i="109"/>
  <c r="K100" i="109"/>
  <c r="BA99" i="109"/>
  <c r="AH99" i="109"/>
  <c r="K99" i="109"/>
  <c r="J99" i="109" s="1"/>
  <c r="BA98" i="109"/>
  <c r="AH98" i="109"/>
  <c r="K98" i="109"/>
  <c r="AS98" i="109" s="1"/>
  <c r="BA97" i="109"/>
  <c r="AH97" i="109"/>
  <c r="K97" i="109"/>
  <c r="BA96" i="109"/>
  <c r="AH96" i="109"/>
  <c r="K96" i="109"/>
  <c r="O96" i="109" s="1"/>
  <c r="BA95" i="109"/>
  <c r="AH95" i="109"/>
  <c r="K95" i="109"/>
  <c r="BA94" i="109"/>
  <c r="AH94" i="109"/>
  <c r="K94" i="109"/>
  <c r="AT94" i="109" s="1"/>
  <c r="BA93" i="109"/>
  <c r="AH93" i="109"/>
  <c r="K93" i="109"/>
  <c r="I93" i="109" s="1"/>
  <c r="BA92" i="109"/>
  <c r="AH92" i="109"/>
  <c r="K92" i="109"/>
  <c r="AS92" i="109" s="1"/>
  <c r="BA91" i="109"/>
  <c r="AH91" i="109"/>
  <c r="K91" i="109"/>
  <c r="AR91" i="109" s="1"/>
  <c r="BA90" i="109"/>
  <c r="AH90" i="109"/>
  <c r="K90" i="109"/>
  <c r="AL90" i="109" s="1"/>
  <c r="BA89" i="109"/>
  <c r="AH89" i="109"/>
  <c r="K89" i="109"/>
  <c r="BA88" i="109"/>
  <c r="AH88" i="109"/>
  <c r="K88" i="109"/>
  <c r="AQ88" i="109" s="1"/>
  <c r="BA87" i="109"/>
  <c r="AH87" i="109"/>
  <c r="K87" i="109"/>
  <c r="BA86" i="109"/>
  <c r="AH86" i="109"/>
  <c r="K86" i="109"/>
  <c r="AS86" i="109" s="1"/>
  <c r="BA85" i="109"/>
  <c r="AH85" i="109"/>
  <c r="K85" i="109"/>
  <c r="AG85" i="109" s="1"/>
  <c r="BA84" i="109"/>
  <c r="AH84" i="109"/>
  <c r="K84" i="109"/>
  <c r="BA83" i="109"/>
  <c r="AH83" i="109"/>
  <c r="K83" i="109"/>
  <c r="AR83" i="109" s="1"/>
  <c r="BA82" i="109"/>
  <c r="AH82" i="109"/>
  <c r="K82" i="109"/>
  <c r="AL82" i="109" s="1"/>
  <c r="BA81" i="109"/>
  <c r="AH81" i="109"/>
  <c r="K81" i="109"/>
  <c r="BA80" i="109"/>
  <c r="AH80" i="109"/>
  <c r="K80" i="109"/>
  <c r="O80" i="109" s="1"/>
  <c r="AK80" i="109" s="1"/>
  <c r="AX80" i="109" s="1"/>
  <c r="BA79" i="109"/>
  <c r="AH79" i="109"/>
  <c r="K79" i="109"/>
  <c r="J79" i="109" s="1"/>
  <c r="BA78" i="109"/>
  <c r="AH78" i="109"/>
  <c r="K78" i="109"/>
  <c r="AG78" i="109" s="1"/>
  <c r="BA77" i="109"/>
  <c r="AH77" i="109"/>
  <c r="K77" i="109"/>
  <c r="J77" i="109" s="1"/>
  <c r="BA76" i="109"/>
  <c r="AH76" i="109"/>
  <c r="K76" i="109"/>
  <c r="AT76" i="109" s="1"/>
  <c r="BA75" i="109"/>
  <c r="AH75" i="109"/>
  <c r="K75" i="109"/>
  <c r="AS75" i="109" s="1"/>
  <c r="BA74" i="109"/>
  <c r="AH74" i="109"/>
  <c r="K74" i="109"/>
  <c r="AP74" i="109" s="1"/>
  <c r="BA73" i="109"/>
  <c r="AH73" i="109"/>
  <c r="K73" i="109"/>
  <c r="AS73" i="109" s="1"/>
  <c r="BA72" i="109"/>
  <c r="AH72" i="109"/>
  <c r="K72" i="109"/>
  <c r="I72" i="109" s="1"/>
  <c r="BA71" i="109"/>
  <c r="AH71" i="109"/>
  <c r="K71" i="109"/>
  <c r="BA70" i="109"/>
  <c r="AH70" i="109"/>
  <c r="K70" i="109"/>
  <c r="AG70" i="109" s="1"/>
  <c r="BA69" i="109"/>
  <c r="AH69" i="109"/>
  <c r="K69" i="109"/>
  <c r="I69" i="109" s="1"/>
  <c r="BA68" i="109"/>
  <c r="AH68" i="109"/>
  <c r="K68" i="109"/>
  <c r="O68" i="109" s="1"/>
  <c r="BA67" i="109"/>
  <c r="AH67" i="109"/>
  <c r="K67" i="109"/>
  <c r="AO67" i="109" s="1"/>
  <c r="BA66" i="109"/>
  <c r="AH66" i="109"/>
  <c r="K66" i="109"/>
  <c r="AL66" i="109" s="1"/>
  <c r="BA65" i="109"/>
  <c r="AH65" i="109"/>
  <c r="K65" i="109"/>
  <c r="BA64" i="109"/>
  <c r="AH64" i="109"/>
  <c r="K64" i="109"/>
  <c r="AN64" i="109" s="1"/>
  <c r="BA63" i="109"/>
  <c r="AH63" i="109"/>
  <c r="K63" i="109"/>
  <c r="J63" i="109" s="1"/>
  <c r="BA62" i="109"/>
  <c r="AH62" i="109"/>
  <c r="K62" i="109"/>
  <c r="O62" i="109" s="1"/>
  <c r="AK62" i="109" s="1"/>
  <c r="AX62" i="109" s="1"/>
  <c r="BA61" i="109"/>
  <c r="AH61" i="109"/>
  <c r="K61" i="109"/>
  <c r="BA60" i="109"/>
  <c r="AH60" i="109"/>
  <c r="K60" i="109"/>
  <c r="AS60" i="109" s="1"/>
  <c r="BA59" i="109"/>
  <c r="AH59" i="109"/>
  <c r="K59" i="109"/>
  <c r="J59" i="109" s="1"/>
  <c r="BA58" i="109"/>
  <c r="AH58" i="109"/>
  <c r="K58" i="109"/>
  <c r="AT58" i="109" s="1"/>
  <c r="BA57" i="109"/>
  <c r="AH57" i="109"/>
  <c r="K57" i="109"/>
  <c r="J57" i="109" s="1"/>
  <c r="BA56" i="109"/>
  <c r="AH56" i="109"/>
  <c r="K56" i="109"/>
  <c r="AN56" i="109" s="1"/>
  <c r="BA55" i="109"/>
  <c r="AH55" i="109"/>
  <c r="K55" i="109"/>
  <c r="I55" i="109" s="1"/>
  <c r="BA54" i="109"/>
  <c r="AH54" i="109"/>
  <c r="K54" i="109"/>
  <c r="I54" i="109" s="1"/>
  <c r="BA53" i="109"/>
  <c r="AH53" i="109"/>
  <c r="K53" i="109"/>
  <c r="BA52" i="109"/>
  <c r="AH52" i="109"/>
  <c r="K52" i="109"/>
  <c r="I52" i="109" s="1"/>
  <c r="BA51" i="109"/>
  <c r="AH51" i="109"/>
  <c r="K51" i="109"/>
  <c r="AS51" i="109" s="1"/>
  <c r="BA50" i="109"/>
  <c r="AH50" i="109"/>
  <c r="K50" i="109"/>
  <c r="J50" i="109" s="1"/>
  <c r="BA49" i="109"/>
  <c r="AH49" i="109"/>
  <c r="K49" i="109"/>
  <c r="AP49" i="109" s="1"/>
  <c r="L49" i="109" s="1"/>
  <c r="BA48" i="109"/>
  <c r="AH48" i="109"/>
  <c r="K48" i="109"/>
  <c r="AN48" i="109" s="1"/>
  <c r="BA47" i="109"/>
  <c r="AH47" i="109"/>
  <c r="K47" i="109"/>
  <c r="O47" i="109" s="1"/>
  <c r="AK47" i="109" s="1"/>
  <c r="AX47" i="109" s="1"/>
  <c r="BA46" i="109"/>
  <c r="AH46" i="109"/>
  <c r="K46" i="109"/>
  <c r="I46" i="109" s="1"/>
  <c r="BA45" i="109"/>
  <c r="AH45" i="109"/>
  <c r="K45" i="109"/>
  <c r="BA44" i="109"/>
  <c r="AH44" i="109"/>
  <c r="K44" i="109"/>
  <c r="AP44" i="109" s="1"/>
  <c r="BA43" i="109"/>
  <c r="AH43" i="109"/>
  <c r="K43" i="109"/>
  <c r="BA42" i="109"/>
  <c r="AH42" i="109"/>
  <c r="K42" i="109"/>
  <c r="AG42" i="109" s="1"/>
  <c r="BA41" i="109"/>
  <c r="AH41" i="109"/>
  <c r="K41" i="109"/>
  <c r="AS41" i="109" s="1"/>
  <c r="BA40" i="109"/>
  <c r="AH40" i="109"/>
  <c r="K40" i="109"/>
  <c r="BA39" i="109"/>
  <c r="AH39" i="109"/>
  <c r="K39" i="109"/>
  <c r="I39" i="109" s="1"/>
  <c r="BA38" i="109"/>
  <c r="AH38" i="109"/>
  <c r="K38" i="109"/>
  <c r="BA37" i="109"/>
  <c r="AH37" i="109"/>
  <c r="K37" i="109"/>
  <c r="BA36" i="109"/>
  <c r="AH36" i="109"/>
  <c r="K36" i="109"/>
  <c r="AN36" i="109" s="1"/>
  <c r="BA35" i="109"/>
  <c r="AH35" i="109"/>
  <c r="K35" i="109"/>
  <c r="BA34" i="109"/>
  <c r="AH34" i="109"/>
  <c r="K34" i="109"/>
  <c r="AQ34" i="109" s="1"/>
  <c r="BA33" i="109"/>
  <c r="AH33" i="109"/>
  <c r="K33" i="109"/>
  <c r="AT33" i="109" s="1"/>
  <c r="BA32" i="109"/>
  <c r="AH32" i="109"/>
  <c r="K32" i="109"/>
  <c r="AG32" i="109" s="1"/>
  <c r="BA31" i="109"/>
  <c r="AH31" i="109"/>
  <c r="K31" i="109"/>
  <c r="I31" i="109" s="1"/>
  <c r="BA30" i="109"/>
  <c r="AH30" i="109"/>
  <c r="K30" i="109"/>
  <c r="BA29" i="109"/>
  <c r="AH29" i="109"/>
  <c r="K29" i="109"/>
  <c r="AQ29" i="109" s="1"/>
  <c r="BA28" i="109"/>
  <c r="AH28" i="109"/>
  <c r="K28" i="109"/>
  <c r="J28" i="109" s="1"/>
  <c r="BA27" i="109"/>
  <c r="AH27" i="109"/>
  <c r="K27" i="109"/>
  <c r="AM27" i="109" s="1"/>
  <c r="BA26" i="109"/>
  <c r="AH26" i="109"/>
  <c r="K26" i="109"/>
  <c r="AO26" i="109" s="1"/>
  <c r="BA25" i="109"/>
  <c r="AH25" i="109"/>
  <c r="K25" i="109"/>
  <c r="O25" i="109" s="1"/>
  <c r="AK25" i="109" s="1"/>
  <c r="AX25" i="109" s="1"/>
  <c r="BA24" i="109"/>
  <c r="AH24" i="109"/>
  <c r="K24" i="109"/>
  <c r="BA23" i="109"/>
  <c r="AH23" i="109"/>
  <c r="K23" i="109"/>
  <c r="AM23" i="109" s="1"/>
  <c r="C23" i="109"/>
  <c r="C24" i="109" s="1"/>
  <c r="C25" i="109" s="1"/>
  <c r="C26" i="109" s="1"/>
  <c r="C27" i="109" s="1"/>
  <c r="C28" i="109" s="1"/>
  <c r="C29" i="109" s="1"/>
  <c r="C30" i="109" s="1"/>
  <c r="C31" i="109" s="1"/>
  <c r="C32" i="109" s="1"/>
  <c r="C33" i="109" s="1"/>
  <c r="C34" i="109" s="1"/>
  <c r="C35" i="109" s="1"/>
  <c r="C36" i="109" s="1"/>
  <c r="C37" i="109" s="1"/>
  <c r="C38" i="109" s="1"/>
  <c r="C39" i="109" s="1"/>
  <c r="C40" i="109" s="1"/>
  <c r="C41" i="109" s="1"/>
  <c r="C42" i="109" s="1"/>
  <c r="C43" i="109" s="1"/>
  <c r="C44" i="109" s="1"/>
  <c r="C45" i="109" s="1"/>
  <c r="C46" i="109" s="1"/>
  <c r="C47" i="109" s="1"/>
  <c r="C48" i="109" s="1"/>
  <c r="C49" i="109" s="1"/>
  <c r="C50" i="109" s="1"/>
  <c r="C51" i="109" s="1"/>
  <c r="C52" i="109" s="1"/>
  <c r="C53" i="109" s="1"/>
  <c r="C54" i="109" s="1"/>
  <c r="C55" i="109" s="1"/>
  <c r="C56" i="109" s="1"/>
  <c r="C57" i="109" s="1"/>
  <c r="C58" i="109" s="1"/>
  <c r="C59" i="109" s="1"/>
  <c r="C60" i="109" s="1"/>
  <c r="C61" i="109" s="1"/>
  <c r="C62" i="109" s="1"/>
  <c r="C63" i="109" s="1"/>
  <c r="C64" i="109" s="1"/>
  <c r="C65" i="109" s="1"/>
  <c r="C66" i="109" s="1"/>
  <c r="C67" i="109" s="1"/>
  <c r="C68" i="109" s="1"/>
  <c r="C69" i="109" s="1"/>
  <c r="C70" i="109" s="1"/>
  <c r="C71" i="109" s="1"/>
  <c r="C72" i="109" s="1"/>
  <c r="C73" i="109" s="1"/>
  <c r="C74" i="109" s="1"/>
  <c r="C75" i="109" s="1"/>
  <c r="C76" i="109" s="1"/>
  <c r="C77" i="109" s="1"/>
  <c r="C78" i="109" s="1"/>
  <c r="C79" i="109" s="1"/>
  <c r="C80" i="109" s="1"/>
  <c r="C81" i="109" s="1"/>
  <c r="C82" i="109" s="1"/>
  <c r="C83" i="109" s="1"/>
  <c r="C84" i="109" s="1"/>
  <c r="C85" i="109" s="1"/>
  <c r="C86" i="109" s="1"/>
  <c r="C87" i="109" s="1"/>
  <c r="C88" i="109" s="1"/>
  <c r="C89" i="109" s="1"/>
  <c r="C90" i="109" s="1"/>
  <c r="C91" i="109" s="1"/>
  <c r="C92" i="109" s="1"/>
  <c r="C93" i="109" s="1"/>
  <c r="C94" i="109" s="1"/>
  <c r="C95" i="109" s="1"/>
  <c r="C96" i="109" s="1"/>
  <c r="C97" i="109" s="1"/>
  <c r="C98" i="109" s="1"/>
  <c r="C99" i="109" s="1"/>
  <c r="C100" i="109" s="1"/>
  <c r="C101" i="109" s="1"/>
  <c r="C102" i="109" s="1"/>
  <c r="C103" i="109" s="1"/>
  <c r="C104" i="109" s="1"/>
  <c r="C105" i="109" s="1"/>
  <c r="C106" i="109" s="1"/>
  <c r="C107" i="109" s="1"/>
  <c r="C108" i="109" s="1"/>
  <c r="C109" i="109" s="1"/>
  <c r="C110" i="109" s="1"/>
  <c r="C111" i="109" s="1"/>
  <c r="C112" i="109" s="1"/>
  <c r="C113" i="109" s="1"/>
  <c r="C114" i="109" s="1"/>
  <c r="C115" i="109" s="1"/>
  <c r="C116" i="109" s="1"/>
  <c r="C117" i="109" s="1"/>
  <c r="C118" i="109" s="1"/>
  <c r="C119" i="109" s="1"/>
  <c r="C120" i="109" s="1"/>
  <c r="C121" i="109" s="1"/>
  <c r="C122" i="109" s="1"/>
  <c r="C123" i="109" s="1"/>
  <c r="C124" i="109" s="1"/>
  <c r="C125" i="109" s="1"/>
  <c r="C126" i="109" s="1"/>
  <c r="C127" i="109" s="1"/>
  <c r="C128" i="109" s="1"/>
  <c r="C129" i="109" s="1"/>
  <c r="C130" i="109" s="1"/>
  <c r="C131" i="109" s="1"/>
  <c r="C132" i="109" s="1"/>
  <c r="C133" i="109" s="1"/>
  <c r="C134" i="109" s="1"/>
  <c r="C135" i="109" s="1"/>
  <c r="C136" i="109" s="1"/>
  <c r="C137" i="109" s="1"/>
  <c r="C138" i="109" s="1"/>
  <c r="C139" i="109" s="1"/>
  <c r="C140" i="109" s="1"/>
  <c r="C141" i="109" s="1"/>
  <c r="C142" i="109" s="1"/>
  <c r="C143" i="109" s="1"/>
  <c r="C144" i="109" s="1"/>
  <c r="C145" i="109" s="1"/>
  <c r="C146" i="109" s="1"/>
  <c r="C147" i="109" s="1"/>
  <c r="C148" i="109" s="1"/>
  <c r="C149" i="109" s="1"/>
  <c r="C150" i="109" s="1"/>
  <c r="C151" i="109" s="1"/>
  <c r="C152" i="109" s="1"/>
  <c r="C153" i="109" s="1"/>
  <c r="C154" i="109" s="1"/>
  <c r="C155" i="109" s="1"/>
  <c r="C156" i="109" s="1"/>
  <c r="C157" i="109" s="1"/>
  <c r="C158" i="109" s="1"/>
  <c r="C159" i="109" s="1"/>
  <c r="C160" i="109" s="1"/>
  <c r="C161" i="109" s="1"/>
  <c r="C162" i="109" s="1"/>
  <c r="C163" i="109" s="1"/>
  <c r="C164" i="109" s="1"/>
  <c r="C165" i="109" s="1"/>
  <c r="C166" i="109" s="1"/>
  <c r="C167" i="109" s="1"/>
  <c r="C168" i="109" s="1"/>
  <c r="C169" i="109" s="1"/>
  <c r="C170" i="109" s="1"/>
  <c r="C171" i="109" s="1"/>
  <c r="C172" i="109" s="1"/>
  <c r="C173" i="109" s="1"/>
  <c r="C174" i="109" s="1"/>
  <c r="C175" i="109" s="1"/>
  <c r="C176" i="109" s="1"/>
  <c r="C177" i="109" s="1"/>
  <c r="C178" i="109" s="1"/>
  <c r="C179" i="109" s="1"/>
  <c r="C180" i="109" s="1"/>
  <c r="C181" i="109" s="1"/>
  <c r="C182" i="109" s="1"/>
  <c r="C183" i="109" s="1"/>
  <c r="C184" i="109" s="1"/>
  <c r="C185" i="109" s="1"/>
  <c r="C186" i="109" s="1"/>
  <c r="C187" i="109" s="1"/>
  <c r="C188" i="109" s="1"/>
  <c r="C189" i="109" s="1"/>
  <c r="C190" i="109" s="1"/>
  <c r="C191" i="109" s="1"/>
  <c r="C192" i="109" s="1"/>
  <c r="C193" i="109" s="1"/>
  <c r="C194" i="109" s="1"/>
  <c r="C195" i="109" s="1"/>
  <c r="C196" i="109" s="1"/>
  <c r="C197" i="109" s="1"/>
  <c r="C198" i="109" s="1"/>
  <c r="C199" i="109" s="1"/>
  <c r="C200" i="109" s="1"/>
  <c r="C201" i="109" s="1"/>
  <c r="C202" i="109" s="1"/>
  <c r="C203" i="109" s="1"/>
  <c r="C204" i="109" s="1"/>
  <c r="C205" i="109" s="1"/>
  <c r="C206" i="109" s="1"/>
  <c r="C207" i="109" s="1"/>
  <c r="C208" i="109" s="1"/>
  <c r="C209" i="109" s="1"/>
  <c r="C210" i="109" s="1"/>
  <c r="C211" i="109" s="1"/>
  <c r="C212" i="109" s="1"/>
  <c r="C213" i="109" s="1"/>
  <c r="C214" i="109" s="1"/>
  <c r="C215" i="109" s="1"/>
  <c r="C216" i="109" s="1"/>
  <c r="C217" i="109" s="1"/>
  <c r="C218" i="109" s="1"/>
  <c r="C219" i="109" s="1"/>
  <c r="C220" i="109" s="1"/>
  <c r="C221" i="109" s="1"/>
  <c r="C222" i="109" s="1"/>
  <c r="C223" i="109" s="1"/>
  <c r="C224" i="109" s="1"/>
  <c r="C225" i="109" s="1"/>
  <c r="C226" i="109" s="1"/>
  <c r="C227" i="109" s="1"/>
  <c r="C228" i="109" s="1"/>
  <c r="C229" i="109" s="1"/>
  <c r="C230" i="109" s="1"/>
  <c r="C231" i="109" s="1"/>
  <c r="C232" i="109" s="1"/>
  <c r="C233" i="109" s="1"/>
  <c r="C234" i="109" s="1"/>
  <c r="C235" i="109" s="1"/>
  <c r="C236" i="109" s="1"/>
  <c r="C237" i="109" s="1"/>
  <c r="C238" i="109" s="1"/>
  <c r="C239" i="109" s="1"/>
  <c r="C240" i="109" s="1"/>
  <c r="C241" i="109" s="1"/>
  <c r="C242" i="109" s="1"/>
  <c r="C243" i="109" s="1"/>
  <c r="C244" i="109" s="1"/>
  <c r="C245" i="109" s="1"/>
  <c r="C246" i="109" s="1"/>
  <c r="C247" i="109" s="1"/>
  <c r="C248" i="109" s="1"/>
  <c r="C249" i="109" s="1"/>
  <c r="C250" i="109" s="1"/>
  <c r="C251" i="109" s="1"/>
  <c r="C252" i="109" s="1"/>
  <c r="C253" i="109" s="1"/>
  <c r="C254" i="109" s="1"/>
  <c r="C255" i="109" s="1"/>
  <c r="C256" i="109" s="1"/>
  <c r="C257" i="109" s="1"/>
  <c r="C258" i="109" s="1"/>
  <c r="C259" i="109" s="1"/>
  <c r="C260" i="109" s="1"/>
  <c r="C261" i="109" s="1"/>
  <c r="C262" i="109" s="1"/>
  <c r="C263" i="109" s="1"/>
  <c r="C264" i="109" s="1"/>
  <c r="C265" i="109" s="1"/>
  <c r="C266" i="109" s="1"/>
  <c r="C267" i="109" s="1"/>
  <c r="C268" i="109" s="1"/>
  <c r="C269" i="109" s="1"/>
  <c r="C270" i="109" s="1"/>
  <c r="C271" i="109" s="1"/>
  <c r="C272" i="109" s="1"/>
  <c r="C273" i="109" s="1"/>
  <c r="C274" i="109" s="1"/>
  <c r="C275" i="109" s="1"/>
  <c r="C276" i="109" s="1"/>
  <c r="C277" i="109" s="1"/>
  <c r="C278" i="109" s="1"/>
  <c r="C279" i="109" s="1"/>
  <c r="C280" i="109" s="1"/>
  <c r="C281" i="109" s="1"/>
  <c r="C282" i="109" s="1"/>
  <c r="C283" i="109" s="1"/>
  <c r="C284" i="109" s="1"/>
  <c r="C285" i="109" s="1"/>
  <c r="C286" i="109" s="1"/>
  <c r="C287" i="109" s="1"/>
  <c r="C288" i="109" s="1"/>
  <c r="C289" i="109" s="1"/>
  <c r="C290" i="109" s="1"/>
  <c r="C291" i="109" s="1"/>
  <c r="C292" i="109" s="1"/>
  <c r="C293" i="109" s="1"/>
  <c r="C294" i="109" s="1"/>
  <c r="C295" i="109" s="1"/>
  <c r="C296" i="109" s="1"/>
  <c r="C297" i="109" s="1"/>
  <c r="C298" i="109" s="1"/>
  <c r="C299" i="109" s="1"/>
  <c r="C300" i="109" s="1"/>
  <c r="C301" i="109" s="1"/>
  <c r="C302" i="109" s="1"/>
  <c r="C303" i="109" s="1"/>
  <c r="C304" i="109" s="1"/>
  <c r="C305" i="109" s="1"/>
  <c r="C306" i="109" s="1"/>
  <c r="C307" i="109" s="1"/>
  <c r="C308" i="109" s="1"/>
  <c r="C309" i="109" s="1"/>
  <c r="C310" i="109" s="1"/>
  <c r="C311" i="109" s="1"/>
  <c r="C312" i="109" s="1"/>
  <c r="C313" i="109" s="1"/>
  <c r="C314" i="109" s="1"/>
  <c r="C315" i="109" s="1"/>
  <c r="C316" i="109" s="1"/>
  <c r="C317" i="109" s="1"/>
  <c r="C318" i="109" s="1"/>
  <c r="C319" i="109" s="1"/>
  <c r="C320" i="109" s="1"/>
  <c r="C321" i="109" s="1"/>
  <c r="C322" i="109" s="1"/>
  <c r="C323" i="109" s="1"/>
  <c r="C324" i="109" s="1"/>
  <c r="C325" i="109" s="1"/>
  <c r="C326" i="109" s="1"/>
  <c r="C327" i="109" s="1"/>
  <c r="C328" i="109" s="1"/>
  <c r="C329" i="109" s="1"/>
  <c r="C330" i="109" s="1"/>
  <c r="C331" i="109" s="1"/>
  <c r="C332" i="109" s="1"/>
  <c r="C333" i="109" s="1"/>
  <c r="C334" i="109" s="1"/>
  <c r="C335" i="109" s="1"/>
  <c r="C336" i="109" s="1"/>
  <c r="C337" i="109" s="1"/>
  <c r="C338" i="109" s="1"/>
  <c r="C339" i="109" s="1"/>
  <c r="C340" i="109" s="1"/>
  <c r="C341" i="109" s="1"/>
  <c r="C342" i="109" s="1"/>
  <c r="C343" i="109" s="1"/>
  <c r="C344" i="109" s="1"/>
  <c r="C345" i="109" s="1"/>
  <c r="C346" i="109" s="1"/>
  <c r="C347" i="109" s="1"/>
  <c r="C348" i="109" s="1"/>
  <c r="C349" i="109" s="1"/>
  <c r="C350" i="109" s="1"/>
  <c r="C351" i="109" s="1"/>
  <c r="BA22" i="109"/>
  <c r="AH22" i="109"/>
  <c r="K22" i="109"/>
  <c r="E10" i="109"/>
  <c r="E9" i="109"/>
  <c r="P8" i="109"/>
  <c r="F24" i="2" s="1"/>
  <c r="O8" i="109"/>
  <c r="E24" i="2" s="1"/>
  <c r="V6" i="109"/>
  <c r="P6" i="109"/>
  <c r="O6" i="109"/>
  <c r="C6" i="109"/>
  <c r="P5" i="109"/>
  <c r="B48" i="2" s="1"/>
  <c r="O5" i="109"/>
  <c r="A48" i="2" s="1"/>
  <c r="C5" i="109"/>
  <c r="AR4" i="109"/>
  <c r="AQ4" i="109"/>
  <c r="AP4" i="109"/>
  <c r="AO4" i="109"/>
  <c r="AN4" i="109"/>
  <c r="AM4" i="109"/>
  <c r="AL4" i="109"/>
  <c r="AK4" i="109"/>
  <c r="AJ4" i="109"/>
  <c r="AI4" i="109"/>
  <c r="AH4" i="109"/>
  <c r="AG4" i="109"/>
  <c r="AF4" i="109"/>
  <c r="AE4" i="109"/>
  <c r="AD4" i="109"/>
  <c r="AC4" i="109"/>
  <c r="AB4" i="109"/>
  <c r="C4" i="109"/>
  <c r="C3" i="109"/>
  <c r="C2" i="109"/>
  <c r="C1" i="109"/>
  <c r="BA351" i="108"/>
  <c r="AH351" i="108"/>
  <c r="K351" i="108"/>
  <c r="AS351" i="108" s="1"/>
  <c r="BA350" i="108"/>
  <c r="AH350" i="108"/>
  <c r="K350" i="108"/>
  <c r="I350" i="108" s="1"/>
  <c r="BA349" i="108"/>
  <c r="AH349" i="108"/>
  <c r="K349" i="108"/>
  <c r="AP349" i="108" s="1"/>
  <c r="L349" i="108" s="1"/>
  <c r="BA348" i="108"/>
  <c r="AH348" i="108"/>
  <c r="K348" i="108"/>
  <c r="AR348" i="108" s="1"/>
  <c r="BA347" i="108"/>
  <c r="AH347" i="108"/>
  <c r="K347" i="108"/>
  <c r="J347" i="108" s="1"/>
  <c r="BA346" i="108"/>
  <c r="AH346" i="108"/>
  <c r="K346" i="108"/>
  <c r="AS346" i="108" s="1"/>
  <c r="BA345" i="108"/>
  <c r="AH345" i="108"/>
  <c r="K345" i="108"/>
  <c r="J345" i="108" s="1"/>
  <c r="BA344" i="108"/>
  <c r="AH344" i="108"/>
  <c r="K344" i="108"/>
  <c r="AT344" i="108" s="1"/>
  <c r="BA343" i="108"/>
  <c r="AH343" i="108"/>
  <c r="K343" i="108"/>
  <c r="BA342" i="108"/>
  <c r="AH342" i="108"/>
  <c r="K342" i="108"/>
  <c r="AP342" i="108" s="1"/>
  <c r="BA341" i="108"/>
  <c r="AH341" i="108"/>
  <c r="K341" i="108"/>
  <c r="AM341" i="108" s="1"/>
  <c r="BA340" i="108"/>
  <c r="AH340" i="108"/>
  <c r="K340" i="108"/>
  <c r="J340" i="108" s="1"/>
  <c r="BA339" i="108"/>
  <c r="AH339" i="108"/>
  <c r="K339" i="108"/>
  <c r="BA338" i="108"/>
  <c r="AH338" i="108"/>
  <c r="K338" i="108"/>
  <c r="J338" i="108" s="1"/>
  <c r="BA337" i="108"/>
  <c r="AH337" i="108"/>
  <c r="K337" i="108"/>
  <c r="J337" i="108" s="1"/>
  <c r="BA336" i="108"/>
  <c r="AH336" i="108"/>
  <c r="K336" i="108"/>
  <c r="I336" i="108" s="1"/>
  <c r="BA335" i="108"/>
  <c r="AH335" i="108"/>
  <c r="K335" i="108"/>
  <c r="AR335" i="108" s="1"/>
  <c r="BA334" i="108"/>
  <c r="AH334" i="108"/>
  <c r="K334" i="108"/>
  <c r="J334" i="108" s="1"/>
  <c r="BA333" i="108"/>
  <c r="AH333" i="108"/>
  <c r="K333" i="108"/>
  <c r="BA332" i="108"/>
  <c r="AH332" i="108"/>
  <c r="K332" i="108"/>
  <c r="AS332" i="108" s="1"/>
  <c r="BA331" i="108"/>
  <c r="AH331" i="108"/>
  <c r="K331" i="108"/>
  <c r="AM331" i="108" s="1"/>
  <c r="BA330" i="108"/>
  <c r="AH330" i="108"/>
  <c r="K330" i="108"/>
  <c r="O330" i="108" s="1"/>
  <c r="BA329" i="108"/>
  <c r="AH329" i="108"/>
  <c r="K329" i="108"/>
  <c r="AN329" i="108" s="1"/>
  <c r="BA328" i="108"/>
  <c r="AH328" i="108"/>
  <c r="K328" i="108"/>
  <c r="J328" i="108" s="1"/>
  <c r="BA327" i="108"/>
  <c r="AH327" i="108"/>
  <c r="K327" i="108"/>
  <c r="AP327" i="108" s="1"/>
  <c r="BA326" i="108"/>
  <c r="AH326" i="108"/>
  <c r="K326" i="108"/>
  <c r="I326" i="108" s="1"/>
  <c r="BA325" i="108"/>
  <c r="AH325" i="108"/>
  <c r="K325" i="108"/>
  <c r="I325" i="108" s="1"/>
  <c r="BA324" i="108"/>
  <c r="AH324" i="108"/>
  <c r="K324" i="108"/>
  <c r="BA323" i="108"/>
  <c r="AH323" i="108"/>
  <c r="K323" i="108"/>
  <c r="AS323" i="108" s="1"/>
  <c r="BA322" i="108"/>
  <c r="AH322" i="108"/>
  <c r="K322" i="108"/>
  <c r="J322" i="108" s="1"/>
  <c r="BA321" i="108"/>
  <c r="AH321" i="108"/>
  <c r="K321" i="108"/>
  <c r="AM321" i="108" s="1"/>
  <c r="BA320" i="108"/>
  <c r="AH320" i="108"/>
  <c r="K320" i="108"/>
  <c r="AT320" i="108" s="1"/>
  <c r="BA319" i="108"/>
  <c r="AH319" i="108"/>
  <c r="K319" i="108"/>
  <c r="BA318" i="108"/>
  <c r="AH318" i="108"/>
  <c r="K318" i="108"/>
  <c r="I318" i="108" s="1"/>
  <c r="BA317" i="108"/>
  <c r="AH317" i="108"/>
  <c r="K317" i="108"/>
  <c r="BA316" i="108"/>
  <c r="AH316" i="108"/>
  <c r="K316" i="108"/>
  <c r="AP316" i="108" s="1"/>
  <c r="L316" i="108" s="1"/>
  <c r="BA315" i="108"/>
  <c r="AH315" i="108"/>
  <c r="K315" i="108"/>
  <c r="I315" i="108" s="1"/>
  <c r="BA314" i="108"/>
  <c r="AH314" i="108"/>
  <c r="K314" i="108"/>
  <c r="AT314" i="108" s="1"/>
  <c r="BA313" i="108"/>
  <c r="AH313" i="108"/>
  <c r="K313" i="108"/>
  <c r="I313" i="108" s="1"/>
  <c r="BA312" i="108"/>
  <c r="AH312" i="108"/>
  <c r="K312" i="108"/>
  <c r="AS312" i="108" s="1"/>
  <c r="BA311" i="108"/>
  <c r="AH311" i="108"/>
  <c r="K311" i="108"/>
  <c r="BA310" i="108"/>
  <c r="AH310" i="108"/>
  <c r="K310" i="108"/>
  <c r="AL310" i="108" s="1"/>
  <c r="BA309" i="108"/>
  <c r="AH309" i="108"/>
  <c r="K309" i="108"/>
  <c r="BA308" i="108"/>
  <c r="AH308" i="108"/>
  <c r="K308" i="108"/>
  <c r="J308" i="108" s="1"/>
  <c r="BA307" i="108"/>
  <c r="AH307" i="108"/>
  <c r="K307" i="108"/>
  <c r="J307" i="108" s="1"/>
  <c r="BA306" i="108"/>
  <c r="AH306" i="108"/>
  <c r="K306" i="108"/>
  <c r="AT306" i="108" s="1"/>
  <c r="BA305" i="108"/>
  <c r="AH305" i="108"/>
  <c r="K305" i="108"/>
  <c r="BA304" i="108"/>
  <c r="AH304" i="108"/>
  <c r="K304" i="108"/>
  <c r="J304" i="108" s="1"/>
  <c r="BA303" i="108"/>
  <c r="AH303" i="108"/>
  <c r="K303" i="108"/>
  <c r="AP303" i="108" s="1"/>
  <c r="BA302" i="108"/>
  <c r="AH302" i="108"/>
  <c r="K302" i="108"/>
  <c r="AM302" i="108" s="1"/>
  <c r="BA301" i="108"/>
  <c r="AH301" i="108"/>
  <c r="K301" i="108"/>
  <c r="AT301" i="108" s="1"/>
  <c r="BA300" i="108"/>
  <c r="AH300" i="108"/>
  <c r="K300" i="108"/>
  <c r="AT300" i="108" s="1"/>
  <c r="BA299" i="108"/>
  <c r="AH299" i="108"/>
  <c r="K299" i="108"/>
  <c r="J299" i="108" s="1"/>
  <c r="BA298" i="108"/>
  <c r="AH298" i="108"/>
  <c r="K298" i="108"/>
  <c r="AS298" i="108" s="1"/>
  <c r="BA297" i="108"/>
  <c r="AH297" i="108"/>
  <c r="K297" i="108"/>
  <c r="BA296" i="108"/>
  <c r="AH296" i="108"/>
  <c r="K296" i="108"/>
  <c r="AS296" i="108" s="1"/>
  <c r="BA295" i="108"/>
  <c r="AH295" i="108"/>
  <c r="K295" i="108"/>
  <c r="I295" i="108" s="1"/>
  <c r="BA294" i="108"/>
  <c r="AH294" i="108"/>
  <c r="K294" i="108"/>
  <c r="BA293" i="108"/>
  <c r="AH293" i="108"/>
  <c r="K293" i="108"/>
  <c r="J293" i="108" s="1"/>
  <c r="BA292" i="108"/>
  <c r="AH292" i="108"/>
  <c r="K292" i="108"/>
  <c r="AS292" i="108" s="1"/>
  <c r="BA291" i="108"/>
  <c r="AH291" i="108"/>
  <c r="K291" i="108"/>
  <c r="AS291" i="108" s="1"/>
  <c r="BA290" i="108"/>
  <c r="AH290" i="108"/>
  <c r="K290" i="108"/>
  <c r="AT290" i="108" s="1"/>
  <c r="BA289" i="108"/>
  <c r="AH289" i="108"/>
  <c r="K289" i="108"/>
  <c r="AT289" i="108" s="1"/>
  <c r="BA288" i="108"/>
  <c r="AH288" i="108"/>
  <c r="K288" i="108"/>
  <c r="J288" i="108" s="1"/>
  <c r="BA287" i="108"/>
  <c r="AH287" i="108"/>
  <c r="K287" i="108"/>
  <c r="I287" i="108" s="1"/>
  <c r="BA286" i="108"/>
  <c r="AH286" i="108"/>
  <c r="K286" i="108"/>
  <c r="J286" i="108" s="1"/>
  <c r="BA285" i="108"/>
  <c r="AH285" i="108"/>
  <c r="K285" i="108"/>
  <c r="AS285" i="108" s="1"/>
  <c r="BA284" i="108"/>
  <c r="AH284" i="108"/>
  <c r="K284" i="108"/>
  <c r="AT284" i="108" s="1"/>
  <c r="BA283" i="108"/>
  <c r="AH283" i="108"/>
  <c r="K283" i="108"/>
  <c r="AO283" i="108" s="1"/>
  <c r="BA282" i="108"/>
  <c r="AH282" i="108"/>
  <c r="K282" i="108"/>
  <c r="AN282" i="108" s="1"/>
  <c r="BA281" i="108"/>
  <c r="AH281" i="108"/>
  <c r="K281" i="108"/>
  <c r="AL281" i="108" s="1"/>
  <c r="BA280" i="108"/>
  <c r="AH280" i="108"/>
  <c r="K280" i="108"/>
  <c r="O280" i="108" s="1"/>
  <c r="AI280" i="108" s="1"/>
  <c r="AV280" i="108" s="1"/>
  <c r="BA279" i="108"/>
  <c r="AH279" i="108"/>
  <c r="K279" i="108"/>
  <c r="I279" i="108" s="1"/>
  <c r="BA278" i="108"/>
  <c r="AH278" i="108"/>
  <c r="K278" i="108"/>
  <c r="AG278" i="108" s="1"/>
  <c r="BA277" i="108"/>
  <c r="AH277" i="108"/>
  <c r="K277" i="108"/>
  <c r="J277" i="108" s="1"/>
  <c r="BA276" i="108"/>
  <c r="AH276" i="108"/>
  <c r="K276" i="108"/>
  <c r="AS276" i="108" s="1"/>
  <c r="BA275" i="108"/>
  <c r="AH275" i="108"/>
  <c r="K275" i="108"/>
  <c r="BA274" i="108"/>
  <c r="AH274" i="108"/>
  <c r="K274" i="108"/>
  <c r="BA273" i="108"/>
  <c r="AH273" i="108"/>
  <c r="K273" i="108"/>
  <c r="J273" i="108" s="1"/>
  <c r="BA272" i="108"/>
  <c r="AH272" i="108"/>
  <c r="K272" i="108"/>
  <c r="J272" i="108" s="1"/>
  <c r="BA271" i="108"/>
  <c r="AH271" i="108"/>
  <c r="K271" i="108"/>
  <c r="I271" i="108" s="1"/>
  <c r="BA270" i="108"/>
  <c r="AH270" i="108"/>
  <c r="K270" i="108"/>
  <c r="AO270" i="108" s="1"/>
  <c r="BA269" i="108"/>
  <c r="AH269" i="108"/>
  <c r="K269" i="108"/>
  <c r="BA268" i="108"/>
  <c r="AH268" i="108"/>
  <c r="K268" i="108"/>
  <c r="AP268" i="108" s="1"/>
  <c r="BA267" i="108"/>
  <c r="AH267" i="108"/>
  <c r="K267" i="108"/>
  <c r="AT267" i="108" s="1"/>
  <c r="BA266" i="108"/>
  <c r="AH266" i="108"/>
  <c r="K266" i="108"/>
  <c r="AS266" i="108" s="1"/>
  <c r="BA265" i="108"/>
  <c r="AH265" i="108"/>
  <c r="K265" i="108"/>
  <c r="I265" i="108" s="1"/>
  <c r="BA264" i="108"/>
  <c r="AH264" i="108"/>
  <c r="K264" i="108"/>
  <c r="J264" i="108" s="1"/>
  <c r="BA263" i="108"/>
  <c r="AH263" i="108"/>
  <c r="K263" i="108"/>
  <c r="AP263" i="108" s="1"/>
  <c r="L263" i="108" s="1"/>
  <c r="BA262" i="108"/>
  <c r="AH262" i="108"/>
  <c r="K262" i="108"/>
  <c r="J262" i="108" s="1"/>
  <c r="BA261" i="108"/>
  <c r="AH261" i="108"/>
  <c r="K261" i="108"/>
  <c r="AR261" i="108" s="1"/>
  <c r="BA260" i="108"/>
  <c r="AH260" i="108"/>
  <c r="K260" i="108"/>
  <c r="BA259" i="108"/>
  <c r="AH259" i="108"/>
  <c r="K259" i="108"/>
  <c r="I259" i="108" s="1"/>
  <c r="BA258" i="108"/>
  <c r="AH258" i="108"/>
  <c r="K258" i="108"/>
  <c r="J258" i="108" s="1"/>
  <c r="BA257" i="108"/>
  <c r="AH257" i="108"/>
  <c r="K257" i="108"/>
  <c r="J257" i="108" s="1"/>
  <c r="BA256" i="108"/>
  <c r="AH256" i="108"/>
  <c r="K256" i="108"/>
  <c r="BA255" i="108"/>
  <c r="AH255" i="108"/>
  <c r="K255" i="108"/>
  <c r="AN255" i="108" s="1"/>
  <c r="BA254" i="108"/>
  <c r="AH254" i="108"/>
  <c r="K254" i="108"/>
  <c r="AO254" i="108" s="1"/>
  <c r="BA253" i="108"/>
  <c r="AH253" i="108"/>
  <c r="K253" i="108"/>
  <c r="BA252" i="108"/>
  <c r="AH252" i="108"/>
  <c r="K252" i="108"/>
  <c r="AS252" i="108" s="1"/>
  <c r="BA251" i="108"/>
  <c r="AH251" i="108"/>
  <c r="K251" i="108"/>
  <c r="AQ251" i="108" s="1"/>
  <c r="BA250" i="108"/>
  <c r="AH250" i="108"/>
  <c r="K250" i="108"/>
  <c r="AS250" i="108" s="1"/>
  <c r="BA249" i="108"/>
  <c r="AH249" i="108"/>
  <c r="K249" i="108"/>
  <c r="BA248" i="108"/>
  <c r="AH248" i="108"/>
  <c r="K248" i="108"/>
  <c r="J248" i="108" s="1"/>
  <c r="BA247" i="108"/>
  <c r="AH247" i="108"/>
  <c r="K247" i="108"/>
  <c r="AT247" i="108" s="1"/>
  <c r="BA246" i="108"/>
  <c r="AH246" i="108"/>
  <c r="K246" i="108"/>
  <c r="AG246" i="108" s="1"/>
  <c r="BA245" i="108"/>
  <c r="AH245" i="108"/>
  <c r="K245" i="108"/>
  <c r="J245" i="108" s="1"/>
  <c r="BA244" i="108"/>
  <c r="AH244" i="108"/>
  <c r="K244" i="108"/>
  <c r="AS244" i="108" s="1"/>
  <c r="BA243" i="108"/>
  <c r="AH243" i="108"/>
  <c r="K243" i="108"/>
  <c r="AG243" i="108" s="1"/>
  <c r="BA242" i="108"/>
  <c r="AH242" i="108"/>
  <c r="K242" i="108"/>
  <c r="AS242" i="108" s="1"/>
  <c r="BA241" i="108"/>
  <c r="AH241" i="108"/>
  <c r="K241" i="108"/>
  <c r="AS241" i="108" s="1"/>
  <c r="BA240" i="108"/>
  <c r="AH240" i="108"/>
  <c r="K240" i="108"/>
  <c r="AS240" i="108" s="1"/>
  <c r="BA239" i="108"/>
  <c r="AH239" i="108"/>
  <c r="K239" i="108"/>
  <c r="I239" i="108" s="1"/>
  <c r="BA238" i="108"/>
  <c r="AH238" i="108"/>
  <c r="K238" i="108"/>
  <c r="J238" i="108" s="1"/>
  <c r="BA237" i="108"/>
  <c r="AH237" i="108"/>
  <c r="K237" i="108"/>
  <c r="BA236" i="108"/>
  <c r="AH236" i="108"/>
  <c r="K236" i="108"/>
  <c r="AT236" i="108" s="1"/>
  <c r="BA235" i="108"/>
  <c r="AH235" i="108"/>
  <c r="K235" i="108"/>
  <c r="AO235" i="108" s="1"/>
  <c r="BA234" i="108"/>
  <c r="AH234" i="108"/>
  <c r="K234" i="108"/>
  <c r="BA233" i="108"/>
  <c r="AH233" i="108"/>
  <c r="K233" i="108"/>
  <c r="J233" i="108" s="1"/>
  <c r="BA232" i="108"/>
  <c r="AH232" i="108"/>
  <c r="K232" i="108"/>
  <c r="J232" i="108" s="1"/>
  <c r="BA231" i="108"/>
  <c r="AH231" i="108"/>
  <c r="K231" i="108"/>
  <c r="AS231" i="108" s="1"/>
  <c r="BA230" i="108"/>
  <c r="AH230" i="108"/>
  <c r="K230" i="108"/>
  <c r="J230" i="108" s="1"/>
  <c r="BA229" i="108"/>
  <c r="AH229" i="108"/>
  <c r="K229" i="108"/>
  <c r="J229" i="108" s="1"/>
  <c r="BA228" i="108"/>
  <c r="AH228" i="108"/>
  <c r="K228" i="108"/>
  <c r="AQ228" i="108" s="1"/>
  <c r="BA227" i="108"/>
  <c r="AH227" i="108"/>
  <c r="K227" i="108"/>
  <c r="AL227" i="108" s="1"/>
  <c r="BA226" i="108"/>
  <c r="AH226" i="108"/>
  <c r="K226" i="108"/>
  <c r="J226" i="108" s="1"/>
  <c r="BA225" i="108"/>
  <c r="AH225" i="108"/>
  <c r="K225" i="108"/>
  <c r="AO225" i="108" s="1"/>
  <c r="BA224" i="108"/>
  <c r="AH224" i="108"/>
  <c r="K224" i="108"/>
  <c r="AO224" i="108" s="1"/>
  <c r="BA223" i="108"/>
  <c r="AH223" i="108"/>
  <c r="K223" i="108"/>
  <c r="I223" i="108" s="1"/>
  <c r="BA222" i="108"/>
  <c r="AH222" i="108"/>
  <c r="K222" i="108"/>
  <c r="AS222" i="108" s="1"/>
  <c r="BA221" i="108"/>
  <c r="AH221" i="108"/>
  <c r="K221" i="108"/>
  <c r="AT221" i="108" s="1"/>
  <c r="BA220" i="108"/>
  <c r="AH220" i="108"/>
  <c r="K220" i="108"/>
  <c r="AS220" i="108" s="1"/>
  <c r="BA219" i="108"/>
  <c r="AH219" i="108"/>
  <c r="K219" i="108"/>
  <c r="AL219" i="108" s="1"/>
  <c r="BA218" i="108"/>
  <c r="AH218" i="108"/>
  <c r="K218" i="108"/>
  <c r="AN218" i="108" s="1"/>
  <c r="BA217" i="108"/>
  <c r="AH217" i="108"/>
  <c r="K217" i="108"/>
  <c r="J217" i="108" s="1"/>
  <c r="BA216" i="108"/>
  <c r="AH216" i="108"/>
  <c r="K216" i="108"/>
  <c r="AT216" i="108" s="1"/>
  <c r="BA215" i="108"/>
  <c r="AH215" i="108"/>
  <c r="K215" i="108"/>
  <c r="AS215" i="108" s="1"/>
  <c r="BA214" i="108"/>
  <c r="AH214" i="108"/>
  <c r="K214" i="108"/>
  <c r="AG214" i="108" s="1"/>
  <c r="BA213" i="108"/>
  <c r="AH213" i="108"/>
  <c r="K213" i="108"/>
  <c r="AG213" i="108" s="1"/>
  <c r="BA212" i="108"/>
  <c r="AH212" i="108"/>
  <c r="K212" i="108"/>
  <c r="AO212" i="108" s="1"/>
  <c r="BA211" i="108"/>
  <c r="AH211" i="108"/>
  <c r="K211" i="108"/>
  <c r="AG211" i="108" s="1"/>
  <c r="BA210" i="108"/>
  <c r="AH210" i="108"/>
  <c r="K210" i="108"/>
  <c r="AO210" i="108" s="1"/>
  <c r="BA209" i="108"/>
  <c r="AH209" i="108"/>
  <c r="K209" i="108"/>
  <c r="J209" i="108" s="1"/>
  <c r="BA208" i="108"/>
  <c r="AH208" i="108"/>
  <c r="K208" i="108"/>
  <c r="AQ208" i="108" s="1"/>
  <c r="BA207" i="108"/>
  <c r="AH207" i="108"/>
  <c r="K207" i="108"/>
  <c r="J207" i="108" s="1"/>
  <c r="BA206" i="108"/>
  <c r="AH206" i="108"/>
  <c r="K206" i="108"/>
  <c r="BA205" i="108"/>
  <c r="AH205" i="108"/>
  <c r="K205" i="108"/>
  <c r="AS205" i="108" s="1"/>
  <c r="BA204" i="108"/>
  <c r="AH204" i="108"/>
  <c r="K204" i="108"/>
  <c r="O204" i="108" s="1"/>
  <c r="BA203" i="108"/>
  <c r="AH203" i="108"/>
  <c r="K203" i="108"/>
  <c r="BA202" i="108"/>
  <c r="AH202" i="108"/>
  <c r="K202" i="108"/>
  <c r="AP202" i="108" s="1"/>
  <c r="BA201" i="108"/>
  <c r="AH201" i="108"/>
  <c r="K201" i="108"/>
  <c r="J201" i="108" s="1"/>
  <c r="BA200" i="108"/>
  <c r="AH200" i="108"/>
  <c r="K200" i="108"/>
  <c r="BA199" i="108"/>
  <c r="AH199" i="108"/>
  <c r="K199" i="108"/>
  <c r="J199" i="108" s="1"/>
  <c r="BA198" i="108"/>
  <c r="AH198" i="108"/>
  <c r="K198" i="108"/>
  <c r="J198" i="108" s="1"/>
  <c r="BA197" i="108"/>
  <c r="AH197" i="108"/>
  <c r="K197" i="108"/>
  <c r="AM197" i="108" s="1"/>
  <c r="BA196" i="108"/>
  <c r="AH196" i="108"/>
  <c r="K196" i="108"/>
  <c r="O196" i="108" s="1"/>
  <c r="AK196" i="108" s="1"/>
  <c r="AX196" i="108" s="1"/>
  <c r="BA195" i="108"/>
  <c r="AH195" i="108"/>
  <c r="K195" i="108"/>
  <c r="J195" i="108" s="1"/>
  <c r="BA194" i="108"/>
  <c r="AH194" i="108"/>
  <c r="K194" i="108"/>
  <c r="AT194" i="108" s="1"/>
  <c r="BA193" i="108"/>
  <c r="AH193" i="108"/>
  <c r="K193" i="108"/>
  <c r="AG193" i="108" s="1"/>
  <c r="BA192" i="108"/>
  <c r="AH192" i="108"/>
  <c r="K192" i="108"/>
  <c r="O192" i="108" s="1"/>
  <c r="AK192" i="108" s="1"/>
  <c r="AX192" i="108" s="1"/>
  <c r="BA191" i="108"/>
  <c r="AH191" i="108"/>
  <c r="K191" i="108"/>
  <c r="BA190" i="108"/>
  <c r="AH190" i="108"/>
  <c r="K190" i="108"/>
  <c r="AT190" i="108" s="1"/>
  <c r="BA189" i="108"/>
  <c r="AH189" i="108"/>
  <c r="K189" i="108"/>
  <c r="AR189" i="108" s="1"/>
  <c r="BA188" i="108"/>
  <c r="AH188" i="108"/>
  <c r="K188" i="108"/>
  <c r="BA187" i="108"/>
  <c r="AH187" i="108"/>
  <c r="K187" i="108"/>
  <c r="AO187" i="108" s="1"/>
  <c r="BA186" i="108"/>
  <c r="AH186" i="108"/>
  <c r="K186" i="108"/>
  <c r="AP186" i="108" s="1"/>
  <c r="BA185" i="108"/>
  <c r="AH185" i="108"/>
  <c r="K185" i="108"/>
  <c r="AS185" i="108" s="1"/>
  <c r="BA184" i="108"/>
  <c r="AH184" i="108"/>
  <c r="K184" i="108"/>
  <c r="J184" i="108" s="1"/>
  <c r="BA183" i="108"/>
  <c r="AH183" i="108"/>
  <c r="K183" i="108"/>
  <c r="J183" i="108" s="1"/>
  <c r="BA182" i="108"/>
  <c r="AH182" i="108"/>
  <c r="K182" i="108"/>
  <c r="J182" i="108" s="1"/>
  <c r="BA181" i="108"/>
  <c r="AH181" i="108"/>
  <c r="K181" i="108"/>
  <c r="AQ181" i="108" s="1"/>
  <c r="BA180" i="108"/>
  <c r="AH180" i="108"/>
  <c r="K180" i="108"/>
  <c r="AT180" i="108" s="1"/>
  <c r="BA179" i="108"/>
  <c r="AH179" i="108"/>
  <c r="K179" i="108"/>
  <c r="AS179" i="108" s="1"/>
  <c r="BA178" i="108"/>
  <c r="AH178" i="108"/>
  <c r="K178" i="108"/>
  <c r="BA177" i="108"/>
  <c r="AH177" i="108"/>
  <c r="K177" i="108"/>
  <c r="BA176" i="108"/>
  <c r="AH176" i="108"/>
  <c r="K176" i="108"/>
  <c r="BA175" i="108"/>
  <c r="AH175" i="108"/>
  <c r="K175" i="108"/>
  <c r="J175" i="108" s="1"/>
  <c r="BA174" i="108"/>
  <c r="AH174" i="108"/>
  <c r="K174" i="108"/>
  <c r="J174" i="108" s="1"/>
  <c r="BA173" i="108"/>
  <c r="AH173" i="108"/>
  <c r="K173" i="108"/>
  <c r="AG173" i="108" s="1"/>
  <c r="BA172" i="108"/>
  <c r="AH172" i="108"/>
  <c r="K172" i="108"/>
  <c r="AS172" i="108" s="1"/>
  <c r="BA171" i="108"/>
  <c r="AH171" i="108"/>
  <c r="K171" i="108"/>
  <c r="AR171" i="108" s="1"/>
  <c r="BA170" i="108"/>
  <c r="AH170" i="108"/>
  <c r="K170" i="108"/>
  <c r="BA169" i="108"/>
  <c r="AH169" i="108"/>
  <c r="K169" i="108"/>
  <c r="I169" i="108" s="1"/>
  <c r="BA168" i="108"/>
  <c r="AH168" i="108"/>
  <c r="K168" i="108"/>
  <c r="BA167" i="108"/>
  <c r="AH167" i="108"/>
  <c r="K167" i="108"/>
  <c r="BA166" i="108"/>
  <c r="AH166" i="108"/>
  <c r="K166" i="108"/>
  <c r="AS166" i="108" s="1"/>
  <c r="BA165" i="108"/>
  <c r="AH165" i="108"/>
  <c r="K165" i="108"/>
  <c r="BA164" i="108"/>
  <c r="AH164" i="108"/>
  <c r="K164" i="108"/>
  <c r="AT164" i="108" s="1"/>
  <c r="BA163" i="108"/>
  <c r="AH163" i="108"/>
  <c r="K163" i="108"/>
  <c r="BA162" i="108"/>
  <c r="AH162" i="108"/>
  <c r="K162" i="108"/>
  <c r="AT162" i="108" s="1"/>
  <c r="BA161" i="108"/>
  <c r="AH161" i="108"/>
  <c r="K161" i="108"/>
  <c r="AG161" i="108" s="1"/>
  <c r="BA160" i="108"/>
  <c r="AH160" i="108"/>
  <c r="K160" i="108"/>
  <c r="AL160" i="108" s="1"/>
  <c r="BA159" i="108"/>
  <c r="AH159" i="108"/>
  <c r="K159" i="108"/>
  <c r="AO159" i="108" s="1"/>
  <c r="BA158" i="108"/>
  <c r="AH158" i="108"/>
  <c r="K158" i="108"/>
  <c r="AG158" i="108" s="1"/>
  <c r="BA157" i="108"/>
  <c r="AH157" i="108"/>
  <c r="K157" i="108"/>
  <c r="AL157" i="108" s="1"/>
  <c r="BA156" i="108"/>
  <c r="AH156" i="108"/>
  <c r="K156" i="108"/>
  <c r="I156" i="108" s="1"/>
  <c r="BA155" i="108"/>
  <c r="AH155" i="108"/>
  <c r="K155" i="108"/>
  <c r="BA154" i="108"/>
  <c r="AH154" i="108"/>
  <c r="K154" i="108"/>
  <c r="J154" i="108" s="1"/>
  <c r="BA153" i="108"/>
  <c r="AH153" i="108"/>
  <c r="K153" i="108"/>
  <c r="BA152" i="108"/>
  <c r="AH152" i="108"/>
  <c r="K152" i="108"/>
  <c r="AO152" i="108" s="1"/>
  <c r="BA151" i="108"/>
  <c r="AH151" i="108"/>
  <c r="K151" i="108"/>
  <c r="AR151" i="108" s="1"/>
  <c r="BA150" i="108"/>
  <c r="AH150" i="108"/>
  <c r="K150" i="108"/>
  <c r="BA149" i="108"/>
  <c r="AH149" i="108"/>
  <c r="K149" i="108"/>
  <c r="AO149" i="108" s="1"/>
  <c r="BA148" i="108"/>
  <c r="AH148" i="108"/>
  <c r="K148" i="108"/>
  <c r="BA147" i="108"/>
  <c r="AH147" i="108"/>
  <c r="K147" i="108"/>
  <c r="BA146" i="108"/>
  <c r="AH146" i="108"/>
  <c r="K146" i="108"/>
  <c r="BA145" i="108"/>
  <c r="AH145" i="108"/>
  <c r="K145" i="108"/>
  <c r="AO145" i="108" s="1"/>
  <c r="BA144" i="108"/>
  <c r="AH144" i="108"/>
  <c r="K144" i="108"/>
  <c r="BA143" i="108"/>
  <c r="AH143" i="108"/>
  <c r="K143" i="108"/>
  <c r="AP143" i="108" s="1"/>
  <c r="L143" i="108" s="1"/>
  <c r="BA142" i="108"/>
  <c r="AH142" i="108"/>
  <c r="K142" i="108"/>
  <c r="BA141" i="108"/>
  <c r="AH141" i="108"/>
  <c r="K141" i="108"/>
  <c r="I141" i="108" s="1"/>
  <c r="BA140" i="108"/>
  <c r="AH140" i="108"/>
  <c r="K140" i="108"/>
  <c r="AP140" i="108" s="1"/>
  <c r="BA139" i="108"/>
  <c r="AH139" i="108"/>
  <c r="K139" i="108"/>
  <c r="BA138" i="108"/>
  <c r="AH138" i="108"/>
  <c r="K138" i="108"/>
  <c r="J138" i="108" s="1"/>
  <c r="BA137" i="108"/>
  <c r="AH137" i="108"/>
  <c r="K137" i="108"/>
  <c r="I137" i="108" s="1"/>
  <c r="BA136" i="108"/>
  <c r="AH136" i="108"/>
  <c r="K136" i="108"/>
  <c r="J136" i="108" s="1"/>
  <c r="BA135" i="108"/>
  <c r="AH135" i="108"/>
  <c r="K135" i="108"/>
  <c r="BA134" i="108"/>
  <c r="AH134" i="108"/>
  <c r="K134" i="108"/>
  <c r="AG134" i="108" s="1"/>
  <c r="BA133" i="108"/>
  <c r="AH133" i="108"/>
  <c r="K133" i="108"/>
  <c r="BA132" i="108"/>
  <c r="AH132" i="108"/>
  <c r="K132" i="108"/>
  <c r="AL132" i="108" s="1"/>
  <c r="BA131" i="108"/>
  <c r="AH131" i="108"/>
  <c r="K131" i="108"/>
  <c r="AT131" i="108" s="1"/>
  <c r="BA130" i="108"/>
  <c r="AH130" i="108"/>
  <c r="K130" i="108"/>
  <c r="J130" i="108" s="1"/>
  <c r="BA129" i="108"/>
  <c r="AH129" i="108"/>
  <c r="K129" i="108"/>
  <c r="AS129" i="108" s="1"/>
  <c r="BA128" i="108"/>
  <c r="AH128" i="108"/>
  <c r="K128" i="108"/>
  <c r="J128" i="108" s="1"/>
  <c r="BA127" i="108"/>
  <c r="AH127" i="108"/>
  <c r="K127" i="108"/>
  <c r="BA126" i="108"/>
  <c r="AH126" i="108"/>
  <c r="K126" i="108"/>
  <c r="AN126" i="108" s="1"/>
  <c r="BA125" i="108"/>
  <c r="AH125" i="108"/>
  <c r="K125" i="108"/>
  <c r="J125" i="108" s="1"/>
  <c r="BA124" i="108"/>
  <c r="AH124" i="108"/>
  <c r="K124" i="108"/>
  <c r="AR124" i="108" s="1"/>
  <c r="BA123" i="108"/>
  <c r="AH123" i="108"/>
  <c r="K123" i="108"/>
  <c r="AT123" i="108" s="1"/>
  <c r="BA122" i="108"/>
  <c r="AH122" i="108"/>
  <c r="K122" i="108"/>
  <c r="AN122" i="108" s="1"/>
  <c r="BA121" i="108"/>
  <c r="AH121" i="108"/>
  <c r="K121" i="108"/>
  <c r="I121" i="108" s="1"/>
  <c r="BA120" i="108"/>
  <c r="AH120" i="108"/>
  <c r="K120" i="108"/>
  <c r="AS120" i="108" s="1"/>
  <c r="BA119" i="108"/>
  <c r="AH119" i="108"/>
  <c r="K119" i="108"/>
  <c r="AS119" i="108" s="1"/>
  <c r="BA118" i="108"/>
  <c r="AH118" i="108"/>
  <c r="K118" i="108"/>
  <c r="O118" i="108" s="1"/>
  <c r="BA117" i="108"/>
  <c r="AH117" i="108"/>
  <c r="K117" i="108"/>
  <c r="AO117" i="108" s="1"/>
  <c r="BA116" i="108"/>
  <c r="AH116" i="108"/>
  <c r="K116" i="108"/>
  <c r="AS116" i="108" s="1"/>
  <c r="BA115" i="108"/>
  <c r="AH115" i="108"/>
  <c r="K115" i="108"/>
  <c r="BA114" i="108"/>
  <c r="AH114" i="108"/>
  <c r="K114" i="108"/>
  <c r="AN114" i="108" s="1"/>
  <c r="BA113" i="108"/>
  <c r="AH113" i="108"/>
  <c r="K113" i="108"/>
  <c r="BA112" i="108"/>
  <c r="AH112" i="108"/>
  <c r="K112" i="108"/>
  <c r="AT112" i="108" s="1"/>
  <c r="BA111" i="108"/>
  <c r="AH111" i="108"/>
  <c r="K111" i="108"/>
  <c r="BA110" i="108"/>
  <c r="AH110" i="108"/>
  <c r="K110" i="108"/>
  <c r="AN110" i="108" s="1"/>
  <c r="BA109" i="108"/>
  <c r="AH109" i="108"/>
  <c r="K109" i="108"/>
  <c r="BA108" i="108"/>
  <c r="AH108" i="108"/>
  <c r="K108" i="108"/>
  <c r="AP108" i="108" s="1"/>
  <c r="BA107" i="108"/>
  <c r="AH107" i="108"/>
  <c r="K107" i="108"/>
  <c r="J107" i="108" s="1"/>
  <c r="BA106" i="108"/>
  <c r="AH106" i="108"/>
  <c r="K106" i="108"/>
  <c r="I106" i="108" s="1"/>
  <c r="BA105" i="108"/>
  <c r="AH105" i="108"/>
  <c r="K105" i="108"/>
  <c r="AT105" i="108" s="1"/>
  <c r="BA104" i="108"/>
  <c r="AH104" i="108"/>
  <c r="K104" i="108"/>
  <c r="J104" i="108" s="1"/>
  <c r="BA103" i="108"/>
  <c r="AH103" i="108"/>
  <c r="K103" i="108"/>
  <c r="J103" i="108" s="1"/>
  <c r="BA102" i="108"/>
  <c r="AH102" i="108"/>
  <c r="K102" i="108"/>
  <c r="J102" i="108" s="1"/>
  <c r="BA101" i="108"/>
  <c r="AH101" i="108"/>
  <c r="K101" i="108"/>
  <c r="AT101" i="108" s="1"/>
  <c r="BA100" i="108"/>
  <c r="AH100" i="108"/>
  <c r="K100" i="108"/>
  <c r="AN100" i="108" s="1"/>
  <c r="BA99" i="108"/>
  <c r="AH99" i="108"/>
  <c r="K99" i="108"/>
  <c r="I99" i="108" s="1"/>
  <c r="BA98" i="108"/>
  <c r="AH98" i="108"/>
  <c r="K98" i="108"/>
  <c r="AT98" i="108" s="1"/>
  <c r="BA97" i="108"/>
  <c r="AH97" i="108"/>
  <c r="K97" i="108"/>
  <c r="J97" i="108" s="1"/>
  <c r="BA96" i="108"/>
  <c r="AH96" i="108"/>
  <c r="K96" i="108"/>
  <c r="AS96" i="108" s="1"/>
  <c r="BA95" i="108"/>
  <c r="AH95" i="108"/>
  <c r="K95" i="108"/>
  <c r="BA94" i="108"/>
  <c r="AH94" i="108"/>
  <c r="K94" i="108"/>
  <c r="AT94" i="108" s="1"/>
  <c r="BA93" i="108"/>
  <c r="AH93" i="108"/>
  <c r="K93" i="108"/>
  <c r="BA92" i="108"/>
  <c r="AH92" i="108"/>
  <c r="K92" i="108"/>
  <c r="AG92" i="108" s="1"/>
  <c r="BA91" i="108"/>
  <c r="AH91" i="108"/>
  <c r="K91" i="108"/>
  <c r="I91" i="108" s="1"/>
  <c r="BA90" i="108"/>
  <c r="AH90" i="108"/>
  <c r="K90" i="108"/>
  <c r="AS90" i="108" s="1"/>
  <c r="BA89" i="108"/>
  <c r="AH89" i="108"/>
  <c r="K89" i="108"/>
  <c r="AS89" i="108" s="1"/>
  <c r="BA88" i="108"/>
  <c r="AH88" i="108"/>
  <c r="K88" i="108"/>
  <c r="J88" i="108" s="1"/>
  <c r="BA87" i="108"/>
  <c r="AH87" i="108"/>
  <c r="K87" i="108"/>
  <c r="J87" i="108" s="1"/>
  <c r="BA86" i="108"/>
  <c r="AH86" i="108"/>
  <c r="K86" i="108"/>
  <c r="AT86" i="108" s="1"/>
  <c r="BA85" i="108"/>
  <c r="AH85" i="108"/>
  <c r="K85" i="108"/>
  <c r="BA84" i="108"/>
  <c r="AH84" i="108"/>
  <c r="K84" i="108"/>
  <c r="AT84" i="108" s="1"/>
  <c r="BA83" i="108"/>
  <c r="AH83" i="108"/>
  <c r="K83" i="108"/>
  <c r="I83" i="108" s="1"/>
  <c r="BA82" i="108"/>
  <c r="AH82" i="108"/>
  <c r="K82" i="108"/>
  <c r="AT82" i="108" s="1"/>
  <c r="BA81" i="108"/>
  <c r="AH81" i="108"/>
  <c r="K81" i="108"/>
  <c r="I81" i="108" s="1"/>
  <c r="BA80" i="108"/>
  <c r="AH80" i="108"/>
  <c r="K80" i="108"/>
  <c r="AS80" i="108" s="1"/>
  <c r="BA79" i="108"/>
  <c r="AH79" i="108"/>
  <c r="K79" i="108"/>
  <c r="AL79" i="108" s="1"/>
  <c r="BA78" i="108"/>
  <c r="AH78" i="108"/>
  <c r="K78" i="108"/>
  <c r="AS78" i="108" s="1"/>
  <c r="BA77" i="108"/>
  <c r="AH77" i="108"/>
  <c r="K77" i="108"/>
  <c r="AN77" i="108" s="1"/>
  <c r="BA76" i="108"/>
  <c r="AH76" i="108"/>
  <c r="K76" i="108"/>
  <c r="AP76" i="108" s="1"/>
  <c r="L76" i="108" s="1"/>
  <c r="BA75" i="108"/>
  <c r="AH75" i="108"/>
  <c r="K75" i="108"/>
  <c r="AP75" i="108" s="1"/>
  <c r="BA74" i="108"/>
  <c r="AH74" i="108"/>
  <c r="K74" i="108"/>
  <c r="J74" i="108" s="1"/>
  <c r="BA73" i="108"/>
  <c r="AH73" i="108"/>
  <c r="K73" i="108"/>
  <c r="AS73" i="108" s="1"/>
  <c r="BA72" i="108"/>
  <c r="AH72" i="108"/>
  <c r="K72" i="108"/>
  <c r="AN72" i="108" s="1"/>
  <c r="BA71" i="108"/>
  <c r="AH71" i="108"/>
  <c r="K71" i="108"/>
  <c r="AM71" i="108" s="1"/>
  <c r="BA70" i="108"/>
  <c r="AH70" i="108"/>
  <c r="K70" i="108"/>
  <c r="AR70" i="108" s="1"/>
  <c r="BA69" i="108"/>
  <c r="AH69" i="108"/>
  <c r="K69" i="108"/>
  <c r="I69" i="108" s="1"/>
  <c r="BA68" i="108"/>
  <c r="AH68" i="108"/>
  <c r="K68" i="108"/>
  <c r="J68" i="108" s="1"/>
  <c r="BA67" i="108"/>
  <c r="AH67" i="108"/>
  <c r="K67" i="108"/>
  <c r="BA66" i="108"/>
  <c r="AH66" i="108"/>
  <c r="K66" i="108"/>
  <c r="BA65" i="108"/>
  <c r="AH65" i="108"/>
  <c r="K65" i="108"/>
  <c r="AT65" i="108" s="1"/>
  <c r="BA64" i="108"/>
  <c r="AH64" i="108"/>
  <c r="K64" i="108"/>
  <c r="AS64" i="108" s="1"/>
  <c r="BA63" i="108"/>
  <c r="AH63" i="108"/>
  <c r="K63" i="108"/>
  <c r="AT63" i="108" s="1"/>
  <c r="BA62" i="108"/>
  <c r="AH62" i="108"/>
  <c r="K62" i="108"/>
  <c r="BA61" i="108"/>
  <c r="AH61" i="108"/>
  <c r="K61" i="108"/>
  <c r="AT61" i="108" s="1"/>
  <c r="BA60" i="108"/>
  <c r="AH60" i="108"/>
  <c r="K60" i="108"/>
  <c r="AG60" i="108" s="1"/>
  <c r="BA59" i="108"/>
  <c r="AH59" i="108"/>
  <c r="K59" i="108"/>
  <c r="I59" i="108" s="1"/>
  <c r="BA58" i="108"/>
  <c r="AH58" i="108"/>
  <c r="K58" i="108"/>
  <c r="AG58" i="108" s="1"/>
  <c r="BA57" i="108"/>
  <c r="AH57" i="108"/>
  <c r="K57" i="108"/>
  <c r="O57" i="108" s="1"/>
  <c r="BA56" i="108"/>
  <c r="AH56" i="108"/>
  <c r="K56" i="108"/>
  <c r="BA55" i="108"/>
  <c r="AH55" i="108"/>
  <c r="K55" i="108"/>
  <c r="I55" i="108" s="1"/>
  <c r="BA54" i="108"/>
  <c r="AH54" i="108"/>
  <c r="K54" i="108"/>
  <c r="BA53" i="108"/>
  <c r="AH53" i="108"/>
  <c r="K53" i="108"/>
  <c r="I53" i="108" s="1"/>
  <c r="BA52" i="108"/>
  <c r="AH52" i="108"/>
  <c r="K52" i="108"/>
  <c r="AT52" i="108" s="1"/>
  <c r="BA51" i="108"/>
  <c r="AH51" i="108"/>
  <c r="K51" i="108"/>
  <c r="BA50" i="108"/>
  <c r="AH50" i="108"/>
  <c r="K50" i="108"/>
  <c r="AG50" i="108" s="1"/>
  <c r="BA49" i="108"/>
  <c r="AH49" i="108"/>
  <c r="K49" i="108"/>
  <c r="AT49" i="108" s="1"/>
  <c r="BA48" i="108"/>
  <c r="AH48" i="108"/>
  <c r="K48" i="108"/>
  <c r="J48" i="108" s="1"/>
  <c r="BA47" i="108"/>
  <c r="AH47" i="108"/>
  <c r="K47" i="108"/>
  <c r="AT47" i="108" s="1"/>
  <c r="BA46" i="108"/>
  <c r="AH46" i="108"/>
  <c r="K46" i="108"/>
  <c r="AT46" i="108" s="1"/>
  <c r="BA45" i="108"/>
  <c r="AH45" i="108"/>
  <c r="K45" i="108"/>
  <c r="AS45" i="108" s="1"/>
  <c r="BA44" i="108"/>
  <c r="AH44" i="108"/>
  <c r="K44" i="108"/>
  <c r="BA43" i="108"/>
  <c r="AH43" i="108"/>
  <c r="K43" i="108"/>
  <c r="AS43" i="108" s="1"/>
  <c r="BA42" i="108"/>
  <c r="AH42" i="108"/>
  <c r="K42" i="108"/>
  <c r="BA41" i="108"/>
  <c r="AH41" i="108"/>
  <c r="K41" i="108"/>
  <c r="AS41" i="108" s="1"/>
  <c r="BA40" i="108"/>
  <c r="AH40" i="108"/>
  <c r="K40" i="108"/>
  <c r="AT40" i="108" s="1"/>
  <c r="BA39" i="108"/>
  <c r="AH39" i="108"/>
  <c r="K39" i="108"/>
  <c r="O39" i="108" s="1"/>
  <c r="AJ39" i="108" s="1"/>
  <c r="AW39" i="108" s="1"/>
  <c r="BA38" i="108"/>
  <c r="AH38" i="108"/>
  <c r="K38" i="108"/>
  <c r="AS38" i="108" s="1"/>
  <c r="BA37" i="108"/>
  <c r="AH37" i="108"/>
  <c r="K37" i="108"/>
  <c r="AT37" i="108" s="1"/>
  <c r="BA36" i="108"/>
  <c r="AH36" i="108"/>
  <c r="K36" i="108"/>
  <c r="AT36" i="108" s="1"/>
  <c r="BA35" i="108"/>
  <c r="AH35" i="108"/>
  <c r="K35" i="108"/>
  <c r="AN35" i="108" s="1"/>
  <c r="BA34" i="108"/>
  <c r="AH34" i="108"/>
  <c r="K34" i="108"/>
  <c r="AN34" i="108" s="1"/>
  <c r="BA33" i="108"/>
  <c r="AH33" i="108"/>
  <c r="K33" i="108"/>
  <c r="AP33" i="108" s="1"/>
  <c r="BA32" i="108"/>
  <c r="AH32" i="108"/>
  <c r="K32" i="108"/>
  <c r="AP32" i="108" s="1"/>
  <c r="BA31" i="108"/>
  <c r="AH31" i="108"/>
  <c r="K31" i="108"/>
  <c r="AG31" i="108" s="1"/>
  <c r="BA30" i="108"/>
  <c r="AH30" i="108"/>
  <c r="K30" i="108"/>
  <c r="AR30" i="108" s="1"/>
  <c r="BA29" i="108"/>
  <c r="AH29" i="108"/>
  <c r="K29" i="108"/>
  <c r="BA28" i="108"/>
  <c r="AH28" i="108"/>
  <c r="K28" i="108"/>
  <c r="AT28" i="108" s="1"/>
  <c r="BA27" i="108"/>
  <c r="AH27" i="108"/>
  <c r="K27" i="108"/>
  <c r="AM27" i="108" s="1"/>
  <c r="BA26" i="108"/>
  <c r="AH26" i="108"/>
  <c r="K26" i="108"/>
  <c r="O26" i="108" s="1"/>
  <c r="BA25" i="108"/>
  <c r="AH25" i="108"/>
  <c r="K25" i="108"/>
  <c r="AG25" i="108" s="1"/>
  <c r="BA24" i="108"/>
  <c r="AH24" i="108"/>
  <c r="K24" i="108"/>
  <c r="AT24" i="108" s="1"/>
  <c r="BA23" i="108"/>
  <c r="AH23" i="108"/>
  <c r="K23" i="108"/>
  <c r="AQ23" i="108" s="1"/>
  <c r="C23" i="108"/>
  <c r="C24" i="108" s="1"/>
  <c r="C25" i="108" s="1"/>
  <c r="C26" i="108" s="1"/>
  <c r="C27" i="108" s="1"/>
  <c r="C28" i="108" s="1"/>
  <c r="C29" i="108" s="1"/>
  <c r="C30" i="108" s="1"/>
  <c r="C31" i="108" s="1"/>
  <c r="C32" i="108" s="1"/>
  <c r="C33" i="108" s="1"/>
  <c r="C34" i="108" s="1"/>
  <c r="C35" i="108" s="1"/>
  <c r="C36" i="108" s="1"/>
  <c r="C37" i="108" s="1"/>
  <c r="C38" i="108" s="1"/>
  <c r="C39" i="108" s="1"/>
  <c r="C40" i="108" s="1"/>
  <c r="C41" i="108" s="1"/>
  <c r="C42" i="108" s="1"/>
  <c r="C43" i="108" s="1"/>
  <c r="C44" i="108" s="1"/>
  <c r="C45" i="108" s="1"/>
  <c r="C46" i="108" s="1"/>
  <c r="C47" i="108" s="1"/>
  <c r="C48" i="108" s="1"/>
  <c r="C49" i="108" s="1"/>
  <c r="C50" i="108" s="1"/>
  <c r="C51" i="108" s="1"/>
  <c r="C52" i="108" s="1"/>
  <c r="C53" i="108" s="1"/>
  <c r="C54" i="108" s="1"/>
  <c r="C55" i="108" s="1"/>
  <c r="C56" i="108" s="1"/>
  <c r="C57" i="108" s="1"/>
  <c r="C58" i="108" s="1"/>
  <c r="C59" i="108" s="1"/>
  <c r="C60" i="108" s="1"/>
  <c r="C61" i="108" s="1"/>
  <c r="C62" i="108" s="1"/>
  <c r="C63" i="108" s="1"/>
  <c r="C64" i="108" s="1"/>
  <c r="C65" i="108" s="1"/>
  <c r="C66" i="108" s="1"/>
  <c r="C67" i="108" s="1"/>
  <c r="C68" i="108" s="1"/>
  <c r="C69" i="108" s="1"/>
  <c r="C70" i="108" s="1"/>
  <c r="C71" i="108" s="1"/>
  <c r="C72" i="108" s="1"/>
  <c r="C73" i="108" s="1"/>
  <c r="C74" i="108" s="1"/>
  <c r="C75" i="108" s="1"/>
  <c r="C76" i="108" s="1"/>
  <c r="C77" i="108" s="1"/>
  <c r="C78" i="108" s="1"/>
  <c r="C79" i="108" s="1"/>
  <c r="C80" i="108" s="1"/>
  <c r="C81" i="108" s="1"/>
  <c r="C82" i="108" s="1"/>
  <c r="C83" i="108" s="1"/>
  <c r="C84" i="108" s="1"/>
  <c r="C85" i="108" s="1"/>
  <c r="C86" i="108" s="1"/>
  <c r="C87" i="108" s="1"/>
  <c r="C88" i="108" s="1"/>
  <c r="C89" i="108" s="1"/>
  <c r="C90" i="108" s="1"/>
  <c r="C91" i="108" s="1"/>
  <c r="C92" i="108" s="1"/>
  <c r="C93" i="108" s="1"/>
  <c r="C94" i="108" s="1"/>
  <c r="C95" i="108" s="1"/>
  <c r="C96" i="108" s="1"/>
  <c r="C97" i="108" s="1"/>
  <c r="C98" i="108" s="1"/>
  <c r="C99" i="108" s="1"/>
  <c r="C100" i="108" s="1"/>
  <c r="C101" i="108" s="1"/>
  <c r="C102" i="108" s="1"/>
  <c r="C103" i="108" s="1"/>
  <c r="C104" i="108" s="1"/>
  <c r="C105" i="108" s="1"/>
  <c r="C106" i="108" s="1"/>
  <c r="C107" i="108" s="1"/>
  <c r="C108" i="108" s="1"/>
  <c r="C109" i="108" s="1"/>
  <c r="C110" i="108" s="1"/>
  <c r="C111" i="108" s="1"/>
  <c r="C112" i="108" s="1"/>
  <c r="C113" i="108" s="1"/>
  <c r="C114" i="108" s="1"/>
  <c r="C115" i="108" s="1"/>
  <c r="C116" i="108" s="1"/>
  <c r="C117" i="108" s="1"/>
  <c r="C118" i="108" s="1"/>
  <c r="C119" i="108" s="1"/>
  <c r="C120" i="108" s="1"/>
  <c r="C121" i="108" s="1"/>
  <c r="C122" i="108" s="1"/>
  <c r="C123" i="108" s="1"/>
  <c r="C124" i="108" s="1"/>
  <c r="C125" i="108" s="1"/>
  <c r="C126" i="108" s="1"/>
  <c r="C127" i="108" s="1"/>
  <c r="C128" i="108" s="1"/>
  <c r="C129" i="108" s="1"/>
  <c r="C130" i="108" s="1"/>
  <c r="C131" i="108" s="1"/>
  <c r="C132" i="108" s="1"/>
  <c r="C133" i="108" s="1"/>
  <c r="C134" i="108" s="1"/>
  <c r="C135" i="108" s="1"/>
  <c r="C136" i="108" s="1"/>
  <c r="C137" i="108" s="1"/>
  <c r="C138" i="108" s="1"/>
  <c r="C139" i="108" s="1"/>
  <c r="C140" i="108" s="1"/>
  <c r="C141" i="108" s="1"/>
  <c r="C142" i="108" s="1"/>
  <c r="C143" i="108" s="1"/>
  <c r="C144" i="108" s="1"/>
  <c r="C145" i="108" s="1"/>
  <c r="C146" i="108" s="1"/>
  <c r="C147" i="108" s="1"/>
  <c r="C148" i="108" s="1"/>
  <c r="C149" i="108" s="1"/>
  <c r="C150" i="108" s="1"/>
  <c r="C151" i="108" s="1"/>
  <c r="C152" i="108" s="1"/>
  <c r="C153" i="108" s="1"/>
  <c r="C154" i="108" s="1"/>
  <c r="C155" i="108" s="1"/>
  <c r="C156" i="108" s="1"/>
  <c r="C157" i="108" s="1"/>
  <c r="C158" i="108" s="1"/>
  <c r="C159" i="108" s="1"/>
  <c r="C160" i="108" s="1"/>
  <c r="C161" i="108" s="1"/>
  <c r="C162" i="108" s="1"/>
  <c r="C163" i="108" s="1"/>
  <c r="C164" i="108" s="1"/>
  <c r="C165" i="108" s="1"/>
  <c r="C166" i="108" s="1"/>
  <c r="C167" i="108" s="1"/>
  <c r="C168" i="108" s="1"/>
  <c r="C169" i="108" s="1"/>
  <c r="C170" i="108" s="1"/>
  <c r="C171" i="108" s="1"/>
  <c r="C172" i="108" s="1"/>
  <c r="C173" i="108" s="1"/>
  <c r="C174" i="108" s="1"/>
  <c r="C175" i="108" s="1"/>
  <c r="C176" i="108" s="1"/>
  <c r="C177" i="108" s="1"/>
  <c r="C178" i="108" s="1"/>
  <c r="C179" i="108" s="1"/>
  <c r="C180" i="108" s="1"/>
  <c r="C181" i="108" s="1"/>
  <c r="C182" i="108" s="1"/>
  <c r="C183" i="108" s="1"/>
  <c r="C184" i="108" s="1"/>
  <c r="C185" i="108" s="1"/>
  <c r="C186" i="108" s="1"/>
  <c r="C187" i="108" s="1"/>
  <c r="C188" i="108" s="1"/>
  <c r="C189" i="108" s="1"/>
  <c r="C190" i="108" s="1"/>
  <c r="C191" i="108" s="1"/>
  <c r="C192" i="108" s="1"/>
  <c r="C193" i="108" s="1"/>
  <c r="C194" i="108" s="1"/>
  <c r="C195" i="108" s="1"/>
  <c r="C196" i="108" s="1"/>
  <c r="C197" i="108" s="1"/>
  <c r="C198" i="108" s="1"/>
  <c r="C199" i="108" s="1"/>
  <c r="C200" i="108" s="1"/>
  <c r="C201" i="108" s="1"/>
  <c r="C202" i="108" s="1"/>
  <c r="C203" i="108" s="1"/>
  <c r="C204" i="108" s="1"/>
  <c r="C205" i="108" s="1"/>
  <c r="C206" i="108" s="1"/>
  <c r="C207" i="108" s="1"/>
  <c r="C208" i="108" s="1"/>
  <c r="C209" i="108" s="1"/>
  <c r="C210" i="108" s="1"/>
  <c r="C211" i="108" s="1"/>
  <c r="C212" i="108" s="1"/>
  <c r="C213" i="108" s="1"/>
  <c r="C214" i="108" s="1"/>
  <c r="C215" i="108" s="1"/>
  <c r="C216" i="108" s="1"/>
  <c r="C217" i="108" s="1"/>
  <c r="C218" i="108" s="1"/>
  <c r="C219" i="108" s="1"/>
  <c r="C220" i="108" s="1"/>
  <c r="C221" i="108" s="1"/>
  <c r="C222" i="108" s="1"/>
  <c r="C223" i="108" s="1"/>
  <c r="C224" i="108" s="1"/>
  <c r="C225" i="108" s="1"/>
  <c r="C226" i="108" s="1"/>
  <c r="C227" i="108" s="1"/>
  <c r="C228" i="108" s="1"/>
  <c r="C229" i="108" s="1"/>
  <c r="C230" i="108" s="1"/>
  <c r="C231" i="108" s="1"/>
  <c r="C232" i="108" s="1"/>
  <c r="C233" i="108" s="1"/>
  <c r="C234" i="108" s="1"/>
  <c r="C235" i="108" s="1"/>
  <c r="C236" i="108" s="1"/>
  <c r="C237" i="108" s="1"/>
  <c r="C238" i="108" s="1"/>
  <c r="C239" i="108" s="1"/>
  <c r="C240" i="108" s="1"/>
  <c r="C241" i="108" s="1"/>
  <c r="C242" i="108" s="1"/>
  <c r="C243" i="108" s="1"/>
  <c r="C244" i="108" s="1"/>
  <c r="C245" i="108" s="1"/>
  <c r="C246" i="108" s="1"/>
  <c r="C247" i="108" s="1"/>
  <c r="C248" i="108" s="1"/>
  <c r="C249" i="108" s="1"/>
  <c r="C250" i="108" s="1"/>
  <c r="C251" i="108" s="1"/>
  <c r="C252" i="108" s="1"/>
  <c r="C253" i="108" s="1"/>
  <c r="C254" i="108" s="1"/>
  <c r="C255" i="108" s="1"/>
  <c r="C256" i="108" s="1"/>
  <c r="C257" i="108" s="1"/>
  <c r="C258" i="108" s="1"/>
  <c r="C259" i="108" s="1"/>
  <c r="C260" i="108" s="1"/>
  <c r="C261" i="108" s="1"/>
  <c r="C262" i="108" s="1"/>
  <c r="C263" i="108" s="1"/>
  <c r="C264" i="108" s="1"/>
  <c r="C265" i="108" s="1"/>
  <c r="C266" i="108" s="1"/>
  <c r="C267" i="108" s="1"/>
  <c r="C268" i="108" s="1"/>
  <c r="C269" i="108" s="1"/>
  <c r="C270" i="108" s="1"/>
  <c r="C271" i="108" s="1"/>
  <c r="C272" i="108" s="1"/>
  <c r="C273" i="108" s="1"/>
  <c r="C274" i="108" s="1"/>
  <c r="C275" i="108" s="1"/>
  <c r="C276" i="108" s="1"/>
  <c r="C277" i="108" s="1"/>
  <c r="C278" i="108" s="1"/>
  <c r="C279" i="108" s="1"/>
  <c r="C280" i="108" s="1"/>
  <c r="C281" i="108" s="1"/>
  <c r="C282" i="108" s="1"/>
  <c r="C283" i="108" s="1"/>
  <c r="C284" i="108" s="1"/>
  <c r="C285" i="108" s="1"/>
  <c r="C286" i="108" s="1"/>
  <c r="C287" i="108" s="1"/>
  <c r="C288" i="108" s="1"/>
  <c r="C289" i="108" s="1"/>
  <c r="C290" i="108" s="1"/>
  <c r="C291" i="108" s="1"/>
  <c r="C292" i="108" s="1"/>
  <c r="C293" i="108" s="1"/>
  <c r="C294" i="108" s="1"/>
  <c r="C295" i="108" s="1"/>
  <c r="C296" i="108" s="1"/>
  <c r="C297" i="108" s="1"/>
  <c r="C298" i="108" s="1"/>
  <c r="C299" i="108" s="1"/>
  <c r="C300" i="108" s="1"/>
  <c r="C301" i="108" s="1"/>
  <c r="C302" i="108" s="1"/>
  <c r="C303" i="108" s="1"/>
  <c r="C304" i="108" s="1"/>
  <c r="C305" i="108" s="1"/>
  <c r="C306" i="108" s="1"/>
  <c r="C307" i="108" s="1"/>
  <c r="C308" i="108" s="1"/>
  <c r="C309" i="108" s="1"/>
  <c r="C310" i="108" s="1"/>
  <c r="C311" i="108" s="1"/>
  <c r="C312" i="108" s="1"/>
  <c r="C313" i="108" s="1"/>
  <c r="C314" i="108" s="1"/>
  <c r="C315" i="108" s="1"/>
  <c r="C316" i="108" s="1"/>
  <c r="C317" i="108" s="1"/>
  <c r="C318" i="108" s="1"/>
  <c r="C319" i="108" s="1"/>
  <c r="C320" i="108" s="1"/>
  <c r="C321" i="108" s="1"/>
  <c r="C322" i="108" s="1"/>
  <c r="C323" i="108" s="1"/>
  <c r="C324" i="108" s="1"/>
  <c r="C325" i="108" s="1"/>
  <c r="C326" i="108" s="1"/>
  <c r="C327" i="108" s="1"/>
  <c r="C328" i="108" s="1"/>
  <c r="C329" i="108" s="1"/>
  <c r="C330" i="108" s="1"/>
  <c r="C331" i="108" s="1"/>
  <c r="C332" i="108" s="1"/>
  <c r="C333" i="108" s="1"/>
  <c r="C334" i="108" s="1"/>
  <c r="C335" i="108" s="1"/>
  <c r="C336" i="108" s="1"/>
  <c r="C337" i="108" s="1"/>
  <c r="C338" i="108" s="1"/>
  <c r="C339" i="108" s="1"/>
  <c r="C340" i="108" s="1"/>
  <c r="C341" i="108" s="1"/>
  <c r="C342" i="108" s="1"/>
  <c r="C343" i="108" s="1"/>
  <c r="C344" i="108" s="1"/>
  <c r="C345" i="108" s="1"/>
  <c r="C346" i="108" s="1"/>
  <c r="C347" i="108" s="1"/>
  <c r="C348" i="108" s="1"/>
  <c r="C349" i="108" s="1"/>
  <c r="C350" i="108" s="1"/>
  <c r="C351" i="108" s="1"/>
  <c r="BA22" i="108"/>
  <c r="AH22" i="108"/>
  <c r="K22" i="108"/>
  <c r="AT22" i="108" s="1"/>
  <c r="E10" i="108"/>
  <c r="E9" i="108"/>
  <c r="P8" i="108"/>
  <c r="F25" i="2" s="1"/>
  <c r="O8" i="108"/>
  <c r="E25" i="2" s="1"/>
  <c r="V6" i="108"/>
  <c r="P6" i="108"/>
  <c r="O6" i="108"/>
  <c r="C6" i="108"/>
  <c r="P5" i="108"/>
  <c r="B49" i="2" s="1"/>
  <c r="O5" i="108"/>
  <c r="A49" i="2" s="1"/>
  <c r="C5" i="108"/>
  <c r="AR4" i="108"/>
  <c r="AQ4" i="108"/>
  <c r="AP4" i="108"/>
  <c r="AO4" i="108"/>
  <c r="AN4" i="108"/>
  <c r="AM4" i="108"/>
  <c r="AL4" i="108"/>
  <c r="AK4" i="108"/>
  <c r="AJ4" i="108"/>
  <c r="AI4" i="108"/>
  <c r="AH4" i="108"/>
  <c r="AG4" i="108"/>
  <c r="AF4" i="108"/>
  <c r="AE4" i="108"/>
  <c r="AD4" i="108"/>
  <c r="AC4" i="108"/>
  <c r="AB4" i="108"/>
  <c r="C4" i="108"/>
  <c r="C3" i="108"/>
  <c r="C2" i="108"/>
  <c r="C1" i="108"/>
  <c r="BA351" i="107"/>
  <c r="AH351" i="107"/>
  <c r="K351" i="107"/>
  <c r="BA350" i="107"/>
  <c r="AH350" i="107"/>
  <c r="K350" i="107"/>
  <c r="BA349" i="107"/>
  <c r="AH349" i="107"/>
  <c r="K349" i="107"/>
  <c r="AT349" i="107" s="1"/>
  <c r="BA348" i="107"/>
  <c r="AH348" i="107"/>
  <c r="K348" i="107"/>
  <c r="AT348" i="107" s="1"/>
  <c r="BA347" i="107"/>
  <c r="AH347" i="107"/>
  <c r="K347" i="107"/>
  <c r="BA346" i="107"/>
  <c r="AH346" i="107"/>
  <c r="K346" i="107"/>
  <c r="J346" i="107" s="1"/>
  <c r="BA345" i="107"/>
  <c r="AH345" i="107"/>
  <c r="K345" i="107"/>
  <c r="AG345" i="107" s="1"/>
  <c r="BA344" i="107"/>
  <c r="AH344" i="107"/>
  <c r="K344" i="107"/>
  <c r="AS344" i="107" s="1"/>
  <c r="BA343" i="107"/>
  <c r="AH343" i="107"/>
  <c r="K343" i="107"/>
  <c r="AT343" i="107" s="1"/>
  <c r="BA342" i="107"/>
  <c r="AH342" i="107"/>
  <c r="K342" i="107"/>
  <c r="AS342" i="107" s="1"/>
  <c r="BA341" i="107"/>
  <c r="AH341" i="107"/>
  <c r="K341" i="107"/>
  <c r="BA340" i="107"/>
  <c r="AH340" i="107"/>
  <c r="K340" i="107"/>
  <c r="O340" i="107" s="1"/>
  <c r="AK340" i="107" s="1"/>
  <c r="AX340" i="107" s="1"/>
  <c r="BA339" i="107"/>
  <c r="AH339" i="107"/>
  <c r="K339" i="107"/>
  <c r="BA338" i="107"/>
  <c r="AH338" i="107"/>
  <c r="K338" i="107"/>
  <c r="AM338" i="107" s="1"/>
  <c r="BA337" i="107"/>
  <c r="AH337" i="107"/>
  <c r="K337" i="107"/>
  <c r="BA336" i="107"/>
  <c r="AH336" i="107"/>
  <c r="K336" i="107"/>
  <c r="J336" i="107" s="1"/>
  <c r="BA335" i="107"/>
  <c r="AH335" i="107"/>
  <c r="K335" i="107"/>
  <c r="BA334" i="107"/>
  <c r="AH334" i="107"/>
  <c r="K334" i="107"/>
  <c r="J334" i="107" s="1"/>
  <c r="BA333" i="107"/>
  <c r="AH333" i="107"/>
  <c r="K333" i="107"/>
  <c r="O333" i="107" s="1"/>
  <c r="AK333" i="107" s="1"/>
  <c r="AX333" i="107" s="1"/>
  <c r="BA332" i="107"/>
  <c r="AH332" i="107"/>
  <c r="K332" i="107"/>
  <c r="AS332" i="107" s="1"/>
  <c r="BA331" i="107"/>
  <c r="AH331" i="107"/>
  <c r="K331" i="107"/>
  <c r="J331" i="107" s="1"/>
  <c r="BA330" i="107"/>
  <c r="AH330" i="107"/>
  <c r="K330" i="107"/>
  <c r="AT330" i="107" s="1"/>
  <c r="BA329" i="107"/>
  <c r="AH329" i="107"/>
  <c r="K329" i="107"/>
  <c r="AG329" i="107" s="1"/>
  <c r="BA328" i="107"/>
  <c r="AH328" i="107"/>
  <c r="K328" i="107"/>
  <c r="AS328" i="107" s="1"/>
  <c r="BA327" i="107"/>
  <c r="AH327" i="107"/>
  <c r="K327" i="107"/>
  <c r="J327" i="107" s="1"/>
  <c r="BA326" i="107"/>
  <c r="AH326" i="107"/>
  <c r="K326" i="107"/>
  <c r="O326" i="107" s="1"/>
  <c r="BA325" i="107"/>
  <c r="AH325" i="107"/>
  <c r="K325" i="107"/>
  <c r="BA324" i="107"/>
  <c r="AH324" i="107"/>
  <c r="K324" i="107"/>
  <c r="BA323" i="107"/>
  <c r="AH323" i="107"/>
  <c r="K323" i="107"/>
  <c r="J323" i="107" s="1"/>
  <c r="BA322" i="107"/>
  <c r="AH322" i="107"/>
  <c r="K322" i="107"/>
  <c r="BA321" i="107"/>
  <c r="AH321" i="107"/>
  <c r="K321" i="107"/>
  <c r="AT321" i="107" s="1"/>
  <c r="BA320" i="107"/>
  <c r="AH320" i="107"/>
  <c r="K320" i="107"/>
  <c r="J320" i="107" s="1"/>
  <c r="BA319" i="107"/>
  <c r="AH319" i="107"/>
  <c r="K319" i="107"/>
  <c r="AS319" i="107" s="1"/>
  <c r="BA318" i="107"/>
  <c r="AH318" i="107"/>
  <c r="K318" i="107"/>
  <c r="BA317" i="107"/>
  <c r="AH317" i="107"/>
  <c r="K317" i="107"/>
  <c r="BA316" i="107"/>
  <c r="AH316" i="107"/>
  <c r="K316" i="107"/>
  <c r="J316" i="107" s="1"/>
  <c r="BA315" i="107"/>
  <c r="AH315" i="107"/>
  <c r="K315" i="107"/>
  <c r="J315" i="107" s="1"/>
  <c r="BA314" i="107"/>
  <c r="AH314" i="107"/>
  <c r="K314" i="107"/>
  <c r="AM314" i="107" s="1"/>
  <c r="BA313" i="107"/>
  <c r="AH313" i="107"/>
  <c r="K313" i="107"/>
  <c r="AO313" i="107" s="1"/>
  <c r="BA312" i="107"/>
  <c r="AH312" i="107"/>
  <c r="K312" i="107"/>
  <c r="AS312" i="107" s="1"/>
  <c r="BA311" i="107"/>
  <c r="AH311" i="107"/>
  <c r="K311" i="107"/>
  <c r="J311" i="107" s="1"/>
  <c r="BA310" i="107"/>
  <c r="AH310" i="107"/>
  <c r="K310" i="107"/>
  <c r="AQ310" i="107" s="1"/>
  <c r="BA309" i="107"/>
  <c r="AH309" i="107"/>
  <c r="K309" i="107"/>
  <c r="BA308" i="107"/>
  <c r="AH308" i="107"/>
  <c r="K308" i="107"/>
  <c r="J308" i="107" s="1"/>
  <c r="BA307" i="107"/>
  <c r="AH307" i="107"/>
  <c r="K307" i="107"/>
  <c r="O307" i="107" s="1"/>
  <c r="BA306" i="107"/>
  <c r="AH306" i="107"/>
  <c r="K306" i="107"/>
  <c r="I306" i="107" s="1"/>
  <c r="BA305" i="107"/>
  <c r="AH305" i="107"/>
  <c r="K305" i="107"/>
  <c r="BA304" i="107"/>
  <c r="AH304" i="107"/>
  <c r="K304" i="107"/>
  <c r="AG304" i="107" s="1"/>
  <c r="BA303" i="107"/>
  <c r="AH303" i="107"/>
  <c r="K303" i="107"/>
  <c r="AL303" i="107" s="1"/>
  <c r="BA302" i="107"/>
  <c r="AH302" i="107"/>
  <c r="K302" i="107"/>
  <c r="J302" i="107" s="1"/>
  <c r="BA301" i="107"/>
  <c r="AH301" i="107"/>
  <c r="K301" i="107"/>
  <c r="AS301" i="107" s="1"/>
  <c r="BA300" i="107"/>
  <c r="AH300" i="107"/>
  <c r="K300" i="107"/>
  <c r="J300" i="107" s="1"/>
  <c r="BA299" i="107"/>
  <c r="AH299" i="107"/>
  <c r="K299" i="107"/>
  <c r="J299" i="107" s="1"/>
  <c r="BA298" i="107"/>
  <c r="AH298" i="107"/>
  <c r="K298" i="107"/>
  <c r="J298" i="107" s="1"/>
  <c r="BA297" i="107"/>
  <c r="AH297" i="107"/>
  <c r="K297" i="107"/>
  <c r="AG297" i="107" s="1"/>
  <c r="BA296" i="107"/>
  <c r="AH296" i="107"/>
  <c r="K296" i="107"/>
  <c r="AT296" i="107" s="1"/>
  <c r="BA295" i="107"/>
  <c r="AH295" i="107"/>
  <c r="K295" i="107"/>
  <c r="I295" i="107" s="1"/>
  <c r="BA294" i="107"/>
  <c r="AH294" i="107"/>
  <c r="K294" i="107"/>
  <c r="BA293" i="107"/>
  <c r="AH293" i="107"/>
  <c r="K293" i="107"/>
  <c r="BA292" i="107"/>
  <c r="AH292" i="107"/>
  <c r="K292" i="107"/>
  <c r="J292" i="107" s="1"/>
  <c r="BA291" i="107"/>
  <c r="AH291" i="107"/>
  <c r="K291" i="107"/>
  <c r="BA290" i="107"/>
  <c r="AH290" i="107"/>
  <c r="K290" i="107"/>
  <c r="AL290" i="107" s="1"/>
  <c r="BA289" i="107"/>
  <c r="AH289" i="107"/>
  <c r="K289" i="107"/>
  <c r="BA288" i="107"/>
  <c r="AH288" i="107"/>
  <c r="K288" i="107"/>
  <c r="J288" i="107" s="1"/>
  <c r="BA287" i="107"/>
  <c r="AH287" i="107"/>
  <c r="K287" i="107"/>
  <c r="AL287" i="107" s="1"/>
  <c r="BA286" i="107"/>
  <c r="AH286" i="107"/>
  <c r="K286" i="107"/>
  <c r="J286" i="107" s="1"/>
  <c r="BA285" i="107"/>
  <c r="AH285" i="107"/>
  <c r="K285" i="107"/>
  <c r="I285" i="107" s="1"/>
  <c r="BA284" i="107"/>
  <c r="AH284" i="107"/>
  <c r="K284" i="107"/>
  <c r="BA283" i="107"/>
  <c r="AH283" i="107"/>
  <c r="K283" i="107"/>
  <c r="BA282" i="107"/>
  <c r="AH282" i="107"/>
  <c r="K282" i="107"/>
  <c r="AL282" i="107" s="1"/>
  <c r="BA281" i="107"/>
  <c r="AH281" i="107"/>
  <c r="K281" i="107"/>
  <c r="AM281" i="107" s="1"/>
  <c r="BA280" i="107"/>
  <c r="AH280" i="107"/>
  <c r="K280" i="107"/>
  <c r="AT280" i="107" s="1"/>
  <c r="BA279" i="107"/>
  <c r="AH279" i="107"/>
  <c r="K279" i="107"/>
  <c r="J279" i="107" s="1"/>
  <c r="BA278" i="107"/>
  <c r="AH278" i="107"/>
  <c r="K278" i="107"/>
  <c r="AN278" i="107" s="1"/>
  <c r="BA277" i="107"/>
  <c r="AH277" i="107"/>
  <c r="K277" i="107"/>
  <c r="BA276" i="107"/>
  <c r="AH276" i="107"/>
  <c r="K276" i="107"/>
  <c r="BA275" i="107"/>
  <c r="AH275" i="107"/>
  <c r="K275" i="107"/>
  <c r="J275" i="107" s="1"/>
  <c r="BA274" i="107"/>
  <c r="AH274" i="107"/>
  <c r="K274" i="107"/>
  <c r="BA273" i="107"/>
  <c r="AH273" i="107"/>
  <c r="K273" i="107"/>
  <c r="BA272" i="107"/>
  <c r="AH272" i="107"/>
  <c r="K272" i="107"/>
  <c r="J272" i="107" s="1"/>
  <c r="BA271" i="107"/>
  <c r="AH271" i="107"/>
  <c r="K271" i="107"/>
  <c r="I271" i="107" s="1"/>
  <c r="BA270" i="107"/>
  <c r="AH270" i="107"/>
  <c r="K270" i="107"/>
  <c r="I270" i="107" s="1"/>
  <c r="BA269" i="107"/>
  <c r="AH269" i="107"/>
  <c r="K269" i="107"/>
  <c r="I269" i="107" s="1"/>
  <c r="BA268" i="107"/>
  <c r="AH268" i="107"/>
  <c r="K268" i="107"/>
  <c r="J268" i="107" s="1"/>
  <c r="BA267" i="107"/>
  <c r="AH267" i="107"/>
  <c r="K267" i="107"/>
  <c r="AQ267" i="107" s="1"/>
  <c r="BA266" i="107"/>
  <c r="AH266" i="107"/>
  <c r="K266" i="107"/>
  <c r="BA265" i="107"/>
  <c r="AH265" i="107"/>
  <c r="K265" i="107"/>
  <c r="I265" i="107" s="1"/>
  <c r="BA264" i="107"/>
  <c r="AH264" i="107"/>
  <c r="K264" i="107"/>
  <c r="BA263" i="107"/>
  <c r="AH263" i="107"/>
  <c r="K263" i="107"/>
  <c r="I263" i="107" s="1"/>
  <c r="BA262" i="107"/>
  <c r="AH262" i="107"/>
  <c r="K262" i="107"/>
  <c r="AP262" i="107" s="1"/>
  <c r="BA261" i="107"/>
  <c r="AH261" i="107"/>
  <c r="K261" i="107"/>
  <c r="BA260" i="107"/>
  <c r="AH260" i="107"/>
  <c r="K260" i="107"/>
  <c r="BA259" i="107"/>
  <c r="AH259" i="107"/>
  <c r="K259" i="107"/>
  <c r="I259" i="107" s="1"/>
  <c r="BA258" i="107"/>
  <c r="AH258" i="107"/>
  <c r="K258" i="107"/>
  <c r="J258" i="107" s="1"/>
  <c r="BA257" i="107"/>
  <c r="AH257" i="107"/>
  <c r="K257" i="107"/>
  <c r="AT257" i="107" s="1"/>
  <c r="BA256" i="107"/>
  <c r="AH256" i="107"/>
  <c r="K256" i="107"/>
  <c r="AQ256" i="107" s="1"/>
  <c r="BA255" i="107"/>
  <c r="AH255" i="107"/>
  <c r="K255" i="107"/>
  <c r="J255" i="107" s="1"/>
  <c r="BA254" i="107"/>
  <c r="AH254" i="107"/>
  <c r="K254" i="107"/>
  <c r="AT254" i="107" s="1"/>
  <c r="BA253" i="107"/>
  <c r="AH253" i="107"/>
  <c r="K253" i="107"/>
  <c r="BA252" i="107"/>
  <c r="AH252" i="107"/>
  <c r="K252" i="107"/>
  <c r="BA251" i="107"/>
  <c r="AH251" i="107"/>
  <c r="K251" i="107"/>
  <c r="BA250" i="107"/>
  <c r="AH250" i="107"/>
  <c r="K250" i="107"/>
  <c r="BA249" i="107"/>
  <c r="AH249" i="107"/>
  <c r="K249" i="107"/>
  <c r="J249" i="107" s="1"/>
  <c r="BA248" i="107"/>
  <c r="AH248" i="107"/>
  <c r="K248" i="107"/>
  <c r="AS248" i="107" s="1"/>
  <c r="BA247" i="107"/>
  <c r="AH247" i="107"/>
  <c r="K247" i="107"/>
  <c r="J247" i="107" s="1"/>
  <c r="BA246" i="107"/>
  <c r="AH246" i="107"/>
  <c r="K246" i="107"/>
  <c r="AS246" i="107" s="1"/>
  <c r="BA245" i="107"/>
  <c r="AH245" i="107"/>
  <c r="K245" i="107"/>
  <c r="J245" i="107" s="1"/>
  <c r="BA244" i="107"/>
  <c r="AH244" i="107"/>
  <c r="K244" i="107"/>
  <c r="AN244" i="107" s="1"/>
  <c r="BA243" i="107"/>
  <c r="AH243" i="107"/>
  <c r="K243" i="107"/>
  <c r="J243" i="107" s="1"/>
  <c r="BA242" i="107"/>
  <c r="AH242" i="107"/>
  <c r="K242" i="107"/>
  <c r="AG242" i="107" s="1"/>
  <c r="BA241" i="107"/>
  <c r="AH241" i="107"/>
  <c r="K241" i="107"/>
  <c r="AS241" i="107" s="1"/>
  <c r="BA240" i="107"/>
  <c r="AH240" i="107"/>
  <c r="K240" i="107"/>
  <c r="I240" i="107" s="1"/>
  <c r="BA239" i="107"/>
  <c r="AH239" i="107"/>
  <c r="K239" i="107"/>
  <c r="J239" i="107" s="1"/>
  <c r="BA238" i="107"/>
  <c r="AH238" i="107"/>
  <c r="K238" i="107"/>
  <c r="I238" i="107" s="1"/>
  <c r="BA237" i="107"/>
  <c r="AH237" i="107"/>
  <c r="K237" i="107"/>
  <c r="BA236" i="107"/>
  <c r="AH236" i="107"/>
  <c r="K236" i="107"/>
  <c r="AO236" i="107" s="1"/>
  <c r="BA235" i="107"/>
  <c r="AH235" i="107"/>
  <c r="K235" i="107"/>
  <c r="BA234" i="107"/>
  <c r="AH234" i="107"/>
  <c r="K234" i="107"/>
  <c r="BA233" i="107"/>
  <c r="AH233" i="107"/>
  <c r="K233" i="107"/>
  <c r="J233" i="107" s="1"/>
  <c r="BA232" i="107"/>
  <c r="AH232" i="107"/>
  <c r="K232" i="107"/>
  <c r="BA231" i="107"/>
  <c r="AH231" i="107"/>
  <c r="K231" i="107"/>
  <c r="BA230" i="107"/>
  <c r="AH230" i="107"/>
  <c r="K230" i="107"/>
  <c r="AT230" i="107" s="1"/>
  <c r="BA229" i="107"/>
  <c r="AH229" i="107"/>
  <c r="K229" i="107"/>
  <c r="J229" i="107" s="1"/>
  <c r="BA228" i="107"/>
  <c r="AH228" i="107"/>
  <c r="K228" i="107"/>
  <c r="AT228" i="107" s="1"/>
  <c r="BA227" i="107"/>
  <c r="AH227" i="107"/>
  <c r="K227" i="107"/>
  <c r="I227" i="107" s="1"/>
  <c r="BA226" i="107"/>
  <c r="AH226" i="107"/>
  <c r="K226" i="107"/>
  <c r="I226" i="107" s="1"/>
  <c r="BA225" i="107"/>
  <c r="AH225" i="107"/>
  <c r="K225" i="107"/>
  <c r="BA224" i="107"/>
  <c r="AH224" i="107"/>
  <c r="K224" i="107"/>
  <c r="J224" i="107" s="1"/>
  <c r="BA223" i="107"/>
  <c r="AH223" i="107"/>
  <c r="K223" i="107"/>
  <c r="AM223" i="107" s="1"/>
  <c r="BA222" i="107"/>
  <c r="AH222" i="107"/>
  <c r="K222" i="107"/>
  <c r="AT222" i="107" s="1"/>
  <c r="BA221" i="107"/>
  <c r="AH221" i="107"/>
  <c r="K221" i="107"/>
  <c r="BA220" i="107"/>
  <c r="AH220" i="107"/>
  <c r="K220" i="107"/>
  <c r="BA219" i="107"/>
  <c r="AH219" i="107"/>
  <c r="K219" i="107"/>
  <c r="AO219" i="107" s="1"/>
  <c r="BA218" i="107"/>
  <c r="AH218" i="107"/>
  <c r="K218" i="107"/>
  <c r="J218" i="107" s="1"/>
  <c r="BA217" i="107"/>
  <c r="AH217" i="107"/>
  <c r="K217" i="107"/>
  <c r="I217" i="107" s="1"/>
  <c r="BA216" i="107"/>
  <c r="AH216" i="107"/>
  <c r="K216" i="107"/>
  <c r="BA215" i="107"/>
  <c r="AH215" i="107"/>
  <c r="K215" i="107"/>
  <c r="BA214" i="107"/>
  <c r="AH214" i="107"/>
  <c r="K214" i="107"/>
  <c r="BA213" i="107"/>
  <c r="AH213" i="107"/>
  <c r="K213" i="107"/>
  <c r="O213" i="107" s="1"/>
  <c r="BA212" i="107"/>
  <c r="AH212" i="107"/>
  <c r="K212" i="107"/>
  <c r="AS212" i="107" s="1"/>
  <c r="BA211" i="107"/>
  <c r="AH211" i="107"/>
  <c r="K211" i="107"/>
  <c r="BA210" i="107"/>
  <c r="AH210" i="107"/>
  <c r="K210" i="107"/>
  <c r="BA209" i="107"/>
  <c r="AH209" i="107"/>
  <c r="K209" i="107"/>
  <c r="AT209" i="107" s="1"/>
  <c r="BA208" i="107"/>
  <c r="AH208" i="107"/>
  <c r="K208" i="107"/>
  <c r="AP208" i="107" s="1"/>
  <c r="L208" i="107" s="1"/>
  <c r="BA207" i="107"/>
  <c r="AH207" i="107"/>
  <c r="K207" i="107"/>
  <c r="BA206" i="107"/>
  <c r="AH206" i="107"/>
  <c r="K206" i="107"/>
  <c r="J206" i="107" s="1"/>
  <c r="BA205" i="107"/>
  <c r="AH205" i="107"/>
  <c r="K205" i="107"/>
  <c r="AT205" i="107" s="1"/>
  <c r="BA204" i="107"/>
  <c r="AH204" i="107"/>
  <c r="K204" i="107"/>
  <c r="AG204" i="107" s="1"/>
  <c r="BA203" i="107"/>
  <c r="AH203" i="107"/>
  <c r="K203" i="107"/>
  <c r="BA202" i="107"/>
  <c r="AH202" i="107"/>
  <c r="K202" i="107"/>
  <c r="BA201" i="107"/>
  <c r="AH201" i="107"/>
  <c r="K201" i="107"/>
  <c r="AR201" i="107" s="1"/>
  <c r="BA200" i="107"/>
  <c r="AH200" i="107"/>
  <c r="K200" i="107"/>
  <c r="BA199" i="107"/>
  <c r="AH199" i="107"/>
  <c r="K199" i="107"/>
  <c r="AG199" i="107" s="1"/>
  <c r="BA198" i="107"/>
  <c r="AH198" i="107"/>
  <c r="K198" i="107"/>
  <c r="J198" i="107" s="1"/>
  <c r="BA197" i="107"/>
  <c r="AH197" i="107"/>
  <c r="K197" i="107"/>
  <c r="J197" i="107" s="1"/>
  <c r="BA196" i="107"/>
  <c r="AH196" i="107"/>
  <c r="K196" i="107"/>
  <c r="I196" i="107" s="1"/>
  <c r="BA195" i="107"/>
  <c r="AH195" i="107"/>
  <c r="K195" i="107"/>
  <c r="BA194" i="107"/>
  <c r="AH194" i="107"/>
  <c r="K194" i="107"/>
  <c r="BA193" i="107"/>
  <c r="AH193" i="107"/>
  <c r="K193" i="107"/>
  <c r="O193" i="107" s="1"/>
  <c r="AK193" i="107" s="1"/>
  <c r="AX193" i="107" s="1"/>
  <c r="BA192" i="107"/>
  <c r="AH192" i="107"/>
  <c r="K192" i="107"/>
  <c r="J192" i="107" s="1"/>
  <c r="BA191" i="107"/>
  <c r="AH191" i="107"/>
  <c r="K191" i="107"/>
  <c r="BA190" i="107"/>
  <c r="AH190" i="107"/>
  <c r="K190" i="107"/>
  <c r="O190" i="107" s="1"/>
  <c r="BA189" i="107"/>
  <c r="AH189" i="107"/>
  <c r="K189" i="107"/>
  <c r="AT189" i="107" s="1"/>
  <c r="BA188" i="107"/>
  <c r="AH188" i="107"/>
  <c r="K188" i="107"/>
  <c r="BA187" i="107"/>
  <c r="AH187" i="107"/>
  <c r="K187" i="107"/>
  <c r="AT187" i="107" s="1"/>
  <c r="BA186" i="107"/>
  <c r="AH186" i="107"/>
  <c r="K186" i="107"/>
  <c r="O186" i="107" s="1"/>
  <c r="BA185" i="107"/>
  <c r="AH185" i="107"/>
  <c r="K185" i="107"/>
  <c r="AM185" i="107" s="1"/>
  <c r="BA184" i="107"/>
  <c r="AH184" i="107"/>
  <c r="K184" i="107"/>
  <c r="BA183" i="107"/>
  <c r="AH183" i="107"/>
  <c r="K183" i="107"/>
  <c r="AT183" i="107" s="1"/>
  <c r="BA182" i="107"/>
  <c r="AH182" i="107"/>
  <c r="K182" i="107"/>
  <c r="BA181" i="107"/>
  <c r="AH181" i="107"/>
  <c r="K181" i="107"/>
  <c r="BA180" i="107"/>
  <c r="AH180" i="107"/>
  <c r="K180" i="107"/>
  <c r="O180" i="107" s="1"/>
  <c r="AJ180" i="107" s="1"/>
  <c r="AW180" i="107" s="1"/>
  <c r="BA179" i="107"/>
  <c r="AH179" i="107"/>
  <c r="K179" i="107"/>
  <c r="AQ179" i="107" s="1"/>
  <c r="BA178" i="107"/>
  <c r="AH178" i="107"/>
  <c r="K178" i="107"/>
  <c r="I178" i="107" s="1"/>
  <c r="BA177" i="107"/>
  <c r="AH177" i="107"/>
  <c r="K177" i="107"/>
  <c r="AS177" i="107" s="1"/>
  <c r="BA176" i="107"/>
  <c r="AH176" i="107"/>
  <c r="K176" i="107"/>
  <c r="AR176" i="107" s="1"/>
  <c r="BA175" i="107"/>
  <c r="AH175" i="107"/>
  <c r="K175" i="107"/>
  <c r="BA174" i="107"/>
  <c r="AH174" i="107"/>
  <c r="K174" i="107"/>
  <c r="BA173" i="107"/>
  <c r="AH173" i="107"/>
  <c r="K173" i="107"/>
  <c r="AP173" i="107" s="1"/>
  <c r="BA172" i="107"/>
  <c r="AH172" i="107"/>
  <c r="K172" i="107"/>
  <c r="BA171" i="107"/>
  <c r="AH171" i="107"/>
  <c r="K171" i="107"/>
  <c r="BA170" i="107"/>
  <c r="AH170" i="107"/>
  <c r="K170" i="107"/>
  <c r="I170" i="107" s="1"/>
  <c r="BA169" i="107"/>
  <c r="AH169" i="107"/>
  <c r="K169" i="107"/>
  <c r="BA168" i="107"/>
  <c r="AH168" i="107"/>
  <c r="K168" i="107"/>
  <c r="BA167" i="107"/>
  <c r="AH167" i="107"/>
  <c r="K167" i="107"/>
  <c r="AT167" i="107" s="1"/>
  <c r="BA166" i="107"/>
  <c r="AH166" i="107"/>
  <c r="K166" i="107"/>
  <c r="AS166" i="107" s="1"/>
  <c r="BA165" i="107"/>
  <c r="AH165" i="107"/>
  <c r="K165" i="107"/>
  <c r="BA164" i="107"/>
  <c r="AH164" i="107"/>
  <c r="K164" i="107"/>
  <c r="O164" i="107" s="1"/>
  <c r="AK164" i="107" s="1"/>
  <c r="AX164" i="107" s="1"/>
  <c r="BA163" i="107"/>
  <c r="AH163" i="107"/>
  <c r="K163" i="107"/>
  <c r="AT163" i="107" s="1"/>
  <c r="BA162" i="107"/>
  <c r="AH162" i="107"/>
  <c r="K162" i="107"/>
  <c r="BA161" i="107"/>
  <c r="AH161" i="107"/>
  <c r="K161" i="107"/>
  <c r="BA160" i="107"/>
  <c r="AH160" i="107"/>
  <c r="K160" i="107"/>
  <c r="AG160" i="107" s="1"/>
  <c r="BA159" i="107"/>
  <c r="AH159" i="107"/>
  <c r="K159" i="107"/>
  <c r="O159" i="107" s="1"/>
  <c r="BA158" i="107"/>
  <c r="AH158" i="107"/>
  <c r="K158" i="107"/>
  <c r="BA157" i="107"/>
  <c r="AH157" i="107"/>
  <c r="K157" i="107"/>
  <c r="BA156" i="107"/>
  <c r="AH156" i="107"/>
  <c r="K156" i="107"/>
  <c r="BA155" i="107"/>
  <c r="AH155" i="107"/>
  <c r="K155" i="107"/>
  <c r="O155" i="107" s="1"/>
  <c r="BA154" i="107"/>
  <c r="AH154" i="107"/>
  <c r="K154" i="107"/>
  <c r="AR154" i="107" s="1"/>
  <c r="BA153" i="107"/>
  <c r="AH153" i="107"/>
  <c r="K153" i="107"/>
  <c r="J153" i="107" s="1"/>
  <c r="BA152" i="107"/>
  <c r="AH152" i="107"/>
  <c r="K152" i="107"/>
  <c r="J152" i="107" s="1"/>
  <c r="BA151" i="107"/>
  <c r="AH151" i="107"/>
  <c r="K151" i="107"/>
  <c r="AR151" i="107" s="1"/>
  <c r="BA150" i="107"/>
  <c r="AH150" i="107"/>
  <c r="K150" i="107"/>
  <c r="BA149" i="107"/>
  <c r="AH149" i="107"/>
  <c r="K149" i="107"/>
  <c r="J149" i="107" s="1"/>
  <c r="BA148" i="107"/>
  <c r="AH148" i="107"/>
  <c r="K148" i="107"/>
  <c r="BA147" i="107"/>
  <c r="AH147" i="107"/>
  <c r="K147" i="107"/>
  <c r="AT147" i="107" s="1"/>
  <c r="BA146" i="107"/>
  <c r="AH146" i="107"/>
  <c r="K146" i="107"/>
  <c r="J146" i="107" s="1"/>
  <c r="BA145" i="107"/>
  <c r="AH145" i="107"/>
  <c r="K145" i="107"/>
  <c r="J145" i="107" s="1"/>
  <c r="BA144" i="107"/>
  <c r="AH144" i="107"/>
  <c r="K144" i="107"/>
  <c r="AO144" i="107" s="1"/>
  <c r="BA143" i="107"/>
  <c r="AH143" i="107"/>
  <c r="K143" i="107"/>
  <c r="J143" i="107" s="1"/>
  <c r="BA142" i="107"/>
  <c r="AH142" i="107"/>
  <c r="K142" i="107"/>
  <c r="BA141" i="107"/>
  <c r="AH141" i="107"/>
  <c r="K141" i="107"/>
  <c r="J141" i="107" s="1"/>
  <c r="BA140" i="107"/>
  <c r="AH140" i="107"/>
  <c r="K140" i="107"/>
  <c r="BA139" i="107"/>
  <c r="AH139" i="107"/>
  <c r="K139" i="107"/>
  <c r="AS139" i="107" s="1"/>
  <c r="BA138" i="107"/>
  <c r="AH138" i="107"/>
  <c r="K138" i="107"/>
  <c r="AL138" i="107" s="1"/>
  <c r="BA137" i="107"/>
  <c r="AH137" i="107"/>
  <c r="K137" i="107"/>
  <c r="BA136" i="107"/>
  <c r="AH136" i="107"/>
  <c r="K136" i="107"/>
  <c r="AN136" i="107" s="1"/>
  <c r="BA135" i="107"/>
  <c r="AH135" i="107"/>
  <c r="K135" i="107"/>
  <c r="J135" i="107" s="1"/>
  <c r="BA134" i="107"/>
  <c r="AH134" i="107"/>
  <c r="K134" i="107"/>
  <c r="AS134" i="107" s="1"/>
  <c r="BA133" i="107"/>
  <c r="AH133" i="107"/>
  <c r="K133" i="107"/>
  <c r="AQ133" i="107" s="1"/>
  <c r="BA132" i="107"/>
  <c r="AH132" i="107"/>
  <c r="K132" i="107"/>
  <c r="AN132" i="107" s="1"/>
  <c r="BA131" i="107"/>
  <c r="AH131" i="107"/>
  <c r="K131" i="107"/>
  <c r="AR131" i="107" s="1"/>
  <c r="BA130" i="107"/>
  <c r="AH130" i="107"/>
  <c r="K130" i="107"/>
  <c r="AS130" i="107" s="1"/>
  <c r="BA129" i="107"/>
  <c r="AH129" i="107"/>
  <c r="K129" i="107"/>
  <c r="AS129" i="107" s="1"/>
  <c r="BA128" i="107"/>
  <c r="AH128" i="107"/>
  <c r="K128" i="107"/>
  <c r="O128" i="107" s="1"/>
  <c r="AJ128" i="107" s="1"/>
  <c r="AW128" i="107" s="1"/>
  <c r="BA127" i="107"/>
  <c r="AH127" i="107"/>
  <c r="K127" i="107"/>
  <c r="BA126" i="107"/>
  <c r="AH126" i="107"/>
  <c r="K126" i="107"/>
  <c r="BA125" i="107"/>
  <c r="AH125" i="107"/>
  <c r="K125" i="107"/>
  <c r="J125" i="107" s="1"/>
  <c r="BA124" i="107"/>
  <c r="AH124" i="107"/>
  <c r="K124" i="107"/>
  <c r="BA123" i="107"/>
  <c r="AH123" i="107"/>
  <c r="K123" i="107"/>
  <c r="BA122" i="107"/>
  <c r="AH122" i="107"/>
  <c r="K122" i="107"/>
  <c r="AP122" i="107" s="1"/>
  <c r="L122" i="107" s="1"/>
  <c r="BA121" i="107"/>
  <c r="AH121" i="107"/>
  <c r="K121" i="107"/>
  <c r="AT121" i="107" s="1"/>
  <c r="BA120" i="107"/>
  <c r="AH120" i="107"/>
  <c r="K120" i="107"/>
  <c r="I120" i="107" s="1"/>
  <c r="BA119" i="107"/>
  <c r="AH119" i="107"/>
  <c r="K119" i="107"/>
  <c r="AS119" i="107" s="1"/>
  <c r="BA118" i="107"/>
  <c r="AH118" i="107"/>
  <c r="K118" i="107"/>
  <c r="O118" i="107" s="1"/>
  <c r="AK118" i="107" s="1"/>
  <c r="AX118" i="107" s="1"/>
  <c r="BA117" i="107"/>
  <c r="AH117" i="107"/>
  <c r="K117" i="107"/>
  <c r="BA116" i="107"/>
  <c r="AH116" i="107"/>
  <c r="K116" i="107"/>
  <c r="J116" i="107" s="1"/>
  <c r="BA115" i="107"/>
  <c r="AH115" i="107"/>
  <c r="K115" i="107"/>
  <c r="J115" i="107" s="1"/>
  <c r="BA114" i="107"/>
  <c r="AH114" i="107"/>
  <c r="K114" i="107"/>
  <c r="AS114" i="107" s="1"/>
  <c r="BA113" i="107"/>
  <c r="AH113" i="107"/>
  <c r="K113" i="107"/>
  <c r="BA112" i="107"/>
  <c r="AH112" i="107"/>
  <c r="K112" i="107"/>
  <c r="AS112" i="107" s="1"/>
  <c r="BA111" i="107"/>
  <c r="AH111" i="107"/>
  <c r="K111" i="107"/>
  <c r="O111" i="107" s="1"/>
  <c r="BA110" i="107"/>
  <c r="AH110" i="107"/>
  <c r="K110" i="107"/>
  <c r="J110" i="107" s="1"/>
  <c r="BA109" i="107"/>
  <c r="AH109" i="107"/>
  <c r="K109" i="107"/>
  <c r="J109" i="107" s="1"/>
  <c r="BA108" i="107"/>
  <c r="AH108" i="107"/>
  <c r="K108" i="107"/>
  <c r="BA107" i="107"/>
  <c r="AH107" i="107"/>
  <c r="K107" i="107"/>
  <c r="BA106" i="107"/>
  <c r="AH106" i="107"/>
  <c r="K106" i="107"/>
  <c r="AP106" i="107" s="1"/>
  <c r="BA105" i="107"/>
  <c r="AH105" i="107"/>
  <c r="K105" i="107"/>
  <c r="BA104" i="107"/>
  <c r="AH104" i="107"/>
  <c r="K104" i="107"/>
  <c r="I104" i="107" s="1"/>
  <c r="BA103" i="107"/>
  <c r="AH103" i="107"/>
  <c r="K103" i="107"/>
  <c r="AS103" i="107" s="1"/>
  <c r="BA102" i="107"/>
  <c r="AH102" i="107"/>
  <c r="K102" i="107"/>
  <c r="AQ102" i="107" s="1"/>
  <c r="BA101" i="107"/>
  <c r="AH101" i="107"/>
  <c r="K101" i="107"/>
  <c r="O101" i="107" s="1"/>
  <c r="AK101" i="107" s="1"/>
  <c r="AX101" i="107" s="1"/>
  <c r="BA100" i="107"/>
  <c r="AH100" i="107"/>
  <c r="K100" i="107"/>
  <c r="J100" i="107" s="1"/>
  <c r="BA99" i="107"/>
  <c r="AH99" i="107"/>
  <c r="K99" i="107"/>
  <c r="O99" i="107" s="1"/>
  <c r="AI99" i="107" s="1"/>
  <c r="AV99" i="107" s="1"/>
  <c r="BA98" i="107"/>
  <c r="AH98" i="107"/>
  <c r="K98" i="107"/>
  <c r="AS98" i="107" s="1"/>
  <c r="BA97" i="107"/>
  <c r="AH97" i="107"/>
  <c r="K97" i="107"/>
  <c r="O97" i="107" s="1"/>
  <c r="AK97" i="107" s="1"/>
  <c r="AX97" i="107" s="1"/>
  <c r="BA96" i="107"/>
  <c r="AH96" i="107"/>
  <c r="K96" i="107"/>
  <c r="BA95" i="107"/>
  <c r="AH95" i="107"/>
  <c r="K95" i="107"/>
  <c r="AT95" i="107" s="1"/>
  <c r="BA94" i="107"/>
  <c r="AH94" i="107"/>
  <c r="K94" i="107"/>
  <c r="AS94" i="107" s="1"/>
  <c r="BA93" i="107"/>
  <c r="AH93" i="107"/>
  <c r="K93" i="107"/>
  <c r="AR93" i="107" s="1"/>
  <c r="BA92" i="107"/>
  <c r="AH92" i="107"/>
  <c r="K92" i="107"/>
  <c r="I92" i="107" s="1"/>
  <c r="BA91" i="107"/>
  <c r="AH91" i="107"/>
  <c r="K91" i="107"/>
  <c r="AT91" i="107" s="1"/>
  <c r="BA90" i="107"/>
  <c r="AH90" i="107"/>
  <c r="K90" i="107"/>
  <c r="BA89" i="107"/>
  <c r="AH89" i="107"/>
  <c r="K89" i="107"/>
  <c r="BA88" i="107"/>
  <c r="AH88" i="107"/>
  <c r="K88" i="107"/>
  <c r="AO88" i="107" s="1"/>
  <c r="BA87" i="107"/>
  <c r="AH87" i="107"/>
  <c r="K87" i="107"/>
  <c r="AT87" i="107" s="1"/>
  <c r="BA86" i="107"/>
  <c r="AH86" i="107"/>
  <c r="K86" i="107"/>
  <c r="AR86" i="107" s="1"/>
  <c r="BA85" i="107"/>
  <c r="AH85" i="107"/>
  <c r="K85" i="107"/>
  <c r="AS85" i="107" s="1"/>
  <c r="BA84" i="107"/>
  <c r="AH84" i="107"/>
  <c r="K84" i="107"/>
  <c r="J84" i="107" s="1"/>
  <c r="BA83" i="107"/>
  <c r="AH83" i="107"/>
  <c r="K83" i="107"/>
  <c r="AS83" i="107" s="1"/>
  <c r="BA82" i="107"/>
  <c r="AH82" i="107"/>
  <c r="K82" i="107"/>
  <c r="AM82" i="107" s="1"/>
  <c r="BA81" i="107"/>
  <c r="AH81" i="107"/>
  <c r="K81" i="107"/>
  <c r="O81" i="107" s="1"/>
  <c r="AJ81" i="107" s="1"/>
  <c r="AW81" i="107" s="1"/>
  <c r="BA80" i="107"/>
  <c r="AH80" i="107"/>
  <c r="K80" i="107"/>
  <c r="I80" i="107" s="1"/>
  <c r="BA79" i="107"/>
  <c r="AH79" i="107"/>
  <c r="K79" i="107"/>
  <c r="I79" i="107" s="1"/>
  <c r="BA78" i="107"/>
  <c r="AH78" i="107"/>
  <c r="K78" i="107"/>
  <c r="AL78" i="107" s="1"/>
  <c r="BA77" i="107"/>
  <c r="AH77" i="107"/>
  <c r="K77" i="107"/>
  <c r="AN77" i="107" s="1"/>
  <c r="BA76" i="107"/>
  <c r="AH76" i="107"/>
  <c r="K76" i="107"/>
  <c r="AS76" i="107" s="1"/>
  <c r="BA75" i="107"/>
  <c r="AH75" i="107"/>
  <c r="K75" i="107"/>
  <c r="I75" i="107" s="1"/>
  <c r="BA74" i="107"/>
  <c r="AH74" i="107"/>
  <c r="K74" i="107"/>
  <c r="I74" i="107" s="1"/>
  <c r="BA73" i="107"/>
  <c r="AH73" i="107"/>
  <c r="K73" i="107"/>
  <c r="O73" i="107" s="1"/>
  <c r="BA72" i="107"/>
  <c r="AH72" i="107"/>
  <c r="K72" i="107"/>
  <c r="J72" i="107" s="1"/>
  <c r="BA71" i="107"/>
  <c r="AH71" i="107"/>
  <c r="K71" i="107"/>
  <c r="BA70" i="107"/>
  <c r="AH70" i="107"/>
  <c r="K70" i="107"/>
  <c r="AS70" i="107" s="1"/>
  <c r="BA69" i="107"/>
  <c r="AH69" i="107"/>
  <c r="K69" i="107"/>
  <c r="AT69" i="107" s="1"/>
  <c r="BA68" i="107"/>
  <c r="AH68" i="107"/>
  <c r="K68" i="107"/>
  <c r="AP68" i="107" s="1"/>
  <c r="L68" i="107" s="1"/>
  <c r="BA67" i="107"/>
  <c r="AH67" i="107"/>
  <c r="K67" i="107"/>
  <c r="AS67" i="107" s="1"/>
  <c r="BA66" i="107"/>
  <c r="AH66" i="107"/>
  <c r="K66" i="107"/>
  <c r="AM66" i="107" s="1"/>
  <c r="BA65" i="107"/>
  <c r="AH65" i="107"/>
  <c r="K65" i="107"/>
  <c r="BA64" i="107"/>
  <c r="AH64" i="107"/>
  <c r="K64" i="107"/>
  <c r="J64" i="107" s="1"/>
  <c r="BA63" i="107"/>
  <c r="AH63" i="107"/>
  <c r="K63" i="107"/>
  <c r="AP63" i="107" s="1"/>
  <c r="L63" i="107" s="1"/>
  <c r="BA62" i="107"/>
  <c r="AH62" i="107"/>
  <c r="K62" i="107"/>
  <c r="AT62" i="107" s="1"/>
  <c r="BA61" i="107"/>
  <c r="AH61" i="107"/>
  <c r="K61" i="107"/>
  <c r="AS61" i="107" s="1"/>
  <c r="BA60" i="107"/>
  <c r="AH60" i="107"/>
  <c r="K60" i="107"/>
  <c r="AS60" i="107" s="1"/>
  <c r="BA59" i="107"/>
  <c r="AH59" i="107"/>
  <c r="K59" i="107"/>
  <c r="AP59" i="107" s="1"/>
  <c r="BA58" i="107"/>
  <c r="AH58" i="107"/>
  <c r="K58" i="107"/>
  <c r="BA57" i="107"/>
  <c r="AH57" i="107"/>
  <c r="K57" i="107"/>
  <c r="BA56" i="107"/>
  <c r="AH56" i="107"/>
  <c r="K56" i="107"/>
  <c r="J56" i="107" s="1"/>
  <c r="BA55" i="107"/>
  <c r="AH55" i="107"/>
  <c r="K55" i="107"/>
  <c r="J55" i="107" s="1"/>
  <c r="BA54" i="107"/>
  <c r="AH54" i="107"/>
  <c r="K54" i="107"/>
  <c r="AN54" i="107" s="1"/>
  <c r="BA53" i="107"/>
  <c r="AH53" i="107"/>
  <c r="K53" i="107"/>
  <c r="AP53" i="107" s="1"/>
  <c r="BA52" i="107"/>
  <c r="AH52" i="107"/>
  <c r="K52" i="107"/>
  <c r="AT52" i="107" s="1"/>
  <c r="BA51" i="107"/>
  <c r="AH51" i="107"/>
  <c r="K51" i="107"/>
  <c r="AQ51" i="107" s="1"/>
  <c r="BA50" i="107"/>
  <c r="AH50" i="107"/>
  <c r="K50" i="107"/>
  <c r="AT50" i="107" s="1"/>
  <c r="BA49" i="107"/>
  <c r="AH49" i="107"/>
  <c r="K49" i="107"/>
  <c r="AS49" i="107" s="1"/>
  <c r="BA48" i="107"/>
  <c r="AH48" i="107"/>
  <c r="K48" i="107"/>
  <c r="BA47" i="107"/>
  <c r="AH47" i="107"/>
  <c r="K47" i="107"/>
  <c r="O47" i="107" s="1"/>
  <c r="BA46" i="107"/>
  <c r="AH46" i="107"/>
  <c r="K46" i="107"/>
  <c r="O46" i="107" s="1"/>
  <c r="BA45" i="107"/>
  <c r="AH45" i="107"/>
  <c r="K45" i="107"/>
  <c r="AG45" i="107" s="1"/>
  <c r="BA44" i="107"/>
  <c r="AH44" i="107"/>
  <c r="K44" i="107"/>
  <c r="AP44" i="107" s="1"/>
  <c r="L44" i="107" s="1"/>
  <c r="BA43" i="107"/>
  <c r="AH43" i="107"/>
  <c r="K43" i="107"/>
  <c r="AS43" i="107" s="1"/>
  <c r="BA42" i="107"/>
  <c r="AH42" i="107"/>
  <c r="K42" i="107"/>
  <c r="AR42" i="107" s="1"/>
  <c r="BA41" i="107"/>
  <c r="AH41" i="107"/>
  <c r="K41" i="107"/>
  <c r="O41" i="107" s="1"/>
  <c r="BA40" i="107"/>
  <c r="AH40" i="107"/>
  <c r="K40" i="107"/>
  <c r="I40" i="107" s="1"/>
  <c r="BA39" i="107"/>
  <c r="AH39" i="107"/>
  <c r="K39" i="107"/>
  <c r="AM39" i="107" s="1"/>
  <c r="BA38" i="107"/>
  <c r="AH38" i="107"/>
  <c r="K38" i="107"/>
  <c r="O38" i="107" s="1"/>
  <c r="BA37" i="107"/>
  <c r="AH37" i="107"/>
  <c r="K37" i="107"/>
  <c r="AO37" i="107" s="1"/>
  <c r="BA36" i="107"/>
  <c r="AH36" i="107"/>
  <c r="K36" i="107"/>
  <c r="AS36" i="107" s="1"/>
  <c r="BA35" i="107"/>
  <c r="AH35" i="107"/>
  <c r="K35" i="107"/>
  <c r="BA34" i="107"/>
  <c r="AH34" i="107"/>
  <c r="K34" i="107"/>
  <c r="O34" i="107" s="1"/>
  <c r="BA33" i="107"/>
  <c r="AH33" i="107"/>
  <c r="K33" i="107"/>
  <c r="AS33" i="107" s="1"/>
  <c r="BA32" i="107"/>
  <c r="AH32" i="107"/>
  <c r="K32" i="107"/>
  <c r="J32" i="107" s="1"/>
  <c r="BA31" i="107"/>
  <c r="AH31" i="107"/>
  <c r="K31" i="107"/>
  <c r="AQ31" i="107" s="1"/>
  <c r="BA30" i="107"/>
  <c r="AH30" i="107"/>
  <c r="K30" i="107"/>
  <c r="AN30" i="107" s="1"/>
  <c r="BA29" i="107"/>
  <c r="AH29" i="107"/>
  <c r="K29" i="107"/>
  <c r="AG29" i="107" s="1"/>
  <c r="BA28" i="107"/>
  <c r="AH28" i="107"/>
  <c r="K28" i="107"/>
  <c r="AQ28" i="107" s="1"/>
  <c r="BA27" i="107"/>
  <c r="AH27" i="107"/>
  <c r="K27" i="107"/>
  <c r="J27" i="107" s="1"/>
  <c r="BA26" i="107"/>
  <c r="AH26" i="107"/>
  <c r="K26" i="107"/>
  <c r="AR26" i="107" s="1"/>
  <c r="BA25" i="107"/>
  <c r="AH25" i="107"/>
  <c r="K25" i="107"/>
  <c r="AT25" i="107" s="1"/>
  <c r="BA24" i="107"/>
  <c r="AH24" i="107"/>
  <c r="K24" i="107"/>
  <c r="AT24" i="107" s="1"/>
  <c r="BA23" i="107"/>
  <c r="AH23" i="107"/>
  <c r="K23" i="107"/>
  <c r="AM23" i="107" s="1"/>
  <c r="C23" i="107"/>
  <c r="C24" i="107" s="1"/>
  <c r="C25" i="107" s="1"/>
  <c r="C26" i="107" s="1"/>
  <c r="C27" i="107" s="1"/>
  <c r="C28" i="107" s="1"/>
  <c r="C29" i="107" s="1"/>
  <c r="C30" i="107" s="1"/>
  <c r="C31" i="107" s="1"/>
  <c r="C32" i="107" s="1"/>
  <c r="C33" i="107" s="1"/>
  <c r="C34" i="107" s="1"/>
  <c r="C35" i="107" s="1"/>
  <c r="C36" i="107" s="1"/>
  <c r="C37" i="107" s="1"/>
  <c r="C38" i="107" s="1"/>
  <c r="C39" i="107" s="1"/>
  <c r="C40" i="107" s="1"/>
  <c r="C41" i="107" s="1"/>
  <c r="C42" i="107" s="1"/>
  <c r="C43" i="107" s="1"/>
  <c r="C44" i="107" s="1"/>
  <c r="C45" i="107" s="1"/>
  <c r="C46" i="107" s="1"/>
  <c r="C47" i="107" s="1"/>
  <c r="C48" i="107" s="1"/>
  <c r="C49" i="107" s="1"/>
  <c r="C50" i="107" s="1"/>
  <c r="C51" i="107" s="1"/>
  <c r="C52" i="107" s="1"/>
  <c r="C53" i="107" s="1"/>
  <c r="C54" i="107" s="1"/>
  <c r="C55" i="107" s="1"/>
  <c r="C56" i="107" s="1"/>
  <c r="C57" i="107" s="1"/>
  <c r="C58" i="107" s="1"/>
  <c r="C59" i="107" s="1"/>
  <c r="C60" i="107" s="1"/>
  <c r="C61" i="107" s="1"/>
  <c r="C62" i="107" s="1"/>
  <c r="C63" i="107" s="1"/>
  <c r="C64" i="107" s="1"/>
  <c r="C65" i="107" s="1"/>
  <c r="C66" i="107" s="1"/>
  <c r="C67" i="107" s="1"/>
  <c r="C68" i="107" s="1"/>
  <c r="C69" i="107" s="1"/>
  <c r="C70" i="107" s="1"/>
  <c r="C71" i="107" s="1"/>
  <c r="C72" i="107" s="1"/>
  <c r="C73" i="107" s="1"/>
  <c r="C74" i="107" s="1"/>
  <c r="C75" i="107" s="1"/>
  <c r="C76" i="107" s="1"/>
  <c r="C77" i="107" s="1"/>
  <c r="C78" i="107" s="1"/>
  <c r="C79" i="107" s="1"/>
  <c r="C80" i="107" s="1"/>
  <c r="C81" i="107" s="1"/>
  <c r="C82" i="107" s="1"/>
  <c r="C83" i="107" s="1"/>
  <c r="C84" i="107" s="1"/>
  <c r="C85" i="107" s="1"/>
  <c r="C86" i="107" s="1"/>
  <c r="C87" i="107" s="1"/>
  <c r="C88" i="107" s="1"/>
  <c r="C89" i="107" s="1"/>
  <c r="C90" i="107" s="1"/>
  <c r="C91" i="107" s="1"/>
  <c r="C92" i="107" s="1"/>
  <c r="C93" i="107" s="1"/>
  <c r="C94" i="107" s="1"/>
  <c r="C95" i="107" s="1"/>
  <c r="C96" i="107" s="1"/>
  <c r="C97" i="107" s="1"/>
  <c r="C98" i="107" s="1"/>
  <c r="C99" i="107" s="1"/>
  <c r="C100" i="107" s="1"/>
  <c r="C101" i="107" s="1"/>
  <c r="C102" i="107" s="1"/>
  <c r="C103" i="107" s="1"/>
  <c r="C104" i="107" s="1"/>
  <c r="C105" i="107" s="1"/>
  <c r="C106" i="107" s="1"/>
  <c r="C107" i="107" s="1"/>
  <c r="C108" i="107" s="1"/>
  <c r="C109" i="107" s="1"/>
  <c r="C110" i="107" s="1"/>
  <c r="C111" i="107" s="1"/>
  <c r="C112" i="107" s="1"/>
  <c r="C113" i="107" s="1"/>
  <c r="C114" i="107" s="1"/>
  <c r="C115" i="107" s="1"/>
  <c r="C116" i="107" s="1"/>
  <c r="C117" i="107" s="1"/>
  <c r="C118" i="107" s="1"/>
  <c r="C119" i="107" s="1"/>
  <c r="C120" i="107" s="1"/>
  <c r="C121" i="107" s="1"/>
  <c r="C122" i="107" s="1"/>
  <c r="C123" i="107" s="1"/>
  <c r="C124" i="107" s="1"/>
  <c r="C125" i="107" s="1"/>
  <c r="C126" i="107" s="1"/>
  <c r="C127" i="107" s="1"/>
  <c r="C128" i="107" s="1"/>
  <c r="C129" i="107" s="1"/>
  <c r="C130" i="107" s="1"/>
  <c r="C131" i="107" s="1"/>
  <c r="C132" i="107" s="1"/>
  <c r="C133" i="107" s="1"/>
  <c r="C134" i="107" s="1"/>
  <c r="C135" i="107" s="1"/>
  <c r="C136" i="107" s="1"/>
  <c r="C137" i="107" s="1"/>
  <c r="C138" i="107" s="1"/>
  <c r="C139" i="107" s="1"/>
  <c r="C140" i="107" s="1"/>
  <c r="C141" i="107" s="1"/>
  <c r="C142" i="107" s="1"/>
  <c r="C143" i="107" s="1"/>
  <c r="C144" i="107" s="1"/>
  <c r="C145" i="107" s="1"/>
  <c r="C146" i="107" s="1"/>
  <c r="C147" i="107" s="1"/>
  <c r="C148" i="107" s="1"/>
  <c r="C149" i="107" s="1"/>
  <c r="C150" i="107" s="1"/>
  <c r="C151" i="107" s="1"/>
  <c r="C152" i="107" s="1"/>
  <c r="C153" i="107" s="1"/>
  <c r="C154" i="107" s="1"/>
  <c r="C155" i="107" s="1"/>
  <c r="C156" i="107" s="1"/>
  <c r="C157" i="107" s="1"/>
  <c r="C158" i="107" s="1"/>
  <c r="C159" i="107" s="1"/>
  <c r="C160" i="107" s="1"/>
  <c r="C161" i="107" s="1"/>
  <c r="C162" i="107" s="1"/>
  <c r="C163" i="107" s="1"/>
  <c r="C164" i="107" s="1"/>
  <c r="C165" i="107" s="1"/>
  <c r="C166" i="107" s="1"/>
  <c r="C167" i="107" s="1"/>
  <c r="C168" i="107" s="1"/>
  <c r="C169" i="107" s="1"/>
  <c r="C170" i="107" s="1"/>
  <c r="C171" i="107" s="1"/>
  <c r="C172" i="107" s="1"/>
  <c r="C173" i="107" s="1"/>
  <c r="C174" i="107" s="1"/>
  <c r="C175" i="107" s="1"/>
  <c r="C176" i="107" s="1"/>
  <c r="C177" i="107" s="1"/>
  <c r="C178" i="107" s="1"/>
  <c r="C179" i="107" s="1"/>
  <c r="C180" i="107" s="1"/>
  <c r="C181" i="107" s="1"/>
  <c r="C182" i="107" s="1"/>
  <c r="C183" i="107" s="1"/>
  <c r="C184" i="107" s="1"/>
  <c r="C185" i="107" s="1"/>
  <c r="C186" i="107" s="1"/>
  <c r="C187" i="107" s="1"/>
  <c r="C188" i="107" s="1"/>
  <c r="C189" i="107" s="1"/>
  <c r="C190" i="107" s="1"/>
  <c r="C191" i="107" s="1"/>
  <c r="C192" i="107" s="1"/>
  <c r="C193" i="107" s="1"/>
  <c r="C194" i="107" s="1"/>
  <c r="C195" i="107" s="1"/>
  <c r="C196" i="107" s="1"/>
  <c r="C197" i="107" s="1"/>
  <c r="C198" i="107" s="1"/>
  <c r="C199" i="107" s="1"/>
  <c r="C200" i="107" s="1"/>
  <c r="C201" i="107" s="1"/>
  <c r="C202" i="107" s="1"/>
  <c r="C203" i="107" s="1"/>
  <c r="C204" i="107" s="1"/>
  <c r="C205" i="107" s="1"/>
  <c r="C206" i="107" s="1"/>
  <c r="C207" i="107" s="1"/>
  <c r="C208" i="107" s="1"/>
  <c r="C209" i="107" s="1"/>
  <c r="C210" i="107" s="1"/>
  <c r="C211" i="107" s="1"/>
  <c r="C212" i="107" s="1"/>
  <c r="C213" i="107" s="1"/>
  <c r="C214" i="107" s="1"/>
  <c r="C215" i="107" s="1"/>
  <c r="C216" i="107" s="1"/>
  <c r="C217" i="107" s="1"/>
  <c r="C218" i="107" s="1"/>
  <c r="C219" i="107" s="1"/>
  <c r="C220" i="107" s="1"/>
  <c r="C221" i="107" s="1"/>
  <c r="C222" i="107" s="1"/>
  <c r="C223" i="107" s="1"/>
  <c r="C224" i="107" s="1"/>
  <c r="C225" i="107" s="1"/>
  <c r="C226" i="107" s="1"/>
  <c r="C227" i="107" s="1"/>
  <c r="C228" i="107" s="1"/>
  <c r="C229" i="107" s="1"/>
  <c r="C230" i="107" s="1"/>
  <c r="C231" i="107" s="1"/>
  <c r="C232" i="107" s="1"/>
  <c r="C233" i="107" s="1"/>
  <c r="C234" i="107" s="1"/>
  <c r="C235" i="107" s="1"/>
  <c r="C236" i="107" s="1"/>
  <c r="C237" i="107" s="1"/>
  <c r="C238" i="107" s="1"/>
  <c r="C239" i="107" s="1"/>
  <c r="C240" i="107" s="1"/>
  <c r="C241" i="107" s="1"/>
  <c r="C242" i="107" s="1"/>
  <c r="C243" i="107" s="1"/>
  <c r="C244" i="107" s="1"/>
  <c r="C245" i="107" s="1"/>
  <c r="C246" i="107" s="1"/>
  <c r="C247" i="107" s="1"/>
  <c r="C248" i="107" s="1"/>
  <c r="C249" i="107" s="1"/>
  <c r="C250" i="107" s="1"/>
  <c r="C251" i="107" s="1"/>
  <c r="C252" i="107" s="1"/>
  <c r="C253" i="107" s="1"/>
  <c r="C254" i="107" s="1"/>
  <c r="C255" i="107" s="1"/>
  <c r="C256" i="107" s="1"/>
  <c r="C257" i="107" s="1"/>
  <c r="C258" i="107" s="1"/>
  <c r="C259" i="107" s="1"/>
  <c r="C260" i="107" s="1"/>
  <c r="C261" i="107" s="1"/>
  <c r="C262" i="107" s="1"/>
  <c r="C263" i="107" s="1"/>
  <c r="C264" i="107" s="1"/>
  <c r="C265" i="107" s="1"/>
  <c r="C266" i="107" s="1"/>
  <c r="C267" i="107" s="1"/>
  <c r="C268" i="107" s="1"/>
  <c r="C269" i="107" s="1"/>
  <c r="C270" i="107" s="1"/>
  <c r="C271" i="107" s="1"/>
  <c r="C272" i="107" s="1"/>
  <c r="C273" i="107" s="1"/>
  <c r="C274" i="107" s="1"/>
  <c r="C275" i="107" s="1"/>
  <c r="C276" i="107" s="1"/>
  <c r="C277" i="107" s="1"/>
  <c r="C278" i="107" s="1"/>
  <c r="C279" i="107" s="1"/>
  <c r="C280" i="107" s="1"/>
  <c r="C281" i="107" s="1"/>
  <c r="C282" i="107" s="1"/>
  <c r="C283" i="107" s="1"/>
  <c r="C284" i="107" s="1"/>
  <c r="C285" i="107" s="1"/>
  <c r="C286" i="107" s="1"/>
  <c r="C287" i="107" s="1"/>
  <c r="C288" i="107" s="1"/>
  <c r="C289" i="107" s="1"/>
  <c r="C290" i="107" s="1"/>
  <c r="C291" i="107" s="1"/>
  <c r="C292" i="107" s="1"/>
  <c r="C293" i="107" s="1"/>
  <c r="C294" i="107" s="1"/>
  <c r="C295" i="107" s="1"/>
  <c r="C296" i="107" s="1"/>
  <c r="C297" i="107" s="1"/>
  <c r="C298" i="107" s="1"/>
  <c r="C299" i="107" s="1"/>
  <c r="C300" i="107" s="1"/>
  <c r="C301" i="107" s="1"/>
  <c r="C302" i="107" s="1"/>
  <c r="C303" i="107" s="1"/>
  <c r="C304" i="107" s="1"/>
  <c r="C305" i="107" s="1"/>
  <c r="C306" i="107" s="1"/>
  <c r="C307" i="107" s="1"/>
  <c r="C308" i="107" s="1"/>
  <c r="C309" i="107" s="1"/>
  <c r="C310" i="107" s="1"/>
  <c r="C311" i="107" s="1"/>
  <c r="C312" i="107" s="1"/>
  <c r="C313" i="107" s="1"/>
  <c r="C314" i="107" s="1"/>
  <c r="C315" i="107" s="1"/>
  <c r="C316" i="107" s="1"/>
  <c r="C317" i="107" s="1"/>
  <c r="C318" i="107" s="1"/>
  <c r="C319" i="107" s="1"/>
  <c r="C320" i="107" s="1"/>
  <c r="C321" i="107" s="1"/>
  <c r="C322" i="107" s="1"/>
  <c r="C323" i="107" s="1"/>
  <c r="C324" i="107" s="1"/>
  <c r="C325" i="107" s="1"/>
  <c r="C326" i="107" s="1"/>
  <c r="C327" i="107" s="1"/>
  <c r="C328" i="107" s="1"/>
  <c r="C329" i="107" s="1"/>
  <c r="C330" i="107" s="1"/>
  <c r="C331" i="107" s="1"/>
  <c r="C332" i="107" s="1"/>
  <c r="C333" i="107" s="1"/>
  <c r="C334" i="107" s="1"/>
  <c r="C335" i="107" s="1"/>
  <c r="C336" i="107" s="1"/>
  <c r="C337" i="107" s="1"/>
  <c r="C338" i="107" s="1"/>
  <c r="C339" i="107" s="1"/>
  <c r="C340" i="107" s="1"/>
  <c r="C341" i="107" s="1"/>
  <c r="C342" i="107" s="1"/>
  <c r="C343" i="107" s="1"/>
  <c r="C344" i="107" s="1"/>
  <c r="C345" i="107" s="1"/>
  <c r="C346" i="107" s="1"/>
  <c r="C347" i="107" s="1"/>
  <c r="C348" i="107" s="1"/>
  <c r="C349" i="107" s="1"/>
  <c r="C350" i="107" s="1"/>
  <c r="C351" i="107" s="1"/>
  <c r="BA22" i="107"/>
  <c r="AH22" i="107"/>
  <c r="K22" i="107"/>
  <c r="O22" i="107" s="1"/>
  <c r="E10" i="107"/>
  <c r="E9" i="107"/>
  <c r="O8" i="107"/>
  <c r="E26" i="2" s="1"/>
  <c r="V6" i="107"/>
  <c r="O6" i="107"/>
  <c r="C6" i="107"/>
  <c r="O5" i="107"/>
  <c r="A50" i="2" s="1"/>
  <c r="C5" i="107"/>
  <c r="AR4" i="107"/>
  <c r="AQ4" i="107"/>
  <c r="AP4" i="107"/>
  <c r="AO4" i="107"/>
  <c r="AN4" i="107"/>
  <c r="AM4" i="107"/>
  <c r="AL4" i="107"/>
  <c r="AK4" i="107"/>
  <c r="AJ4" i="107"/>
  <c r="AI4" i="107"/>
  <c r="AH4" i="107"/>
  <c r="AG4" i="107"/>
  <c r="AF4" i="107"/>
  <c r="AE4" i="107"/>
  <c r="AD4" i="107"/>
  <c r="AC4" i="107"/>
  <c r="AB4" i="107"/>
  <c r="C4" i="107"/>
  <c r="C3" i="107"/>
  <c r="C2" i="107"/>
  <c r="C1" i="107"/>
  <c r="BA351" i="106"/>
  <c r="AH351" i="106"/>
  <c r="K351" i="106"/>
  <c r="AS351" i="106" s="1"/>
  <c r="BA350" i="106"/>
  <c r="AH350" i="106"/>
  <c r="K350" i="106"/>
  <c r="AL350" i="106" s="1"/>
  <c r="BA349" i="106"/>
  <c r="AH349" i="106"/>
  <c r="K349" i="106"/>
  <c r="BA348" i="106"/>
  <c r="AH348" i="106"/>
  <c r="K348" i="106"/>
  <c r="BA347" i="106"/>
  <c r="AH347" i="106"/>
  <c r="K347" i="106"/>
  <c r="AR347" i="106" s="1"/>
  <c r="BA346" i="106"/>
  <c r="AH346" i="106"/>
  <c r="K346" i="106"/>
  <c r="AG346" i="106" s="1"/>
  <c r="BA345" i="106"/>
  <c r="AH345" i="106"/>
  <c r="K345" i="106"/>
  <c r="BA344" i="106"/>
  <c r="AH344" i="106"/>
  <c r="K344" i="106"/>
  <c r="AQ344" i="106" s="1"/>
  <c r="BA343" i="106"/>
  <c r="AH343" i="106"/>
  <c r="K343" i="106"/>
  <c r="AR343" i="106" s="1"/>
  <c r="BA342" i="106"/>
  <c r="AH342" i="106"/>
  <c r="K342" i="106"/>
  <c r="BA341" i="106"/>
  <c r="AH341" i="106"/>
  <c r="K341" i="106"/>
  <c r="BA340" i="106"/>
  <c r="AH340" i="106"/>
  <c r="K340" i="106"/>
  <c r="AS340" i="106" s="1"/>
  <c r="BA339" i="106"/>
  <c r="AH339" i="106"/>
  <c r="K339" i="106"/>
  <c r="AT339" i="106" s="1"/>
  <c r="BA338" i="106"/>
  <c r="AH338" i="106"/>
  <c r="K338" i="106"/>
  <c r="O338" i="106" s="1"/>
  <c r="AK338" i="106" s="1"/>
  <c r="AX338" i="106" s="1"/>
  <c r="BA337" i="106"/>
  <c r="AH337" i="106"/>
  <c r="K337" i="106"/>
  <c r="BA336" i="106"/>
  <c r="AH336" i="106"/>
  <c r="K336" i="106"/>
  <c r="BA335" i="106"/>
  <c r="AH335" i="106"/>
  <c r="K335" i="106"/>
  <c r="J335" i="106" s="1"/>
  <c r="BA334" i="106"/>
  <c r="AH334" i="106"/>
  <c r="K334" i="106"/>
  <c r="O334" i="106" s="1"/>
  <c r="AJ334" i="106" s="1"/>
  <c r="AW334" i="106" s="1"/>
  <c r="BA333" i="106"/>
  <c r="AH333" i="106"/>
  <c r="K333" i="106"/>
  <c r="AS333" i="106" s="1"/>
  <c r="BA332" i="106"/>
  <c r="AH332" i="106"/>
  <c r="K332" i="106"/>
  <c r="I332" i="106" s="1"/>
  <c r="BA331" i="106"/>
  <c r="AH331" i="106"/>
  <c r="K331" i="106"/>
  <c r="J331" i="106" s="1"/>
  <c r="BA330" i="106"/>
  <c r="AH330" i="106"/>
  <c r="K330" i="106"/>
  <c r="AQ330" i="106" s="1"/>
  <c r="BA329" i="106"/>
  <c r="AH329" i="106"/>
  <c r="K329" i="106"/>
  <c r="BA328" i="106"/>
  <c r="AH328" i="106"/>
  <c r="K328" i="106"/>
  <c r="J328" i="106" s="1"/>
  <c r="BA327" i="106"/>
  <c r="AH327" i="106"/>
  <c r="K327" i="106"/>
  <c r="BA326" i="106"/>
  <c r="AH326" i="106"/>
  <c r="K326" i="106"/>
  <c r="I326" i="106" s="1"/>
  <c r="BA325" i="106"/>
  <c r="AH325" i="106"/>
  <c r="K325" i="106"/>
  <c r="BA324" i="106"/>
  <c r="AH324" i="106"/>
  <c r="K324" i="106"/>
  <c r="J324" i="106" s="1"/>
  <c r="BA323" i="106"/>
  <c r="AH323" i="106"/>
  <c r="K323" i="106"/>
  <c r="BA322" i="106"/>
  <c r="AH322" i="106"/>
  <c r="K322" i="106"/>
  <c r="AS322" i="106" s="1"/>
  <c r="BA321" i="106"/>
  <c r="AH321" i="106"/>
  <c r="K321" i="106"/>
  <c r="AS321" i="106" s="1"/>
  <c r="BA320" i="106"/>
  <c r="AH320" i="106"/>
  <c r="K320" i="106"/>
  <c r="BA319" i="106"/>
  <c r="AH319" i="106"/>
  <c r="K319" i="106"/>
  <c r="I319" i="106" s="1"/>
  <c r="BA318" i="106"/>
  <c r="AH318" i="106"/>
  <c r="K318" i="106"/>
  <c r="J318" i="106" s="1"/>
  <c r="BA317" i="106"/>
  <c r="AH317" i="106"/>
  <c r="K317" i="106"/>
  <c r="AS317" i="106" s="1"/>
  <c r="BA316" i="106"/>
  <c r="AH316" i="106"/>
  <c r="K316" i="106"/>
  <c r="J316" i="106" s="1"/>
  <c r="BA315" i="106"/>
  <c r="AH315" i="106"/>
  <c r="K315" i="106"/>
  <c r="AT315" i="106" s="1"/>
  <c r="BA314" i="106"/>
  <c r="AH314" i="106"/>
  <c r="K314" i="106"/>
  <c r="AG314" i="106" s="1"/>
  <c r="BA313" i="106"/>
  <c r="AH313" i="106"/>
  <c r="K313" i="106"/>
  <c r="AT313" i="106" s="1"/>
  <c r="BA312" i="106"/>
  <c r="AH312" i="106"/>
  <c r="K312" i="106"/>
  <c r="AT312" i="106" s="1"/>
  <c r="BA311" i="106"/>
  <c r="AH311" i="106"/>
  <c r="K311" i="106"/>
  <c r="AT311" i="106" s="1"/>
  <c r="BA310" i="106"/>
  <c r="AH310" i="106"/>
  <c r="K310" i="106"/>
  <c r="AG310" i="106" s="1"/>
  <c r="BA309" i="106"/>
  <c r="AH309" i="106"/>
  <c r="K309" i="106"/>
  <c r="BA308" i="106"/>
  <c r="AH308" i="106"/>
  <c r="K308" i="106"/>
  <c r="AS308" i="106" s="1"/>
  <c r="BA307" i="106"/>
  <c r="AH307" i="106"/>
  <c r="K307" i="106"/>
  <c r="AG307" i="106" s="1"/>
  <c r="BA306" i="106"/>
  <c r="AH306" i="106"/>
  <c r="K306" i="106"/>
  <c r="J306" i="106" s="1"/>
  <c r="BA305" i="106"/>
  <c r="AH305" i="106"/>
  <c r="K305" i="106"/>
  <c r="J305" i="106" s="1"/>
  <c r="BA304" i="106"/>
  <c r="AH304" i="106"/>
  <c r="K304" i="106"/>
  <c r="BA303" i="106"/>
  <c r="AH303" i="106"/>
  <c r="K303" i="106"/>
  <c r="AL303" i="106" s="1"/>
  <c r="BA302" i="106"/>
  <c r="AH302" i="106"/>
  <c r="K302" i="106"/>
  <c r="O302" i="106" s="1"/>
  <c r="AI302" i="106" s="1"/>
  <c r="AV302" i="106" s="1"/>
  <c r="BA301" i="106"/>
  <c r="AH301" i="106"/>
  <c r="K301" i="106"/>
  <c r="J301" i="106" s="1"/>
  <c r="BA300" i="106"/>
  <c r="AH300" i="106"/>
  <c r="K300" i="106"/>
  <c r="AO300" i="106" s="1"/>
  <c r="BA299" i="106"/>
  <c r="AH299" i="106"/>
  <c r="K299" i="106"/>
  <c r="BA298" i="106"/>
  <c r="AH298" i="106"/>
  <c r="K298" i="106"/>
  <c r="AG298" i="106" s="1"/>
  <c r="BA297" i="106"/>
  <c r="AH297" i="106"/>
  <c r="K297" i="106"/>
  <c r="J297" i="106" s="1"/>
  <c r="BA296" i="106"/>
  <c r="AH296" i="106"/>
  <c r="K296" i="106"/>
  <c r="AT296" i="106" s="1"/>
  <c r="BA295" i="106"/>
  <c r="AH295" i="106"/>
  <c r="K295" i="106"/>
  <c r="AS295" i="106" s="1"/>
  <c r="BA294" i="106"/>
  <c r="AH294" i="106"/>
  <c r="K294" i="106"/>
  <c r="AS294" i="106" s="1"/>
  <c r="BA293" i="106"/>
  <c r="AH293" i="106"/>
  <c r="K293" i="106"/>
  <c r="BA292" i="106"/>
  <c r="AH292" i="106"/>
  <c r="K292" i="106"/>
  <c r="BA291" i="106"/>
  <c r="AH291" i="106"/>
  <c r="K291" i="106"/>
  <c r="O291" i="106" s="1"/>
  <c r="AK291" i="106" s="1"/>
  <c r="AX291" i="106" s="1"/>
  <c r="BA290" i="106"/>
  <c r="AH290" i="106"/>
  <c r="K290" i="106"/>
  <c r="O290" i="106" s="1"/>
  <c r="BA289" i="106"/>
  <c r="AH289" i="106"/>
  <c r="K289" i="106"/>
  <c r="J289" i="106" s="1"/>
  <c r="BA288" i="106"/>
  <c r="AH288" i="106"/>
  <c r="K288" i="106"/>
  <c r="AT288" i="106" s="1"/>
  <c r="BA287" i="106"/>
  <c r="AH287" i="106"/>
  <c r="K287" i="106"/>
  <c r="I287" i="106" s="1"/>
  <c r="BA286" i="106"/>
  <c r="AH286" i="106"/>
  <c r="K286" i="106"/>
  <c r="AS286" i="106" s="1"/>
  <c r="BA285" i="106"/>
  <c r="AH285" i="106"/>
  <c r="K285" i="106"/>
  <c r="AS285" i="106" s="1"/>
  <c r="BA284" i="106"/>
  <c r="AH284" i="106"/>
  <c r="K284" i="106"/>
  <c r="AS284" i="106" s="1"/>
  <c r="BA283" i="106"/>
  <c r="AH283" i="106"/>
  <c r="K283" i="106"/>
  <c r="J283" i="106" s="1"/>
  <c r="BA282" i="106"/>
  <c r="AH282" i="106"/>
  <c r="K282" i="106"/>
  <c r="AS282" i="106" s="1"/>
  <c r="BA281" i="106"/>
  <c r="AH281" i="106"/>
  <c r="K281" i="106"/>
  <c r="BA280" i="106"/>
  <c r="AH280" i="106"/>
  <c r="K280" i="106"/>
  <c r="AT280" i="106" s="1"/>
  <c r="BA279" i="106"/>
  <c r="AH279" i="106"/>
  <c r="K279" i="106"/>
  <c r="AS279" i="106" s="1"/>
  <c r="BA278" i="106"/>
  <c r="AH278" i="106"/>
  <c r="K278" i="106"/>
  <c r="AS278" i="106" s="1"/>
  <c r="BA277" i="106"/>
  <c r="AH277" i="106"/>
  <c r="K277" i="106"/>
  <c r="AS277" i="106" s="1"/>
  <c r="BA276" i="106"/>
  <c r="AH276" i="106"/>
  <c r="K276" i="106"/>
  <c r="AL276" i="106" s="1"/>
  <c r="BA275" i="106"/>
  <c r="AH275" i="106"/>
  <c r="K275" i="106"/>
  <c r="O275" i="106" s="1"/>
  <c r="AI275" i="106" s="1"/>
  <c r="AV275" i="106" s="1"/>
  <c r="BA274" i="106"/>
  <c r="AH274" i="106"/>
  <c r="K274" i="106"/>
  <c r="AT274" i="106" s="1"/>
  <c r="BA273" i="106"/>
  <c r="AH273" i="106"/>
  <c r="K273" i="106"/>
  <c r="AT273" i="106" s="1"/>
  <c r="BA272" i="106"/>
  <c r="AH272" i="106"/>
  <c r="K272" i="106"/>
  <c r="BA271" i="106"/>
  <c r="AH271" i="106"/>
  <c r="K271" i="106"/>
  <c r="AG271" i="106" s="1"/>
  <c r="BA270" i="106"/>
  <c r="AH270" i="106"/>
  <c r="K270" i="106"/>
  <c r="AG270" i="106" s="1"/>
  <c r="BA269" i="106"/>
  <c r="AH269" i="106"/>
  <c r="K269" i="106"/>
  <c r="BA268" i="106"/>
  <c r="AH268" i="106"/>
  <c r="K268" i="106"/>
  <c r="AS268" i="106" s="1"/>
  <c r="BA267" i="106"/>
  <c r="AH267" i="106"/>
  <c r="K267" i="106"/>
  <c r="BA266" i="106"/>
  <c r="AH266" i="106"/>
  <c r="K266" i="106"/>
  <c r="O266" i="106" s="1"/>
  <c r="AJ266" i="106" s="1"/>
  <c r="AW266" i="106" s="1"/>
  <c r="BA265" i="106"/>
  <c r="AH265" i="106"/>
  <c r="K265" i="106"/>
  <c r="BA264" i="106"/>
  <c r="AH264" i="106"/>
  <c r="K264" i="106"/>
  <c r="J264" i="106" s="1"/>
  <c r="BA263" i="106"/>
  <c r="AH263" i="106"/>
  <c r="K263" i="106"/>
  <c r="BA262" i="106"/>
  <c r="AH262" i="106"/>
  <c r="K262" i="106"/>
  <c r="O262" i="106" s="1"/>
  <c r="AK262" i="106" s="1"/>
  <c r="AX262" i="106" s="1"/>
  <c r="BA261" i="106"/>
  <c r="AH261" i="106"/>
  <c r="K261" i="106"/>
  <c r="AG261" i="106" s="1"/>
  <c r="BA260" i="106"/>
  <c r="AH260" i="106"/>
  <c r="K260" i="106"/>
  <c r="AQ260" i="106" s="1"/>
  <c r="BA259" i="106"/>
  <c r="AH259" i="106"/>
  <c r="K259" i="106"/>
  <c r="J259" i="106" s="1"/>
  <c r="BA258" i="106"/>
  <c r="AH258" i="106"/>
  <c r="K258" i="106"/>
  <c r="AG258" i="106" s="1"/>
  <c r="BA257" i="106"/>
  <c r="AH257" i="106"/>
  <c r="K257" i="106"/>
  <c r="AS257" i="106" s="1"/>
  <c r="BA256" i="106"/>
  <c r="AH256" i="106"/>
  <c r="K256" i="106"/>
  <c r="AS256" i="106" s="1"/>
  <c r="BA255" i="106"/>
  <c r="AH255" i="106"/>
  <c r="K255" i="106"/>
  <c r="BA254" i="106"/>
  <c r="AH254" i="106"/>
  <c r="K254" i="106"/>
  <c r="BA253" i="106"/>
  <c r="AH253" i="106"/>
  <c r="K253" i="106"/>
  <c r="BA252" i="106"/>
  <c r="AH252" i="106"/>
  <c r="K252" i="106"/>
  <c r="J252" i="106" s="1"/>
  <c r="BA251" i="106"/>
  <c r="AH251" i="106"/>
  <c r="K251" i="106"/>
  <c r="BA250" i="106"/>
  <c r="AH250" i="106"/>
  <c r="K250" i="106"/>
  <c r="AT250" i="106" s="1"/>
  <c r="BA249" i="106"/>
  <c r="AH249" i="106"/>
  <c r="K249" i="106"/>
  <c r="J249" i="106" s="1"/>
  <c r="BA248" i="106"/>
  <c r="AH248" i="106"/>
  <c r="K248" i="106"/>
  <c r="AG248" i="106" s="1"/>
  <c r="BA247" i="106"/>
  <c r="AH247" i="106"/>
  <c r="K247" i="106"/>
  <c r="BA246" i="106"/>
  <c r="AH246" i="106"/>
  <c r="K246" i="106"/>
  <c r="AN246" i="106" s="1"/>
  <c r="BA245" i="106"/>
  <c r="AH245" i="106"/>
  <c r="K245" i="106"/>
  <c r="I245" i="106" s="1"/>
  <c r="BA244" i="106"/>
  <c r="AH244" i="106"/>
  <c r="K244" i="106"/>
  <c r="AS244" i="106" s="1"/>
  <c r="BA243" i="106"/>
  <c r="AH243" i="106"/>
  <c r="K243" i="106"/>
  <c r="J243" i="106" s="1"/>
  <c r="BA242" i="106"/>
  <c r="AH242" i="106"/>
  <c r="K242" i="106"/>
  <c r="AG242" i="106" s="1"/>
  <c r="BA241" i="106"/>
  <c r="AH241" i="106"/>
  <c r="K241" i="106"/>
  <c r="AT241" i="106" s="1"/>
  <c r="BA240" i="106"/>
  <c r="AH240" i="106"/>
  <c r="K240" i="106"/>
  <c r="J240" i="106" s="1"/>
  <c r="BA239" i="106"/>
  <c r="AH239" i="106"/>
  <c r="K239" i="106"/>
  <c r="AT239" i="106" s="1"/>
  <c r="BA238" i="106"/>
  <c r="AH238" i="106"/>
  <c r="K238" i="106"/>
  <c r="BA237" i="106"/>
  <c r="AH237" i="106"/>
  <c r="K237" i="106"/>
  <c r="BA236" i="106"/>
  <c r="AH236" i="106"/>
  <c r="K236" i="106"/>
  <c r="J236" i="106" s="1"/>
  <c r="BA235" i="106"/>
  <c r="AH235" i="106"/>
  <c r="K235" i="106"/>
  <c r="I235" i="106" s="1"/>
  <c r="BA234" i="106"/>
  <c r="AH234" i="106"/>
  <c r="K234" i="106"/>
  <c r="AS234" i="106" s="1"/>
  <c r="BA233" i="106"/>
  <c r="AH233" i="106"/>
  <c r="K233" i="106"/>
  <c r="AQ233" i="106" s="1"/>
  <c r="BA232" i="106"/>
  <c r="AH232" i="106"/>
  <c r="K232" i="106"/>
  <c r="BA231" i="106"/>
  <c r="AH231" i="106"/>
  <c r="K231" i="106"/>
  <c r="BA230" i="106"/>
  <c r="AH230" i="106"/>
  <c r="K230" i="106"/>
  <c r="AS230" i="106" s="1"/>
  <c r="BA229" i="106"/>
  <c r="AH229" i="106"/>
  <c r="K229" i="106"/>
  <c r="AO229" i="106" s="1"/>
  <c r="BA228" i="106"/>
  <c r="AH228" i="106"/>
  <c r="K228" i="106"/>
  <c r="AS228" i="106" s="1"/>
  <c r="BA227" i="106"/>
  <c r="AH227" i="106"/>
  <c r="K227" i="106"/>
  <c r="J227" i="106" s="1"/>
  <c r="BA226" i="106"/>
  <c r="AH226" i="106"/>
  <c r="K226" i="106"/>
  <c r="AG226" i="106" s="1"/>
  <c r="BA225" i="106"/>
  <c r="AH225" i="106"/>
  <c r="K225" i="106"/>
  <c r="BA224" i="106"/>
  <c r="AH224" i="106"/>
  <c r="K224" i="106"/>
  <c r="I224" i="106" s="1"/>
  <c r="BA223" i="106"/>
  <c r="AH223" i="106"/>
  <c r="K223" i="106"/>
  <c r="O223" i="106" s="1"/>
  <c r="AJ223" i="106" s="1"/>
  <c r="AW223" i="106" s="1"/>
  <c r="BA222" i="106"/>
  <c r="AH222" i="106"/>
  <c r="K222" i="106"/>
  <c r="BA221" i="106"/>
  <c r="AH221" i="106"/>
  <c r="K221" i="106"/>
  <c r="BA220" i="106"/>
  <c r="AH220" i="106"/>
  <c r="K220" i="106"/>
  <c r="I220" i="106" s="1"/>
  <c r="BA219" i="106"/>
  <c r="AH219" i="106"/>
  <c r="K219" i="106"/>
  <c r="AG219" i="106" s="1"/>
  <c r="BA218" i="106"/>
  <c r="AH218" i="106"/>
  <c r="K218" i="106"/>
  <c r="AG218" i="106" s="1"/>
  <c r="BA217" i="106"/>
  <c r="AH217" i="106"/>
  <c r="K217" i="106"/>
  <c r="I217" i="106" s="1"/>
  <c r="BA216" i="106"/>
  <c r="AH216" i="106"/>
  <c r="K216" i="106"/>
  <c r="AS216" i="106" s="1"/>
  <c r="BA215" i="106"/>
  <c r="AH215" i="106"/>
  <c r="K215" i="106"/>
  <c r="J215" i="106" s="1"/>
  <c r="BA214" i="106"/>
  <c r="AH214" i="106"/>
  <c r="K214" i="106"/>
  <c r="AS214" i="106" s="1"/>
  <c r="BA213" i="106"/>
  <c r="AH213" i="106"/>
  <c r="K213" i="106"/>
  <c r="BA212" i="106"/>
  <c r="AH212" i="106"/>
  <c r="K212" i="106"/>
  <c r="AP212" i="106" s="1"/>
  <c r="BA211" i="106"/>
  <c r="AH211" i="106"/>
  <c r="K211" i="106"/>
  <c r="J211" i="106" s="1"/>
  <c r="BA210" i="106"/>
  <c r="AH210" i="106"/>
  <c r="K210" i="106"/>
  <c r="AP210" i="106" s="1"/>
  <c r="BA209" i="106"/>
  <c r="AH209" i="106"/>
  <c r="K209" i="106"/>
  <c r="J209" i="106" s="1"/>
  <c r="BA208" i="106"/>
  <c r="AH208" i="106"/>
  <c r="K208" i="106"/>
  <c r="BA207" i="106"/>
  <c r="AH207" i="106"/>
  <c r="K207" i="106"/>
  <c r="AG207" i="106" s="1"/>
  <c r="BA206" i="106"/>
  <c r="AH206" i="106"/>
  <c r="K206" i="106"/>
  <c r="AO206" i="106" s="1"/>
  <c r="BA205" i="106"/>
  <c r="AH205" i="106"/>
  <c r="K205" i="106"/>
  <c r="AT205" i="106" s="1"/>
  <c r="BA204" i="106"/>
  <c r="AH204" i="106"/>
  <c r="K204" i="106"/>
  <c r="AM204" i="106" s="1"/>
  <c r="BA203" i="106"/>
  <c r="AH203" i="106"/>
  <c r="K203" i="106"/>
  <c r="BA202" i="106"/>
  <c r="AH202" i="106"/>
  <c r="K202" i="106"/>
  <c r="AT202" i="106" s="1"/>
  <c r="BA201" i="106"/>
  <c r="AH201" i="106"/>
  <c r="K201" i="106"/>
  <c r="BA200" i="106"/>
  <c r="AH200" i="106"/>
  <c r="K200" i="106"/>
  <c r="AT200" i="106" s="1"/>
  <c r="BA199" i="106"/>
  <c r="AH199" i="106"/>
  <c r="K199" i="106"/>
  <c r="I199" i="106" s="1"/>
  <c r="BA198" i="106"/>
  <c r="AH198" i="106"/>
  <c r="K198" i="106"/>
  <c r="BA197" i="106"/>
  <c r="AH197" i="106"/>
  <c r="K197" i="106"/>
  <c r="AS197" i="106" s="1"/>
  <c r="BA196" i="106"/>
  <c r="AH196" i="106"/>
  <c r="K196" i="106"/>
  <c r="AS196" i="106" s="1"/>
  <c r="BA195" i="106"/>
  <c r="AH195" i="106"/>
  <c r="K195" i="106"/>
  <c r="AN195" i="106" s="1"/>
  <c r="BA194" i="106"/>
  <c r="AH194" i="106"/>
  <c r="K194" i="106"/>
  <c r="AR194" i="106" s="1"/>
  <c r="BA193" i="106"/>
  <c r="AH193" i="106"/>
  <c r="K193" i="106"/>
  <c r="AT193" i="106" s="1"/>
  <c r="BA192" i="106"/>
  <c r="AH192" i="106"/>
  <c r="K192" i="106"/>
  <c r="AS192" i="106" s="1"/>
  <c r="BA191" i="106"/>
  <c r="AH191" i="106"/>
  <c r="K191" i="106"/>
  <c r="BA190" i="106"/>
  <c r="AH190" i="106"/>
  <c r="K190" i="106"/>
  <c r="I190" i="106" s="1"/>
  <c r="BA189" i="106"/>
  <c r="AH189" i="106"/>
  <c r="K189" i="106"/>
  <c r="AS189" i="106" s="1"/>
  <c r="BA188" i="106"/>
  <c r="AH188" i="106"/>
  <c r="K188" i="106"/>
  <c r="BA187" i="106"/>
  <c r="AH187" i="106"/>
  <c r="K187" i="106"/>
  <c r="AT187" i="106" s="1"/>
  <c r="BA186" i="106"/>
  <c r="AH186" i="106"/>
  <c r="K186" i="106"/>
  <c r="J186" i="106" s="1"/>
  <c r="BA185" i="106"/>
  <c r="AH185" i="106"/>
  <c r="K185" i="106"/>
  <c r="AT185" i="106" s="1"/>
  <c r="BA184" i="106"/>
  <c r="AH184" i="106"/>
  <c r="K184" i="106"/>
  <c r="BA183" i="106"/>
  <c r="AH183" i="106"/>
  <c r="K183" i="106"/>
  <c r="J183" i="106" s="1"/>
  <c r="BA182" i="106"/>
  <c r="AH182" i="106"/>
  <c r="K182" i="106"/>
  <c r="AS182" i="106" s="1"/>
  <c r="BA181" i="106"/>
  <c r="AH181" i="106"/>
  <c r="K181" i="106"/>
  <c r="O181" i="106" s="1"/>
  <c r="BA180" i="106"/>
  <c r="AH180" i="106"/>
  <c r="K180" i="106"/>
  <c r="I180" i="106" s="1"/>
  <c r="BA179" i="106"/>
  <c r="AH179" i="106"/>
  <c r="K179" i="106"/>
  <c r="AN179" i="106" s="1"/>
  <c r="BA178" i="106"/>
  <c r="AH178" i="106"/>
  <c r="K178" i="106"/>
  <c r="BA177" i="106"/>
  <c r="AH177" i="106"/>
  <c r="K177" i="106"/>
  <c r="AO177" i="106" s="1"/>
  <c r="BA176" i="106"/>
  <c r="AH176" i="106"/>
  <c r="K176" i="106"/>
  <c r="AS176" i="106" s="1"/>
  <c r="BA175" i="106"/>
  <c r="AH175" i="106"/>
  <c r="K175" i="106"/>
  <c r="O175" i="106" s="1"/>
  <c r="BA174" i="106"/>
  <c r="AH174" i="106"/>
  <c r="K174" i="106"/>
  <c r="AS174" i="106" s="1"/>
  <c r="BA173" i="106"/>
  <c r="AH173" i="106"/>
  <c r="K173" i="106"/>
  <c r="BA172" i="106"/>
  <c r="AH172" i="106"/>
  <c r="K172" i="106"/>
  <c r="J172" i="106" s="1"/>
  <c r="BA171" i="106"/>
  <c r="AH171" i="106"/>
  <c r="K171" i="106"/>
  <c r="BA170" i="106"/>
  <c r="AH170" i="106"/>
  <c r="K170" i="106"/>
  <c r="AR170" i="106" s="1"/>
  <c r="BA169" i="106"/>
  <c r="AH169" i="106"/>
  <c r="K169" i="106"/>
  <c r="BA168" i="106"/>
  <c r="AH168" i="106"/>
  <c r="K168" i="106"/>
  <c r="J168" i="106" s="1"/>
  <c r="BA167" i="106"/>
  <c r="AH167" i="106"/>
  <c r="K167" i="106"/>
  <c r="J167" i="106" s="1"/>
  <c r="BA166" i="106"/>
  <c r="AH166" i="106"/>
  <c r="K166" i="106"/>
  <c r="AN166" i="106" s="1"/>
  <c r="BA165" i="106"/>
  <c r="AH165" i="106"/>
  <c r="K165" i="106"/>
  <c r="AM165" i="106" s="1"/>
  <c r="BA164" i="106"/>
  <c r="AH164" i="106"/>
  <c r="K164" i="106"/>
  <c r="BA163" i="106"/>
  <c r="AH163" i="106"/>
  <c r="K163" i="106"/>
  <c r="I163" i="106" s="1"/>
  <c r="BA162" i="106"/>
  <c r="AH162" i="106"/>
  <c r="K162" i="106"/>
  <c r="AT162" i="106" s="1"/>
  <c r="BA161" i="106"/>
  <c r="AH161" i="106"/>
  <c r="K161" i="106"/>
  <c r="AR161" i="106" s="1"/>
  <c r="BA160" i="106"/>
  <c r="AH160" i="106"/>
  <c r="K160" i="106"/>
  <c r="AS160" i="106" s="1"/>
  <c r="BA159" i="106"/>
  <c r="AH159" i="106"/>
  <c r="K159" i="106"/>
  <c r="I159" i="106" s="1"/>
  <c r="BA158" i="106"/>
  <c r="AH158" i="106"/>
  <c r="K158" i="106"/>
  <c r="I158" i="106" s="1"/>
  <c r="BA157" i="106"/>
  <c r="AH157" i="106"/>
  <c r="K157" i="106"/>
  <c r="J157" i="106" s="1"/>
  <c r="BA156" i="106"/>
  <c r="AH156" i="106"/>
  <c r="K156" i="106"/>
  <c r="AS156" i="106" s="1"/>
  <c r="BA155" i="106"/>
  <c r="AH155" i="106"/>
  <c r="K155" i="106"/>
  <c r="AP155" i="106" s="1"/>
  <c r="L155" i="106" s="1"/>
  <c r="BA154" i="106"/>
  <c r="AH154" i="106"/>
  <c r="K154" i="106"/>
  <c r="AS154" i="106" s="1"/>
  <c r="BA153" i="106"/>
  <c r="AH153" i="106"/>
  <c r="K153" i="106"/>
  <c r="AS153" i="106" s="1"/>
  <c r="BA152" i="106"/>
  <c r="AH152" i="106"/>
  <c r="K152" i="106"/>
  <c r="AN152" i="106" s="1"/>
  <c r="BA151" i="106"/>
  <c r="AH151" i="106"/>
  <c r="K151" i="106"/>
  <c r="J151" i="106" s="1"/>
  <c r="BA150" i="106"/>
  <c r="AH150" i="106"/>
  <c r="K150" i="106"/>
  <c r="AN150" i="106" s="1"/>
  <c r="BA149" i="106"/>
  <c r="AH149" i="106"/>
  <c r="K149" i="106"/>
  <c r="AG149" i="106" s="1"/>
  <c r="BA148" i="106"/>
  <c r="AH148" i="106"/>
  <c r="K148" i="106"/>
  <c r="J148" i="106" s="1"/>
  <c r="BA147" i="106"/>
  <c r="AH147" i="106"/>
  <c r="K147" i="106"/>
  <c r="AS147" i="106" s="1"/>
  <c r="BA146" i="106"/>
  <c r="AH146" i="106"/>
  <c r="K146" i="106"/>
  <c r="I146" i="106" s="1"/>
  <c r="BA145" i="106"/>
  <c r="AH145" i="106"/>
  <c r="K145" i="106"/>
  <c r="AR145" i="106" s="1"/>
  <c r="BA144" i="106"/>
  <c r="AH144" i="106"/>
  <c r="K144" i="106"/>
  <c r="I144" i="106" s="1"/>
  <c r="BA143" i="106"/>
  <c r="AH143" i="106"/>
  <c r="K143" i="106"/>
  <c r="AT143" i="106" s="1"/>
  <c r="BA142" i="106"/>
  <c r="AH142" i="106"/>
  <c r="K142" i="106"/>
  <c r="O142" i="106" s="1"/>
  <c r="BA141" i="106"/>
  <c r="AH141" i="106"/>
  <c r="K141" i="106"/>
  <c r="AS141" i="106" s="1"/>
  <c r="BA140" i="106"/>
  <c r="AH140" i="106"/>
  <c r="K140" i="106"/>
  <c r="AS140" i="106" s="1"/>
  <c r="BA139" i="106"/>
  <c r="AH139" i="106"/>
  <c r="K139" i="106"/>
  <c r="AP139" i="106" s="1"/>
  <c r="L139" i="106" s="1"/>
  <c r="BA138" i="106"/>
  <c r="AH138" i="106"/>
  <c r="K138" i="106"/>
  <c r="O138" i="106" s="1"/>
  <c r="BA137" i="106"/>
  <c r="AH137" i="106"/>
  <c r="K137" i="106"/>
  <c r="AS137" i="106" s="1"/>
  <c r="BA136" i="106"/>
  <c r="AH136" i="106"/>
  <c r="K136" i="106"/>
  <c r="BA135" i="106"/>
  <c r="AH135" i="106"/>
  <c r="K135" i="106"/>
  <c r="BA134" i="106"/>
  <c r="AH134" i="106"/>
  <c r="K134" i="106"/>
  <c r="AM134" i="106" s="1"/>
  <c r="BA133" i="106"/>
  <c r="AH133" i="106"/>
  <c r="K133" i="106"/>
  <c r="O133" i="106" s="1"/>
  <c r="BA132" i="106"/>
  <c r="AH132" i="106"/>
  <c r="K132" i="106"/>
  <c r="AM132" i="106" s="1"/>
  <c r="BA131" i="106"/>
  <c r="AH131" i="106"/>
  <c r="K131" i="106"/>
  <c r="AL131" i="106" s="1"/>
  <c r="BA130" i="106"/>
  <c r="AH130" i="106"/>
  <c r="K130" i="106"/>
  <c r="J130" i="106" s="1"/>
  <c r="BA129" i="106"/>
  <c r="AH129" i="106"/>
  <c r="K129" i="106"/>
  <c r="BA128" i="106"/>
  <c r="AH128" i="106"/>
  <c r="K128" i="106"/>
  <c r="I128" i="106" s="1"/>
  <c r="BA127" i="106"/>
  <c r="AH127" i="106"/>
  <c r="K127" i="106"/>
  <c r="J127" i="106" s="1"/>
  <c r="BA126" i="106"/>
  <c r="AH126" i="106"/>
  <c r="K126" i="106"/>
  <c r="BA125" i="106"/>
  <c r="AH125" i="106"/>
  <c r="K125" i="106"/>
  <c r="BA124" i="106"/>
  <c r="AH124" i="106"/>
  <c r="K124" i="106"/>
  <c r="AS124" i="106" s="1"/>
  <c r="BA123" i="106"/>
  <c r="AH123" i="106"/>
  <c r="K123" i="106"/>
  <c r="AP123" i="106" s="1"/>
  <c r="L123" i="106" s="1"/>
  <c r="BA122" i="106"/>
  <c r="AH122" i="106"/>
  <c r="K122" i="106"/>
  <c r="BA121" i="106"/>
  <c r="AH121" i="106"/>
  <c r="K121" i="106"/>
  <c r="AT121" i="106" s="1"/>
  <c r="BA120" i="106"/>
  <c r="AH120" i="106"/>
  <c r="K120" i="106"/>
  <c r="AO120" i="106" s="1"/>
  <c r="BA119" i="106"/>
  <c r="AH119" i="106"/>
  <c r="K119" i="106"/>
  <c r="AT119" i="106" s="1"/>
  <c r="BA118" i="106"/>
  <c r="AH118" i="106"/>
  <c r="K118" i="106"/>
  <c r="AS118" i="106" s="1"/>
  <c r="BA117" i="106"/>
  <c r="AH117" i="106"/>
  <c r="K117" i="106"/>
  <c r="AS117" i="106" s="1"/>
  <c r="BA116" i="106"/>
  <c r="AH116" i="106"/>
  <c r="K116" i="106"/>
  <c r="I116" i="106" s="1"/>
  <c r="BA115" i="106"/>
  <c r="AH115" i="106"/>
  <c r="K115" i="106"/>
  <c r="AS115" i="106" s="1"/>
  <c r="BA114" i="106"/>
  <c r="AH114" i="106"/>
  <c r="K114" i="106"/>
  <c r="BA113" i="106"/>
  <c r="AH113" i="106"/>
  <c r="K113" i="106"/>
  <c r="O113" i="106" s="1"/>
  <c r="AK113" i="106" s="1"/>
  <c r="AX113" i="106" s="1"/>
  <c r="BA112" i="106"/>
  <c r="AH112" i="106"/>
  <c r="K112" i="106"/>
  <c r="AS112" i="106" s="1"/>
  <c r="BA111" i="106"/>
  <c r="AH111" i="106"/>
  <c r="K111" i="106"/>
  <c r="J111" i="106" s="1"/>
  <c r="BA110" i="106"/>
  <c r="AH110" i="106"/>
  <c r="K110" i="106"/>
  <c r="J110" i="106" s="1"/>
  <c r="BA109" i="106"/>
  <c r="AH109" i="106"/>
  <c r="K109" i="106"/>
  <c r="AS109" i="106" s="1"/>
  <c r="BA108" i="106"/>
  <c r="AH108" i="106"/>
  <c r="K108" i="106"/>
  <c r="AT108" i="106" s="1"/>
  <c r="BA107" i="106"/>
  <c r="AH107" i="106"/>
  <c r="K107" i="106"/>
  <c r="J107" i="106" s="1"/>
  <c r="BA106" i="106"/>
  <c r="AH106" i="106"/>
  <c r="K106" i="106"/>
  <c r="O106" i="106" s="1"/>
  <c r="AI106" i="106" s="1"/>
  <c r="AV106" i="106" s="1"/>
  <c r="BA105" i="106"/>
  <c r="AH105" i="106"/>
  <c r="K105" i="106"/>
  <c r="AT105" i="106" s="1"/>
  <c r="BA104" i="106"/>
  <c r="AH104" i="106"/>
  <c r="K104" i="106"/>
  <c r="AO104" i="106" s="1"/>
  <c r="BA103" i="106"/>
  <c r="AH103" i="106"/>
  <c r="K103" i="106"/>
  <c r="BA102" i="106"/>
  <c r="AH102" i="106"/>
  <c r="K102" i="106"/>
  <c r="AO102" i="106" s="1"/>
  <c r="BA101" i="106"/>
  <c r="AH101" i="106"/>
  <c r="K101" i="106"/>
  <c r="BA100" i="106"/>
  <c r="AH100" i="106"/>
  <c r="K100" i="106"/>
  <c r="BA99" i="106"/>
  <c r="AH99" i="106"/>
  <c r="K99" i="106"/>
  <c r="AP99" i="106" s="1"/>
  <c r="BA98" i="106"/>
  <c r="AH98" i="106"/>
  <c r="K98" i="106"/>
  <c r="O98" i="106" s="1"/>
  <c r="BA97" i="106"/>
  <c r="AH97" i="106"/>
  <c r="K97" i="106"/>
  <c r="AL97" i="106" s="1"/>
  <c r="BA96" i="106"/>
  <c r="AH96" i="106"/>
  <c r="K96" i="106"/>
  <c r="AR96" i="106" s="1"/>
  <c r="BA95" i="106"/>
  <c r="AH95" i="106"/>
  <c r="K95" i="106"/>
  <c r="BA94" i="106"/>
  <c r="AH94" i="106"/>
  <c r="K94" i="106"/>
  <c r="AR94" i="106" s="1"/>
  <c r="BA93" i="106"/>
  <c r="AH93" i="106"/>
  <c r="K93" i="106"/>
  <c r="AS93" i="106" s="1"/>
  <c r="BA92" i="106"/>
  <c r="AH92" i="106"/>
  <c r="K92" i="106"/>
  <c r="BA91" i="106"/>
  <c r="AH91" i="106"/>
  <c r="K91" i="106"/>
  <c r="BA90" i="106"/>
  <c r="AH90" i="106"/>
  <c r="K90" i="106"/>
  <c r="AG90" i="106" s="1"/>
  <c r="BA89" i="106"/>
  <c r="AH89" i="106"/>
  <c r="K89" i="106"/>
  <c r="BA88" i="106"/>
  <c r="AH88" i="106"/>
  <c r="K88" i="106"/>
  <c r="J88" i="106" s="1"/>
  <c r="BA87" i="106"/>
  <c r="AH87" i="106"/>
  <c r="K87" i="106"/>
  <c r="BA86" i="106"/>
  <c r="AH86" i="106"/>
  <c r="K86" i="106"/>
  <c r="AP86" i="106" s="1"/>
  <c r="L86" i="106" s="1"/>
  <c r="BA85" i="106"/>
  <c r="AH85" i="106"/>
  <c r="K85" i="106"/>
  <c r="BA84" i="106"/>
  <c r="AH84" i="106"/>
  <c r="K84" i="106"/>
  <c r="J84" i="106" s="1"/>
  <c r="BA83" i="106"/>
  <c r="AH83" i="106"/>
  <c r="K83" i="106"/>
  <c r="AT83" i="106" s="1"/>
  <c r="BA82" i="106"/>
  <c r="AH82" i="106"/>
  <c r="K82" i="106"/>
  <c r="AP82" i="106" s="1"/>
  <c r="BA81" i="106"/>
  <c r="AH81" i="106"/>
  <c r="K81" i="106"/>
  <c r="BA80" i="106"/>
  <c r="AH80" i="106"/>
  <c r="K80" i="106"/>
  <c r="BA79" i="106"/>
  <c r="AH79" i="106"/>
  <c r="K79" i="106"/>
  <c r="AP79" i="106" s="1"/>
  <c r="BA78" i="106"/>
  <c r="AH78" i="106"/>
  <c r="K78" i="106"/>
  <c r="J78" i="106" s="1"/>
  <c r="BA77" i="106"/>
  <c r="AH77" i="106"/>
  <c r="K77" i="106"/>
  <c r="BA76" i="106"/>
  <c r="AH76" i="106"/>
  <c r="K76" i="106"/>
  <c r="AG76" i="106" s="1"/>
  <c r="BA75" i="106"/>
  <c r="AH75" i="106"/>
  <c r="K75" i="106"/>
  <c r="J75" i="106" s="1"/>
  <c r="BA74" i="106"/>
  <c r="AH74" i="106"/>
  <c r="K74" i="106"/>
  <c r="BA73" i="106"/>
  <c r="AH73" i="106"/>
  <c r="K73" i="106"/>
  <c r="J73" i="106" s="1"/>
  <c r="BA72" i="106"/>
  <c r="AH72" i="106"/>
  <c r="K72" i="106"/>
  <c r="J72" i="106" s="1"/>
  <c r="BA71" i="106"/>
  <c r="AH71" i="106"/>
  <c r="K71" i="106"/>
  <c r="I71" i="106" s="1"/>
  <c r="BA70" i="106"/>
  <c r="AH70" i="106"/>
  <c r="K70" i="106"/>
  <c r="BA69" i="106"/>
  <c r="AH69" i="106"/>
  <c r="K69" i="106"/>
  <c r="AS69" i="106" s="1"/>
  <c r="BA68" i="106"/>
  <c r="AH68" i="106"/>
  <c r="K68" i="106"/>
  <c r="AL68" i="106" s="1"/>
  <c r="BA67" i="106"/>
  <c r="AH67" i="106"/>
  <c r="K67" i="106"/>
  <c r="BA66" i="106"/>
  <c r="AH66" i="106"/>
  <c r="K66" i="106"/>
  <c r="J66" i="106" s="1"/>
  <c r="BA65" i="106"/>
  <c r="AH65" i="106"/>
  <c r="K65" i="106"/>
  <c r="J65" i="106" s="1"/>
  <c r="BA64" i="106"/>
  <c r="AH64" i="106"/>
  <c r="K64" i="106"/>
  <c r="AM64" i="106" s="1"/>
  <c r="BA63" i="106"/>
  <c r="AH63" i="106"/>
  <c r="K63" i="106"/>
  <c r="BA62" i="106"/>
  <c r="AH62" i="106"/>
  <c r="K62" i="106"/>
  <c r="AG62" i="106" s="1"/>
  <c r="BA61" i="106"/>
  <c r="AH61" i="106"/>
  <c r="K61" i="106"/>
  <c r="J61" i="106" s="1"/>
  <c r="BA60" i="106"/>
  <c r="AH60" i="106"/>
  <c r="K60" i="106"/>
  <c r="J60" i="106" s="1"/>
  <c r="BA59" i="106"/>
  <c r="AH59" i="106"/>
  <c r="K59" i="106"/>
  <c r="I59" i="106" s="1"/>
  <c r="BA58" i="106"/>
  <c r="AH58" i="106"/>
  <c r="K58" i="106"/>
  <c r="I58" i="106" s="1"/>
  <c r="BA57" i="106"/>
  <c r="AH57" i="106"/>
  <c r="K57" i="106"/>
  <c r="AS57" i="106" s="1"/>
  <c r="BA56" i="106"/>
  <c r="AH56" i="106"/>
  <c r="K56" i="106"/>
  <c r="AT56" i="106" s="1"/>
  <c r="BA55" i="106"/>
  <c r="AH55" i="106"/>
  <c r="K55" i="106"/>
  <c r="J55" i="106" s="1"/>
  <c r="BA54" i="106"/>
  <c r="AH54" i="106"/>
  <c r="K54" i="106"/>
  <c r="AL54" i="106" s="1"/>
  <c r="BA53" i="106"/>
  <c r="AH53" i="106"/>
  <c r="K53" i="106"/>
  <c r="AS53" i="106" s="1"/>
  <c r="BA52" i="106"/>
  <c r="AH52" i="106"/>
  <c r="K52" i="106"/>
  <c r="J52" i="106" s="1"/>
  <c r="BA51" i="106"/>
  <c r="AH51" i="106"/>
  <c r="K51" i="106"/>
  <c r="AR51" i="106" s="1"/>
  <c r="BA50" i="106"/>
  <c r="AH50" i="106"/>
  <c r="K50" i="106"/>
  <c r="I50" i="106" s="1"/>
  <c r="BA49" i="106"/>
  <c r="AH49" i="106"/>
  <c r="K49" i="106"/>
  <c r="BA48" i="106"/>
  <c r="AH48" i="106"/>
  <c r="K48" i="106"/>
  <c r="O48" i="106" s="1"/>
  <c r="AJ48" i="106" s="1"/>
  <c r="AW48" i="106" s="1"/>
  <c r="BA47" i="106"/>
  <c r="AH47" i="106"/>
  <c r="K47" i="106"/>
  <c r="J47" i="106" s="1"/>
  <c r="BA46" i="106"/>
  <c r="AH46" i="106"/>
  <c r="K46" i="106"/>
  <c r="AG46" i="106" s="1"/>
  <c r="BA45" i="106"/>
  <c r="AH45" i="106"/>
  <c r="K45" i="106"/>
  <c r="J45" i="106" s="1"/>
  <c r="BA44" i="106"/>
  <c r="AH44" i="106"/>
  <c r="K44" i="106"/>
  <c r="J44" i="106" s="1"/>
  <c r="BA43" i="106"/>
  <c r="AH43" i="106"/>
  <c r="K43" i="106"/>
  <c r="AT43" i="106" s="1"/>
  <c r="BA42" i="106"/>
  <c r="AH42" i="106"/>
  <c r="K42" i="106"/>
  <c r="AP42" i="106" s="1"/>
  <c r="BA41" i="106"/>
  <c r="AH41" i="106"/>
  <c r="K41" i="106"/>
  <c r="AS41" i="106" s="1"/>
  <c r="BA40" i="106"/>
  <c r="AH40" i="106"/>
  <c r="K40" i="106"/>
  <c r="AP40" i="106" s="1"/>
  <c r="BA39" i="106"/>
  <c r="AH39" i="106"/>
  <c r="K39" i="106"/>
  <c r="O39" i="106" s="1"/>
  <c r="AK39" i="106" s="1"/>
  <c r="AX39" i="106" s="1"/>
  <c r="BA38" i="106"/>
  <c r="AH38" i="106"/>
  <c r="K38" i="106"/>
  <c r="J38" i="106" s="1"/>
  <c r="BA37" i="106"/>
  <c r="AH37" i="106"/>
  <c r="K37" i="106"/>
  <c r="AP37" i="106" s="1"/>
  <c r="L37" i="106" s="1"/>
  <c r="BA36" i="106"/>
  <c r="AH36" i="106"/>
  <c r="K36" i="106"/>
  <c r="AT36" i="106" s="1"/>
  <c r="BA35" i="106"/>
  <c r="AH35" i="106"/>
  <c r="K35" i="106"/>
  <c r="I35" i="106" s="1"/>
  <c r="BA34" i="106"/>
  <c r="AH34" i="106"/>
  <c r="K34" i="106"/>
  <c r="BA33" i="106"/>
  <c r="AH33" i="106"/>
  <c r="K33" i="106"/>
  <c r="J33" i="106" s="1"/>
  <c r="BA32" i="106"/>
  <c r="AH32" i="106"/>
  <c r="K32" i="106"/>
  <c r="BA31" i="106"/>
  <c r="AH31" i="106"/>
  <c r="K31" i="106"/>
  <c r="AS31" i="106" s="1"/>
  <c r="BA30" i="106"/>
  <c r="AH30" i="106"/>
  <c r="K30" i="106"/>
  <c r="BA29" i="106"/>
  <c r="AH29" i="106"/>
  <c r="K29" i="106"/>
  <c r="AR29" i="106" s="1"/>
  <c r="BA28" i="106"/>
  <c r="AH28" i="106"/>
  <c r="K28" i="106"/>
  <c r="AG28" i="106" s="1"/>
  <c r="BA27" i="106"/>
  <c r="AH27" i="106"/>
  <c r="K27" i="106"/>
  <c r="BA26" i="106"/>
  <c r="AH26" i="106"/>
  <c r="K26" i="106"/>
  <c r="AP26" i="106" s="1"/>
  <c r="L26" i="106" s="1"/>
  <c r="BA25" i="106"/>
  <c r="AH25" i="106"/>
  <c r="K25" i="106"/>
  <c r="BA24" i="106"/>
  <c r="AH24" i="106"/>
  <c r="K24" i="106"/>
  <c r="I24" i="106" s="1"/>
  <c r="C24" i="106"/>
  <c r="C25" i="106" s="1"/>
  <c r="C26" i="106" s="1"/>
  <c r="C27" i="106" s="1"/>
  <c r="C28" i="106" s="1"/>
  <c r="C29" i="106" s="1"/>
  <c r="C30" i="106" s="1"/>
  <c r="C31" i="106" s="1"/>
  <c r="C32" i="106" s="1"/>
  <c r="C33" i="106" s="1"/>
  <c r="C34" i="106" s="1"/>
  <c r="C35" i="106" s="1"/>
  <c r="C36" i="106" s="1"/>
  <c r="C37" i="106" s="1"/>
  <c r="C38" i="106" s="1"/>
  <c r="C39" i="106" s="1"/>
  <c r="C40" i="106" s="1"/>
  <c r="C41" i="106" s="1"/>
  <c r="C42" i="106" s="1"/>
  <c r="C43" i="106" s="1"/>
  <c r="C44" i="106" s="1"/>
  <c r="C45" i="106" s="1"/>
  <c r="C46" i="106" s="1"/>
  <c r="C47" i="106" s="1"/>
  <c r="C48" i="106" s="1"/>
  <c r="C49" i="106" s="1"/>
  <c r="C50" i="106" s="1"/>
  <c r="C51" i="106" s="1"/>
  <c r="C52" i="106" s="1"/>
  <c r="C53" i="106" s="1"/>
  <c r="C54" i="106" s="1"/>
  <c r="C55" i="106" s="1"/>
  <c r="C56" i="106" s="1"/>
  <c r="C57" i="106" s="1"/>
  <c r="C58" i="106" s="1"/>
  <c r="C59" i="106" s="1"/>
  <c r="C60" i="106" s="1"/>
  <c r="C61" i="106" s="1"/>
  <c r="C62" i="106" s="1"/>
  <c r="C63" i="106" s="1"/>
  <c r="C64" i="106" s="1"/>
  <c r="C65" i="106" s="1"/>
  <c r="C66" i="106" s="1"/>
  <c r="C67" i="106" s="1"/>
  <c r="C68" i="106" s="1"/>
  <c r="C69" i="106" s="1"/>
  <c r="C70" i="106" s="1"/>
  <c r="C71" i="106" s="1"/>
  <c r="C72" i="106" s="1"/>
  <c r="C73" i="106" s="1"/>
  <c r="C74" i="106" s="1"/>
  <c r="C75" i="106" s="1"/>
  <c r="C76" i="106" s="1"/>
  <c r="C77" i="106" s="1"/>
  <c r="C78" i="106" s="1"/>
  <c r="C79" i="106" s="1"/>
  <c r="C80" i="106" s="1"/>
  <c r="C81" i="106" s="1"/>
  <c r="C82" i="106" s="1"/>
  <c r="C83" i="106" s="1"/>
  <c r="C84" i="106" s="1"/>
  <c r="C85" i="106" s="1"/>
  <c r="C86" i="106" s="1"/>
  <c r="C87" i="106" s="1"/>
  <c r="C88" i="106" s="1"/>
  <c r="C89" i="106" s="1"/>
  <c r="C90" i="106" s="1"/>
  <c r="C91" i="106" s="1"/>
  <c r="C92" i="106" s="1"/>
  <c r="C93" i="106" s="1"/>
  <c r="C94" i="106" s="1"/>
  <c r="C95" i="106" s="1"/>
  <c r="C96" i="106" s="1"/>
  <c r="C97" i="106" s="1"/>
  <c r="C98" i="106" s="1"/>
  <c r="C99" i="106" s="1"/>
  <c r="C100" i="106" s="1"/>
  <c r="C101" i="106" s="1"/>
  <c r="C102" i="106" s="1"/>
  <c r="C103" i="106" s="1"/>
  <c r="C104" i="106" s="1"/>
  <c r="C105" i="106" s="1"/>
  <c r="C106" i="106" s="1"/>
  <c r="C107" i="106" s="1"/>
  <c r="C108" i="106" s="1"/>
  <c r="C109" i="106" s="1"/>
  <c r="C110" i="106" s="1"/>
  <c r="C111" i="106" s="1"/>
  <c r="C112" i="106" s="1"/>
  <c r="C113" i="106" s="1"/>
  <c r="C114" i="106" s="1"/>
  <c r="C115" i="106" s="1"/>
  <c r="C116" i="106" s="1"/>
  <c r="C117" i="106" s="1"/>
  <c r="C118" i="106" s="1"/>
  <c r="C119" i="106" s="1"/>
  <c r="C120" i="106" s="1"/>
  <c r="C121" i="106" s="1"/>
  <c r="C122" i="106" s="1"/>
  <c r="C123" i="106" s="1"/>
  <c r="C124" i="106" s="1"/>
  <c r="C125" i="106" s="1"/>
  <c r="C126" i="106" s="1"/>
  <c r="C127" i="106" s="1"/>
  <c r="C128" i="106" s="1"/>
  <c r="C129" i="106" s="1"/>
  <c r="C130" i="106" s="1"/>
  <c r="C131" i="106" s="1"/>
  <c r="C132" i="106" s="1"/>
  <c r="C133" i="106" s="1"/>
  <c r="C134" i="106" s="1"/>
  <c r="C135" i="106" s="1"/>
  <c r="C136" i="106" s="1"/>
  <c r="C137" i="106" s="1"/>
  <c r="C138" i="106" s="1"/>
  <c r="C139" i="106" s="1"/>
  <c r="C140" i="106" s="1"/>
  <c r="C141" i="106" s="1"/>
  <c r="C142" i="106" s="1"/>
  <c r="C143" i="106" s="1"/>
  <c r="C144" i="106" s="1"/>
  <c r="C145" i="106" s="1"/>
  <c r="C146" i="106" s="1"/>
  <c r="C147" i="106" s="1"/>
  <c r="C148" i="106" s="1"/>
  <c r="C149" i="106" s="1"/>
  <c r="C150" i="106" s="1"/>
  <c r="C151" i="106" s="1"/>
  <c r="C152" i="106" s="1"/>
  <c r="C153" i="106" s="1"/>
  <c r="C154" i="106" s="1"/>
  <c r="C155" i="106" s="1"/>
  <c r="C156" i="106" s="1"/>
  <c r="C157" i="106" s="1"/>
  <c r="C158" i="106" s="1"/>
  <c r="C159" i="106" s="1"/>
  <c r="C160" i="106" s="1"/>
  <c r="C161" i="106" s="1"/>
  <c r="C162" i="106" s="1"/>
  <c r="C163" i="106" s="1"/>
  <c r="C164" i="106" s="1"/>
  <c r="C165" i="106" s="1"/>
  <c r="C166" i="106" s="1"/>
  <c r="C167" i="106" s="1"/>
  <c r="C168" i="106" s="1"/>
  <c r="C169" i="106" s="1"/>
  <c r="C170" i="106" s="1"/>
  <c r="C171" i="106" s="1"/>
  <c r="C172" i="106" s="1"/>
  <c r="C173" i="106" s="1"/>
  <c r="C174" i="106" s="1"/>
  <c r="C175" i="106" s="1"/>
  <c r="C176" i="106" s="1"/>
  <c r="C177" i="106" s="1"/>
  <c r="C178" i="106" s="1"/>
  <c r="C179" i="106" s="1"/>
  <c r="C180" i="106" s="1"/>
  <c r="C181" i="106" s="1"/>
  <c r="C182" i="106" s="1"/>
  <c r="C183" i="106" s="1"/>
  <c r="C184" i="106" s="1"/>
  <c r="C185" i="106" s="1"/>
  <c r="C186" i="106" s="1"/>
  <c r="C187" i="106" s="1"/>
  <c r="C188" i="106" s="1"/>
  <c r="C189" i="106" s="1"/>
  <c r="C190" i="106" s="1"/>
  <c r="C191" i="106" s="1"/>
  <c r="C192" i="106" s="1"/>
  <c r="C193" i="106" s="1"/>
  <c r="C194" i="106" s="1"/>
  <c r="C195" i="106" s="1"/>
  <c r="C196" i="106" s="1"/>
  <c r="C197" i="106" s="1"/>
  <c r="C198" i="106" s="1"/>
  <c r="C199" i="106" s="1"/>
  <c r="C200" i="106" s="1"/>
  <c r="C201" i="106" s="1"/>
  <c r="C202" i="106" s="1"/>
  <c r="C203" i="106" s="1"/>
  <c r="C204" i="106" s="1"/>
  <c r="C205" i="106" s="1"/>
  <c r="C206" i="106" s="1"/>
  <c r="C207" i="106" s="1"/>
  <c r="C208" i="106" s="1"/>
  <c r="C209" i="106" s="1"/>
  <c r="C210" i="106" s="1"/>
  <c r="C211" i="106" s="1"/>
  <c r="C212" i="106" s="1"/>
  <c r="C213" i="106" s="1"/>
  <c r="C214" i="106" s="1"/>
  <c r="C215" i="106" s="1"/>
  <c r="C216" i="106" s="1"/>
  <c r="C217" i="106" s="1"/>
  <c r="C218" i="106" s="1"/>
  <c r="C219" i="106" s="1"/>
  <c r="C220" i="106" s="1"/>
  <c r="C221" i="106" s="1"/>
  <c r="C222" i="106" s="1"/>
  <c r="C223" i="106" s="1"/>
  <c r="C224" i="106" s="1"/>
  <c r="C225" i="106" s="1"/>
  <c r="C226" i="106" s="1"/>
  <c r="C227" i="106" s="1"/>
  <c r="C228" i="106" s="1"/>
  <c r="C229" i="106" s="1"/>
  <c r="C230" i="106" s="1"/>
  <c r="C231" i="106" s="1"/>
  <c r="C232" i="106" s="1"/>
  <c r="C233" i="106" s="1"/>
  <c r="C234" i="106" s="1"/>
  <c r="C235" i="106" s="1"/>
  <c r="C236" i="106" s="1"/>
  <c r="C237" i="106" s="1"/>
  <c r="C238" i="106" s="1"/>
  <c r="C239" i="106" s="1"/>
  <c r="C240" i="106" s="1"/>
  <c r="C241" i="106" s="1"/>
  <c r="C242" i="106" s="1"/>
  <c r="C243" i="106" s="1"/>
  <c r="C244" i="106" s="1"/>
  <c r="C245" i="106" s="1"/>
  <c r="C246" i="106" s="1"/>
  <c r="C247" i="106" s="1"/>
  <c r="C248" i="106" s="1"/>
  <c r="C249" i="106" s="1"/>
  <c r="C250" i="106" s="1"/>
  <c r="C251" i="106" s="1"/>
  <c r="C252" i="106" s="1"/>
  <c r="C253" i="106" s="1"/>
  <c r="C254" i="106" s="1"/>
  <c r="C255" i="106" s="1"/>
  <c r="C256" i="106" s="1"/>
  <c r="C257" i="106" s="1"/>
  <c r="C258" i="106" s="1"/>
  <c r="C259" i="106" s="1"/>
  <c r="C260" i="106" s="1"/>
  <c r="C261" i="106" s="1"/>
  <c r="C262" i="106" s="1"/>
  <c r="C263" i="106" s="1"/>
  <c r="C264" i="106" s="1"/>
  <c r="C265" i="106" s="1"/>
  <c r="C266" i="106" s="1"/>
  <c r="C267" i="106" s="1"/>
  <c r="C268" i="106" s="1"/>
  <c r="C269" i="106" s="1"/>
  <c r="C270" i="106" s="1"/>
  <c r="C271" i="106" s="1"/>
  <c r="C272" i="106" s="1"/>
  <c r="C273" i="106" s="1"/>
  <c r="C274" i="106" s="1"/>
  <c r="C275" i="106" s="1"/>
  <c r="C276" i="106" s="1"/>
  <c r="C277" i="106" s="1"/>
  <c r="C278" i="106" s="1"/>
  <c r="C279" i="106" s="1"/>
  <c r="C280" i="106" s="1"/>
  <c r="C281" i="106" s="1"/>
  <c r="C282" i="106" s="1"/>
  <c r="C283" i="106" s="1"/>
  <c r="C284" i="106" s="1"/>
  <c r="C285" i="106" s="1"/>
  <c r="C286" i="106" s="1"/>
  <c r="C287" i="106" s="1"/>
  <c r="C288" i="106" s="1"/>
  <c r="C289" i="106" s="1"/>
  <c r="C290" i="106" s="1"/>
  <c r="C291" i="106" s="1"/>
  <c r="C292" i="106" s="1"/>
  <c r="C293" i="106" s="1"/>
  <c r="C294" i="106" s="1"/>
  <c r="C295" i="106" s="1"/>
  <c r="C296" i="106" s="1"/>
  <c r="C297" i="106" s="1"/>
  <c r="C298" i="106" s="1"/>
  <c r="C299" i="106" s="1"/>
  <c r="C300" i="106" s="1"/>
  <c r="C301" i="106" s="1"/>
  <c r="C302" i="106" s="1"/>
  <c r="C303" i="106" s="1"/>
  <c r="C304" i="106" s="1"/>
  <c r="C305" i="106" s="1"/>
  <c r="C306" i="106" s="1"/>
  <c r="C307" i="106" s="1"/>
  <c r="C308" i="106" s="1"/>
  <c r="C309" i="106" s="1"/>
  <c r="C310" i="106" s="1"/>
  <c r="C311" i="106" s="1"/>
  <c r="C312" i="106" s="1"/>
  <c r="C313" i="106" s="1"/>
  <c r="C314" i="106" s="1"/>
  <c r="C315" i="106" s="1"/>
  <c r="C316" i="106" s="1"/>
  <c r="C317" i="106" s="1"/>
  <c r="C318" i="106" s="1"/>
  <c r="C319" i="106" s="1"/>
  <c r="C320" i="106" s="1"/>
  <c r="C321" i="106" s="1"/>
  <c r="C322" i="106" s="1"/>
  <c r="C323" i="106" s="1"/>
  <c r="C324" i="106" s="1"/>
  <c r="C325" i="106" s="1"/>
  <c r="C326" i="106" s="1"/>
  <c r="C327" i="106" s="1"/>
  <c r="C328" i="106" s="1"/>
  <c r="C329" i="106" s="1"/>
  <c r="C330" i="106" s="1"/>
  <c r="C331" i="106" s="1"/>
  <c r="C332" i="106" s="1"/>
  <c r="C333" i="106" s="1"/>
  <c r="C334" i="106" s="1"/>
  <c r="C335" i="106" s="1"/>
  <c r="C336" i="106" s="1"/>
  <c r="C337" i="106" s="1"/>
  <c r="C338" i="106" s="1"/>
  <c r="C339" i="106" s="1"/>
  <c r="C340" i="106" s="1"/>
  <c r="C341" i="106" s="1"/>
  <c r="C342" i="106" s="1"/>
  <c r="C343" i="106" s="1"/>
  <c r="C344" i="106" s="1"/>
  <c r="C345" i="106" s="1"/>
  <c r="C346" i="106" s="1"/>
  <c r="C347" i="106" s="1"/>
  <c r="C348" i="106" s="1"/>
  <c r="C349" i="106" s="1"/>
  <c r="C350" i="106" s="1"/>
  <c r="C351" i="106" s="1"/>
  <c r="BA23" i="106"/>
  <c r="AH23" i="106"/>
  <c r="K23" i="106"/>
  <c r="AN23" i="106" s="1"/>
  <c r="C23" i="106"/>
  <c r="BA22" i="106"/>
  <c r="AH22" i="106"/>
  <c r="K22" i="106"/>
  <c r="AT22" i="106" s="1"/>
  <c r="E10" i="106"/>
  <c r="E9" i="106"/>
  <c r="P8" i="106"/>
  <c r="F27" i="2" s="1"/>
  <c r="O8" i="106"/>
  <c r="E27" i="2" s="1"/>
  <c r="V6" i="106"/>
  <c r="P6" i="106"/>
  <c r="O6" i="106"/>
  <c r="C6" i="106"/>
  <c r="P5" i="106"/>
  <c r="B51" i="2" s="1"/>
  <c r="O5" i="106"/>
  <c r="A51" i="2" s="1"/>
  <c r="C5" i="106"/>
  <c r="AR4" i="106"/>
  <c r="AQ4" i="106"/>
  <c r="AP4" i="106"/>
  <c r="AO4" i="106"/>
  <c r="AN4" i="106"/>
  <c r="AM4" i="106"/>
  <c r="AL4" i="106"/>
  <c r="AK4" i="106"/>
  <c r="AJ4" i="106"/>
  <c r="AI4" i="106"/>
  <c r="AH4" i="106"/>
  <c r="AG4" i="106"/>
  <c r="AF4" i="106"/>
  <c r="AE4" i="106"/>
  <c r="AD4" i="106"/>
  <c r="AC4" i="106"/>
  <c r="AB4" i="106"/>
  <c r="C4" i="106"/>
  <c r="C3" i="106"/>
  <c r="C2" i="106"/>
  <c r="C1" i="106"/>
  <c r="BA351" i="105"/>
  <c r="AH351" i="105"/>
  <c r="K351" i="105"/>
  <c r="AT351" i="105" s="1"/>
  <c r="BA350" i="105"/>
  <c r="AH350" i="105"/>
  <c r="K350" i="105"/>
  <c r="AT350" i="105" s="1"/>
  <c r="BA349" i="105"/>
  <c r="AH349" i="105"/>
  <c r="K349" i="105"/>
  <c r="AP349" i="105" s="1"/>
  <c r="L349" i="105" s="1"/>
  <c r="BA348" i="105"/>
  <c r="AH348" i="105"/>
  <c r="K348" i="105"/>
  <c r="BA347" i="105"/>
  <c r="AH347" i="105"/>
  <c r="K347" i="105"/>
  <c r="AG347" i="105" s="1"/>
  <c r="BA346" i="105"/>
  <c r="AH346" i="105"/>
  <c r="K346" i="105"/>
  <c r="J346" i="105" s="1"/>
  <c r="BA345" i="105"/>
  <c r="AH345" i="105"/>
  <c r="K345" i="105"/>
  <c r="AL345" i="105" s="1"/>
  <c r="BA344" i="105"/>
  <c r="AH344" i="105"/>
  <c r="K344" i="105"/>
  <c r="I344" i="105" s="1"/>
  <c r="BA343" i="105"/>
  <c r="AH343" i="105"/>
  <c r="K343" i="105"/>
  <c r="AS343" i="105" s="1"/>
  <c r="BA342" i="105"/>
  <c r="AH342" i="105"/>
  <c r="K342" i="105"/>
  <c r="AT342" i="105" s="1"/>
  <c r="BA341" i="105"/>
  <c r="AH341" i="105"/>
  <c r="K341" i="105"/>
  <c r="AS341" i="105" s="1"/>
  <c r="BA340" i="105"/>
  <c r="AH340" i="105"/>
  <c r="K340" i="105"/>
  <c r="AT340" i="105" s="1"/>
  <c r="BA339" i="105"/>
  <c r="AH339" i="105"/>
  <c r="K339" i="105"/>
  <c r="AN339" i="105" s="1"/>
  <c r="BA338" i="105"/>
  <c r="AH338" i="105"/>
  <c r="K338" i="105"/>
  <c r="I338" i="105" s="1"/>
  <c r="BA337" i="105"/>
  <c r="AH337" i="105"/>
  <c r="K337" i="105"/>
  <c r="AS337" i="105" s="1"/>
  <c r="BA336" i="105"/>
  <c r="AH336" i="105"/>
  <c r="K336" i="105"/>
  <c r="J336" i="105" s="1"/>
  <c r="BA335" i="105"/>
  <c r="AH335" i="105"/>
  <c r="K335" i="105"/>
  <c r="AP335" i="105" s="1"/>
  <c r="BA334" i="105"/>
  <c r="AH334" i="105"/>
  <c r="K334" i="105"/>
  <c r="BA333" i="105"/>
  <c r="AH333" i="105"/>
  <c r="K333" i="105"/>
  <c r="BA332" i="105"/>
  <c r="AH332" i="105"/>
  <c r="K332" i="105"/>
  <c r="AT332" i="105" s="1"/>
  <c r="BA331" i="105"/>
  <c r="AH331" i="105"/>
  <c r="K331" i="105"/>
  <c r="AG331" i="105" s="1"/>
  <c r="BA330" i="105"/>
  <c r="AH330" i="105"/>
  <c r="K330" i="105"/>
  <c r="BA329" i="105"/>
  <c r="AH329" i="105"/>
  <c r="K329" i="105"/>
  <c r="BA328" i="105"/>
  <c r="AH328" i="105"/>
  <c r="K328" i="105"/>
  <c r="AS328" i="105" s="1"/>
  <c r="BA327" i="105"/>
  <c r="AH327" i="105"/>
  <c r="K327" i="105"/>
  <c r="BA326" i="105"/>
  <c r="AH326" i="105"/>
  <c r="K326" i="105"/>
  <c r="J326" i="105" s="1"/>
  <c r="BA325" i="105"/>
  <c r="AH325" i="105"/>
  <c r="K325" i="105"/>
  <c r="AP325" i="105" s="1"/>
  <c r="BA324" i="105"/>
  <c r="AH324" i="105"/>
  <c r="K324" i="105"/>
  <c r="AS324" i="105" s="1"/>
  <c r="BA323" i="105"/>
  <c r="AH323" i="105"/>
  <c r="K323" i="105"/>
  <c r="J323" i="105" s="1"/>
  <c r="BA322" i="105"/>
  <c r="AH322" i="105"/>
  <c r="K322" i="105"/>
  <c r="BA321" i="105"/>
  <c r="AH321" i="105"/>
  <c r="K321" i="105"/>
  <c r="AS321" i="105" s="1"/>
  <c r="BA320" i="105"/>
  <c r="AH320" i="105"/>
  <c r="K320" i="105"/>
  <c r="BA319" i="105"/>
  <c r="AH319" i="105"/>
  <c r="K319" i="105"/>
  <c r="AT319" i="105" s="1"/>
  <c r="BA318" i="105"/>
  <c r="AH318" i="105"/>
  <c r="K318" i="105"/>
  <c r="AT318" i="105" s="1"/>
  <c r="BA317" i="105"/>
  <c r="AH317" i="105"/>
  <c r="K317" i="105"/>
  <c r="J317" i="105" s="1"/>
  <c r="BA316" i="105"/>
  <c r="AH316" i="105"/>
  <c r="K316" i="105"/>
  <c r="AT316" i="105" s="1"/>
  <c r="BA315" i="105"/>
  <c r="AH315" i="105"/>
  <c r="K315" i="105"/>
  <c r="BA314" i="105"/>
  <c r="AH314" i="105"/>
  <c r="K314" i="105"/>
  <c r="AG314" i="105" s="1"/>
  <c r="BA313" i="105"/>
  <c r="AH313" i="105"/>
  <c r="K313" i="105"/>
  <c r="BA312" i="105"/>
  <c r="AH312" i="105"/>
  <c r="K312" i="105"/>
  <c r="AS312" i="105" s="1"/>
  <c r="BA311" i="105"/>
  <c r="AH311" i="105"/>
  <c r="K311" i="105"/>
  <c r="O311" i="105" s="1"/>
  <c r="AK311" i="105" s="1"/>
  <c r="AX311" i="105" s="1"/>
  <c r="BA310" i="105"/>
  <c r="AH310" i="105"/>
  <c r="K310" i="105"/>
  <c r="AR310" i="105" s="1"/>
  <c r="BA309" i="105"/>
  <c r="AH309" i="105"/>
  <c r="K309" i="105"/>
  <c r="AQ309" i="105" s="1"/>
  <c r="BA308" i="105"/>
  <c r="AH308" i="105"/>
  <c r="K308" i="105"/>
  <c r="BA307" i="105"/>
  <c r="AH307" i="105"/>
  <c r="K307" i="105"/>
  <c r="AR307" i="105" s="1"/>
  <c r="BA306" i="105"/>
  <c r="AH306" i="105"/>
  <c r="K306" i="105"/>
  <c r="BA305" i="105"/>
  <c r="AH305" i="105"/>
  <c r="K305" i="105"/>
  <c r="AN305" i="105" s="1"/>
  <c r="BA304" i="105"/>
  <c r="AH304" i="105"/>
  <c r="K304" i="105"/>
  <c r="AS304" i="105" s="1"/>
  <c r="BA303" i="105"/>
  <c r="AH303" i="105"/>
  <c r="K303" i="105"/>
  <c r="AS303" i="105" s="1"/>
  <c r="BA302" i="105"/>
  <c r="AH302" i="105"/>
  <c r="K302" i="105"/>
  <c r="J302" i="105" s="1"/>
  <c r="BA301" i="105"/>
  <c r="AH301" i="105"/>
  <c r="K301" i="105"/>
  <c r="AT301" i="105" s="1"/>
  <c r="BA300" i="105"/>
  <c r="AH300" i="105"/>
  <c r="K300" i="105"/>
  <c r="AL300" i="105" s="1"/>
  <c r="BA299" i="105"/>
  <c r="AH299" i="105"/>
  <c r="K299" i="105"/>
  <c r="BA298" i="105"/>
  <c r="AH298" i="105"/>
  <c r="K298" i="105"/>
  <c r="AT298" i="105" s="1"/>
  <c r="BA297" i="105"/>
  <c r="AH297" i="105"/>
  <c r="K297" i="105"/>
  <c r="AS297" i="105" s="1"/>
  <c r="BA296" i="105"/>
  <c r="AH296" i="105"/>
  <c r="K296" i="105"/>
  <c r="AS296" i="105" s="1"/>
  <c r="BA295" i="105"/>
  <c r="AH295" i="105"/>
  <c r="K295" i="105"/>
  <c r="O295" i="105" s="1"/>
  <c r="AI295" i="105" s="1"/>
  <c r="AV295" i="105" s="1"/>
  <c r="BA294" i="105"/>
  <c r="AH294" i="105"/>
  <c r="K294" i="105"/>
  <c r="J294" i="105" s="1"/>
  <c r="BA293" i="105"/>
  <c r="AH293" i="105"/>
  <c r="K293" i="105"/>
  <c r="BA292" i="105"/>
  <c r="AH292" i="105"/>
  <c r="K292" i="105"/>
  <c r="J292" i="105" s="1"/>
  <c r="BA291" i="105"/>
  <c r="AH291" i="105"/>
  <c r="K291" i="105"/>
  <c r="AP291" i="105" s="1"/>
  <c r="BA290" i="105"/>
  <c r="AH290" i="105"/>
  <c r="K290" i="105"/>
  <c r="AS290" i="105" s="1"/>
  <c r="BA289" i="105"/>
  <c r="AH289" i="105"/>
  <c r="K289" i="105"/>
  <c r="BA288" i="105"/>
  <c r="AH288" i="105"/>
  <c r="K288" i="105"/>
  <c r="AQ288" i="105" s="1"/>
  <c r="BA287" i="105"/>
  <c r="AH287" i="105"/>
  <c r="K287" i="105"/>
  <c r="J287" i="105" s="1"/>
  <c r="BA286" i="105"/>
  <c r="AH286" i="105"/>
  <c r="K286" i="105"/>
  <c r="AT286" i="105" s="1"/>
  <c r="BA285" i="105"/>
  <c r="AH285" i="105"/>
  <c r="K285" i="105"/>
  <c r="AG285" i="105" s="1"/>
  <c r="BA284" i="105"/>
  <c r="AH284" i="105"/>
  <c r="K284" i="105"/>
  <c r="BA283" i="105"/>
  <c r="AH283" i="105"/>
  <c r="K283" i="105"/>
  <c r="AS283" i="105" s="1"/>
  <c r="BA282" i="105"/>
  <c r="AH282" i="105"/>
  <c r="K282" i="105"/>
  <c r="AM282" i="105" s="1"/>
  <c r="BA281" i="105"/>
  <c r="AH281" i="105"/>
  <c r="K281" i="105"/>
  <c r="BA280" i="105"/>
  <c r="AH280" i="105"/>
  <c r="K280" i="105"/>
  <c r="AS280" i="105" s="1"/>
  <c r="BA279" i="105"/>
  <c r="AH279" i="105"/>
  <c r="K279" i="105"/>
  <c r="AL279" i="105" s="1"/>
  <c r="BA278" i="105"/>
  <c r="AH278" i="105"/>
  <c r="K278" i="105"/>
  <c r="AS278" i="105" s="1"/>
  <c r="BA277" i="105"/>
  <c r="AH277" i="105"/>
  <c r="K277" i="105"/>
  <c r="AT277" i="105" s="1"/>
  <c r="BA276" i="105"/>
  <c r="AH276" i="105"/>
  <c r="K276" i="105"/>
  <c r="AM276" i="105" s="1"/>
  <c r="BA275" i="105"/>
  <c r="AH275" i="105"/>
  <c r="K275" i="105"/>
  <c r="J275" i="105" s="1"/>
  <c r="BA274" i="105"/>
  <c r="AH274" i="105"/>
  <c r="K274" i="105"/>
  <c r="BA273" i="105"/>
  <c r="AH273" i="105"/>
  <c r="K273" i="105"/>
  <c r="BA272" i="105"/>
  <c r="AH272" i="105"/>
  <c r="K272" i="105"/>
  <c r="I272" i="105" s="1"/>
  <c r="BA271" i="105"/>
  <c r="AH271" i="105"/>
  <c r="K271" i="105"/>
  <c r="AP271" i="105" s="1"/>
  <c r="BA270" i="105"/>
  <c r="AH270" i="105"/>
  <c r="K270" i="105"/>
  <c r="AR270" i="105" s="1"/>
  <c r="BA269" i="105"/>
  <c r="AH269" i="105"/>
  <c r="K269" i="105"/>
  <c r="AP269" i="105" s="1"/>
  <c r="BA268" i="105"/>
  <c r="AH268" i="105"/>
  <c r="K268" i="105"/>
  <c r="AO268" i="105" s="1"/>
  <c r="BA267" i="105"/>
  <c r="AH267" i="105"/>
  <c r="K267" i="105"/>
  <c r="AS267" i="105" s="1"/>
  <c r="BA266" i="105"/>
  <c r="AH266" i="105"/>
  <c r="K266" i="105"/>
  <c r="J266" i="105" s="1"/>
  <c r="BA265" i="105"/>
  <c r="AH265" i="105"/>
  <c r="K265" i="105"/>
  <c r="AQ265" i="105" s="1"/>
  <c r="BA264" i="105"/>
  <c r="AH264" i="105"/>
  <c r="K264" i="105"/>
  <c r="AT264" i="105" s="1"/>
  <c r="BA263" i="105"/>
  <c r="AH263" i="105"/>
  <c r="K263" i="105"/>
  <c r="AT263" i="105" s="1"/>
  <c r="BA262" i="105"/>
  <c r="AH262" i="105"/>
  <c r="K262" i="105"/>
  <c r="BA261" i="105"/>
  <c r="AH261" i="105"/>
  <c r="K261" i="105"/>
  <c r="AT261" i="105" s="1"/>
  <c r="BA260" i="105"/>
  <c r="AH260" i="105"/>
  <c r="K260" i="105"/>
  <c r="AS260" i="105" s="1"/>
  <c r="BA259" i="105"/>
  <c r="AH259" i="105"/>
  <c r="K259" i="105"/>
  <c r="J259" i="105" s="1"/>
  <c r="BA258" i="105"/>
  <c r="AH258" i="105"/>
  <c r="K258" i="105"/>
  <c r="I258" i="105" s="1"/>
  <c r="BA257" i="105"/>
  <c r="AH257" i="105"/>
  <c r="K257" i="105"/>
  <c r="AN257" i="105" s="1"/>
  <c r="BA256" i="105"/>
  <c r="AH256" i="105"/>
  <c r="K256" i="105"/>
  <c r="AO256" i="105" s="1"/>
  <c r="BA255" i="105"/>
  <c r="AH255" i="105"/>
  <c r="K255" i="105"/>
  <c r="BA254" i="105"/>
  <c r="AH254" i="105"/>
  <c r="K254" i="105"/>
  <c r="BA253" i="105"/>
  <c r="AH253" i="105"/>
  <c r="K253" i="105"/>
  <c r="I253" i="105" s="1"/>
  <c r="BA252" i="105"/>
  <c r="AH252" i="105"/>
  <c r="K252" i="105"/>
  <c r="J252" i="105" s="1"/>
  <c r="BA251" i="105"/>
  <c r="AH251" i="105"/>
  <c r="K251" i="105"/>
  <c r="BA250" i="105"/>
  <c r="AH250" i="105"/>
  <c r="K250" i="105"/>
  <c r="I250" i="105" s="1"/>
  <c r="BA249" i="105"/>
  <c r="AH249" i="105"/>
  <c r="K249" i="105"/>
  <c r="O249" i="105" s="1"/>
  <c r="AK249" i="105" s="1"/>
  <c r="AX249" i="105" s="1"/>
  <c r="BA248" i="105"/>
  <c r="AH248" i="105"/>
  <c r="K248" i="105"/>
  <c r="J248" i="105" s="1"/>
  <c r="BA247" i="105"/>
  <c r="AH247" i="105"/>
  <c r="K247" i="105"/>
  <c r="AL247" i="105" s="1"/>
  <c r="BA246" i="105"/>
  <c r="AH246" i="105"/>
  <c r="K246" i="105"/>
  <c r="BA245" i="105"/>
  <c r="AH245" i="105"/>
  <c r="K245" i="105"/>
  <c r="AT245" i="105" s="1"/>
  <c r="BA244" i="105"/>
  <c r="AH244" i="105"/>
  <c r="K244" i="105"/>
  <c r="BA243" i="105"/>
  <c r="AH243" i="105"/>
  <c r="K243" i="105"/>
  <c r="AT243" i="105" s="1"/>
  <c r="BA242" i="105"/>
  <c r="AH242" i="105"/>
  <c r="K242" i="105"/>
  <c r="J242" i="105" s="1"/>
  <c r="BA241" i="105"/>
  <c r="AH241" i="105"/>
  <c r="K241" i="105"/>
  <c r="O241" i="105" s="1"/>
  <c r="AJ241" i="105" s="1"/>
  <c r="AW241" i="105" s="1"/>
  <c r="BA240" i="105"/>
  <c r="AH240" i="105"/>
  <c r="K240" i="105"/>
  <c r="J240" i="105" s="1"/>
  <c r="BA239" i="105"/>
  <c r="AH239" i="105"/>
  <c r="K239" i="105"/>
  <c r="I239" i="105" s="1"/>
  <c r="BA238" i="105"/>
  <c r="AH238" i="105"/>
  <c r="K238" i="105"/>
  <c r="AS238" i="105" s="1"/>
  <c r="BA237" i="105"/>
  <c r="AH237" i="105"/>
  <c r="K237" i="105"/>
  <c r="BA236" i="105"/>
  <c r="AH236" i="105"/>
  <c r="K236" i="105"/>
  <c r="BA235" i="105"/>
  <c r="AH235" i="105"/>
  <c r="K235" i="105"/>
  <c r="AQ235" i="105" s="1"/>
  <c r="BA234" i="105"/>
  <c r="AH234" i="105"/>
  <c r="K234" i="105"/>
  <c r="BA233" i="105"/>
  <c r="AH233" i="105"/>
  <c r="K233" i="105"/>
  <c r="J233" i="105" s="1"/>
  <c r="BA232" i="105"/>
  <c r="AH232" i="105"/>
  <c r="K232" i="105"/>
  <c r="AR232" i="105" s="1"/>
  <c r="BA231" i="105"/>
  <c r="AH231" i="105"/>
  <c r="K231" i="105"/>
  <c r="AT231" i="105" s="1"/>
  <c r="BA230" i="105"/>
  <c r="AH230" i="105"/>
  <c r="K230" i="105"/>
  <c r="AQ230" i="105" s="1"/>
  <c r="BA229" i="105"/>
  <c r="AH229" i="105"/>
  <c r="K229" i="105"/>
  <c r="AT229" i="105" s="1"/>
  <c r="BA228" i="105"/>
  <c r="AH228" i="105"/>
  <c r="K228" i="105"/>
  <c r="AS228" i="105" s="1"/>
  <c r="BA227" i="105"/>
  <c r="AH227" i="105"/>
  <c r="K227" i="105"/>
  <c r="BA226" i="105"/>
  <c r="AH226" i="105"/>
  <c r="K226" i="105"/>
  <c r="J226" i="105" s="1"/>
  <c r="BA225" i="105"/>
  <c r="AH225" i="105"/>
  <c r="K225" i="105"/>
  <c r="AQ225" i="105" s="1"/>
  <c r="BA224" i="105"/>
  <c r="AH224" i="105"/>
  <c r="K224" i="105"/>
  <c r="AN224" i="105" s="1"/>
  <c r="BA223" i="105"/>
  <c r="AH223" i="105"/>
  <c r="K223" i="105"/>
  <c r="AP223" i="105" s="1"/>
  <c r="BA222" i="105"/>
  <c r="AH222" i="105"/>
  <c r="K222" i="105"/>
  <c r="AS222" i="105" s="1"/>
  <c r="BA221" i="105"/>
  <c r="AH221" i="105"/>
  <c r="K221" i="105"/>
  <c r="BA220" i="105"/>
  <c r="AH220" i="105"/>
  <c r="K220" i="105"/>
  <c r="AP220" i="105" s="1"/>
  <c r="BA219" i="105"/>
  <c r="AH219" i="105"/>
  <c r="K219" i="105"/>
  <c r="AR219" i="105" s="1"/>
  <c r="BA218" i="105"/>
  <c r="AH218" i="105"/>
  <c r="K218" i="105"/>
  <c r="J218" i="105" s="1"/>
  <c r="BA217" i="105"/>
  <c r="AH217" i="105"/>
  <c r="K217" i="105"/>
  <c r="I217" i="105" s="1"/>
  <c r="BA216" i="105"/>
  <c r="AH216" i="105"/>
  <c r="K216" i="105"/>
  <c r="AQ216" i="105" s="1"/>
  <c r="BA215" i="105"/>
  <c r="AH215" i="105"/>
  <c r="K215" i="105"/>
  <c r="AM215" i="105" s="1"/>
  <c r="BA214" i="105"/>
  <c r="AH214" i="105"/>
  <c r="K214" i="105"/>
  <c r="BA213" i="105"/>
  <c r="AH213" i="105"/>
  <c r="K213" i="105"/>
  <c r="AT213" i="105" s="1"/>
  <c r="BA212" i="105"/>
  <c r="AH212" i="105"/>
  <c r="K212" i="105"/>
  <c r="AS212" i="105" s="1"/>
  <c r="BA211" i="105"/>
  <c r="AH211" i="105"/>
  <c r="K211" i="105"/>
  <c r="AO211" i="105" s="1"/>
  <c r="BA210" i="105"/>
  <c r="AH210" i="105"/>
  <c r="K210" i="105"/>
  <c r="BA209" i="105"/>
  <c r="AH209" i="105"/>
  <c r="K209" i="105"/>
  <c r="AR209" i="105" s="1"/>
  <c r="BA208" i="105"/>
  <c r="AH208" i="105"/>
  <c r="K208" i="105"/>
  <c r="AN208" i="105" s="1"/>
  <c r="BA207" i="105"/>
  <c r="AH207" i="105"/>
  <c r="K207" i="105"/>
  <c r="J207" i="105" s="1"/>
  <c r="BA206" i="105"/>
  <c r="AH206" i="105"/>
  <c r="K206" i="105"/>
  <c r="BA205" i="105"/>
  <c r="AH205" i="105"/>
  <c r="K205" i="105"/>
  <c r="AP205" i="105" s="1"/>
  <c r="BA204" i="105"/>
  <c r="AH204" i="105"/>
  <c r="K204" i="105"/>
  <c r="O204" i="105" s="1"/>
  <c r="AK204" i="105" s="1"/>
  <c r="AX204" i="105" s="1"/>
  <c r="BA203" i="105"/>
  <c r="AH203" i="105"/>
  <c r="K203" i="105"/>
  <c r="AP203" i="105" s="1"/>
  <c r="BA202" i="105"/>
  <c r="AH202" i="105"/>
  <c r="K202" i="105"/>
  <c r="BA201" i="105"/>
  <c r="AH201" i="105"/>
  <c r="K201" i="105"/>
  <c r="AQ201" i="105" s="1"/>
  <c r="BA200" i="105"/>
  <c r="AH200" i="105"/>
  <c r="K200" i="105"/>
  <c r="AS200" i="105" s="1"/>
  <c r="BA199" i="105"/>
  <c r="AH199" i="105"/>
  <c r="K199" i="105"/>
  <c r="AQ199" i="105" s="1"/>
  <c r="BA198" i="105"/>
  <c r="AH198" i="105"/>
  <c r="K198" i="105"/>
  <c r="BA197" i="105"/>
  <c r="AH197" i="105"/>
  <c r="K197" i="105"/>
  <c r="AO197" i="105" s="1"/>
  <c r="BA196" i="105"/>
  <c r="AH196" i="105"/>
  <c r="K196" i="105"/>
  <c r="AS196" i="105" s="1"/>
  <c r="BA195" i="105"/>
  <c r="AH195" i="105"/>
  <c r="K195" i="105"/>
  <c r="AL195" i="105" s="1"/>
  <c r="BA194" i="105"/>
  <c r="AH194" i="105"/>
  <c r="K194" i="105"/>
  <c r="AQ194" i="105" s="1"/>
  <c r="BA193" i="105"/>
  <c r="AH193" i="105"/>
  <c r="K193" i="105"/>
  <c r="AN193" i="105" s="1"/>
  <c r="BA192" i="105"/>
  <c r="AH192" i="105"/>
  <c r="K192" i="105"/>
  <c r="J192" i="105" s="1"/>
  <c r="BA191" i="105"/>
  <c r="AH191" i="105"/>
  <c r="K191" i="105"/>
  <c r="AR191" i="105" s="1"/>
  <c r="BA190" i="105"/>
  <c r="AH190" i="105"/>
  <c r="K190" i="105"/>
  <c r="AS190" i="105" s="1"/>
  <c r="BA189" i="105"/>
  <c r="AH189" i="105"/>
  <c r="K189" i="105"/>
  <c r="AS189" i="105" s="1"/>
  <c r="BA188" i="105"/>
  <c r="AH188" i="105"/>
  <c r="K188" i="105"/>
  <c r="AT188" i="105" s="1"/>
  <c r="BA187" i="105"/>
  <c r="AH187" i="105"/>
  <c r="K187" i="105"/>
  <c r="I187" i="105" s="1"/>
  <c r="BA186" i="105"/>
  <c r="AH186" i="105"/>
  <c r="K186" i="105"/>
  <c r="BA185" i="105"/>
  <c r="AH185" i="105"/>
  <c r="K185" i="105"/>
  <c r="I185" i="105" s="1"/>
  <c r="BA184" i="105"/>
  <c r="AH184" i="105"/>
  <c r="K184" i="105"/>
  <c r="AS184" i="105" s="1"/>
  <c r="BA183" i="105"/>
  <c r="AH183" i="105"/>
  <c r="K183" i="105"/>
  <c r="AN183" i="105" s="1"/>
  <c r="BA182" i="105"/>
  <c r="AH182" i="105"/>
  <c r="K182" i="105"/>
  <c r="J182" i="105" s="1"/>
  <c r="BA181" i="105"/>
  <c r="AH181" i="105"/>
  <c r="K181" i="105"/>
  <c r="AS181" i="105" s="1"/>
  <c r="BA180" i="105"/>
  <c r="AH180" i="105"/>
  <c r="K180" i="105"/>
  <c r="AQ180" i="105" s="1"/>
  <c r="BA179" i="105"/>
  <c r="AH179" i="105"/>
  <c r="K179" i="105"/>
  <c r="AT179" i="105" s="1"/>
  <c r="BA178" i="105"/>
  <c r="AH178" i="105"/>
  <c r="K178" i="105"/>
  <c r="AS178" i="105" s="1"/>
  <c r="BA177" i="105"/>
  <c r="AH177" i="105"/>
  <c r="K177" i="105"/>
  <c r="AR177" i="105" s="1"/>
  <c r="BA176" i="105"/>
  <c r="AH176" i="105"/>
  <c r="K176" i="105"/>
  <c r="I176" i="105" s="1"/>
  <c r="BA175" i="105"/>
  <c r="AH175" i="105"/>
  <c r="K175" i="105"/>
  <c r="AN175" i="105" s="1"/>
  <c r="BA174" i="105"/>
  <c r="AH174" i="105"/>
  <c r="K174" i="105"/>
  <c r="AR174" i="105" s="1"/>
  <c r="BA173" i="105"/>
  <c r="AH173" i="105"/>
  <c r="K173" i="105"/>
  <c r="I173" i="105" s="1"/>
  <c r="BA172" i="105"/>
  <c r="AH172" i="105"/>
  <c r="K172" i="105"/>
  <c r="AS172" i="105" s="1"/>
  <c r="BA171" i="105"/>
  <c r="AH171" i="105"/>
  <c r="K171" i="105"/>
  <c r="BA170" i="105"/>
  <c r="AH170" i="105"/>
  <c r="K170" i="105"/>
  <c r="AQ170" i="105" s="1"/>
  <c r="BA169" i="105"/>
  <c r="AH169" i="105"/>
  <c r="K169" i="105"/>
  <c r="I169" i="105" s="1"/>
  <c r="BA168" i="105"/>
  <c r="AH168" i="105"/>
  <c r="K168" i="105"/>
  <c r="O168" i="105" s="1"/>
  <c r="BA167" i="105"/>
  <c r="AH167" i="105"/>
  <c r="K167" i="105"/>
  <c r="AT167" i="105" s="1"/>
  <c r="BA166" i="105"/>
  <c r="AH166" i="105"/>
  <c r="K166" i="105"/>
  <c r="O166" i="105" s="1"/>
  <c r="BA165" i="105"/>
  <c r="AH165" i="105"/>
  <c r="K165" i="105"/>
  <c r="BA164" i="105"/>
  <c r="AH164" i="105"/>
  <c r="K164" i="105"/>
  <c r="O164" i="105" s="1"/>
  <c r="BA163" i="105"/>
  <c r="AH163" i="105"/>
  <c r="K163" i="105"/>
  <c r="BA162" i="105"/>
  <c r="AH162" i="105"/>
  <c r="K162" i="105"/>
  <c r="AS162" i="105" s="1"/>
  <c r="BA161" i="105"/>
  <c r="AH161" i="105"/>
  <c r="K161" i="105"/>
  <c r="AT161" i="105" s="1"/>
  <c r="BA160" i="105"/>
  <c r="AH160" i="105"/>
  <c r="K160" i="105"/>
  <c r="I160" i="105" s="1"/>
  <c r="BA159" i="105"/>
  <c r="AH159" i="105"/>
  <c r="K159" i="105"/>
  <c r="AQ159" i="105" s="1"/>
  <c r="BA158" i="105"/>
  <c r="AH158" i="105"/>
  <c r="K158" i="105"/>
  <c r="AS158" i="105" s="1"/>
  <c r="BA157" i="105"/>
  <c r="AH157" i="105"/>
  <c r="K157" i="105"/>
  <c r="AP157" i="105" s="1"/>
  <c r="BA156" i="105"/>
  <c r="AH156" i="105"/>
  <c r="K156" i="105"/>
  <c r="BA155" i="105"/>
  <c r="AH155" i="105"/>
  <c r="K155" i="105"/>
  <c r="AP155" i="105" s="1"/>
  <c r="BA154" i="105"/>
  <c r="AH154" i="105"/>
  <c r="K154" i="105"/>
  <c r="BA153" i="105"/>
  <c r="AH153" i="105"/>
  <c r="K153" i="105"/>
  <c r="J153" i="105" s="1"/>
  <c r="BA152" i="105"/>
  <c r="AH152" i="105"/>
  <c r="K152" i="105"/>
  <c r="J152" i="105" s="1"/>
  <c r="BA151" i="105"/>
  <c r="AH151" i="105"/>
  <c r="K151" i="105"/>
  <c r="AN151" i="105" s="1"/>
  <c r="BA150" i="105"/>
  <c r="AH150" i="105"/>
  <c r="K150" i="105"/>
  <c r="AS150" i="105" s="1"/>
  <c r="BA149" i="105"/>
  <c r="AH149" i="105"/>
  <c r="K149" i="105"/>
  <c r="AP149" i="105" s="1"/>
  <c r="BA148" i="105"/>
  <c r="AH148" i="105"/>
  <c r="K148" i="105"/>
  <c r="AO148" i="105" s="1"/>
  <c r="BA147" i="105"/>
  <c r="AH147" i="105"/>
  <c r="K147" i="105"/>
  <c r="AT147" i="105" s="1"/>
  <c r="BA146" i="105"/>
  <c r="AH146" i="105"/>
  <c r="K146" i="105"/>
  <c r="AS146" i="105" s="1"/>
  <c r="BA145" i="105"/>
  <c r="AH145" i="105"/>
  <c r="K145" i="105"/>
  <c r="AS145" i="105" s="1"/>
  <c r="BA144" i="105"/>
  <c r="AH144" i="105"/>
  <c r="K144" i="105"/>
  <c r="BA143" i="105"/>
  <c r="AH143" i="105"/>
  <c r="K143" i="105"/>
  <c r="I143" i="105" s="1"/>
  <c r="BA142" i="105"/>
  <c r="AH142" i="105"/>
  <c r="K142" i="105"/>
  <c r="AT142" i="105" s="1"/>
  <c r="BA141" i="105"/>
  <c r="AH141" i="105"/>
  <c r="K141" i="105"/>
  <c r="AQ141" i="105" s="1"/>
  <c r="BA140" i="105"/>
  <c r="AH140" i="105"/>
  <c r="K140" i="105"/>
  <c r="BA139" i="105"/>
  <c r="AH139" i="105"/>
  <c r="K139" i="105"/>
  <c r="AS139" i="105" s="1"/>
  <c r="BA138" i="105"/>
  <c r="AH138" i="105"/>
  <c r="K138" i="105"/>
  <c r="BA137" i="105"/>
  <c r="AH137" i="105"/>
  <c r="K137" i="105"/>
  <c r="AQ137" i="105" s="1"/>
  <c r="BA136" i="105"/>
  <c r="AH136" i="105"/>
  <c r="K136" i="105"/>
  <c r="O136" i="105" s="1"/>
  <c r="BA135" i="105"/>
  <c r="AH135" i="105"/>
  <c r="K135" i="105"/>
  <c r="BA134" i="105"/>
  <c r="AH134" i="105"/>
  <c r="K134" i="105"/>
  <c r="O134" i="105" s="1"/>
  <c r="BA133" i="105"/>
  <c r="AH133" i="105"/>
  <c r="K133" i="105"/>
  <c r="I133" i="105" s="1"/>
  <c r="BA132" i="105"/>
  <c r="AH132" i="105"/>
  <c r="K132" i="105"/>
  <c r="J132" i="105" s="1"/>
  <c r="BA131" i="105"/>
  <c r="AH131" i="105"/>
  <c r="K131" i="105"/>
  <c r="AG131" i="105" s="1"/>
  <c r="BA130" i="105"/>
  <c r="AH130" i="105"/>
  <c r="K130" i="105"/>
  <c r="AS130" i="105" s="1"/>
  <c r="BA129" i="105"/>
  <c r="AH129" i="105"/>
  <c r="K129" i="105"/>
  <c r="J129" i="105" s="1"/>
  <c r="BA128" i="105"/>
  <c r="AH128" i="105"/>
  <c r="K128" i="105"/>
  <c r="BA127" i="105"/>
  <c r="AH127" i="105"/>
  <c r="K127" i="105"/>
  <c r="O127" i="105" s="1"/>
  <c r="BA126" i="105"/>
  <c r="AH126" i="105"/>
  <c r="K126" i="105"/>
  <c r="BA125" i="105"/>
  <c r="AH125" i="105"/>
  <c r="K125" i="105"/>
  <c r="BA124" i="105"/>
  <c r="AH124" i="105"/>
  <c r="K124" i="105"/>
  <c r="AS124" i="105" s="1"/>
  <c r="BA123" i="105"/>
  <c r="AH123" i="105"/>
  <c r="K123" i="105"/>
  <c r="AS123" i="105" s="1"/>
  <c r="BA122" i="105"/>
  <c r="AH122" i="105"/>
  <c r="K122" i="105"/>
  <c r="BA121" i="105"/>
  <c r="AH121" i="105"/>
  <c r="K121" i="105"/>
  <c r="J121" i="105" s="1"/>
  <c r="BA120" i="105"/>
  <c r="AH120" i="105"/>
  <c r="K120" i="105"/>
  <c r="AL120" i="105" s="1"/>
  <c r="BA119" i="105"/>
  <c r="AH119" i="105"/>
  <c r="K119" i="105"/>
  <c r="J119" i="105" s="1"/>
  <c r="BA118" i="105"/>
  <c r="AH118" i="105"/>
  <c r="K118" i="105"/>
  <c r="BA117" i="105"/>
  <c r="AH117" i="105"/>
  <c r="K117" i="105"/>
  <c r="AL117" i="105" s="1"/>
  <c r="BA116" i="105"/>
  <c r="AH116" i="105"/>
  <c r="K116" i="105"/>
  <c r="BA115" i="105"/>
  <c r="AH115" i="105"/>
  <c r="K115" i="105"/>
  <c r="I115" i="105" s="1"/>
  <c r="BA114" i="105"/>
  <c r="AH114" i="105"/>
  <c r="K114" i="105"/>
  <c r="J114" i="105" s="1"/>
  <c r="BA113" i="105"/>
  <c r="AH113" i="105"/>
  <c r="K113" i="105"/>
  <c r="J113" i="105" s="1"/>
  <c r="BA112" i="105"/>
  <c r="AH112" i="105"/>
  <c r="K112" i="105"/>
  <c r="I112" i="105" s="1"/>
  <c r="BA111" i="105"/>
  <c r="AH111" i="105"/>
  <c r="K111" i="105"/>
  <c r="BA110" i="105"/>
  <c r="AH110" i="105"/>
  <c r="K110" i="105"/>
  <c r="J110" i="105" s="1"/>
  <c r="BA109" i="105"/>
  <c r="AH109" i="105"/>
  <c r="K109" i="105"/>
  <c r="J109" i="105" s="1"/>
  <c r="BA108" i="105"/>
  <c r="AH108" i="105"/>
  <c r="K108" i="105"/>
  <c r="I108" i="105" s="1"/>
  <c r="BA107" i="105"/>
  <c r="AH107" i="105"/>
  <c r="K107" i="105"/>
  <c r="BA106" i="105"/>
  <c r="AH106" i="105"/>
  <c r="K106" i="105"/>
  <c r="BA105" i="105"/>
  <c r="AH105" i="105"/>
  <c r="K105" i="105"/>
  <c r="I105" i="105" s="1"/>
  <c r="BA104" i="105"/>
  <c r="AH104" i="105"/>
  <c r="K104" i="105"/>
  <c r="AG104" i="105" s="1"/>
  <c r="BA103" i="105"/>
  <c r="AH103" i="105"/>
  <c r="K103" i="105"/>
  <c r="J103" i="105" s="1"/>
  <c r="BA102" i="105"/>
  <c r="AH102" i="105"/>
  <c r="K102" i="105"/>
  <c r="J102" i="105" s="1"/>
  <c r="BA101" i="105"/>
  <c r="AH101" i="105"/>
  <c r="K101" i="105"/>
  <c r="AM101" i="105" s="1"/>
  <c r="BA100" i="105"/>
  <c r="AH100" i="105"/>
  <c r="K100" i="105"/>
  <c r="I100" i="105" s="1"/>
  <c r="BA99" i="105"/>
  <c r="AH99" i="105"/>
  <c r="K99" i="105"/>
  <c r="AO99" i="105" s="1"/>
  <c r="BA98" i="105"/>
  <c r="AH98" i="105"/>
  <c r="K98" i="105"/>
  <c r="AR98" i="105" s="1"/>
  <c r="BA97" i="105"/>
  <c r="AH97" i="105"/>
  <c r="K97" i="105"/>
  <c r="J97" i="105" s="1"/>
  <c r="BA96" i="105"/>
  <c r="AH96" i="105"/>
  <c r="K96" i="105"/>
  <c r="I96" i="105" s="1"/>
  <c r="BA95" i="105"/>
  <c r="AH95" i="105"/>
  <c r="K95" i="105"/>
  <c r="I95" i="105" s="1"/>
  <c r="BA94" i="105"/>
  <c r="AH94" i="105"/>
  <c r="K94" i="105"/>
  <c r="AS94" i="105" s="1"/>
  <c r="BA93" i="105"/>
  <c r="AH93" i="105"/>
  <c r="K93" i="105"/>
  <c r="J93" i="105" s="1"/>
  <c r="BA92" i="105"/>
  <c r="AH92" i="105"/>
  <c r="K92" i="105"/>
  <c r="O92" i="105" s="1"/>
  <c r="BA91" i="105"/>
  <c r="AH91" i="105"/>
  <c r="K91" i="105"/>
  <c r="BA90" i="105"/>
  <c r="AH90" i="105"/>
  <c r="K90" i="105"/>
  <c r="J90" i="105" s="1"/>
  <c r="BA89" i="105"/>
  <c r="AH89" i="105"/>
  <c r="K89" i="105"/>
  <c r="BA88" i="105"/>
  <c r="AH88" i="105"/>
  <c r="K88" i="105"/>
  <c r="AT88" i="105" s="1"/>
  <c r="BA87" i="105"/>
  <c r="AH87" i="105"/>
  <c r="K87" i="105"/>
  <c r="J87" i="105" s="1"/>
  <c r="BA86" i="105"/>
  <c r="AH86" i="105"/>
  <c r="K86" i="105"/>
  <c r="BA85" i="105"/>
  <c r="AH85" i="105"/>
  <c r="K85" i="105"/>
  <c r="AO85" i="105" s="1"/>
  <c r="BA84" i="105"/>
  <c r="AH84" i="105"/>
  <c r="K84" i="105"/>
  <c r="I84" i="105" s="1"/>
  <c r="BA83" i="105"/>
  <c r="AH83" i="105"/>
  <c r="K83" i="105"/>
  <c r="I83" i="105" s="1"/>
  <c r="BA82" i="105"/>
  <c r="AH82" i="105"/>
  <c r="K82" i="105"/>
  <c r="J82" i="105" s="1"/>
  <c r="BA81" i="105"/>
  <c r="AH81" i="105"/>
  <c r="K81" i="105"/>
  <c r="I81" i="105" s="1"/>
  <c r="BA80" i="105"/>
  <c r="AH80" i="105"/>
  <c r="K80" i="105"/>
  <c r="AS80" i="105" s="1"/>
  <c r="BA79" i="105"/>
  <c r="AH79" i="105"/>
  <c r="K79" i="105"/>
  <c r="J79" i="105" s="1"/>
  <c r="BA78" i="105"/>
  <c r="AH78" i="105"/>
  <c r="K78" i="105"/>
  <c r="AG78" i="105" s="1"/>
  <c r="BA77" i="105"/>
  <c r="AH77" i="105"/>
  <c r="K77" i="105"/>
  <c r="J77" i="105" s="1"/>
  <c r="BA76" i="105"/>
  <c r="AH76" i="105"/>
  <c r="K76" i="105"/>
  <c r="AN76" i="105" s="1"/>
  <c r="BA75" i="105"/>
  <c r="AH75" i="105"/>
  <c r="K75" i="105"/>
  <c r="J75" i="105" s="1"/>
  <c r="BA74" i="105"/>
  <c r="AH74" i="105"/>
  <c r="K74" i="105"/>
  <c r="I74" i="105" s="1"/>
  <c r="BA73" i="105"/>
  <c r="AH73" i="105"/>
  <c r="K73" i="105"/>
  <c r="AT73" i="105" s="1"/>
  <c r="BA72" i="105"/>
  <c r="AH72" i="105"/>
  <c r="K72" i="105"/>
  <c r="I72" i="105" s="1"/>
  <c r="BA71" i="105"/>
  <c r="AH71" i="105"/>
  <c r="K71" i="105"/>
  <c r="I71" i="105" s="1"/>
  <c r="BA70" i="105"/>
  <c r="AH70" i="105"/>
  <c r="K70" i="105"/>
  <c r="AR70" i="105" s="1"/>
  <c r="BA69" i="105"/>
  <c r="AH69" i="105"/>
  <c r="K69" i="105"/>
  <c r="J69" i="105" s="1"/>
  <c r="BA68" i="105"/>
  <c r="AH68" i="105"/>
  <c r="K68" i="105"/>
  <c r="I68" i="105" s="1"/>
  <c r="BA67" i="105"/>
  <c r="AH67" i="105"/>
  <c r="K67" i="105"/>
  <c r="O67" i="105" s="1"/>
  <c r="AJ67" i="105" s="1"/>
  <c r="AW67" i="105" s="1"/>
  <c r="BA66" i="105"/>
  <c r="AH66" i="105"/>
  <c r="K66" i="105"/>
  <c r="AO66" i="105" s="1"/>
  <c r="BA65" i="105"/>
  <c r="AH65" i="105"/>
  <c r="K65" i="105"/>
  <c r="AQ65" i="105" s="1"/>
  <c r="BA64" i="105"/>
  <c r="AH64" i="105"/>
  <c r="K64" i="105"/>
  <c r="AS64" i="105" s="1"/>
  <c r="BA63" i="105"/>
  <c r="AH63" i="105"/>
  <c r="K63" i="105"/>
  <c r="J63" i="105" s="1"/>
  <c r="BA62" i="105"/>
  <c r="AH62" i="105"/>
  <c r="K62" i="105"/>
  <c r="BA61" i="105"/>
  <c r="AH61" i="105"/>
  <c r="K61" i="105"/>
  <c r="AR61" i="105" s="1"/>
  <c r="BA60" i="105"/>
  <c r="AH60" i="105"/>
  <c r="K60" i="105"/>
  <c r="I60" i="105" s="1"/>
  <c r="BA59" i="105"/>
  <c r="AH59" i="105"/>
  <c r="K59" i="105"/>
  <c r="BA58" i="105"/>
  <c r="AH58" i="105"/>
  <c r="K58" i="105"/>
  <c r="J58" i="105" s="1"/>
  <c r="BA57" i="105"/>
  <c r="AH57" i="105"/>
  <c r="K57" i="105"/>
  <c r="I57" i="105" s="1"/>
  <c r="BA56" i="105"/>
  <c r="AH56" i="105"/>
  <c r="K56" i="105"/>
  <c r="J56" i="105" s="1"/>
  <c r="BA55" i="105"/>
  <c r="AH55" i="105"/>
  <c r="K55" i="105"/>
  <c r="J55" i="105" s="1"/>
  <c r="BA54" i="105"/>
  <c r="AH54" i="105"/>
  <c r="K54" i="105"/>
  <c r="I54" i="105" s="1"/>
  <c r="BA53" i="105"/>
  <c r="AH53" i="105"/>
  <c r="K53" i="105"/>
  <c r="AS53" i="105" s="1"/>
  <c r="BA52" i="105"/>
  <c r="AH52" i="105"/>
  <c r="K52" i="105"/>
  <c r="J52" i="105" s="1"/>
  <c r="BA51" i="105"/>
  <c r="AH51" i="105"/>
  <c r="K51" i="105"/>
  <c r="AS51" i="105" s="1"/>
  <c r="BA50" i="105"/>
  <c r="AH50" i="105"/>
  <c r="K50" i="105"/>
  <c r="J50" i="105" s="1"/>
  <c r="BA49" i="105"/>
  <c r="AH49" i="105"/>
  <c r="K49" i="105"/>
  <c r="J49" i="105" s="1"/>
  <c r="BA48" i="105"/>
  <c r="AH48" i="105"/>
  <c r="K48" i="105"/>
  <c r="AS48" i="105" s="1"/>
  <c r="BA47" i="105"/>
  <c r="AH47" i="105"/>
  <c r="K47" i="105"/>
  <c r="J47" i="105" s="1"/>
  <c r="BA46" i="105"/>
  <c r="AH46" i="105"/>
  <c r="K46" i="105"/>
  <c r="BA45" i="105"/>
  <c r="AH45" i="105"/>
  <c r="K45" i="105"/>
  <c r="AN45" i="105" s="1"/>
  <c r="BA44" i="105"/>
  <c r="AH44" i="105"/>
  <c r="K44" i="105"/>
  <c r="AS44" i="105" s="1"/>
  <c r="BA43" i="105"/>
  <c r="AH43" i="105"/>
  <c r="K43" i="105"/>
  <c r="AT43" i="105" s="1"/>
  <c r="BA42" i="105"/>
  <c r="AH42" i="105"/>
  <c r="K42" i="105"/>
  <c r="AT42" i="105" s="1"/>
  <c r="BA41" i="105"/>
  <c r="AH41" i="105"/>
  <c r="K41" i="105"/>
  <c r="AP41" i="105" s="1"/>
  <c r="L41" i="105" s="1"/>
  <c r="BA40" i="105"/>
  <c r="AH40" i="105"/>
  <c r="K40" i="105"/>
  <c r="AS40" i="105" s="1"/>
  <c r="BA39" i="105"/>
  <c r="AH39" i="105"/>
  <c r="K39" i="105"/>
  <c r="BA38" i="105"/>
  <c r="AH38" i="105"/>
  <c r="K38" i="105"/>
  <c r="I38" i="105" s="1"/>
  <c r="BA37" i="105"/>
  <c r="AH37" i="105"/>
  <c r="K37" i="105"/>
  <c r="J37" i="105" s="1"/>
  <c r="BA36" i="105"/>
  <c r="AH36" i="105"/>
  <c r="K36" i="105"/>
  <c r="J36" i="105" s="1"/>
  <c r="BA35" i="105"/>
  <c r="AH35" i="105"/>
  <c r="K35" i="105"/>
  <c r="AS35" i="105" s="1"/>
  <c r="BA34" i="105"/>
  <c r="AH34" i="105"/>
  <c r="K34" i="105"/>
  <c r="J34" i="105" s="1"/>
  <c r="BA33" i="105"/>
  <c r="AH33" i="105"/>
  <c r="K33" i="105"/>
  <c r="I33" i="105" s="1"/>
  <c r="BA32" i="105"/>
  <c r="AH32" i="105"/>
  <c r="K32" i="105"/>
  <c r="AS32" i="105" s="1"/>
  <c r="BA31" i="105"/>
  <c r="AH31" i="105"/>
  <c r="K31" i="105"/>
  <c r="AR31" i="105" s="1"/>
  <c r="BA30" i="105"/>
  <c r="AH30" i="105"/>
  <c r="K30" i="105"/>
  <c r="J30" i="105" s="1"/>
  <c r="BA29" i="105"/>
  <c r="AH29" i="105"/>
  <c r="K29" i="105"/>
  <c r="AN29" i="105" s="1"/>
  <c r="BA28" i="105"/>
  <c r="AH28" i="105"/>
  <c r="K28" i="105"/>
  <c r="AT28" i="105" s="1"/>
  <c r="BA27" i="105"/>
  <c r="AH27" i="105"/>
  <c r="K27" i="105"/>
  <c r="J27" i="105" s="1"/>
  <c r="BA26" i="105"/>
  <c r="AH26" i="105"/>
  <c r="K26" i="105"/>
  <c r="AT26" i="105" s="1"/>
  <c r="BA25" i="105"/>
  <c r="AH25" i="105"/>
  <c r="K25" i="105"/>
  <c r="BA24" i="105"/>
  <c r="AH24" i="105"/>
  <c r="K24" i="105"/>
  <c r="AP24" i="105" s="1"/>
  <c r="BA23" i="105"/>
  <c r="AH23" i="105"/>
  <c r="K23" i="105"/>
  <c r="AR23" i="105" s="1"/>
  <c r="C23" i="105"/>
  <c r="C24" i="105" s="1"/>
  <c r="C25" i="105" s="1"/>
  <c r="C26" i="105" s="1"/>
  <c r="C27" i="105" s="1"/>
  <c r="C28" i="105" s="1"/>
  <c r="C29" i="105" s="1"/>
  <c r="C30" i="105" s="1"/>
  <c r="C31" i="105" s="1"/>
  <c r="C32" i="105" s="1"/>
  <c r="C33" i="105" s="1"/>
  <c r="C34" i="105" s="1"/>
  <c r="C35" i="105" s="1"/>
  <c r="C36" i="105" s="1"/>
  <c r="C37" i="105" s="1"/>
  <c r="C38" i="105" s="1"/>
  <c r="C39" i="105" s="1"/>
  <c r="C40" i="105" s="1"/>
  <c r="C41" i="105" s="1"/>
  <c r="C42" i="105" s="1"/>
  <c r="C43" i="105" s="1"/>
  <c r="C44" i="105" s="1"/>
  <c r="C45" i="105" s="1"/>
  <c r="C46" i="105" s="1"/>
  <c r="C47" i="105" s="1"/>
  <c r="C48" i="105" s="1"/>
  <c r="C49" i="105" s="1"/>
  <c r="C50" i="105" s="1"/>
  <c r="C51" i="105" s="1"/>
  <c r="C52" i="105" s="1"/>
  <c r="C53" i="105" s="1"/>
  <c r="C54" i="105" s="1"/>
  <c r="C55" i="105" s="1"/>
  <c r="C56" i="105" s="1"/>
  <c r="C57" i="105" s="1"/>
  <c r="C58" i="105" s="1"/>
  <c r="C59" i="105" s="1"/>
  <c r="C60" i="105" s="1"/>
  <c r="C61" i="105" s="1"/>
  <c r="C62" i="105" s="1"/>
  <c r="C63" i="105" s="1"/>
  <c r="C64" i="105" s="1"/>
  <c r="C65" i="105" s="1"/>
  <c r="C66" i="105" s="1"/>
  <c r="C67" i="105" s="1"/>
  <c r="C68" i="105" s="1"/>
  <c r="C69" i="105" s="1"/>
  <c r="C70" i="105" s="1"/>
  <c r="C71" i="105" s="1"/>
  <c r="C72" i="105" s="1"/>
  <c r="C73" i="105" s="1"/>
  <c r="C74" i="105" s="1"/>
  <c r="C75" i="105" s="1"/>
  <c r="C76" i="105" s="1"/>
  <c r="C77" i="105" s="1"/>
  <c r="C78" i="105" s="1"/>
  <c r="C79" i="105" s="1"/>
  <c r="C80" i="105" s="1"/>
  <c r="C81" i="105" s="1"/>
  <c r="C82" i="105" s="1"/>
  <c r="C83" i="105" s="1"/>
  <c r="C84" i="105" s="1"/>
  <c r="C85" i="105" s="1"/>
  <c r="C86" i="105" s="1"/>
  <c r="C87" i="105" s="1"/>
  <c r="C88" i="105" s="1"/>
  <c r="C89" i="105" s="1"/>
  <c r="C90" i="105" s="1"/>
  <c r="C91" i="105" s="1"/>
  <c r="C92" i="105" s="1"/>
  <c r="C93" i="105" s="1"/>
  <c r="C94" i="105" s="1"/>
  <c r="C95" i="105" s="1"/>
  <c r="C96" i="105" s="1"/>
  <c r="C97" i="105" s="1"/>
  <c r="C98" i="105" s="1"/>
  <c r="C99" i="105" s="1"/>
  <c r="C100" i="105" s="1"/>
  <c r="C101" i="105" s="1"/>
  <c r="C102" i="105" s="1"/>
  <c r="C103" i="105" s="1"/>
  <c r="C104" i="105" s="1"/>
  <c r="C105" i="105" s="1"/>
  <c r="C106" i="105" s="1"/>
  <c r="C107" i="105" s="1"/>
  <c r="C108" i="105" s="1"/>
  <c r="C109" i="105" s="1"/>
  <c r="C110" i="105" s="1"/>
  <c r="C111" i="105" s="1"/>
  <c r="C112" i="105" s="1"/>
  <c r="C113" i="105" s="1"/>
  <c r="C114" i="105" s="1"/>
  <c r="C115" i="105" s="1"/>
  <c r="C116" i="105" s="1"/>
  <c r="C117" i="105" s="1"/>
  <c r="C118" i="105" s="1"/>
  <c r="C119" i="105" s="1"/>
  <c r="C120" i="105" s="1"/>
  <c r="C121" i="105" s="1"/>
  <c r="C122" i="105" s="1"/>
  <c r="C123" i="105" s="1"/>
  <c r="C124" i="105" s="1"/>
  <c r="C125" i="105" s="1"/>
  <c r="C126" i="105" s="1"/>
  <c r="C127" i="105" s="1"/>
  <c r="C128" i="105" s="1"/>
  <c r="C129" i="105" s="1"/>
  <c r="C130" i="105" s="1"/>
  <c r="C131" i="105" s="1"/>
  <c r="C132" i="105" s="1"/>
  <c r="C133" i="105" s="1"/>
  <c r="C134" i="105" s="1"/>
  <c r="C135" i="105" s="1"/>
  <c r="C136" i="105" s="1"/>
  <c r="C137" i="105" s="1"/>
  <c r="C138" i="105" s="1"/>
  <c r="C139" i="105" s="1"/>
  <c r="C140" i="105" s="1"/>
  <c r="C141" i="105" s="1"/>
  <c r="C142" i="105" s="1"/>
  <c r="C143" i="105" s="1"/>
  <c r="C144" i="105" s="1"/>
  <c r="C145" i="105" s="1"/>
  <c r="C146" i="105" s="1"/>
  <c r="C147" i="105" s="1"/>
  <c r="C148" i="105" s="1"/>
  <c r="C149" i="105" s="1"/>
  <c r="C150" i="105" s="1"/>
  <c r="C151" i="105" s="1"/>
  <c r="C152" i="105" s="1"/>
  <c r="C153" i="105" s="1"/>
  <c r="C154" i="105" s="1"/>
  <c r="C155" i="105" s="1"/>
  <c r="C156" i="105" s="1"/>
  <c r="C157" i="105" s="1"/>
  <c r="C158" i="105" s="1"/>
  <c r="C159" i="105" s="1"/>
  <c r="C160" i="105" s="1"/>
  <c r="C161" i="105" s="1"/>
  <c r="C162" i="105" s="1"/>
  <c r="C163" i="105" s="1"/>
  <c r="C164" i="105" s="1"/>
  <c r="C165" i="105" s="1"/>
  <c r="C166" i="105" s="1"/>
  <c r="C167" i="105" s="1"/>
  <c r="C168" i="105" s="1"/>
  <c r="C169" i="105" s="1"/>
  <c r="C170" i="105" s="1"/>
  <c r="C171" i="105" s="1"/>
  <c r="C172" i="105" s="1"/>
  <c r="C173" i="105" s="1"/>
  <c r="C174" i="105" s="1"/>
  <c r="C175" i="105" s="1"/>
  <c r="C176" i="105" s="1"/>
  <c r="C177" i="105" s="1"/>
  <c r="C178" i="105" s="1"/>
  <c r="C179" i="105" s="1"/>
  <c r="C180" i="105" s="1"/>
  <c r="C181" i="105" s="1"/>
  <c r="C182" i="105" s="1"/>
  <c r="C183" i="105" s="1"/>
  <c r="C184" i="105" s="1"/>
  <c r="C185" i="105" s="1"/>
  <c r="C186" i="105" s="1"/>
  <c r="C187" i="105" s="1"/>
  <c r="C188" i="105" s="1"/>
  <c r="C189" i="105" s="1"/>
  <c r="C190" i="105" s="1"/>
  <c r="C191" i="105" s="1"/>
  <c r="C192" i="105" s="1"/>
  <c r="C193" i="105" s="1"/>
  <c r="C194" i="105" s="1"/>
  <c r="C195" i="105" s="1"/>
  <c r="C196" i="105" s="1"/>
  <c r="C197" i="105" s="1"/>
  <c r="C198" i="105" s="1"/>
  <c r="C199" i="105" s="1"/>
  <c r="C200" i="105" s="1"/>
  <c r="C201" i="105" s="1"/>
  <c r="C202" i="105" s="1"/>
  <c r="C203" i="105" s="1"/>
  <c r="C204" i="105" s="1"/>
  <c r="C205" i="105" s="1"/>
  <c r="C206" i="105" s="1"/>
  <c r="C207" i="105" s="1"/>
  <c r="C208" i="105" s="1"/>
  <c r="C209" i="105" s="1"/>
  <c r="C210" i="105" s="1"/>
  <c r="C211" i="105" s="1"/>
  <c r="C212" i="105" s="1"/>
  <c r="C213" i="105" s="1"/>
  <c r="C214" i="105" s="1"/>
  <c r="C215" i="105" s="1"/>
  <c r="C216" i="105" s="1"/>
  <c r="C217" i="105" s="1"/>
  <c r="C218" i="105" s="1"/>
  <c r="C219" i="105" s="1"/>
  <c r="C220" i="105" s="1"/>
  <c r="C221" i="105" s="1"/>
  <c r="C222" i="105" s="1"/>
  <c r="C223" i="105" s="1"/>
  <c r="C224" i="105" s="1"/>
  <c r="C225" i="105" s="1"/>
  <c r="C226" i="105" s="1"/>
  <c r="C227" i="105" s="1"/>
  <c r="C228" i="105" s="1"/>
  <c r="C229" i="105" s="1"/>
  <c r="C230" i="105" s="1"/>
  <c r="C231" i="105" s="1"/>
  <c r="C232" i="105" s="1"/>
  <c r="C233" i="105" s="1"/>
  <c r="C234" i="105" s="1"/>
  <c r="C235" i="105" s="1"/>
  <c r="C236" i="105" s="1"/>
  <c r="C237" i="105" s="1"/>
  <c r="C238" i="105" s="1"/>
  <c r="C239" i="105" s="1"/>
  <c r="C240" i="105" s="1"/>
  <c r="C241" i="105" s="1"/>
  <c r="C242" i="105" s="1"/>
  <c r="C243" i="105" s="1"/>
  <c r="C244" i="105" s="1"/>
  <c r="C245" i="105" s="1"/>
  <c r="C246" i="105" s="1"/>
  <c r="C247" i="105" s="1"/>
  <c r="C248" i="105" s="1"/>
  <c r="C249" i="105" s="1"/>
  <c r="C250" i="105" s="1"/>
  <c r="C251" i="105" s="1"/>
  <c r="C252" i="105" s="1"/>
  <c r="C253" i="105" s="1"/>
  <c r="C254" i="105" s="1"/>
  <c r="C255" i="105" s="1"/>
  <c r="C256" i="105" s="1"/>
  <c r="C257" i="105" s="1"/>
  <c r="C258" i="105" s="1"/>
  <c r="C259" i="105" s="1"/>
  <c r="C260" i="105" s="1"/>
  <c r="C261" i="105" s="1"/>
  <c r="C262" i="105" s="1"/>
  <c r="C263" i="105" s="1"/>
  <c r="C264" i="105" s="1"/>
  <c r="C265" i="105" s="1"/>
  <c r="C266" i="105" s="1"/>
  <c r="C267" i="105" s="1"/>
  <c r="C268" i="105" s="1"/>
  <c r="C269" i="105" s="1"/>
  <c r="C270" i="105" s="1"/>
  <c r="C271" i="105" s="1"/>
  <c r="C272" i="105" s="1"/>
  <c r="C273" i="105" s="1"/>
  <c r="C274" i="105" s="1"/>
  <c r="C275" i="105" s="1"/>
  <c r="C276" i="105" s="1"/>
  <c r="C277" i="105" s="1"/>
  <c r="C278" i="105" s="1"/>
  <c r="C279" i="105" s="1"/>
  <c r="C280" i="105" s="1"/>
  <c r="C281" i="105" s="1"/>
  <c r="C282" i="105" s="1"/>
  <c r="C283" i="105" s="1"/>
  <c r="C284" i="105" s="1"/>
  <c r="C285" i="105" s="1"/>
  <c r="C286" i="105" s="1"/>
  <c r="C287" i="105" s="1"/>
  <c r="C288" i="105" s="1"/>
  <c r="C289" i="105" s="1"/>
  <c r="C290" i="105" s="1"/>
  <c r="C291" i="105" s="1"/>
  <c r="C292" i="105" s="1"/>
  <c r="C293" i="105" s="1"/>
  <c r="C294" i="105" s="1"/>
  <c r="C295" i="105" s="1"/>
  <c r="C296" i="105" s="1"/>
  <c r="C297" i="105" s="1"/>
  <c r="C298" i="105" s="1"/>
  <c r="C299" i="105" s="1"/>
  <c r="C300" i="105" s="1"/>
  <c r="C301" i="105" s="1"/>
  <c r="C302" i="105" s="1"/>
  <c r="C303" i="105" s="1"/>
  <c r="C304" i="105" s="1"/>
  <c r="C305" i="105" s="1"/>
  <c r="C306" i="105" s="1"/>
  <c r="C307" i="105" s="1"/>
  <c r="C308" i="105" s="1"/>
  <c r="C309" i="105" s="1"/>
  <c r="C310" i="105" s="1"/>
  <c r="C311" i="105" s="1"/>
  <c r="C312" i="105" s="1"/>
  <c r="C313" i="105" s="1"/>
  <c r="C314" i="105" s="1"/>
  <c r="C315" i="105" s="1"/>
  <c r="C316" i="105" s="1"/>
  <c r="C317" i="105" s="1"/>
  <c r="C318" i="105" s="1"/>
  <c r="C319" i="105" s="1"/>
  <c r="C320" i="105" s="1"/>
  <c r="C321" i="105" s="1"/>
  <c r="C322" i="105" s="1"/>
  <c r="C323" i="105" s="1"/>
  <c r="C324" i="105" s="1"/>
  <c r="C325" i="105" s="1"/>
  <c r="C326" i="105" s="1"/>
  <c r="C327" i="105" s="1"/>
  <c r="C328" i="105" s="1"/>
  <c r="C329" i="105" s="1"/>
  <c r="C330" i="105" s="1"/>
  <c r="C331" i="105" s="1"/>
  <c r="C332" i="105" s="1"/>
  <c r="C333" i="105" s="1"/>
  <c r="C334" i="105" s="1"/>
  <c r="C335" i="105" s="1"/>
  <c r="C336" i="105" s="1"/>
  <c r="C337" i="105" s="1"/>
  <c r="C338" i="105" s="1"/>
  <c r="C339" i="105" s="1"/>
  <c r="C340" i="105" s="1"/>
  <c r="C341" i="105" s="1"/>
  <c r="C342" i="105" s="1"/>
  <c r="C343" i="105" s="1"/>
  <c r="C344" i="105" s="1"/>
  <c r="C345" i="105" s="1"/>
  <c r="C346" i="105" s="1"/>
  <c r="C347" i="105" s="1"/>
  <c r="C348" i="105" s="1"/>
  <c r="C349" i="105" s="1"/>
  <c r="C350" i="105" s="1"/>
  <c r="C351" i="105" s="1"/>
  <c r="BA22" i="105"/>
  <c r="AH22" i="105"/>
  <c r="K22" i="105"/>
  <c r="AG22" i="105" s="1"/>
  <c r="E10" i="105"/>
  <c r="E9" i="105"/>
  <c r="P8" i="105"/>
  <c r="F28" i="2" s="1"/>
  <c r="O8" i="105"/>
  <c r="E28" i="2" s="1"/>
  <c r="V6" i="105"/>
  <c r="P6" i="105"/>
  <c r="O6" i="105"/>
  <c r="C6" i="105"/>
  <c r="P5" i="105"/>
  <c r="B52" i="2" s="1"/>
  <c r="O5" i="105"/>
  <c r="A52" i="2" s="1"/>
  <c r="C5" i="105"/>
  <c r="AR4" i="105"/>
  <c r="AQ4" i="105"/>
  <c r="AP4" i="105"/>
  <c r="AO4" i="105"/>
  <c r="AN4" i="105"/>
  <c r="AM4" i="105"/>
  <c r="AL4" i="105"/>
  <c r="AK4" i="105"/>
  <c r="AJ4" i="105"/>
  <c r="AI4" i="105"/>
  <c r="AH4" i="105"/>
  <c r="AG4" i="105"/>
  <c r="AF4" i="105"/>
  <c r="AE4" i="105"/>
  <c r="AD4" i="105"/>
  <c r="AC4" i="105"/>
  <c r="AB4" i="105"/>
  <c r="C4" i="105"/>
  <c r="C3" i="105"/>
  <c r="C2" i="105"/>
  <c r="C1" i="105"/>
  <c r="BA351" i="104"/>
  <c r="AH351" i="104"/>
  <c r="K351" i="104"/>
  <c r="AG351" i="104" s="1"/>
  <c r="BA350" i="104"/>
  <c r="AH350" i="104"/>
  <c r="K350" i="104"/>
  <c r="BA349" i="104"/>
  <c r="AH349" i="104"/>
  <c r="K349" i="104"/>
  <c r="I349" i="104" s="1"/>
  <c r="BA348" i="104"/>
  <c r="AH348" i="104"/>
  <c r="K348" i="104"/>
  <c r="AO348" i="104" s="1"/>
  <c r="BA347" i="104"/>
  <c r="AH347" i="104"/>
  <c r="K347" i="104"/>
  <c r="AN347" i="104" s="1"/>
  <c r="BA346" i="104"/>
  <c r="AH346" i="104"/>
  <c r="K346" i="104"/>
  <c r="I346" i="104" s="1"/>
  <c r="BA345" i="104"/>
  <c r="AH345" i="104"/>
  <c r="K345" i="104"/>
  <c r="AT345" i="104" s="1"/>
  <c r="BA344" i="104"/>
  <c r="AH344" i="104"/>
  <c r="K344" i="104"/>
  <c r="AS344" i="104" s="1"/>
  <c r="BA343" i="104"/>
  <c r="AH343" i="104"/>
  <c r="K343" i="104"/>
  <c r="AN343" i="104" s="1"/>
  <c r="BA342" i="104"/>
  <c r="AH342" i="104"/>
  <c r="K342" i="104"/>
  <c r="AG342" i="104" s="1"/>
  <c r="BA341" i="104"/>
  <c r="AH341" i="104"/>
  <c r="K341" i="104"/>
  <c r="BA340" i="104"/>
  <c r="AH340" i="104"/>
  <c r="K340" i="104"/>
  <c r="AT340" i="104" s="1"/>
  <c r="BA339" i="104"/>
  <c r="AH339" i="104"/>
  <c r="K339" i="104"/>
  <c r="AS339" i="104" s="1"/>
  <c r="BA338" i="104"/>
  <c r="AH338" i="104"/>
  <c r="K338" i="104"/>
  <c r="AP338" i="104" s="1"/>
  <c r="L338" i="104" s="1"/>
  <c r="BA337" i="104"/>
  <c r="AH337" i="104"/>
  <c r="K337" i="104"/>
  <c r="BA336" i="104"/>
  <c r="AH336" i="104"/>
  <c r="K336" i="104"/>
  <c r="AG336" i="104" s="1"/>
  <c r="BA335" i="104"/>
  <c r="AH335" i="104"/>
  <c r="K335" i="104"/>
  <c r="BA334" i="104"/>
  <c r="AH334" i="104"/>
  <c r="K334" i="104"/>
  <c r="O334" i="104" s="1"/>
  <c r="BA333" i="104"/>
  <c r="AH333" i="104"/>
  <c r="K333" i="104"/>
  <c r="AP333" i="104" s="1"/>
  <c r="L333" i="104" s="1"/>
  <c r="BA332" i="104"/>
  <c r="AH332" i="104"/>
  <c r="K332" i="104"/>
  <c r="AO332" i="104" s="1"/>
  <c r="BA331" i="104"/>
  <c r="AH331" i="104"/>
  <c r="K331" i="104"/>
  <c r="AG331" i="104" s="1"/>
  <c r="BA330" i="104"/>
  <c r="AH330" i="104"/>
  <c r="K330" i="104"/>
  <c r="AT330" i="104" s="1"/>
  <c r="BA329" i="104"/>
  <c r="AH329" i="104"/>
  <c r="K329" i="104"/>
  <c r="AS329" i="104" s="1"/>
  <c r="BA328" i="104"/>
  <c r="AH328" i="104"/>
  <c r="K328" i="104"/>
  <c r="J328" i="104" s="1"/>
  <c r="BA327" i="104"/>
  <c r="AH327" i="104"/>
  <c r="K327" i="104"/>
  <c r="BA326" i="104"/>
  <c r="AH326" i="104"/>
  <c r="K326" i="104"/>
  <c r="AT326" i="104" s="1"/>
  <c r="BA325" i="104"/>
  <c r="AH325" i="104"/>
  <c r="K325" i="104"/>
  <c r="AG325" i="104" s="1"/>
  <c r="BA324" i="104"/>
  <c r="AH324" i="104"/>
  <c r="K324" i="104"/>
  <c r="BA323" i="104"/>
  <c r="AH323" i="104"/>
  <c r="K323" i="104"/>
  <c r="BA322" i="104"/>
  <c r="AH322" i="104"/>
  <c r="K322" i="104"/>
  <c r="AT322" i="104" s="1"/>
  <c r="BA321" i="104"/>
  <c r="AH321" i="104"/>
  <c r="K321" i="104"/>
  <c r="J321" i="104" s="1"/>
  <c r="BA320" i="104"/>
  <c r="AH320" i="104"/>
  <c r="K320" i="104"/>
  <c r="AS320" i="104" s="1"/>
  <c r="BA319" i="104"/>
  <c r="AH319" i="104"/>
  <c r="K319" i="104"/>
  <c r="AT319" i="104" s="1"/>
  <c r="BA318" i="104"/>
  <c r="AH318" i="104"/>
  <c r="K318" i="104"/>
  <c r="AS318" i="104" s="1"/>
  <c r="BA317" i="104"/>
  <c r="AH317" i="104"/>
  <c r="K317" i="104"/>
  <c r="BA316" i="104"/>
  <c r="AH316" i="104"/>
  <c r="K316" i="104"/>
  <c r="AP316" i="104" s="1"/>
  <c r="L316" i="104" s="1"/>
  <c r="BA315" i="104"/>
  <c r="AH315" i="104"/>
  <c r="K315" i="104"/>
  <c r="BA314" i="104"/>
  <c r="AH314" i="104"/>
  <c r="K314" i="104"/>
  <c r="BA313" i="104"/>
  <c r="AH313" i="104"/>
  <c r="K313" i="104"/>
  <c r="AS313" i="104" s="1"/>
  <c r="BA312" i="104"/>
  <c r="AH312" i="104"/>
  <c r="K312" i="104"/>
  <c r="AP312" i="104" s="1"/>
  <c r="L312" i="104" s="1"/>
  <c r="BA311" i="104"/>
  <c r="AH311" i="104"/>
  <c r="K311" i="104"/>
  <c r="AP311" i="104" s="1"/>
  <c r="BA310" i="104"/>
  <c r="AH310" i="104"/>
  <c r="K310" i="104"/>
  <c r="AQ310" i="104" s="1"/>
  <c r="BA309" i="104"/>
  <c r="AH309" i="104"/>
  <c r="K309" i="104"/>
  <c r="BA308" i="104"/>
  <c r="AH308" i="104"/>
  <c r="K308" i="104"/>
  <c r="AP308" i="104" s="1"/>
  <c r="BA307" i="104"/>
  <c r="AH307" i="104"/>
  <c r="K307" i="104"/>
  <c r="AS307" i="104" s="1"/>
  <c r="BA306" i="104"/>
  <c r="AH306" i="104"/>
  <c r="K306" i="104"/>
  <c r="AT306" i="104" s="1"/>
  <c r="BA305" i="104"/>
  <c r="AH305" i="104"/>
  <c r="K305" i="104"/>
  <c r="O305" i="104" s="1"/>
  <c r="AK305" i="104" s="1"/>
  <c r="AX305" i="104" s="1"/>
  <c r="BA304" i="104"/>
  <c r="AH304" i="104"/>
  <c r="K304" i="104"/>
  <c r="AS304" i="104" s="1"/>
  <c r="BA303" i="104"/>
  <c r="AH303" i="104"/>
  <c r="K303" i="104"/>
  <c r="AO303" i="104" s="1"/>
  <c r="BA302" i="104"/>
  <c r="AH302" i="104"/>
  <c r="K302" i="104"/>
  <c r="AP302" i="104" s="1"/>
  <c r="BA301" i="104"/>
  <c r="AH301" i="104"/>
  <c r="K301" i="104"/>
  <c r="J301" i="104" s="1"/>
  <c r="BA300" i="104"/>
  <c r="AH300" i="104"/>
  <c r="K300" i="104"/>
  <c r="AT300" i="104" s="1"/>
  <c r="BA299" i="104"/>
  <c r="AH299" i="104"/>
  <c r="K299" i="104"/>
  <c r="AR299" i="104" s="1"/>
  <c r="BA298" i="104"/>
  <c r="AH298" i="104"/>
  <c r="K298" i="104"/>
  <c r="I298" i="104" s="1"/>
  <c r="BA297" i="104"/>
  <c r="AH297" i="104"/>
  <c r="K297" i="104"/>
  <c r="AT297" i="104" s="1"/>
  <c r="BA296" i="104"/>
  <c r="AH296" i="104"/>
  <c r="K296" i="104"/>
  <c r="AP296" i="104" s="1"/>
  <c r="L296" i="104" s="1"/>
  <c r="BA295" i="104"/>
  <c r="AH295" i="104"/>
  <c r="K295" i="104"/>
  <c r="AS295" i="104" s="1"/>
  <c r="BA294" i="104"/>
  <c r="AH294" i="104"/>
  <c r="K294" i="104"/>
  <c r="J294" i="104" s="1"/>
  <c r="BA293" i="104"/>
  <c r="AH293" i="104"/>
  <c r="K293" i="104"/>
  <c r="AT293" i="104" s="1"/>
  <c r="BA292" i="104"/>
  <c r="AH292" i="104"/>
  <c r="K292" i="104"/>
  <c r="BA291" i="104"/>
  <c r="AH291" i="104"/>
  <c r="K291" i="104"/>
  <c r="AT291" i="104" s="1"/>
  <c r="BA290" i="104"/>
  <c r="AH290" i="104"/>
  <c r="K290" i="104"/>
  <c r="J290" i="104" s="1"/>
  <c r="BA289" i="104"/>
  <c r="AH289" i="104"/>
  <c r="K289" i="104"/>
  <c r="BA288" i="104"/>
  <c r="AH288" i="104"/>
  <c r="K288" i="104"/>
  <c r="AO288" i="104" s="1"/>
  <c r="BA287" i="104"/>
  <c r="AH287" i="104"/>
  <c r="K287" i="104"/>
  <c r="J287" i="104" s="1"/>
  <c r="BA286" i="104"/>
  <c r="AH286" i="104"/>
  <c r="K286" i="104"/>
  <c r="AQ286" i="104" s="1"/>
  <c r="BA285" i="104"/>
  <c r="AH285" i="104"/>
  <c r="K285" i="104"/>
  <c r="AM285" i="104" s="1"/>
  <c r="BA284" i="104"/>
  <c r="AH284" i="104"/>
  <c r="K284" i="104"/>
  <c r="I284" i="104" s="1"/>
  <c r="BA283" i="104"/>
  <c r="AH283" i="104"/>
  <c r="K283" i="104"/>
  <c r="J283" i="104" s="1"/>
  <c r="BA282" i="104"/>
  <c r="AH282" i="104"/>
  <c r="K282" i="104"/>
  <c r="AR282" i="104" s="1"/>
  <c r="BA281" i="104"/>
  <c r="AH281" i="104"/>
  <c r="K281" i="104"/>
  <c r="BA280" i="104"/>
  <c r="AH280" i="104"/>
  <c r="K280" i="104"/>
  <c r="AO280" i="104" s="1"/>
  <c r="BA279" i="104"/>
  <c r="AH279" i="104"/>
  <c r="K279" i="104"/>
  <c r="AO279" i="104" s="1"/>
  <c r="BA278" i="104"/>
  <c r="AH278" i="104"/>
  <c r="K278" i="104"/>
  <c r="BA277" i="104"/>
  <c r="AH277" i="104"/>
  <c r="K277" i="104"/>
  <c r="AP277" i="104" s="1"/>
  <c r="BA276" i="104"/>
  <c r="AH276" i="104"/>
  <c r="K276" i="104"/>
  <c r="I276" i="104" s="1"/>
  <c r="BA275" i="104"/>
  <c r="AH275" i="104"/>
  <c r="K275" i="104"/>
  <c r="BA274" i="104"/>
  <c r="AH274" i="104"/>
  <c r="K274" i="104"/>
  <c r="J274" i="104" s="1"/>
  <c r="BA273" i="104"/>
  <c r="AH273" i="104"/>
  <c r="K273" i="104"/>
  <c r="AT273" i="104" s="1"/>
  <c r="BA272" i="104"/>
  <c r="AH272" i="104"/>
  <c r="K272" i="104"/>
  <c r="AG272" i="104" s="1"/>
  <c r="BA271" i="104"/>
  <c r="AH271" i="104"/>
  <c r="K271" i="104"/>
  <c r="BA270" i="104"/>
  <c r="AH270" i="104"/>
  <c r="K270" i="104"/>
  <c r="AS270" i="104" s="1"/>
  <c r="BA269" i="104"/>
  <c r="AH269" i="104"/>
  <c r="K269" i="104"/>
  <c r="O269" i="104" s="1"/>
  <c r="BA268" i="104"/>
  <c r="AH268" i="104"/>
  <c r="K268" i="104"/>
  <c r="I268" i="104" s="1"/>
  <c r="BA267" i="104"/>
  <c r="AH267" i="104"/>
  <c r="K267" i="104"/>
  <c r="AR267" i="104" s="1"/>
  <c r="BA266" i="104"/>
  <c r="AH266" i="104"/>
  <c r="K266" i="104"/>
  <c r="AT266" i="104" s="1"/>
  <c r="BA265" i="104"/>
  <c r="AH265" i="104"/>
  <c r="K265" i="104"/>
  <c r="AS265" i="104" s="1"/>
  <c r="BA264" i="104"/>
  <c r="AH264" i="104"/>
  <c r="K264" i="104"/>
  <c r="BA263" i="104"/>
  <c r="AH263" i="104"/>
  <c r="K263" i="104"/>
  <c r="O263" i="104" s="1"/>
  <c r="BA262" i="104"/>
  <c r="AH262" i="104"/>
  <c r="K262" i="104"/>
  <c r="J262" i="104" s="1"/>
  <c r="BA261" i="104"/>
  <c r="AH261" i="104"/>
  <c r="K261" i="104"/>
  <c r="AT261" i="104" s="1"/>
  <c r="BA260" i="104"/>
  <c r="AH260" i="104"/>
  <c r="K260" i="104"/>
  <c r="AS260" i="104" s="1"/>
  <c r="BA259" i="104"/>
  <c r="AH259" i="104"/>
  <c r="K259" i="104"/>
  <c r="AM259" i="104" s="1"/>
  <c r="BA258" i="104"/>
  <c r="AH258" i="104"/>
  <c r="K258" i="104"/>
  <c r="BA257" i="104"/>
  <c r="AH257" i="104"/>
  <c r="K257" i="104"/>
  <c r="AT257" i="104" s="1"/>
  <c r="BA256" i="104"/>
  <c r="AH256" i="104"/>
  <c r="K256" i="104"/>
  <c r="BA255" i="104"/>
  <c r="AH255" i="104"/>
  <c r="K255" i="104"/>
  <c r="AP255" i="104" s="1"/>
  <c r="BA254" i="104"/>
  <c r="AH254" i="104"/>
  <c r="K254" i="104"/>
  <c r="AS254" i="104" s="1"/>
  <c r="BA253" i="104"/>
  <c r="AH253" i="104"/>
  <c r="K253" i="104"/>
  <c r="BA252" i="104"/>
  <c r="AH252" i="104"/>
  <c r="K252" i="104"/>
  <c r="I252" i="104" s="1"/>
  <c r="BA251" i="104"/>
  <c r="AH251" i="104"/>
  <c r="K251" i="104"/>
  <c r="AG251" i="104" s="1"/>
  <c r="BA250" i="104"/>
  <c r="AH250" i="104"/>
  <c r="K250" i="104"/>
  <c r="AS250" i="104" s="1"/>
  <c r="BA249" i="104"/>
  <c r="AH249" i="104"/>
  <c r="K249" i="104"/>
  <c r="AP249" i="104" s="1"/>
  <c r="BA248" i="104"/>
  <c r="AH248" i="104"/>
  <c r="K248" i="104"/>
  <c r="AO248" i="104" s="1"/>
  <c r="BA247" i="104"/>
  <c r="AH247" i="104"/>
  <c r="K247" i="104"/>
  <c r="AQ247" i="104" s="1"/>
  <c r="BA246" i="104"/>
  <c r="AH246" i="104"/>
  <c r="K246" i="104"/>
  <c r="J246" i="104" s="1"/>
  <c r="BA245" i="104"/>
  <c r="AH245" i="104"/>
  <c r="K245" i="104"/>
  <c r="AS245" i="104" s="1"/>
  <c r="BA244" i="104"/>
  <c r="AH244" i="104"/>
  <c r="K244" i="104"/>
  <c r="AS244" i="104" s="1"/>
  <c r="BA243" i="104"/>
  <c r="AH243" i="104"/>
  <c r="K243" i="104"/>
  <c r="AT243" i="104" s="1"/>
  <c r="BA242" i="104"/>
  <c r="AH242" i="104"/>
  <c r="K242" i="104"/>
  <c r="I242" i="104" s="1"/>
  <c r="BA241" i="104"/>
  <c r="AH241" i="104"/>
  <c r="K241" i="104"/>
  <c r="J241" i="104" s="1"/>
  <c r="BA240" i="104"/>
  <c r="AH240" i="104"/>
  <c r="K240" i="104"/>
  <c r="BA239" i="104"/>
  <c r="AH239" i="104"/>
  <c r="K239" i="104"/>
  <c r="AG239" i="104" s="1"/>
  <c r="BA238" i="104"/>
  <c r="AH238" i="104"/>
  <c r="K238" i="104"/>
  <c r="AS238" i="104" s="1"/>
  <c r="BA237" i="104"/>
  <c r="AH237" i="104"/>
  <c r="K237" i="104"/>
  <c r="AO237" i="104" s="1"/>
  <c r="BA236" i="104"/>
  <c r="AH236" i="104"/>
  <c r="K236" i="104"/>
  <c r="AS236" i="104" s="1"/>
  <c r="BA235" i="104"/>
  <c r="AH235" i="104"/>
  <c r="K235" i="104"/>
  <c r="AS235" i="104" s="1"/>
  <c r="BA234" i="104"/>
  <c r="AH234" i="104"/>
  <c r="K234" i="104"/>
  <c r="J234" i="104" s="1"/>
  <c r="BA233" i="104"/>
  <c r="AH233" i="104"/>
  <c r="K233" i="104"/>
  <c r="BA232" i="104"/>
  <c r="AH232" i="104"/>
  <c r="K232" i="104"/>
  <c r="AS232" i="104" s="1"/>
  <c r="BA231" i="104"/>
  <c r="AH231" i="104"/>
  <c r="K231" i="104"/>
  <c r="AT231" i="104" s="1"/>
  <c r="BA230" i="104"/>
  <c r="AH230" i="104"/>
  <c r="K230" i="104"/>
  <c r="AS230" i="104" s="1"/>
  <c r="BA229" i="104"/>
  <c r="AH229" i="104"/>
  <c r="K229" i="104"/>
  <c r="AT229" i="104" s="1"/>
  <c r="BA228" i="104"/>
  <c r="AH228" i="104"/>
  <c r="K228" i="104"/>
  <c r="AS228" i="104" s="1"/>
  <c r="BA227" i="104"/>
  <c r="AH227" i="104"/>
  <c r="K227" i="104"/>
  <c r="AT227" i="104" s="1"/>
  <c r="BA226" i="104"/>
  <c r="AH226" i="104"/>
  <c r="K226" i="104"/>
  <c r="AS226" i="104" s="1"/>
  <c r="BA225" i="104"/>
  <c r="AH225" i="104"/>
  <c r="K225" i="104"/>
  <c r="AQ225" i="104" s="1"/>
  <c r="BA224" i="104"/>
  <c r="AH224" i="104"/>
  <c r="K224" i="104"/>
  <c r="AT224" i="104" s="1"/>
  <c r="BA223" i="104"/>
  <c r="AH223" i="104"/>
  <c r="K223" i="104"/>
  <c r="I223" i="104" s="1"/>
  <c r="BA222" i="104"/>
  <c r="AH222" i="104"/>
  <c r="K222" i="104"/>
  <c r="AS222" i="104" s="1"/>
  <c r="BA221" i="104"/>
  <c r="AH221" i="104"/>
  <c r="K221" i="104"/>
  <c r="BA220" i="104"/>
  <c r="AH220" i="104"/>
  <c r="K220" i="104"/>
  <c r="AS220" i="104" s="1"/>
  <c r="BA219" i="104"/>
  <c r="AH219" i="104"/>
  <c r="K219" i="104"/>
  <c r="AQ219" i="104" s="1"/>
  <c r="BA218" i="104"/>
  <c r="AH218" i="104"/>
  <c r="K218" i="104"/>
  <c r="I218" i="104" s="1"/>
  <c r="BA217" i="104"/>
  <c r="AH217" i="104"/>
  <c r="K217" i="104"/>
  <c r="J217" i="104" s="1"/>
  <c r="BA216" i="104"/>
  <c r="AH216" i="104"/>
  <c r="K216" i="104"/>
  <c r="BA215" i="104"/>
  <c r="AH215" i="104"/>
  <c r="K215" i="104"/>
  <c r="AS215" i="104" s="1"/>
  <c r="BA214" i="104"/>
  <c r="AH214" i="104"/>
  <c r="K214" i="104"/>
  <c r="O214" i="104" s="1"/>
  <c r="AJ214" i="104" s="1"/>
  <c r="AW214" i="104" s="1"/>
  <c r="BA213" i="104"/>
  <c r="AH213" i="104"/>
  <c r="K213" i="104"/>
  <c r="AO213" i="104" s="1"/>
  <c r="BA212" i="104"/>
  <c r="AH212" i="104"/>
  <c r="K212" i="104"/>
  <c r="AS212" i="104" s="1"/>
  <c r="BA211" i="104"/>
  <c r="AH211" i="104"/>
  <c r="K211" i="104"/>
  <c r="AT211" i="104" s="1"/>
  <c r="BA210" i="104"/>
  <c r="AH210" i="104"/>
  <c r="K210" i="104"/>
  <c r="I210" i="104" s="1"/>
  <c r="BA209" i="104"/>
  <c r="AH209" i="104"/>
  <c r="K209" i="104"/>
  <c r="J209" i="104" s="1"/>
  <c r="BA208" i="104"/>
  <c r="AH208" i="104"/>
  <c r="K208" i="104"/>
  <c r="AR208" i="104" s="1"/>
  <c r="BA207" i="104"/>
  <c r="AH207" i="104"/>
  <c r="K207" i="104"/>
  <c r="AM207" i="104" s="1"/>
  <c r="BA206" i="104"/>
  <c r="AH206" i="104"/>
  <c r="K206" i="104"/>
  <c r="AS206" i="104" s="1"/>
  <c r="BA205" i="104"/>
  <c r="AH205" i="104"/>
  <c r="K205" i="104"/>
  <c r="AQ205" i="104" s="1"/>
  <c r="BA204" i="104"/>
  <c r="AH204" i="104"/>
  <c r="K204" i="104"/>
  <c r="AS204" i="104" s="1"/>
  <c r="BA203" i="104"/>
  <c r="AH203" i="104"/>
  <c r="K203" i="104"/>
  <c r="AN203" i="104" s="1"/>
  <c r="BA202" i="104"/>
  <c r="AH202" i="104"/>
  <c r="K202" i="104"/>
  <c r="J202" i="104" s="1"/>
  <c r="BA201" i="104"/>
  <c r="AH201" i="104"/>
  <c r="K201" i="104"/>
  <c r="I201" i="104" s="1"/>
  <c r="BA200" i="104"/>
  <c r="AH200" i="104"/>
  <c r="K200" i="104"/>
  <c r="BA199" i="104"/>
  <c r="AH199" i="104"/>
  <c r="K199" i="104"/>
  <c r="BA198" i="104"/>
  <c r="AH198" i="104"/>
  <c r="K198" i="104"/>
  <c r="AR198" i="104" s="1"/>
  <c r="BA197" i="104"/>
  <c r="AH197" i="104"/>
  <c r="K197" i="104"/>
  <c r="BA196" i="104"/>
  <c r="AH196" i="104"/>
  <c r="K196" i="104"/>
  <c r="AS196" i="104" s="1"/>
  <c r="BA195" i="104"/>
  <c r="AH195" i="104"/>
  <c r="K195" i="104"/>
  <c r="AT195" i="104" s="1"/>
  <c r="BA194" i="104"/>
  <c r="AH194" i="104"/>
  <c r="K194" i="104"/>
  <c r="I194" i="104" s="1"/>
  <c r="BA193" i="104"/>
  <c r="AH193" i="104"/>
  <c r="K193" i="104"/>
  <c r="AT193" i="104" s="1"/>
  <c r="BA192" i="104"/>
  <c r="AH192" i="104"/>
  <c r="K192" i="104"/>
  <c r="J192" i="104" s="1"/>
  <c r="BA191" i="104"/>
  <c r="AH191" i="104"/>
  <c r="K191" i="104"/>
  <c r="AO191" i="104" s="1"/>
  <c r="BA190" i="104"/>
  <c r="AH190" i="104"/>
  <c r="K190" i="104"/>
  <c r="AT190" i="104" s="1"/>
  <c r="BA189" i="104"/>
  <c r="AH189" i="104"/>
  <c r="K189" i="104"/>
  <c r="O189" i="104" s="1"/>
  <c r="BA188" i="104"/>
  <c r="AH188" i="104"/>
  <c r="K188" i="104"/>
  <c r="AS188" i="104" s="1"/>
  <c r="BA187" i="104"/>
  <c r="AH187" i="104"/>
  <c r="K187" i="104"/>
  <c r="I187" i="104" s="1"/>
  <c r="BA186" i="104"/>
  <c r="AH186" i="104"/>
  <c r="K186" i="104"/>
  <c r="J186" i="104" s="1"/>
  <c r="BA185" i="104"/>
  <c r="AH185" i="104"/>
  <c r="K185" i="104"/>
  <c r="J185" i="104" s="1"/>
  <c r="BA184" i="104"/>
  <c r="AH184" i="104"/>
  <c r="K184" i="104"/>
  <c r="AR184" i="104" s="1"/>
  <c r="BA183" i="104"/>
  <c r="AH183" i="104"/>
  <c r="K183" i="104"/>
  <c r="O183" i="104" s="1"/>
  <c r="BA182" i="104"/>
  <c r="AH182" i="104"/>
  <c r="K182" i="104"/>
  <c r="AT182" i="104" s="1"/>
  <c r="BA181" i="104"/>
  <c r="AH181" i="104"/>
  <c r="K181" i="104"/>
  <c r="AN181" i="104" s="1"/>
  <c r="BA180" i="104"/>
  <c r="AH180" i="104"/>
  <c r="K180" i="104"/>
  <c r="AS180" i="104" s="1"/>
  <c r="BA179" i="104"/>
  <c r="AH179" i="104"/>
  <c r="K179" i="104"/>
  <c r="AT179" i="104" s="1"/>
  <c r="BA178" i="104"/>
  <c r="AH178" i="104"/>
  <c r="K178" i="104"/>
  <c r="AR178" i="104" s="1"/>
  <c r="BA177" i="104"/>
  <c r="AH177" i="104"/>
  <c r="K177" i="104"/>
  <c r="BA176" i="104"/>
  <c r="AH176" i="104"/>
  <c r="K176" i="104"/>
  <c r="BA175" i="104"/>
  <c r="AH175" i="104"/>
  <c r="K175" i="104"/>
  <c r="O175" i="104" s="1"/>
  <c r="AI175" i="104" s="1"/>
  <c r="AV175" i="104" s="1"/>
  <c r="BA174" i="104"/>
  <c r="AH174" i="104"/>
  <c r="K174" i="104"/>
  <c r="AT174" i="104" s="1"/>
  <c r="BA173" i="104"/>
  <c r="AH173" i="104"/>
  <c r="K173" i="104"/>
  <c r="AT173" i="104" s="1"/>
  <c r="BA172" i="104"/>
  <c r="AH172" i="104"/>
  <c r="K172" i="104"/>
  <c r="AS172" i="104" s="1"/>
  <c r="BA171" i="104"/>
  <c r="AH171" i="104"/>
  <c r="K171" i="104"/>
  <c r="O171" i="104" s="1"/>
  <c r="BA170" i="104"/>
  <c r="AH170" i="104"/>
  <c r="K170" i="104"/>
  <c r="J170" i="104" s="1"/>
  <c r="BA169" i="104"/>
  <c r="AH169" i="104"/>
  <c r="K169" i="104"/>
  <c r="I169" i="104" s="1"/>
  <c r="BA168" i="104"/>
  <c r="AH168" i="104"/>
  <c r="K168" i="104"/>
  <c r="O168" i="104" s="1"/>
  <c r="BA167" i="104"/>
  <c r="AH167" i="104"/>
  <c r="K167" i="104"/>
  <c r="AS167" i="104" s="1"/>
  <c r="BA166" i="104"/>
  <c r="AH166" i="104"/>
  <c r="K166" i="104"/>
  <c r="AO166" i="104" s="1"/>
  <c r="BA165" i="104"/>
  <c r="AH165" i="104"/>
  <c r="K165" i="104"/>
  <c r="AT165" i="104" s="1"/>
  <c r="BA164" i="104"/>
  <c r="AH164" i="104"/>
  <c r="K164" i="104"/>
  <c r="AR164" i="104" s="1"/>
  <c r="BA163" i="104"/>
  <c r="AH163" i="104"/>
  <c r="K163" i="104"/>
  <c r="AR163" i="104" s="1"/>
  <c r="BA162" i="104"/>
  <c r="AH162" i="104"/>
  <c r="K162" i="104"/>
  <c r="I162" i="104" s="1"/>
  <c r="BA161" i="104"/>
  <c r="AH161" i="104"/>
  <c r="K161" i="104"/>
  <c r="J161" i="104" s="1"/>
  <c r="BA160" i="104"/>
  <c r="AH160" i="104"/>
  <c r="K160" i="104"/>
  <c r="AT160" i="104" s="1"/>
  <c r="BA159" i="104"/>
  <c r="AH159" i="104"/>
  <c r="K159" i="104"/>
  <c r="J159" i="104" s="1"/>
  <c r="BA158" i="104"/>
  <c r="AH158" i="104"/>
  <c r="K158" i="104"/>
  <c r="J158" i="104" s="1"/>
  <c r="BA157" i="104"/>
  <c r="AH157" i="104"/>
  <c r="K157" i="104"/>
  <c r="BA156" i="104"/>
  <c r="AH156" i="104"/>
  <c r="K156" i="104"/>
  <c r="J156" i="104" s="1"/>
  <c r="BA155" i="104"/>
  <c r="AH155" i="104"/>
  <c r="K155" i="104"/>
  <c r="I155" i="104" s="1"/>
  <c r="BA154" i="104"/>
  <c r="AH154" i="104"/>
  <c r="K154" i="104"/>
  <c r="AS154" i="104" s="1"/>
  <c r="BA153" i="104"/>
  <c r="AH153" i="104"/>
  <c r="K153" i="104"/>
  <c r="O153" i="104" s="1"/>
  <c r="BA152" i="104"/>
  <c r="AH152" i="104"/>
  <c r="K152" i="104"/>
  <c r="AT152" i="104" s="1"/>
  <c r="BA151" i="104"/>
  <c r="AH151" i="104"/>
  <c r="K151" i="104"/>
  <c r="AT151" i="104" s="1"/>
  <c r="BA150" i="104"/>
  <c r="AH150" i="104"/>
  <c r="K150" i="104"/>
  <c r="I150" i="104" s="1"/>
  <c r="BA149" i="104"/>
  <c r="AH149" i="104"/>
  <c r="K149" i="104"/>
  <c r="AP149" i="104" s="1"/>
  <c r="BA148" i="104"/>
  <c r="AH148" i="104"/>
  <c r="K148" i="104"/>
  <c r="AP148" i="104" s="1"/>
  <c r="L148" i="104" s="1"/>
  <c r="BA147" i="104"/>
  <c r="AH147" i="104"/>
  <c r="K147" i="104"/>
  <c r="AS147" i="104" s="1"/>
  <c r="BA146" i="104"/>
  <c r="AH146" i="104"/>
  <c r="K146" i="104"/>
  <c r="AS146" i="104" s="1"/>
  <c r="BA145" i="104"/>
  <c r="AH145" i="104"/>
  <c r="K145" i="104"/>
  <c r="AR145" i="104" s="1"/>
  <c r="BA144" i="104"/>
  <c r="AH144" i="104"/>
  <c r="K144" i="104"/>
  <c r="J144" i="104" s="1"/>
  <c r="BA143" i="104"/>
  <c r="AH143" i="104"/>
  <c r="K143" i="104"/>
  <c r="AT143" i="104" s="1"/>
  <c r="BA142" i="104"/>
  <c r="AH142" i="104"/>
  <c r="K142" i="104"/>
  <c r="J142" i="104" s="1"/>
  <c r="BA141" i="104"/>
  <c r="AH141" i="104"/>
  <c r="K141" i="104"/>
  <c r="AN141" i="104" s="1"/>
  <c r="BA140" i="104"/>
  <c r="AH140" i="104"/>
  <c r="K140" i="104"/>
  <c r="AO140" i="104" s="1"/>
  <c r="BA139" i="104"/>
  <c r="AH139" i="104"/>
  <c r="K139" i="104"/>
  <c r="BA138" i="104"/>
  <c r="AH138" i="104"/>
  <c r="K138" i="104"/>
  <c r="AL138" i="104" s="1"/>
  <c r="BA137" i="104"/>
  <c r="AH137" i="104"/>
  <c r="K137" i="104"/>
  <c r="BA136" i="104"/>
  <c r="AH136" i="104"/>
  <c r="K136" i="104"/>
  <c r="AR136" i="104" s="1"/>
  <c r="BA135" i="104"/>
  <c r="AH135" i="104"/>
  <c r="K135" i="104"/>
  <c r="O135" i="104" s="1"/>
  <c r="BA134" i="104"/>
  <c r="AH134" i="104"/>
  <c r="K134" i="104"/>
  <c r="AM134" i="104" s="1"/>
  <c r="BA133" i="104"/>
  <c r="AH133" i="104"/>
  <c r="K133" i="104"/>
  <c r="O133" i="104" s="1"/>
  <c r="BA132" i="104"/>
  <c r="AH132" i="104"/>
  <c r="K132" i="104"/>
  <c r="AO132" i="104" s="1"/>
  <c r="BA131" i="104"/>
  <c r="AH131" i="104"/>
  <c r="K131" i="104"/>
  <c r="AS131" i="104" s="1"/>
  <c r="BA130" i="104"/>
  <c r="AH130" i="104"/>
  <c r="K130" i="104"/>
  <c r="AM130" i="104" s="1"/>
  <c r="BA129" i="104"/>
  <c r="AH129" i="104"/>
  <c r="K129" i="104"/>
  <c r="BA128" i="104"/>
  <c r="AH128" i="104"/>
  <c r="K128" i="104"/>
  <c r="AS128" i="104" s="1"/>
  <c r="BA127" i="104"/>
  <c r="AH127" i="104"/>
  <c r="K127" i="104"/>
  <c r="O127" i="104" s="1"/>
  <c r="BA126" i="104"/>
  <c r="AH126" i="104"/>
  <c r="K126" i="104"/>
  <c r="O126" i="104" s="1"/>
  <c r="AI126" i="104" s="1"/>
  <c r="AV126" i="104" s="1"/>
  <c r="BA125" i="104"/>
  <c r="AH125" i="104"/>
  <c r="K125" i="104"/>
  <c r="AT125" i="104" s="1"/>
  <c r="BA124" i="104"/>
  <c r="AH124" i="104"/>
  <c r="K124" i="104"/>
  <c r="AQ124" i="104" s="1"/>
  <c r="BA123" i="104"/>
  <c r="AH123" i="104"/>
  <c r="K123" i="104"/>
  <c r="I123" i="104" s="1"/>
  <c r="BA122" i="104"/>
  <c r="AH122" i="104"/>
  <c r="K122" i="104"/>
  <c r="I122" i="104" s="1"/>
  <c r="BA121" i="104"/>
  <c r="AH121" i="104"/>
  <c r="K121" i="104"/>
  <c r="AG121" i="104" s="1"/>
  <c r="BA120" i="104"/>
  <c r="AH120" i="104"/>
  <c r="K120" i="104"/>
  <c r="AT120" i="104" s="1"/>
  <c r="BA119" i="104"/>
  <c r="AH119" i="104"/>
  <c r="K119" i="104"/>
  <c r="AP119" i="104" s="1"/>
  <c r="BA118" i="104"/>
  <c r="AH118" i="104"/>
  <c r="K118" i="104"/>
  <c r="O118" i="104" s="1"/>
  <c r="BA117" i="104"/>
  <c r="AH117" i="104"/>
  <c r="K117" i="104"/>
  <c r="AT117" i="104" s="1"/>
  <c r="BA116" i="104"/>
  <c r="AH116" i="104"/>
  <c r="K116" i="104"/>
  <c r="AS116" i="104" s="1"/>
  <c r="BA115" i="104"/>
  <c r="AH115" i="104"/>
  <c r="K115" i="104"/>
  <c r="I115" i="104" s="1"/>
  <c r="BA114" i="104"/>
  <c r="AH114" i="104"/>
  <c r="K114" i="104"/>
  <c r="I114" i="104" s="1"/>
  <c r="BA113" i="104"/>
  <c r="AH113" i="104"/>
  <c r="K113" i="104"/>
  <c r="BA112" i="104"/>
  <c r="AH112" i="104"/>
  <c r="K112" i="104"/>
  <c r="AQ112" i="104" s="1"/>
  <c r="BA111" i="104"/>
  <c r="AH111" i="104"/>
  <c r="K111" i="104"/>
  <c r="J111" i="104" s="1"/>
  <c r="BA110" i="104"/>
  <c r="AH110" i="104"/>
  <c r="K110" i="104"/>
  <c r="BA109" i="104"/>
  <c r="AH109" i="104"/>
  <c r="K109" i="104"/>
  <c r="BA108" i="104"/>
  <c r="AH108" i="104"/>
  <c r="K108" i="104"/>
  <c r="AL108" i="104" s="1"/>
  <c r="BA107" i="104"/>
  <c r="AH107" i="104"/>
  <c r="K107" i="104"/>
  <c r="BA106" i="104"/>
  <c r="AH106" i="104"/>
  <c r="K106" i="104"/>
  <c r="I106" i="104" s="1"/>
  <c r="BA105" i="104"/>
  <c r="AH105" i="104"/>
  <c r="K105" i="104"/>
  <c r="AQ105" i="104" s="1"/>
  <c r="BA104" i="104"/>
  <c r="AH104" i="104"/>
  <c r="K104" i="104"/>
  <c r="BA103" i="104"/>
  <c r="AH103" i="104"/>
  <c r="K103" i="104"/>
  <c r="O103" i="104" s="1"/>
  <c r="BA102" i="104"/>
  <c r="AH102" i="104"/>
  <c r="K102" i="104"/>
  <c r="BA101" i="104"/>
  <c r="AH101" i="104"/>
  <c r="K101" i="104"/>
  <c r="I101" i="104" s="1"/>
  <c r="BA100" i="104"/>
  <c r="AH100" i="104"/>
  <c r="K100" i="104"/>
  <c r="J100" i="104" s="1"/>
  <c r="BA99" i="104"/>
  <c r="AH99" i="104"/>
  <c r="K99" i="104"/>
  <c r="J99" i="104" s="1"/>
  <c r="BA98" i="104"/>
  <c r="AH98" i="104"/>
  <c r="K98" i="104"/>
  <c r="O98" i="104" s="1"/>
  <c r="AK98" i="104" s="1"/>
  <c r="AX98" i="104" s="1"/>
  <c r="BA97" i="104"/>
  <c r="AH97" i="104"/>
  <c r="K97" i="104"/>
  <c r="O97" i="104" s="1"/>
  <c r="BA96" i="104"/>
  <c r="AH96" i="104"/>
  <c r="K96" i="104"/>
  <c r="J96" i="104" s="1"/>
  <c r="BA95" i="104"/>
  <c r="AH95" i="104"/>
  <c r="K95" i="104"/>
  <c r="AT95" i="104" s="1"/>
  <c r="BA94" i="104"/>
  <c r="AH94" i="104"/>
  <c r="K94" i="104"/>
  <c r="AT94" i="104" s="1"/>
  <c r="BA93" i="104"/>
  <c r="AH93" i="104"/>
  <c r="K93" i="104"/>
  <c r="AS93" i="104" s="1"/>
  <c r="BA92" i="104"/>
  <c r="AH92" i="104"/>
  <c r="K92" i="104"/>
  <c r="AL92" i="104" s="1"/>
  <c r="BA91" i="104"/>
  <c r="AH91" i="104"/>
  <c r="K91" i="104"/>
  <c r="AP91" i="104" s="1"/>
  <c r="BA90" i="104"/>
  <c r="AH90" i="104"/>
  <c r="K90" i="104"/>
  <c r="J90" i="104" s="1"/>
  <c r="BA89" i="104"/>
  <c r="AH89" i="104"/>
  <c r="K89" i="104"/>
  <c r="AS89" i="104" s="1"/>
  <c r="BA88" i="104"/>
  <c r="AH88" i="104"/>
  <c r="K88" i="104"/>
  <c r="J88" i="104" s="1"/>
  <c r="BA87" i="104"/>
  <c r="AH87" i="104"/>
  <c r="K87" i="104"/>
  <c r="J87" i="104" s="1"/>
  <c r="BA86" i="104"/>
  <c r="AH86" i="104"/>
  <c r="K86" i="104"/>
  <c r="AT86" i="104" s="1"/>
  <c r="BA85" i="104"/>
  <c r="AH85" i="104"/>
  <c r="K85" i="104"/>
  <c r="AG85" i="104" s="1"/>
  <c r="BA84" i="104"/>
  <c r="AH84" i="104"/>
  <c r="K84" i="104"/>
  <c r="AS84" i="104" s="1"/>
  <c r="BA83" i="104"/>
  <c r="AH83" i="104"/>
  <c r="K83" i="104"/>
  <c r="AL83" i="104" s="1"/>
  <c r="BA82" i="104"/>
  <c r="AH82" i="104"/>
  <c r="K82" i="104"/>
  <c r="AT82" i="104" s="1"/>
  <c r="BA81" i="104"/>
  <c r="AH81" i="104"/>
  <c r="K81" i="104"/>
  <c r="AM81" i="104" s="1"/>
  <c r="BA80" i="104"/>
  <c r="AH80" i="104"/>
  <c r="K80" i="104"/>
  <c r="AS80" i="104" s="1"/>
  <c r="BA79" i="104"/>
  <c r="AH79" i="104"/>
  <c r="K79" i="104"/>
  <c r="BA78" i="104"/>
  <c r="AH78" i="104"/>
  <c r="K78" i="104"/>
  <c r="AT78" i="104" s="1"/>
  <c r="BA77" i="104"/>
  <c r="AH77" i="104"/>
  <c r="K77" i="104"/>
  <c r="AS77" i="104" s="1"/>
  <c r="BA76" i="104"/>
  <c r="AH76" i="104"/>
  <c r="K76" i="104"/>
  <c r="AT76" i="104" s="1"/>
  <c r="BA75" i="104"/>
  <c r="AH75" i="104"/>
  <c r="K75" i="104"/>
  <c r="AP75" i="104" s="1"/>
  <c r="BA74" i="104"/>
  <c r="AH74" i="104"/>
  <c r="K74" i="104"/>
  <c r="BA73" i="104"/>
  <c r="AH73" i="104"/>
  <c r="K73" i="104"/>
  <c r="AG73" i="104" s="1"/>
  <c r="BA72" i="104"/>
  <c r="AH72" i="104"/>
  <c r="K72" i="104"/>
  <c r="AT72" i="104" s="1"/>
  <c r="BA71" i="104"/>
  <c r="AH71" i="104"/>
  <c r="K71" i="104"/>
  <c r="AN71" i="104" s="1"/>
  <c r="BA70" i="104"/>
  <c r="AH70" i="104"/>
  <c r="K70" i="104"/>
  <c r="AS70" i="104" s="1"/>
  <c r="BA69" i="104"/>
  <c r="AH69" i="104"/>
  <c r="K69" i="104"/>
  <c r="AG69" i="104" s="1"/>
  <c r="BA68" i="104"/>
  <c r="AH68" i="104"/>
  <c r="K68" i="104"/>
  <c r="AS68" i="104" s="1"/>
  <c r="BA67" i="104"/>
  <c r="AH67" i="104"/>
  <c r="K67" i="104"/>
  <c r="AL67" i="104" s="1"/>
  <c r="BA66" i="104"/>
  <c r="AH66" i="104"/>
  <c r="K66" i="104"/>
  <c r="J66" i="104" s="1"/>
  <c r="BA65" i="104"/>
  <c r="AH65" i="104"/>
  <c r="K65" i="104"/>
  <c r="AO65" i="104" s="1"/>
  <c r="BA64" i="104"/>
  <c r="AH64" i="104"/>
  <c r="K64" i="104"/>
  <c r="AG64" i="104" s="1"/>
  <c r="BA63" i="104"/>
  <c r="AH63" i="104"/>
  <c r="K63" i="104"/>
  <c r="AP63" i="104" s="1"/>
  <c r="BA62" i="104"/>
  <c r="AH62" i="104"/>
  <c r="K62" i="104"/>
  <c r="I62" i="104" s="1"/>
  <c r="BA61" i="104"/>
  <c r="AH61" i="104"/>
  <c r="K61" i="104"/>
  <c r="AG61" i="104" s="1"/>
  <c r="BA60" i="104"/>
  <c r="AH60" i="104"/>
  <c r="K60" i="104"/>
  <c r="J60" i="104" s="1"/>
  <c r="BA59" i="104"/>
  <c r="AH59" i="104"/>
  <c r="K59" i="104"/>
  <c r="AG59" i="104" s="1"/>
  <c r="BA58" i="104"/>
  <c r="AH58" i="104"/>
  <c r="K58" i="104"/>
  <c r="AS58" i="104" s="1"/>
  <c r="BA57" i="104"/>
  <c r="AH57" i="104"/>
  <c r="K57" i="104"/>
  <c r="AL57" i="104" s="1"/>
  <c r="BA56" i="104"/>
  <c r="AH56" i="104"/>
  <c r="K56" i="104"/>
  <c r="O56" i="104" s="1"/>
  <c r="AI56" i="104" s="1"/>
  <c r="AV56" i="104" s="1"/>
  <c r="BA55" i="104"/>
  <c r="AH55" i="104"/>
  <c r="K55" i="104"/>
  <c r="AR55" i="104" s="1"/>
  <c r="BA54" i="104"/>
  <c r="AH54" i="104"/>
  <c r="K54" i="104"/>
  <c r="I54" i="104" s="1"/>
  <c r="BA53" i="104"/>
  <c r="AH53" i="104"/>
  <c r="K53" i="104"/>
  <c r="AS53" i="104" s="1"/>
  <c r="BA52" i="104"/>
  <c r="AH52" i="104"/>
  <c r="K52" i="104"/>
  <c r="AS52" i="104" s="1"/>
  <c r="BA51" i="104"/>
  <c r="AH51" i="104"/>
  <c r="K51" i="104"/>
  <c r="O51" i="104" s="1"/>
  <c r="BA50" i="104"/>
  <c r="AH50" i="104"/>
  <c r="K50" i="104"/>
  <c r="AN50" i="104" s="1"/>
  <c r="BA49" i="104"/>
  <c r="AH49" i="104"/>
  <c r="K49" i="104"/>
  <c r="AS49" i="104" s="1"/>
  <c r="BA48" i="104"/>
  <c r="AH48" i="104"/>
  <c r="K48" i="104"/>
  <c r="I48" i="104" s="1"/>
  <c r="BA47" i="104"/>
  <c r="AH47" i="104"/>
  <c r="K47" i="104"/>
  <c r="O47" i="104" s="1"/>
  <c r="AJ47" i="104" s="1"/>
  <c r="AW47" i="104" s="1"/>
  <c r="BA46" i="104"/>
  <c r="AH46" i="104"/>
  <c r="K46" i="104"/>
  <c r="AQ46" i="104" s="1"/>
  <c r="BA45" i="104"/>
  <c r="AH45" i="104"/>
  <c r="K45" i="104"/>
  <c r="AP45" i="104" s="1"/>
  <c r="BA44" i="104"/>
  <c r="AH44" i="104"/>
  <c r="K44" i="104"/>
  <c r="AT44" i="104" s="1"/>
  <c r="BA43" i="104"/>
  <c r="AH43" i="104"/>
  <c r="K43" i="104"/>
  <c r="AG43" i="104" s="1"/>
  <c r="BA42" i="104"/>
  <c r="AH42" i="104"/>
  <c r="K42" i="104"/>
  <c r="AS42" i="104" s="1"/>
  <c r="BA41" i="104"/>
  <c r="AH41" i="104"/>
  <c r="K41" i="104"/>
  <c r="I41" i="104" s="1"/>
  <c r="BA40" i="104"/>
  <c r="AH40" i="104"/>
  <c r="K40" i="104"/>
  <c r="O40" i="104" s="1"/>
  <c r="AK40" i="104" s="1"/>
  <c r="AX40" i="104" s="1"/>
  <c r="BA39" i="104"/>
  <c r="AH39" i="104"/>
  <c r="K39" i="104"/>
  <c r="O39" i="104" s="1"/>
  <c r="BA38" i="104"/>
  <c r="AH38" i="104"/>
  <c r="K38" i="104"/>
  <c r="J38" i="104" s="1"/>
  <c r="BA37" i="104"/>
  <c r="AH37" i="104"/>
  <c r="K37" i="104"/>
  <c r="J37" i="104" s="1"/>
  <c r="BA36" i="104"/>
  <c r="AH36" i="104"/>
  <c r="K36" i="104"/>
  <c r="I36" i="104" s="1"/>
  <c r="BA35" i="104"/>
  <c r="AH35" i="104"/>
  <c r="K35" i="104"/>
  <c r="AT35" i="104" s="1"/>
  <c r="BA34" i="104"/>
  <c r="AH34" i="104"/>
  <c r="K34" i="104"/>
  <c r="J34" i="104" s="1"/>
  <c r="BA33" i="104"/>
  <c r="AH33" i="104"/>
  <c r="K33" i="104"/>
  <c r="AS33" i="104" s="1"/>
  <c r="BA32" i="104"/>
  <c r="AH32" i="104"/>
  <c r="K32" i="104"/>
  <c r="J32" i="104" s="1"/>
  <c r="BA31" i="104"/>
  <c r="AH31" i="104"/>
  <c r="K31" i="104"/>
  <c r="O31" i="104" s="1"/>
  <c r="AK31" i="104" s="1"/>
  <c r="AX31" i="104" s="1"/>
  <c r="BA30" i="104"/>
  <c r="AH30" i="104"/>
  <c r="K30" i="104"/>
  <c r="AR30" i="104" s="1"/>
  <c r="BA29" i="104"/>
  <c r="AH29" i="104"/>
  <c r="K29" i="104"/>
  <c r="AT29" i="104" s="1"/>
  <c r="BA28" i="104"/>
  <c r="AH28" i="104"/>
  <c r="K28" i="104"/>
  <c r="AS28" i="104" s="1"/>
  <c r="BA27" i="104"/>
  <c r="AH27" i="104"/>
  <c r="K27" i="104"/>
  <c r="AG27" i="104" s="1"/>
  <c r="BA26" i="104"/>
  <c r="AH26" i="104"/>
  <c r="K26" i="104"/>
  <c r="AS26" i="104" s="1"/>
  <c r="BA25" i="104"/>
  <c r="AH25" i="104"/>
  <c r="K25" i="104"/>
  <c r="AL25" i="104" s="1"/>
  <c r="BA24" i="104"/>
  <c r="AH24" i="104"/>
  <c r="K24" i="104"/>
  <c r="I24" i="104" s="1"/>
  <c r="BA23" i="104"/>
  <c r="AH23" i="104"/>
  <c r="K23" i="104"/>
  <c r="O23" i="104" s="1"/>
  <c r="AK23" i="104" s="1"/>
  <c r="AX23" i="104" s="1"/>
  <c r="C23" i="104"/>
  <c r="C24" i="104" s="1"/>
  <c r="C25" i="104" s="1"/>
  <c r="C26" i="104" s="1"/>
  <c r="C27" i="104" s="1"/>
  <c r="C28" i="104" s="1"/>
  <c r="C29" i="104" s="1"/>
  <c r="C30" i="104" s="1"/>
  <c r="C31" i="104" s="1"/>
  <c r="C32" i="104" s="1"/>
  <c r="C33" i="104" s="1"/>
  <c r="C34" i="104" s="1"/>
  <c r="C35" i="104" s="1"/>
  <c r="C36" i="104" s="1"/>
  <c r="C37" i="104" s="1"/>
  <c r="C38" i="104" s="1"/>
  <c r="C39" i="104" s="1"/>
  <c r="C40" i="104" s="1"/>
  <c r="C41" i="104" s="1"/>
  <c r="C42" i="104" s="1"/>
  <c r="C43" i="104" s="1"/>
  <c r="C44" i="104" s="1"/>
  <c r="C45" i="104" s="1"/>
  <c r="C46" i="104" s="1"/>
  <c r="C47" i="104" s="1"/>
  <c r="C48" i="104" s="1"/>
  <c r="C49" i="104" s="1"/>
  <c r="C50" i="104" s="1"/>
  <c r="C51" i="104" s="1"/>
  <c r="C52" i="104" s="1"/>
  <c r="C53" i="104" s="1"/>
  <c r="C54" i="104" s="1"/>
  <c r="C55" i="104" s="1"/>
  <c r="C56" i="104" s="1"/>
  <c r="C57" i="104" s="1"/>
  <c r="C58" i="104" s="1"/>
  <c r="C59" i="104" s="1"/>
  <c r="C60" i="104" s="1"/>
  <c r="C61" i="104" s="1"/>
  <c r="C62" i="104" s="1"/>
  <c r="C63" i="104" s="1"/>
  <c r="C64" i="104" s="1"/>
  <c r="C65" i="104" s="1"/>
  <c r="C66" i="104" s="1"/>
  <c r="C67" i="104" s="1"/>
  <c r="C68" i="104" s="1"/>
  <c r="C69" i="104" s="1"/>
  <c r="C70" i="104" s="1"/>
  <c r="C71" i="104" s="1"/>
  <c r="C72" i="104" s="1"/>
  <c r="C73" i="104" s="1"/>
  <c r="C74" i="104" s="1"/>
  <c r="C75" i="104" s="1"/>
  <c r="C76" i="104" s="1"/>
  <c r="C77" i="104" s="1"/>
  <c r="C78" i="104" s="1"/>
  <c r="C79" i="104" s="1"/>
  <c r="C80" i="104" s="1"/>
  <c r="C81" i="104" s="1"/>
  <c r="C82" i="104" s="1"/>
  <c r="C83" i="104" s="1"/>
  <c r="C84" i="104" s="1"/>
  <c r="C85" i="104" s="1"/>
  <c r="C86" i="104" s="1"/>
  <c r="C87" i="104" s="1"/>
  <c r="C88" i="104" s="1"/>
  <c r="C89" i="104" s="1"/>
  <c r="C90" i="104" s="1"/>
  <c r="C91" i="104" s="1"/>
  <c r="C92" i="104" s="1"/>
  <c r="C93" i="104" s="1"/>
  <c r="C94" i="104" s="1"/>
  <c r="C95" i="104" s="1"/>
  <c r="C96" i="104" s="1"/>
  <c r="C97" i="104" s="1"/>
  <c r="C98" i="104" s="1"/>
  <c r="C99" i="104" s="1"/>
  <c r="C100" i="104" s="1"/>
  <c r="C101" i="104" s="1"/>
  <c r="C102" i="104" s="1"/>
  <c r="C103" i="104" s="1"/>
  <c r="C104" i="104" s="1"/>
  <c r="C105" i="104" s="1"/>
  <c r="C106" i="104" s="1"/>
  <c r="C107" i="104" s="1"/>
  <c r="C108" i="104" s="1"/>
  <c r="C109" i="104" s="1"/>
  <c r="C110" i="104" s="1"/>
  <c r="C111" i="104" s="1"/>
  <c r="C112" i="104" s="1"/>
  <c r="C113" i="104" s="1"/>
  <c r="C114" i="104" s="1"/>
  <c r="C115" i="104" s="1"/>
  <c r="C116" i="104" s="1"/>
  <c r="C117" i="104" s="1"/>
  <c r="C118" i="104" s="1"/>
  <c r="C119" i="104" s="1"/>
  <c r="C120" i="104" s="1"/>
  <c r="C121" i="104" s="1"/>
  <c r="C122" i="104" s="1"/>
  <c r="C123" i="104" s="1"/>
  <c r="C124" i="104" s="1"/>
  <c r="C125" i="104" s="1"/>
  <c r="C126" i="104" s="1"/>
  <c r="C127" i="104" s="1"/>
  <c r="C128" i="104" s="1"/>
  <c r="C129" i="104" s="1"/>
  <c r="C130" i="104" s="1"/>
  <c r="C131" i="104" s="1"/>
  <c r="C132" i="104" s="1"/>
  <c r="C133" i="104" s="1"/>
  <c r="C134" i="104" s="1"/>
  <c r="C135" i="104" s="1"/>
  <c r="C136" i="104" s="1"/>
  <c r="C137" i="104" s="1"/>
  <c r="C138" i="104" s="1"/>
  <c r="C139" i="104" s="1"/>
  <c r="C140" i="104" s="1"/>
  <c r="C141" i="104" s="1"/>
  <c r="C142" i="104" s="1"/>
  <c r="C143" i="104" s="1"/>
  <c r="C144" i="104" s="1"/>
  <c r="C145" i="104" s="1"/>
  <c r="C146" i="104" s="1"/>
  <c r="C147" i="104" s="1"/>
  <c r="C148" i="104" s="1"/>
  <c r="C149" i="104" s="1"/>
  <c r="C150" i="104" s="1"/>
  <c r="C151" i="104" s="1"/>
  <c r="C152" i="104" s="1"/>
  <c r="C153" i="104" s="1"/>
  <c r="C154" i="104" s="1"/>
  <c r="C155" i="104" s="1"/>
  <c r="C156" i="104" s="1"/>
  <c r="C157" i="104" s="1"/>
  <c r="C158" i="104" s="1"/>
  <c r="C159" i="104" s="1"/>
  <c r="C160" i="104" s="1"/>
  <c r="C161" i="104" s="1"/>
  <c r="C162" i="104" s="1"/>
  <c r="C163" i="104" s="1"/>
  <c r="C164" i="104" s="1"/>
  <c r="C165" i="104" s="1"/>
  <c r="C166" i="104" s="1"/>
  <c r="C167" i="104" s="1"/>
  <c r="C168" i="104" s="1"/>
  <c r="C169" i="104" s="1"/>
  <c r="C170" i="104" s="1"/>
  <c r="C171" i="104" s="1"/>
  <c r="C172" i="104" s="1"/>
  <c r="C173" i="104" s="1"/>
  <c r="C174" i="104" s="1"/>
  <c r="C175" i="104" s="1"/>
  <c r="C176" i="104" s="1"/>
  <c r="C177" i="104" s="1"/>
  <c r="C178" i="104" s="1"/>
  <c r="C179" i="104" s="1"/>
  <c r="C180" i="104" s="1"/>
  <c r="C181" i="104" s="1"/>
  <c r="C182" i="104" s="1"/>
  <c r="C183" i="104" s="1"/>
  <c r="C184" i="104" s="1"/>
  <c r="C185" i="104" s="1"/>
  <c r="C186" i="104" s="1"/>
  <c r="C187" i="104" s="1"/>
  <c r="C188" i="104" s="1"/>
  <c r="C189" i="104" s="1"/>
  <c r="C190" i="104" s="1"/>
  <c r="C191" i="104" s="1"/>
  <c r="C192" i="104" s="1"/>
  <c r="C193" i="104" s="1"/>
  <c r="C194" i="104" s="1"/>
  <c r="C195" i="104" s="1"/>
  <c r="C196" i="104" s="1"/>
  <c r="C197" i="104" s="1"/>
  <c r="C198" i="104" s="1"/>
  <c r="C199" i="104" s="1"/>
  <c r="C200" i="104" s="1"/>
  <c r="C201" i="104" s="1"/>
  <c r="C202" i="104" s="1"/>
  <c r="C203" i="104" s="1"/>
  <c r="C204" i="104" s="1"/>
  <c r="C205" i="104" s="1"/>
  <c r="C206" i="104" s="1"/>
  <c r="C207" i="104" s="1"/>
  <c r="C208" i="104" s="1"/>
  <c r="C209" i="104" s="1"/>
  <c r="C210" i="104" s="1"/>
  <c r="C211" i="104" s="1"/>
  <c r="C212" i="104" s="1"/>
  <c r="C213" i="104" s="1"/>
  <c r="C214" i="104" s="1"/>
  <c r="C215" i="104" s="1"/>
  <c r="C216" i="104" s="1"/>
  <c r="C217" i="104" s="1"/>
  <c r="C218" i="104" s="1"/>
  <c r="C219" i="104" s="1"/>
  <c r="C220" i="104" s="1"/>
  <c r="C221" i="104" s="1"/>
  <c r="C222" i="104" s="1"/>
  <c r="C223" i="104" s="1"/>
  <c r="C224" i="104" s="1"/>
  <c r="C225" i="104" s="1"/>
  <c r="C226" i="104" s="1"/>
  <c r="C227" i="104" s="1"/>
  <c r="C228" i="104" s="1"/>
  <c r="C229" i="104" s="1"/>
  <c r="C230" i="104" s="1"/>
  <c r="C231" i="104" s="1"/>
  <c r="C232" i="104" s="1"/>
  <c r="C233" i="104" s="1"/>
  <c r="C234" i="104" s="1"/>
  <c r="C235" i="104" s="1"/>
  <c r="C236" i="104" s="1"/>
  <c r="C237" i="104" s="1"/>
  <c r="C238" i="104" s="1"/>
  <c r="C239" i="104" s="1"/>
  <c r="C240" i="104" s="1"/>
  <c r="C241" i="104" s="1"/>
  <c r="C242" i="104" s="1"/>
  <c r="C243" i="104" s="1"/>
  <c r="C244" i="104" s="1"/>
  <c r="C245" i="104" s="1"/>
  <c r="C246" i="104" s="1"/>
  <c r="C247" i="104" s="1"/>
  <c r="C248" i="104" s="1"/>
  <c r="C249" i="104" s="1"/>
  <c r="C250" i="104" s="1"/>
  <c r="C251" i="104" s="1"/>
  <c r="C252" i="104" s="1"/>
  <c r="C253" i="104" s="1"/>
  <c r="C254" i="104" s="1"/>
  <c r="C255" i="104" s="1"/>
  <c r="C256" i="104" s="1"/>
  <c r="C257" i="104" s="1"/>
  <c r="C258" i="104" s="1"/>
  <c r="C259" i="104" s="1"/>
  <c r="C260" i="104" s="1"/>
  <c r="C261" i="104" s="1"/>
  <c r="C262" i="104" s="1"/>
  <c r="C263" i="104" s="1"/>
  <c r="C264" i="104" s="1"/>
  <c r="C265" i="104" s="1"/>
  <c r="C266" i="104" s="1"/>
  <c r="C267" i="104" s="1"/>
  <c r="C268" i="104" s="1"/>
  <c r="C269" i="104" s="1"/>
  <c r="C270" i="104" s="1"/>
  <c r="C271" i="104" s="1"/>
  <c r="C272" i="104" s="1"/>
  <c r="C273" i="104" s="1"/>
  <c r="C274" i="104" s="1"/>
  <c r="C275" i="104" s="1"/>
  <c r="C276" i="104" s="1"/>
  <c r="C277" i="104" s="1"/>
  <c r="C278" i="104" s="1"/>
  <c r="C279" i="104" s="1"/>
  <c r="C280" i="104" s="1"/>
  <c r="C281" i="104" s="1"/>
  <c r="C282" i="104" s="1"/>
  <c r="C283" i="104" s="1"/>
  <c r="C284" i="104" s="1"/>
  <c r="C285" i="104" s="1"/>
  <c r="C286" i="104" s="1"/>
  <c r="C287" i="104" s="1"/>
  <c r="C288" i="104" s="1"/>
  <c r="C289" i="104" s="1"/>
  <c r="C290" i="104" s="1"/>
  <c r="C291" i="104" s="1"/>
  <c r="C292" i="104" s="1"/>
  <c r="C293" i="104" s="1"/>
  <c r="C294" i="104" s="1"/>
  <c r="C295" i="104" s="1"/>
  <c r="C296" i="104" s="1"/>
  <c r="C297" i="104" s="1"/>
  <c r="C298" i="104" s="1"/>
  <c r="C299" i="104" s="1"/>
  <c r="C300" i="104" s="1"/>
  <c r="C301" i="104" s="1"/>
  <c r="C302" i="104" s="1"/>
  <c r="C303" i="104" s="1"/>
  <c r="C304" i="104" s="1"/>
  <c r="C305" i="104" s="1"/>
  <c r="C306" i="104" s="1"/>
  <c r="C307" i="104" s="1"/>
  <c r="C308" i="104" s="1"/>
  <c r="C309" i="104" s="1"/>
  <c r="C310" i="104" s="1"/>
  <c r="C311" i="104" s="1"/>
  <c r="C312" i="104" s="1"/>
  <c r="C313" i="104" s="1"/>
  <c r="C314" i="104" s="1"/>
  <c r="C315" i="104" s="1"/>
  <c r="C316" i="104" s="1"/>
  <c r="C317" i="104" s="1"/>
  <c r="C318" i="104" s="1"/>
  <c r="C319" i="104" s="1"/>
  <c r="C320" i="104" s="1"/>
  <c r="C321" i="104" s="1"/>
  <c r="C322" i="104" s="1"/>
  <c r="C323" i="104" s="1"/>
  <c r="C324" i="104" s="1"/>
  <c r="C325" i="104" s="1"/>
  <c r="C326" i="104" s="1"/>
  <c r="C327" i="104" s="1"/>
  <c r="C328" i="104" s="1"/>
  <c r="C329" i="104" s="1"/>
  <c r="C330" i="104" s="1"/>
  <c r="C331" i="104" s="1"/>
  <c r="C332" i="104" s="1"/>
  <c r="C333" i="104" s="1"/>
  <c r="C334" i="104" s="1"/>
  <c r="C335" i="104" s="1"/>
  <c r="C336" i="104" s="1"/>
  <c r="C337" i="104" s="1"/>
  <c r="C338" i="104" s="1"/>
  <c r="C339" i="104" s="1"/>
  <c r="C340" i="104" s="1"/>
  <c r="C341" i="104" s="1"/>
  <c r="C342" i="104" s="1"/>
  <c r="C343" i="104" s="1"/>
  <c r="C344" i="104" s="1"/>
  <c r="C345" i="104" s="1"/>
  <c r="C346" i="104" s="1"/>
  <c r="C347" i="104" s="1"/>
  <c r="C348" i="104" s="1"/>
  <c r="C349" i="104" s="1"/>
  <c r="C350" i="104" s="1"/>
  <c r="C351" i="104" s="1"/>
  <c r="BA22" i="104"/>
  <c r="AH22" i="104"/>
  <c r="K22" i="104"/>
  <c r="AQ22" i="104" s="1"/>
  <c r="E10" i="104"/>
  <c r="E9" i="104"/>
  <c r="P8" i="104"/>
  <c r="F29" i="2" s="1"/>
  <c r="O8" i="104"/>
  <c r="E29" i="2" s="1"/>
  <c r="V6" i="104"/>
  <c r="P6" i="104"/>
  <c r="O6" i="104"/>
  <c r="C6" i="104"/>
  <c r="P5" i="104"/>
  <c r="B53" i="2" s="1"/>
  <c r="O5" i="104"/>
  <c r="A53" i="2" s="1"/>
  <c r="C5" i="104"/>
  <c r="AR4" i="104"/>
  <c r="AQ4" i="104"/>
  <c r="AP4" i="104"/>
  <c r="AO4" i="104"/>
  <c r="AN4" i="104"/>
  <c r="AM4" i="104"/>
  <c r="AL4" i="104"/>
  <c r="AK4" i="104"/>
  <c r="AJ4" i="104"/>
  <c r="AI4" i="104"/>
  <c r="AH4" i="104"/>
  <c r="AG4" i="104"/>
  <c r="AF4" i="104"/>
  <c r="AE4" i="104"/>
  <c r="AD4" i="104"/>
  <c r="AC4" i="104"/>
  <c r="AB4" i="104"/>
  <c r="C4" i="104"/>
  <c r="C3" i="104"/>
  <c r="C2" i="104"/>
  <c r="C1" i="104"/>
  <c r="J54" i="2"/>
  <c r="K54" i="2"/>
  <c r="L54" i="2"/>
  <c r="M54" i="2"/>
  <c r="J55" i="2"/>
  <c r="K55" i="2"/>
  <c r="L55" i="2"/>
  <c r="M55" i="2"/>
  <c r="J56" i="2"/>
  <c r="K56" i="2"/>
  <c r="L56" i="2"/>
  <c r="M56" i="2"/>
  <c r="J57" i="2"/>
  <c r="K57" i="2"/>
  <c r="L57" i="2"/>
  <c r="M57" i="2"/>
  <c r="F144" i="2"/>
  <c r="E144" i="2"/>
  <c r="D144" i="2"/>
  <c r="C144" i="2"/>
  <c r="H143" i="2"/>
  <c r="G143" i="2"/>
  <c r="H142" i="2"/>
  <c r="G142" i="2"/>
  <c r="H141" i="2"/>
  <c r="G141" i="2"/>
  <c r="H140" i="2"/>
  <c r="G140" i="2"/>
  <c r="H139" i="2"/>
  <c r="G139" i="2"/>
  <c r="H138" i="2"/>
  <c r="G138" i="2"/>
  <c r="H137" i="2"/>
  <c r="G137" i="2"/>
  <c r="H136" i="2"/>
  <c r="G136" i="2"/>
  <c r="H135" i="2"/>
  <c r="G135" i="2"/>
  <c r="H134" i="2"/>
  <c r="G134" i="2"/>
  <c r="H133" i="2"/>
  <c r="G133" i="2"/>
  <c r="H132" i="2"/>
  <c r="G132" i="2"/>
  <c r="H131" i="2"/>
  <c r="G131" i="2"/>
  <c r="H130" i="2"/>
  <c r="G130" i="2"/>
  <c r="H129" i="2"/>
  <c r="G129" i="2"/>
  <c r="P8" i="102"/>
  <c r="F30" i="2" s="1"/>
  <c r="P6" i="102"/>
  <c r="P5" i="102"/>
  <c r="B54" i="2" s="1"/>
  <c r="P8" i="101"/>
  <c r="F31" i="2" s="1"/>
  <c r="P6" i="101"/>
  <c r="P5" i="101"/>
  <c r="B55" i="2" s="1"/>
  <c r="P8" i="99"/>
  <c r="F33" i="2" s="1"/>
  <c r="P6" i="99"/>
  <c r="P5" i="99"/>
  <c r="B57" i="2" s="1"/>
  <c r="P8" i="98"/>
  <c r="F34" i="2" s="1"/>
  <c r="P6" i="98"/>
  <c r="P5" i="98"/>
  <c r="P8" i="69"/>
  <c r="P6" i="69"/>
  <c r="AO348" i="98" l="1"/>
  <c r="AO343" i="98"/>
  <c r="AO338" i="98"/>
  <c r="AN330" i="98"/>
  <c r="AM265" i="104"/>
  <c r="I350" i="98"/>
  <c r="AN348" i="98"/>
  <c r="AL343" i="98"/>
  <c r="O341" i="98"/>
  <c r="AI341" i="98" s="1"/>
  <c r="AV341" i="98" s="1"/>
  <c r="AN338" i="98"/>
  <c r="AS335" i="98"/>
  <c r="AR349" i="98"/>
  <c r="AI348" i="98"/>
  <c r="AV348" i="98" s="1"/>
  <c r="AJ343" i="98"/>
  <c r="AW343" i="98" s="1"/>
  <c r="AM338" i="98"/>
  <c r="AQ349" i="98"/>
  <c r="AT345" i="98"/>
  <c r="AI343" i="98"/>
  <c r="AV343" i="98" s="1"/>
  <c r="AT340" i="98"/>
  <c r="AL338" i="98"/>
  <c r="O330" i="98"/>
  <c r="AI330" i="98" s="1"/>
  <c r="AV330" i="98" s="1"/>
  <c r="AP349" i="98"/>
  <c r="AG348" i="98"/>
  <c r="AS345" i="98"/>
  <c r="AS340" i="98"/>
  <c r="AN225" i="108"/>
  <c r="AO349" i="98"/>
  <c r="AL345" i="98"/>
  <c r="AR340" i="98"/>
  <c r="AG332" i="98"/>
  <c r="AN349" i="98"/>
  <c r="AQ340" i="98"/>
  <c r="AG338" i="98"/>
  <c r="AM349" i="98"/>
  <c r="AT329" i="98"/>
  <c r="AL349" i="98"/>
  <c r="AO347" i="98"/>
  <c r="O338" i="98"/>
  <c r="AS329" i="98"/>
  <c r="AL347" i="98"/>
  <c r="O340" i="98"/>
  <c r="AI340" i="98" s="1"/>
  <c r="AV340" i="98" s="1"/>
  <c r="AL329" i="98"/>
  <c r="AG349" i="98"/>
  <c r="J340" i="98"/>
  <c r="AG329" i="98"/>
  <c r="AR348" i="98"/>
  <c r="AG346" i="98"/>
  <c r="AR343" i="98"/>
  <c r="AM333" i="98"/>
  <c r="AQ330" i="98"/>
  <c r="AN94" i="105"/>
  <c r="AQ348" i="98"/>
  <c r="AQ343" i="98"/>
  <c r="AL333" i="98"/>
  <c r="AP330" i="98"/>
  <c r="L330" i="98" s="1"/>
  <c r="O285" i="106"/>
  <c r="AI349" i="98"/>
  <c r="AV349" i="98" s="1"/>
  <c r="AJ349" i="98"/>
  <c r="AW349" i="98" s="1"/>
  <c r="AK349" i="98"/>
  <c r="AX349" i="98" s="1"/>
  <c r="O335" i="98"/>
  <c r="AT335" i="98"/>
  <c r="O347" i="98"/>
  <c r="AS331" i="98"/>
  <c r="I342" i="98"/>
  <c r="AR335" i="98"/>
  <c r="J335" i="98"/>
  <c r="AP331" i="98"/>
  <c r="AT346" i="98"/>
  <c r="AS341" i="98"/>
  <c r="AP340" i="98"/>
  <c r="L340" i="98" s="1"/>
  <c r="AQ335" i="98"/>
  <c r="I335" i="98"/>
  <c r="AN331" i="98"/>
  <c r="AO330" i="98"/>
  <c r="AS346" i="98"/>
  <c r="AR341" i="98"/>
  <c r="AO340" i="98"/>
  <c r="AP335" i="98"/>
  <c r="L335" i="98" s="1"/>
  <c r="AS334" i="98"/>
  <c r="AM331" i="98"/>
  <c r="J348" i="98"/>
  <c r="AR346" i="98"/>
  <c r="AG343" i="98"/>
  <c r="AP341" i="98"/>
  <c r="L341" i="98" s="1"/>
  <c r="AN340" i="98"/>
  <c r="AT338" i="98"/>
  <c r="AT337" i="98"/>
  <c r="AO335" i="98"/>
  <c r="AQ334" i="98"/>
  <c r="AL331" i="98"/>
  <c r="AM330" i="98"/>
  <c r="AS328" i="98"/>
  <c r="L349" i="98"/>
  <c r="I348" i="98"/>
  <c r="AP346" i="98"/>
  <c r="L346" i="98" s="1"/>
  <c r="AO341" i="98"/>
  <c r="AM340" i="98"/>
  <c r="AS338" i="98"/>
  <c r="AS337" i="98"/>
  <c r="AN335" i="98"/>
  <c r="AG333" i="98"/>
  <c r="AL330" i="98"/>
  <c r="AP328" i="98"/>
  <c r="J349" i="98"/>
  <c r="AT347" i="98"/>
  <c r="AO346" i="98"/>
  <c r="AS344" i="98"/>
  <c r="AL340" i="98"/>
  <c r="AR338" i="98"/>
  <c r="AQ337" i="98"/>
  <c r="AM335" i="98"/>
  <c r="AO328" i="98"/>
  <c r="AS349" i="98"/>
  <c r="I349" i="98"/>
  <c r="AS347" i="98"/>
  <c r="AM346" i="98"/>
  <c r="AP344" i="98"/>
  <c r="AG341" i="98"/>
  <c r="AK340" i="98"/>
  <c r="AX340" i="98" s="1"/>
  <c r="AP338" i="98"/>
  <c r="L338" i="98" s="1"/>
  <c r="O333" i="98"/>
  <c r="AN328" i="98"/>
  <c r="AT348" i="98"/>
  <c r="AP347" i="98"/>
  <c r="AL346" i="98"/>
  <c r="AJ340" i="98"/>
  <c r="AW340" i="98" s="1"/>
  <c r="O334" i="98"/>
  <c r="AM328" i="98"/>
  <c r="AG331" i="98"/>
  <c r="AN347" i="98"/>
  <c r="AS342" i="98"/>
  <c r="I337" i="98"/>
  <c r="AT332" i="98"/>
  <c r="AM347" i="98"/>
  <c r="AQ342" i="98"/>
  <c r="J341" i="98"/>
  <c r="AS336" i="98"/>
  <c r="AS332" i="98"/>
  <c r="O331" i="98"/>
  <c r="AI332" i="98"/>
  <c r="AV332" i="98" s="1"/>
  <c r="AJ332" i="98"/>
  <c r="AW332" i="98" s="1"/>
  <c r="AK332" i="98"/>
  <c r="AX332" i="98" s="1"/>
  <c r="O350" i="98"/>
  <c r="AJ347" i="98"/>
  <c r="AW347" i="98" s="1"/>
  <c r="AQ346" i="98"/>
  <c r="I346" i="98"/>
  <c r="AO344" i="98"/>
  <c r="AM342" i="98"/>
  <c r="AT341" i="98"/>
  <c r="AR339" i="98"/>
  <c r="J339" i="98"/>
  <c r="AI338" i="98"/>
  <c r="AV338" i="98" s="1"/>
  <c r="AP337" i="98"/>
  <c r="L337" i="98" s="1"/>
  <c r="AG336" i="98"/>
  <c r="AT350" i="98"/>
  <c r="L350" i="98"/>
  <c r="AG345" i="98"/>
  <c r="AN344" i="98"/>
  <c r="AL342" i="98"/>
  <c r="AQ339" i="98"/>
  <c r="I339" i="98"/>
  <c r="AO337" i="98"/>
  <c r="AT334" i="98"/>
  <c r="AR332" i="98"/>
  <c r="J332" i="98"/>
  <c r="AM344" i="98"/>
  <c r="AP339" i="98"/>
  <c r="L339" i="98" s="1"/>
  <c r="AN337" i="98"/>
  <c r="O336" i="98"/>
  <c r="AQ332" i="98"/>
  <c r="I332" i="98"/>
  <c r="AS339" i="98"/>
  <c r="AR350" i="98"/>
  <c r="J350" i="98"/>
  <c r="AP348" i="98"/>
  <c r="L348" i="98" s="1"/>
  <c r="AG347" i="98"/>
  <c r="O345" i="98"/>
  <c r="AL344" i="98"/>
  <c r="AQ341" i="98"/>
  <c r="I341" i="98"/>
  <c r="AO339" i="98"/>
  <c r="AM337" i="98"/>
  <c r="AT336" i="98"/>
  <c r="AR334" i="98"/>
  <c r="J334" i="98"/>
  <c r="AP332" i="98"/>
  <c r="L332" i="98" s="1"/>
  <c r="O329" i="98"/>
  <c r="AL328" i="98"/>
  <c r="AN339" i="98"/>
  <c r="AL337" i="98"/>
  <c r="I334" i="98"/>
  <c r="AO332" i="98"/>
  <c r="AM339" i="98"/>
  <c r="AR336" i="98"/>
  <c r="J336" i="98"/>
  <c r="AP334" i="98"/>
  <c r="L334" i="98" s="1"/>
  <c r="AN332" i="98"/>
  <c r="AO350" i="98"/>
  <c r="AM348" i="98"/>
  <c r="L347" i="98"/>
  <c r="AK346" i="98"/>
  <c r="AX346" i="98" s="1"/>
  <c r="AR345" i="98"/>
  <c r="J345" i="98"/>
  <c r="AP343" i="98"/>
  <c r="L343" i="98" s="1"/>
  <c r="AG342" i="98"/>
  <c r="AN341" i="98"/>
  <c r="AL339" i="98"/>
  <c r="AQ336" i="98"/>
  <c r="I336" i="98"/>
  <c r="AO334" i="98"/>
  <c r="AM332" i="98"/>
  <c r="AT331" i="98"/>
  <c r="L331" i="98"/>
  <c r="AK330" i="98"/>
  <c r="AX330" i="98" s="1"/>
  <c r="AR329" i="98"/>
  <c r="J329" i="98"/>
  <c r="AN350" i="98"/>
  <c r="AJ346" i="98"/>
  <c r="AW346" i="98" s="1"/>
  <c r="AQ345" i="98"/>
  <c r="I345" i="98"/>
  <c r="AM341" i="98"/>
  <c r="AP336" i="98"/>
  <c r="L336" i="98" s="1"/>
  <c r="AN334" i="98"/>
  <c r="AL332" i="98"/>
  <c r="AJ330" i="98"/>
  <c r="AW330" i="98" s="1"/>
  <c r="AQ329" i="98"/>
  <c r="I329" i="98"/>
  <c r="AM350" i="98"/>
  <c r="AT349" i="98"/>
  <c r="AK348" i="98"/>
  <c r="AX348" i="98" s="1"/>
  <c r="AR347" i="98"/>
  <c r="J347" i="98"/>
  <c r="AP345" i="98"/>
  <c r="L345" i="98" s="1"/>
  <c r="AG344" i="98"/>
  <c r="AN343" i="98"/>
  <c r="O342" i="98"/>
  <c r="AQ338" i="98"/>
  <c r="AO336" i="98"/>
  <c r="AM334" i="98"/>
  <c r="AT333" i="98"/>
  <c r="L333" i="98"/>
  <c r="AR331" i="98"/>
  <c r="J331" i="98"/>
  <c r="AP329" i="98"/>
  <c r="L329" i="98" s="1"/>
  <c r="AG328" i="98"/>
  <c r="AL350" i="98"/>
  <c r="AQ347" i="98"/>
  <c r="AO345" i="98"/>
  <c r="AT342" i="98"/>
  <c r="L342" i="98"/>
  <c r="AK341" i="98"/>
  <c r="AX341" i="98" s="1"/>
  <c r="AG337" i="98"/>
  <c r="AN336" i="98"/>
  <c r="AL334" i="98"/>
  <c r="AQ331" i="98"/>
  <c r="I331" i="98"/>
  <c r="AO329" i="98"/>
  <c r="AN345" i="98"/>
  <c r="O344" i="98"/>
  <c r="AJ341" i="98"/>
  <c r="AW341" i="98" s="1"/>
  <c r="AM336" i="98"/>
  <c r="AK334" i="98"/>
  <c r="AX334" i="98" s="1"/>
  <c r="AN329" i="98"/>
  <c r="O328" i="98"/>
  <c r="AT344" i="98"/>
  <c r="L344" i="98"/>
  <c r="AR342" i="98"/>
  <c r="J342" i="98"/>
  <c r="AG339" i="98"/>
  <c r="O337" i="98"/>
  <c r="AQ333" i="98"/>
  <c r="AT328" i="98"/>
  <c r="L328" i="98"/>
  <c r="AR344" i="98"/>
  <c r="J344" i="98"/>
  <c r="O339" i="98"/>
  <c r="AR328" i="98"/>
  <c r="J328" i="98"/>
  <c r="AQ344" i="98"/>
  <c r="AT339" i="98"/>
  <c r="AR337" i="98"/>
  <c r="AQ328" i="98"/>
  <c r="O35" i="112"/>
  <c r="AJ35" i="112" s="1"/>
  <c r="AW35" i="112" s="1"/>
  <c r="O170" i="111"/>
  <c r="AJ170" i="111" s="1"/>
  <c r="AW170" i="111" s="1"/>
  <c r="AR284" i="110"/>
  <c r="O73" i="110"/>
  <c r="AK73" i="110" s="1"/>
  <c r="AX73" i="110" s="1"/>
  <c r="J56" i="110"/>
  <c r="AG324" i="109"/>
  <c r="AL73" i="108"/>
  <c r="I123" i="108"/>
  <c r="I173" i="104"/>
  <c r="AG215" i="109"/>
  <c r="AR324" i="106"/>
  <c r="AR56" i="110"/>
  <c r="O305" i="111"/>
  <c r="AK305" i="111" s="1"/>
  <c r="AX305" i="111" s="1"/>
  <c r="O182" i="106"/>
  <c r="AJ182" i="106" s="1"/>
  <c r="AW182" i="106" s="1"/>
  <c r="AP344" i="104"/>
  <c r="L344" i="104" s="1"/>
  <c r="AT241" i="105"/>
  <c r="O126" i="110"/>
  <c r="AJ126" i="110" s="1"/>
  <c r="AW126" i="110" s="1"/>
  <c r="P5" i="100"/>
  <c r="B56" i="2" s="1"/>
  <c r="P6" i="100"/>
  <c r="P5" i="107"/>
  <c r="B50" i="2" s="1"/>
  <c r="P6" i="107"/>
  <c r="AR149" i="108"/>
  <c r="AM162" i="109"/>
  <c r="AP184" i="110"/>
  <c r="I209" i="112"/>
  <c r="AO240" i="112"/>
  <c r="AG225" i="111"/>
  <c r="J260" i="105"/>
  <c r="O56" i="107"/>
  <c r="AK56" i="107" s="1"/>
  <c r="AX56" i="107" s="1"/>
  <c r="AS199" i="107"/>
  <c r="J295" i="107"/>
  <c r="O42" i="112"/>
  <c r="AJ42" i="112" s="1"/>
  <c r="AW42" i="112" s="1"/>
  <c r="AM91" i="108"/>
  <c r="AR174" i="108"/>
  <c r="AO262" i="109"/>
  <c r="AL62" i="110"/>
  <c r="O71" i="104"/>
  <c r="J285" i="106"/>
  <c r="AQ215" i="111"/>
  <c r="O132" i="104"/>
  <c r="AJ132" i="104" s="1"/>
  <c r="AW132" i="104" s="1"/>
  <c r="O282" i="104"/>
  <c r="AI282" i="104" s="1"/>
  <c r="AV282" i="104" s="1"/>
  <c r="AO62" i="106"/>
  <c r="O54" i="107"/>
  <c r="AI54" i="107" s="1"/>
  <c r="AV54" i="107" s="1"/>
  <c r="J284" i="109"/>
  <c r="I208" i="112"/>
  <c r="AL167" i="104"/>
  <c r="I184" i="110"/>
  <c r="AL132" i="104"/>
  <c r="AT282" i="104"/>
  <c r="AQ285" i="107"/>
  <c r="AS41" i="104"/>
  <c r="AQ132" i="104"/>
  <c r="AG152" i="104"/>
  <c r="AO211" i="104"/>
  <c r="AR330" i="104"/>
  <c r="AT30" i="108"/>
  <c r="AP149" i="108"/>
  <c r="AM351" i="110"/>
  <c r="AQ98" i="104"/>
  <c r="AN269" i="105"/>
  <c r="AT234" i="106"/>
  <c r="AM126" i="104"/>
  <c r="I211" i="105"/>
  <c r="AP222" i="105"/>
  <c r="L222" i="105" s="1"/>
  <c r="I109" i="107"/>
  <c r="AT64" i="108"/>
  <c r="I116" i="108"/>
  <c r="AG36" i="110"/>
  <c r="L200" i="111"/>
  <c r="AN215" i="111"/>
  <c r="O200" i="111"/>
  <c r="O104" i="105"/>
  <c r="AP195" i="105"/>
  <c r="L195" i="105" s="1"/>
  <c r="AT69" i="106"/>
  <c r="AO152" i="106"/>
  <c r="O172" i="106"/>
  <c r="AK172" i="106" s="1"/>
  <c r="AX172" i="106" s="1"/>
  <c r="O145" i="107"/>
  <c r="AK145" i="107" s="1"/>
  <c r="AX145" i="107" s="1"/>
  <c r="AP53" i="108"/>
  <c r="AO335" i="109"/>
  <c r="AR225" i="110"/>
  <c r="AL35" i="112"/>
  <c r="AQ349" i="105"/>
  <c r="AG42" i="106"/>
  <c r="AQ160" i="106"/>
  <c r="O240" i="107"/>
  <c r="AI240" i="107" s="1"/>
  <c r="AV240" i="107" s="1"/>
  <c r="AN333" i="107"/>
  <c r="AQ53" i="108"/>
  <c r="AN250" i="108"/>
  <c r="AQ182" i="109"/>
  <c r="AQ284" i="109"/>
  <c r="AL56" i="110"/>
  <c r="AM56" i="104"/>
  <c r="I177" i="106"/>
  <c r="AG213" i="107"/>
  <c r="I215" i="109"/>
  <c r="AQ234" i="109"/>
  <c r="I168" i="110"/>
  <c r="O342" i="110"/>
  <c r="AQ349" i="110"/>
  <c r="O208" i="112"/>
  <c r="AJ208" i="112" s="1"/>
  <c r="AW208" i="112" s="1"/>
  <c r="O211" i="112"/>
  <c r="AK211" i="112" s="1"/>
  <c r="AX211" i="112" s="1"/>
  <c r="AL218" i="104"/>
  <c r="AG238" i="104"/>
  <c r="AQ303" i="105"/>
  <c r="O324" i="106"/>
  <c r="AJ324" i="106" s="1"/>
  <c r="AW324" i="106" s="1"/>
  <c r="AR55" i="107"/>
  <c r="AT248" i="107"/>
  <c r="AG303" i="107"/>
  <c r="AL346" i="107"/>
  <c r="AN262" i="109"/>
  <c r="J81" i="110"/>
  <c r="AQ298" i="110"/>
  <c r="AP54" i="105"/>
  <c r="L54" i="105" s="1"/>
  <c r="AN343" i="105"/>
  <c r="O238" i="107"/>
  <c r="AO241" i="107"/>
  <c r="AS117" i="109"/>
  <c r="AO342" i="110"/>
  <c r="AL208" i="112"/>
  <c r="AO211" i="112"/>
  <c r="AQ324" i="106"/>
  <c r="AR241" i="107"/>
  <c r="AM168" i="110"/>
  <c r="AN208" i="112"/>
  <c r="O27" i="104"/>
  <c r="AL147" i="106"/>
  <c r="AM189" i="108"/>
  <c r="AN81" i="110"/>
  <c r="AL63" i="111"/>
  <c r="AQ147" i="106"/>
  <c r="AP98" i="104"/>
  <c r="L98" i="104" s="1"/>
  <c r="J337" i="105"/>
  <c r="AN49" i="107"/>
  <c r="AQ64" i="107"/>
  <c r="AT332" i="107"/>
  <c r="AQ225" i="108"/>
  <c r="I178" i="109"/>
  <c r="O351" i="110"/>
  <c r="AN98" i="104"/>
  <c r="I167" i="104"/>
  <c r="I65" i="105"/>
  <c r="O267" i="105"/>
  <c r="AK267" i="105" s="1"/>
  <c r="AX267" i="105" s="1"/>
  <c r="AN33" i="107"/>
  <c r="O37" i="107"/>
  <c r="AK37" i="107" s="1"/>
  <c r="AX37" i="107" s="1"/>
  <c r="I49" i="107"/>
  <c r="AT295" i="107"/>
  <c r="AQ326" i="107"/>
  <c r="AM182" i="109"/>
  <c r="AL172" i="110"/>
  <c r="J184" i="110"/>
  <c r="AS351" i="110"/>
  <c r="I41" i="111"/>
  <c r="AN63" i="111"/>
  <c r="O115" i="111"/>
  <c r="AK115" i="111" s="1"/>
  <c r="AX115" i="111" s="1"/>
  <c r="O162" i="111"/>
  <c r="AK162" i="111" s="1"/>
  <c r="AX162" i="111" s="1"/>
  <c r="AT177" i="111"/>
  <c r="AT192" i="112"/>
  <c r="AQ301" i="112"/>
  <c r="AG128" i="104"/>
  <c r="AN190" i="105"/>
  <c r="J225" i="105"/>
  <c r="AP43" i="106"/>
  <c r="AQ140" i="106"/>
  <c r="I261" i="106"/>
  <c r="AN264" i="106"/>
  <c r="AQ249" i="107"/>
  <c r="AO286" i="109"/>
  <c r="AQ150" i="110"/>
  <c r="AM180" i="110"/>
  <c r="I57" i="111"/>
  <c r="AL40" i="104"/>
  <c r="AT97" i="106"/>
  <c r="AN180" i="107"/>
  <c r="AS265" i="107"/>
  <c r="AO151" i="108"/>
  <c r="AR190" i="108"/>
  <c r="AL205" i="108"/>
  <c r="AQ231" i="108"/>
  <c r="AQ263" i="109"/>
  <c r="AQ87" i="110"/>
  <c r="AT154" i="110"/>
  <c r="AO195" i="110"/>
  <c r="AG115" i="111"/>
  <c r="AS262" i="112"/>
  <c r="AR337" i="112"/>
  <c r="O245" i="104"/>
  <c r="AJ245" i="104" s="1"/>
  <c r="AW245" i="104" s="1"/>
  <c r="AQ330" i="104"/>
  <c r="J195" i="105"/>
  <c r="AP267" i="105"/>
  <c r="AN290" i="105"/>
  <c r="AG349" i="105"/>
  <c r="AG94" i="106"/>
  <c r="AR249" i="106"/>
  <c r="AG119" i="107"/>
  <c r="AQ134" i="107"/>
  <c r="I154" i="107"/>
  <c r="AQ63" i="108"/>
  <c r="AL213" i="108"/>
  <c r="I225" i="108"/>
  <c r="AG267" i="108"/>
  <c r="AN111" i="110"/>
  <c r="AP211" i="110"/>
  <c r="L211" i="110" s="1"/>
  <c r="AR244" i="111"/>
  <c r="AT337" i="112"/>
  <c r="AG285" i="107"/>
  <c r="AG296" i="107"/>
  <c r="I262" i="109"/>
  <c r="AO115" i="111"/>
  <c r="AR48" i="104"/>
  <c r="AQ167" i="104"/>
  <c r="O121" i="105"/>
  <c r="AI121" i="105" s="1"/>
  <c r="AV121" i="105" s="1"/>
  <c r="AO229" i="105"/>
  <c r="AP287" i="105"/>
  <c r="AO310" i="105"/>
  <c r="AL349" i="105"/>
  <c r="AM94" i="106"/>
  <c r="AR190" i="106"/>
  <c r="AQ300" i="106"/>
  <c r="J262" i="109"/>
  <c r="AL346" i="109"/>
  <c r="AS84" i="110"/>
  <c r="AT184" i="110"/>
  <c r="AP243" i="110"/>
  <c r="AT115" i="111"/>
  <c r="AR74" i="112"/>
  <c r="O186" i="112"/>
  <c r="AI186" i="112" s="1"/>
  <c r="AV186" i="112" s="1"/>
  <c r="AM306" i="112"/>
  <c r="AG126" i="104"/>
  <c r="AL245" i="104"/>
  <c r="I339" i="104"/>
  <c r="AS243" i="110"/>
  <c r="J176" i="106"/>
  <c r="O189" i="105"/>
  <c r="O230" i="105"/>
  <c r="AI230" i="105" s="1"/>
  <c r="AV230" i="105" s="1"/>
  <c r="AG262" i="109"/>
  <c r="O36" i="110"/>
  <c r="AJ36" i="110" s="1"/>
  <c r="AW36" i="110" s="1"/>
  <c r="AP155" i="110"/>
  <c r="L155" i="110" s="1"/>
  <c r="AG32" i="112"/>
  <c r="I27" i="104"/>
  <c r="O184" i="104"/>
  <c r="AI184" i="104" s="1"/>
  <c r="AV184" i="104" s="1"/>
  <c r="AQ211" i="104"/>
  <c r="O285" i="104"/>
  <c r="AK285" i="104" s="1"/>
  <c r="AX285" i="104" s="1"/>
  <c r="AR304" i="104"/>
  <c r="J204" i="105"/>
  <c r="J123" i="106"/>
  <c r="AM153" i="106"/>
  <c r="AS120" i="107"/>
  <c r="J123" i="108"/>
  <c r="AS134" i="108"/>
  <c r="AT149" i="108"/>
  <c r="I215" i="108"/>
  <c r="AM163" i="110"/>
  <c r="AT58" i="111"/>
  <c r="I274" i="111"/>
  <c r="AG108" i="104"/>
  <c r="AT339" i="104"/>
  <c r="AR288" i="105"/>
  <c r="AT153" i="106"/>
  <c r="AQ274" i="106"/>
  <c r="AO132" i="107"/>
  <c r="AR301" i="107"/>
  <c r="AP119" i="108"/>
  <c r="L119" i="108" s="1"/>
  <c r="AT62" i="111"/>
  <c r="AR333" i="111"/>
  <c r="AM189" i="105"/>
  <c r="AT230" i="105"/>
  <c r="AG69" i="106"/>
  <c r="AN107" i="106"/>
  <c r="AT317" i="106"/>
  <c r="AP340" i="106"/>
  <c r="L340" i="106" s="1"/>
  <c r="AM233" i="107"/>
  <c r="AM35" i="108"/>
  <c r="O58" i="108"/>
  <c r="AI58" i="108" s="1"/>
  <c r="AV58" i="108" s="1"/>
  <c r="AO76" i="108"/>
  <c r="AM192" i="108"/>
  <c r="O63" i="110"/>
  <c r="AK63" i="110" s="1"/>
  <c r="AX63" i="110" s="1"/>
  <c r="AP272" i="112"/>
  <c r="L272" i="112" s="1"/>
  <c r="AP108" i="104"/>
  <c r="AT285" i="104"/>
  <c r="AP189" i="105"/>
  <c r="AO35" i="108"/>
  <c r="AN192" i="108"/>
  <c r="AG219" i="108"/>
  <c r="AG220" i="109"/>
  <c r="AP262" i="109"/>
  <c r="AL36" i="110"/>
  <c r="I47" i="104"/>
  <c r="AQ108" i="104"/>
  <c r="O247" i="104"/>
  <c r="AJ247" i="104" s="1"/>
  <c r="AW247" i="104" s="1"/>
  <c r="AM40" i="105"/>
  <c r="I151" i="105"/>
  <c r="AO162" i="105"/>
  <c r="AR208" i="105"/>
  <c r="AM69" i="106"/>
  <c r="J170" i="106"/>
  <c r="AL36" i="107"/>
  <c r="AO82" i="107"/>
  <c r="AM222" i="107"/>
  <c r="AL24" i="108"/>
  <c r="AP35" i="108"/>
  <c r="AQ65" i="108"/>
  <c r="AS189" i="108"/>
  <c r="AP192" i="108"/>
  <c r="L192" i="108" s="1"/>
  <c r="AT332" i="110"/>
  <c r="AT114" i="111"/>
  <c r="AG231" i="111"/>
  <c r="AO195" i="112"/>
  <c r="AL124" i="104"/>
  <c r="J128" i="104"/>
  <c r="AQ212" i="104"/>
  <c r="AO329" i="104"/>
  <c r="AS58" i="106"/>
  <c r="AT82" i="107"/>
  <c r="I149" i="107"/>
  <c r="AN58" i="108"/>
  <c r="I231" i="108"/>
  <c r="AL351" i="110"/>
  <c r="AL104" i="112"/>
  <c r="I146" i="104"/>
  <c r="AP208" i="104"/>
  <c r="L208" i="104" s="1"/>
  <c r="AL238" i="104"/>
  <c r="AL276" i="104"/>
  <c r="AM286" i="104"/>
  <c r="AT316" i="104"/>
  <c r="I35" i="105"/>
  <c r="AP60" i="105"/>
  <c r="AS113" i="105"/>
  <c r="AN349" i="105"/>
  <c r="AQ61" i="106"/>
  <c r="AO94" i="106"/>
  <c r="AM123" i="106"/>
  <c r="AT152" i="106"/>
  <c r="J160" i="106"/>
  <c r="AN170" i="106"/>
  <c r="AO291" i="106"/>
  <c r="AG132" i="107"/>
  <c r="AT154" i="107"/>
  <c r="AP122" i="108"/>
  <c r="L122" i="108" s="1"/>
  <c r="I187" i="108"/>
  <c r="AQ192" i="108"/>
  <c r="AQ210" i="108"/>
  <c r="AR231" i="108"/>
  <c r="AR281" i="108"/>
  <c r="AG33" i="109"/>
  <c r="AQ104" i="110"/>
  <c r="AL218" i="110"/>
  <c r="O230" i="110"/>
  <c r="AJ230" i="110" s="1"/>
  <c r="AW230" i="110" s="1"/>
  <c r="AQ320" i="110"/>
  <c r="AG324" i="110"/>
  <c r="O37" i="111"/>
  <c r="AS170" i="111"/>
  <c r="AG215" i="111"/>
  <c r="AT334" i="111"/>
  <c r="AQ42" i="112"/>
  <c r="AO76" i="104"/>
  <c r="AL294" i="104"/>
  <c r="AQ338" i="104"/>
  <c r="AP49" i="105"/>
  <c r="AL136" i="105"/>
  <c r="AG230" i="105"/>
  <c r="AQ241" i="105"/>
  <c r="AO252" i="105"/>
  <c r="I264" i="105"/>
  <c r="AM323" i="105"/>
  <c r="AO349" i="105"/>
  <c r="I51" i="106"/>
  <c r="AG54" i="106"/>
  <c r="AS94" i="106"/>
  <c r="AS146" i="106"/>
  <c r="AQ177" i="106"/>
  <c r="AG318" i="106"/>
  <c r="AQ343" i="106"/>
  <c r="AN39" i="107"/>
  <c r="O189" i="107"/>
  <c r="AK189" i="107" s="1"/>
  <c r="AX189" i="107" s="1"/>
  <c r="J242" i="107"/>
  <c r="AP65" i="108"/>
  <c r="L65" i="108" s="1"/>
  <c r="AO141" i="108"/>
  <c r="AT231" i="108"/>
  <c r="AP217" i="109"/>
  <c r="AG56" i="110"/>
  <c r="AQ108" i="110"/>
  <c r="AS55" i="111"/>
  <c r="AL62" i="111"/>
  <c r="AQ174" i="111"/>
  <c r="AM200" i="111"/>
  <c r="AG212" i="111"/>
  <c r="AG226" i="111"/>
  <c r="AL256" i="112"/>
  <c r="AQ134" i="104"/>
  <c r="AS175" i="104"/>
  <c r="AM205" i="104"/>
  <c r="AL265" i="104"/>
  <c r="J329" i="104"/>
  <c r="AM223" i="105"/>
  <c r="AR241" i="105"/>
  <c r="AM256" i="105"/>
  <c r="AL267" i="105"/>
  <c r="AT146" i="106"/>
  <c r="J244" i="106"/>
  <c r="AS343" i="106"/>
  <c r="AQ25" i="107"/>
  <c r="AT47" i="107"/>
  <c r="J246" i="107"/>
  <c r="I108" i="108"/>
  <c r="AO93" i="111"/>
  <c r="J265" i="111"/>
  <c r="O255" i="108"/>
  <c r="AJ255" i="108" s="1"/>
  <c r="AW255" i="108" s="1"/>
  <c r="O86" i="110"/>
  <c r="AJ86" i="110" s="1"/>
  <c r="AW86" i="110" s="1"/>
  <c r="AL37" i="111"/>
  <c r="AM226" i="111"/>
  <c r="AQ253" i="112"/>
  <c r="AT175" i="104"/>
  <c r="J108" i="104"/>
  <c r="AM146" i="104"/>
  <c r="AN179" i="104"/>
  <c r="O191" i="104"/>
  <c r="AP250" i="104"/>
  <c r="L250" i="104" s="1"/>
  <c r="AN302" i="104"/>
  <c r="AN35" i="105"/>
  <c r="AG61" i="105"/>
  <c r="J65" i="105"/>
  <c r="AM99" i="105"/>
  <c r="AL190" i="105"/>
  <c r="AQ84" i="106"/>
  <c r="AS98" i="106"/>
  <c r="AQ143" i="106"/>
  <c r="AN160" i="106"/>
  <c r="I182" i="106"/>
  <c r="AS315" i="106"/>
  <c r="J319" i="106"/>
  <c r="AR340" i="106"/>
  <c r="AO99" i="107"/>
  <c r="J130" i="107"/>
  <c r="AN189" i="107"/>
  <c r="AO249" i="107"/>
  <c r="AS268" i="107"/>
  <c r="I313" i="107"/>
  <c r="AP40" i="108"/>
  <c r="L40" i="108" s="1"/>
  <c r="AN73" i="108"/>
  <c r="AQ149" i="108"/>
  <c r="I219" i="108"/>
  <c r="AQ211" i="109"/>
  <c r="AO263" i="109"/>
  <c r="AM49" i="110"/>
  <c r="AM56" i="110"/>
  <c r="AL188" i="110"/>
  <c r="AM37" i="111"/>
  <c r="AN128" i="111"/>
  <c r="AT32" i="112"/>
  <c r="O178" i="112"/>
  <c r="AP230" i="112"/>
  <c r="L230" i="112" s="1"/>
  <c r="AO32" i="104"/>
  <c r="AT43" i="104"/>
  <c r="AT169" i="104"/>
  <c r="AP220" i="104"/>
  <c r="L220" i="104" s="1"/>
  <c r="AG329" i="104"/>
  <c r="J336" i="104"/>
  <c r="J343" i="104"/>
  <c r="AO114" i="105"/>
  <c r="AM201" i="105"/>
  <c r="J268" i="105"/>
  <c r="AN347" i="105"/>
  <c r="AM62" i="106"/>
  <c r="AM128" i="106"/>
  <c r="AG175" i="106"/>
  <c r="I252" i="106"/>
  <c r="AR259" i="106"/>
  <c r="I278" i="106"/>
  <c r="AM300" i="106"/>
  <c r="I66" i="107"/>
  <c r="AP69" i="107"/>
  <c r="L69" i="107" s="1"/>
  <c r="AR298" i="107"/>
  <c r="AR48" i="108"/>
  <c r="AL322" i="108"/>
  <c r="I271" i="109"/>
  <c r="J328" i="109"/>
  <c r="AO56" i="110"/>
  <c r="I35" i="111"/>
  <c r="AS182" i="111"/>
  <c r="AN316" i="111"/>
  <c r="AP339" i="111"/>
  <c r="AP138" i="112"/>
  <c r="AG227" i="112"/>
  <c r="AS36" i="104"/>
  <c r="J123" i="104"/>
  <c r="AR228" i="104"/>
  <c r="AM306" i="104"/>
  <c r="AP32" i="105"/>
  <c r="L32" i="105" s="1"/>
  <c r="AO54" i="105"/>
  <c r="AQ145" i="105"/>
  <c r="AS168" i="105"/>
  <c r="AR194" i="105"/>
  <c r="AM290" i="105"/>
  <c r="AP244" i="106"/>
  <c r="L244" i="106" s="1"/>
  <c r="J271" i="106"/>
  <c r="J183" i="107"/>
  <c r="AM246" i="107"/>
  <c r="AT298" i="107"/>
  <c r="I310" i="107"/>
  <c r="AS180" i="108"/>
  <c r="I194" i="108"/>
  <c r="AM240" i="108"/>
  <c r="AS255" i="108"/>
  <c r="AT346" i="108"/>
  <c r="AP86" i="110"/>
  <c r="L86" i="110" s="1"/>
  <c r="AM41" i="111"/>
  <c r="AM164" i="111"/>
  <c r="AP194" i="111"/>
  <c r="L194" i="111" s="1"/>
  <c r="AR339" i="111"/>
  <c r="AP71" i="112"/>
  <c r="AT250" i="112"/>
  <c r="AN268" i="112"/>
  <c r="AQ215" i="109"/>
  <c r="O193" i="110"/>
  <c r="AQ41" i="111"/>
  <c r="AO227" i="112"/>
  <c r="O59" i="104"/>
  <c r="AJ59" i="104" s="1"/>
  <c r="AW59" i="104" s="1"/>
  <c r="AG285" i="104"/>
  <c r="O296" i="104"/>
  <c r="AR329" i="104"/>
  <c r="AG343" i="104"/>
  <c r="AS47" i="105"/>
  <c r="AT69" i="105"/>
  <c r="AT180" i="105"/>
  <c r="AP242" i="105"/>
  <c r="L242" i="105" s="1"/>
  <c r="AO290" i="105"/>
  <c r="AS344" i="105"/>
  <c r="AG182" i="106"/>
  <c r="AP319" i="106"/>
  <c r="AS330" i="106"/>
  <c r="AM34" i="107"/>
  <c r="O70" i="107"/>
  <c r="I82" i="107"/>
  <c r="AR130" i="107"/>
  <c r="AT161" i="108"/>
  <c r="I192" i="108"/>
  <c r="O194" i="108"/>
  <c r="AK194" i="108" s="1"/>
  <c r="AX194" i="108" s="1"/>
  <c r="O201" i="109"/>
  <c r="AK201" i="109" s="1"/>
  <c r="AX201" i="109" s="1"/>
  <c r="AR215" i="109"/>
  <c r="AM278" i="109"/>
  <c r="O326" i="110"/>
  <c r="AK326" i="110" s="1"/>
  <c r="AX326" i="110" s="1"/>
  <c r="AS341" i="110"/>
  <c r="AT41" i="111"/>
  <c r="AN60" i="111"/>
  <c r="AT179" i="111"/>
  <c r="AL216" i="111"/>
  <c r="AO246" i="111"/>
  <c r="O258" i="112"/>
  <c r="AK258" i="112" s="1"/>
  <c r="AX258" i="112" s="1"/>
  <c r="I52" i="104"/>
  <c r="AM108" i="104"/>
  <c r="AR126" i="104"/>
  <c r="AQ173" i="104"/>
  <c r="I196" i="104"/>
  <c r="O207" i="104"/>
  <c r="AP259" i="104"/>
  <c r="AT329" i="104"/>
  <c r="AQ36" i="105"/>
  <c r="AG97" i="105"/>
  <c r="I288" i="105"/>
  <c r="AR290" i="105"/>
  <c r="O78" i="106"/>
  <c r="AP151" i="106"/>
  <c r="L151" i="106" s="1"/>
  <c r="AG260" i="106"/>
  <c r="AN34" i="107"/>
  <c r="J82" i="107"/>
  <c r="AG104" i="107"/>
  <c r="AM119" i="107"/>
  <c r="AL145" i="107"/>
  <c r="AG187" i="107"/>
  <c r="AS321" i="107"/>
  <c r="J35" i="108"/>
  <c r="AT74" i="108"/>
  <c r="J94" i="108"/>
  <c r="J192" i="108"/>
  <c r="AM219" i="108"/>
  <c r="O182" i="109"/>
  <c r="J251" i="109"/>
  <c r="AL271" i="109"/>
  <c r="AL328" i="109"/>
  <c r="J36" i="110"/>
  <c r="O32" i="111"/>
  <c r="AK32" i="111" s="1"/>
  <c r="AX32" i="111" s="1"/>
  <c r="AN235" i="111"/>
  <c r="O298" i="111"/>
  <c r="AK298" i="111" s="1"/>
  <c r="AX298" i="111" s="1"/>
  <c r="AQ48" i="112"/>
  <c r="AN108" i="104"/>
  <c r="AL170" i="104"/>
  <c r="J196" i="104"/>
  <c r="AS282" i="104"/>
  <c r="AO285" i="104"/>
  <c r="AS36" i="105"/>
  <c r="AL276" i="105"/>
  <c r="J115" i="106"/>
  <c r="AT186" i="106"/>
  <c r="AP338" i="106"/>
  <c r="L338" i="106" s="1"/>
  <c r="AP34" i="107"/>
  <c r="AM143" i="108"/>
  <c r="AL264" i="109"/>
  <c r="AP271" i="109"/>
  <c r="AQ175" i="110"/>
  <c r="AQ287" i="110"/>
  <c r="J36" i="111"/>
  <c r="AR176" i="111"/>
  <c r="AR243" i="111"/>
  <c r="AM317" i="111"/>
  <c r="AQ59" i="104"/>
  <c r="J95" i="104"/>
  <c r="AQ170" i="104"/>
  <c r="AL296" i="104"/>
  <c r="AO97" i="105"/>
  <c r="I120" i="105"/>
  <c r="J166" i="106"/>
  <c r="AL194" i="108"/>
  <c r="AT264" i="109"/>
  <c r="AQ271" i="109"/>
  <c r="I207" i="112"/>
  <c r="AP258" i="112"/>
  <c r="L258" i="112" s="1"/>
  <c r="I134" i="104"/>
  <c r="O199" i="107"/>
  <c r="AK199" i="107" s="1"/>
  <c r="AX199" i="107" s="1"/>
  <c r="AN194" i="108"/>
  <c r="O202" i="108"/>
  <c r="I123" i="110"/>
  <c r="J134" i="104"/>
  <c r="AG64" i="107"/>
  <c r="AO194" i="108"/>
  <c r="L155" i="105"/>
  <c r="AG170" i="105"/>
  <c r="AN303" i="105"/>
  <c r="AQ115" i="106"/>
  <c r="J284" i="106"/>
  <c r="J127" i="110"/>
  <c r="O259" i="112"/>
  <c r="AI259" i="112" s="1"/>
  <c r="AV259" i="112" s="1"/>
  <c r="O290" i="112"/>
  <c r="AK290" i="112" s="1"/>
  <c r="AX290" i="112" s="1"/>
  <c r="AS95" i="104"/>
  <c r="O134" i="104"/>
  <c r="AR193" i="104"/>
  <c r="AM312" i="104"/>
  <c r="AQ348" i="104"/>
  <c r="AP109" i="105"/>
  <c r="L109" i="105" s="1"/>
  <c r="AN120" i="105"/>
  <c r="AG256" i="112"/>
  <c r="J281" i="105"/>
  <c r="AL281" i="105"/>
  <c r="AG336" i="106"/>
  <c r="I336" i="106"/>
  <c r="O65" i="107"/>
  <c r="AI65" i="107" s="1"/>
  <c r="AV65" i="107" s="1"/>
  <c r="AO65" i="107"/>
  <c r="J225" i="107"/>
  <c r="AG225" i="107"/>
  <c r="AG26" i="104"/>
  <c r="AQ32" i="104"/>
  <c r="O36" i="104"/>
  <c r="AI36" i="104" s="1"/>
  <c r="AV36" i="104" s="1"/>
  <c r="AP56" i="104"/>
  <c r="L56" i="104" s="1"/>
  <c r="AT98" i="104"/>
  <c r="AR108" i="104"/>
  <c r="O116" i="104"/>
  <c r="AK116" i="104" s="1"/>
  <c r="AX116" i="104" s="1"/>
  <c r="I175" i="104"/>
  <c r="AL181" i="104"/>
  <c r="AG194" i="104"/>
  <c r="AL196" i="104"/>
  <c r="J211" i="104"/>
  <c r="J224" i="104"/>
  <c r="J235" i="104"/>
  <c r="AS306" i="104"/>
  <c r="AR37" i="105"/>
  <c r="J45" i="105"/>
  <c r="AN65" i="105"/>
  <c r="O69" i="105"/>
  <c r="O130" i="105"/>
  <c r="AJ130" i="105" s="1"/>
  <c r="AW130" i="105" s="1"/>
  <c r="AM155" i="105"/>
  <c r="AO181" i="105"/>
  <c r="AL191" i="105"/>
  <c r="AN249" i="105"/>
  <c r="AS349" i="105"/>
  <c r="O349" i="105"/>
  <c r="AK349" i="105" s="1"/>
  <c r="AX349" i="105" s="1"/>
  <c r="AQ43" i="106"/>
  <c r="AO60" i="106"/>
  <c r="AN123" i="106"/>
  <c r="AS131" i="106"/>
  <c r="AR131" i="106"/>
  <c r="AN168" i="106"/>
  <c r="AQ185" i="106"/>
  <c r="AL196" i="106"/>
  <c r="AS239" i="106"/>
  <c r="AQ264" i="106"/>
  <c r="I340" i="106"/>
  <c r="AR41" i="107"/>
  <c r="AO67" i="107"/>
  <c r="AT152" i="107"/>
  <c r="AQ343" i="107"/>
  <c r="AO53" i="108"/>
  <c r="O53" i="108"/>
  <c r="AI53" i="108" s="1"/>
  <c r="AV53" i="108" s="1"/>
  <c r="AG70" i="108"/>
  <c r="AM73" i="108"/>
  <c r="AG23" i="104"/>
  <c r="AJ126" i="104"/>
  <c r="AW126" i="104" s="1"/>
  <c r="AL128" i="104"/>
  <c r="AL134" i="104"/>
  <c r="AM141" i="104"/>
  <c r="AG145" i="104"/>
  <c r="AS168" i="104"/>
  <c r="AS181" i="104"/>
  <c r="AO196" i="104"/>
  <c r="AG231" i="104"/>
  <c r="AT241" i="104"/>
  <c r="AL304" i="104"/>
  <c r="AG141" i="105"/>
  <c r="AL170" i="105"/>
  <c r="AL260" i="105"/>
  <c r="AM277" i="105"/>
  <c r="AS351" i="105"/>
  <c r="AT40" i="106"/>
  <c r="AQ60" i="106"/>
  <c r="AT99" i="106"/>
  <c r="AR99" i="106"/>
  <c r="AN109" i="106"/>
  <c r="AQ116" i="106"/>
  <c r="AT243" i="106"/>
  <c r="AP67" i="107"/>
  <c r="L67" i="107" s="1"/>
  <c r="AL29" i="104"/>
  <c r="I50" i="104"/>
  <c r="AK126" i="104"/>
  <c r="AX126" i="104" s="1"/>
  <c r="AP128" i="104"/>
  <c r="L128" i="104" s="1"/>
  <c r="AN134" i="104"/>
  <c r="AQ154" i="104"/>
  <c r="AM184" i="104"/>
  <c r="AP194" i="104"/>
  <c r="AT196" i="104"/>
  <c r="AO263" i="104"/>
  <c r="AR274" i="104"/>
  <c r="AR297" i="104"/>
  <c r="AM304" i="104"/>
  <c r="AN72" i="105"/>
  <c r="AS174" i="105"/>
  <c r="AP260" i="105"/>
  <c r="L260" i="105" s="1"/>
  <c r="AQ281" i="105"/>
  <c r="AM328" i="105"/>
  <c r="AN47" i="106"/>
  <c r="J128" i="106"/>
  <c r="AS169" i="106"/>
  <c r="AQ169" i="106"/>
  <c r="AS212" i="106"/>
  <c r="AR265" i="106"/>
  <c r="J265" i="106"/>
  <c r="AT350" i="106"/>
  <c r="AM28" i="107"/>
  <c r="AT59" i="107"/>
  <c r="AG59" i="107"/>
  <c r="AN65" i="107"/>
  <c r="AM118" i="107"/>
  <c r="J42" i="108"/>
  <c r="AS42" i="108"/>
  <c r="AS67" i="108"/>
  <c r="AO67" i="108"/>
  <c r="AM36" i="104"/>
  <c r="AO116" i="104"/>
  <c r="AP145" i="104"/>
  <c r="AR154" i="104"/>
  <c r="AS184" i="104"/>
  <c r="AT194" i="104"/>
  <c r="AG287" i="104"/>
  <c r="AP304" i="104"/>
  <c r="AL69" i="105"/>
  <c r="AR72" i="105"/>
  <c r="AT130" i="105"/>
  <c r="AR141" i="105"/>
  <c r="AT260" i="105"/>
  <c r="AR281" i="105"/>
  <c r="AT135" i="106"/>
  <c r="I135" i="106"/>
  <c r="AQ65" i="107"/>
  <c r="I135" i="108"/>
  <c r="O135" i="108"/>
  <c r="AM135" i="108"/>
  <c r="J139" i="108"/>
  <c r="AS139" i="108"/>
  <c r="AQ36" i="104"/>
  <c r="I68" i="104"/>
  <c r="AT116" i="104"/>
  <c r="AO126" i="104"/>
  <c r="AP138" i="104"/>
  <c r="L138" i="104" s="1"/>
  <c r="AQ145" i="104"/>
  <c r="I149" i="104"/>
  <c r="AP158" i="104"/>
  <c r="AJ175" i="104"/>
  <c r="AW175" i="104" s="1"/>
  <c r="O182" i="104"/>
  <c r="AO188" i="104"/>
  <c r="AN211" i="104"/>
  <c r="AQ304" i="104"/>
  <c r="AS349" i="104"/>
  <c r="AR69" i="105"/>
  <c r="AP84" i="105"/>
  <c r="L84" i="105" s="1"/>
  <c r="AL113" i="105"/>
  <c r="I117" i="105"/>
  <c r="AM145" i="105"/>
  <c r="AG229" i="105"/>
  <c r="I337" i="105"/>
  <c r="O26" i="106"/>
  <c r="AK26" i="106" s="1"/>
  <c r="AX26" i="106" s="1"/>
  <c r="AO37" i="106"/>
  <c r="I48" i="106"/>
  <c r="AN51" i="106"/>
  <c r="AL51" i="106"/>
  <c r="O97" i="106"/>
  <c r="AK97" i="106" s="1"/>
  <c r="AX97" i="106" s="1"/>
  <c r="J97" i="106"/>
  <c r="AM99" i="106"/>
  <c r="AO146" i="106"/>
  <c r="AR155" i="106"/>
  <c r="AO162" i="106"/>
  <c r="AM340" i="106"/>
  <c r="AM25" i="107"/>
  <c r="J97" i="107"/>
  <c r="AR121" i="107"/>
  <c r="AR229" i="107"/>
  <c r="AR268" i="107"/>
  <c r="AS188" i="108"/>
  <c r="AR188" i="108"/>
  <c r="AN188" i="108"/>
  <c r="AG188" i="108"/>
  <c r="O188" i="108"/>
  <c r="AK188" i="108" s="1"/>
  <c r="AX188" i="108" s="1"/>
  <c r="AT327" i="106"/>
  <c r="O327" i="106"/>
  <c r="AK327" i="106" s="1"/>
  <c r="AX327" i="106" s="1"/>
  <c r="AP172" i="107"/>
  <c r="L172" i="107" s="1"/>
  <c r="AT172" i="107"/>
  <c r="AS113" i="108"/>
  <c r="AM113" i="108"/>
  <c r="AT36" i="104"/>
  <c r="O78" i="104"/>
  <c r="AI78" i="104" s="1"/>
  <c r="AV78" i="104" s="1"/>
  <c r="O261" i="104"/>
  <c r="AJ261" i="104" s="1"/>
  <c r="AW261" i="104" s="1"/>
  <c r="O117" i="105"/>
  <c r="AJ117" i="105" s="1"/>
  <c r="AW117" i="105" s="1"/>
  <c r="O132" i="106"/>
  <c r="AK132" i="106" s="1"/>
  <c r="AX132" i="106" s="1"/>
  <c r="AP180" i="106"/>
  <c r="L180" i="106" s="1"/>
  <c r="AM180" i="106"/>
  <c r="AG140" i="107"/>
  <c r="AR140" i="107"/>
  <c r="AO140" i="107"/>
  <c r="J169" i="107"/>
  <c r="AN169" i="107"/>
  <c r="AT54" i="108"/>
  <c r="AL54" i="108"/>
  <c r="AO54" i="108"/>
  <c r="AS150" i="108"/>
  <c r="AR150" i="108"/>
  <c r="AG149" i="104"/>
  <c r="AP152" i="104"/>
  <c r="L152" i="104" s="1"/>
  <c r="AS182" i="104"/>
  <c r="AR211" i="104"/>
  <c r="O347" i="104"/>
  <c r="AI347" i="104" s="1"/>
  <c r="AV347" i="104" s="1"/>
  <c r="AQ32" i="105"/>
  <c r="AQ99" i="105"/>
  <c r="AG103" i="105"/>
  <c r="AQ229" i="105"/>
  <c r="AP343" i="105"/>
  <c r="L343" i="105" s="1"/>
  <c r="AT58" i="106"/>
  <c r="AS61" i="106"/>
  <c r="O311" i="106"/>
  <c r="AJ311" i="106" s="1"/>
  <c r="AW311" i="106" s="1"/>
  <c r="AG327" i="106"/>
  <c r="O43" i="107"/>
  <c r="AI43" i="107" s="1"/>
  <c r="AV43" i="107" s="1"/>
  <c r="O140" i="107"/>
  <c r="AJ140" i="107" s="1"/>
  <c r="AW140" i="107" s="1"/>
  <c r="AG262" i="107"/>
  <c r="AN51" i="108"/>
  <c r="J51" i="108"/>
  <c r="AM27" i="104"/>
  <c r="AL61" i="104"/>
  <c r="AO68" i="104"/>
  <c r="AQ71" i="104"/>
  <c r="AO195" i="104"/>
  <c r="AM222" i="104"/>
  <c r="AL225" i="104"/>
  <c r="AL236" i="104"/>
  <c r="J265" i="104"/>
  <c r="AO282" i="104"/>
  <c r="AS319" i="104"/>
  <c r="I330" i="104"/>
  <c r="J61" i="105"/>
  <c r="AT120" i="105"/>
  <c r="AG183" i="105"/>
  <c r="AQ196" i="105"/>
  <c r="O223" i="105"/>
  <c r="AK223" i="105" s="1"/>
  <c r="AX223" i="105" s="1"/>
  <c r="AN241" i="105"/>
  <c r="I241" i="105"/>
  <c r="AM261" i="105"/>
  <c r="AS282" i="105"/>
  <c r="AM300" i="105"/>
  <c r="AQ318" i="105"/>
  <c r="AR97" i="106"/>
  <c r="AG222" i="106"/>
  <c r="AQ222" i="106"/>
  <c r="AM341" i="106"/>
  <c r="AN341" i="106"/>
  <c r="AP33" i="107"/>
  <c r="L33" i="107" s="1"/>
  <c r="J47" i="107"/>
  <c r="AL72" i="107"/>
  <c r="J83" i="107"/>
  <c r="AM86" i="107"/>
  <c r="AN104" i="107"/>
  <c r="AL119" i="107"/>
  <c r="I158" i="107"/>
  <c r="O158" i="107"/>
  <c r="AQ172" i="107"/>
  <c r="AG205" i="107"/>
  <c r="AL208" i="107"/>
  <c r="AR219" i="107"/>
  <c r="J238" i="107"/>
  <c r="O269" i="107"/>
  <c r="AK269" i="107" s="1"/>
  <c r="AX269" i="107" s="1"/>
  <c r="AL269" i="107"/>
  <c r="AQ323" i="107"/>
  <c r="AG29" i="108"/>
  <c r="O29" i="108"/>
  <c r="AK29" i="108" s="1"/>
  <c r="AX29" i="108" s="1"/>
  <c r="I29" i="108"/>
  <c r="AG54" i="108"/>
  <c r="I22" i="104"/>
  <c r="AN34" i="104"/>
  <c r="AN61" i="104"/>
  <c r="AT68" i="104"/>
  <c r="AQ75" i="104"/>
  <c r="AN94" i="104"/>
  <c r="AN121" i="104"/>
  <c r="AS149" i="104"/>
  <c r="AP195" i="104"/>
  <c r="AM215" i="104"/>
  <c r="AN222" i="104"/>
  <c r="AR236" i="104"/>
  <c r="AR261" i="104"/>
  <c r="J280" i="104"/>
  <c r="AS308" i="104"/>
  <c r="AM117" i="105"/>
  <c r="AO261" i="105"/>
  <c r="AT300" i="105"/>
  <c r="I304" i="105"/>
  <c r="AL337" i="105"/>
  <c r="AO340" i="105"/>
  <c r="O318" i="106"/>
  <c r="AR318" i="106"/>
  <c r="AM327" i="106"/>
  <c r="AQ66" i="107"/>
  <c r="AL76" i="107"/>
  <c r="AP133" i="107"/>
  <c r="L133" i="107" s="1"/>
  <c r="AL169" i="107"/>
  <c r="AN183" i="107"/>
  <c r="AL212" i="107"/>
  <c r="AR230" i="107"/>
  <c r="AL262" i="107"/>
  <c r="AR323" i="107"/>
  <c r="AQ150" i="108"/>
  <c r="AO222" i="104"/>
  <c r="I328" i="104"/>
  <c r="AR347" i="104"/>
  <c r="I58" i="105"/>
  <c r="I94" i="105"/>
  <c r="AP337" i="105"/>
  <c r="L337" i="105" s="1"/>
  <c r="I88" i="106"/>
  <c r="AS203" i="106"/>
  <c r="AP203" i="106"/>
  <c r="L203" i="106" s="1"/>
  <c r="AL311" i="106"/>
  <c r="AP327" i="106"/>
  <c r="AT331" i="106"/>
  <c r="AS331" i="106"/>
  <c r="J57" i="107"/>
  <c r="I57" i="107"/>
  <c r="AR66" i="107"/>
  <c r="AN140" i="107"/>
  <c r="AS169" i="107"/>
  <c r="AT173" i="107"/>
  <c r="AO173" i="107"/>
  <c r="AO183" i="107"/>
  <c r="AL205" i="107"/>
  <c r="AO262" i="107"/>
  <c r="AG313" i="107"/>
  <c r="AN313" i="107"/>
  <c r="AN54" i="108"/>
  <c r="AS91" i="108"/>
  <c r="AN91" i="108"/>
  <c r="AG91" i="108"/>
  <c r="AQ144" i="108"/>
  <c r="O144" i="108"/>
  <c r="AK144" i="108" s="1"/>
  <c r="AX144" i="108" s="1"/>
  <c r="AO148" i="108"/>
  <c r="O148" i="108"/>
  <c r="I148" i="108"/>
  <c r="AR148" i="108"/>
  <c r="AQ148" i="108"/>
  <c r="AN148" i="108"/>
  <c r="AQ337" i="105"/>
  <c r="J188" i="106"/>
  <c r="AP188" i="106"/>
  <c r="AQ311" i="106"/>
  <c r="AP134" i="107"/>
  <c r="AM134" i="107"/>
  <c r="AG134" i="107"/>
  <c r="AP140" i="107"/>
  <c r="AT169" i="107"/>
  <c r="AN205" i="107"/>
  <c r="AG256" i="107"/>
  <c r="AR256" i="107"/>
  <c r="O310" i="107"/>
  <c r="AK310" i="107" s="1"/>
  <c r="AX310" i="107" s="1"/>
  <c r="AO310" i="107"/>
  <c r="AG280" i="104"/>
  <c r="O306" i="104"/>
  <c r="AI306" i="104" s="1"/>
  <c r="AV306" i="104" s="1"/>
  <c r="I170" i="105"/>
  <c r="AG304" i="105"/>
  <c r="AT337" i="105"/>
  <c r="AS171" i="106"/>
  <c r="J171" i="106"/>
  <c r="I257" i="106"/>
  <c r="O271" i="106"/>
  <c r="AQ47" i="107"/>
  <c r="AM50" i="107"/>
  <c r="I67" i="107"/>
  <c r="AN98" i="107"/>
  <c r="AQ140" i="107"/>
  <c r="I159" i="107"/>
  <c r="AT159" i="107"/>
  <c r="AO166" i="107"/>
  <c r="J228" i="107"/>
  <c r="AQ235" i="107"/>
  <c r="AM235" i="107"/>
  <c r="AS296" i="107"/>
  <c r="AN296" i="107"/>
  <c r="I26" i="104"/>
  <c r="AT28" i="104"/>
  <c r="J49" i="104"/>
  <c r="AG66" i="104"/>
  <c r="AO98" i="104"/>
  <c r="AO101" i="104"/>
  <c r="I154" i="104"/>
  <c r="J184" i="104"/>
  <c r="AL293" i="104"/>
  <c r="AR168" i="106"/>
  <c r="AO168" i="106"/>
  <c r="AS178" i="106"/>
  <c r="I178" i="106"/>
  <c r="AN312" i="106"/>
  <c r="AQ312" i="106"/>
  <c r="AT335" i="107"/>
  <c r="AG335" i="107"/>
  <c r="O111" i="108"/>
  <c r="AK111" i="108" s="1"/>
  <c r="AX111" i="108" s="1"/>
  <c r="I111" i="108"/>
  <c r="AS86" i="107"/>
  <c r="AG86" i="107"/>
  <c r="AL59" i="104"/>
  <c r="AQ69" i="104"/>
  <c r="AN76" i="104"/>
  <c r="J154" i="104"/>
  <c r="AN190" i="104"/>
  <c r="AN237" i="104"/>
  <c r="AR244" i="104"/>
  <c r="AN280" i="104"/>
  <c r="AP293" i="104"/>
  <c r="L293" i="104" s="1"/>
  <c r="O304" i="104"/>
  <c r="AK304" i="104" s="1"/>
  <c r="AX304" i="104" s="1"/>
  <c r="J31" i="105"/>
  <c r="AQ40" i="105"/>
  <c r="J48" i="105"/>
  <c r="AG65" i="105"/>
  <c r="AM94" i="105"/>
  <c r="I137" i="105"/>
  <c r="AP188" i="105"/>
  <c r="AS252" i="105"/>
  <c r="AM304" i="105"/>
  <c r="J345" i="105"/>
  <c r="AS345" i="105"/>
  <c r="J57" i="106"/>
  <c r="AT73" i="106"/>
  <c r="AR98" i="106"/>
  <c r="O116" i="106"/>
  <c r="AS151" i="106"/>
  <c r="AG165" i="106"/>
  <c r="AQ165" i="106"/>
  <c r="AG196" i="106"/>
  <c r="AT305" i="106"/>
  <c r="AL305" i="106"/>
  <c r="AS346" i="106"/>
  <c r="AR346" i="106"/>
  <c r="AO61" i="107"/>
  <c r="J65" i="107"/>
  <c r="AR81" i="107"/>
  <c r="AP120" i="107"/>
  <c r="L120" i="107" s="1"/>
  <c r="AL134" i="107"/>
  <c r="AO256" i="107"/>
  <c r="AT282" i="107"/>
  <c r="AQ282" i="107"/>
  <c r="AP310" i="107"/>
  <c r="L310" i="107" s="1"/>
  <c r="AP313" i="107"/>
  <c r="L313" i="107" s="1"/>
  <c r="O328" i="107"/>
  <c r="AK328" i="107" s="1"/>
  <c r="AX328" i="107" s="1"/>
  <c r="AG332" i="107"/>
  <c r="AR332" i="107"/>
  <c r="AL66" i="108"/>
  <c r="AM66" i="108"/>
  <c r="O66" i="108"/>
  <c r="AJ66" i="108" s="1"/>
  <c r="AW66" i="108" s="1"/>
  <c r="AQ70" i="108"/>
  <c r="AT70" i="108"/>
  <c r="I96" i="108"/>
  <c r="AP145" i="108"/>
  <c r="L145" i="108" s="1"/>
  <c r="AN171" i="108"/>
  <c r="AO217" i="108"/>
  <c r="AT219" i="108"/>
  <c r="AT255" i="108"/>
  <c r="O60" i="109"/>
  <c r="AI60" i="109" s="1"/>
  <c r="AV60" i="109" s="1"/>
  <c r="AN166" i="109"/>
  <c r="AT263" i="109"/>
  <c r="AQ286" i="109"/>
  <c r="AT330" i="109"/>
  <c r="O151" i="110"/>
  <c r="AK151" i="110" s="1"/>
  <c r="AX151" i="110" s="1"/>
  <c r="AM188" i="110"/>
  <c r="O35" i="108"/>
  <c r="AI35" i="108" s="1"/>
  <c r="AV35" i="108" s="1"/>
  <c r="AQ41" i="108"/>
  <c r="AM65" i="108"/>
  <c r="AO74" i="108"/>
  <c r="J82" i="108"/>
  <c r="AP89" i="108"/>
  <c r="L89" i="108" s="1"/>
  <c r="J96" i="108"/>
  <c r="I129" i="108"/>
  <c r="AQ145" i="108"/>
  <c r="AR157" i="108"/>
  <c r="O161" i="108"/>
  <c r="AG164" i="108"/>
  <c r="AQ182" i="108"/>
  <c r="AP217" i="108"/>
  <c r="L217" i="108" s="1"/>
  <c r="AQ223" i="108"/>
  <c r="AG232" i="108"/>
  <c r="AQ127" i="109"/>
  <c r="AN204" i="109"/>
  <c r="I212" i="109"/>
  <c r="AO251" i="109"/>
  <c r="AR286" i="109"/>
  <c r="AL108" i="110"/>
  <c r="AQ111" i="110"/>
  <c r="J123" i="110"/>
  <c r="AQ168" i="110"/>
  <c r="AP188" i="110"/>
  <c r="L188" i="110" s="1"/>
  <c r="AS195" i="110"/>
  <c r="AR321" i="110"/>
  <c r="AS37" i="111"/>
  <c r="J41" i="111"/>
  <c r="AS63" i="111"/>
  <c r="AP119" i="111"/>
  <c r="L119" i="111" s="1"/>
  <c r="AS164" i="111"/>
  <c r="AG168" i="111"/>
  <c r="AG315" i="111"/>
  <c r="AO333" i="111"/>
  <c r="J337" i="111"/>
  <c r="AT104" i="112"/>
  <c r="I183" i="112"/>
  <c r="AG211" i="112"/>
  <c r="AG258" i="112"/>
  <c r="AL272" i="112"/>
  <c r="AL211" i="108"/>
  <c r="AM235" i="108"/>
  <c r="AQ238" i="108"/>
  <c r="AL255" i="109"/>
  <c r="AN301" i="109"/>
  <c r="AG83" i="110"/>
  <c r="AM101" i="110"/>
  <c r="AP108" i="110"/>
  <c r="L108" i="110" s="1"/>
  <c r="AP144" i="110"/>
  <c r="AT168" i="110"/>
  <c r="AQ203" i="110"/>
  <c r="AQ235" i="110"/>
  <c r="AT242" i="110"/>
  <c r="AR273" i="110"/>
  <c r="AT299" i="110"/>
  <c r="I29" i="111"/>
  <c r="AT37" i="111"/>
  <c r="AL79" i="111"/>
  <c r="AP105" i="111"/>
  <c r="L105" i="111" s="1"/>
  <c r="AG221" i="111"/>
  <c r="AS249" i="111"/>
  <c r="AR276" i="111"/>
  <c r="AO43" i="112"/>
  <c r="AN164" i="108"/>
  <c r="AM211" i="108"/>
  <c r="AL232" i="108"/>
  <c r="AQ235" i="108"/>
  <c r="AS238" i="108"/>
  <c r="AT235" i="110"/>
  <c r="AS307" i="110"/>
  <c r="AP328" i="110"/>
  <c r="AM32" i="111"/>
  <c r="AS79" i="111"/>
  <c r="AM146" i="111"/>
  <c r="AP303" i="112"/>
  <c r="L303" i="112" s="1"/>
  <c r="AP264" i="105"/>
  <c r="L264" i="105" s="1"/>
  <c r="AP278" i="105"/>
  <c r="AS295" i="105"/>
  <c r="AR336" i="105"/>
  <c r="AP35" i="106"/>
  <c r="AT55" i="106"/>
  <c r="AO83" i="106"/>
  <c r="AO217" i="106"/>
  <c r="AR222" i="107"/>
  <c r="AL246" i="107"/>
  <c r="AP249" i="107"/>
  <c r="L249" i="107" s="1"/>
  <c r="AS298" i="107"/>
  <c r="AR319" i="107"/>
  <c r="AM326" i="107"/>
  <c r="AQ329" i="107"/>
  <c r="AL35" i="108"/>
  <c r="J108" i="108"/>
  <c r="AL161" i="108"/>
  <c r="AO211" i="108"/>
  <c r="AM232" i="108"/>
  <c r="O303" i="108"/>
  <c r="AJ303" i="108" s="1"/>
  <c r="AW303" i="108" s="1"/>
  <c r="AP334" i="108"/>
  <c r="L334" i="108" s="1"/>
  <c r="AG41" i="109"/>
  <c r="AP215" i="109"/>
  <c r="AO267" i="109"/>
  <c r="AM62" i="110"/>
  <c r="J87" i="110"/>
  <c r="J134" i="110"/>
  <c r="AG155" i="110"/>
  <c r="AO172" i="110"/>
  <c r="AR211" i="110"/>
  <c r="AO218" i="110"/>
  <c r="AQ225" i="110"/>
  <c r="AN332" i="110"/>
  <c r="AN32" i="111"/>
  <c r="AG44" i="111"/>
  <c r="AN51" i="111"/>
  <c r="AN98" i="111"/>
  <c r="AQ116" i="111"/>
  <c r="I128" i="111"/>
  <c r="AS146" i="111"/>
  <c r="AO189" i="111"/>
  <c r="AL221" i="111"/>
  <c r="I327" i="111"/>
  <c r="AG344" i="111"/>
  <c r="AT33" i="112"/>
  <c r="AS211" i="112"/>
  <c r="AQ222" i="112"/>
  <c r="AQ258" i="112"/>
  <c r="AP172" i="110"/>
  <c r="AG186" i="110"/>
  <c r="AP218" i="110"/>
  <c r="L218" i="110" s="1"/>
  <c r="I236" i="110"/>
  <c r="AR32" i="111"/>
  <c r="AO221" i="111"/>
  <c r="AO144" i="112"/>
  <c r="AG148" i="112"/>
  <c r="L108" i="108"/>
  <c r="AQ143" i="108"/>
  <c r="AM151" i="108"/>
  <c r="AM218" i="108"/>
  <c r="I257" i="108"/>
  <c r="I231" i="109"/>
  <c r="AO49" i="110"/>
  <c r="AT59" i="110"/>
  <c r="O134" i="110"/>
  <c r="AI134" i="110" s="1"/>
  <c r="AV134" i="110" s="1"/>
  <c r="O149" i="110"/>
  <c r="AK149" i="110" s="1"/>
  <c r="AX149" i="110" s="1"/>
  <c r="AQ172" i="110"/>
  <c r="J236" i="110"/>
  <c r="AO297" i="110"/>
  <c r="O316" i="110"/>
  <c r="AK316" i="110" s="1"/>
  <c r="AX316" i="110" s="1"/>
  <c r="AS32" i="111"/>
  <c r="AP41" i="111"/>
  <c r="L41" i="111" s="1"/>
  <c r="AN44" i="111"/>
  <c r="AN124" i="111"/>
  <c r="AR154" i="111"/>
  <c r="AL179" i="111"/>
  <c r="AM239" i="111"/>
  <c r="AJ94" i="112"/>
  <c r="AW94" i="112" s="1"/>
  <c r="AO109" i="112"/>
  <c r="AS219" i="112"/>
  <c r="AN151" i="108"/>
  <c r="J231" i="109"/>
  <c r="I246" i="109"/>
  <c r="I288" i="109"/>
  <c r="J78" i="110"/>
  <c r="AT297" i="110"/>
  <c r="J323" i="110"/>
  <c r="AR179" i="111"/>
  <c r="AO94" i="112"/>
  <c r="J324" i="112"/>
  <c r="AN203" i="112"/>
  <c r="AM238" i="112"/>
  <c r="AS331" i="112"/>
  <c r="AL105" i="108"/>
  <c r="AR134" i="108"/>
  <c r="J219" i="108"/>
  <c r="AP231" i="108"/>
  <c r="L231" i="108" s="1"/>
  <c r="AN233" i="108"/>
  <c r="I240" i="108"/>
  <c r="AS284" i="108"/>
  <c r="AN278" i="109"/>
  <c r="I286" i="109"/>
  <c r="AN325" i="109"/>
  <c r="I47" i="110"/>
  <c r="AM81" i="110"/>
  <c r="AM134" i="110"/>
  <c r="AO163" i="110"/>
  <c r="AN180" i="110"/>
  <c r="AQ212" i="110"/>
  <c r="O323" i="110"/>
  <c r="AK323" i="110" s="1"/>
  <c r="AX323" i="110" s="1"/>
  <c r="AO136" i="111"/>
  <c r="AS147" i="111"/>
  <c r="AM194" i="111"/>
  <c r="AL225" i="111"/>
  <c r="AN274" i="111"/>
  <c r="J317" i="111"/>
  <c r="J332" i="111"/>
  <c r="J32" i="112"/>
  <c r="J49" i="112"/>
  <c r="AR203" i="112"/>
  <c r="AR212" i="112"/>
  <c r="AQ238" i="112"/>
  <c r="AO253" i="112"/>
  <c r="AG259" i="112"/>
  <c r="AM190" i="108"/>
  <c r="AG202" i="108"/>
  <c r="AT351" i="108"/>
  <c r="AQ129" i="109"/>
  <c r="AG231" i="109"/>
  <c r="I243" i="109"/>
  <c r="AQ275" i="109"/>
  <c r="J286" i="109"/>
  <c r="AG128" i="110"/>
  <c r="AL131" i="110"/>
  <c r="AP163" i="110"/>
  <c r="AS223" i="110"/>
  <c r="AG230" i="110"/>
  <c r="AM320" i="110"/>
  <c r="AL341" i="110"/>
  <c r="AG344" i="110"/>
  <c r="I37" i="111"/>
  <c r="AL187" i="111"/>
  <c r="I339" i="111"/>
  <c r="J35" i="112"/>
  <c r="J343" i="112"/>
  <c r="AN190" i="108"/>
  <c r="AP228" i="108"/>
  <c r="L228" i="108" s="1"/>
  <c r="AM94" i="109"/>
  <c r="AO195" i="109"/>
  <c r="AR246" i="109"/>
  <c r="AL257" i="109"/>
  <c r="AS275" i="109"/>
  <c r="AQ307" i="109"/>
  <c r="AN344" i="109"/>
  <c r="AQ71" i="110"/>
  <c r="AP78" i="110"/>
  <c r="AT223" i="110"/>
  <c r="AP320" i="110"/>
  <c r="L320" i="110" s="1"/>
  <c r="AM341" i="110"/>
  <c r="AQ27" i="111"/>
  <c r="AT45" i="111"/>
  <c r="AO278" i="111"/>
  <c r="AR220" i="112"/>
  <c r="AN257" i="109"/>
  <c r="AT71" i="110"/>
  <c r="AN128" i="110"/>
  <c r="AQ230" i="110"/>
  <c r="AL323" i="110"/>
  <c r="AT27" i="111"/>
  <c r="AO138" i="108"/>
  <c r="I238" i="108"/>
  <c r="AT257" i="109"/>
  <c r="AP128" i="110"/>
  <c r="L128" i="110" s="1"/>
  <c r="AG191" i="110"/>
  <c r="AR230" i="110"/>
  <c r="AQ24" i="111"/>
  <c r="AP53" i="111"/>
  <c r="L53" i="111" s="1"/>
  <c r="AL100" i="111"/>
  <c r="AL174" i="108"/>
  <c r="AT240" i="108"/>
  <c r="AQ255" i="108"/>
  <c r="AR258" i="108"/>
  <c r="AP263" i="109"/>
  <c r="L263" i="109" s="1"/>
  <c r="O345" i="109"/>
  <c r="AK345" i="109" s="1"/>
  <c r="AX345" i="109" s="1"/>
  <c r="AR348" i="109"/>
  <c r="AG22" i="110"/>
  <c r="J89" i="110"/>
  <c r="O108" i="110"/>
  <c r="AN122" i="110"/>
  <c r="AR213" i="110"/>
  <c r="I249" i="110"/>
  <c r="I288" i="110"/>
  <c r="J299" i="110"/>
  <c r="I318" i="110"/>
  <c r="AR24" i="111"/>
  <c r="AT53" i="111"/>
  <c r="AM174" i="111"/>
  <c r="AR317" i="111"/>
  <c r="AO339" i="111"/>
  <c r="AM32" i="112"/>
  <c r="J50" i="112"/>
  <c r="AL204" i="112"/>
  <c r="AG283" i="112"/>
  <c r="O287" i="112"/>
  <c r="AJ287" i="112" s="1"/>
  <c r="AW287" i="112" s="1"/>
  <c r="I310" i="112"/>
  <c r="I337" i="112"/>
  <c r="O340" i="112"/>
  <c r="AK340" i="112" s="1"/>
  <c r="AX340" i="112" s="1"/>
  <c r="AN217" i="108"/>
  <c r="AN195" i="111"/>
  <c r="AO223" i="111"/>
  <c r="I62" i="112"/>
  <c r="AN119" i="112"/>
  <c r="AS243" i="112"/>
  <c r="AP325" i="112"/>
  <c r="L325" i="112" s="1"/>
  <c r="AT89" i="104"/>
  <c r="AS151" i="104"/>
  <c r="AO220" i="104"/>
  <c r="AP228" i="104"/>
  <c r="J260" i="104"/>
  <c r="AT270" i="104"/>
  <c r="AR26" i="105"/>
  <c r="AT41" i="105"/>
  <c r="AT98" i="105"/>
  <c r="AN162" i="105"/>
  <c r="AT175" i="105"/>
  <c r="I179" i="105"/>
  <c r="I213" i="105"/>
  <c r="AM222" i="105"/>
  <c r="I285" i="105"/>
  <c r="I332" i="105"/>
  <c r="AQ76" i="106"/>
  <c r="J112" i="106"/>
  <c r="I148" i="106"/>
  <c r="AP185" i="106"/>
  <c r="L185" i="106" s="1"/>
  <c r="AS273" i="106"/>
  <c r="J273" i="106"/>
  <c r="AQ321" i="106"/>
  <c r="AL165" i="107"/>
  <c r="I165" i="107"/>
  <c r="AR165" i="107"/>
  <c r="AG165" i="107"/>
  <c r="I322" i="107"/>
  <c r="AN322" i="107"/>
  <c r="AS339" i="107"/>
  <c r="AT339" i="107"/>
  <c r="AQ339" i="107"/>
  <c r="AG339" i="107"/>
  <c r="I339" i="107"/>
  <c r="AG254" i="106"/>
  <c r="O254" i="106"/>
  <c r="AO254" i="106"/>
  <c r="I325" i="106"/>
  <c r="J325" i="106"/>
  <c r="I348" i="106"/>
  <c r="AO348" i="106"/>
  <c r="AR348" i="106"/>
  <c r="AQ348" i="106"/>
  <c r="AT62" i="108"/>
  <c r="I62" i="108"/>
  <c r="AR62" i="108"/>
  <c r="AM62" i="108"/>
  <c r="AG62" i="108"/>
  <c r="AT23" i="104"/>
  <c r="AL26" i="104"/>
  <c r="AS34" i="104"/>
  <c r="AP40" i="104"/>
  <c r="AO49" i="104"/>
  <c r="I59" i="104"/>
  <c r="AL76" i="104"/>
  <c r="AO124" i="104"/>
  <c r="AP142" i="104"/>
  <c r="L142" i="104" s="1"/>
  <c r="AQ146" i="104"/>
  <c r="AL149" i="104"/>
  <c r="J179" i="104"/>
  <c r="AR220" i="104"/>
  <c r="AT228" i="104"/>
  <c r="O260" i="104"/>
  <c r="AJ260" i="104" s="1"/>
  <c r="AW260" i="104" s="1"/>
  <c r="AN276" i="104"/>
  <c r="I285" i="104"/>
  <c r="J293" i="104"/>
  <c r="AL329" i="104"/>
  <c r="AG338" i="104"/>
  <c r="AM343" i="104"/>
  <c r="I40" i="105"/>
  <c r="AG73" i="105"/>
  <c r="AQ120" i="105"/>
  <c r="I130" i="105"/>
  <c r="AN136" i="105"/>
  <c r="AQ162" i="105"/>
  <c r="J170" i="105"/>
  <c r="I189" i="105"/>
  <c r="AO190" i="105"/>
  <c r="AL207" i="105"/>
  <c r="O213" i="105"/>
  <c r="AJ213" i="105" s="1"/>
  <c r="AW213" i="105" s="1"/>
  <c r="AT222" i="105"/>
  <c r="I229" i="105"/>
  <c r="AR269" i="105"/>
  <c r="O285" i="105"/>
  <c r="AJ285" i="105" s="1"/>
  <c r="AW285" i="105" s="1"/>
  <c r="AQ287" i="105"/>
  <c r="J296" i="105"/>
  <c r="I303" i="105"/>
  <c r="AG323" i="105"/>
  <c r="O332" i="105"/>
  <c r="AJ332" i="105" s="1"/>
  <c r="AW332" i="105" s="1"/>
  <c r="AO347" i="105"/>
  <c r="AM51" i="106"/>
  <c r="AR54" i="106"/>
  <c r="I61" i="106"/>
  <c r="J74" i="106"/>
  <c r="AS74" i="106"/>
  <c r="AQ83" i="106"/>
  <c r="AQ128" i="106"/>
  <c r="J135" i="106"/>
  <c r="AP170" i="106"/>
  <c r="L170" i="106" s="1"/>
  <c r="AP260" i="106"/>
  <c r="L260" i="106" s="1"/>
  <c r="I264" i="106"/>
  <c r="AR25" i="107"/>
  <c r="AN351" i="107"/>
  <c r="AT351" i="107"/>
  <c r="AS351" i="107"/>
  <c r="AO26" i="104"/>
  <c r="AN32" i="104"/>
  <c r="AQ49" i="104"/>
  <c r="AJ56" i="104"/>
  <c r="AW56" i="104" s="1"/>
  <c r="J59" i="104"/>
  <c r="I71" i="104"/>
  <c r="AM76" i="104"/>
  <c r="I99" i="104"/>
  <c r="AG132" i="104"/>
  <c r="AT146" i="104"/>
  <c r="AN149" i="104"/>
  <c r="I168" i="104"/>
  <c r="I188" i="104"/>
  <c r="AT220" i="104"/>
  <c r="J236" i="104"/>
  <c r="AL274" i="104"/>
  <c r="AP276" i="104"/>
  <c r="AS279" i="104"/>
  <c r="AL319" i="104"/>
  <c r="AN329" i="104"/>
  <c r="J24" i="105"/>
  <c r="AN33" i="105"/>
  <c r="J40" i="105"/>
  <c r="AG55" i="105"/>
  <c r="AO70" i="105"/>
  <c r="AR112" i="105"/>
  <c r="AS120" i="105"/>
  <c r="AP136" i="105"/>
  <c r="AO146" i="105"/>
  <c r="AQ190" i="105"/>
  <c r="I280" i="105"/>
  <c r="AS287" i="105"/>
  <c r="AT309" i="105"/>
  <c r="AR312" i="105"/>
  <c r="AO326" i="105"/>
  <c r="J343" i="105"/>
  <c r="AT24" i="106"/>
  <c r="AM24" i="106"/>
  <c r="I47" i="106"/>
  <c r="AQ64" i="106"/>
  <c r="AP64" i="106"/>
  <c r="L64" i="106" s="1"/>
  <c r="AR64" i="106"/>
  <c r="AO132" i="106"/>
  <c r="AQ132" i="106"/>
  <c r="AS152" i="106"/>
  <c r="J152" i="106"/>
  <c r="AL154" i="106"/>
  <c r="AS199" i="106"/>
  <c r="AG214" i="106"/>
  <c r="AP273" i="106"/>
  <c r="L273" i="106" s="1"/>
  <c r="AS46" i="107"/>
  <c r="AN46" i="107"/>
  <c r="AG46" i="107"/>
  <c r="AQ46" i="107"/>
  <c r="AM124" i="107"/>
  <c r="AO124" i="107"/>
  <c r="AG124" i="107"/>
  <c r="AG215" i="107"/>
  <c r="AR215" i="107"/>
  <c r="AO215" i="107"/>
  <c r="AS260" i="107"/>
  <c r="AN260" i="107"/>
  <c r="AG260" i="107"/>
  <c r="O260" i="107"/>
  <c r="AJ260" i="107" s="1"/>
  <c r="AW260" i="107" s="1"/>
  <c r="J260" i="107"/>
  <c r="AR105" i="104"/>
  <c r="I143" i="104"/>
  <c r="AL165" i="104"/>
  <c r="J174" i="104"/>
  <c r="AP203" i="104"/>
  <c r="L203" i="104" s="1"/>
  <c r="AL206" i="104"/>
  <c r="J219" i="104"/>
  <c r="J248" i="104"/>
  <c r="I251" i="104"/>
  <c r="AS269" i="104"/>
  <c r="AP274" i="104"/>
  <c r="L274" i="104" s="1"/>
  <c r="AR276" i="104"/>
  <c r="I305" i="104"/>
  <c r="I313" i="104"/>
  <c r="AP319" i="104"/>
  <c r="AM338" i="104"/>
  <c r="AT68" i="105"/>
  <c r="AP70" i="105"/>
  <c r="L70" i="105" s="1"/>
  <c r="AQ73" i="105"/>
  <c r="AL80" i="105"/>
  <c r="AQ105" i="105"/>
  <c r="AQ146" i="105"/>
  <c r="AR179" i="105"/>
  <c r="AG213" i="105"/>
  <c r="AN245" i="105"/>
  <c r="J280" i="105"/>
  <c r="AQ335" i="105"/>
  <c r="J340" i="105"/>
  <c r="J348" i="105"/>
  <c r="AN348" i="105"/>
  <c r="AS35" i="106"/>
  <c r="AL35" i="106"/>
  <c r="AT35" i="106"/>
  <c r="AN35" i="106"/>
  <c r="O129" i="106"/>
  <c r="AK129" i="106" s="1"/>
  <c r="AX129" i="106" s="1"/>
  <c r="AL129" i="106"/>
  <c r="AQ129" i="106"/>
  <c r="AQ254" i="106"/>
  <c r="AG264" i="106"/>
  <c r="AO264" i="106"/>
  <c r="J96" i="107"/>
  <c r="AS96" i="107"/>
  <c r="AS165" i="104"/>
  <c r="AT206" i="104"/>
  <c r="AL260" i="104"/>
  <c r="AQ80" i="105"/>
  <c r="AO245" i="105"/>
  <c r="AL285" i="105"/>
  <c r="AL332" i="105"/>
  <c r="AR335" i="105"/>
  <c r="AR38" i="106"/>
  <c r="AN38" i="106"/>
  <c r="I38" i="106"/>
  <c r="AS47" i="106"/>
  <c r="AR47" i="106"/>
  <c r="AG120" i="106"/>
  <c r="I120" i="106"/>
  <c r="O186" i="106"/>
  <c r="AI186" i="106" s="1"/>
  <c r="AV186" i="106" s="1"/>
  <c r="AQ214" i="106"/>
  <c r="AT237" i="106"/>
  <c r="I237" i="106"/>
  <c r="J332" i="106"/>
  <c r="AQ332" i="106"/>
  <c r="J27" i="104"/>
  <c r="AR32" i="104"/>
  <c r="AG41" i="104"/>
  <c r="J48" i="104"/>
  <c r="I116" i="104"/>
  <c r="AM132" i="104"/>
  <c r="J138" i="104"/>
  <c r="I141" i="104"/>
  <c r="J210" i="104"/>
  <c r="AG236" i="104"/>
  <c r="AR260" i="104"/>
  <c r="I270" i="104"/>
  <c r="AT274" i="104"/>
  <c r="I277" i="104"/>
  <c r="I307" i="104"/>
  <c r="AR338" i="104"/>
  <c r="AT80" i="105"/>
  <c r="O103" i="105"/>
  <c r="I121" i="105"/>
  <c r="J147" i="105"/>
  <c r="I212" i="105"/>
  <c r="AO213" i="105"/>
  <c r="J232" i="105"/>
  <c r="AN285" i="105"/>
  <c r="J288" i="105"/>
  <c r="AR332" i="105"/>
  <c r="AT335" i="105"/>
  <c r="AS32" i="106"/>
  <c r="AN32" i="106"/>
  <c r="O38" i="106"/>
  <c r="AI38" i="106" s="1"/>
  <c r="AV38" i="106" s="1"/>
  <c r="O47" i="106"/>
  <c r="AJ47" i="106" s="1"/>
  <c r="AW47" i="106" s="1"/>
  <c r="AL255" i="106"/>
  <c r="AS255" i="106"/>
  <c r="I165" i="108"/>
  <c r="AG165" i="108"/>
  <c r="AL165" i="108"/>
  <c r="AT32" i="104"/>
  <c r="AS35" i="104"/>
  <c r="J57" i="104"/>
  <c r="AG71" i="104"/>
  <c r="AM94" i="104"/>
  <c r="AR99" i="104"/>
  <c r="J103" i="104"/>
  <c r="AP132" i="104"/>
  <c r="L132" i="104" s="1"/>
  <c r="AG143" i="104"/>
  <c r="AN168" i="104"/>
  <c r="AG174" i="104"/>
  <c r="AL188" i="104"/>
  <c r="AM212" i="104"/>
  <c r="AN254" i="104"/>
  <c r="AT260" i="104"/>
  <c r="AL263" i="104"/>
  <c r="J270" i="104"/>
  <c r="J288" i="104"/>
  <c r="J291" i="104"/>
  <c r="J307" i="104"/>
  <c r="AS332" i="104"/>
  <c r="AL344" i="104"/>
  <c r="J212" i="105"/>
  <c r="AQ213" i="105"/>
  <c r="AQ285" i="105"/>
  <c r="AS332" i="105"/>
  <c r="J338" i="105"/>
  <c r="AO25" i="106"/>
  <c r="AR25" i="106"/>
  <c r="AS25" i="106"/>
  <c r="AL127" i="106"/>
  <c r="AM127" i="106"/>
  <c r="AN127" i="106"/>
  <c r="AR129" i="106"/>
  <c r="AS181" i="106"/>
  <c r="AT181" i="106"/>
  <c r="AS320" i="106"/>
  <c r="AP320" i="106"/>
  <c r="L320" i="106" s="1"/>
  <c r="AN320" i="106"/>
  <c r="AS89" i="107"/>
  <c r="AG89" i="107"/>
  <c r="J89" i="107"/>
  <c r="AN107" i="107"/>
  <c r="I107" i="107"/>
  <c r="AT56" i="108"/>
  <c r="AG56" i="108"/>
  <c r="J155" i="108"/>
  <c r="AT155" i="108"/>
  <c r="AM155" i="104"/>
  <c r="AN248" i="104"/>
  <c r="AM251" i="104"/>
  <c r="AL305" i="104"/>
  <c r="AP313" i="104"/>
  <c r="L313" i="104" s="1"/>
  <c r="AS285" i="105"/>
  <c r="AN100" i="106"/>
  <c r="AG100" i="106"/>
  <c r="O30" i="107"/>
  <c r="AQ293" i="107"/>
  <c r="AP293" i="107"/>
  <c r="AM59" i="104"/>
  <c r="AL71" i="104"/>
  <c r="AT88" i="104"/>
  <c r="AS91" i="104"/>
  <c r="AS94" i="104"/>
  <c r="I131" i="104"/>
  <c r="AR132" i="104"/>
  <c r="AG141" i="104"/>
  <c r="AL143" i="104"/>
  <c r="AS145" i="104"/>
  <c r="AG159" i="104"/>
  <c r="AL174" i="104"/>
  <c r="AS185" i="104"/>
  <c r="AN204" i="104"/>
  <c r="I220" i="104"/>
  <c r="J222" i="104"/>
  <c r="AR224" i="104"/>
  <c r="I228" i="104"/>
  <c r="AO236" i="104"/>
  <c r="AT248" i="104"/>
  <c r="AO251" i="104"/>
  <c r="O270" i="104"/>
  <c r="AP285" i="104"/>
  <c r="L285" i="104" s="1"/>
  <c r="O288" i="104"/>
  <c r="I304" i="104"/>
  <c r="AO305" i="104"/>
  <c r="AT313" i="104"/>
  <c r="AO336" i="104"/>
  <c r="AQ344" i="104"/>
  <c r="AP28" i="105"/>
  <c r="L28" i="105" s="1"/>
  <c r="AT40" i="105"/>
  <c r="AG69" i="105"/>
  <c r="AN74" i="105"/>
  <c r="AN113" i="105"/>
  <c r="O124" i="105"/>
  <c r="AK124" i="105" s="1"/>
  <c r="AX124" i="105" s="1"/>
  <c r="I162" i="105"/>
  <c r="AT174" i="105"/>
  <c r="AS177" i="105"/>
  <c r="AM180" i="105"/>
  <c r="AQ189" i="105"/>
  <c r="AO191" i="105"/>
  <c r="O212" i="105"/>
  <c r="AK212" i="105" s="1"/>
  <c r="AX212" i="105" s="1"/>
  <c r="AQ223" i="105"/>
  <c r="AS249" i="105"/>
  <c r="AR256" i="105"/>
  <c r="AR294" i="105"/>
  <c r="AP310" i="105"/>
  <c r="AL324" i="105"/>
  <c r="I331" i="105"/>
  <c r="AR343" i="105"/>
  <c r="AG25" i="106"/>
  <c r="AT32" i="106"/>
  <c r="AM38" i="106"/>
  <c r="AL47" i="106"/>
  <c r="AT50" i="106"/>
  <c r="AS50" i="106"/>
  <c r="AO88" i="106"/>
  <c r="AG107" i="106"/>
  <c r="AT114" i="106"/>
  <c r="AS114" i="106"/>
  <c r="AQ120" i="106"/>
  <c r="AO255" i="106"/>
  <c r="AT300" i="106"/>
  <c r="AO48" i="104"/>
  <c r="AP59" i="104"/>
  <c r="L59" i="104" s="1"/>
  <c r="AO71" i="104"/>
  <c r="AP77" i="104"/>
  <c r="L77" i="104" s="1"/>
  <c r="AS132" i="104"/>
  <c r="AN138" i="104"/>
  <c r="AM143" i="104"/>
  <c r="I151" i="104"/>
  <c r="AN174" i="104"/>
  <c r="AT204" i="104"/>
  <c r="J220" i="104"/>
  <c r="AS224" i="104"/>
  <c r="J228" i="104"/>
  <c r="AP236" i="104"/>
  <c r="L236" i="104" s="1"/>
  <c r="AS251" i="104"/>
  <c r="I273" i="104"/>
  <c r="AL280" i="104"/>
  <c r="AS285" i="104"/>
  <c r="AG291" i="104"/>
  <c r="AP305" i="104"/>
  <c r="L305" i="104" s="1"/>
  <c r="AO47" i="105"/>
  <c r="AN60" i="105"/>
  <c r="AS63" i="105"/>
  <c r="J85" i="105"/>
  <c r="AP103" i="105"/>
  <c r="L103" i="105" s="1"/>
  <c r="AO113" i="105"/>
  <c r="AG121" i="105"/>
  <c r="AL141" i="105"/>
  <c r="J162" i="105"/>
  <c r="AP180" i="105"/>
  <c r="L180" i="105" s="1"/>
  <c r="AM183" i="105"/>
  <c r="AT189" i="105"/>
  <c r="I222" i="105"/>
  <c r="AS223" i="105"/>
  <c r="O260" i="105"/>
  <c r="AK260" i="105" s="1"/>
  <c r="AX260" i="105" s="1"/>
  <c r="AL278" i="105"/>
  <c r="O281" i="105"/>
  <c r="AK281" i="105" s="1"/>
  <c r="AX281" i="105" s="1"/>
  <c r="AL288" i="105"/>
  <c r="AS294" i="105"/>
  <c r="AS310" i="105"/>
  <c r="AL321" i="105"/>
  <c r="O328" i="105"/>
  <c r="AK328" i="105" s="1"/>
  <c r="AX328" i="105" s="1"/>
  <c r="J331" i="105"/>
  <c r="AG338" i="105"/>
  <c r="J341" i="105"/>
  <c r="AT343" i="105"/>
  <c r="AO351" i="105"/>
  <c r="AO22" i="106"/>
  <c r="AP38" i="106"/>
  <c r="AM47" i="106"/>
  <c r="I76" i="106"/>
  <c r="AS110" i="106"/>
  <c r="AR127" i="106"/>
  <c r="AS187" i="106"/>
  <c r="O187" i="106"/>
  <c r="AJ187" i="106" s="1"/>
  <c r="AW187" i="106" s="1"/>
  <c r="J187" i="106"/>
  <c r="I265" i="106"/>
  <c r="O350" i="106"/>
  <c r="AI350" i="106" s="1"/>
  <c r="AV350" i="106" s="1"/>
  <c r="AS54" i="107"/>
  <c r="AR54" i="107"/>
  <c r="AQ54" i="107"/>
  <c r="AT234" i="107"/>
  <c r="O234" i="107"/>
  <c r="AQ57" i="104"/>
  <c r="AM103" i="104"/>
  <c r="AO143" i="104"/>
  <c r="AO174" i="104"/>
  <c r="AR180" i="104"/>
  <c r="AQ305" i="104"/>
  <c r="AM307" i="104"/>
  <c r="AM342" i="104"/>
  <c r="AM351" i="104"/>
  <c r="AT50" i="105"/>
  <c r="AO95" i="105"/>
  <c r="AL98" i="105"/>
  <c r="AQ271" i="105"/>
  <c r="AN82" i="106"/>
  <c r="AP100" i="106"/>
  <c r="J144" i="106"/>
  <c r="AR144" i="106"/>
  <c r="AS185" i="106"/>
  <c r="I185" i="106"/>
  <c r="I227" i="106"/>
  <c r="AS227" i="106"/>
  <c r="J188" i="107"/>
  <c r="AQ188" i="107"/>
  <c r="AP188" i="107"/>
  <c r="L188" i="107" s="1"/>
  <c r="AG188" i="107"/>
  <c r="I188" i="107"/>
  <c r="AQ27" i="104"/>
  <c r="AL33" i="104"/>
  <c r="AR57" i="104"/>
  <c r="AR59" i="104"/>
  <c r="J63" i="104"/>
  <c r="AO69" i="104"/>
  <c r="AP81" i="104"/>
  <c r="L81" i="104" s="1"/>
  <c r="AL98" i="104"/>
  <c r="AR116" i="104"/>
  <c r="AT123" i="104"/>
  <c r="AS138" i="104"/>
  <c r="AR141" i="104"/>
  <c r="AQ143" i="104"/>
  <c r="J146" i="104"/>
  <c r="J167" i="104"/>
  <c r="AR174" i="104"/>
  <c r="AN183" i="104"/>
  <c r="O228" i="104"/>
  <c r="AK228" i="104" s="1"/>
  <c r="AX228" i="104" s="1"/>
  <c r="AT236" i="104"/>
  <c r="AL239" i="104"/>
  <c r="AO255" i="104"/>
  <c r="AG261" i="104"/>
  <c r="AN270" i="104"/>
  <c r="J276" i="104"/>
  <c r="AT280" i="104"/>
  <c r="AN288" i="104"/>
  <c r="AR291" i="104"/>
  <c r="AL297" i="104"/>
  <c r="AS305" i="104"/>
  <c r="AM330" i="104"/>
  <c r="AO339" i="104"/>
  <c r="AQ351" i="104"/>
  <c r="AL22" i="105"/>
  <c r="O41" i="105"/>
  <c r="AK41" i="105" s="1"/>
  <c r="AX41" i="105" s="1"/>
  <c r="AT47" i="105"/>
  <c r="AL54" i="105"/>
  <c r="AM69" i="105"/>
  <c r="O75" i="105"/>
  <c r="AI75" i="105" s="1"/>
  <c r="AV75" i="105" s="1"/>
  <c r="AP95" i="105"/>
  <c r="L95" i="105" s="1"/>
  <c r="AM98" i="105"/>
  <c r="J120" i="105"/>
  <c r="AM121" i="105"/>
  <c r="AQ124" i="105"/>
  <c r="AS141" i="105"/>
  <c r="O162" i="105"/>
  <c r="AJ162" i="105" s="1"/>
  <c r="AW162" i="105" s="1"/>
  <c r="I184" i="105"/>
  <c r="J190" i="105"/>
  <c r="AN212" i="105"/>
  <c r="O222" i="105"/>
  <c r="AK222" i="105" s="1"/>
  <c r="AX222" i="105" s="1"/>
  <c r="AG260" i="105"/>
  <c r="AM268" i="105"/>
  <c r="AQ278" i="105"/>
  <c r="AG281" i="105"/>
  <c r="AS288" i="105"/>
  <c r="AP318" i="105"/>
  <c r="L318" i="105" s="1"/>
  <c r="AG328" i="105"/>
  <c r="AM338" i="105"/>
  <c r="J344" i="105"/>
  <c r="AP346" i="105"/>
  <c r="L346" i="105" s="1"/>
  <c r="AS26" i="106"/>
  <c r="I26" i="106"/>
  <c r="AS39" i="106"/>
  <c r="AM39" i="106"/>
  <c r="AO47" i="106"/>
  <c r="O76" i="106"/>
  <c r="AN98" i="106"/>
  <c r="AS100" i="106"/>
  <c r="O216" i="106"/>
  <c r="AK216" i="106" s="1"/>
  <c r="AX216" i="106" s="1"/>
  <c r="AS259" i="106"/>
  <c r="AL268" i="106"/>
  <c r="AS143" i="104"/>
  <c r="AG220" i="104"/>
  <c r="AO270" i="104"/>
  <c r="AT305" i="104"/>
  <c r="AO98" i="105"/>
  <c r="AP121" i="105"/>
  <c r="AQ212" i="105"/>
  <c r="AG247" i="105"/>
  <c r="AT278" i="105"/>
  <c r="AR338" i="105"/>
  <c r="AS37" i="106"/>
  <c r="AQ37" i="106"/>
  <c r="O37" i="106"/>
  <c r="AJ37" i="106" s="1"/>
  <c r="AW37" i="106" s="1"/>
  <c r="AR37" i="106"/>
  <c r="AS108" i="106"/>
  <c r="O108" i="106"/>
  <c r="AP108" i="106"/>
  <c r="L108" i="106" s="1"/>
  <c r="AG185" i="106"/>
  <c r="AS246" i="106"/>
  <c r="J246" i="106"/>
  <c r="O25" i="107"/>
  <c r="AP25" i="107"/>
  <c r="L25" i="107" s="1"/>
  <c r="AO25" i="107"/>
  <c r="AG25" i="107"/>
  <c r="AP28" i="107"/>
  <c r="L28" i="107" s="1"/>
  <c r="I28" i="107"/>
  <c r="AT44" i="108"/>
  <c r="AS44" i="108"/>
  <c r="Q20" i="69"/>
  <c r="Q19" i="69" s="1"/>
  <c r="AP46" i="104"/>
  <c r="L46" i="104" s="1"/>
  <c r="AT55" i="104"/>
  <c r="AL89" i="104"/>
  <c r="AN92" i="104"/>
  <c r="O101" i="104"/>
  <c r="AK101" i="104" s="1"/>
  <c r="AX101" i="104" s="1"/>
  <c r="I132" i="104"/>
  <c r="O146" i="104"/>
  <c r="AK146" i="104" s="1"/>
  <c r="AX146" i="104" s="1"/>
  <c r="AM151" i="104"/>
  <c r="AQ270" i="104"/>
  <c r="L276" i="104"/>
  <c r="AN345" i="104"/>
  <c r="AP29" i="105"/>
  <c r="L29" i="105" s="1"/>
  <c r="AM85" i="105"/>
  <c r="AP98" i="105"/>
  <c r="L98" i="105" s="1"/>
  <c r="O114" i="105"/>
  <c r="AK114" i="105" s="1"/>
  <c r="AX114" i="105" s="1"/>
  <c r="O120" i="105"/>
  <c r="AI120" i="105" s="1"/>
  <c r="AV120" i="105" s="1"/>
  <c r="AQ121" i="105"/>
  <c r="L136" i="105"/>
  <c r="AR148" i="105"/>
  <c r="AG162" i="105"/>
  <c r="AP175" i="105"/>
  <c r="AP178" i="105"/>
  <c r="L178" i="105" s="1"/>
  <c r="AN192" i="105"/>
  <c r="AT212" i="105"/>
  <c r="AQ257" i="105"/>
  <c r="AT266" i="105"/>
  <c r="AN298" i="105"/>
  <c r="AN331" i="105"/>
  <c r="AP51" i="106"/>
  <c r="L51" i="106" s="1"/>
  <c r="AQ51" i="106"/>
  <c r="J51" i="106"/>
  <c r="AR79" i="106"/>
  <c r="AS128" i="106"/>
  <c r="AP128" i="106"/>
  <c r="L128" i="106" s="1"/>
  <c r="AT164" i="106"/>
  <c r="AG164" i="106"/>
  <c r="AS170" i="106"/>
  <c r="O170" i="106"/>
  <c r="AJ170" i="106" s="1"/>
  <c r="AW170" i="106" s="1"/>
  <c r="AM170" i="106"/>
  <c r="AT206" i="106"/>
  <c r="AL206" i="106"/>
  <c r="AR209" i="106"/>
  <c r="AM227" i="106"/>
  <c r="AT260" i="106"/>
  <c r="O260" i="106"/>
  <c r="AK260" i="106" s="1"/>
  <c r="AX260" i="106" s="1"/>
  <c r="AL321" i="106"/>
  <c r="AR46" i="104"/>
  <c r="O49" i="104"/>
  <c r="AK49" i="104" s="1"/>
  <c r="AX49" i="104" s="1"/>
  <c r="O76" i="104"/>
  <c r="AI76" i="104" s="1"/>
  <c r="AV76" i="104" s="1"/>
  <c r="AR89" i="104"/>
  <c r="J132" i="104"/>
  <c r="AO151" i="104"/>
  <c r="AL220" i="104"/>
  <c r="AL228" i="104"/>
  <c r="O235" i="104"/>
  <c r="AK235" i="104" s="1"/>
  <c r="AX235" i="104" s="1"/>
  <c r="I260" i="104"/>
  <c r="AR270" i="104"/>
  <c r="AG308" i="104"/>
  <c r="I322" i="104"/>
  <c r="J338" i="104"/>
  <c r="J340" i="104"/>
  <c r="AQ29" i="105"/>
  <c r="AO41" i="105"/>
  <c r="AT54" i="105"/>
  <c r="AQ75" i="105"/>
  <c r="AT85" i="105"/>
  <c r="AS98" i="105"/>
  <c r="AN101" i="105"/>
  <c r="AS148" i="105"/>
  <c r="AR159" i="105"/>
  <c r="AQ175" i="105"/>
  <c r="O207" i="105"/>
  <c r="AL224" i="105"/>
  <c r="AR230" i="105"/>
  <c r="AN247" i="105"/>
  <c r="AN260" i="105"/>
  <c r="AO281" i="105"/>
  <c r="AM295" i="105"/>
  <c r="I326" i="105"/>
  <c r="AN328" i="105"/>
  <c r="J339" i="105"/>
  <c r="AG344" i="105"/>
  <c r="AG37" i="106"/>
  <c r="J43" i="106"/>
  <c r="I43" i="106"/>
  <c r="AS63" i="106"/>
  <c r="AT63" i="106"/>
  <c r="AR73" i="106"/>
  <c r="AQ90" i="106"/>
  <c r="AS90" i="106"/>
  <c r="AP93" i="106"/>
  <c r="L93" i="106" s="1"/>
  <c r="AT98" i="106"/>
  <c r="AQ141" i="106"/>
  <c r="AL185" i="106"/>
  <c r="J199" i="106"/>
  <c r="I250" i="106"/>
  <c r="AT265" i="106"/>
  <c r="AO321" i="106"/>
  <c r="AP347" i="106"/>
  <c r="AL48" i="107"/>
  <c r="AR48" i="107"/>
  <c r="AR105" i="107"/>
  <c r="AS105" i="107"/>
  <c r="AG105" i="107"/>
  <c r="AS127" i="107"/>
  <c r="AQ127" i="107"/>
  <c r="O127" i="107"/>
  <c r="AK127" i="107" s="1"/>
  <c r="AX127" i="107" s="1"/>
  <c r="I127" i="107"/>
  <c r="AS214" i="107"/>
  <c r="AT214" i="107"/>
  <c r="AL214" i="107"/>
  <c r="AG214" i="107"/>
  <c r="O214" i="107"/>
  <c r="AK214" i="107" s="1"/>
  <c r="AX214" i="107" s="1"/>
  <c r="O179" i="106"/>
  <c r="AK179" i="106" s="1"/>
  <c r="AX179" i="106" s="1"/>
  <c r="J312" i="106"/>
  <c r="J346" i="106"/>
  <c r="AP60" i="107"/>
  <c r="L60" i="107" s="1"/>
  <c r="AT63" i="107"/>
  <c r="AT94" i="107"/>
  <c r="AN97" i="107"/>
  <c r="AO103" i="107"/>
  <c r="AN122" i="107"/>
  <c r="AN131" i="107"/>
  <c r="J134" i="107"/>
  <c r="L140" i="107"/>
  <c r="AS145" i="107"/>
  <c r="I153" i="107"/>
  <c r="AS158" i="107"/>
  <c r="AL187" i="107"/>
  <c r="O222" i="107"/>
  <c r="AK222" i="107" s="1"/>
  <c r="AX222" i="107" s="1"/>
  <c r="AT242" i="107"/>
  <c r="J256" i="107"/>
  <c r="AL297" i="107"/>
  <c r="J307" i="107"/>
  <c r="J332" i="107"/>
  <c r="AR340" i="107"/>
  <c r="AP25" i="108"/>
  <c r="L25" i="108" s="1"/>
  <c r="AN31" i="108"/>
  <c r="AQ37" i="108"/>
  <c r="AT53" i="108"/>
  <c r="I65" i="108"/>
  <c r="AO66" i="108"/>
  <c r="AS69" i="108"/>
  <c r="AO72" i="108"/>
  <c r="I79" i="108"/>
  <c r="AP84" i="108"/>
  <c r="L84" i="108" s="1"/>
  <c r="AQ96" i="108"/>
  <c r="AO105" i="108"/>
  <c r="AS108" i="108"/>
  <c r="AO111" i="108"/>
  <c r="AO114" i="108"/>
  <c r="AM117" i="108"/>
  <c r="AM123" i="108"/>
  <c r="AO126" i="108"/>
  <c r="AP129" i="108"/>
  <c r="AN261" i="108"/>
  <c r="AM57" i="109"/>
  <c r="AS230" i="109"/>
  <c r="AP230" i="109"/>
  <c r="L230" i="109" s="1"/>
  <c r="J253" i="109"/>
  <c r="AP253" i="109"/>
  <c r="L253" i="109" s="1"/>
  <c r="AQ199" i="110"/>
  <c r="AS199" i="110"/>
  <c r="AR199" i="110"/>
  <c r="AP199" i="110"/>
  <c r="L199" i="110" s="1"/>
  <c r="AO199" i="110"/>
  <c r="AG199" i="110"/>
  <c r="AQ60" i="107"/>
  <c r="AT97" i="107"/>
  <c r="AQ103" i="107"/>
  <c r="AO131" i="107"/>
  <c r="AM187" i="107"/>
  <c r="AL189" i="107"/>
  <c r="AN199" i="107"/>
  <c r="AP240" i="107"/>
  <c r="L240" i="107" s="1"/>
  <c r="AT297" i="107"/>
  <c r="AQ25" i="108"/>
  <c r="AR37" i="108"/>
  <c r="AR66" i="108"/>
  <c r="AP111" i="108"/>
  <c r="L111" i="108" s="1"/>
  <c r="AS117" i="108"/>
  <c r="AN123" i="108"/>
  <c r="AO139" i="108"/>
  <c r="AQ139" i="108"/>
  <c r="AL139" i="108"/>
  <c r="AM144" i="108"/>
  <c r="AO219" i="108"/>
  <c r="AQ219" i="108"/>
  <c r="AN219" i="108"/>
  <c r="AS225" i="108"/>
  <c r="AL225" i="108"/>
  <c r="AG225" i="108"/>
  <c r="AO261" i="108"/>
  <c r="AL263" i="108"/>
  <c r="AP301" i="108"/>
  <c r="L301" i="108" s="1"/>
  <c r="O253" i="109"/>
  <c r="AK253" i="109" s="1"/>
  <c r="AX253" i="109" s="1"/>
  <c r="AS262" i="109"/>
  <c r="AL262" i="109"/>
  <c r="J43" i="110"/>
  <c r="AN46" i="110"/>
  <c r="AG97" i="106"/>
  <c r="AS105" i="106"/>
  <c r="AM146" i="106"/>
  <c r="AQ161" i="106"/>
  <c r="AN226" i="106"/>
  <c r="AN294" i="106"/>
  <c r="O312" i="106"/>
  <c r="AK312" i="106" s="1"/>
  <c r="AX312" i="106" s="1"/>
  <c r="I47" i="107"/>
  <c r="AL55" i="107"/>
  <c r="AS68" i="107"/>
  <c r="AT103" i="107"/>
  <c r="AG120" i="107"/>
  <c r="AT131" i="107"/>
  <c r="I172" i="107"/>
  <c r="AO187" i="107"/>
  <c r="AM189" i="107"/>
  <c r="AQ199" i="107"/>
  <c r="AG222" i="107"/>
  <c r="AT240" i="107"/>
  <c r="AO268" i="107"/>
  <c r="J304" i="107"/>
  <c r="AM310" i="107"/>
  <c r="AL315" i="107"/>
  <c r="J335" i="107"/>
  <c r="AR25" i="108"/>
  <c r="J32" i="108"/>
  <c r="O65" i="108"/>
  <c r="AJ65" i="108" s="1"/>
  <c r="AW65" i="108" s="1"/>
  <c r="AS66" i="108"/>
  <c r="AP88" i="108"/>
  <c r="L88" i="108" s="1"/>
  <c r="AS123" i="108"/>
  <c r="J211" i="108"/>
  <c r="O225" i="108"/>
  <c r="AJ225" i="108" s="1"/>
  <c r="AW225" i="108" s="1"/>
  <c r="J250" i="108"/>
  <c r="AQ261" i="108"/>
  <c r="AO263" i="108"/>
  <c r="AL73" i="109"/>
  <c r="AR210" i="109"/>
  <c r="AS264" i="109"/>
  <c r="AG264" i="109"/>
  <c r="AM279" i="109"/>
  <c r="J283" i="109"/>
  <c r="AQ187" i="107"/>
  <c r="AT217" i="108"/>
  <c r="AS217" i="108"/>
  <c r="AR217" i="108"/>
  <c r="AQ163" i="109"/>
  <c r="AR230" i="109"/>
  <c r="AG253" i="109"/>
  <c r="AL259" i="109"/>
  <c r="AL270" i="109"/>
  <c r="AO276" i="109"/>
  <c r="AO279" i="109"/>
  <c r="AT90" i="110"/>
  <c r="AQ90" i="110"/>
  <c r="AN90" i="110"/>
  <c r="J246" i="110"/>
  <c r="AT246" i="110"/>
  <c r="AN246" i="110"/>
  <c r="O246" i="110"/>
  <c r="AK246" i="110" s="1"/>
  <c r="AX246" i="110" s="1"/>
  <c r="S20" i="107"/>
  <c r="S19" i="107" s="1"/>
  <c r="O76" i="107"/>
  <c r="AI76" i="107" s="1"/>
  <c r="AV76" i="107" s="1"/>
  <c r="AO153" i="107"/>
  <c r="AO189" i="107"/>
  <c r="I193" i="107"/>
  <c r="AL219" i="107"/>
  <c r="AN256" i="107"/>
  <c r="AO265" i="107"/>
  <c r="AQ307" i="107"/>
  <c r="O323" i="107"/>
  <c r="AI323" i="107" s="1"/>
  <c r="AV323" i="107" s="1"/>
  <c r="AQ332" i="107"/>
  <c r="O335" i="107"/>
  <c r="AK335" i="107" s="1"/>
  <c r="AX335" i="107" s="1"/>
  <c r="I89" i="108"/>
  <c r="O134" i="108"/>
  <c r="AK134" i="108" s="1"/>
  <c r="AX134" i="108" s="1"/>
  <c r="AN139" i="108"/>
  <c r="AS160" i="108"/>
  <c r="AQ160" i="108"/>
  <c r="AM160" i="108"/>
  <c r="J163" i="108"/>
  <c r="AQ163" i="108"/>
  <c r="I209" i="108"/>
  <c r="J243" i="108"/>
  <c r="O250" i="108"/>
  <c r="AK250" i="108" s="1"/>
  <c r="AX250" i="108" s="1"/>
  <c r="AL132" i="109"/>
  <c r="AQ189" i="109"/>
  <c r="O204" i="109"/>
  <c r="AN207" i="109"/>
  <c r="AP250" i="109"/>
  <c r="L250" i="109" s="1"/>
  <c r="AQ259" i="109"/>
  <c r="AO270" i="109"/>
  <c r="AP279" i="109"/>
  <c r="L279" i="109" s="1"/>
  <c r="O283" i="109"/>
  <c r="AK283" i="109" s="1"/>
  <c r="AX283" i="109" s="1"/>
  <c r="AS286" i="109"/>
  <c r="AN286" i="109"/>
  <c r="AG286" i="109"/>
  <c r="AN57" i="110"/>
  <c r="AT57" i="110"/>
  <c r="AR57" i="110"/>
  <c r="AL57" i="110"/>
  <c r="J116" i="110"/>
  <c r="AS116" i="110"/>
  <c r="AR116" i="110"/>
  <c r="AN116" i="110"/>
  <c r="AG98" i="107"/>
  <c r="AG114" i="107"/>
  <c r="I130" i="107"/>
  <c r="AG235" i="107"/>
  <c r="AG24" i="108"/>
  <c r="J49" i="108"/>
  <c r="J61" i="108"/>
  <c r="J80" i="108"/>
  <c r="I101" i="108"/>
  <c r="I238" i="109"/>
  <c r="AN247" i="109"/>
  <c r="AO247" i="109"/>
  <c r="AN253" i="109"/>
  <c r="AN277" i="109"/>
  <c r="AP277" i="109"/>
  <c r="AQ289" i="109"/>
  <c r="AP289" i="109"/>
  <c r="J289" i="109"/>
  <c r="I74" i="110"/>
  <c r="AQ74" i="110"/>
  <c r="AM74" i="110"/>
  <c r="AQ204" i="110"/>
  <c r="I204" i="110"/>
  <c r="AS208" i="110"/>
  <c r="AR208" i="110"/>
  <c r="AQ208" i="110"/>
  <c r="AP208" i="110"/>
  <c r="L208" i="110" s="1"/>
  <c r="O208" i="110"/>
  <c r="AK208" i="110" s="1"/>
  <c r="AX208" i="110" s="1"/>
  <c r="AT278" i="110"/>
  <c r="AS278" i="110"/>
  <c r="AP278" i="110"/>
  <c r="L278" i="110" s="1"/>
  <c r="O209" i="108"/>
  <c r="AJ209" i="108" s="1"/>
  <c r="AW209" i="108" s="1"/>
  <c r="AR209" i="108"/>
  <c r="AQ209" i="108"/>
  <c r="O260" i="108"/>
  <c r="AI260" i="108" s="1"/>
  <c r="AV260" i="108" s="1"/>
  <c r="AP260" i="108"/>
  <c r="L260" i="108" s="1"/>
  <c r="AG262" i="108"/>
  <c r="I262" i="108"/>
  <c r="AO262" i="108"/>
  <c r="AM262" i="108"/>
  <c r="AS55" i="110"/>
  <c r="AQ55" i="110"/>
  <c r="J46" i="108"/>
  <c r="O61" i="108"/>
  <c r="AJ61" i="108" s="1"/>
  <c r="AW61" i="108" s="1"/>
  <c r="J119" i="108"/>
  <c r="O262" i="108"/>
  <c r="AK262" i="108" s="1"/>
  <c r="AX262" i="108" s="1"/>
  <c r="J141" i="109"/>
  <c r="AT141" i="109"/>
  <c r="AM225" i="109"/>
  <c r="J225" i="109"/>
  <c r="J268" i="109"/>
  <c r="AQ268" i="109"/>
  <c r="J314" i="109"/>
  <c r="AP314" i="109"/>
  <c r="L314" i="109" s="1"/>
  <c r="AL336" i="109"/>
  <c r="AT336" i="109"/>
  <c r="AN23" i="110"/>
  <c r="AQ23" i="110"/>
  <c r="AG23" i="110"/>
  <c r="O23" i="110"/>
  <c r="AN61" i="110"/>
  <c r="AT61" i="110"/>
  <c r="AS61" i="110"/>
  <c r="J61" i="110"/>
  <c r="AP68" i="110"/>
  <c r="J68" i="110"/>
  <c r="I68" i="110"/>
  <c r="O154" i="107"/>
  <c r="AI154" i="107" s="1"/>
  <c r="AV154" i="107" s="1"/>
  <c r="AQ206" i="108"/>
  <c r="J206" i="108"/>
  <c r="AS87" i="109"/>
  <c r="AR87" i="109"/>
  <c r="AM289" i="109"/>
  <c r="AS293" i="109"/>
  <c r="AT293" i="109"/>
  <c r="AT311" i="109"/>
  <c r="AL311" i="109"/>
  <c r="O61" i="110"/>
  <c r="AK61" i="110" s="1"/>
  <c r="AX61" i="110" s="1"/>
  <c r="AS85" i="110"/>
  <c r="O85" i="110"/>
  <c r="AJ85" i="110" s="1"/>
  <c r="AW85" i="110" s="1"/>
  <c r="AT56" i="107"/>
  <c r="AO59" i="107"/>
  <c r="AN86" i="107"/>
  <c r="O93" i="107"/>
  <c r="AP104" i="107"/>
  <c r="L104" i="107" s="1"/>
  <c r="AP132" i="107"/>
  <c r="L132" i="107" s="1"/>
  <c r="I167" i="107"/>
  <c r="AM296" i="107"/>
  <c r="AG311" i="107"/>
  <c r="J314" i="107"/>
  <c r="I25" i="108"/>
  <c r="AN49" i="108"/>
  <c r="AG61" i="108"/>
  <c r="J66" i="108"/>
  <c r="AL80" i="108"/>
  <c r="AL83" i="108"/>
  <c r="AL92" i="108"/>
  <c r="AN98" i="108"/>
  <c r="AM101" i="108"/>
  <c r="AM110" i="108"/>
  <c r="AS128" i="108"/>
  <c r="AL131" i="108"/>
  <c r="O193" i="108"/>
  <c r="AJ193" i="108" s="1"/>
  <c r="AW193" i="108" s="1"/>
  <c r="AL209" i="108"/>
  <c r="AP211" i="108"/>
  <c r="L211" i="108" s="1"/>
  <c r="AT232" i="108"/>
  <c r="AO232" i="108"/>
  <c r="J244" i="108"/>
  <c r="AT251" i="108"/>
  <c r="AR251" i="108"/>
  <c r="AR254" i="108"/>
  <c r="AL260" i="108"/>
  <c r="I300" i="108"/>
  <c r="AP330" i="108"/>
  <c r="L330" i="108" s="1"/>
  <c r="AQ137" i="109"/>
  <c r="AS187" i="109"/>
  <c r="J187" i="109"/>
  <c r="I187" i="109"/>
  <c r="AN238" i="109"/>
  <c r="AR245" i="109"/>
  <c r="O245" i="109"/>
  <c r="AI245" i="109" s="1"/>
  <c r="AV245" i="109" s="1"/>
  <c r="AS245" i="109"/>
  <c r="AL260" i="109"/>
  <c r="AN289" i="109"/>
  <c r="AM37" i="110"/>
  <c r="AM83" i="107"/>
  <c r="AM121" i="107"/>
  <c r="AN130" i="107"/>
  <c r="AG154" i="107"/>
  <c r="AG164" i="107"/>
  <c r="I212" i="107"/>
  <c r="J230" i="107"/>
  <c r="AN239" i="107"/>
  <c r="AN254" i="107"/>
  <c r="AI269" i="107"/>
  <c r="AV269" i="107" s="1"/>
  <c r="J25" i="108"/>
  <c r="J64" i="108"/>
  <c r="AO80" i="108"/>
  <c r="AO92" i="108"/>
  <c r="AR98" i="108"/>
  <c r="AN101" i="108"/>
  <c r="I105" i="108"/>
  <c r="I138" i="108"/>
  <c r="AS138" i="108"/>
  <c r="AP146" i="108"/>
  <c r="L146" i="108" s="1"/>
  <c r="AS146" i="108"/>
  <c r="AO146" i="108"/>
  <c r="AT191" i="108"/>
  <c r="AG191" i="108"/>
  <c r="AN209" i="108"/>
  <c r="I224" i="108"/>
  <c r="AS224" i="108"/>
  <c r="AT254" i="108"/>
  <c r="AN260" i="108"/>
  <c r="AN262" i="108"/>
  <c r="AG315" i="108"/>
  <c r="AQ180" i="109"/>
  <c r="AG180" i="109"/>
  <c r="AL225" i="109"/>
  <c r="AR238" i="109"/>
  <c r="AQ304" i="109"/>
  <c r="AO304" i="109"/>
  <c r="AN37" i="110"/>
  <c r="AS61" i="108"/>
  <c r="AP92" i="108"/>
  <c r="AO101" i="108"/>
  <c r="AO203" i="108"/>
  <c r="AP203" i="108"/>
  <c r="L203" i="108" s="1"/>
  <c r="AO209" i="108"/>
  <c r="AO260" i="108"/>
  <c r="AP262" i="108"/>
  <c r="AS150" i="109"/>
  <c r="AM150" i="109"/>
  <c r="I154" i="109"/>
  <c r="AR154" i="109"/>
  <c r="AS225" i="109"/>
  <c r="AT238" i="109"/>
  <c r="AT297" i="109"/>
  <c r="I297" i="109"/>
  <c r="J79" i="110"/>
  <c r="AR79" i="110"/>
  <c r="AQ103" i="110"/>
  <c r="I43" i="107"/>
  <c r="I60" i="107"/>
  <c r="AP154" i="107"/>
  <c r="L154" i="107" s="1"/>
  <c r="J177" i="107"/>
  <c r="O187" i="107"/>
  <c r="AK187" i="107" s="1"/>
  <c r="AX187" i="107" s="1"/>
  <c r="AO233" i="107"/>
  <c r="AM269" i="107"/>
  <c r="AG314" i="107"/>
  <c r="AP346" i="107"/>
  <c r="O25" i="108"/>
  <c r="AK25" i="108" s="1"/>
  <c r="AX25" i="108" s="1"/>
  <c r="I28" i="108"/>
  <c r="O84" i="108"/>
  <c r="AK84" i="108" s="1"/>
  <c r="AX84" i="108" s="1"/>
  <c r="O117" i="108"/>
  <c r="AS144" i="108"/>
  <c r="J144" i="108"/>
  <c r="AP144" i="108"/>
  <c r="L144" i="108" s="1"/>
  <c r="AL144" i="108"/>
  <c r="AT182" i="108"/>
  <c r="AQ193" i="108"/>
  <c r="AT200" i="108"/>
  <c r="AR200" i="108"/>
  <c r="AR262" i="108"/>
  <c r="AT343" i="108"/>
  <c r="AG343" i="108"/>
  <c r="AL115" i="109"/>
  <c r="I199" i="109"/>
  <c r="AI229" i="109"/>
  <c r="AV229" i="109" s="1"/>
  <c r="AM242" i="109"/>
  <c r="AO245" i="109"/>
  <c r="AQ293" i="109"/>
  <c r="AS301" i="109"/>
  <c r="AO301" i="109"/>
  <c r="AG301" i="109"/>
  <c r="AM311" i="109"/>
  <c r="AS24" i="110"/>
  <c r="AP24" i="110"/>
  <c r="L24" i="110" s="1"/>
  <c r="AL24" i="110"/>
  <c r="AS69" i="110"/>
  <c r="AT69" i="110"/>
  <c r="O69" i="110"/>
  <c r="AI69" i="110" s="1"/>
  <c r="AV69" i="110" s="1"/>
  <c r="O181" i="110"/>
  <c r="AP181" i="110"/>
  <c r="L181" i="110" s="1"/>
  <c r="AG181" i="110"/>
  <c r="AN51" i="107"/>
  <c r="AM139" i="107"/>
  <c r="AQ154" i="107"/>
  <c r="AM180" i="107"/>
  <c r="AP245" i="107"/>
  <c r="L245" i="107" s="1"/>
  <c r="AN269" i="107"/>
  <c r="AM299" i="107"/>
  <c r="AO343" i="107"/>
  <c r="AQ87" i="108"/>
  <c r="AN138" i="108"/>
  <c r="AN146" i="108"/>
  <c r="AM224" i="108"/>
  <c r="AG227" i="108"/>
  <c r="AO227" i="108"/>
  <c r="AQ241" i="108"/>
  <c r="AG261" i="108"/>
  <c r="O261" i="108"/>
  <c r="AK261" i="108" s="1"/>
  <c r="AX261" i="108" s="1"/>
  <c r="J266" i="108"/>
  <c r="AG22" i="109"/>
  <c r="J22" i="109"/>
  <c r="AP229" i="109"/>
  <c r="L229" i="109" s="1"/>
  <c r="AP245" i="109"/>
  <c r="J266" i="109"/>
  <c r="AT304" i="109"/>
  <c r="AG323" i="109"/>
  <c r="AT323" i="109"/>
  <c r="AQ323" i="109"/>
  <c r="AO323" i="109"/>
  <c r="AN72" i="110"/>
  <c r="I89" i="110"/>
  <c r="AO89" i="110"/>
  <c r="O263" i="108"/>
  <c r="AJ263" i="108" s="1"/>
  <c r="AW263" i="108" s="1"/>
  <c r="AM263" i="108"/>
  <c r="AO199" i="109"/>
  <c r="AS199" i="109"/>
  <c r="I294" i="109"/>
  <c r="AL294" i="109"/>
  <c r="I53" i="110"/>
  <c r="J53" i="110"/>
  <c r="AP57" i="107"/>
  <c r="L57" i="107" s="1"/>
  <c r="AO63" i="107"/>
  <c r="AT65" i="107"/>
  <c r="AL87" i="107"/>
  <c r="AJ97" i="107"/>
  <c r="AW97" i="107" s="1"/>
  <c r="AN103" i="107"/>
  <c r="AQ125" i="107"/>
  <c r="AQ128" i="107"/>
  <c r="AO145" i="107"/>
  <c r="AS242" i="107"/>
  <c r="I307" i="107"/>
  <c r="AQ312" i="107"/>
  <c r="I332" i="107"/>
  <c r="AO25" i="108"/>
  <c r="AL31" i="108"/>
  <c r="AS53" i="108"/>
  <c r="AN66" i="108"/>
  <c r="AO81" i="108"/>
  <c r="AL84" i="108"/>
  <c r="AL96" i="108"/>
  <c r="AM99" i="108"/>
  <c r="AM105" i="108"/>
  <c r="AN111" i="108"/>
  <c r="AL117" i="108"/>
  <c r="AL123" i="108"/>
  <c r="AL126" i="108"/>
  <c r="AL129" i="108"/>
  <c r="AN135" i="108"/>
  <c r="AG144" i="108"/>
  <c r="AS187" i="108"/>
  <c r="J187" i="108"/>
  <c r="AR187" i="108"/>
  <c r="AP187" i="108"/>
  <c r="L187" i="108" s="1"/>
  <c r="I242" i="108"/>
  <c r="J242" i="108"/>
  <c r="J65" i="109"/>
  <c r="AL65" i="109"/>
  <c r="AS174" i="109"/>
  <c r="I174" i="109"/>
  <c r="I196" i="109"/>
  <c r="J230" i="109"/>
  <c r="AN243" i="109"/>
  <c r="AS243" i="109"/>
  <c r="J259" i="109"/>
  <c r="O294" i="109"/>
  <c r="AG338" i="109"/>
  <c r="AQ338" i="109"/>
  <c r="AN24" i="110"/>
  <c r="AS73" i="110"/>
  <c r="AT73" i="110"/>
  <c r="AO73" i="110"/>
  <c r="AM73" i="110"/>
  <c r="AG89" i="110"/>
  <c r="AS93" i="110"/>
  <c r="AP93" i="110"/>
  <c r="AI108" i="110"/>
  <c r="AV108" i="110" s="1"/>
  <c r="AK108" i="110"/>
  <c r="AX108" i="110" s="1"/>
  <c r="J151" i="108"/>
  <c r="AP62" i="110"/>
  <c r="L62" i="110" s="1"/>
  <c r="AQ86" i="110"/>
  <c r="AR128" i="110"/>
  <c r="AG134" i="110"/>
  <c r="AR161" i="110"/>
  <c r="AR163" i="110"/>
  <c r="AL178" i="110"/>
  <c r="AN201" i="110"/>
  <c r="J221" i="110"/>
  <c r="AM227" i="110"/>
  <c r="AN230" i="110"/>
  <c r="AL233" i="110"/>
  <c r="AN329" i="110"/>
  <c r="J45" i="111"/>
  <c r="AP51" i="111"/>
  <c r="AO69" i="111"/>
  <c r="AP83" i="111"/>
  <c r="J105" i="111"/>
  <c r="AS124" i="111"/>
  <c r="AO138" i="111"/>
  <c r="J146" i="111"/>
  <c r="AG200" i="111"/>
  <c r="AG269" i="111"/>
  <c r="AT272" i="111"/>
  <c r="I276" i="111"/>
  <c r="I298" i="111"/>
  <c r="J305" i="111"/>
  <c r="J339" i="111"/>
  <c r="AL341" i="111"/>
  <c r="AP28" i="112"/>
  <c r="AP68" i="112"/>
  <c r="L68" i="112" s="1"/>
  <c r="AR96" i="112"/>
  <c r="AN225" i="112"/>
  <c r="AP227" i="112"/>
  <c r="AS238" i="112"/>
  <c r="AS244" i="112"/>
  <c r="AT259" i="112"/>
  <c r="AG266" i="112"/>
  <c r="AQ272" i="112"/>
  <c r="AM290" i="112"/>
  <c r="AP319" i="112"/>
  <c r="L319" i="112" s="1"/>
  <c r="AS62" i="110"/>
  <c r="O81" i="110"/>
  <c r="AI81" i="110" s="1"/>
  <c r="AV81" i="110" s="1"/>
  <c r="O84" i="110"/>
  <c r="AJ84" i="110" s="1"/>
  <c r="AW84" i="110" s="1"/>
  <c r="AP126" i="110"/>
  <c r="L126" i="110" s="1"/>
  <c r="I132" i="110"/>
  <c r="AS161" i="110"/>
  <c r="AO201" i="110"/>
  <c r="AP227" i="110"/>
  <c r="L227" i="110" s="1"/>
  <c r="AP230" i="110"/>
  <c r="L230" i="110" s="1"/>
  <c r="AN233" i="110"/>
  <c r="AS274" i="110"/>
  <c r="I292" i="110"/>
  <c r="O298" i="110"/>
  <c r="J305" i="110"/>
  <c r="I324" i="110"/>
  <c r="AR326" i="110"/>
  <c r="AT329" i="110"/>
  <c r="AQ343" i="110"/>
  <c r="AN350" i="110"/>
  <c r="AQ51" i="111"/>
  <c r="O128" i="111"/>
  <c r="AG162" i="111"/>
  <c r="AN177" i="111"/>
  <c r="AN223" i="111"/>
  <c r="AL229" i="111"/>
  <c r="AQ236" i="111"/>
  <c r="AG329" i="111"/>
  <c r="AN332" i="111"/>
  <c r="O32" i="112"/>
  <c r="AJ32" i="112" s="1"/>
  <c r="AW32" i="112" s="1"/>
  <c r="AL48" i="112"/>
  <c r="AL58" i="112"/>
  <c r="AQ93" i="112"/>
  <c r="AQ103" i="112"/>
  <c r="AP168" i="112"/>
  <c r="L168" i="112" s="1"/>
  <c r="J187" i="112"/>
  <c r="AP225" i="112"/>
  <c r="J242" i="112"/>
  <c r="AO251" i="112"/>
  <c r="AS290" i="112"/>
  <c r="AG294" i="112"/>
  <c r="AT201" i="110"/>
  <c r="AR295" i="110"/>
  <c r="AQ87" i="111"/>
  <c r="AR111" i="111"/>
  <c r="AO159" i="111"/>
  <c r="AL175" i="111"/>
  <c r="AN247" i="111"/>
  <c r="AO283" i="111"/>
  <c r="AM345" i="111"/>
  <c r="AP51" i="112"/>
  <c r="L51" i="112" s="1"/>
  <c r="AS266" i="112"/>
  <c r="AL280" i="112"/>
  <c r="AN297" i="112"/>
  <c r="AT137" i="108"/>
  <c r="AG151" i="108"/>
  <c r="AL192" i="108"/>
  <c r="AT215" i="108"/>
  <c r="AP223" i="108"/>
  <c r="AO231" i="108"/>
  <c r="AN295" i="108"/>
  <c r="AL341" i="108"/>
  <c r="AO298" i="109"/>
  <c r="AM325" i="109"/>
  <c r="AO78" i="110"/>
  <c r="I127" i="110"/>
  <c r="O129" i="110"/>
  <c r="AJ129" i="110" s="1"/>
  <c r="AW129" i="110" s="1"/>
  <c r="AN134" i="110"/>
  <c r="O197" i="110"/>
  <c r="AJ197" i="110" s="1"/>
  <c r="AW197" i="110" s="1"/>
  <c r="AM211" i="110"/>
  <c r="AM243" i="110"/>
  <c r="AS264" i="110"/>
  <c r="I286" i="110"/>
  <c r="AO288" i="110"/>
  <c r="I309" i="110"/>
  <c r="AR315" i="110"/>
  <c r="AN321" i="110"/>
  <c r="AP347" i="110"/>
  <c r="L347" i="110" s="1"/>
  <c r="AG37" i="111"/>
  <c r="I52" i="111"/>
  <c r="AG63" i="111"/>
  <c r="I109" i="111"/>
  <c r="AP175" i="111"/>
  <c r="L175" i="111" s="1"/>
  <c r="AS200" i="111"/>
  <c r="AR223" i="111"/>
  <c r="I267" i="111"/>
  <c r="J270" i="111"/>
  <c r="AN322" i="111"/>
  <c r="AN329" i="111"/>
  <c r="AN349" i="111"/>
  <c r="AO79" i="112"/>
  <c r="I83" i="112"/>
  <c r="AP145" i="112"/>
  <c r="I169" i="112"/>
  <c r="O187" i="112"/>
  <c r="J226" i="112"/>
  <c r="O242" i="112"/>
  <c r="AI242" i="112" s="1"/>
  <c r="AV242" i="112" s="1"/>
  <c r="O270" i="112"/>
  <c r="AK270" i="112" s="1"/>
  <c r="AX270" i="112" s="1"/>
  <c r="AR294" i="112"/>
  <c r="J111" i="110"/>
  <c r="AQ132" i="110"/>
  <c r="AO152" i="110"/>
  <c r="AM171" i="110"/>
  <c r="O177" i="110"/>
  <c r="AK177" i="110" s="1"/>
  <c r="AX177" i="110" s="1"/>
  <c r="AG197" i="110"/>
  <c r="AR272" i="110"/>
  <c r="AQ292" i="110"/>
  <c r="AL49" i="111"/>
  <c r="O52" i="111"/>
  <c r="AK52" i="111" s="1"/>
  <c r="AX52" i="111" s="1"/>
  <c r="J55" i="111"/>
  <c r="AQ153" i="111"/>
  <c r="J157" i="111"/>
  <c r="O160" i="111"/>
  <c r="I176" i="111"/>
  <c r="AL184" i="111"/>
  <c r="I292" i="111"/>
  <c r="AQ313" i="111"/>
  <c r="O63" i="112"/>
  <c r="AM97" i="112"/>
  <c r="AG187" i="112"/>
  <c r="O224" i="112"/>
  <c r="AK224" i="112" s="1"/>
  <c r="AX224" i="112" s="1"/>
  <c r="AP239" i="112"/>
  <c r="L239" i="112" s="1"/>
  <c r="AT245" i="112"/>
  <c r="AT132" i="110"/>
  <c r="AT152" i="110"/>
  <c r="AT171" i="110"/>
  <c r="AM191" i="110"/>
  <c r="AT272" i="110"/>
  <c r="AQ324" i="110"/>
  <c r="AQ49" i="111"/>
  <c r="AG109" i="111"/>
  <c r="AM184" i="111"/>
  <c r="AG52" i="112"/>
  <c r="AG218" i="112"/>
  <c r="O111" i="110"/>
  <c r="AJ111" i="110" s="1"/>
  <c r="AW111" i="110" s="1"/>
  <c r="I163" i="110"/>
  <c r="AP191" i="110"/>
  <c r="L191" i="110" s="1"/>
  <c r="AM197" i="110"/>
  <c r="AR254" i="110"/>
  <c r="AQ286" i="110"/>
  <c r="AN296" i="110"/>
  <c r="AL309" i="110"/>
  <c r="AG35" i="111"/>
  <c r="AL78" i="111"/>
  <c r="O176" i="111"/>
  <c r="AT181" i="111"/>
  <c r="AM248" i="111"/>
  <c r="AN284" i="111"/>
  <c r="O299" i="111"/>
  <c r="AI299" i="111" s="1"/>
  <c r="AV299" i="111" s="1"/>
  <c r="I102" i="112"/>
  <c r="AP169" i="112"/>
  <c r="AG224" i="112"/>
  <c r="AM226" i="112"/>
  <c r="I246" i="112"/>
  <c r="AN298" i="112"/>
  <c r="AP127" i="110"/>
  <c r="L127" i="110" s="1"/>
  <c r="AM139" i="110"/>
  <c r="J163" i="110"/>
  <c r="I172" i="110"/>
  <c r="AT174" i="110"/>
  <c r="AL177" i="110"/>
  <c r="O180" i="110"/>
  <c r="AL182" i="110"/>
  <c r="AQ191" i="110"/>
  <c r="AN197" i="110"/>
  <c r="AS254" i="110"/>
  <c r="AS283" i="110"/>
  <c r="AR296" i="110"/>
  <c r="AP309" i="110"/>
  <c r="L309" i="110" s="1"/>
  <c r="I320" i="110"/>
  <c r="AT26" i="111"/>
  <c r="AN29" i="111"/>
  <c r="AP43" i="111"/>
  <c r="AG55" i="111"/>
  <c r="AP78" i="111"/>
  <c r="L78" i="111" s="1"/>
  <c r="AM109" i="111"/>
  <c r="J164" i="111"/>
  <c r="AN323" i="111"/>
  <c r="AG30" i="112"/>
  <c r="AM39" i="112"/>
  <c r="AT49" i="112"/>
  <c r="AP52" i="112"/>
  <c r="L52" i="112" s="1"/>
  <c r="AT63" i="112"/>
  <c r="AG67" i="112"/>
  <c r="J74" i="112"/>
  <c r="AN80" i="112"/>
  <c r="AS91" i="112"/>
  <c r="AG195" i="112"/>
  <c r="AL218" i="112"/>
  <c r="AN226" i="112"/>
  <c r="O253" i="112"/>
  <c r="AG261" i="112"/>
  <c r="AR295" i="112"/>
  <c r="AM105" i="110"/>
  <c r="AO150" i="110"/>
  <c r="AO177" i="110"/>
  <c r="AP197" i="110"/>
  <c r="L197" i="110" s="1"/>
  <c r="AO241" i="110"/>
  <c r="AT309" i="110"/>
  <c r="AQ316" i="110"/>
  <c r="AP29" i="111"/>
  <c r="L29" i="111" s="1"/>
  <c r="I53" i="111"/>
  <c r="AN71" i="111"/>
  <c r="AT109" i="111"/>
  <c r="AQ129" i="111"/>
  <c r="AO157" i="111"/>
  <c r="AL170" i="111"/>
  <c r="AP219" i="111"/>
  <c r="AM292" i="111"/>
  <c r="AQ320" i="111"/>
  <c r="AL27" i="112"/>
  <c r="AO70" i="112"/>
  <c r="AP77" i="112"/>
  <c r="L77" i="112" s="1"/>
  <c r="AT80" i="112"/>
  <c r="AP112" i="112"/>
  <c r="L112" i="112" s="1"/>
  <c r="AR139" i="112"/>
  <c r="O192" i="112"/>
  <c r="AK192" i="112" s="1"/>
  <c r="AX192" i="112" s="1"/>
  <c r="AP218" i="112"/>
  <c r="AP224" i="112"/>
  <c r="L224" i="112" s="1"/>
  <c r="AP177" i="110"/>
  <c r="I263" i="110"/>
  <c r="AN55" i="111"/>
  <c r="AP176" i="111"/>
  <c r="AT292" i="111"/>
  <c r="AT320" i="111"/>
  <c r="AM27" i="112"/>
  <c r="AM67" i="112"/>
  <c r="AP344" i="109"/>
  <c r="L344" i="109" s="1"/>
  <c r="AT54" i="110"/>
  <c r="AT56" i="110"/>
  <c r="AP111" i="110"/>
  <c r="AP125" i="110"/>
  <c r="L125" i="110" s="1"/>
  <c r="J131" i="110"/>
  <c r="AR150" i="110"/>
  <c r="AG163" i="110"/>
  <c r="AT177" i="110"/>
  <c r="AL180" i="110"/>
  <c r="AP195" i="110"/>
  <c r="L195" i="110" s="1"/>
  <c r="AN203" i="110"/>
  <c r="J210" i="110"/>
  <c r="AS235" i="110"/>
  <c r="J263" i="110"/>
  <c r="AQ273" i="110"/>
  <c r="AG287" i="110"/>
  <c r="I314" i="110"/>
  <c r="AS325" i="110"/>
  <c r="AR328" i="110"/>
  <c r="O53" i="111"/>
  <c r="AO55" i="111"/>
  <c r="O100" i="111"/>
  <c r="AQ176" i="111"/>
  <c r="AP185" i="111"/>
  <c r="L185" i="111" s="1"/>
  <c r="J189" i="111"/>
  <c r="AR222" i="111"/>
  <c r="AT231" i="111"/>
  <c r="AR268" i="111"/>
  <c r="AM271" i="111"/>
  <c r="I304" i="111"/>
  <c r="J315" i="111"/>
  <c r="AN317" i="111"/>
  <c r="I78" i="112"/>
  <c r="AN88" i="112"/>
  <c r="AR120" i="112"/>
  <c r="AP195" i="112"/>
  <c r="I219" i="112"/>
  <c r="I225" i="112"/>
  <c r="O227" i="112"/>
  <c r="AJ227" i="112" s="1"/>
  <c r="AW227" i="112" s="1"/>
  <c r="AT246" i="112"/>
  <c r="AM253" i="112"/>
  <c r="AM268" i="112"/>
  <c r="AP282" i="112"/>
  <c r="J290" i="112"/>
  <c r="I239" i="110"/>
  <c r="AG40" i="112"/>
  <c r="I103" i="112"/>
  <c r="J225" i="112"/>
  <c r="J266" i="112"/>
  <c r="AN175" i="110"/>
  <c r="O201" i="110"/>
  <c r="J239" i="110"/>
  <c r="AL248" i="110"/>
  <c r="I271" i="110"/>
  <c r="O304" i="110"/>
  <c r="AJ304" i="110" s="1"/>
  <c r="AW304" i="110" s="1"/>
  <c r="J87" i="111"/>
  <c r="AG138" i="111"/>
  <c r="I203" i="111"/>
  <c r="O223" i="111"/>
  <c r="AK223" i="111" s="1"/>
  <c r="AX223" i="111" s="1"/>
  <c r="O269" i="111"/>
  <c r="AK269" i="111" s="1"/>
  <c r="AX269" i="111" s="1"/>
  <c r="AG341" i="111"/>
  <c r="O25" i="112"/>
  <c r="AI25" i="112" s="1"/>
  <c r="AV25" i="112" s="1"/>
  <c r="O103" i="112"/>
  <c r="AK103" i="112" s="1"/>
  <c r="AX103" i="112" s="1"/>
  <c r="AG241" i="112"/>
  <c r="AG244" i="112"/>
  <c r="O266" i="112"/>
  <c r="AK266" i="112" s="1"/>
  <c r="AX266" i="112" s="1"/>
  <c r="I280" i="112"/>
  <c r="I297" i="112"/>
  <c r="AG330" i="112"/>
  <c r="I39" i="105"/>
  <c r="J39" i="105"/>
  <c r="AO237" i="105"/>
  <c r="I237" i="105"/>
  <c r="AP237" i="105"/>
  <c r="L237" i="105" s="1"/>
  <c r="AN237" i="105"/>
  <c r="AM237" i="105"/>
  <c r="O237" i="105"/>
  <c r="AK237" i="105" s="1"/>
  <c r="AX237" i="105" s="1"/>
  <c r="J22" i="104"/>
  <c r="AG40" i="104"/>
  <c r="I42" i="104"/>
  <c r="J47" i="104"/>
  <c r="O58" i="104"/>
  <c r="AI58" i="104" s="1"/>
  <c r="AV58" i="104" s="1"/>
  <c r="AL63" i="104"/>
  <c r="AL68" i="104"/>
  <c r="AP69" i="104"/>
  <c r="L69" i="104" s="1"/>
  <c r="AP82" i="104"/>
  <c r="L82" i="104" s="1"/>
  <c r="AL103" i="104"/>
  <c r="I112" i="104"/>
  <c r="I120" i="104"/>
  <c r="AO121" i="104"/>
  <c r="O147" i="104"/>
  <c r="AT158" i="104"/>
  <c r="AO190" i="104"/>
  <c r="AR203" i="104"/>
  <c r="AN205" i="104"/>
  <c r="AQ227" i="104"/>
  <c r="AT244" i="104"/>
  <c r="AL249" i="104"/>
  <c r="AO254" i="104"/>
  <c r="O257" i="104"/>
  <c r="AT275" i="104"/>
  <c r="AN275" i="104"/>
  <c r="AG275" i="104"/>
  <c r="AP279" i="104"/>
  <c r="AP284" i="104"/>
  <c r="L284" i="104" s="1"/>
  <c r="AL286" i="104"/>
  <c r="I93" i="105"/>
  <c r="I111" i="105"/>
  <c r="AP111" i="105"/>
  <c r="J308" i="105"/>
  <c r="AT308" i="105"/>
  <c r="AP322" i="105"/>
  <c r="AM322" i="105"/>
  <c r="AG31" i="104"/>
  <c r="AM63" i="104"/>
  <c r="AP121" i="104"/>
  <c r="AS190" i="104"/>
  <c r="AS203" i="104"/>
  <c r="AP205" i="104"/>
  <c r="L205" i="104" s="1"/>
  <c r="AR227" i="104"/>
  <c r="AG229" i="104"/>
  <c r="AN249" i="104"/>
  <c r="AT254" i="104"/>
  <c r="AN289" i="104"/>
  <c r="I289" i="104"/>
  <c r="AS244" i="105"/>
  <c r="I244" i="105"/>
  <c r="AR244" i="105"/>
  <c r="AP244" i="105"/>
  <c r="L244" i="105" s="1"/>
  <c r="AO244" i="105"/>
  <c r="AL244" i="105"/>
  <c r="AG244" i="105"/>
  <c r="O22" i="104"/>
  <c r="AK22" i="104" s="1"/>
  <c r="AI40" i="104"/>
  <c r="AV40" i="104" s="1"/>
  <c r="AG58" i="104"/>
  <c r="AN63" i="104"/>
  <c r="AP68" i="104"/>
  <c r="L68" i="104" s="1"/>
  <c r="AS69" i="104"/>
  <c r="AO92" i="104"/>
  <c r="AM97" i="104"/>
  <c r="AN103" i="104"/>
  <c r="AM117" i="104"/>
  <c r="AQ121" i="104"/>
  <c r="AM128" i="104"/>
  <c r="AQ151" i="104"/>
  <c r="AG173" i="104"/>
  <c r="AO179" i="104"/>
  <c r="AM181" i="104"/>
  <c r="AP188" i="104"/>
  <c r="L194" i="104"/>
  <c r="AS205" i="104"/>
  <c r="AG219" i="104"/>
  <c r="AM225" i="104"/>
  <c r="AO238" i="104"/>
  <c r="AS247" i="104"/>
  <c r="AP263" i="104"/>
  <c r="L263" i="104" s="1"/>
  <c r="AG269" i="104"/>
  <c r="AT277" i="104"/>
  <c r="AQ277" i="104"/>
  <c r="AM277" i="104"/>
  <c r="AQ294" i="104"/>
  <c r="AP294" i="104"/>
  <c r="L294" i="104" s="1"/>
  <c r="AT289" i="105"/>
  <c r="I289" i="105"/>
  <c r="AQ289" i="105"/>
  <c r="AO289" i="105"/>
  <c r="AM289" i="105"/>
  <c r="O289" i="105"/>
  <c r="AK289" i="105" s="1"/>
  <c r="AX289" i="105" s="1"/>
  <c r="AM31" i="104"/>
  <c r="I38" i="104"/>
  <c r="AJ40" i="104"/>
  <c r="AW40" i="104" s="1"/>
  <c r="AG42" i="104"/>
  <c r="I49" i="104"/>
  <c r="AO59" i="104"/>
  <c r="AM61" i="104"/>
  <c r="AQ63" i="104"/>
  <c r="AR68" i="104"/>
  <c r="AM71" i="104"/>
  <c r="AR76" i="104"/>
  <c r="AP97" i="104"/>
  <c r="L97" i="104" s="1"/>
  <c r="AN101" i="104"/>
  <c r="AO103" i="104"/>
  <c r="AO117" i="104"/>
  <c r="AG120" i="104"/>
  <c r="AT124" i="104"/>
  <c r="AO128" i="104"/>
  <c r="AP134" i="104"/>
  <c r="L134" i="104" s="1"/>
  <c r="AL147" i="104"/>
  <c r="AR149" i="104"/>
  <c r="AR151" i="104"/>
  <c r="O165" i="104"/>
  <c r="AJ165" i="104" s="1"/>
  <c r="AW165" i="104" s="1"/>
  <c r="O167" i="104"/>
  <c r="AJ167" i="104" s="1"/>
  <c r="AW167" i="104" s="1"/>
  <c r="J169" i="104"/>
  <c r="AQ179" i="104"/>
  <c r="AO181" i="104"/>
  <c r="AT188" i="104"/>
  <c r="O196" i="104"/>
  <c r="AI196" i="104" s="1"/>
  <c r="AV196" i="104" s="1"/>
  <c r="J208" i="104"/>
  <c r="AS225" i="104"/>
  <c r="AM229" i="104"/>
  <c r="I237" i="104"/>
  <c r="AR238" i="104"/>
  <c r="J250" i="104"/>
  <c r="AL257" i="104"/>
  <c r="AM261" i="104"/>
  <c r="AT263" i="104"/>
  <c r="AO266" i="104"/>
  <c r="AO273" i="104"/>
  <c r="AO275" i="104"/>
  <c r="AS292" i="104"/>
  <c r="AP292" i="104"/>
  <c r="L292" i="104" s="1"/>
  <c r="AS299" i="104"/>
  <c r="AT303" i="104"/>
  <c r="AS303" i="104"/>
  <c r="AR303" i="104"/>
  <c r="AP303" i="104"/>
  <c r="L303" i="104" s="1"/>
  <c r="J303" i="104"/>
  <c r="I303" i="104"/>
  <c r="AS323" i="104"/>
  <c r="AT323" i="104"/>
  <c r="AR323" i="104"/>
  <c r="AO323" i="104"/>
  <c r="AM323" i="104"/>
  <c r="O323" i="104"/>
  <c r="AJ323" i="104" s="1"/>
  <c r="AW323" i="104" s="1"/>
  <c r="I323" i="104"/>
  <c r="J327" i="104"/>
  <c r="AS327" i="104"/>
  <c r="AG327" i="104"/>
  <c r="AS83" i="105"/>
  <c r="AR83" i="105"/>
  <c r="AP83" i="105"/>
  <c r="L83" i="105" s="1"/>
  <c r="AO83" i="105"/>
  <c r="AN83" i="105"/>
  <c r="AM83" i="105"/>
  <c r="AL83" i="105"/>
  <c r="AG83" i="105"/>
  <c r="AN31" i="104"/>
  <c r="AK47" i="104"/>
  <c r="AX47" i="104" s="1"/>
  <c r="AT103" i="104"/>
  <c r="AN112" i="104"/>
  <c r="AM147" i="104"/>
  <c r="AO173" i="104"/>
  <c r="AR179" i="104"/>
  <c r="AM198" i="104"/>
  <c r="AN210" i="104"/>
  <c r="AM219" i="104"/>
  <c r="AT225" i="104"/>
  <c r="AN229" i="104"/>
  <c r="AP235" i="104"/>
  <c r="AO257" i="104"/>
  <c r="AN261" i="104"/>
  <c r="AP266" i="104"/>
  <c r="L266" i="104" s="1"/>
  <c r="AM269" i="104"/>
  <c r="AP273" i="104"/>
  <c r="L273" i="104" s="1"/>
  <c r="AM289" i="104"/>
  <c r="AG294" i="104"/>
  <c r="AT299" i="104"/>
  <c r="AS156" i="105"/>
  <c r="J156" i="105"/>
  <c r="AP156" i="105"/>
  <c r="AM27" i="106"/>
  <c r="J27" i="106"/>
  <c r="I27" i="106"/>
  <c r="AS27" i="106"/>
  <c r="AR27" i="106"/>
  <c r="AO27" i="106"/>
  <c r="AN27" i="106"/>
  <c r="AG27" i="106"/>
  <c r="AK37" i="106"/>
  <c r="AX37" i="106" s="1"/>
  <c r="AL22" i="104"/>
  <c r="AP31" i="104"/>
  <c r="L31" i="104" s="1"/>
  <c r="AM40" i="104"/>
  <c r="AN42" i="104"/>
  <c r="I46" i="104"/>
  <c r="AL47" i="104"/>
  <c r="J55" i="104"/>
  <c r="AL58" i="104"/>
  <c r="AP61" i="104"/>
  <c r="L61" i="104" s="1"/>
  <c r="J64" i="104"/>
  <c r="I67" i="104"/>
  <c r="O70" i="104"/>
  <c r="AI70" i="104" s="1"/>
  <c r="AV70" i="104" s="1"/>
  <c r="AN87" i="104"/>
  <c r="AL95" i="104"/>
  <c r="AG99" i="104"/>
  <c r="AT101" i="104"/>
  <c r="AS112" i="104"/>
  <c r="AL120" i="104"/>
  <c r="AQ128" i="104"/>
  <c r="AN131" i="104"/>
  <c r="AS134" i="104"/>
  <c r="AL140" i="104"/>
  <c r="AQ142" i="104"/>
  <c r="AG144" i="104"/>
  <c r="AP147" i="104"/>
  <c r="O169" i="104"/>
  <c r="AP173" i="104"/>
  <c r="AT181" i="104"/>
  <c r="O206" i="104"/>
  <c r="AK206" i="104" s="1"/>
  <c r="AX206" i="104" s="1"/>
  <c r="AQ210" i="104"/>
  <c r="I215" i="104"/>
  <c r="AR219" i="104"/>
  <c r="AP229" i="104"/>
  <c r="AQ235" i="104"/>
  <c r="AG255" i="104"/>
  <c r="AQ257" i="104"/>
  <c r="AQ261" i="104"/>
  <c r="AN269" i="104"/>
  <c r="AL277" i="104"/>
  <c r="AO289" i="104"/>
  <c r="AN22" i="104"/>
  <c r="AQ31" i="104"/>
  <c r="AM47" i="104"/>
  <c r="AN58" i="104"/>
  <c r="I69" i="104"/>
  <c r="AO87" i="104"/>
  <c r="AO95" i="104"/>
  <c r="AM120" i="104"/>
  <c r="AR128" i="104"/>
  <c r="AT131" i="104"/>
  <c r="AS142" i="104"/>
  <c r="I203" i="104"/>
  <c r="AS219" i="104"/>
  <c r="AG237" i="104"/>
  <c r="AR257" i="104"/>
  <c r="AQ289" i="104"/>
  <c r="AN293" i="105"/>
  <c r="J293" i="105"/>
  <c r="AT293" i="105"/>
  <c r="AQ293" i="105"/>
  <c r="AQ25" i="104"/>
  <c r="AL27" i="104"/>
  <c r="AP29" i="104"/>
  <c r="L29" i="104" s="1"/>
  <c r="AT31" i="104"/>
  <c r="AL36" i="104"/>
  <c r="AN38" i="104"/>
  <c r="AQ40" i="104"/>
  <c r="O46" i="104"/>
  <c r="AK46" i="104" s="1"/>
  <c r="AX46" i="104" s="1"/>
  <c r="AO47" i="104"/>
  <c r="AG57" i="104"/>
  <c r="AO58" i="104"/>
  <c r="AT59" i="104"/>
  <c r="J69" i="104"/>
  <c r="AR75" i="104"/>
  <c r="AR95" i="104"/>
  <c r="AG98" i="104"/>
  <c r="AP99" i="104"/>
  <c r="I108" i="104"/>
  <c r="AN120" i="104"/>
  <c r="AG138" i="104"/>
  <c r="AT144" i="104"/>
  <c r="AL146" i="104"/>
  <c r="O150" i="104"/>
  <c r="AG154" i="104"/>
  <c r="J160" i="104"/>
  <c r="AN165" i="104"/>
  <c r="AM167" i="104"/>
  <c r="AL184" i="104"/>
  <c r="AR194" i="104"/>
  <c r="AM196" i="104"/>
  <c r="J203" i="104"/>
  <c r="AO204" i="104"/>
  <c r="AL208" i="104"/>
  <c r="I211" i="104"/>
  <c r="AN212" i="104"/>
  <c r="O215" i="104"/>
  <c r="AJ215" i="104" s="1"/>
  <c r="AW215" i="104" s="1"/>
  <c r="I236" i="104"/>
  <c r="AO250" i="104"/>
  <c r="AN255" i="104"/>
  <c r="AK260" i="104"/>
  <c r="AX260" i="104" s="1"/>
  <c r="AS274" i="104"/>
  <c r="AM274" i="104"/>
  <c r="AS276" i="104"/>
  <c r="AT276" i="104"/>
  <c r="AQ276" i="104"/>
  <c r="O276" i="104"/>
  <c r="AK276" i="104" s="1"/>
  <c r="AX276" i="104" s="1"/>
  <c r="AL292" i="104"/>
  <c r="AR294" i="104"/>
  <c r="AP47" i="104"/>
  <c r="L47" i="104" s="1"/>
  <c r="AQ58" i="104"/>
  <c r="AM70" i="104"/>
  <c r="AR120" i="104"/>
  <c r="AO278" i="104"/>
  <c r="AP278" i="104"/>
  <c r="L278" i="104" s="1"/>
  <c r="AQ292" i="104"/>
  <c r="AR87" i="105"/>
  <c r="AP87" i="105"/>
  <c r="AT163" i="105"/>
  <c r="AR163" i="105"/>
  <c r="AQ163" i="105"/>
  <c r="AL163" i="105"/>
  <c r="AG163" i="105"/>
  <c r="AN27" i="104"/>
  <c r="AO36" i="104"/>
  <c r="J41" i="104"/>
  <c r="AG46" i="104"/>
  <c r="AR47" i="104"/>
  <c r="AM49" i="104"/>
  <c r="AO55" i="104"/>
  <c r="AN57" i="104"/>
  <c r="AT58" i="104"/>
  <c r="AM64" i="104"/>
  <c r="AN67" i="104"/>
  <c r="O69" i="104"/>
  <c r="AJ69" i="104" s="1"/>
  <c r="AW69" i="104" s="1"/>
  <c r="AN70" i="104"/>
  <c r="I76" i="104"/>
  <c r="AI98" i="104"/>
  <c r="AV98" i="104" s="1"/>
  <c r="AN146" i="104"/>
  <c r="AL154" i="104"/>
  <c r="O160" i="104"/>
  <c r="AR167" i="104"/>
  <c r="AN175" i="104"/>
  <c r="AN180" i="104"/>
  <c r="AN184" i="104"/>
  <c r="AR187" i="104"/>
  <c r="AP196" i="104"/>
  <c r="L196" i="104" s="1"/>
  <c r="O203" i="104"/>
  <c r="AM206" i="104"/>
  <c r="AS208" i="104"/>
  <c r="AR212" i="104"/>
  <c r="AT226" i="104"/>
  <c r="AP237" i="104"/>
  <c r="AQ250" i="104"/>
  <c r="AT255" i="104"/>
  <c r="AO260" i="104"/>
  <c r="AS267" i="104"/>
  <c r="AG274" i="104"/>
  <c r="AT25" i="105"/>
  <c r="I25" i="105"/>
  <c r="AQ25" i="105"/>
  <c r="AP25" i="105"/>
  <c r="L25" i="105" s="1"/>
  <c r="AP313" i="105"/>
  <c r="AQ313" i="105"/>
  <c r="AO27" i="104"/>
  <c r="O30" i="104"/>
  <c r="AK30" i="104" s="1"/>
  <c r="AX30" i="104" s="1"/>
  <c r="O32" i="104"/>
  <c r="AJ32" i="104" s="1"/>
  <c r="AW32" i="104" s="1"/>
  <c r="AP36" i="104"/>
  <c r="AO43" i="104"/>
  <c r="AT47" i="104"/>
  <c r="AN49" i="104"/>
  <c r="AS55" i="104"/>
  <c r="AO57" i="104"/>
  <c r="AR64" i="104"/>
  <c r="AO70" i="104"/>
  <c r="AJ98" i="104"/>
  <c r="AW98" i="104" s="1"/>
  <c r="O108" i="104"/>
  <c r="AJ108" i="104" s="1"/>
  <c r="AW108" i="104" s="1"/>
  <c r="AM116" i="104"/>
  <c r="I121" i="104"/>
  <c r="I128" i="104"/>
  <c r="AO138" i="104"/>
  <c r="AP146" i="104"/>
  <c r="L146" i="104" s="1"/>
  <c r="AL152" i="104"/>
  <c r="AN154" i="104"/>
  <c r="J166" i="104"/>
  <c r="AT167" i="104"/>
  <c r="AS169" i="104"/>
  <c r="AG172" i="104"/>
  <c r="O174" i="104"/>
  <c r="AO175" i="104"/>
  <c r="I179" i="104"/>
  <c r="AO180" i="104"/>
  <c r="J190" i="104"/>
  <c r="AR196" i="104"/>
  <c r="I205" i="104"/>
  <c r="AO206" i="104"/>
  <c r="AT208" i="104"/>
  <c r="O211" i="104"/>
  <c r="AI211" i="104" s="1"/>
  <c r="AV211" i="104" s="1"/>
  <c r="AL215" i="104"/>
  <c r="O222" i="104"/>
  <c r="AJ222" i="104" s="1"/>
  <c r="AW222" i="104" s="1"/>
  <c r="AL224" i="104"/>
  <c r="AO228" i="104"/>
  <c r="AT230" i="104"/>
  <c r="AQ237" i="104"/>
  <c r="AP260" i="104"/>
  <c r="L260" i="104" s="1"/>
  <c r="AG276" i="104"/>
  <c r="AG288" i="104"/>
  <c r="AT288" i="104"/>
  <c r="AL288" i="104"/>
  <c r="O25" i="105"/>
  <c r="AM144" i="105"/>
  <c r="AR144" i="105"/>
  <c r="AL144" i="105"/>
  <c r="AQ154" i="105"/>
  <c r="I154" i="105"/>
  <c r="AS154" i="105"/>
  <c r="AR154" i="105"/>
  <c r="AN154" i="105"/>
  <c r="AL154" i="105"/>
  <c r="AM272" i="104"/>
  <c r="AR278" i="104"/>
  <c r="AP298" i="104"/>
  <c r="AS298" i="104"/>
  <c r="AR298" i="104"/>
  <c r="AO298" i="104"/>
  <c r="AN298" i="104"/>
  <c r="AL298" i="104"/>
  <c r="J298" i="104"/>
  <c r="AQ246" i="105"/>
  <c r="J246" i="105"/>
  <c r="AT246" i="105"/>
  <c r="AR246" i="105"/>
  <c r="AP246" i="105"/>
  <c r="L246" i="105" s="1"/>
  <c r="AO246" i="105"/>
  <c r="AN246" i="105"/>
  <c r="AM246" i="105"/>
  <c r="O246" i="105"/>
  <c r="AI246" i="105" s="1"/>
  <c r="AV246" i="105" s="1"/>
  <c r="AL69" i="104"/>
  <c r="O121" i="104"/>
  <c r="AJ121" i="104" s="1"/>
  <c r="AW121" i="104" s="1"/>
  <c r="AR152" i="104"/>
  <c r="AL160" i="104"/>
  <c r="AM172" i="104"/>
  <c r="AT180" i="104"/>
  <c r="O205" i="104"/>
  <c r="AQ215" i="104"/>
  <c r="AP218" i="104"/>
  <c r="L218" i="104" s="1"/>
  <c r="O227" i="104"/>
  <c r="AJ227" i="104" s="1"/>
  <c r="AW227" i="104" s="1"/>
  <c r="L249" i="104"/>
  <c r="AN272" i="104"/>
  <c r="O298" i="104"/>
  <c r="AJ298" i="104" s="1"/>
  <c r="AW298" i="104" s="1"/>
  <c r="AM198" i="105"/>
  <c r="AL198" i="105"/>
  <c r="AG198" i="105"/>
  <c r="Z20" i="104"/>
  <c r="AL5" i="104" s="1"/>
  <c r="X53" i="2" s="1"/>
  <c r="J28" i="104"/>
  <c r="I40" i="104"/>
  <c r="AT46" i="104"/>
  <c r="AR49" i="104"/>
  <c r="J61" i="104"/>
  <c r="L63" i="104"/>
  <c r="AM69" i="104"/>
  <c r="J92" i="104"/>
  <c r="AO94" i="104"/>
  <c r="O128" i="104"/>
  <c r="AK128" i="104" s="1"/>
  <c r="AX128" i="104" s="1"/>
  <c r="O151" i="104"/>
  <c r="AK151" i="104" s="1"/>
  <c r="AX151" i="104" s="1"/>
  <c r="AS160" i="104"/>
  <c r="AQ172" i="104"/>
  <c r="O179" i="104"/>
  <c r="AI179" i="104" s="1"/>
  <c r="AV179" i="104" s="1"/>
  <c r="O188" i="104"/>
  <c r="AJ188" i="104" s="1"/>
  <c r="AW188" i="104" s="1"/>
  <c r="AM203" i="104"/>
  <c r="AT215" i="104"/>
  <c r="O231" i="104"/>
  <c r="O238" i="104"/>
  <c r="AG244" i="104"/>
  <c r="I247" i="104"/>
  <c r="O249" i="104"/>
  <c r="AK249" i="104" s="1"/>
  <c r="AX249" i="104" s="1"/>
  <c r="AG254" i="104"/>
  <c r="AT272" i="104"/>
  <c r="AM284" i="104"/>
  <c r="AS284" i="104"/>
  <c r="AN284" i="104"/>
  <c r="AS286" i="104"/>
  <c r="AP286" i="104"/>
  <c r="L286" i="104" s="1"/>
  <c r="AO296" i="104"/>
  <c r="J296" i="104"/>
  <c r="AQ296" i="104"/>
  <c r="AS67" i="105"/>
  <c r="AR67" i="105"/>
  <c r="AQ67" i="105"/>
  <c r="AN67" i="105"/>
  <c r="AM67" i="105"/>
  <c r="AO214" i="105"/>
  <c r="AT214" i="105"/>
  <c r="AS214" i="105"/>
  <c r="AP214" i="105"/>
  <c r="L214" i="105" s="1"/>
  <c r="AL214" i="105"/>
  <c r="AG214" i="105"/>
  <c r="O214" i="105"/>
  <c r="AI214" i="105" s="1"/>
  <c r="AV214" i="105" s="1"/>
  <c r="AQ262" i="105"/>
  <c r="J262" i="105"/>
  <c r="AR262" i="105"/>
  <c r="J31" i="104"/>
  <c r="I58" i="104"/>
  <c r="AN69" i="104"/>
  <c r="AG82" i="104"/>
  <c r="AP94" i="104"/>
  <c r="L94" i="104" s="1"/>
  <c r="J97" i="104"/>
  <c r="AG103" i="104"/>
  <c r="AQ119" i="104"/>
  <c r="I147" i="104"/>
  <c r="AN158" i="104"/>
  <c r="AL190" i="104"/>
  <c r="AO203" i="104"/>
  <c r="AP213" i="104"/>
  <c r="I219" i="104"/>
  <c r="I235" i="104"/>
  <c r="AG263" i="104"/>
  <c r="AO268" i="104"/>
  <c r="AL138" i="105"/>
  <c r="AP138" i="105"/>
  <c r="AM138" i="105"/>
  <c r="AG138" i="105"/>
  <c r="J227" i="105"/>
  <c r="AP227" i="105"/>
  <c r="L227" i="105" s="1"/>
  <c r="AM227" i="105"/>
  <c r="AR49" i="106"/>
  <c r="O49" i="106"/>
  <c r="AI49" i="106" s="1"/>
  <c r="AV49" i="106" s="1"/>
  <c r="J49" i="106"/>
  <c r="AQ72" i="106"/>
  <c r="AT72" i="106"/>
  <c r="O72" i="106"/>
  <c r="AK72" i="106" s="1"/>
  <c r="AX72" i="106" s="1"/>
  <c r="AS92" i="106"/>
  <c r="AO92" i="106"/>
  <c r="AG238" i="106"/>
  <c r="O238" i="106"/>
  <c r="AN308" i="104"/>
  <c r="J333" i="104"/>
  <c r="AS70" i="105"/>
  <c r="AM80" i="105"/>
  <c r="AR99" i="105"/>
  <c r="I131" i="105"/>
  <c r="O200" i="105"/>
  <c r="AK200" i="105" s="1"/>
  <c r="AX200" i="105" s="1"/>
  <c r="I209" i="105"/>
  <c r="O240" i="105"/>
  <c r="AT45" i="106"/>
  <c r="AG45" i="106"/>
  <c r="AR60" i="106"/>
  <c r="O92" i="106"/>
  <c r="AR305" i="104"/>
  <c r="O307" i="104"/>
  <c r="AR308" i="104"/>
  <c r="J320" i="104"/>
  <c r="J331" i="104"/>
  <c r="O343" i="104"/>
  <c r="AK343" i="104" s="1"/>
  <c r="AX343" i="104" s="1"/>
  <c r="J33" i="105"/>
  <c r="O35" i="105"/>
  <c r="AK35" i="105" s="1"/>
  <c r="AX35" i="105" s="1"/>
  <c r="J53" i="105"/>
  <c r="I61" i="105"/>
  <c r="AO80" i="105"/>
  <c r="AS99" i="105"/>
  <c r="J131" i="105"/>
  <c r="I147" i="105"/>
  <c r="I196" i="105"/>
  <c r="J209" i="105"/>
  <c r="AG211" i="105"/>
  <c r="AR222" i="105"/>
  <c r="AL229" i="105"/>
  <c r="I268" i="105"/>
  <c r="J270" i="105"/>
  <c r="O280" i="105"/>
  <c r="AK280" i="105" s="1"/>
  <c r="AX280" i="105" s="1"/>
  <c r="AR285" i="105"/>
  <c r="AP290" i="105"/>
  <c r="L290" i="105" s="1"/>
  <c r="I296" i="105"/>
  <c r="J298" i="105"/>
  <c r="O331" i="105"/>
  <c r="AI331" i="105" s="1"/>
  <c r="AV331" i="105" s="1"/>
  <c r="I346" i="105"/>
  <c r="I348" i="105"/>
  <c r="O24" i="106"/>
  <c r="AI24" i="106" s="1"/>
  <c r="AV24" i="106" s="1"/>
  <c r="J59" i="106"/>
  <c r="AS59" i="106"/>
  <c r="AM74" i="106"/>
  <c r="AG74" i="106"/>
  <c r="AT80" i="106"/>
  <c r="AQ80" i="106"/>
  <c r="AP80" i="106"/>
  <c r="AT89" i="106"/>
  <c r="AR89" i="106"/>
  <c r="AS267" i="106"/>
  <c r="O267" i="106"/>
  <c r="AK267" i="106" s="1"/>
  <c r="AX267" i="106" s="1"/>
  <c r="AT281" i="106"/>
  <c r="O281" i="106"/>
  <c r="R20" i="105"/>
  <c r="AT173" i="105"/>
  <c r="AS220" i="105"/>
  <c r="AP248" i="105"/>
  <c r="L248" i="105" s="1"/>
  <c r="AR265" i="105"/>
  <c r="AS317" i="105"/>
  <c r="AS339" i="105"/>
  <c r="AP341" i="105"/>
  <c r="L341" i="105" s="1"/>
  <c r="W20" i="106"/>
  <c r="AS29" i="106"/>
  <c r="AS49" i="106"/>
  <c r="AL72" i="106"/>
  <c r="AP157" i="107"/>
  <c r="L157" i="107" s="1"/>
  <c r="AS157" i="107"/>
  <c r="AN157" i="107"/>
  <c r="O320" i="104"/>
  <c r="T20" i="105"/>
  <c r="T19" i="105" s="1"/>
  <c r="O51" i="105"/>
  <c r="O53" i="105"/>
  <c r="AK53" i="105" s="1"/>
  <c r="AX53" i="105" s="1"/>
  <c r="O71" i="105"/>
  <c r="O131" i="105"/>
  <c r="AI131" i="105" s="1"/>
  <c r="AV131" i="105" s="1"/>
  <c r="I157" i="105"/>
  <c r="I172" i="105"/>
  <c r="O209" i="105"/>
  <c r="AI209" i="105" s="1"/>
  <c r="AV209" i="105" s="1"/>
  <c r="AN211" i="105"/>
  <c r="AS240" i="105"/>
  <c r="AG280" i="105"/>
  <c r="AM41" i="106"/>
  <c r="I44" i="106"/>
  <c r="AT49" i="106"/>
  <c r="AM72" i="106"/>
  <c r="J77" i="106"/>
  <c r="AO77" i="106"/>
  <c r="AG77" i="106"/>
  <c r="I280" i="104"/>
  <c r="AL307" i="104"/>
  <c r="O325" i="104"/>
  <c r="AK325" i="104" s="1"/>
  <c r="AX325" i="104" s="1"/>
  <c r="AM336" i="104"/>
  <c r="AP348" i="104"/>
  <c r="AN351" i="104"/>
  <c r="L24" i="105"/>
  <c r="AL35" i="105"/>
  <c r="AL37" i="105"/>
  <c r="AR63" i="105"/>
  <c r="AM65" i="105"/>
  <c r="AO69" i="105"/>
  <c r="AT79" i="105"/>
  <c r="AL85" i="105"/>
  <c r="AO90" i="105"/>
  <c r="J134" i="105"/>
  <c r="O147" i="105"/>
  <c r="AJ147" i="105" s="1"/>
  <c r="AW147" i="105" s="1"/>
  <c r="J157" i="105"/>
  <c r="AP159" i="105"/>
  <c r="J172" i="105"/>
  <c r="AM179" i="105"/>
  <c r="O184" i="105"/>
  <c r="AJ184" i="105" s="1"/>
  <c r="AW184" i="105" s="1"/>
  <c r="J187" i="105"/>
  <c r="AG189" i="105"/>
  <c r="AR190" i="105"/>
  <c r="AQ193" i="105"/>
  <c r="I199" i="105"/>
  <c r="AR211" i="105"/>
  <c r="J228" i="105"/>
  <c r="AR229" i="105"/>
  <c r="O268" i="105"/>
  <c r="AK268" i="105" s="1"/>
  <c r="AX268" i="105" s="1"/>
  <c r="O270" i="105"/>
  <c r="AJ270" i="105" s="1"/>
  <c r="AW270" i="105" s="1"/>
  <c r="J286" i="105"/>
  <c r="O296" i="105"/>
  <c r="AJ296" i="105" s="1"/>
  <c r="AW296" i="105" s="1"/>
  <c r="O309" i="105"/>
  <c r="AI309" i="105" s="1"/>
  <c r="AV309" i="105" s="1"/>
  <c r="AP328" i="105"/>
  <c r="L328" i="105" s="1"/>
  <c r="AM331" i="105"/>
  <c r="I340" i="105"/>
  <c r="AL24" i="106"/>
  <c r="AG26" i="106"/>
  <c r="AM37" i="106"/>
  <c r="AR41" i="106"/>
  <c r="I46" i="106"/>
  <c r="AQ54" i="106"/>
  <c r="AT59" i="106"/>
  <c r="AR61" i="106"/>
  <c r="AN61" i="106"/>
  <c r="AN72" i="106"/>
  <c r="AO74" i="106"/>
  <c r="AR80" i="106"/>
  <c r="AQ221" i="106"/>
  <c r="AN221" i="106"/>
  <c r="AT211" i="105"/>
  <c r="P20" i="106"/>
  <c r="AB5" i="106" s="1"/>
  <c r="N51" i="2" s="1"/>
  <c r="AF20" i="106"/>
  <c r="AR5" i="106" s="1"/>
  <c r="AD51" i="2" s="1"/>
  <c r="AQ44" i="106"/>
  <c r="AR44" i="106"/>
  <c r="O44" i="106"/>
  <c r="AO72" i="106"/>
  <c r="AS293" i="106"/>
  <c r="I293" i="106"/>
  <c r="AM293" i="106"/>
  <c r="O293" i="106"/>
  <c r="AK293" i="106" s="1"/>
  <c r="AX293" i="106" s="1"/>
  <c r="AS304" i="106"/>
  <c r="AN304" i="106"/>
  <c r="I297" i="104"/>
  <c r="J305" i="104"/>
  <c r="AN307" i="104"/>
  <c r="J313" i="104"/>
  <c r="I319" i="104"/>
  <c r="J330" i="104"/>
  <c r="AN331" i="104"/>
  <c r="AT336" i="104"/>
  <c r="J339" i="104"/>
  <c r="AP343" i="104"/>
  <c r="L343" i="104" s="1"/>
  <c r="AR351" i="104"/>
  <c r="AP33" i="105"/>
  <c r="AO35" i="105"/>
  <c r="AS37" i="105"/>
  <c r="AM53" i="105"/>
  <c r="AO65" i="105"/>
  <c r="AS69" i="105"/>
  <c r="I80" i="105"/>
  <c r="AR85" i="105"/>
  <c r="AL100" i="105"/>
  <c r="AG112" i="105"/>
  <c r="J130" i="105"/>
  <c r="AL131" i="105"/>
  <c r="J137" i="105"/>
  <c r="O153" i="105"/>
  <c r="L157" i="105"/>
  <c r="AT159" i="105"/>
  <c r="I167" i="105"/>
  <c r="O172" i="105"/>
  <c r="AR196" i="105"/>
  <c r="O199" i="105"/>
  <c r="AJ199" i="105" s="1"/>
  <c r="AW199" i="105" s="1"/>
  <c r="AG201" i="105"/>
  <c r="AP204" i="105"/>
  <c r="L204" i="105" s="1"/>
  <c r="AL209" i="105"/>
  <c r="AR225" i="105"/>
  <c r="J230" i="105"/>
  <c r="AP235" i="105"/>
  <c r="L235" i="105" s="1"/>
  <c r="J241" i="105"/>
  <c r="AS242" i="105"/>
  <c r="AG249" i="105"/>
  <c r="I261" i="105"/>
  <c r="AS263" i="105"/>
  <c r="AG268" i="105"/>
  <c r="O279" i="105"/>
  <c r="AK279" i="105" s="1"/>
  <c r="AX279" i="105" s="1"/>
  <c r="AL280" i="105"/>
  <c r="AS281" i="105"/>
  <c r="O286" i="105"/>
  <c r="AK286" i="105" s="1"/>
  <c r="AX286" i="105" s="1"/>
  <c r="AG288" i="105"/>
  <c r="I290" i="105"/>
  <c r="I312" i="105"/>
  <c r="AG321" i="105"/>
  <c r="AQ331" i="105"/>
  <c r="AR346" i="105"/>
  <c r="AO348" i="105"/>
  <c r="AO24" i="106"/>
  <c r="O36" i="106"/>
  <c r="AK36" i="106" s="1"/>
  <c r="AX36" i="106" s="1"/>
  <c r="AG48" i="106"/>
  <c r="AL48" i="106"/>
  <c r="I60" i="106"/>
  <c r="AR72" i="106"/>
  <c r="J81" i="106"/>
  <c r="AT81" i="106"/>
  <c r="AP307" i="104"/>
  <c r="L307" i="104" s="1"/>
  <c r="AM325" i="104"/>
  <c r="AP331" i="104"/>
  <c r="L331" i="104" s="1"/>
  <c r="AG334" i="104"/>
  <c r="AR343" i="104"/>
  <c r="AL24" i="105"/>
  <c r="I26" i="105"/>
  <c r="AQ35" i="105"/>
  <c r="I43" i="105"/>
  <c r="AL51" i="105"/>
  <c r="AO53" i="105"/>
  <c r="AM55" i="105"/>
  <c r="AL61" i="105"/>
  <c r="J64" i="105"/>
  <c r="AR65" i="105"/>
  <c r="J80" i="105"/>
  <c r="AS85" i="105"/>
  <c r="J99" i="105"/>
  <c r="AN100" i="105"/>
  <c r="AM131" i="105"/>
  <c r="AM147" i="105"/>
  <c r="J164" i="105"/>
  <c r="J180" i="105"/>
  <c r="AL184" i="105"/>
  <c r="AG187" i="105"/>
  <c r="AN189" i="105"/>
  <c r="J208" i="105"/>
  <c r="AM209" i="105"/>
  <c r="AR235" i="105"/>
  <c r="AG259" i="105"/>
  <c r="AL270" i="105"/>
  <c r="AO280" i="105"/>
  <c r="J290" i="105"/>
  <c r="AL304" i="105"/>
  <c r="AG307" i="105"/>
  <c r="AO309" i="105"/>
  <c r="AL323" i="105"/>
  <c r="AL338" i="105"/>
  <c r="O340" i="105"/>
  <c r="AK340" i="105" s="1"/>
  <c r="AX340" i="105" s="1"/>
  <c r="AQ344" i="105"/>
  <c r="AS346" i="105"/>
  <c r="AP348" i="105"/>
  <c r="AG350" i="105"/>
  <c r="AQ24" i="106"/>
  <c r="AL26" i="106"/>
  <c r="I28" i="106"/>
  <c r="AS72" i="106"/>
  <c r="O297" i="104"/>
  <c r="AI297" i="104" s="1"/>
  <c r="AV297" i="104" s="1"/>
  <c r="AQ307" i="104"/>
  <c r="L319" i="104"/>
  <c r="AR325" i="104"/>
  <c r="AR331" i="104"/>
  <c r="AS343" i="104"/>
  <c r="AO24" i="105"/>
  <c r="AT35" i="105"/>
  <c r="AN51" i="105"/>
  <c r="AR53" i="105"/>
  <c r="AS55" i="105"/>
  <c r="AO61" i="105"/>
  <c r="AS71" i="105"/>
  <c r="AL88" i="105"/>
  <c r="AN131" i="105"/>
  <c r="AN147" i="105"/>
  <c r="AG153" i="105"/>
  <c r="AG172" i="105"/>
  <c r="AP184" i="105"/>
  <c r="L184" i="105" s="1"/>
  <c r="AQ209" i="105"/>
  <c r="AN228" i="105"/>
  <c r="AN270" i="105"/>
  <c r="AG279" i="105"/>
  <c r="AP280" i="105"/>
  <c r="L280" i="105" s="1"/>
  <c r="AM296" i="105"/>
  <c r="AR302" i="105"/>
  <c r="AS55" i="106"/>
  <c r="AR55" i="106"/>
  <c r="AT60" i="106"/>
  <c r="AG60" i="106"/>
  <c r="O60" i="106"/>
  <c r="AJ60" i="106" s="1"/>
  <c r="AW60" i="106" s="1"/>
  <c r="J71" i="106"/>
  <c r="AT71" i="106"/>
  <c r="AM71" i="106"/>
  <c r="AS329" i="106"/>
  <c r="AO329" i="106"/>
  <c r="AM329" i="106"/>
  <c r="O329" i="106"/>
  <c r="AK329" i="106" s="1"/>
  <c r="AX329" i="106" s="1"/>
  <c r="AT171" i="107"/>
  <c r="J171" i="107"/>
  <c r="AQ171" i="107"/>
  <c r="AP171" i="107"/>
  <c r="AL171" i="107"/>
  <c r="AG171" i="107"/>
  <c r="O171" i="107"/>
  <c r="AJ171" i="107" s="1"/>
  <c r="AW171" i="107" s="1"/>
  <c r="O293" i="104"/>
  <c r="AJ293" i="104" s="1"/>
  <c r="AW293" i="104" s="1"/>
  <c r="AG305" i="104"/>
  <c r="AT307" i="104"/>
  <c r="AG313" i="104"/>
  <c r="O319" i="104"/>
  <c r="AK319" i="104" s="1"/>
  <c r="AX319" i="104" s="1"/>
  <c r="AT325" i="104"/>
  <c r="AG330" i="104"/>
  <c r="AS331" i="104"/>
  <c r="AO334" i="104"/>
  <c r="AG339" i="104"/>
  <c r="AT343" i="104"/>
  <c r="AQ24" i="105"/>
  <c r="I29" i="105"/>
  <c r="AR40" i="105"/>
  <c r="AQ51" i="105"/>
  <c r="AT53" i="105"/>
  <c r="AP61" i="105"/>
  <c r="J66" i="105"/>
  <c r="I70" i="105"/>
  <c r="O80" i="105"/>
  <c r="AN88" i="105"/>
  <c r="AO94" i="105"/>
  <c r="O99" i="105"/>
  <c r="I101" i="105"/>
  <c r="AM103" i="105"/>
  <c r="AL114" i="105"/>
  <c r="AQ131" i="105"/>
  <c r="AO147" i="105"/>
  <c r="AG150" i="105"/>
  <c r="AG155" i="105"/>
  <c r="AM157" i="105"/>
  <c r="AK162" i="105"/>
  <c r="AX162" i="105" s="1"/>
  <c r="O180" i="105"/>
  <c r="AQ184" i="105"/>
  <c r="AR187" i="105"/>
  <c r="AM199" i="105"/>
  <c r="O208" i="105"/>
  <c r="AI208" i="105" s="1"/>
  <c r="AV208" i="105" s="1"/>
  <c r="AL213" i="105"/>
  <c r="J222" i="105"/>
  <c r="AO223" i="105"/>
  <c r="AT228" i="105"/>
  <c r="AN232" i="105"/>
  <c r="AP238" i="105"/>
  <c r="AR249" i="105"/>
  <c r="AS259" i="105"/>
  <c r="L267" i="105"/>
  <c r="AS268" i="105"/>
  <c r="AP270" i="105"/>
  <c r="L270" i="105" s="1"/>
  <c r="AR280" i="105"/>
  <c r="O282" i="105"/>
  <c r="AK282" i="105" s="1"/>
  <c r="AX282" i="105" s="1"/>
  <c r="J285" i="105"/>
  <c r="AL286" i="105"/>
  <c r="AP288" i="105"/>
  <c r="L288" i="105" s="1"/>
  <c r="O290" i="105"/>
  <c r="AI290" i="105" s="1"/>
  <c r="AV290" i="105" s="1"/>
  <c r="AP296" i="105"/>
  <c r="L296" i="105" s="1"/>
  <c r="AT302" i="105"/>
  <c r="AO304" i="105"/>
  <c r="AL307" i="105"/>
  <c r="AR318" i="105"/>
  <c r="AM321" i="105"/>
  <c r="J332" i="105"/>
  <c r="AO338" i="105"/>
  <c r="AT344" i="105"/>
  <c r="I347" i="105"/>
  <c r="I349" i="105"/>
  <c r="AS350" i="105"/>
  <c r="AQ26" i="106"/>
  <c r="AR36" i="106"/>
  <c r="AN39" i="106"/>
  <c r="AL44" i="106"/>
  <c r="AM50" i="106"/>
  <c r="O55" i="106"/>
  <c r="AI55" i="106" s="1"/>
  <c r="AV55" i="106" s="1"/>
  <c r="O71" i="106"/>
  <c r="AI71" i="106" s="1"/>
  <c r="AV71" i="106" s="1"/>
  <c r="AP81" i="106"/>
  <c r="L81" i="106" s="1"/>
  <c r="AG297" i="104"/>
  <c r="AQ334" i="104"/>
  <c r="AT24" i="105"/>
  <c r="AG34" i="105"/>
  <c r="AT51" i="105"/>
  <c r="AS61" i="105"/>
  <c r="AP88" i="105"/>
  <c r="L88" i="105" s="1"/>
  <c r="AG124" i="105"/>
  <c r="AG130" i="105"/>
  <c r="AS131" i="105"/>
  <c r="AL137" i="105"/>
  <c r="AP147" i="105"/>
  <c r="L147" i="105" s="1"/>
  <c r="AO153" i="105"/>
  <c r="AN157" i="105"/>
  <c r="AM172" i="105"/>
  <c r="AT184" i="105"/>
  <c r="AG197" i="105"/>
  <c r="AN199" i="105"/>
  <c r="AQ270" i="105"/>
  <c r="AM279" i="105"/>
  <c r="AT280" i="105"/>
  <c r="AR296" i="105"/>
  <c r="AP304" i="105"/>
  <c r="L304" i="105" s="1"/>
  <c r="AN307" i="105"/>
  <c r="AM312" i="105"/>
  <c r="AN321" i="105"/>
  <c r="AP338" i="105"/>
  <c r="L338" i="105" s="1"/>
  <c r="AN340" i="105"/>
  <c r="AT26" i="106"/>
  <c r="AS36" i="106"/>
  <c r="AM44" i="106"/>
  <c r="AM48" i="106"/>
  <c r="AO50" i="106"/>
  <c r="J58" i="106"/>
  <c r="AN58" i="106"/>
  <c r="AQ73" i="106"/>
  <c r="I73" i="106"/>
  <c r="AP73" i="106"/>
  <c r="L73" i="106" s="1"/>
  <c r="AO73" i="106"/>
  <c r="AL73" i="106"/>
  <c r="AS208" i="106"/>
  <c r="AO208" i="106"/>
  <c r="O208" i="106"/>
  <c r="AI208" i="106" s="1"/>
  <c r="AV208" i="106" s="1"/>
  <c r="AM280" i="104"/>
  <c r="AI305" i="104"/>
  <c r="AV305" i="104" s="1"/>
  <c r="AN306" i="104"/>
  <c r="J308" i="104"/>
  <c r="AO313" i="104"/>
  <c r="AS316" i="104"/>
  <c r="AL330" i="104"/>
  <c r="AM339" i="104"/>
  <c r="AM22" i="105"/>
  <c r="AL26" i="105"/>
  <c r="O32" i="105"/>
  <c r="AK32" i="105" s="1"/>
  <c r="AX32" i="105" s="1"/>
  <c r="AT38" i="105"/>
  <c r="AR43" i="105"/>
  <c r="AS49" i="105"/>
  <c r="AT61" i="105"/>
  <c r="AQ64" i="105"/>
  <c r="AP74" i="105"/>
  <c r="L74" i="105" s="1"/>
  <c r="AG80" i="105"/>
  <c r="AQ88" i="105"/>
  <c r="AG99" i="105"/>
  <c r="O101" i="105"/>
  <c r="AR103" i="105"/>
  <c r="AG110" i="105"/>
  <c r="O113" i="105"/>
  <c r="AI113" i="105" s="1"/>
  <c r="AV113" i="105" s="1"/>
  <c r="AT114" i="105"/>
  <c r="AP117" i="105"/>
  <c r="L117" i="105" s="1"/>
  <c r="AR137" i="105"/>
  <c r="AR147" i="105"/>
  <c r="AP153" i="105"/>
  <c r="AR157" i="105"/>
  <c r="AL160" i="105"/>
  <c r="AL164" i="105"/>
  <c r="AP172" i="105"/>
  <c r="L172" i="105" s="1"/>
  <c r="O175" i="105"/>
  <c r="AJ175" i="105" s="1"/>
  <c r="AW175" i="105" s="1"/>
  <c r="AG180" i="105"/>
  <c r="AO199" i="105"/>
  <c r="AN215" i="105"/>
  <c r="AL226" i="105"/>
  <c r="AI241" i="105"/>
  <c r="AV241" i="105" s="1"/>
  <c r="AS270" i="105"/>
  <c r="AP279" i="105"/>
  <c r="L279" i="105" s="1"/>
  <c r="AG290" i="105"/>
  <c r="AR292" i="105"/>
  <c r="AT296" i="105"/>
  <c r="AR304" i="105"/>
  <c r="AQ307" i="105"/>
  <c r="AP321" i="105"/>
  <c r="L321" i="105" s="1"/>
  <c r="AL28" i="106"/>
  <c r="AO44" i="106"/>
  <c r="AN48" i="106"/>
  <c r="AG55" i="106"/>
  <c r="I251" i="106"/>
  <c r="AS251" i="106"/>
  <c r="AT203" i="107"/>
  <c r="AO203" i="107"/>
  <c r="AM203" i="107"/>
  <c r="AQ203" i="107"/>
  <c r="AL203" i="107"/>
  <c r="AG203" i="107"/>
  <c r="O203" i="107"/>
  <c r="AK203" i="107" s="1"/>
  <c r="AX203" i="107" s="1"/>
  <c r="AM26" i="105"/>
  <c r="AS34" i="105"/>
  <c r="AG36" i="105"/>
  <c r="AS43" i="105"/>
  <c r="I52" i="105"/>
  <c r="AR64" i="105"/>
  <c r="J78" i="105"/>
  <c r="J98" i="105"/>
  <c r="AT117" i="105"/>
  <c r="AN124" i="105"/>
  <c r="AN130" i="105"/>
  <c r="AS137" i="105"/>
  <c r="AR160" i="105"/>
  <c r="AP164" i="105"/>
  <c r="AN170" i="105"/>
  <c r="AR172" i="105"/>
  <c r="AR197" i="105"/>
  <c r="AP199" i="105"/>
  <c r="L199" i="105" s="1"/>
  <c r="AL208" i="105"/>
  <c r="AR213" i="105"/>
  <c r="AM226" i="105"/>
  <c r="AL230" i="105"/>
  <c r="AK241" i="105"/>
  <c r="AX241" i="105" s="1"/>
  <c r="AL264" i="105"/>
  <c r="J278" i="105"/>
  <c r="AS279" i="105"/>
  <c r="I281" i="105"/>
  <c r="AL282" i="105"/>
  <c r="AG295" i="105"/>
  <c r="AS307" i="105"/>
  <c r="AG310" i="105"/>
  <c r="AT312" i="105"/>
  <c r="AT321" i="105"/>
  <c r="AG335" i="105"/>
  <c r="AS338" i="105"/>
  <c r="AQ340" i="105"/>
  <c r="AM343" i="105"/>
  <c r="O351" i="105"/>
  <c r="AQ28" i="106"/>
  <c r="J32" i="106"/>
  <c r="J35" i="106"/>
  <c r="I37" i="106"/>
  <c r="AP44" i="106"/>
  <c r="L44" i="106" s="1"/>
  <c r="AO48" i="106"/>
  <c r="AL60" i="106"/>
  <c r="AS76" i="106"/>
  <c r="AP76" i="106"/>
  <c r="L76" i="106" s="1"/>
  <c r="AN76" i="106"/>
  <c r="AM76" i="106"/>
  <c r="O88" i="106"/>
  <c r="AK88" i="106" s="1"/>
  <c r="AX88" i="106" s="1"/>
  <c r="AQ88" i="106"/>
  <c r="AN88" i="106"/>
  <c r="AL88" i="106"/>
  <c r="AR280" i="104"/>
  <c r="AO293" i="104"/>
  <c r="AN297" i="104"/>
  <c r="AM302" i="104"/>
  <c r="AM305" i="104"/>
  <c r="AR313" i="104"/>
  <c r="AN319" i="104"/>
  <c r="AR321" i="104"/>
  <c r="AN330" i="104"/>
  <c r="AR339" i="104"/>
  <c r="AR342" i="104"/>
  <c r="AQ26" i="105"/>
  <c r="AL29" i="105"/>
  <c r="AT34" i="105"/>
  <c r="AN70" i="105"/>
  <c r="AM72" i="105"/>
  <c r="AL99" i="105"/>
  <c r="AN110" i="105"/>
  <c r="AG113" i="105"/>
  <c r="AS121" i="105"/>
  <c r="AO124" i="105"/>
  <c r="AQ130" i="105"/>
  <c r="AN146" i="105"/>
  <c r="AR162" i="105"/>
  <c r="AR170" i="105"/>
  <c r="AT172" i="105"/>
  <c r="AL180" i="105"/>
  <c r="AS199" i="105"/>
  <c r="AM208" i="105"/>
  <c r="O229" i="105"/>
  <c r="AK229" i="105" s="1"/>
  <c r="AX229" i="105" s="1"/>
  <c r="AO230" i="105"/>
  <c r="AO241" i="105"/>
  <c r="AN282" i="105"/>
  <c r="AL290" i="105"/>
  <c r="X20" i="106"/>
  <c r="X19" i="106" s="1"/>
  <c r="AR28" i="106"/>
  <c r="AS44" i="106"/>
  <c r="AS48" i="106"/>
  <c r="AL55" i="106"/>
  <c r="AM60" i="106"/>
  <c r="I72" i="106"/>
  <c r="AT85" i="106"/>
  <c r="AL85" i="106"/>
  <c r="AS125" i="106"/>
  <c r="J125" i="106"/>
  <c r="AN125" i="106"/>
  <c r="AM125" i="106"/>
  <c r="AL125" i="106"/>
  <c r="AG125" i="106"/>
  <c r="O349" i="106"/>
  <c r="AI349" i="106" s="1"/>
  <c r="AV349" i="106" s="1"/>
  <c r="AT349" i="106"/>
  <c r="AO349" i="106"/>
  <c r="AL349" i="106"/>
  <c r="AG349" i="106"/>
  <c r="AS150" i="107"/>
  <c r="I150" i="107"/>
  <c r="AT150" i="107"/>
  <c r="AR150" i="107"/>
  <c r="AL150" i="107"/>
  <c r="O150" i="107"/>
  <c r="AI150" i="107" s="1"/>
  <c r="AV150" i="107" s="1"/>
  <c r="AP109" i="106"/>
  <c r="L109" i="106" s="1"/>
  <c r="I149" i="106"/>
  <c r="J192" i="106"/>
  <c r="J257" i="106"/>
  <c r="J276" i="106"/>
  <c r="I302" i="106"/>
  <c r="I307" i="106"/>
  <c r="I334" i="106"/>
  <c r="J336" i="106"/>
  <c r="AQ347" i="106"/>
  <c r="I30" i="107"/>
  <c r="I41" i="107"/>
  <c r="AR49" i="107"/>
  <c r="AR51" i="107"/>
  <c r="J54" i="107"/>
  <c r="AQ83" i="107"/>
  <c r="J127" i="107"/>
  <c r="AQ130" i="107"/>
  <c r="AP139" i="107"/>
  <c r="L139" i="107" s="1"/>
  <c r="AT166" i="107"/>
  <c r="AR172" i="107"/>
  <c r="AP181" i="107"/>
  <c r="L181" i="107" s="1"/>
  <c r="O181" i="107"/>
  <c r="AK181" i="107" s="1"/>
  <c r="AX181" i="107" s="1"/>
  <c r="J217" i="107"/>
  <c r="AN217" i="107"/>
  <c r="AG254" i="107"/>
  <c r="AQ109" i="106"/>
  <c r="O174" i="106"/>
  <c r="AK174" i="106" s="1"/>
  <c r="AX174" i="106" s="1"/>
  <c r="AS347" i="106"/>
  <c r="J41" i="107"/>
  <c r="AT49" i="107"/>
  <c r="AR83" i="107"/>
  <c r="J122" i="107"/>
  <c r="J129" i="107"/>
  <c r="AQ139" i="107"/>
  <c r="AS178" i="107"/>
  <c r="AP178" i="107"/>
  <c r="L178" i="107" s="1"/>
  <c r="O200" i="107"/>
  <c r="AK200" i="107" s="1"/>
  <c r="AX200" i="107" s="1"/>
  <c r="AT200" i="107"/>
  <c r="AG272" i="107"/>
  <c r="I272" i="107"/>
  <c r="AQ272" i="107"/>
  <c r="AN272" i="107"/>
  <c r="AM272" i="107"/>
  <c r="J291" i="107"/>
  <c r="AR291" i="107"/>
  <c r="O317" i="107"/>
  <c r="AK317" i="107" s="1"/>
  <c r="AX317" i="107" s="1"/>
  <c r="I317" i="107"/>
  <c r="AQ317" i="107"/>
  <c r="AM317" i="107"/>
  <c r="AR109" i="106"/>
  <c r="AG138" i="106"/>
  <c r="AG195" i="106"/>
  <c r="O257" i="106"/>
  <c r="AK257" i="106" s="1"/>
  <c r="AX257" i="106" s="1"/>
  <c r="AR139" i="107"/>
  <c r="AT231" i="107"/>
  <c r="AQ231" i="107"/>
  <c r="O291" i="107"/>
  <c r="AK291" i="107" s="1"/>
  <c r="AX291" i="107" s="1"/>
  <c r="J64" i="106"/>
  <c r="J94" i="106"/>
  <c r="AG106" i="106"/>
  <c r="AT109" i="106"/>
  <c r="AM112" i="106"/>
  <c r="O115" i="106"/>
  <c r="AK115" i="106" s="1"/>
  <c r="AX115" i="106" s="1"/>
  <c r="AG117" i="106"/>
  <c r="AP132" i="106"/>
  <c r="L132" i="106" s="1"/>
  <c r="O144" i="106"/>
  <c r="AI144" i="106" s="1"/>
  <c r="AV144" i="106" s="1"/>
  <c r="I162" i="106"/>
  <c r="J165" i="106"/>
  <c r="I170" i="106"/>
  <c r="AN171" i="106"/>
  <c r="AG174" i="106"/>
  <c r="AR205" i="106"/>
  <c r="AN248" i="106"/>
  <c r="AG276" i="106"/>
  <c r="AM278" i="106"/>
  <c r="AM284" i="106"/>
  <c r="AQ290" i="106"/>
  <c r="J300" i="106"/>
  <c r="AG302" i="106"/>
  <c r="AR310" i="106"/>
  <c r="AO318" i="106"/>
  <c r="O339" i="106"/>
  <c r="AT340" i="106"/>
  <c r="J348" i="106"/>
  <c r="AL25" i="107"/>
  <c r="J33" i="107"/>
  <c r="AG43" i="107"/>
  <c r="J48" i="107"/>
  <c r="O52" i="107"/>
  <c r="AI52" i="107" s="1"/>
  <c r="AV52" i="107" s="1"/>
  <c r="J61" i="107"/>
  <c r="AN76" i="107"/>
  <c r="AP86" i="107"/>
  <c r="AS95" i="107"/>
  <c r="J98" i="107"/>
  <c r="I103" i="107"/>
  <c r="J105" i="107"/>
  <c r="AP107" i="107"/>
  <c r="O122" i="107"/>
  <c r="AK122" i="107" s="1"/>
  <c r="AX122" i="107" s="1"/>
  <c r="AP124" i="107"/>
  <c r="L124" i="107" s="1"/>
  <c r="I131" i="107"/>
  <c r="AT139" i="107"/>
  <c r="AS154" i="107"/>
  <c r="J167" i="107"/>
  <c r="AO169" i="107"/>
  <c r="AQ176" i="107"/>
  <c r="AN176" i="107"/>
  <c r="AM176" i="107"/>
  <c r="AM181" i="107"/>
  <c r="AQ183" i="107"/>
  <c r="AG200" i="107"/>
  <c r="AL217" i="107"/>
  <c r="AP220" i="107"/>
  <c r="L220" i="107" s="1"/>
  <c r="AR220" i="107"/>
  <c r="AQ220" i="107"/>
  <c r="AT233" i="107"/>
  <c r="AO235" i="107"/>
  <c r="AL241" i="107"/>
  <c r="AM241" i="107"/>
  <c r="AR254" i="107"/>
  <c r="O285" i="107"/>
  <c r="AP285" i="107"/>
  <c r="L285" i="107" s="1"/>
  <c r="AO285" i="107"/>
  <c r="AG288" i="107"/>
  <c r="AM288" i="107"/>
  <c r="AT303" i="107"/>
  <c r="AR303" i="107"/>
  <c r="AN303" i="107"/>
  <c r="AG98" i="106"/>
  <c r="AM108" i="106"/>
  <c r="AT112" i="106"/>
  <c r="AL138" i="106"/>
  <c r="I154" i="106"/>
  <c r="AP159" i="106"/>
  <c r="L159" i="106" s="1"/>
  <c r="AR167" i="106"/>
  <c r="AR171" i="106"/>
  <c r="AL179" i="106"/>
  <c r="AO189" i="106"/>
  <c r="AM192" i="106"/>
  <c r="AQ195" i="106"/>
  <c r="AR245" i="106"/>
  <c r="AL262" i="106"/>
  <c r="AN278" i="106"/>
  <c r="I282" i="106"/>
  <c r="AR284" i="106"/>
  <c r="AM307" i="106"/>
  <c r="AM334" i="106"/>
  <c r="AM336" i="106"/>
  <c r="AO351" i="106"/>
  <c r="AN23" i="107"/>
  <c r="AG54" i="107"/>
  <c r="AG68" i="107"/>
  <c r="AP76" i="107"/>
  <c r="AP89" i="107"/>
  <c r="I93" i="107"/>
  <c r="AQ107" i="107"/>
  <c r="I118" i="107"/>
  <c r="AS124" i="107"/>
  <c r="AG133" i="107"/>
  <c r="AM160" i="107"/>
  <c r="AO165" i="107"/>
  <c r="AP169" i="107"/>
  <c r="AQ181" i="107"/>
  <c r="AR183" i="107"/>
  <c r="AT217" i="107"/>
  <c r="AQ238" i="107"/>
  <c r="AT262" i="107"/>
  <c r="O262" i="107"/>
  <c r="AK262" i="107" s="1"/>
  <c r="AX262" i="107" s="1"/>
  <c r="AL272" i="107"/>
  <c r="AS276" i="107"/>
  <c r="AR276" i="107"/>
  <c r="AM276" i="107"/>
  <c r="AL276" i="107"/>
  <c r="I276" i="107"/>
  <c r="AG291" i="107"/>
  <c r="O306" i="107"/>
  <c r="AK306" i="107" s="1"/>
  <c r="AX306" i="107" s="1"/>
  <c r="AS306" i="107"/>
  <c r="AP317" i="107"/>
  <c r="L317" i="107" s="1"/>
  <c r="AP47" i="106"/>
  <c r="L47" i="106" s="1"/>
  <c r="O64" i="106"/>
  <c r="AK64" i="106" s="1"/>
  <c r="AX64" i="106" s="1"/>
  <c r="O83" i="106"/>
  <c r="O94" i="106"/>
  <c r="AJ94" i="106" s="1"/>
  <c r="AW94" i="106" s="1"/>
  <c r="AQ106" i="106"/>
  <c r="AN108" i="106"/>
  <c r="AN117" i="106"/>
  <c r="AL135" i="106"/>
  <c r="AM138" i="106"/>
  <c r="J150" i="106"/>
  <c r="J154" i="106"/>
  <c r="O165" i="106"/>
  <c r="AT171" i="106"/>
  <c r="AL174" i="106"/>
  <c r="AP189" i="106"/>
  <c r="AR192" i="106"/>
  <c r="AQ215" i="106"/>
  <c r="AP218" i="106"/>
  <c r="L218" i="106" s="1"/>
  <c r="AO228" i="106"/>
  <c r="I243" i="106"/>
  <c r="AM257" i="106"/>
  <c r="O268" i="106"/>
  <c r="AK268" i="106" s="1"/>
  <c r="AX268" i="106" s="1"/>
  <c r="AP276" i="106"/>
  <c r="AT278" i="106"/>
  <c r="J282" i="106"/>
  <c r="AQ287" i="106"/>
  <c r="AM302" i="106"/>
  <c r="AR307" i="106"/>
  <c r="AN334" i="106"/>
  <c r="AO336" i="106"/>
  <c r="I341" i="106"/>
  <c r="O348" i="106"/>
  <c r="AJ348" i="106" s="1"/>
  <c r="AW348" i="106" s="1"/>
  <c r="AN25" i="107"/>
  <c r="AM30" i="107"/>
  <c r="O33" i="107"/>
  <c r="AI33" i="107" s="1"/>
  <c r="AV33" i="107" s="1"/>
  <c r="AL41" i="107"/>
  <c r="AM43" i="107"/>
  <c r="AG52" i="107"/>
  <c r="O61" i="107"/>
  <c r="AK61" i="107" s="1"/>
  <c r="AX61" i="107" s="1"/>
  <c r="AO70" i="107"/>
  <c r="AT76" i="107"/>
  <c r="AQ89" i="107"/>
  <c r="J93" i="107"/>
  <c r="O98" i="107"/>
  <c r="AJ98" i="107" s="1"/>
  <c r="AW98" i="107" s="1"/>
  <c r="AT107" i="107"/>
  <c r="J118" i="107"/>
  <c r="AL127" i="107"/>
  <c r="AN129" i="107"/>
  <c r="AM153" i="107"/>
  <c r="AO160" i="107"/>
  <c r="I164" i="107"/>
  <c r="AP165" i="107"/>
  <c r="L165" i="107" s="1"/>
  <c r="AR169" i="107"/>
  <c r="J179" i="107"/>
  <c r="AS179" i="107"/>
  <c r="AT181" i="107"/>
  <c r="AM200" i="107"/>
  <c r="AO206" i="107"/>
  <c r="AS223" i="107"/>
  <c r="AN223" i="107"/>
  <c r="AS231" i="107"/>
  <c r="J234" i="107"/>
  <c r="I244" i="107"/>
  <c r="AG249" i="107"/>
  <c r="AN249" i="107"/>
  <c r="AR272" i="107"/>
  <c r="O276" i="107"/>
  <c r="AO138" i="106"/>
  <c r="AP174" i="106"/>
  <c r="L174" i="106" s="1"/>
  <c r="AR257" i="106"/>
  <c r="AS276" i="106"/>
  <c r="AO302" i="106"/>
  <c r="AS307" i="106"/>
  <c r="AP334" i="106"/>
  <c r="AP336" i="106"/>
  <c r="AM339" i="106"/>
  <c r="AO30" i="107"/>
  <c r="AM41" i="107"/>
  <c r="AQ43" i="107"/>
  <c r="AK54" i="107"/>
  <c r="AX54" i="107" s="1"/>
  <c r="AM68" i="107"/>
  <c r="AR70" i="107"/>
  <c r="AL122" i="107"/>
  <c r="AO127" i="107"/>
  <c r="AO129" i="107"/>
  <c r="AO133" i="107"/>
  <c r="AR160" i="107"/>
  <c r="AR210" i="107"/>
  <c r="AN210" i="107"/>
  <c r="AL213" i="107"/>
  <c r="I213" i="107"/>
  <c r="J244" i="107"/>
  <c r="I255" i="107"/>
  <c r="AO98" i="106"/>
  <c r="AQ108" i="106"/>
  <c r="AR115" i="106"/>
  <c r="I118" i="106"/>
  <c r="AP138" i="106"/>
  <c r="O150" i="106"/>
  <c r="AJ150" i="106" s="1"/>
  <c r="AW150" i="106" s="1"/>
  <c r="O154" i="106"/>
  <c r="AJ154" i="106" s="1"/>
  <c r="AW154" i="106" s="1"/>
  <c r="I157" i="106"/>
  <c r="I193" i="106"/>
  <c r="I298" i="106"/>
  <c r="AP302" i="106"/>
  <c r="O330" i="106"/>
  <c r="AQ334" i="106"/>
  <c r="AS336" i="106"/>
  <c r="AN339" i="106"/>
  <c r="O341" i="106"/>
  <c r="AQ30" i="107"/>
  <c r="AN41" i="107"/>
  <c r="AQ52" i="107"/>
  <c r="AE20" i="107"/>
  <c r="AE19" i="107" s="1"/>
  <c r="AQ153" i="107"/>
  <c r="AS160" i="107"/>
  <c r="AS182" i="107"/>
  <c r="I182" i="107"/>
  <c r="AS207" i="107"/>
  <c r="AT207" i="107"/>
  <c r="AL207" i="107"/>
  <c r="AT221" i="107"/>
  <c r="AP221" i="107"/>
  <c r="AS232" i="107"/>
  <c r="AT232" i="107"/>
  <c r="AL289" i="107"/>
  <c r="AT289" i="107"/>
  <c r="AS289" i="107"/>
  <c r="AM289" i="107"/>
  <c r="I275" i="106"/>
  <c r="J298" i="106"/>
  <c r="AR302" i="106"/>
  <c r="J333" i="106"/>
  <c r="AP339" i="106"/>
  <c r="L339" i="106" s="1"/>
  <c r="I350" i="106"/>
  <c r="O24" i="107"/>
  <c r="AK24" i="107" s="1"/>
  <c r="AX24" i="107" s="1"/>
  <c r="AT30" i="107"/>
  <c r="AP41" i="107"/>
  <c r="J51" i="107"/>
  <c r="AP54" i="107"/>
  <c r="L54" i="107" s="1"/>
  <c r="AT68" i="107"/>
  <c r="AO122" i="107"/>
  <c r="AT127" i="107"/>
  <c r="AS133" i="107"/>
  <c r="I139" i="107"/>
  <c r="I143" i="107"/>
  <c r="AR153" i="107"/>
  <c r="I166" i="107"/>
  <c r="AG192" i="107"/>
  <c r="AS192" i="107"/>
  <c r="AR192" i="107"/>
  <c r="I192" i="107"/>
  <c r="AS195" i="107"/>
  <c r="AQ195" i="107"/>
  <c r="AP195" i="107"/>
  <c r="L195" i="107" s="1"/>
  <c r="AS255" i="107"/>
  <c r="AG255" i="107"/>
  <c r="AS271" i="107"/>
  <c r="AR271" i="107"/>
  <c r="J271" i="107"/>
  <c r="I325" i="107"/>
  <c r="O325" i="107"/>
  <c r="J325" i="107"/>
  <c r="AN113" i="106"/>
  <c r="AL133" i="106"/>
  <c r="AG150" i="106"/>
  <c r="AQ339" i="106"/>
  <c r="I347" i="106"/>
  <c r="AT174" i="107"/>
  <c r="J174" i="107"/>
  <c r="AQ174" i="107"/>
  <c r="AS230" i="107"/>
  <c r="AM230" i="107"/>
  <c r="AL230" i="107"/>
  <c r="AO237" i="107"/>
  <c r="AN237" i="107"/>
  <c r="I253" i="107"/>
  <c r="AO253" i="107"/>
  <c r="AL253" i="107"/>
  <c r="O280" i="107"/>
  <c r="AK280" i="107" s="1"/>
  <c r="AX280" i="107" s="1"/>
  <c r="J283" i="107"/>
  <c r="AR283" i="107"/>
  <c r="AN283" i="107"/>
  <c r="AG289" i="107"/>
  <c r="O333" i="106"/>
  <c r="AK333" i="106" s="1"/>
  <c r="AX333" i="106" s="1"/>
  <c r="O51" i="107"/>
  <c r="AK51" i="107" s="1"/>
  <c r="AX51" i="107" s="1"/>
  <c r="O53" i="107"/>
  <c r="AK53" i="107" s="1"/>
  <c r="AX53" i="107" s="1"/>
  <c r="AO77" i="107"/>
  <c r="AM85" i="107"/>
  <c r="AQ118" i="107"/>
  <c r="AG136" i="107"/>
  <c r="O139" i="107"/>
  <c r="AI139" i="107" s="1"/>
  <c r="AV139" i="107" s="1"/>
  <c r="AO151" i="107"/>
  <c r="AL164" i="107"/>
  <c r="O166" i="107"/>
  <c r="O177" i="107"/>
  <c r="AJ177" i="107" s="1"/>
  <c r="AW177" i="107" s="1"/>
  <c r="AM182" i="107"/>
  <c r="AM207" i="107"/>
  <c r="AT219" i="107"/>
  <c r="J219" i="107"/>
  <c r="I219" i="107"/>
  <c r="AM219" i="107"/>
  <c r="AO221" i="107"/>
  <c r="O230" i="107"/>
  <c r="AJ230" i="107" s="1"/>
  <c r="AW230" i="107" s="1"/>
  <c r="AM232" i="107"/>
  <c r="AQ234" i="107"/>
  <c r="O237" i="107"/>
  <c r="AT244" i="107"/>
  <c r="J266" i="107"/>
  <c r="AR266" i="107"/>
  <c r="AG271" i="107"/>
  <c r="J277" i="107"/>
  <c r="AP277" i="107"/>
  <c r="L277" i="107" s="1"/>
  <c r="O109" i="106"/>
  <c r="AN118" i="106"/>
  <c r="AR150" i="106"/>
  <c r="AM154" i="106"/>
  <c r="AP157" i="106"/>
  <c r="AR233" i="106"/>
  <c r="AO258" i="106"/>
  <c r="AL277" i="106"/>
  <c r="AM285" i="106"/>
  <c r="O306" i="106"/>
  <c r="AQ341" i="106"/>
  <c r="AQ36" i="107"/>
  <c r="AL44" i="107"/>
  <c r="O49" i="107"/>
  <c r="AT54" i="107"/>
  <c r="O57" i="107"/>
  <c r="AK57" i="107" s="1"/>
  <c r="AX57" i="107" s="1"/>
  <c r="O69" i="107"/>
  <c r="AK69" i="107" s="1"/>
  <c r="AX69" i="107" s="1"/>
  <c r="AQ77" i="107"/>
  <c r="O83" i="107"/>
  <c r="AK83" i="107" s="1"/>
  <c r="AX83" i="107" s="1"/>
  <c r="AR98" i="107"/>
  <c r="AG112" i="107"/>
  <c r="AS118" i="107"/>
  <c r="AG143" i="107"/>
  <c r="AN149" i="107"/>
  <c r="J154" i="107"/>
  <c r="AM164" i="107"/>
  <c r="O172" i="107"/>
  <c r="AI172" i="107" s="1"/>
  <c r="AV172" i="107" s="1"/>
  <c r="AG174" i="107"/>
  <c r="AT182" i="107"/>
  <c r="AM192" i="107"/>
  <c r="AR213" i="107"/>
  <c r="O219" i="107"/>
  <c r="AR234" i="107"/>
  <c r="AR249" i="107"/>
  <c r="AG253" i="107"/>
  <c r="AL255" i="107"/>
  <c r="I293" i="107"/>
  <c r="O293" i="107"/>
  <c r="AT94" i="106"/>
  <c r="AM97" i="106"/>
  <c r="AO107" i="106"/>
  <c r="O114" i="106"/>
  <c r="AP121" i="106"/>
  <c r="AO124" i="106"/>
  <c r="AR139" i="106"/>
  <c r="AT150" i="106"/>
  <c r="I153" i="106"/>
  <c r="AR154" i="106"/>
  <c r="AS168" i="106"/>
  <c r="AO175" i="106"/>
  <c r="O227" i="106"/>
  <c r="AJ227" i="106" s="1"/>
  <c r="AW227" i="106" s="1"/>
  <c r="AJ275" i="106"/>
  <c r="AW275" i="106" s="1"/>
  <c r="AM277" i="106"/>
  <c r="AO285" i="106"/>
  <c r="AL298" i="106"/>
  <c r="I315" i="106"/>
  <c r="AO335" i="106"/>
  <c r="AS341" i="106"/>
  <c r="AN344" i="106"/>
  <c r="AS348" i="106"/>
  <c r="I25" i="107"/>
  <c r="AN44" i="107"/>
  <c r="AG51" i="107"/>
  <c r="AT98" i="107"/>
  <c r="AI101" i="107"/>
  <c r="AV101" i="107" s="1"/>
  <c r="AG130" i="107"/>
  <c r="AL136" i="107"/>
  <c r="AG139" i="107"/>
  <c r="AT149" i="107"/>
  <c r="AO164" i="107"/>
  <c r="I169" i="107"/>
  <c r="AT170" i="107"/>
  <c r="AO192" i="107"/>
  <c r="AG208" i="107"/>
  <c r="AS208" i="107"/>
  <c r="AL222" i="107"/>
  <c r="AQ222" i="107"/>
  <c r="AN222" i="107"/>
  <c r="J222" i="107"/>
  <c r="AG230" i="107"/>
  <c r="I233" i="107"/>
  <c r="AG237" i="107"/>
  <c r="AT247" i="107"/>
  <c r="AM255" i="107"/>
  <c r="AM257" i="107"/>
  <c r="AL271" i="107"/>
  <c r="AS280" i="107"/>
  <c r="AS283" i="107"/>
  <c r="J290" i="107"/>
  <c r="AP290" i="107"/>
  <c r="L290" i="107" s="1"/>
  <c r="AO290" i="107"/>
  <c r="AN290" i="107"/>
  <c r="AS51" i="106"/>
  <c r="O69" i="106"/>
  <c r="AK69" i="106" s="1"/>
  <c r="AX69" i="106" s="1"/>
  <c r="AN97" i="106"/>
  <c r="AQ107" i="106"/>
  <c r="AM116" i="106"/>
  <c r="J119" i="106"/>
  <c r="I132" i="106"/>
  <c r="J153" i="106"/>
  <c r="I161" i="106"/>
  <c r="J164" i="106"/>
  <c r="AT170" i="106"/>
  <c r="AS175" i="106"/>
  <c r="I181" i="106"/>
  <c r="AO210" i="106"/>
  <c r="O217" i="106"/>
  <c r="AJ217" i="106" s="1"/>
  <c r="AW217" i="106" s="1"/>
  <c r="AG230" i="106"/>
  <c r="AN256" i="106"/>
  <c r="AN266" i="106"/>
  <c r="AO275" i="106"/>
  <c r="AT277" i="106"/>
  <c r="AT295" i="106"/>
  <c r="AN298" i="106"/>
  <c r="AO303" i="106"/>
  <c r="J315" i="106"/>
  <c r="O320" i="106"/>
  <c r="AK320" i="106" s="1"/>
  <c r="AX320" i="106" s="1"/>
  <c r="AT322" i="106"/>
  <c r="AP333" i="106"/>
  <c r="L333" i="106" s="1"/>
  <c r="AT335" i="106"/>
  <c r="O340" i="106"/>
  <c r="AK340" i="106" s="1"/>
  <c r="AX340" i="106" s="1"/>
  <c r="AT341" i="106"/>
  <c r="AL347" i="106"/>
  <c r="AT348" i="106"/>
  <c r="AO350" i="106"/>
  <c r="AG22" i="107"/>
  <c r="J25" i="107"/>
  <c r="AQ44" i="107"/>
  <c r="AS53" i="107"/>
  <c r="AG57" i="107"/>
  <c r="AG69" i="107"/>
  <c r="I76" i="107"/>
  <c r="AK81" i="107"/>
  <c r="AX81" i="107" s="1"/>
  <c r="L86" i="107"/>
  <c r="AJ101" i="107"/>
  <c r="AW101" i="107" s="1"/>
  <c r="AS106" i="107"/>
  <c r="AL112" i="107"/>
  <c r="AI128" i="107"/>
  <c r="AV128" i="107" s="1"/>
  <c r="AO136" i="107"/>
  <c r="AT143" i="107"/>
  <c r="AQ164" i="107"/>
  <c r="AN174" i="107"/>
  <c r="AL177" i="107"/>
  <c r="AL185" i="107"/>
  <c r="AT192" i="107"/>
  <c r="J250" i="107"/>
  <c r="AG250" i="107"/>
  <c r="AQ255" i="107"/>
  <c r="AS266" i="107"/>
  <c r="AM271" i="107"/>
  <c r="AO277" i="107"/>
  <c r="AO304" i="107"/>
  <c r="AQ97" i="106"/>
  <c r="AG99" i="106"/>
  <c r="AR107" i="106"/>
  <c r="AM109" i="106"/>
  <c r="I112" i="106"/>
  <c r="AP116" i="106"/>
  <c r="AO134" i="106"/>
  <c r="AQ148" i="106"/>
  <c r="AQ183" i="106"/>
  <c r="AO188" i="106"/>
  <c r="AQ204" i="106"/>
  <c r="AQ275" i="106"/>
  <c r="I284" i="106"/>
  <c r="AN289" i="106"/>
  <c r="AO301" i="106"/>
  <c r="AM306" i="106"/>
  <c r="AR333" i="106"/>
  <c r="AO347" i="106"/>
  <c r="AR350" i="106"/>
  <c r="AT29" i="107"/>
  <c r="AL51" i="107"/>
  <c r="AT53" i="107"/>
  <c r="AJ65" i="107"/>
  <c r="AW65" i="107" s="1"/>
  <c r="AQ81" i="107"/>
  <c r="AP128" i="107"/>
  <c r="L128" i="107" s="1"/>
  <c r="AL130" i="107"/>
  <c r="AR136" i="107"/>
  <c r="AN166" i="107"/>
  <c r="L169" i="107"/>
  <c r="AT177" i="107"/>
  <c r="AO230" i="107"/>
  <c r="AG233" i="107"/>
  <c r="AN233" i="107"/>
  <c r="AL233" i="107"/>
  <c r="AG248" i="107"/>
  <c r="AN248" i="107"/>
  <c r="AM248" i="107"/>
  <c r="AL254" i="107"/>
  <c r="AQ254" i="107"/>
  <c r="AM254" i="107"/>
  <c r="AR255" i="107"/>
  <c r="AQ271" i="107"/>
  <c r="AT281" i="107"/>
  <c r="I281" i="107"/>
  <c r="J284" i="107"/>
  <c r="AQ284" i="107"/>
  <c r="AP284" i="107"/>
  <c r="L284" i="107" s="1"/>
  <c r="AO284" i="107"/>
  <c r="AT81" i="109"/>
  <c r="AR81" i="109"/>
  <c r="AQ81" i="109"/>
  <c r="AM81" i="109"/>
  <c r="AG81" i="109"/>
  <c r="J81" i="109"/>
  <c r="I81" i="109"/>
  <c r="AS190" i="109"/>
  <c r="AT190" i="109"/>
  <c r="AQ190" i="109"/>
  <c r="AM190" i="109"/>
  <c r="AL190" i="109"/>
  <c r="O190" i="109"/>
  <c r="AK190" i="109" s="1"/>
  <c r="AX190" i="109" s="1"/>
  <c r="I190" i="109"/>
  <c r="AR199" i="107"/>
  <c r="AR212" i="107"/>
  <c r="AR214" i="107"/>
  <c r="AM260" i="107"/>
  <c r="J313" i="107"/>
  <c r="AR314" i="107"/>
  <c r="AM319" i="107"/>
  <c r="AT340" i="107"/>
  <c r="AG343" i="107"/>
  <c r="AO345" i="107"/>
  <c r="AN348" i="107"/>
  <c r="AM24" i="108"/>
  <c r="AG28" i="108"/>
  <c r="I42" i="108"/>
  <c r="AT50" i="108"/>
  <c r="AM60" i="108"/>
  <c r="J62" i="108"/>
  <c r="AL70" i="108"/>
  <c r="O80" i="108"/>
  <c r="AS84" i="108"/>
  <c r="AR87" i="108"/>
  <c r="J92" i="108"/>
  <c r="O97" i="108"/>
  <c r="AJ97" i="108" s="1"/>
  <c r="AW97" i="108" s="1"/>
  <c r="AG101" i="108"/>
  <c r="AR105" i="108"/>
  <c r="AG113" i="108"/>
  <c r="AN117" i="108"/>
  <c r="AG126" i="108"/>
  <c r="AQ129" i="108"/>
  <c r="AM131" i="108"/>
  <c r="I144" i="108"/>
  <c r="I151" i="108"/>
  <c r="AP156" i="108"/>
  <c r="AO161" i="108"/>
  <c r="AO165" i="108"/>
  <c r="O172" i="108"/>
  <c r="AJ172" i="108" s="1"/>
  <c r="AW172" i="108" s="1"/>
  <c r="AM174" i="108"/>
  <c r="O181" i="108"/>
  <c r="AM186" i="108"/>
  <c r="AT187" i="108"/>
  <c r="AN193" i="108"/>
  <c r="AN197" i="108"/>
  <c r="AO200" i="108"/>
  <c r="J203" i="108"/>
  <c r="AT205" i="108"/>
  <c r="O208" i="108"/>
  <c r="AJ208" i="108" s="1"/>
  <c r="AW208" i="108" s="1"/>
  <c r="AT209" i="108"/>
  <c r="AR211" i="108"/>
  <c r="AM230" i="108"/>
  <c r="AR235" i="108"/>
  <c r="AP240" i="108"/>
  <c r="AG242" i="108"/>
  <c r="AL251" i="108"/>
  <c r="AP259" i="108"/>
  <c r="AT262" i="108"/>
  <c r="J265" i="108"/>
  <c r="AR265" i="108"/>
  <c r="AM265" i="108"/>
  <c r="AG265" i="108"/>
  <c r="AT265" i="108"/>
  <c r="AS265" i="108"/>
  <c r="AM308" i="107"/>
  <c r="AS314" i="107"/>
  <c r="AN319" i="107"/>
  <c r="AM329" i="107"/>
  <c r="I340" i="107"/>
  <c r="AN24" i="108"/>
  <c r="AL33" i="108"/>
  <c r="I38" i="108"/>
  <c r="I45" i="108"/>
  <c r="AP60" i="108"/>
  <c r="L60" i="108" s="1"/>
  <c r="AL64" i="108"/>
  <c r="AN70" i="108"/>
  <c r="AT78" i="108"/>
  <c r="AG90" i="108"/>
  <c r="AN94" i="108"/>
  <c r="AS105" i="108"/>
  <c r="AO120" i="108"/>
  <c r="AM128" i="108"/>
  <c r="AR129" i="108"/>
  <c r="AN131" i="108"/>
  <c r="AL141" i="108"/>
  <c r="AN145" i="108"/>
  <c r="AP161" i="108"/>
  <c r="L161" i="108" s="1"/>
  <c r="AP165" i="108"/>
  <c r="L165" i="108" s="1"/>
  <c r="AN174" i="108"/>
  <c r="AO186" i="108"/>
  <c r="AO193" i="108"/>
  <c r="AQ197" i="108"/>
  <c r="AP200" i="108"/>
  <c r="AT211" i="108"/>
  <c r="AG216" i="108"/>
  <c r="AM228" i="108"/>
  <c r="AN230" i="108"/>
  <c r="AT235" i="108"/>
  <c r="AQ240" i="108"/>
  <c r="AM251" i="108"/>
  <c r="AP254" i="108"/>
  <c r="L254" i="108" s="1"/>
  <c r="AT199" i="107"/>
  <c r="AT260" i="107"/>
  <c r="AG298" i="107"/>
  <c r="O313" i="107"/>
  <c r="AK313" i="107" s="1"/>
  <c r="AX313" i="107" s="1"/>
  <c r="AT314" i="107"/>
  <c r="AP319" i="107"/>
  <c r="L319" i="107" s="1"/>
  <c r="AP329" i="107"/>
  <c r="L329" i="107" s="1"/>
  <c r="J340" i="107"/>
  <c r="AM343" i="107"/>
  <c r="I349" i="107"/>
  <c r="AO24" i="108"/>
  <c r="AM33" i="108"/>
  <c r="AT35" i="108"/>
  <c r="J38" i="108"/>
  <c r="J45" i="108"/>
  <c r="I51" i="108"/>
  <c r="AL58" i="108"/>
  <c r="AP64" i="108"/>
  <c r="AO70" i="108"/>
  <c r="AG73" i="108"/>
  <c r="AS75" i="108"/>
  <c r="AG80" i="108"/>
  <c r="O92" i="108"/>
  <c r="AK92" i="108" s="1"/>
  <c r="AX92" i="108" s="1"/>
  <c r="AL101" i="108"/>
  <c r="AL108" i="108"/>
  <c r="AL113" i="108"/>
  <c r="O123" i="108"/>
  <c r="AJ123" i="108" s="1"/>
  <c r="AW123" i="108" s="1"/>
  <c r="AQ124" i="108"/>
  <c r="AN128" i="108"/>
  <c r="AT129" i="108"/>
  <c r="AO131" i="108"/>
  <c r="AG139" i="108"/>
  <c r="AM141" i="108"/>
  <c r="AS161" i="108"/>
  <c r="O164" i="108"/>
  <c r="AP174" i="108"/>
  <c r="L174" i="108" s="1"/>
  <c r="AG192" i="108"/>
  <c r="AP193" i="108"/>
  <c r="L193" i="108" s="1"/>
  <c r="AQ200" i="108"/>
  <c r="O203" i="108"/>
  <c r="AJ203" i="108" s="1"/>
  <c r="AW203" i="108" s="1"/>
  <c r="I206" i="108"/>
  <c r="AR219" i="108"/>
  <c r="O227" i="108"/>
  <c r="AI227" i="108" s="1"/>
  <c r="AV227" i="108" s="1"/>
  <c r="AO228" i="108"/>
  <c r="AR230" i="108"/>
  <c r="AQ242" i="108"/>
  <c r="AM247" i="108"/>
  <c r="AI250" i="108"/>
  <c r="AV250" i="108" s="1"/>
  <c r="AP251" i="108"/>
  <c r="AQ254" i="108"/>
  <c r="AP113" i="109"/>
  <c r="AN113" i="109"/>
  <c r="AL113" i="109"/>
  <c r="J113" i="109"/>
  <c r="AB20" i="108"/>
  <c r="AN5" i="108" s="1"/>
  <c r="Z49" i="2" s="1"/>
  <c r="AL90" i="108"/>
  <c r="AR97" i="108"/>
  <c r="AM172" i="108"/>
  <c r="AM181" i="108"/>
  <c r="AL216" i="108"/>
  <c r="AJ250" i="108"/>
  <c r="AW250" i="108" s="1"/>
  <c r="AN343" i="109"/>
  <c r="I343" i="109"/>
  <c r="AS204" i="111"/>
  <c r="AM204" i="111"/>
  <c r="AO204" i="111"/>
  <c r="O204" i="111"/>
  <c r="AK204" i="111" s="1"/>
  <c r="AX204" i="111" s="1"/>
  <c r="AT319" i="107"/>
  <c r="AP343" i="107"/>
  <c r="L343" i="107" s="1"/>
  <c r="O349" i="107"/>
  <c r="AI349" i="107" s="1"/>
  <c r="AV349" i="107" s="1"/>
  <c r="J27" i="108"/>
  <c r="I34" i="108"/>
  <c r="I36" i="108"/>
  <c r="AO58" i="108"/>
  <c r="AS70" i="108"/>
  <c r="J79" i="108"/>
  <c r="AM90" i="108"/>
  <c r="AS97" i="108"/>
  <c r="AP113" i="108"/>
  <c r="L113" i="108" s="1"/>
  <c r="AM126" i="108"/>
  <c r="J132" i="108"/>
  <c r="AQ172" i="108"/>
  <c r="AN181" i="108"/>
  <c r="AM216" i="108"/>
  <c r="AS228" i="108"/>
  <c r="AG340" i="107"/>
  <c r="AG38" i="108"/>
  <c r="I41" i="108"/>
  <c r="AQ58" i="108"/>
  <c r="AR90" i="108"/>
  <c r="AQ113" i="108"/>
  <c r="AG118" i="108"/>
  <c r="AO181" i="108"/>
  <c r="AO216" i="108"/>
  <c r="AT228" i="108"/>
  <c r="I235" i="108"/>
  <c r="O246" i="108"/>
  <c r="AJ246" i="108" s="1"/>
  <c r="AW246" i="108" s="1"/>
  <c r="AP250" i="108"/>
  <c r="L250" i="108" s="1"/>
  <c r="AR24" i="109"/>
  <c r="AS24" i="109"/>
  <c r="AP24" i="109"/>
  <c r="AO24" i="109"/>
  <c r="AM24" i="109"/>
  <c r="AR241" i="109"/>
  <c r="AT241" i="109"/>
  <c r="AS241" i="109"/>
  <c r="AL241" i="109"/>
  <c r="J241" i="109"/>
  <c r="I241" i="109"/>
  <c r="O269" i="109"/>
  <c r="AK269" i="109" s="1"/>
  <c r="AX269" i="109" s="1"/>
  <c r="AP269" i="109"/>
  <c r="AO269" i="109"/>
  <c r="AN269" i="109"/>
  <c r="AM269" i="109"/>
  <c r="AG269" i="109"/>
  <c r="J269" i="109"/>
  <c r="I312" i="107"/>
  <c r="O330" i="107"/>
  <c r="AJ330" i="107" s="1"/>
  <c r="AW330" i="107" s="1"/>
  <c r="J342" i="107"/>
  <c r="AG349" i="107"/>
  <c r="J41" i="108"/>
  <c r="AL45" i="108"/>
  <c r="AG51" i="108"/>
  <c r="AN80" i="108"/>
  <c r="AT90" i="108"/>
  <c r="J98" i="108"/>
  <c r="J105" i="108"/>
  <c r="AR113" i="108"/>
  <c r="AP126" i="108"/>
  <c r="L126" i="108" s="1"/>
  <c r="J129" i="108"/>
  <c r="J146" i="108"/>
  <c r="AP154" i="108"/>
  <c r="L154" i="108" s="1"/>
  <c r="AP181" i="108"/>
  <c r="O187" i="108"/>
  <c r="AL212" i="108"/>
  <c r="AP216" i="108"/>
  <c r="L216" i="108" s="1"/>
  <c r="O231" i="108"/>
  <c r="AJ231" i="108" s="1"/>
  <c r="AW231" i="108" s="1"/>
  <c r="J235" i="108"/>
  <c r="AL236" i="108"/>
  <c r="J239" i="108"/>
  <c r="AQ250" i="108"/>
  <c r="L262" i="108"/>
  <c r="AS102" i="109"/>
  <c r="AO102" i="109"/>
  <c r="AM102" i="109"/>
  <c r="AI340" i="107"/>
  <c r="AV340" i="107" s="1"/>
  <c r="AG27" i="108"/>
  <c r="AO38" i="108"/>
  <c r="AQ45" i="108"/>
  <c r="AT113" i="108"/>
  <c r="AN116" i="108"/>
  <c r="AS125" i="108"/>
  <c r="AQ126" i="108"/>
  <c r="AP130" i="108"/>
  <c r="L130" i="108" s="1"/>
  <c r="AS181" i="108"/>
  <c r="AM196" i="108"/>
  <c r="AL206" i="108"/>
  <c r="AM212" i="108"/>
  <c r="AM236" i="108"/>
  <c r="AR250" i="108"/>
  <c r="J339" i="108"/>
  <c r="AT339" i="108"/>
  <c r="AP339" i="108"/>
  <c r="L339" i="108" s="1"/>
  <c r="AS94" i="110"/>
  <c r="AT94" i="110"/>
  <c r="AP94" i="110"/>
  <c r="L94" i="110" s="1"/>
  <c r="AO94" i="110"/>
  <c r="AM94" i="110"/>
  <c r="AG94" i="110"/>
  <c r="AN94" i="110"/>
  <c r="AG307" i="107"/>
  <c r="AQ313" i="107"/>
  <c r="AG320" i="107"/>
  <c r="AJ340" i="107"/>
  <c r="AW340" i="107" s="1"/>
  <c r="AM29" i="108"/>
  <c r="AO36" i="108"/>
  <c r="AP38" i="108"/>
  <c r="L38" i="108" s="1"/>
  <c r="AM51" i="108"/>
  <c r="AT69" i="108"/>
  <c r="AM79" i="108"/>
  <c r="AP80" i="108"/>
  <c r="L80" i="108" s="1"/>
  <c r="AS83" i="108"/>
  <c r="O98" i="108"/>
  <c r="AK98" i="108" s="1"/>
  <c r="AX98" i="108" s="1"/>
  <c r="O105" i="108"/>
  <c r="AT116" i="108"/>
  <c r="O122" i="108"/>
  <c r="AT125" i="108"/>
  <c r="AR126" i="108"/>
  <c r="L129" i="108"/>
  <c r="AR130" i="108"/>
  <c r="AP162" i="108"/>
  <c r="AO164" i="108"/>
  <c r="AL179" i="108"/>
  <c r="AG187" i="108"/>
  <c r="AN196" i="108"/>
  <c r="AR206" i="108"/>
  <c r="AG209" i="108"/>
  <c r="AP212" i="108"/>
  <c r="L212" i="108" s="1"/>
  <c r="AR227" i="108"/>
  <c r="AG231" i="108"/>
  <c r="O235" i="108"/>
  <c r="AN236" i="108"/>
  <c r="AN241" i="108"/>
  <c r="AL246" i="108"/>
  <c r="AT250" i="108"/>
  <c r="AS256" i="107"/>
  <c r="AO269" i="107"/>
  <c r="J297" i="107"/>
  <c r="AP302" i="107"/>
  <c r="L302" i="107" s="1"/>
  <c r="AR313" i="107"/>
  <c r="AN328" i="107"/>
  <c r="AJ335" i="107"/>
  <c r="AW335" i="107" s="1"/>
  <c r="AM349" i="107"/>
  <c r="AN27" i="108"/>
  <c r="AP29" i="108"/>
  <c r="AR38" i="108"/>
  <c r="AP43" i="108"/>
  <c r="AO51" i="108"/>
  <c r="AK61" i="108"/>
  <c r="AX61" i="108" s="1"/>
  <c r="AT66" i="108"/>
  <c r="O74" i="108"/>
  <c r="I77" i="108"/>
  <c r="AP79" i="108"/>
  <c r="AL86" i="108"/>
  <c r="J110" i="108"/>
  <c r="AO123" i="108"/>
  <c r="O129" i="108"/>
  <c r="AI129" i="108" s="1"/>
  <c r="AV129" i="108" s="1"/>
  <c r="AT130" i="108"/>
  <c r="AN144" i="108"/>
  <c r="AG146" i="108"/>
  <c r="AG148" i="108"/>
  <c r="AS151" i="108"/>
  <c r="I161" i="108"/>
  <c r="AS162" i="108"/>
  <c r="AS164" i="108"/>
  <c r="O191" i="108"/>
  <c r="AK191" i="108" s="1"/>
  <c r="AX191" i="108" s="1"/>
  <c r="AR192" i="108"/>
  <c r="AP196" i="108"/>
  <c r="L196" i="108" s="1"/>
  <c r="AS206" i="108"/>
  <c r="O211" i="108"/>
  <c r="AK211" i="108" s="1"/>
  <c r="AX211" i="108" s="1"/>
  <c r="AS212" i="108"/>
  <c r="AL215" i="108"/>
  <c r="AR225" i="108"/>
  <c r="AT227" i="108"/>
  <c r="AP232" i="108"/>
  <c r="AO241" i="108"/>
  <c r="AM246" i="108"/>
  <c r="AQ263" i="108"/>
  <c r="AO164" i="109"/>
  <c r="J164" i="109"/>
  <c r="O212" i="107"/>
  <c r="O225" i="107"/>
  <c r="AK225" i="107" s="1"/>
  <c r="AX225" i="107" s="1"/>
  <c r="O246" i="107"/>
  <c r="AI246" i="107" s="1"/>
  <c r="AV246" i="107" s="1"/>
  <c r="AL307" i="107"/>
  <c r="AG310" i="107"/>
  <c r="AM312" i="107"/>
  <c r="J319" i="107"/>
  <c r="AJ323" i="107"/>
  <c r="AW323" i="107" s="1"/>
  <c r="AG326" i="107"/>
  <c r="AO328" i="107"/>
  <c r="AM335" i="107"/>
  <c r="AL340" i="107"/>
  <c r="AL342" i="107"/>
  <c r="AN349" i="107"/>
  <c r="J24" i="108"/>
  <c r="AN25" i="108"/>
  <c r="AO27" i="108"/>
  <c r="AQ29" i="108"/>
  <c r="I37" i="108"/>
  <c r="AT38" i="108"/>
  <c r="AL41" i="108"/>
  <c r="AT59" i="108"/>
  <c r="AO61" i="108"/>
  <c r="AL65" i="108"/>
  <c r="I70" i="108"/>
  <c r="AR79" i="108"/>
  <c r="AR86" i="108"/>
  <c r="AG98" i="108"/>
  <c r="AM100" i="108"/>
  <c r="AM107" i="108"/>
  <c r="AP123" i="108"/>
  <c r="L123" i="108" s="1"/>
  <c r="I126" i="108"/>
  <c r="AL135" i="108"/>
  <c r="AO144" i="108"/>
  <c r="J161" i="108"/>
  <c r="AO185" i="108"/>
  <c r="AJ194" i="108"/>
  <c r="AW194" i="108" s="1"/>
  <c r="AS196" i="108"/>
  <c r="AN215" i="108"/>
  <c r="O219" i="108"/>
  <c r="AJ219" i="108" s="1"/>
  <c r="AW219" i="108" s="1"/>
  <c r="O221" i="108"/>
  <c r="AT225" i="108"/>
  <c r="AN231" i="108"/>
  <c r="AQ232" i="108"/>
  <c r="AG235" i="108"/>
  <c r="AP241" i="108"/>
  <c r="L241" i="108" s="1"/>
  <c r="I244" i="108"/>
  <c r="AP246" i="108"/>
  <c r="L246" i="108" s="1"/>
  <c r="I251" i="108"/>
  <c r="AL255" i="108"/>
  <c r="AL262" i="108"/>
  <c r="O294" i="108"/>
  <c r="AT294" i="108"/>
  <c r="AQ294" i="108"/>
  <c r="AP294" i="108"/>
  <c r="L294" i="108" s="1"/>
  <c r="AN294" i="108"/>
  <c r="AL294" i="108"/>
  <c r="AG294" i="108"/>
  <c r="I294" i="108"/>
  <c r="AK68" i="109"/>
  <c r="AX68" i="109" s="1"/>
  <c r="AJ68" i="109"/>
  <c r="AW68" i="109" s="1"/>
  <c r="AN290" i="109"/>
  <c r="AR290" i="109"/>
  <c r="AP290" i="109"/>
  <c r="L290" i="109" s="1"/>
  <c r="AO290" i="109"/>
  <c r="AM290" i="109"/>
  <c r="AL290" i="109"/>
  <c r="AG290" i="109"/>
  <c r="O290" i="109"/>
  <c r="AK290" i="109" s="1"/>
  <c r="AX290" i="109" s="1"/>
  <c r="I290" i="109"/>
  <c r="AN312" i="107"/>
  <c r="AN335" i="107"/>
  <c r="AN340" i="107"/>
  <c r="AP27" i="108"/>
  <c r="AM41" i="108"/>
  <c r="I44" i="108"/>
  <c r="AP61" i="108"/>
  <c r="L61" i="108" s="1"/>
  <c r="J70" i="108"/>
  <c r="AS79" i="108"/>
  <c r="AT100" i="108"/>
  <c r="AO122" i="108"/>
  <c r="J126" i="108"/>
  <c r="AG129" i="108"/>
  <c r="J131" i="108"/>
  <c r="AM146" i="108"/>
  <c r="AN187" i="108"/>
  <c r="I193" i="108"/>
  <c r="J200" i="108"/>
  <c r="AR246" i="108"/>
  <c r="AQ317" i="108"/>
  <c r="I317" i="108"/>
  <c r="AT157" i="109"/>
  <c r="AR157" i="109"/>
  <c r="AQ157" i="109"/>
  <c r="J157" i="109"/>
  <c r="O172" i="109"/>
  <c r="AO172" i="109"/>
  <c r="AT307" i="107"/>
  <c r="AO312" i="107"/>
  <c r="O319" i="107"/>
  <c r="J329" i="107"/>
  <c r="AO340" i="107"/>
  <c r="I343" i="107"/>
  <c r="J345" i="107"/>
  <c r="J348" i="107"/>
  <c r="I33" i="108"/>
  <c r="AP41" i="108"/>
  <c r="L41" i="108" s="1"/>
  <c r="J60" i="108"/>
  <c r="AQ61" i="108"/>
  <c r="AL98" i="108"/>
  <c r="I103" i="108"/>
  <c r="I113" i="108"/>
  <c r="I228" i="108"/>
  <c r="I230" i="108"/>
  <c r="AL235" i="108"/>
  <c r="AT246" i="108"/>
  <c r="I250" i="108"/>
  <c r="O251" i="108"/>
  <c r="AJ251" i="108" s="1"/>
  <c r="AW251" i="108" s="1"/>
  <c r="AP340" i="107"/>
  <c r="L340" i="107" s="1"/>
  <c r="I90" i="108"/>
  <c r="I216" i="108"/>
  <c r="AT333" i="108"/>
  <c r="AR333" i="108"/>
  <c r="AQ333" i="108"/>
  <c r="AP333" i="108"/>
  <c r="L333" i="108" s="1"/>
  <c r="AM333" i="108"/>
  <c r="AG333" i="108"/>
  <c r="O333" i="108"/>
  <c r="J333" i="108"/>
  <c r="I333" i="108"/>
  <c r="AS254" i="109"/>
  <c r="AT254" i="109"/>
  <c r="AP254" i="109"/>
  <c r="L254" i="109" s="1"/>
  <c r="AO254" i="109"/>
  <c r="AN254" i="109"/>
  <c r="AL254" i="109"/>
  <c r="AG254" i="109"/>
  <c r="O254" i="109"/>
  <c r="J254" i="109"/>
  <c r="I254" i="109"/>
  <c r="AG319" i="107"/>
  <c r="AL321" i="107"/>
  <c r="O329" i="107"/>
  <c r="AO331" i="107"/>
  <c r="AQ340" i="107"/>
  <c r="O343" i="107"/>
  <c r="AK343" i="107" s="1"/>
  <c r="AX343" i="107" s="1"/>
  <c r="L33" i="108"/>
  <c r="AT41" i="108"/>
  <c r="J90" i="108"/>
  <c r="AO98" i="108"/>
  <c r="AN105" i="108"/>
  <c r="O113" i="108"/>
  <c r="AJ113" i="108" s="1"/>
  <c r="AW113" i="108" s="1"/>
  <c r="I124" i="108"/>
  <c r="O126" i="108"/>
  <c r="AI126" i="108" s="1"/>
  <c r="AV126" i="108" s="1"/>
  <c r="AO129" i="108"/>
  <c r="AR146" i="108"/>
  <c r="AS148" i="108"/>
  <c r="J172" i="108"/>
  <c r="AQ187" i="108"/>
  <c r="AG197" i="108"/>
  <c r="AG200" i="108"/>
  <c r="J216" i="108"/>
  <c r="O228" i="108"/>
  <c r="AJ228" i="108" s="1"/>
  <c r="AW228" i="108" s="1"/>
  <c r="AN235" i="108"/>
  <c r="I247" i="108"/>
  <c r="AG251" i="108"/>
  <c r="AP100" i="109"/>
  <c r="L100" i="109" s="1"/>
  <c r="AS100" i="109"/>
  <c r="AQ100" i="109"/>
  <c r="AO100" i="109"/>
  <c r="AM100" i="109"/>
  <c r="AL100" i="109"/>
  <c r="AG100" i="109"/>
  <c r="I100" i="109"/>
  <c r="AS268" i="108"/>
  <c r="AQ270" i="108"/>
  <c r="AG276" i="108"/>
  <c r="O277" i="108"/>
  <c r="AK277" i="108" s="1"/>
  <c r="AX277" i="108" s="1"/>
  <c r="AR278" i="108"/>
  <c r="AQ282" i="108"/>
  <c r="I292" i="108"/>
  <c r="AS293" i="108"/>
  <c r="AM299" i="108"/>
  <c r="AT302" i="108"/>
  <c r="AM304" i="108"/>
  <c r="AN312" i="108"/>
  <c r="J315" i="108"/>
  <c r="AT316" i="108"/>
  <c r="AG325" i="108"/>
  <c r="O336" i="108"/>
  <c r="AL346" i="108"/>
  <c r="AS348" i="108"/>
  <c r="AL351" i="108"/>
  <c r="I26" i="109"/>
  <c r="AR34" i="109"/>
  <c r="AT52" i="109"/>
  <c r="AL55" i="109"/>
  <c r="I60" i="109"/>
  <c r="O65" i="109"/>
  <c r="I76" i="109"/>
  <c r="AM78" i="109"/>
  <c r="AT82" i="109"/>
  <c r="AN85" i="109"/>
  <c r="AN87" i="109"/>
  <c r="AP96" i="109"/>
  <c r="I107" i="109"/>
  <c r="O122" i="109"/>
  <c r="O127" i="109"/>
  <c r="AK127" i="109" s="1"/>
  <c r="AX127" i="109" s="1"/>
  <c r="O134" i="109"/>
  <c r="AK134" i="109" s="1"/>
  <c r="AX134" i="109" s="1"/>
  <c r="I139" i="109"/>
  <c r="O150" i="109"/>
  <c r="AM152" i="109"/>
  <c r="AS156" i="109"/>
  <c r="O162" i="109"/>
  <c r="AK162" i="109" s="1"/>
  <c r="AX162" i="109" s="1"/>
  <c r="AT163" i="109"/>
  <c r="AP251" i="109"/>
  <c r="L251" i="109" s="1"/>
  <c r="O267" i="109"/>
  <c r="O270" i="109"/>
  <c r="AK270" i="109" s="1"/>
  <c r="AX270" i="109" s="1"/>
  <c r="AN287" i="109"/>
  <c r="AP309" i="109"/>
  <c r="L309" i="109" s="1"/>
  <c r="O267" i="108"/>
  <c r="AJ267" i="108" s="1"/>
  <c r="AW267" i="108" s="1"/>
  <c r="AT268" i="108"/>
  <c r="AR270" i="108"/>
  <c r="AR282" i="108"/>
  <c r="AP284" i="108"/>
  <c r="J290" i="108"/>
  <c r="J292" i="108"/>
  <c r="AG295" i="108"/>
  <c r="AR299" i="108"/>
  <c r="AN304" i="108"/>
  <c r="AQ307" i="108"/>
  <c r="AR312" i="108"/>
  <c r="AG341" i="108"/>
  <c r="AQ346" i="108"/>
  <c r="AM351" i="108"/>
  <c r="I28" i="109"/>
  <c r="O33" i="109"/>
  <c r="AK33" i="109" s="1"/>
  <c r="AX33" i="109" s="1"/>
  <c r="I49" i="109"/>
  <c r="J51" i="109"/>
  <c r="AN55" i="109"/>
  <c r="J60" i="109"/>
  <c r="AG73" i="109"/>
  <c r="AP78" i="109"/>
  <c r="AP85" i="109"/>
  <c r="L85" i="109" s="1"/>
  <c r="AO87" i="109"/>
  <c r="AG92" i="109"/>
  <c r="AS101" i="109"/>
  <c r="AL104" i="109"/>
  <c r="AG115" i="109"/>
  <c r="J139" i="109"/>
  <c r="AN141" i="109"/>
  <c r="AN152" i="109"/>
  <c r="AP154" i="109"/>
  <c r="L154" i="109" s="1"/>
  <c r="AS159" i="109"/>
  <c r="O174" i="109"/>
  <c r="AI174" i="109" s="1"/>
  <c r="AV174" i="109" s="1"/>
  <c r="I205" i="109"/>
  <c r="AL215" i="109"/>
  <c r="AG217" i="109"/>
  <c r="O220" i="109"/>
  <c r="AK220" i="109" s="1"/>
  <c r="AX220" i="109" s="1"/>
  <c r="O227" i="109"/>
  <c r="AN229" i="109"/>
  <c r="AT230" i="109"/>
  <c r="AG245" i="109"/>
  <c r="AQ251" i="109"/>
  <c r="O255" i="109"/>
  <c r="AO257" i="109"/>
  <c r="AM263" i="109"/>
  <c r="AM271" i="109"/>
  <c r="AQ279" i="109"/>
  <c r="AO287" i="109"/>
  <c r="AL293" i="109"/>
  <c r="AG298" i="109"/>
  <c r="O301" i="109"/>
  <c r="AK301" i="109" s="1"/>
  <c r="AX301" i="109" s="1"/>
  <c r="AS303" i="109"/>
  <c r="AT303" i="109"/>
  <c r="AO303" i="109"/>
  <c r="AN303" i="109"/>
  <c r="AR309" i="109"/>
  <c r="AS40" i="110"/>
  <c r="J40" i="110"/>
  <c r="AR40" i="110"/>
  <c r="AM40" i="110"/>
  <c r="AL40" i="110"/>
  <c r="AM47" i="110"/>
  <c r="AN47" i="110"/>
  <c r="O47" i="110"/>
  <c r="AK47" i="110" s="1"/>
  <c r="AX47" i="110" s="1"/>
  <c r="AQ282" i="110"/>
  <c r="AP282" i="110"/>
  <c r="L282" i="110" s="1"/>
  <c r="AN282" i="110"/>
  <c r="AG277" i="108"/>
  <c r="AQ281" i="108"/>
  <c r="AR284" i="108"/>
  <c r="AO301" i="108"/>
  <c r="AS307" i="108"/>
  <c r="AT312" i="108"/>
  <c r="AS325" i="108"/>
  <c r="O328" i="108"/>
  <c r="AM330" i="108"/>
  <c r="AN334" i="108"/>
  <c r="AR346" i="108"/>
  <c r="AN351" i="108"/>
  <c r="O26" i="109"/>
  <c r="AJ26" i="109" s="1"/>
  <c r="AW26" i="109" s="1"/>
  <c r="O44" i="109"/>
  <c r="AK44" i="109" s="1"/>
  <c r="AX44" i="109" s="1"/>
  <c r="AP55" i="109"/>
  <c r="L55" i="109" s="1"/>
  <c r="AQ85" i="109"/>
  <c r="AQ87" i="109"/>
  <c r="AM117" i="109"/>
  <c r="AG120" i="109"/>
  <c r="AG122" i="109"/>
  <c r="AG134" i="109"/>
  <c r="AR141" i="109"/>
  <c r="AT152" i="109"/>
  <c r="AQ154" i="109"/>
  <c r="AT159" i="109"/>
  <c r="AL182" i="109"/>
  <c r="AM215" i="109"/>
  <c r="AO229" i="109"/>
  <c r="AG243" i="109"/>
  <c r="AS257" i="109"/>
  <c r="AN263" i="109"/>
  <c r="AG267" i="109"/>
  <c r="AN271" i="109"/>
  <c r="AT279" i="109"/>
  <c r="AR287" i="109"/>
  <c r="AT291" i="109"/>
  <c r="AN293" i="109"/>
  <c r="J339" i="109"/>
  <c r="AQ339" i="109"/>
  <c r="AO79" i="110"/>
  <c r="AT79" i="110"/>
  <c r="AS79" i="110"/>
  <c r="AQ79" i="110"/>
  <c r="O79" i="110"/>
  <c r="AK79" i="110" s="1"/>
  <c r="AX79" i="110" s="1"/>
  <c r="AO309" i="111"/>
  <c r="AG309" i="111"/>
  <c r="AL276" i="108"/>
  <c r="AN277" i="108"/>
  <c r="AT281" i="108"/>
  <c r="AP295" i="108"/>
  <c r="AQ301" i="108"/>
  <c r="AR322" i="108"/>
  <c r="AR330" i="108"/>
  <c r="AN341" i="108"/>
  <c r="AM345" i="108"/>
  <c r="AG26" i="109"/>
  <c r="J31" i="109"/>
  <c r="I48" i="109"/>
  <c r="AG49" i="109"/>
  <c r="I56" i="109"/>
  <c r="AO57" i="109"/>
  <c r="AN65" i="109"/>
  <c r="AO73" i="109"/>
  <c r="AM76" i="109"/>
  <c r="AT87" i="109"/>
  <c r="AL92" i="109"/>
  <c r="AN94" i="109"/>
  <c r="AM107" i="109"/>
  <c r="AM115" i="109"/>
  <c r="AM120" i="109"/>
  <c r="AM124" i="109"/>
  <c r="AR127" i="109"/>
  <c r="AO134" i="109"/>
  <c r="AQ150" i="109"/>
  <c r="I153" i="109"/>
  <c r="AR162" i="109"/>
  <c r="AL174" i="109"/>
  <c r="AN182" i="109"/>
  <c r="AR187" i="109"/>
  <c r="I193" i="109"/>
  <c r="I203" i="109"/>
  <c r="J212" i="109"/>
  <c r="AR217" i="109"/>
  <c r="AO225" i="109"/>
  <c r="AM227" i="109"/>
  <c r="AM270" i="109"/>
  <c r="AP298" i="109"/>
  <c r="L298" i="109" s="1"/>
  <c r="AQ27" i="110"/>
  <c r="J27" i="110"/>
  <c r="AL267" i="108"/>
  <c r="AN276" i="108"/>
  <c r="AO277" i="108"/>
  <c r="J283" i="108"/>
  <c r="AL292" i="108"/>
  <c r="O298" i="108"/>
  <c r="AI298" i="108" s="1"/>
  <c r="AV298" i="108" s="1"/>
  <c r="AG303" i="108"/>
  <c r="AL315" i="108"/>
  <c r="AL320" i="108"/>
  <c r="O326" i="108"/>
  <c r="AJ326" i="108" s="1"/>
  <c r="AW326" i="108" s="1"/>
  <c r="I335" i="108"/>
  <c r="AN336" i="108"/>
  <c r="AO341" i="108"/>
  <c r="AM343" i="108"/>
  <c r="AN345" i="108"/>
  <c r="AO28" i="109"/>
  <c r="AM33" i="109"/>
  <c r="AO41" i="109"/>
  <c r="AM51" i="109"/>
  <c r="J56" i="109"/>
  <c r="AG60" i="109"/>
  <c r="AR65" i="109"/>
  <c r="AP73" i="109"/>
  <c r="L73" i="109" s="1"/>
  <c r="AR76" i="109"/>
  <c r="AN92" i="109"/>
  <c r="AQ107" i="109"/>
  <c r="AT115" i="109"/>
  <c r="AO120" i="109"/>
  <c r="AS127" i="109"/>
  <c r="J130" i="109"/>
  <c r="AP134" i="109"/>
  <c r="I138" i="109"/>
  <c r="J153" i="109"/>
  <c r="I155" i="109"/>
  <c r="AT162" i="109"/>
  <c r="AP174" i="109"/>
  <c r="L174" i="109" s="1"/>
  <c r="AO182" i="109"/>
  <c r="J198" i="109"/>
  <c r="AS217" i="109"/>
  <c r="AL220" i="109"/>
  <c r="AR225" i="109"/>
  <c r="AT227" i="109"/>
  <c r="AR243" i="109"/>
  <c r="I251" i="109"/>
  <c r="AM255" i="109"/>
  <c r="J261" i="109"/>
  <c r="AM267" i="109"/>
  <c r="AN270" i="109"/>
  <c r="J285" i="109"/>
  <c r="AR293" i="109"/>
  <c r="AL301" i="109"/>
  <c r="AM31" i="110"/>
  <c r="AQ31" i="110"/>
  <c r="AO31" i="110"/>
  <c r="AL31" i="110"/>
  <c r="O31" i="110"/>
  <c r="AK31" i="110" s="1"/>
  <c r="AX31" i="110" s="1"/>
  <c r="AG266" i="108"/>
  <c r="AM267" i="108"/>
  <c r="AO276" i="108"/>
  <c r="AQ277" i="108"/>
  <c r="I282" i="108"/>
  <c r="AQ292" i="108"/>
  <c r="I302" i="108"/>
  <c r="AO315" i="108"/>
  <c r="AN320" i="108"/>
  <c r="J335" i="108"/>
  <c r="AQ341" i="108"/>
  <c r="AN343" i="108"/>
  <c r="AL26" i="109"/>
  <c r="AR28" i="109"/>
  <c r="AN33" i="109"/>
  <c r="I36" i="109"/>
  <c r="AR41" i="109"/>
  <c r="O48" i="109"/>
  <c r="AJ48" i="109" s="1"/>
  <c r="AW48" i="109" s="1"/>
  <c r="AM49" i="109"/>
  <c r="AN51" i="109"/>
  <c r="AT65" i="109"/>
  <c r="AR73" i="109"/>
  <c r="I88" i="109"/>
  <c r="AO92" i="109"/>
  <c r="AP120" i="109"/>
  <c r="L120" i="109" s="1"/>
  <c r="AM122" i="109"/>
  <c r="J125" i="109"/>
  <c r="J155" i="109"/>
  <c r="AO220" i="109"/>
  <c r="AT333" i="109"/>
  <c r="AQ333" i="109"/>
  <c r="AO77" i="110"/>
  <c r="AP77" i="110"/>
  <c r="L77" i="110" s="1"/>
  <c r="AS61" i="111"/>
  <c r="AP61" i="111"/>
  <c r="AM61" i="111"/>
  <c r="AL61" i="111"/>
  <c r="AG61" i="111"/>
  <c r="I61" i="111"/>
  <c r="AO267" i="108"/>
  <c r="I270" i="108"/>
  <c r="AP276" i="108"/>
  <c r="L276" i="108" s="1"/>
  <c r="AR277" i="108"/>
  <c r="J282" i="108"/>
  <c r="I291" i="108"/>
  <c r="AR292" i="108"/>
  <c r="O296" i="108"/>
  <c r="AP300" i="108"/>
  <c r="L300" i="108" s="1"/>
  <c r="J302" i="108"/>
  <c r="AM303" i="108"/>
  <c r="J306" i="108"/>
  <c r="AQ308" i="108"/>
  <c r="AN313" i="108"/>
  <c r="AQ315" i="108"/>
  <c r="AO320" i="108"/>
  <c r="AR341" i="108"/>
  <c r="AO343" i="108"/>
  <c r="I346" i="108"/>
  <c r="AL22" i="109"/>
  <c r="AM26" i="109"/>
  <c r="AS28" i="109"/>
  <c r="AP33" i="109"/>
  <c r="L33" i="109" s="1"/>
  <c r="J36" i="109"/>
  <c r="AN49" i="109"/>
  <c r="AP51" i="109"/>
  <c r="O56" i="109"/>
  <c r="AK56" i="109" s="1"/>
  <c r="AX56" i="109" s="1"/>
  <c r="AL60" i="109"/>
  <c r="I80" i="109"/>
  <c r="J88" i="109"/>
  <c r="AQ92" i="109"/>
  <c r="I108" i="109"/>
  <c r="AR120" i="109"/>
  <c r="AN122" i="109"/>
  <c r="J128" i="109"/>
  <c r="O133" i="109"/>
  <c r="I146" i="109"/>
  <c r="AR148" i="109"/>
  <c r="I163" i="109"/>
  <c r="J178" i="109"/>
  <c r="AT182" i="109"/>
  <c r="AG212" i="109"/>
  <c r="AP220" i="109"/>
  <c r="L220" i="109" s="1"/>
  <c r="AT225" i="109"/>
  <c r="AS233" i="109"/>
  <c r="AP267" i="109"/>
  <c r="L267" i="109" s="1"/>
  <c r="AP270" i="109"/>
  <c r="L270" i="109" s="1"/>
  <c r="AP280" i="109"/>
  <c r="L280" i="109" s="1"/>
  <c r="AP292" i="109"/>
  <c r="L292" i="109" s="1"/>
  <c r="AS317" i="109"/>
  <c r="AT317" i="109"/>
  <c r="AR317" i="109"/>
  <c r="AP317" i="109"/>
  <c r="L317" i="109" s="1"/>
  <c r="AO317" i="109"/>
  <c r="AM317" i="109"/>
  <c r="O317" i="109"/>
  <c r="AJ317" i="109" s="1"/>
  <c r="AW317" i="109" s="1"/>
  <c r="AS313" i="110"/>
  <c r="AP313" i="110"/>
  <c r="L313" i="110" s="1"/>
  <c r="AN313" i="110"/>
  <c r="O313" i="110"/>
  <c r="AK313" i="110" s="1"/>
  <c r="AX313" i="110" s="1"/>
  <c r="AL266" i="108"/>
  <c r="AP267" i="108"/>
  <c r="L267" i="108" s="1"/>
  <c r="AQ276" i="108"/>
  <c r="AS277" i="108"/>
  <c r="AG283" i="108"/>
  <c r="AP285" i="108"/>
  <c r="J291" i="108"/>
  <c r="AL298" i="108"/>
  <c r="AQ300" i="108"/>
  <c r="AN303" i="108"/>
  <c r="AR308" i="108"/>
  <c r="J312" i="108"/>
  <c r="AR315" i="108"/>
  <c r="AP320" i="108"/>
  <c r="L320" i="108" s="1"/>
  <c r="AN326" i="108"/>
  <c r="O329" i="108"/>
  <c r="O337" i="108"/>
  <c r="AI337" i="108" s="1"/>
  <c r="AV337" i="108" s="1"/>
  <c r="AT341" i="108"/>
  <c r="J346" i="108"/>
  <c r="AN22" i="109"/>
  <c r="AP26" i="109"/>
  <c r="L26" i="109" s="1"/>
  <c r="AQ31" i="109"/>
  <c r="AQ33" i="109"/>
  <c r="AG48" i="109"/>
  <c r="AQ49" i="109"/>
  <c r="AM60" i="109"/>
  <c r="I87" i="109"/>
  <c r="AT92" i="109"/>
  <c r="I106" i="109"/>
  <c r="AT120" i="109"/>
  <c r="AP122" i="109"/>
  <c r="J146" i="109"/>
  <c r="J161" i="109"/>
  <c r="I165" i="109"/>
  <c r="AG167" i="109"/>
  <c r="AT185" i="109"/>
  <c r="AM193" i="109"/>
  <c r="O196" i="109"/>
  <c r="AJ196" i="109" s="1"/>
  <c r="AW196" i="109" s="1"/>
  <c r="AL214" i="109"/>
  <c r="AQ220" i="109"/>
  <c r="AO223" i="109"/>
  <c r="AT233" i="109"/>
  <c r="AL236" i="109"/>
  <c r="AL248" i="109"/>
  <c r="O251" i="109"/>
  <c r="AG261" i="109"/>
  <c r="J264" i="109"/>
  <c r="AQ267" i="109"/>
  <c r="AQ270" i="109"/>
  <c r="I279" i="109"/>
  <c r="AT280" i="109"/>
  <c r="AG283" i="109"/>
  <c r="AG285" i="109"/>
  <c r="AP301" i="109"/>
  <c r="L301" i="109" s="1"/>
  <c r="AS330" i="109"/>
  <c r="O330" i="109"/>
  <c r="AJ330" i="109" s="1"/>
  <c r="AW330" i="109" s="1"/>
  <c r="J330" i="109"/>
  <c r="AP330" i="109"/>
  <c r="L330" i="109" s="1"/>
  <c r="AO330" i="109"/>
  <c r="AM330" i="109"/>
  <c r="AN31" i="110"/>
  <c r="AS60" i="110"/>
  <c r="I60" i="110"/>
  <c r="AT60" i="110"/>
  <c r="AR60" i="110"/>
  <c r="AQ60" i="110"/>
  <c r="AP60" i="110"/>
  <c r="L60" i="110" s="1"/>
  <c r="AN60" i="110"/>
  <c r="AM60" i="110"/>
  <c r="AG60" i="110"/>
  <c r="O60" i="110"/>
  <c r="AS226" i="110"/>
  <c r="AP226" i="110"/>
  <c r="L226" i="110" s="1"/>
  <c r="AO226" i="110"/>
  <c r="AN226" i="110"/>
  <c r="AG226" i="110"/>
  <c r="J226" i="110"/>
  <c r="AN266" i="108"/>
  <c r="AQ267" i="108"/>
  <c r="O270" i="108"/>
  <c r="AR276" i="108"/>
  <c r="AL280" i="108"/>
  <c r="O282" i="108"/>
  <c r="I289" i="108"/>
  <c r="AP298" i="108"/>
  <c r="L298" i="108" s="1"/>
  <c r="AR300" i="108"/>
  <c r="AO303" i="108"/>
  <c r="AS308" i="108"/>
  <c r="J314" i="108"/>
  <c r="AO326" i="108"/>
  <c r="AS331" i="108"/>
  <c r="AG335" i="108"/>
  <c r="J348" i="108"/>
  <c r="AO22" i="109"/>
  <c r="AQ26" i="109"/>
  <c r="I29" i="109"/>
  <c r="AR31" i="109"/>
  <c r="AR33" i="109"/>
  <c r="AR49" i="109"/>
  <c r="AO54" i="109"/>
  <c r="AP58" i="109"/>
  <c r="L58" i="109" s="1"/>
  <c r="AO60" i="109"/>
  <c r="O66" i="109"/>
  <c r="AK66" i="109" s="1"/>
  <c r="AX66" i="109" s="1"/>
  <c r="J87" i="109"/>
  <c r="AG91" i="109"/>
  <c r="AL98" i="109"/>
  <c r="O108" i="109"/>
  <c r="AJ108" i="109" s="1"/>
  <c r="AW108" i="109" s="1"/>
  <c r="AL111" i="109"/>
  <c r="AO130" i="109"/>
  <c r="AL138" i="109"/>
  <c r="AN153" i="109"/>
  <c r="AG170" i="109"/>
  <c r="AI188" i="109"/>
  <c r="AV188" i="109" s="1"/>
  <c r="AN193" i="109"/>
  <c r="AL198" i="109"/>
  <c r="AI212" i="109"/>
  <c r="AV212" i="109" s="1"/>
  <c r="AO214" i="109"/>
  <c r="AT220" i="109"/>
  <c r="AQ223" i="109"/>
  <c r="I226" i="109"/>
  <c r="AG230" i="109"/>
  <c r="AL231" i="109"/>
  <c r="AR248" i="109"/>
  <c r="AR267" i="109"/>
  <c r="AT270" i="109"/>
  <c r="I293" i="109"/>
  <c r="AQ301" i="109"/>
  <c r="AR314" i="109"/>
  <c r="AL314" i="109"/>
  <c r="AK342" i="110"/>
  <c r="AX342" i="110" s="1"/>
  <c r="AI342" i="110"/>
  <c r="AV342" i="110" s="1"/>
  <c r="AT213" i="111"/>
  <c r="AP213" i="111"/>
  <c r="L213" i="111" s="1"/>
  <c r="J213" i="111"/>
  <c r="AP266" i="108"/>
  <c r="L266" i="108" s="1"/>
  <c r="AR267" i="108"/>
  <c r="AL272" i="108"/>
  <c r="AT276" i="108"/>
  <c r="AM280" i="108"/>
  <c r="O293" i="108"/>
  <c r="AL296" i="108"/>
  <c r="AG302" i="108"/>
  <c r="O312" i="108"/>
  <c r="AJ312" i="108" s="1"/>
  <c r="AW312" i="108" s="1"/>
  <c r="J316" i="108"/>
  <c r="AG318" i="108"/>
  <c r="O346" i="108"/>
  <c r="AP22" i="109"/>
  <c r="AM48" i="109"/>
  <c r="AM56" i="109"/>
  <c r="AQ58" i="109"/>
  <c r="AQ60" i="109"/>
  <c r="AG80" i="109"/>
  <c r="AN98" i="109"/>
  <c r="O106" i="109"/>
  <c r="AK106" i="109" s="1"/>
  <c r="AX106" i="109" s="1"/>
  <c r="AQ111" i="109"/>
  <c r="AN116" i="109"/>
  <c r="O119" i="109"/>
  <c r="I123" i="109"/>
  <c r="AL133" i="109"/>
  <c r="AM138" i="109"/>
  <c r="AM140" i="109"/>
  <c r="O143" i="109"/>
  <c r="AI143" i="109" s="1"/>
  <c r="AV143" i="109" s="1"/>
  <c r="AR153" i="109"/>
  <c r="AG163" i="109"/>
  <c r="AL167" i="109"/>
  <c r="AJ188" i="109"/>
  <c r="AW188" i="109" s="1"/>
  <c r="AQ193" i="109"/>
  <c r="AG196" i="109"/>
  <c r="AM198" i="109"/>
  <c r="AL212" i="109"/>
  <c r="AL216" i="109"/>
  <c r="J226" i="109"/>
  <c r="AM231" i="109"/>
  <c r="J234" i="109"/>
  <c r="I237" i="109"/>
  <c r="AG246" i="109"/>
  <c r="AS248" i="109"/>
  <c r="AG251" i="109"/>
  <c r="AO261" i="109"/>
  <c r="AT262" i="109"/>
  <c r="AR266" i="109"/>
  <c r="AT267" i="109"/>
  <c r="O279" i="109"/>
  <c r="J281" i="109"/>
  <c r="AL283" i="109"/>
  <c r="AM285" i="109"/>
  <c r="AT286" i="109"/>
  <c r="J293" i="109"/>
  <c r="AM297" i="109"/>
  <c r="AR301" i="109"/>
  <c r="O334" i="109"/>
  <c r="AK334" i="109" s="1"/>
  <c r="AX334" i="109" s="1"/>
  <c r="AN334" i="109"/>
  <c r="AM334" i="109"/>
  <c r="AL334" i="109"/>
  <c r="AQ266" i="108"/>
  <c r="AN272" i="108"/>
  <c r="I276" i="108"/>
  <c r="AP280" i="108"/>
  <c r="L280" i="108" s="1"/>
  <c r="AG282" i="108"/>
  <c r="O286" i="108"/>
  <c r="AJ286" i="108" s="1"/>
  <c r="AW286" i="108" s="1"/>
  <c r="AM296" i="108"/>
  <c r="O314" i="108"/>
  <c r="AI314" i="108" s="1"/>
  <c r="AV314" i="108" s="1"/>
  <c r="O321" i="108"/>
  <c r="AK321" i="108" s="1"/>
  <c r="AX321" i="108" s="1"/>
  <c r="AO329" i="108"/>
  <c r="AM335" i="108"/>
  <c r="AP337" i="108"/>
  <c r="O348" i="108"/>
  <c r="AK348" i="108" s="1"/>
  <c r="AX348" i="108" s="1"/>
  <c r="AR22" i="109"/>
  <c r="AM36" i="109"/>
  <c r="AO48" i="109"/>
  <c r="I50" i="109"/>
  <c r="AO56" i="109"/>
  <c r="AR60" i="109"/>
  <c r="I85" i="109"/>
  <c r="O87" i="109"/>
  <c r="AN88" i="109"/>
  <c r="O93" i="109"/>
  <c r="AP98" i="109"/>
  <c r="AO116" i="109"/>
  <c r="AL128" i="109"/>
  <c r="AM133" i="109"/>
  <c r="AO138" i="109"/>
  <c r="AT153" i="109"/>
  <c r="AG165" i="109"/>
  <c r="AM167" i="109"/>
  <c r="AO170" i="109"/>
  <c r="AL175" i="109"/>
  <c r="AR178" i="109"/>
  <c r="AG183" i="109"/>
  <c r="AO188" i="109"/>
  <c r="AR193" i="109"/>
  <c r="AO198" i="109"/>
  <c r="AM212" i="109"/>
  <c r="AM216" i="109"/>
  <c r="AL230" i="109"/>
  <c r="AN231" i="109"/>
  <c r="AQ261" i="109"/>
  <c r="AS266" i="109"/>
  <c r="AQ283" i="109"/>
  <c r="AO285" i="109"/>
  <c r="AP297" i="109"/>
  <c r="L297" i="109" s="1"/>
  <c r="AT301" i="109"/>
  <c r="AG321" i="109"/>
  <c r="J321" i="109"/>
  <c r="AM321" i="109"/>
  <c r="AL321" i="109"/>
  <c r="AS310" i="110"/>
  <c r="AT310" i="110"/>
  <c r="AR310" i="110"/>
  <c r="AR266" i="108"/>
  <c r="AL270" i="108"/>
  <c r="AP272" i="108"/>
  <c r="J276" i="108"/>
  <c r="AR280" i="108"/>
  <c r="J284" i="108"/>
  <c r="AO291" i="108"/>
  <c r="AG293" i="108"/>
  <c r="AO296" i="108"/>
  <c r="I301" i="108"/>
  <c r="AN302" i="108"/>
  <c r="AG312" i="108"/>
  <c r="AO318" i="108"/>
  <c r="O327" i="108"/>
  <c r="AK327" i="108" s="1"/>
  <c r="AX327" i="108" s="1"/>
  <c r="AN335" i="108"/>
  <c r="AR337" i="108"/>
  <c r="AR340" i="108"/>
  <c r="AG342" i="108"/>
  <c r="AG344" i="108"/>
  <c r="AG346" i="108"/>
  <c r="J351" i="108"/>
  <c r="O27" i="109"/>
  <c r="AI27" i="109" s="1"/>
  <c r="AV27" i="109" s="1"/>
  <c r="AP36" i="109"/>
  <c r="L36" i="109" s="1"/>
  <c r="AG46" i="109"/>
  <c r="AP48" i="109"/>
  <c r="L48" i="109" s="1"/>
  <c r="O55" i="109"/>
  <c r="AJ55" i="109" s="1"/>
  <c r="AW55" i="109" s="1"/>
  <c r="AQ56" i="109"/>
  <c r="AM64" i="109"/>
  <c r="AN66" i="109"/>
  <c r="AN72" i="109"/>
  <c r="AJ80" i="109"/>
  <c r="AW80" i="109" s="1"/>
  <c r="AR88" i="109"/>
  <c r="I92" i="109"/>
  <c r="AG96" i="109"/>
  <c r="AQ98" i="109"/>
  <c r="AR108" i="109"/>
  <c r="J112" i="109"/>
  <c r="AP128" i="109"/>
  <c r="L128" i="109" s="1"/>
  <c r="O131" i="109"/>
  <c r="AN133" i="109"/>
  <c r="AQ138" i="109"/>
  <c r="I141" i="109"/>
  <c r="AM146" i="109"/>
  <c r="AO149" i="109"/>
  <c r="AL163" i="109"/>
  <c r="AP167" i="109"/>
  <c r="L167" i="109" s="1"/>
  <c r="AP170" i="109"/>
  <c r="L170" i="109" s="1"/>
  <c r="AS175" i="109"/>
  <c r="AS178" i="109"/>
  <c r="AM196" i="109"/>
  <c r="AP198" i="109"/>
  <c r="L198" i="109" s="1"/>
  <c r="AP212" i="109"/>
  <c r="L212" i="109" s="1"/>
  <c r="J215" i="109"/>
  <c r="AS216" i="109"/>
  <c r="AM230" i="109"/>
  <c r="AQ231" i="109"/>
  <c r="I245" i="109"/>
  <c r="AN246" i="109"/>
  <c r="AR261" i="109"/>
  <c r="AR283" i="109"/>
  <c r="AP285" i="109"/>
  <c r="I287" i="109"/>
  <c r="O293" i="109"/>
  <c r="AI293" i="109" s="1"/>
  <c r="AV293" i="109" s="1"/>
  <c r="O318" i="109"/>
  <c r="AK318" i="109" s="1"/>
  <c r="AX318" i="109" s="1"/>
  <c r="I318" i="109"/>
  <c r="AQ318" i="109"/>
  <c r="AM270" i="108"/>
  <c r="AS272" i="108"/>
  <c r="I277" i="108"/>
  <c r="AN278" i="108"/>
  <c r="AG286" i="108"/>
  <c r="AL289" i="108"/>
  <c r="AQ291" i="108"/>
  <c r="AR296" i="108"/>
  <c r="AO302" i="108"/>
  <c r="AG304" i="108"/>
  <c r="J330" i="108"/>
  <c r="AS337" i="108"/>
  <c r="AG348" i="108"/>
  <c r="AL29" i="109"/>
  <c r="AG34" i="109"/>
  <c r="AR36" i="109"/>
  <c r="AQ48" i="109"/>
  <c r="AL52" i="109"/>
  <c r="AR56" i="109"/>
  <c r="AQ66" i="109"/>
  <c r="AM69" i="109"/>
  <c r="AM80" i="109"/>
  <c r="J92" i="109"/>
  <c r="J101" i="109"/>
  <c r="AM106" i="109"/>
  <c r="AG123" i="109"/>
  <c r="AQ128" i="109"/>
  <c r="AR138" i="109"/>
  <c r="AS146" i="109"/>
  <c r="AT149" i="109"/>
  <c r="AN163" i="109"/>
  <c r="AL165" i="109"/>
  <c r="AT167" i="109"/>
  <c r="I182" i="109"/>
  <c r="AL183" i="109"/>
  <c r="AQ186" i="109"/>
  <c r="AR196" i="109"/>
  <c r="AR198" i="109"/>
  <c r="AQ212" i="109"/>
  <c r="AT216" i="109"/>
  <c r="AN230" i="109"/>
  <c r="AR231" i="109"/>
  <c r="AS261" i="109"/>
  <c r="I267" i="109"/>
  <c r="I270" i="109"/>
  <c r="AR285" i="109"/>
  <c r="AS309" i="109"/>
  <c r="AQ309" i="109"/>
  <c r="AN309" i="109"/>
  <c r="AL309" i="109"/>
  <c r="AG309" i="109"/>
  <c r="O309" i="109"/>
  <c r="AI309" i="109" s="1"/>
  <c r="AV309" i="109" s="1"/>
  <c r="J309" i="109"/>
  <c r="I309" i="109"/>
  <c r="AG75" i="110"/>
  <c r="AS75" i="110"/>
  <c r="AR75" i="110"/>
  <c r="AP75" i="110"/>
  <c r="AO75" i="110"/>
  <c r="AM75" i="110"/>
  <c r="O75" i="110"/>
  <c r="AJ75" i="110" s="1"/>
  <c r="AW75" i="110" s="1"/>
  <c r="J110" i="110"/>
  <c r="AT110" i="110"/>
  <c r="AR110" i="110"/>
  <c r="AM110" i="110"/>
  <c r="AL110" i="110"/>
  <c r="AG110" i="110"/>
  <c r="AQ190" i="110"/>
  <c r="AT190" i="110"/>
  <c r="AS190" i="110"/>
  <c r="AM190" i="110"/>
  <c r="AL190" i="110"/>
  <c r="O190" i="110"/>
  <c r="AJ190" i="110" s="1"/>
  <c r="AW190" i="110" s="1"/>
  <c r="I267" i="108"/>
  <c r="AN270" i="108"/>
  <c r="O276" i="108"/>
  <c r="AO278" i="108"/>
  <c r="J281" i="108"/>
  <c r="AL282" i="108"/>
  <c r="AM289" i="108"/>
  <c r="AT296" i="108"/>
  <c r="O301" i="108"/>
  <c r="AP302" i="108"/>
  <c r="L302" i="108" s="1"/>
  <c r="O307" i="108"/>
  <c r="AJ307" i="108" s="1"/>
  <c r="AW307" i="108" s="1"/>
  <c r="AL312" i="108"/>
  <c r="AN316" i="108"/>
  <c r="AN332" i="108"/>
  <c r="I341" i="108"/>
  <c r="AN342" i="108"/>
  <c r="AL344" i="108"/>
  <c r="AN29" i="109"/>
  <c r="AS36" i="109"/>
  <c r="AO46" i="109"/>
  <c r="AS48" i="109"/>
  <c r="AO52" i="109"/>
  <c r="AG55" i="109"/>
  <c r="AS56" i="109"/>
  <c r="AN69" i="109"/>
  <c r="J73" i="109"/>
  <c r="AN80" i="109"/>
  <c r="AR93" i="109"/>
  <c r="AL96" i="109"/>
  <c r="AO106" i="109"/>
  <c r="O112" i="109"/>
  <c r="J115" i="109"/>
  <c r="I120" i="109"/>
  <c r="O141" i="109"/>
  <c r="AK141" i="109" s="1"/>
  <c r="AX141" i="109" s="1"/>
  <c r="AT146" i="109"/>
  <c r="O154" i="109"/>
  <c r="AI154" i="109" s="1"/>
  <c r="AV154" i="109" s="1"/>
  <c r="AO163" i="109"/>
  <c r="AQ165" i="109"/>
  <c r="AT183" i="109"/>
  <c r="AT196" i="109"/>
  <c r="AL201" i="109"/>
  <c r="AL204" i="109"/>
  <c r="AT212" i="109"/>
  <c r="AQ226" i="109"/>
  <c r="AG229" i="109"/>
  <c r="AO230" i="109"/>
  <c r="AT231" i="109"/>
  <c r="AN234" i="109"/>
  <c r="AO237" i="109"/>
  <c r="AT246" i="109"/>
  <c r="AL251" i="109"/>
  <c r="AO253" i="109"/>
  <c r="O263" i="109"/>
  <c r="AM264" i="109"/>
  <c r="J267" i="109"/>
  <c r="J270" i="109"/>
  <c r="AG271" i="109"/>
  <c r="AN279" i="109"/>
  <c r="AL281" i="109"/>
  <c r="I284" i="109"/>
  <c r="AG293" i="109"/>
  <c r="I301" i="109"/>
  <c r="AG318" i="109"/>
  <c r="AE20" i="110"/>
  <c r="AE19" i="110" s="1"/>
  <c r="AG33" i="110"/>
  <c r="AO33" i="110"/>
  <c r="J267" i="108"/>
  <c r="AR268" i="108"/>
  <c r="AP270" i="108"/>
  <c r="L270" i="108" s="1"/>
  <c r="AP278" i="108"/>
  <c r="AG284" i="108"/>
  <c r="AO293" i="108"/>
  <c r="O295" i="108"/>
  <c r="AK295" i="108" s="1"/>
  <c r="AX295" i="108" s="1"/>
  <c r="AR302" i="108"/>
  <c r="AL304" i="108"/>
  <c r="AM312" i="108"/>
  <c r="AQ327" i="108"/>
  <c r="AR332" i="108"/>
  <c r="AN344" i="108"/>
  <c r="AM348" i="108"/>
  <c r="J33" i="109"/>
  <c r="AL34" i="109"/>
  <c r="AT48" i="109"/>
  <c r="AT50" i="109"/>
  <c r="AS52" i="109"/>
  <c r="AQ69" i="109"/>
  <c r="AL78" i="109"/>
  <c r="AQ80" i="109"/>
  <c r="AL85" i="109"/>
  <c r="AL87" i="109"/>
  <c r="O92" i="109"/>
  <c r="AJ92" i="109" s="1"/>
  <c r="AW92" i="109" s="1"/>
  <c r="AO96" i="109"/>
  <c r="J120" i="109"/>
  <c r="AL123" i="109"/>
  <c r="AM156" i="109"/>
  <c r="J312" i="109"/>
  <c r="AS312" i="109"/>
  <c r="AL312" i="109"/>
  <c r="J342" i="109"/>
  <c r="AR342" i="109"/>
  <c r="J207" i="111"/>
  <c r="AM207" i="111"/>
  <c r="AL207" i="111"/>
  <c r="AR207" i="111"/>
  <c r="AN207" i="111"/>
  <c r="AG171" i="110"/>
  <c r="AO181" i="110"/>
  <c r="AT186" i="110"/>
  <c r="AL199" i="110"/>
  <c r="I221" i="110"/>
  <c r="AM223" i="110"/>
  <c r="AT241" i="110"/>
  <c r="AQ295" i="110"/>
  <c r="AO315" i="110"/>
  <c r="AL347" i="110"/>
  <c r="AL58" i="111"/>
  <c r="AP65" i="111"/>
  <c r="AL76" i="111"/>
  <c r="AT76" i="111"/>
  <c r="AO76" i="111"/>
  <c r="AR134" i="111"/>
  <c r="AS134" i="111"/>
  <c r="AS144" i="111"/>
  <c r="AO144" i="111"/>
  <c r="AG144" i="111"/>
  <c r="AP153" i="111"/>
  <c r="AS160" i="111"/>
  <c r="AN160" i="111"/>
  <c r="I172" i="111"/>
  <c r="AO172" i="111"/>
  <c r="AT210" i="111"/>
  <c r="I210" i="111"/>
  <c r="AP210" i="111"/>
  <c r="AG210" i="111"/>
  <c r="AS227" i="111"/>
  <c r="AT227" i="111"/>
  <c r="AO227" i="111"/>
  <c r="AN227" i="111"/>
  <c r="AL227" i="111"/>
  <c r="J227" i="111"/>
  <c r="I227" i="111"/>
  <c r="AM86" i="112"/>
  <c r="AP86" i="112"/>
  <c r="L86" i="112" s="1"/>
  <c r="AG86" i="112"/>
  <c r="AP217" i="112"/>
  <c r="L217" i="112" s="1"/>
  <c r="AN217" i="112"/>
  <c r="AM217" i="112"/>
  <c r="O217" i="112"/>
  <c r="AJ217" i="112" s="1"/>
  <c r="AW217" i="112" s="1"/>
  <c r="O124" i="110"/>
  <c r="AG145" i="110"/>
  <c r="I180" i="111"/>
  <c r="AM180" i="111"/>
  <c r="AG180" i="111"/>
  <c r="AT149" i="112"/>
  <c r="O149" i="112"/>
  <c r="AJ149" i="112" s="1"/>
  <c r="AW149" i="112" s="1"/>
  <c r="I310" i="109"/>
  <c r="AO311" i="109"/>
  <c r="J324" i="109"/>
  <c r="AP325" i="109"/>
  <c r="L325" i="109" s="1"/>
  <c r="AT344" i="109"/>
  <c r="AN346" i="109"/>
  <c r="AR37" i="110"/>
  <c r="AO52" i="110"/>
  <c r="AP56" i="110"/>
  <c r="L56" i="110" s="1"/>
  <c r="AL61" i="110"/>
  <c r="I63" i="110"/>
  <c r="I65" i="110"/>
  <c r="L68" i="110"/>
  <c r="AL69" i="110"/>
  <c r="AP73" i="110"/>
  <c r="L73" i="110" s="1"/>
  <c r="AL89" i="110"/>
  <c r="AM108" i="110"/>
  <c r="AR111" i="110"/>
  <c r="O123" i="110"/>
  <c r="J126" i="110"/>
  <c r="AS128" i="110"/>
  <c r="AM132" i="110"/>
  <c r="AN139" i="110"/>
  <c r="AT161" i="110"/>
  <c r="AO171" i="110"/>
  <c r="AS175" i="110"/>
  <c r="O187" i="110"/>
  <c r="AK187" i="110" s="1"/>
  <c r="AX187" i="110" s="1"/>
  <c r="O202" i="110"/>
  <c r="O210" i="110"/>
  <c r="I241" i="110"/>
  <c r="AN273" i="110"/>
  <c r="O279" i="110"/>
  <c r="AI279" i="110" s="1"/>
  <c r="AV279" i="110" s="1"/>
  <c r="AP287" i="110"/>
  <c r="L287" i="110" s="1"/>
  <c r="AO289" i="110"/>
  <c r="AM321" i="110"/>
  <c r="AQ329" i="110"/>
  <c r="AN344" i="110"/>
  <c r="I26" i="111"/>
  <c r="AQ28" i="111"/>
  <c r="O36" i="111"/>
  <c r="AK36" i="111" s="1"/>
  <c r="AX36" i="111" s="1"/>
  <c r="AO37" i="111"/>
  <c r="AR49" i="111"/>
  <c r="J52" i="111"/>
  <c r="AO53" i="111"/>
  <c r="AT73" i="111"/>
  <c r="AO73" i="111"/>
  <c r="AL73" i="111"/>
  <c r="AM76" i="111"/>
  <c r="AS93" i="111"/>
  <c r="AT93" i="111"/>
  <c r="AG93" i="111"/>
  <c r="AQ99" i="111"/>
  <c r="J125" i="111"/>
  <c r="I125" i="111"/>
  <c r="O131" i="111"/>
  <c r="AJ131" i="111" s="1"/>
  <c r="AW131" i="111" s="1"/>
  <c r="AR131" i="111"/>
  <c r="AM131" i="111"/>
  <c r="AL134" i="111"/>
  <c r="AM151" i="111"/>
  <c r="AN151" i="111"/>
  <c r="AP227" i="111"/>
  <c r="AN230" i="111"/>
  <c r="I101" i="112"/>
  <c r="AP101" i="112"/>
  <c r="L101" i="112" s="1"/>
  <c r="AP311" i="109"/>
  <c r="AQ325" i="109"/>
  <c r="O22" i="110"/>
  <c r="AI22" i="110" s="1"/>
  <c r="AV22" i="110" s="1"/>
  <c r="AL23" i="110"/>
  <c r="O25" i="110"/>
  <c r="AK25" i="110" s="1"/>
  <c r="AX25" i="110" s="1"/>
  <c r="AQ52" i="110"/>
  <c r="AQ56" i="110"/>
  <c r="AP61" i="110"/>
  <c r="L61" i="110" s="1"/>
  <c r="J63" i="110"/>
  <c r="O68" i="110"/>
  <c r="AO69" i="110"/>
  <c r="AQ73" i="110"/>
  <c r="AL81" i="110"/>
  <c r="I84" i="110"/>
  <c r="J86" i="110"/>
  <c r="AM89" i="110"/>
  <c r="AO108" i="110"/>
  <c r="AS111" i="110"/>
  <c r="AG124" i="110"/>
  <c r="AG127" i="110"/>
  <c r="AG131" i="110"/>
  <c r="AN132" i="110"/>
  <c r="AL134" i="110"/>
  <c r="AQ145" i="110"/>
  <c r="I151" i="110"/>
  <c r="I153" i="110"/>
  <c r="AP171" i="110"/>
  <c r="L171" i="110" s="1"/>
  <c r="AQ188" i="110"/>
  <c r="O204" i="110"/>
  <c r="I209" i="110"/>
  <c r="I224" i="110"/>
  <c r="I234" i="110"/>
  <c r="J241" i="110"/>
  <c r="O242" i="110"/>
  <c r="AJ242" i="110" s="1"/>
  <c r="AW242" i="110" s="1"/>
  <c r="J253" i="110"/>
  <c r="J308" i="110"/>
  <c r="AG336" i="110"/>
  <c r="AM44" i="111"/>
  <c r="AT145" i="111"/>
  <c r="AL145" i="111"/>
  <c r="AM160" i="111"/>
  <c r="AS173" i="111"/>
  <c r="J173" i="111"/>
  <c r="AT183" i="111"/>
  <c r="AR183" i="111"/>
  <c r="I186" i="111"/>
  <c r="AG245" i="111"/>
  <c r="AS245" i="111"/>
  <c r="AS191" i="112"/>
  <c r="AT191" i="112"/>
  <c r="AM191" i="112"/>
  <c r="O310" i="109"/>
  <c r="AJ310" i="109" s="1"/>
  <c r="AW310" i="109" s="1"/>
  <c r="AT325" i="109"/>
  <c r="AM55" i="110"/>
  <c r="AM87" i="110"/>
  <c r="AO104" i="110"/>
  <c r="AG123" i="110"/>
  <c r="AR145" i="110"/>
  <c r="AR171" i="110"/>
  <c r="AG187" i="110"/>
  <c r="J209" i="110"/>
  <c r="AG210" i="110"/>
  <c r="AM221" i="110"/>
  <c r="AR262" i="110"/>
  <c r="AP271" i="110"/>
  <c r="L271" i="110" s="1"/>
  <c r="AP319" i="110"/>
  <c r="L319" i="110" s="1"/>
  <c r="AP66" i="111"/>
  <c r="AS77" i="111"/>
  <c r="AQ77" i="111"/>
  <c r="J77" i="111"/>
  <c r="AM113" i="111"/>
  <c r="AS113" i="111"/>
  <c r="AQ135" i="111"/>
  <c r="O135" i="111"/>
  <c r="AP180" i="111"/>
  <c r="J193" i="111"/>
  <c r="AM193" i="111"/>
  <c r="J196" i="111"/>
  <c r="I196" i="111"/>
  <c r="AL199" i="111"/>
  <c r="AS211" i="111"/>
  <c r="AN211" i="111"/>
  <c r="AT228" i="111"/>
  <c r="J228" i="111"/>
  <c r="I228" i="111"/>
  <c r="AN228" i="111"/>
  <c r="AL228" i="111"/>
  <c r="AS238" i="111"/>
  <c r="AN238" i="111"/>
  <c r="O238" i="111"/>
  <c r="AJ238" i="111" s="1"/>
  <c r="AW238" i="111" s="1"/>
  <c r="AS252" i="111"/>
  <c r="I252" i="111"/>
  <c r="AT252" i="111"/>
  <c r="AM252" i="111"/>
  <c r="AS145" i="110"/>
  <c r="AM202" i="110"/>
  <c r="AO221" i="110"/>
  <c r="AN236" i="110"/>
  <c r="AG239" i="110"/>
  <c r="O241" i="110"/>
  <c r="AI241" i="110" s="1"/>
  <c r="AV241" i="110" s="1"/>
  <c r="AG242" i="110"/>
  <c r="O253" i="110"/>
  <c r="AS271" i="110"/>
  <c r="AP279" i="110"/>
  <c r="AQ319" i="110"/>
  <c r="AN336" i="110"/>
  <c r="AP342" i="110"/>
  <c r="L342" i="110" s="1"/>
  <c r="AL36" i="111"/>
  <c r="AP44" i="111"/>
  <c r="L44" i="111" s="1"/>
  <c r="AT160" i="111"/>
  <c r="AP199" i="111"/>
  <c r="L199" i="111" s="1"/>
  <c r="AM202" i="111"/>
  <c r="AS202" i="111"/>
  <c r="AO202" i="111"/>
  <c r="AG202" i="111"/>
  <c r="AT208" i="111"/>
  <c r="AP208" i="111"/>
  <c r="L208" i="111" s="1"/>
  <c r="AS214" i="111"/>
  <c r="O214" i="111"/>
  <c r="AK214" i="111" s="1"/>
  <c r="AX214" i="111" s="1"/>
  <c r="AN214" i="111"/>
  <c r="AL214" i="111"/>
  <c r="AP46" i="112"/>
  <c r="AQ46" i="112"/>
  <c r="J304" i="109"/>
  <c r="I326" i="109"/>
  <c r="AN328" i="109"/>
  <c r="AP25" i="110"/>
  <c r="L25" i="110" s="1"/>
  <c r="AM36" i="110"/>
  <c r="I51" i="110"/>
  <c r="AM58" i="110"/>
  <c r="AR72" i="110"/>
  <c r="AQ81" i="110"/>
  <c r="AS87" i="110"/>
  <c r="AS101" i="110"/>
  <c r="AR108" i="110"/>
  <c r="AL117" i="110"/>
  <c r="AM123" i="110"/>
  <c r="AL124" i="110"/>
  <c r="AS127" i="110"/>
  <c r="AM131" i="110"/>
  <c r="AQ134" i="110"/>
  <c r="AN178" i="110"/>
  <c r="AQ180" i="110"/>
  <c r="AN182" i="110"/>
  <c r="AL187" i="110"/>
  <c r="O189" i="110"/>
  <c r="AO202" i="110"/>
  <c r="O209" i="110"/>
  <c r="AK209" i="110" s="1"/>
  <c r="AX209" i="110" s="1"/>
  <c r="AM210" i="110"/>
  <c r="AR212" i="110"/>
  <c r="AR221" i="110"/>
  <c r="AQ229" i="110"/>
  <c r="AQ231" i="110"/>
  <c r="AR236" i="110"/>
  <c r="AN265" i="110"/>
  <c r="AT271" i="110"/>
  <c r="J283" i="110"/>
  <c r="AQ26" i="111"/>
  <c r="O29" i="111"/>
  <c r="AJ29" i="111" s="1"/>
  <c r="AW29" i="111" s="1"/>
  <c r="AM36" i="111"/>
  <c r="AQ44" i="111"/>
  <c r="AG52" i="111"/>
  <c r="AR122" i="111"/>
  <c r="AS152" i="111"/>
  <c r="AR152" i="111"/>
  <c r="O152" i="111"/>
  <c r="AN173" i="111"/>
  <c r="AL183" i="111"/>
  <c r="AS205" i="111"/>
  <c r="AG205" i="111"/>
  <c r="AT205" i="111"/>
  <c r="AO205" i="111"/>
  <c r="AM205" i="111"/>
  <c r="O208" i="111"/>
  <c r="J217" i="111"/>
  <c r="AT217" i="111"/>
  <c r="AQ217" i="111"/>
  <c r="AP217" i="111"/>
  <c r="AL245" i="111"/>
  <c r="AN310" i="109"/>
  <c r="AP324" i="109"/>
  <c r="AG345" i="109"/>
  <c r="AT25" i="110"/>
  <c r="AO36" i="110"/>
  <c r="I56" i="110"/>
  <c r="J57" i="110"/>
  <c r="AP58" i="110"/>
  <c r="AG63" i="110"/>
  <c r="AT72" i="110"/>
  <c r="J74" i="110"/>
  <c r="AS81" i="110"/>
  <c r="AG84" i="110"/>
  <c r="AG86" i="110"/>
  <c r="J90" i="110"/>
  <c r="I105" i="110"/>
  <c r="AT108" i="110"/>
  <c r="AM115" i="110"/>
  <c r="AQ121" i="110"/>
  <c r="AN123" i="110"/>
  <c r="AM124" i="110"/>
  <c r="AG126" i="110"/>
  <c r="AO131" i="110"/>
  <c r="AR134" i="110"/>
  <c r="AM140" i="110"/>
  <c r="O144" i="110"/>
  <c r="AI144" i="110" s="1"/>
  <c r="AV144" i="110" s="1"/>
  <c r="AG156" i="110"/>
  <c r="AL162" i="110"/>
  <c r="AP178" i="110"/>
  <c r="AT180" i="110"/>
  <c r="AM187" i="110"/>
  <c r="AQ198" i="110"/>
  <c r="AQ202" i="110"/>
  <c r="AN210" i="110"/>
  <c r="AS212" i="110"/>
  <c r="AS229" i="110"/>
  <c r="AL234" i="110"/>
  <c r="AM239" i="110"/>
  <c r="AG241" i="110"/>
  <c r="AL242" i="110"/>
  <c r="AG253" i="110"/>
  <c r="AR265" i="110"/>
  <c r="AL302" i="110"/>
  <c r="X20" i="111"/>
  <c r="AJ5" i="111" s="1"/>
  <c r="V46" i="2" s="1"/>
  <c r="AT31" i="111"/>
  <c r="AP36" i="111"/>
  <c r="AR44" i="111"/>
  <c r="AM77" i="111"/>
  <c r="AM107" i="111"/>
  <c r="AQ126" i="111"/>
  <c r="AO126" i="111"/>
  <c r="AT155" i="111"/>
  <c r="AN155" i="111"/>
  <c r="AM181" i="111"/>
  <c r="AO181" i="111"/>
  <c r="AS196" i="111"/>
  <c r="AO228" i="111"/>
  <c r="O304" i="109"/>
  <c r="AK304" i="109" s="1"/>
  <c r="AX304" i="109" s="1"/>
  <c r="AP310" i="109"/>
  <c r="L310" i="109" s="1"/>
  <c r="AR324" i="109"/>
  <c r="J348" i="109"/>
  <c r="AN22" i="110"/>
  <c r="J24" i="110"/>
  <c r="AQ36" i="110"/>
  <c r="AG53" i="110"/>
  <c r="O62" i="110"/>
  <c r="AK62" i="110" s="1"/>
  <c r="AX62" i="110" s="1"/>
  <c r="AN68" i="110"/>
  <c r="AG78" i="110"/>
  <c r="AO115" i="110"/>
  <c r="AO123" i="110"/>
  <c r="AN124" i="110"/>
  <c r="I128" i="110"/>
  <c r="AP131" i="110"/>
  <c r="AS134" i="110"/>
  <c r="AL149" i="110"/>
  <c r="AN151" i="110"/>
  <c r="AO162" i="110"/>
  <c r="J168" i="110"/>
  <c r="J172" i="110"/>
  <c r="J177" i="110"/>
  <c r="I186" i="110"/>
  <c r="AN187" i="110"/>
  <c r="AG189" i="110"/>
  <c r="AS202" i="110"/>
  <c r="AM204" i="110"/>
  <c r="AR207" i="110"/>
  <c r="AO210" i="110"/>
  <c r="J227" i="110"/>
  <c r="AO239" i="110"/>
  <c r="AM242" i="110"/>
  <c r="O256" i="110"/>
  <c r="AJ256" i="110" s="1"/>
  <c r="AW256" i="110" s="1"/>
  <c r="AT265" i="110"/>
  <c r="AL277" i="110"/>
  <c r="AG299" i="110"/>
  <c r="AM302" i="110"/>
  <c r="AG349" i="110"/>
  <c r="AQ36" i="111"/>
  <c r="O41" i="111"/>
  <c r="AM43" i="111"/>
  <c r="AT44" i="111"/>
  <c r="AL52" i="111"/>
  <c r="O62" i="111"/>
  <c r="AK62" i="111" s="1"/>
  <c r="AX62" i="111" s="1"/>
  <c r="AG62" i="111"/>
  <c r="AS168" i="111"/>
  <c r="O168" i="111"/>
  <c r="AN168" i="111"/>
  <c r="AM168" i="111"/>
  <c r="AO174" i="111"/>
  <c r="I174" i="111"/>
  <c r="O187" i="111"/>
  <c r="AK187" i="111" s="1"/>
  <c r="AX187" i="111" s="1"/>
  <c r="I187" i="111"/>
  <c r="AT187" i="111"/>
  <c r="AO187" i="111"/>
  <c r="AM187" i="111"/>
  <c r="AL202" i="111"/>
  <c r="AT212" i="111"/>
  <c r="O212" i="111"/>
  <c r="AJ212" i="111" s="1"/>
  <c r="AW212" i="111" s="1"/>
  <c r="I212" i="111"/>
  <c r="AQ212" i="111"/>
  <c r="AL212" i="111"/>
  <c r="AP228" i="111"/>
  <c r="I95" i="112"/>
  <c r="AO95" i="112"/>
  <c r="AM95" i="112"/>
  <c r="AS128" i="112"/>
  <c r="AG128" i="112"/>
  <c r="J199" i="112"/>
  <c r="AG199" i="112"/>
  <c r="AT310" i="109"/>
  <c r="I323" i="109"/>
  <c r="AL345" i="109"/>
  <c r="AO22" i="110"/>
  <c r="AR36" i="110"/>
  <c r="O57" i="110"/>
  <c r="AJ57" i="110" s="1"/>
  <c r="AW57" i="110" s="1"/>
  <c r="AN63" i="110"/>
  <c r="AO68" i="110"/>
  <c r="I73" i="110"/>
  <c r="I108" i="110"/>
  <c r="AR115" i="110"/>
  <c r="AP123" i="110"/>
  <c r="L123" i="110" s="1"/>
  <c r="AP124" i="110"/>
  <c r="L124" i="110" s="1"/>
  <c r="AM126" i="110"/>
  <c r="J128" i="110"/>
  <c r="AR131" i="110"/>
  <c r="AT134" i="110"/>
  <c r="AG144" i="110"/>
  <c r="AO151" i="110"/>
  <c r="AP162" i="110"/>
  <c r="AQ170" i="110"/>
  <c r="AS174" i="110"/>
  <c r="I181" i="110"/>
  <c r="J186" i="110"/>
  <c r="AQ187" i="110"/>
  <c r="I199" i="110"/>
  <c r="AR204" i="110"/>
  <c r="AT207" i="110"/>
  <c r="AT210" i="110"/>
  <c r="AT219" i="110"/>
  <c r="AR239" i="110"/>
  <c r="AN242" i="110"/>
  <c r="AO274" i="110"/>
  <c r="AN288" i="110"/>
  <c r="O297" i="110"/>
  <c r="AK297" i="110" s="1"/>
  <c r="AX297" i="110" s="1"/>
  <c r="AM29" i="111"/>
  <c r="AN43" i="111"/>
  <c r="O51" i="111"/>
  <c r="AJ51" i="111" s="1"/>
  <c r="AW51" i="111" s="1"/>
  <c r="AM52" i="111"/>
  <c r="AG60" i="111"/>
  <c r="O98" i="111"/>
  <c r="AJ98" i="111" s="1"/>
  <c r="AW98" i="111" s="1"/>
  <c r="AP98" i="111"/>
  <c r="L98" i="111" s="1"/>
  <c r="AL108" i="111"/>
  <c r="J108" i="111"/>
  <c r="AN152" i="111"/>
  <c r="AS179" i="111"/>
  <c r="AP179" i="111"/>
  <c r="L179" i="111" s="1"/>
  <c r="AP202" i="111"/>
  <c r="AP205" i="111"/>
  <c r="L205" i="111" s="1"/>
  <c r="AO215" i="111"/>
  <c r="AT215" i="111"/>
  <c r="AR215" i="111"/>
  <c r="AP215" i="111"/>
  <c r="L215" i="111" s="1"/>
  <c r="AM215" i="111"/>
  <c r="I215" i="111"/>
  <c r="AR217" i="111"/>
  <c r="AS221" i="111"/>
  <c r="J221" i="111"/>
  <c r="I221" i="111"/>
  <c r="AT221" i="111"/>
  <c r="AR221" i="111"/>
  <c r="AQ221" i="111"/>
  <c r="O221" i="111"/>
  <c r="AI221" i="111" s="1"/>
  <c r="AV221" i="111" s="1"/>
  <c r="AT92" i="112"/>
  <c r="J92" i="112"/>
  <c r="AG304" i="109"/>
  <c r="J325" i="109"/>
  <c r="AO326" i="109"/>
  <c r="I344" i="109"/>
  <c r="AM345" i="109"/>
  <c r="AR22" i="110"/>
  <c r="O24" i="110"/>
  <c r="AT36" i="110"/>
  <c r="AO51" i="110"/>
  <c r="AM53" i="110"/>
  <c r="AG62" i="110"/>
  <c r="AO63" i="110"/>
  <c r="AR68" i="110"/>
  <c r="J71" i="110"/>
  <c r="J73" i="110"/>
  <c r="AG74" i="110"/>
  <c r="AL78" i="110"/>
  <c r="AL84" i="110"/>
  <c r="AL86" i="110"/>
  <c r="J108" i="110"/>
  <c r="AR123" i="110"/>
  <c r="AQ124" i="110"/>
  <c r="AN126" i="110"/>
  <c r="I130" i="110"/>
  <c r="AS131" i="110"/>
  <c r="AQ151" i="110"/>
  <c r="AQ162" i="110"/>
  <c r="AR187" i="110"/>
  <c r="AS204" i="110"/>
  <c r="AM209" i="110"/>
  <c r="AS239" i="110"/>
  <c r="AM241" i="110"/>
  <c r="AP242" i="110"/>
  <c r="L242" i="110" s="1"/>
  <c r="AM269" i="110"/>
  <c r="AL283" i="110"/>
  <c r="AS294" i="110"/>
  <c r="AL334" i="110"/>
  <c r="AL343" i="110"/>
  <c r="AP52" i="111"/>
  <c r="AS120" i="111"/>
  <c r="O120" i="111"/>
  <c r="AJ120" i="111" s="1"/>
  <c r="AW120" i="111" s="1"/>
  <c r="AL126" i="111"/>
  <c r="AR149" i="111"/>
  <c r="AS171" i="111"/>
  <c r="AM171" i="111"/>
  <c r="AG171" i="111"/>
  <c r="AN181" i="111"/>
  <c r="AS321" i="111"/>
  <c r="AR321" i="111"/>
  <c r="AQ321" i="111"/>
  <c r="AL321" i="111"/>
  <c r="AS234" i="112"/>
  <c r="I234" i="112"/>
  <c r="AQ234" i="112"/>
  <c r="AO234" i="112"/>
  <c r="AN234" i="112"/>
  <c r="AG234" i="112"/>
  <c r="O234" i="112"/>
  <c r="AJ234" i="112" s="1"/>
  <c r="AW234" i="112" s="1"/>
  <c r="J311" i="109"/>
  <c r="AP345" i="109"/>
  <c r="L345" i="109" s="1"/>
  <c r="AG348" i="109"/>
  <c r="W20" i="110"/>
  <c r="W19" i="110" s="1"/>
  <c r="AT22" i="110"/>
  <c r="AS51" i="110"/>
  <c r="O56" i="110"/>
  <c r="AK56" i="110" s="1"/>
  <c r="AX56" i="110" s="1"/>
  <c r="AG57" i="110"/>
  <c r="AQ63" i="110"/>
  <c r="AS68" i="110"/>
  <c r="AN78" i="110"/>
  <c r="AG82" i="110"/>
  <c r="AR84" i="110"/>
  <c r="AO86" i="110"/>
  <c r="AN88" i="110"/>
  <c r="AM90" i="110"/>
  <c r="AG93" i="110"/>
  <c r="AL105" i="110"/>
  <c r="L111" i="110"/>
  <c r="AG113" i="110"/>
  <c r="AT123" i="110"/>
  <c r="AT124" i="110"/>
  <c r="AO126" i="110"/>
  <c r="I134" i="110"/>
  <c r="AL144" i="110"/>
  <c r="AP154" i="110"/>
  <c r="J161" i="110"/>
  <c r="I171" i="110"/>
  <c r="AG172" i="110"/>
  <c r="AT187" i="110"/>
  <c r="AL189" i="110"/>
  <c r="O199" i="110"/>
  <c r="AK199" i="110" s="1"/>
  <c r="AX199" i="110" s="1"/>
  <c r="AN209" i="110"/>
  <c r="AP225" i="110"/>
  <c r="L225" i="110" s="1"/>
  <c r="AT239" i="110"/>
  <c r="AN241" i="110"/>
  <c r="AR242" i="110"/>
  <c r="AT263" i="110"/>
  <c r="O266" i="110"/>
  <c r="AK266" i="110" s="1"/>
  <c r="AX266" i="110" s="1"/>
  <c r="AO272" i="110"/>
  <c r="AT274" i="110"/>
  <c r="AR283" i="110"/>
  <c r="AT288" i="110"/>
  <c r="AM334" i="110"/>
  <c r="AM343" i="110"/>
  <c r="AO29" i="111"/>
  <c r="AL41" i="111"/>
  <c r="AR43" i="111"/>
  <c r="AQ52" i="111"/>
  <c r="AM60" i="111"/>
  <c r="O88" i="111"/>
  <c r="AJ88" i="111" s="1"/>
  <c r="AW88" i="111" s="1"/>
  <c r="AN88" i="111"/>
  <c r="AS91" i="111"/>
  <c r="AN114" i="111"/>
  <c r="AO117" i="111"/>
  <c r="AL117" i="111"/>
  <c r="AT126" i="111"/>
  <c r="AO129" i="111"/>
  <c r="AT149" i="111"/>
  <c r="AP181" i="111"/>
  <c r="L181" i="111" s="1"/>
  <c r="J206" i="111"/>
  <c r="V20" i="112"/>
  <c r="V19" i="112" s="1"/>
  <c r="AL304" i="109"/>
  <c r="O325" i="109"/>
  <c r="AJ325" i="109" s="1"/>
  <c r="AW325" i="109" s="1"/>
  <c r="O344" i="109"/>
  <c r="AK344" i="109" s="1"/>
  <c r="AX344" i="109" s="1"/>
  <c r="AR345" i="109"/>
  <c r="AN351" i="109"/>
  <c r="I36" i="110"/>
  <c r="AR63" i="110"/>
  <c r="AT68" i="110"/>
  <c r="AM189" i="110"/>
  <c r="AO209" i="110"/>
  <c r="AT85" i="111"/>
  <c r="AS85" i="111"/>
  <c r="AR262" i="111"/>
  <c r="AS262" i="111"/>
  <c r="J37" i="112"/>
  <c r="AP37" i="112"/>
  <c r="AG37" i="112"/>
  <c r="AO196" i="112"/>
  <c r="AT196" i="112"/>
  <c r="AS196" i="112"/>
  <c r="AL196" i="112"/>
  <c r="AG196" i="112"/>
  <c r="AQ105" i="110"/>
  <c r="AN113" i="110"/>
  <c r="AG116" i="110"/>
  <c r="AO122" i="110"/>
  <c r="I124" i="110"/>
  <c r="AS126" i="110"/>
  <c r="O152" i="110"/>
  <c r="O171" i="110"/>
  <c r="AI171" i="110" s="1"/>
  <c r="AV171" i="110" s="1"/>
  <c r="O175" i="110"/>
  <c r="AP189" i="110"/>
  <c r="L189" i="110" s="1"/>
  <c r="AR209" i="110"/>
  <c r="AP241" i="110"/>
  <c r="L241" i="110" s="1"/>
  <c r="O257" i="110"/>
  <c r="AJ257" i="110" s="1"/>
  <c r="AW257" i="110" s="1"/>
  <c r="AN312" i="110"/>
  <c r="O350" i="110"/>
  <c r="AJ350" i="110" s="1"/>
  <c r="AW350" i="110" s="1"/>
  <c r="AR29" i="111"/>
  <c r="AL39" i="111"/>
  <c r="I44" i="111"/>
  <c r="AQ60" i="111"/>
  <c r="AN75" i="111"/>
  <c r="I82" i="111"/>
  <c r="AL82" i="111"/>
  <c r="AO120" i="111"/>
  <c r="AR133" i="111"/>
  <c r="AR171" i="111"/>
  <c r="AR212" i="111"/>
  <c r="O110" i="112"/>
  <c r="AJ110" i="112" s="1"/>
  <c r="AW110" i="112" s="1"/>
  <c r="J110" i="112"/>
  <c r="AP110" i="112"/>
  <c r="L110" i="112" s="1"/>
  <c r="AP323" i="109"/>
  <c r="L323" i="109" s="1"/>
  <c r="AP338" i="109"/>
  <c r="AG344" i="109"/>
  <c r="AT348" i="109"/>
  <c r="AM24" i="110"/>
  <c r="AG37" i="110"/>
  <c r="AL49" i="110"/>
  <c r="O52" i="110"/>
  <c r="AK52" i="110" s="1"/>
  <c r="AX52" i="110" s="1"/>
  <c r="AM57" i="110"/>
  <c r="AO62" i="110"/>
  <c r="AN71" i="110"/>
  <c r="AG73" i="110"/>
  <c r="AT74" i="110"/>
  <c r="AP76" i="110"/>
  <c r="L76" i="110" s="1"/>
  <c r="AR90" i="110"/>
  <c r="AG108" i="110"/>
  <c r="AR113" i="110"/>
  <c r="J124" i="110"/>
  <c r="AL128" i="110"/>
  <c r="L134" i="110"/>
  <c r="AG161" i="110"/>
  <c r="AR168" i="110"/>
  <c r="I180" i="110"/>
  <c r="AN181" i="110"/>
  <c r="AQ186" i="110"/>
  <c r="AT189" i="110"/>
  <c r="AO203" i="110"/>
  <c r="AT209" i="110"/>
  <c r="AG233" i="110"/>
  <c r="AQ241" i="110"/>
  <c r="J243" i="110"/>
  <c r="AP248" i="110"/>
  <c r="AG254" i="110"/>
  <c r="O264" i="110"/>
  <c r="O289" i="110"/>
  <c r="AI289" i="110" s="1"/>
  <c r="AV289" i="110" s="1"/>
  <c r="I304" i="110"/>
  <c r="AS312" i="110"/>
  <c r="AT29" i="111"/>
  <c r="AN39" i="111"/>
  <c r="J44" i="111"/>
  <c r="I72" i="111"/>
  <c r="AN72" i="111"/>
  <c r="O72" i="111"/>
  <c r="AJ72" i="111" s="1"/>
  <c r="AW72" i="111" s="1"/>
  <c r="I99" i="111"/>
  <c r="J144" i="111"/>
  <c r="AN188" i="111"/>
  <c r="AT188" i="111"/>
  <c r="AS195" i="111"/>
  <c r="O195" i="111"/>
  <c r="AJ195" i="111" s="1"/>
  <c r="AW195" i="111" s="1"/>
  <c r="I195" i="111"/>
  <c r="AT195" i="111"/>
  <c r="AP195" i="111"/>
  <c r="L195" i="111" s="1"/>
  <c r="I224" i="111"/>
  <c r="AO224" i="111"/>
  <c r="AM224" i="111"/>
  <c r="AR100" i="111"/>
  <c r="I119" i="111"/>
  <c r="I136" i="111"/>
  <c r="AM162" i="111"/>
  <c r="I178" i="111"/>
  <c r="AT198" i="111"/>
  <c r="J203" i="111"/>
  <c r="AL218" i="111"/>
  <c r="J223" i="111"/>
  <c r="AQ226" i="111"/>
  <c r="I236" i="111"/>
  <c r="AQ265" i="111"/>
  <c r="AP288" i="111"/>
  <c r="I299" i="111"/>
  <c r="AO312" i="111"/>
  <c r="AP341" i="111"/>
  <c r="L341" i="111" s="1"/>
  <c r="AL22" i="112"/>
  <c r="I52" i="112"/>
  <c r="AM64" i="112"/>
  <c r="I157" i="112"/>
  <c r="AO187" i="112"/>
  <c r="AO193" i="112"/>
  <c r="J208" i="112"/>
  <c r="AL209" i="112"/>
  <c r="AI224" i="112"/>
  <c r="AV224" i="112" s="1"/>
  <c r="AT227" i="112"/>
  <c r="AL246" i="112"/>
  <c r="AQ251" i="112"/>
  <c r="AO256" i="112"/>
  <c r="AP266" i="112"/>
  <c r="L266" i="112" s="1"/>
  <c r="AS268" i="112"/>
  <c r="AO270" i="112"/>
  <c r="AQ275" i="112"/>
  <c r="AP280" i="112"/>
  <c r="L280" i="112" s="1"/>
  <c r="AQ298" i="112"/>
  <c r="I302" i="112"/>
  <c r="AP315" i="112"/>
  <c r="L315" i="112" s="1"/>
  <c r="AG335" i="112"/>
  <c r="AN345" i="112"/>
  <c r="AO162" i="111"/>
  <c r="AO218" i="111"/>
  <c r="J225" i="111"/>
  <c r="I231" i="111"/>
  <c r="AQ255" i="111"/>
  <c r="AL305" i="111"/>
  <c r="AM323" i="111"/>
  <c r="I330" i="111"/>
  <c r="AQ341" i="111"/>
  <c r="J349" i="111"/>
  <c r="AO22" i="112"/>
  <c r="AM30" i="112"/>
  <c r="AL32" i="112"/>
  <c r="I35" i="112"/>
  <c r="AT64" i="112"/>
  <c r="O71" i="112"/>
  <c r="AK71" i="112" s="1"/>
  <c r="AX71" i="112" s="1"/>
  <c r="O74" i="112"/>
  <c r="AM77" i="112"/>
  <c r="J132" i="112"/>
  <c r="AP185" i="112"/>
  <c r="L185" i="112" s="1"/>
  <c r="AQ193" i="112"/>
  <c r="I206" i="112"/>
  <c r="AM209" i="112"/>
  <c r="J212" i="112"/>
  <c r="AO224" i="112"/>
  <c r="I237" i="112"/>
  <c r="AP246" i="112"/>
  <c r="L246" i="112" s="1"/>
  <c r="AQ266" i="112"/>
  <c r="AT268" i="112"/>
  <c r="AR270" i="112"/>
  <c r="I279" i="112"/>
  <c r="AT280" i="112"/>
  <c r="AN285" i="112"/>
  <c r="AS287" i="112"/>
  <c r="AL290" i="112"/>
  <c r="AR307" i="112"/>
  <c r="O310" i="112"/>
  <c r="AT312" i="112"/>
  <c r="AT315" i="112"/>
  <c r="AO324" i="112"/>
  <c r="AP326" i="112"/>
  <c r="L326" i="112" s="1"/>
  <c r="AP345" i="112"/>
  <c r="L345" i="112" s="1"/>
  <c r="O351" i="112"/>
  <c r="AI351" i="112" s="1"/>
  <c r="AV351" i="112" s="1"/>
  <c r="AP22" i="112"/>
  <c r="L22" i="112" s="1"/>
  <c r="AQ30" i="112"/>
  <c r="AQ209" i="112"/>
  <c r="AT285" i="112"/>
  <c r="AR324" i="112"/>
  <c r="AN340" i="112"/>
  <c r="O231" i="111"/>
  <c r="AJ231" i="111" s="1"/>
  <c r="AW231" i="111" s="1"/>
  <c r="J260" i="111"/>
  <c r="O349" i="111"/>
  <c r="AK349" i="111" s="1"/>
  <c r="AX349" i="111" s="1"/>
  <c r="AQ22" i="112"/>
  <c r="AT30" i="112"/>
  <c r="AQ32" i="112"/>
  <c r="AO59" i="112"/>
  <c r="AQ62" i="112"/>
  <c r="AQ77" i="112"/>
  <c r="AQ83" i="112"/>
  <c r="AG98" i="112"/>
  <c r="O136" i="112"/>
  <c r="AJ136" i="112" s="1"/>
  <c r="AW136" i="112" s="1"/>
  <c r="O212" i="112"/>
  <c r="AO219" i="112"/>
  <c r="AR224" i="112"/>
  <c r="AG226" i="112"/>
  <c r="AM239" i="112"/>
  <c r="AQ249" i="112"/>
  <c r="O252" i="112"/>
  <c r="J269" i="112"/>
  <c r="I271" i="112"/>
  <c r="O279" i="112"/>
  <c r="AK279" i="112" s="1"/>
  <c r="AX279" i="112" s="1"/>
  <c r="J281" i="112"/>
  <c r="AO290" i="112"/>
  <c r="I294" i="112"/>
  <c r="AM305" i="112"/>
  <c r="AN318" i="112"/>
  <c r="I330" i="112"/>
  <c r="AO340" i="112"/>
  <c r="AN343" i="112"/>
  <c r="AR22" i="112"/>
  <c r="AP296" i="112"/>
  <c r="AN305" i="112"/>
  <c r="AQ310" i="112"/>
  <c r="O316" i="112"/>
  <c r="I325" i="112"/>
  <c r="AO332" i="112"/>
  <c r="O336" i="112"/>
  <c r="AI336" i="112" s="1"/>
  <c r="AV336" i="112" s="1"/>
  <c r="AM338" i="112"/>
  <c r="AS343" i="112"/>
  <c r="O349" i="112"/>
  <c r="AK349" i="112" s="1"/>
  <c r="AX349" i="112" s="1"/>
  <c r="AS165" i="112"/>
  <c r="I176" i="112"/>
  <c r="AL206" i="112"/>
  <c r="AG212" i="112"/>
  <c r="AL237" i="112"/>
  <c r="AL254" i="112"/>
  <c r="O274" i="112"/>
  <c r="AK274" i="112" s="1"/>
  <c r="AX274" i="112" s="1"/>
  <c r="AN276" i="112"/>
  <c r="I284" i="112"/>
  <c r="O286" i="112"/>
  <c r="AI286" i="112" s="1"/>
  <c r="AV286" i="112" s="1"/>
  <c r="AQ299" i="112"/>
  <c r="I319" i="112"/>
  <c r="AG327" i="112"/>
  <c r="AS338" i="112"/>
  <c r="AT343" i="112"/>
  <c r="O337" i="111"/>
  <c r="AI337" i="111" s="1"/>
  <c r="AV337" i="111" s="1"/>
  <c r="O38" i="112"/>
  <c r="AK38" i="112" s="1"/>
  <c r="AX38" i="112" s="1"/>
  <c r="O41" i="112"/>
  <c r="AK41" i="112" s="1"/>
  <c r="AX41" i="112" s="1"/>
  <c r="O87" i="112"/>
  <c r="AK87" i="112" s="1"/>
  <c r="AX87" i="112" s="1"/>
  <c r="AG129" i="112"/>
  <c r="O147" i="112"/>
  <c r="AI147" i="112" s="1"/>
  <c r="AV147" i="112" s="1"/>
  <c r="AM206" i="112"/>
  <c r="AG210" i="112"/>
  <c r="AG232" i="112"/>
  <c r="AP237" i="112"/>
  <c r="L237" i="112" s="1"/>
  <c r="AM252" i="112"/>
  <c r="AG269" i="112"/>
  <c r="AT276" i="112"/>
  <c r="AL279" i="112"/>
  <c r="I306" i="112"/>
  <c r="J311" i="112"/>
  <c r="AM313" i="112"/>
  <c r="AL346" i="112"/>
  <c r="AM225" i="111"/>
  <c r="AM231" i="111"/>
  <c r="AO260" i="111"/>
  <c r="AG276" i="111"/>
  <c r="AS310" i="111"/>
  <c r="AT324" i="111"/>
  <c r="AO349" i="111"/>
  <c r="AO90" i="112"/>
  <c r="AT108" i="112"/>
  <c r="AR111" i="112"/>
  <c r="I166" i="112"/>
  <c r="AK186" i="112"/>
  <c r="AX186" i="112" s="1"/>
  <c r="AP206" i="112"/>
  <c r="AO208" i="112"/>
  <c r="O220" i="112"/>
  <c r="AI220" i="112" s="1"/>
  <c r="AV220" i="112" s="1"/>
  <c r="AP226" i="112"/>
  <c r="L226" i="112" s="1"/>
  <c r="AM242" i="112"/>
  <c r="AL247" i="112"/>
  <c r="I258" i="112"/>
  <c r="AL259" i="112"/>
  <c r="AL267" i="112"/>
  <c r="AM271" i="112"/>
  <c r="AS279" i="112"/>
  <c r="AN281" i="112"/>
  <c r="I309" i="112"/>
  <c r="AR313" i="112"/>
  <c r="AR316" i="112"/>
  <c r="AG325" i="112"/>
  <c r="AO327" i="112"/>
  <c r="AM336" i="112"/>
  <c r="I339" i="112"/>
  <c r="AR346" i="112"/>
  <c r="AL349" i="112"/>
  <c r="AP128" i="111"/>
  <c r="J177" i="111"/>
  <c r="J192" i="111"/>
  <c r="AT223" i="111"/>
  <c r="AR225" i="111"/>
  <c r="AQ231" i="111"/>
  <c r="AM253" i="111"/>
  <c r="O267" i="111"/>
  <c r="AK267" i="111" s="1"/>
  <c r="AX267" i="111" s="1"/>
  <c r="AL279" i="111"/>
  <c r="AG322" i="111"/>
  <c r="AP349" i="111"/>
  <c r="L349" i="111" s="1"/>
  <c r="J48" i="112"/>
  <c r="AP60" i="112"/>
  <c r="AL84" i="112"/>
  <c r="J94" i="112"/>
  <c r="AQ102" i="112"/>
  <c r="AP186" i="112"/>
  <c r="L186" i="112" s="1"/>
  <c r="O195" i="112"/>
  <c r="AI195" i="112" s="1"/>
  <c r="AV195" i="112" s="1"/>
  <c r="AT206" i="112"/>
  <c r="AT208" i="112"/>
  <c r="AN212" i="112"/>
  <c r="AR215" i="112"/>
  <c r="O225" i="112"/>
  <c r="AJ225" i="112" s="1"/>
  <c r="AW225" i="112" s="1"/>
  <c r="AN232" i="112"/>
  <c r="J238" i="112"/>
  <c r="AN242" i="112"/>
  <c r="AR247" i="112"/>
  <c r="AO250" i="112"/>
  <c r="J253" i="112"/>
  <c r="J258" i="112"/>
  <c r="AP259" i="112"/>
  <c r="L259" i="112" s="1"/>
  <c r="AL262" i="112"/>
  <c r="AP267" i="112"/>
  <c r="L267" i="112" s="1"/>
  <c r="AM269" i="112"/>
  <c r="AM274" i="112"/>
  <c r="AT279" i="112"/>
  <c r="AR281" i="112"/>
  <c r="AN286" i="112"/>
  <c r="AL294" i="112"/>
  <c r="AG319" i="112"/>
  <c r="AR327" i="112"/>
  <c r="AR330" i="112"/>
  <c r="AT336" i="112"/>
  <c r="AM341" i="112"/>
  <c r="AT346" i="112"/>
  <c r="AP349" i="112"/>
  <c r="L349" i="112" s="1"/>
  <c r="AT225" i="111"/>
  <c r="AR231" i="111"/>
  <c r="AL244" i="111"/>
  <c r="I261" i="111"/>
  <c r="AP276" i="111"/>
  <c r="AT279" i="111"/>
  <c r="AL290" i="111"/>
  <c r="AG320" i="111"/>
  <c r="AM334" i="111"/>
  <c r="I22" i="112"/>
  <c r="AS26" i="112"/>
  <c r="I32" i="112"/>
  <c r="I36" i="112"/>
  <c r="AQ38" i="112"/>
  <c r="AS41" i="112"/>
  <c r="AP50" i="112"/>
  <c r="L50" i="112" s="1"/>
  <c r="AM63" i="112"/>
  <c r="AO78" i="112"/>
  <c r="AS87" i="112"/>
  <c r="AP96" i="112"/>
  <c r="L96" i="112" s="1"/>
  <c r="AL115" i="112"/>
  <c r="AM126" i="112"/>
  <c r="AG137" i="112"/>
  <c r="J163" i="112"/>
  <c r="AQ192" i="112"/>
  <c r="AQ212" i="112"/>
  <c r="AN240" i="112"/>
  <c r="AP242" i="112"/>
  <c r="L242" i="112" s="1"/>
  <c r="AL245" i="112"/>
  <c r="AP250" i="112"/>
  <c r="L250" i="112" s="1"/>
  <c r="AQ259" i="112"/>
  <c r="AM262" i="112"/>
  <c r="I266" i="112"/>
  <c r="AQ267" i="112"/>
  <c r="AO269" i="112"/>
  <c r="AO274" i="112"/>
  <c r="AS281" i="112"/>
  <c r="AG284" i="112"/>
  <c r="AQ286" i="112"/>
  <c r="AP294" i="112"/>
  <c r="L294" i="112" s="1"/>
  <c r="AM303" i="112"/>
  <c r="O309" i="112"/>
  <c r="AG311" i="112"/>
  <c r="J317" i="112"/>
  <c r="AN325" i="112"/>
  <c r="AQ349" i="112"/>
  <c r="AO105" i="112"/>
  <c r="AT269" i="112"/>
  <c r="AQ274" i="112"/>
  <c r="AT286" i="112"/>
  <c r="AG177" i="111"/>
  <c r="I305" i="111"/>
  <c r="I315" i="111"/>
  <c r="AM320" i="111"/>
  <c r="AO322" i="111"/>
  <c r="O22" i="112"/>
  <c r="AK22" i="112" s="1"/>
  <c r="J30" i="112"/>
  <c r="J79" i="112"/>
  <c r="O100" i="112"/>
  <c r="AK100" i="112" s="1"/>
  <c r="AX100" i="112" s="1"/>
  <c r="AS166" i="112"/>
  <c r="AT204" i="112"/>
  <c r="J209" i="112"/>
  <c r="AT212" i="112"/>
  <c r="AS220" i="112"/>
  <c r="AM225" i="112"/>
  <c r="AQ240" i="112"/>
  <c r="AR274" i="112"/>
  <c r="AN277" i="112"/>
  <c r="J280" i="112"/>
  <c r="AP284" i="112"/>
  <c r="L284" i="112" s="1"/>
  <c r="AQ306" i="112"/>
  <c r="AP311" i="112"/>
  <c r="L311" i="112" s="1"/>
  <c r="AT319" i="112"/>
  <c r="AT325" i="112"/>
  <c r="O331" i="112"/>
  <c r="AJ331" i="112" s="1"/>
  <c r="AW331" i="112" s="1"/>
  <c r="AO339" i="112"/>
  <c r="J345" i="112"/>
  <c r="AQ284" i="112"/>
  <c r="AL309" i="112"/>
  <c r="AT311" i="112"/>
  <c r="AG328" i="112"/>
  <c r="AG342" i="112"/>
  <c r="AQ261" i="111"/>
  <c r="J323" i="111"/>
  <c r="I326" i="111"/>
  <c r="AG22" i="112"/>
  <c r="L30" i="112"/>
  <c r="AL36" i="112"/>
  <c r="AM45" i="112"/>
  <c r="AK61" i="112"/>
  <c r="AX61" i="112" s="1"/>
  <c r="AN73" i="112"/>
  <c r="AQ85" i="112"/>
  <c r="J124" i="112"/>
  <c r="AQ141" i="112"/>
  <c r="O174" i="112"/>
  <c r="AK174" i="112" s="1"/>
  <c r="AX174" i="112" s="1"/>
  <c r="I185" i="112"/>
  <c r="AS190" i="112"/>
  <c r="O193" i="112"/>
  <c r="AJ193" i="112" s="1"/>
  <c r="AW193" i="112" s="1"/>
  <c r="O209" i="112"/>
  <c r="AQ216" i="112"/>
  <c r="O236" i="112"/>
  <c r="AO248" i="112"/>
  <c r="AR292" i="112"/>
  <c r="I307" i="112"/>
  <c r="AT309" i="112"/>
  <c r="AN317" i="112"/>
  <c r="J340" i="112"/>
  <c r="O345" i="112"/>
  <c r="AK345" i="112" s="1"/>
  <c r="AX345" i="112" s="1"/>
  <c r="AO347" i="112"/>
  <c r="AG24" i="112"/>
  <c r="AG64" i="112"/>
  <c r="AS248" i="112"/>
  <c r="AO317" i="112"/>
  <c r="O326" i="112"/>
  <c r="AJ326" i="112" s="1"/>
  <c r="AW326" i="112" s="1"/>
  <c r="AQ331" i="112"/>
  <c r="AQ350" i="112"/>
  <c r="AK97" i="104"/>
  <c r="AX97" i="104" s="1"/>
  <c r="AJ97" i="104"/>
  <c r="AW97" i="104" s="1"/>
  <c r="AS109" i="104"/>
  <c r="I109" i="104"/>
  <c r="AT109" i="104"/>
  <c r="AM109" i="104"/>
  <c r="P20" i="102"/>
  <c r="P19" i="102" s="1"/>
  <c r="AO23" i="104"/>
  <c r="O25" i="104"/>
  <c r="AJ25" i="104" s="1"/>
  <c r="AW25" i="104" s="1"/>
  <c r="J29" i="104"/>
  <c r="AO31" i="104"/>
  <c r="AP32" i="104"/>
  <c r="L32" i="104" s="1"/>
  <c r="AM33" i="104"/>
  <c r="O53" i="104"/>
  <c r="AK53" i="104" s="1"/>
  <c r="AX53" i="104" s="1"/>
  <c r="AK56" i="104"/>
  <c r="AX56" i="104" s="1"/>
  <c r="AP57" i="104"/>
  <c r="L57" i="104" s="1"/>
  <c r="AS64" i="104"/>
  <c r="J67" i="104"/>
  <c r="J68" i="104"/>
  <c r="O73" i="104"/>
  <c r="AS75" i="104"/>
  <c r="I77" i="104"/>
  <c r="I82" i="104"/>
  <c r="O84" i="104"/>
  <c r="O85" i="104"/>
  <c r="AI85" i="104" s="1"/>
  <c r="AV85" i="104" s="1"/>
  <c r="AG86" i="104"/>
  <c r="AS87" i="104"/>
  <c r="I89" i="104"/>
  <c r="I92" i="104"/>
  <c r="O93" i="104"/>
  <c r="AI93" i="104" s="1"/>
  <c r="AV93" i="104" s="1"/>
  <c r="AQ97" i="104"/>
  <c r="AM101" i="104"/>
  <c r="AM105" i="104"/>
  <c r="O109" i="104"/>
  <c r="AJ109" i="104" s="1"/>
  <c r="AW109" i="104" s="1"/>
  <c r="AG111" i="104"/>
  <c r="AP155" i="104"/>
  <c r="L155" i="104" s="1"/>
  <c r="AT166" i="104"/>
  <c r="AR166" i="104"/>
  <c r="AN166" i="104"/>
  <c r="AM166" i="104"/>
  <c r="AL166" i="104"/>
  <c r="O166" i="104"/>
  <c r="AK166" i="104" s="1"/>
  <c r="AX166" i="104" s="1"/>
  <c r="AK175" i="104"/>
  <c r="AX175" i="104" s="1"/>
  <c r="AQ341" i="104"/>
  <c r="J341" i="104"/>
  <c r="AT341" i="104"/>
  <c r="AR341" i="104"/>
  <c r="AP341" i="104"/>
  <c r="L341" i="104" s="1"/>
  <c r="AO341" i="104"/>
  <c r="AN341" i="104"/>
  <c r="AM341" i="104"/>
  <c r="AL341" i="104"/>
  <c r="AG341" i="104"/>
  <c r="O341" i="104"/>
  <c r="AJ341" i="104" s="1"/>
  <c r="AW341" i="104" s="1"/>
  <c r="R20" i="104"/>
  <c r="AD5" i="104" s="1"/>
  <c r="P53" i="2" s="1"/>
  <c r="AP23" i="104"/>
  <c r="L23" i="104" s="1"/>
  <c r="X20" i="104"/>
  <c r="AG30" i="104"/>
  <c r="AN33" i="104"/>
  <c r="AL43" i="104"/>
  <c r="AL56" i="104"/>
  <c r="AG78" i="104"/>
  <c r="I80" i="104"/>
  <c r="AG83" i="104"/>
  <c r="AT87" i="104"/>
  <c r="J89" i="104"/>
  <c r="I90" i="104"/>
  <c r="AL96" i="104"/>
  <c r="AR97" i="104"/>
  <c r="AG100" i="104"/>
  <c r="AN105" i="104"/>
  <c r="O114" i="104"/>
  <c r="AG114" i="104"/>
  <c r="AT114" i="104"/>
  <c r="AQ114" i="104"/>
  <c r="AN114" i="104"/>
  <c r="AM114" i="104"/>
  <c r="AQ155" i="104"/>
  <c r="AS164" i="104"/>
  <c r="AQ164" i="104"/>
  <c r="AP164" i="104"/>
  <c r="L164" i="104" s="1"/>
  <c r="AO164" i="104"/>
  <c r="AN164" i="104"/>
  <c r="AM164" i="104"/>
  <c r="AL164" i="104"/>
  <c r="AG164" i="104"/>
  <c r="O164" i="104"/>
  <c r="AK164" i="104" s="1"/>
  <c r="AX164" i="104" s="1"/>
  <c r="J164" i="104"/>
  <c r="I164" i="104"/>
  <c r="AQ178" i="104"/>
  <c r="I189" i="104"/>
  <c r="AT189" i="104"/>
  <c r="AS189" i="104"/>
  <c r="AQ189" i="104"/>
  <c r="AP189" i="104"/>
  <c r="L189" i="104" s="1"/>
  <c r="AO189" i="104"/>
  <c r="AN189" i="104"/>
  <c r="AL189" i="104"/>
  <c r="AG189" i="104"/>
  <c r="Q20" i="100"/>
  <c r="Q19" i="100" s="1"/>
  <c r="S20" i="104"/>
  <c r="AQ23" i="104"/>
  <c r="Y20" i="104"/>
  <c r="Y19" i="104" s="1"/>
  <c r="AG25" i="104"/>
  <c r="AM26" i="104"/>
  <c r="AO33" i="104"/>
  <c r="AL42" i="104"/>
  <c r="AM43" i="104"/>
  <c r="I75" i="104"/>
  <c r="AG84" i="104"/>
  <c r="AL86" i="104"/>
  <c r="AG93" i="104"/>
  <c r="AM96" i="104"/>
  <c r="AS97" i="104"/>
  <c r="AP105" i="104"/>
  <c r="L105" i="104" s="1"/>
  <c r="AG109" i="104"/>
  <c r="AR111" i="104"/>
  <c r="J148" i="104"/>
  <c r="AN148" i="104"/>
  <c r="AM148" i="104"/>
  <c r="O148" i="104"/>
  <c r="AT148" i="104"/>
  <c r="AS148" i="104"/>
  <c r="AT199" i="104"/>
  <c r="J199" i="104"/>
  <c r="AQ199" i="104"/>
  <c r="AN199" i="104"/>
  <c r="AM199" i="104"/>
  <c r="AL199" i="104"/>
  <c r="I217" i="104"/>
  <c r="AT217" i="104"/>
  <c r="AS217" i="104"/>
  <c r="AR217" i="104"/>
  <c r="AQ217" i="104"/>
  <c r="AO217" i="104"/>
  <c r="AL217" i="104"/>
  <c r="AG217" i="104"/>
  <c r="O217" i="104"/>
  <c r="AK217" i="104" s="1"/>
  <c r="AX217" i="104" s="1"/>
  <c r="AK257" i="104"/>
  <c r="AX257" i="104" s="1"/>
  <c r="AJ257" i="104"/>
  <c r="AW257" i="104" s="1"/>
  <c r="AI257" i="104"/>
  <c r="AV257" i="104" s="1"/>
  <c r="AK269" i="104"/>
  <c r="AX269" i="104" s="1"/>
  <c r="AJ269" i="104"/>
  <c r="AW269" i="104" s="1"/>
  <c r="AI269" i="104"/>
  <c r="AV269" i="104" s="1"/>
  <c r="T20" i="104"/>
  <c r="T19" i="104" s="1"/>
  <c r="AM22" i="104"/>
  <c r="AS23" i="104"/>
  <c r="AN26" i="104"/>
  <c r="AP27" i="104"/>
  <c r="L27" i="104" s="1"/>
  <c r="AM30" i="104"/>
  <c r="AR31" i="104"/>
  <c r="AS32" i="104"/>
  <c r="AP33" i="104"/>
  <c r="L33" i="104" s="1"/>
  <c r="AN35" i="104"/>
  <c r="AM42" i="104"/>
  <c r="AN43" i="104"/>
  <c r="O48" i="104"/>
  <c r="AG49" i="104"/>
  <c r="AO56" i="104"/>
  <c r="AT57" i="104"/>
  <c r="O65" i="104"/>
  <c r="AI65" i="104" s="1"/>
  <c r="AV65" i="104" s="1"/>
  <c r="O67" i="104"/>
  <c r="AI67" i="104" s="1"/>
  <c r="AV67" i="104" s="1"/>
  <c r="O68" i="104"/>
  <c r="AI68" i="104" s="1"/>
  <c r="AV68" i="104" s="1"/>
  <c r="AG70" i="104"/>
  <c r="J75" i="104"/>
  <c r="AG77" i="104"/>
  <c r="AJ78" i="104"/>
  <c r="AW78" i="104" s="1"/>
  <c r="AM83" i="104"/>
  <c r="AM86" i="104"/>
  <c r="I88" i="104"/>
  <c r="O89" i="104"/>
  <c r="O92" i="104"/>
  <c r="AK92" i="104" s="1"/>
  <c r="AX92" i="104" s="1"/>
  <c r="AN96" i="104"/>
  <c r="AT97" i="104"/>
  <c r="AL100" i="104"/>
  <c r="AP101" i="104"/>
  <c r="L101" i="104" s="1"/>
  <c r="AT111" i="104"/>
  <c r="AS130" i="104"/>
  <c r="AR130" i="104"/>
  <c r="AN130" i="104"/>
  <c r="AL136" i="104"/>
  <c r="AN136" i="104"/>
  <c r="AM136" i="104"/>
  <c r="I136" i="104"/>
  <c r="AK168" i="104"/>
  <c r="AX168" i="104" s="1"/>
  <c r="AJ168" i="104"/>
  <c r="AW168" i="104" s="1"/>
  <c r="AI168" i="104"/>
  <c r="AV168" i="104" s="1"/>
  <c r="O199" i="104"/>
  <c r="AK199" i="104" s="1"/>
  <c r="AX199" i="104" s="1"/>
  <c r="U20" i="104"/>
  <c r="AS30" i="104"/>
  <c r="AQ33" i="104"/>
  <c r="AL53" i="104"/>
  <c r="AL73" i="104"/>
  <c r="AL78" i="104"/>
  <c r="AN83" i="104"/>
  <c r="AL84" i="104"/>
  <c r="AL85" i="104"/>
  <c r="AP86" i="104"/>
  <c r="L86" i="104" s="1"/>
  <c r="AL93" i="104"/>
  <c r="AQ96" i="104"/>
  <c r="AM100" i="104"/>
  <c r="AT122" i="104"/>
  <c r="AG122" i="104"/>
  <c r="O122" i="104"/>
  <c r="J122" i="104"/>
  <c r="AQ122" i="104"/>
  <c r="AP122" i="104"/>
  <c r="L122" i="104" s="1"/>
  <c r="AM122" i="104"/>
  <c r="AL122" i="104"/>
  <c r="AR22" i="104"/>
  <c r="AN25" i="104"/>
  <c r="AQ26" i="104"/>
  <c r="AR27" i="104"/>
  <c r="AM29" i="104"/>
  <c r="AT30" i="104"/>
  <c r="AR33" i="104"/>
  <c r="AO42" i="104"/>
  <c r="AP43" i="104"/>
  <c r="L43" i="104" s="1"/>
  <c r="J46" i="104"/>
  <c r="AG47" i="104"/>
  <c r="AG48" i="104"/>
  <c r="AI49" i="104"/>
  <c r="AV49" i="104" s="1"/>
  <c r="AQ53" i="104"/>
  <c r="AP55" i="104"/>
  <c r="L55" i="104" s="1"/>
  <c r="AQ56" i="104"/>
  <c r="O60" i="104"/>
  <c r="AK60" i="104" s="1"/>
  <c r="AX60" i="104" s="1"/>
  <c r="AR61" i="104"/>
  <c r="AS63" i="104"/>
  <c r="AG68" i="104"/>
  <c r="AP71" i="104"/>
  <c r="AM73" i="104"/>
  <c r="O75" i="104"/>
  <c r="AM77" i="104"/>
  <c r="AM78" i="104"/>
  <c r="AN80" i="104"/>
  <c r="AO83" i="104"/>
  <c r="AM84" i="104"/>
  <c r="AM85" i="104"/>
  <c r="AS86" i="104"/>
  <c r="O88" i="104"/>
  <c r="AG89" i="104"/>
  <c r="AQ90" i="104"/>
  <c r="AG92" i="104"/>
  <c r="AM93" i="104"/>
  <c r="AR96" i="104"/>
  <c r="I98" i="104"/>
  <c r="AN100" i="104"/>
  <c r="AL109" i="104"/>
  <c r="AL114" i="104"/>
  <c r="AT164" i="104"/>
  <c r="J233" i="104"/>
  <c r="AT233" i="104"/>
  <c r="AS233" i="104"/>
  <c r="AR233" i="104"/>
  <c r="AG233" i="104"/>
  <c r="J46" i="105"/>
  <c r="AQ46" i="105"/>
  <c r="AN46" i="105"/>
  <c r="AL46" i="105"/>
  <c r="J59" i="105"/>
  <c r="AT59" i="105"/>
  <c r="AO59" i="105"/>
  <c r="AN59" i="105"/>
  <c r="AG59" i="105"/>
  <c r="W20" i="104"/>
  <c r="AS22" i="104"/>
  <c r="AO25" i="104"/>
  <c r="AT26" i="104"/>
  <c r="AT27" i="104"/>
  <c r="AN29" i="104"/>
  <c r="I32" i="104"/>
  <c r="I33" i="104"/>
  <c r="AT33" i="104"/>
  <c r="AG37" i="104"/>
  <c r="AP41" i="104"/>
  <c r="L41" i="104" s="1"/>
  <c r="AQ42" i="104"/>
  <c r="AQ43" i="104"/>
  <c r="AL49" i="104"/>
  <c r="AR53" i="104"/>
  <c r="AT61" i="104"/>
  <c r="AM65" i="104"/>
  <c r="AL70" i="104"/>
  <c r="AN73" i="104"/>
  <c r="AG76" i="104"/>
  <c r="AN77" i="104"/>
  <c r="AN78" i="104"/>
  <c r="AO80" i="104"/>
  <c r="AN82" i="104"/>
  <c r="AP83" i="104"/>
  <c r="L83" i="104" s="1"/>
  <c r="AN84" i="104"/>
  <c r="AN85" i="104"/>
  <c r="AR90" i="104"/>
  <c r="AN93" i="104"/>
  <c r="AO100" i="104"/>
  <c r="AN109" i="104"/>
  <c r="AO114" i="104"/>
  <c r="AL130" i="104"/>
  <c r="AJ134" i="104"/>
  <c r="AW134" i="104" s="1"/>
  <c r="AK134" i="104"/>
  <c r="AX134" i="104" s="1"/>
  <c r="AO136" i="104"/>
  <c r="AO148" i="104"/>
  <c r="O233" i="104"/>
  <c r="AI233" i="104" s="1"/>
  <c r="AV233" i="104" s="1"/>
  <c r="I271" i="104"/>
  <c r="J271" i="104"/>
  <c r="AS271" i="104"/>
  <c r="AR271" i="104"/>
  <c r="AQ271" i="104"/>
  <c r="AN271" i="104"/>
  <c r="AG271" i="104"/>
  <c r="O271" i="104"/>
  <c r="AP25" i="104"/>
  <c r="L25" i="104" s="1"/>
  <c r="AO29" i="104"/>
  <c r="I31" i="104"/>
  <c r="J33" i="104"/>
  <c r="AQ41" i="104"/>
  <c r="AT42" i="104"/>
  <c r="AR43" i="104"/>
  <c r="AN48" i="104"/>
  <c r="AT53" i="104"/>
  <c r="I57" i="104"/>
  <c r="AG60" i="104"/>
  <c r="I64" i="104"/>
  <c r="AM67" i="104"/>
  <c r="AO73" i="104"/>
  <c r="AG75" i="104"/>
  <c r="AO77" i="104"/>
  <c r="AO78" i="104"/>
  <c r="AO82" i="104"/>
  <c r="AQ83" i="104"/>
  <c r="AO84" i="104"/>
  <c r="AO85" i="104"/>
  <c r="AT90" i="104"/>
  <c r="AM92" i="104"/>
  <c r="AQ93" i="104"/>
  <c r="I97" i="104"/>
  <c r="AQ100" i="104"/>
  <c r="AT106" i="104"/>
  <c r="AQ106" i="104"/>
  <c r="J106" i="104"/>
  <c r="AQ109" i="104"/>
  <c r="AP114" i="104"/>
  <c r="L114" i="104" s="1"/>
  <c r="AA20" i="104"/>
  <c r="AP73" i="104"/>
  <c r="L73" i="104" s="1"/>
  <c r="AP78" i="104"/>
  <c r="L78" i="104" s="1"/>
  <c r="AR83" i="104"/>
  <c r="AP84" i="104"/>
  <c r="L84" i="104" s="1"/>
  <c r="AP85" i="104"/>
  <c r="L85" i="104" s="1"/>
  <c r="AT93" i="104"/>
  <c r="AR100" i="104"/>
  <c r="AP157" i="104"/>
  <c r="L157" i="104" s="1"/>
  <c r="O157" i="104"/>
  <c r="AK157" i="104" s="1"/>
  <c r="AX157" i="104" s="1"/>
  <c r="J157" i="104"/>
  <c r="I157" i="104"/>
  <c r="AS157" i="104"/>
  <c r="AR157" i="104"/>
  <c r="AQ157" i="104"/>
  <c r="AM157" i="104"/>
  <c r="AL157" i="104"/>
  <c r="AJ183" i="104"/>
  <c r="AW183" i="104" s="1"/>
  <c r="AK183" i="104"/>
  <c r="AX183" i="104" s="1"/>
  <c r="I23" i="104"/>
  <c r="AR25" i="104"/>
  <c r="AR29" i="104"/>
  <c r="O33" i="104"/>
  <c r="AT41" i="104"/>
  <c r="I43" i="104"/>
  <c r="AP48" i="104"/>
  <c r="L48" i="104" s="1"/>
  <c r="AM60" i="104"/>
  <c r="AO67" i="104"/>
  <c r="AM68" i="104"/>
  <c r="AQ73" i="104"/>
  <c r="AL75" i="104"/>
  <c r="AQ77" i="104"/>
  <c r="AQ78" i="104"/>
  <c r="AQ82" i="104"/>
  <c r="AS83" i="104"/>
  <c r="AQ84" i="104"/>
  <c r="AQ85" i="104"/>
  <c r="AM89" i="104"/>
  <c r="AS105" i="104"/>
  <c r="J105" i="104"/>
  <c r="AT105" i="104"/>
  <c r="I105" i="104"/>
  <c r="AO105" i="104"/>
  <c r="AL105" i="104"/>
  <c r="AG106" i="104"/>
  <c r="AN122" i="104"/>
  <c r="AQ137" i="104"/>
  <c r="AS137" i="104"/>
  <c r="AO137" i="104"/>
  <c r="AG137" i="104"/>
  <c r="I137" i="104"/>
  <c r="AP139" i="104"/>
  <c r="AG139" i="104"/>
  <c r="AP171" i="104"/>
  <c r="L171" i="104" s="1"/>
  <c r="J171" i="104"/>
  <c r="I171" i="104"/>
  <c r="AS171" i="104"/>
  <c r="AQ171" i="104"/>
  <c r="AO171" i="104"/>
  <c r="AN171" i="104"/>
  <c r="AM171" i="104"/>
  <c r="AG171" i="104"/>
  <c r="AK188" i="104"/>
  <c r="AX188" i="104" s="1"/>
  <c r="AT246" i="104"/>
  <c r="AS246" i="104"/>
  <c r="AR246" i="104"/>
  <c r="AP246" i="104"/>
  <c r="AO246" i="104"/>
  <c r="AN246" i="104"/>
  <c r="AM246" i="104"/>
  <c r="AL246" i="104"/>
  <c r="AG246" i="104"/>
  <c r="O246" i="104"/>
  <c r="AT253" i="104"/>
  <c r="AP253" i="104"/>
  <c r="L253" i="104" s="1"/>
  <c r="AO253" i="104"/>
  <c r="AN253" i="104"/>
  <c r="AM253" i="104"/>
  <c r="O253" i="104"/>
  <c r="AK253" i="104" s="1"/>
  <c r="AX253" i="104" s="1"/>
  <c r="J23" i="104"/>
  <c r="AS29" i="104"/>
  <c r="AG32" i="104"/>
  <c r="AK36" i="104"/>
  <c r="AX36" i="104" s="1"/>
  <c r="J43" i="104"/>
  <c r="J44" i="104"/>
  <c r="AN47" i="104"/>
  <c r="AQ48" i="104"/>
  <c r="AP49" i="104"/>
  <c r="L49" i="104" s="1"/>
  <c r="I56" i="104"/>
  <c r="AS60" i="104"/>
  <c r="O64" i="104"/>
  <c r="AP67" i="104"/>
  <c r="L67" i="104" s="1"/>
  <c r="AN68" i="104"/>
  <c r="AR70" i="104"/>
  <c r="AR73" i="104"/>
  <c r="AM75" i="104"/>
  <c r="AR78" i="104"/>
  <c r="AS82" i="104"/>
  <c r="AT83" i="104"/>
  <c r="AR84" i="104"/>
  <c r="AR85" i="104"/>
  <c r="AG87" i="104"/>
  <c r="AN88" i="104"/>
  <c r="AN89" i="104"/>
  <c r="AP92" i="104"/>
  <c r="O105" i="104"/>
  <c r="AS115" i="104"/>
  <c r="AR115" i="104"/>
  <c r="AP115" i="104"/>
  <c r="J115" i="104"/>
  <c r="AG117" i="104"/>
  <c r="AQ117" i="104"/>
  <c r="AP117" i="104"/>
  <c r="L117" i="104" s="1"/>
  <c r="AN117" i="104"/>
  <c r="AL117" i="104"/>
  <c r="O117" i="104"/>
  <c r="I117" i="104"/>
  <c r="AO122" i="104"/>
  <c r="O137" i="104"/>
  <c r="I177" i="104"/>
  <c r="J177" i="104"/>
  <c r="AS177" i="104"/>
  <c r="AQ177" i="104"/>
  <c r="AP177" i="104"/>
  <c r="L177" i="104" s="1"/>
  <c r="I209" i="104"/>
  <c r="AT209" i="104"/>
  <c r="AS209" i="104"/>
  <c r="AR209" i="104"/>
  <c r="AQ209" i="104"/>
  <c r="AO209" i="104"/>
  <c r="AM209" i="104"/>
  <c r="AL209" i="104"/>
  <c r="AG209" i="104"/>
  <c r="AS240" i="104"/>
  <c r="AM240" i="104"/>
  <c r="AL240" i="104"/>
  <c r="AN24" i="104"/>
  <c r="Q20" i="104"/>
  <c r="Q19" i="104" s="1"/>
  <c r="AG33" i="104"/>
  <c r="AQ67" i="104"/>
  <c r="V20" i="104"/>
  <c r="AH5" i="104" s="1"/>
  <c r="T53" i="2" s="1"/>
  <c r="AT73" i="104"/>
  <c r="AN75" i="104"/>
  <c r="AS78" i="104"/>
  <c r="AG81" i="104"/>
  <c r="AT84" i="104"/>
  <c r="AT85" i="104"/>
  <c r="AQ88" i="104"/>
  <c r="AO89" i="104"/>
  <c r="AG91" i="104"/>
  <c r="AQ92" i="104"/>
  <c r="AG101" i="104"/>
  <c r="AQ101" i="104"/>
  <c r="AL101" i="104"/>
  <c r="AR106" i="104"/>
  <c r="AR122" i="104"/>
  <c r="AS125" i="104"/>
  <c r="J125" i="104"/>
  <c r="AN157" i="104"/>
  <c r="AT163" i="104"/>
  <c r="AQ163" i="104"/>
  <c r="AP163" i="104"/>
  <c r="L163" i="104" s="1"/>
  <c r="AO163" i="104"/>
  <c r="AN163" i="104"/>
  <c r="AM163" i="104"/>
  <c r="AG163" i="104"/>
  <c r="O163" i="104"/>
  <c r="J163" i="104"/>
  <c r="I163" i="104"/>
  <c r="AI183" i="104"/>
  <c r="AV183" i="104" s="1"/>
  <c r="AT314" i="104"/>
  <c r="J314" i="104"/>
  <c r="I314" i="104"/>
  <c r="AR314" i="104"/>
  <c r="AQ314" i="104"/>
  <c r="AP314" i="104"/>
  <c r="L314" i="104" s="1"/>
  <c r="AO314" i="104"/>
  <c r="AN314" i="104"/>
  <c r="AM314" i="104"/>
  <c r="AL314" i="104"/>
  <c r="AG314" i="104"/>
  <c r="O314" i="104"/>
  <c r="J62" i="105"/>
  <c r="I62" i="105"/>
  <c r="AT62" i="105"/>
  <c r="AS62" i="105"/>
  <c r="AN62" i="105"/>
  <c r="AM62" i="105"/>
  <c r="AL62" i="105"/>
  <c r="AG62" i="105"/>
  <c r="AC20" i="104"/>
  <c r="AC19" i="104" s="1"/>
  <c r="AO24" i="104"/>
  <c r="AO28" i="104"/>
  <c r="I30" i="104"/>
  <c r="AS48" i="104"/>
  <c r="AR67" i="104"/>
  <c r="AO75" i="104"/>
  <c r="I78" i="104"/>
  <c r="I84" i="104"/>
  <c r="AL87" i="104"/>
  <c r="AR88" i="104"/>
  <c r="AP89" i="104"/>
  <c r="L89" i="104" s="1"/>
  <c r="AR92" i="104"/>
  <c r="I100" i="104"/>
  <c r="AG105" i="104"/>
  <c r="AS106" i="104"/>
  <c r="J113" i="104"/>
  <c r="AS113" i="104"/>
  <c r="AS122" i="104"/>
  <c r="AO155" i="104"/>
  <c r="AN155" i="104"/>
  <c r="AL155" i="104"/>
  <c r="AG155" i="104"/>
  <c r="O155" i="104"/>
  <c r="AT155" i="104"/>
  <c r="AS155" i="104"/>
  <c r="AO157" i="104"/>
  <c r="AK160" i="104"/>
  <c r="AX160" i="104" s="1"/>
  <c r="AJ160" i="104"/>
  <c r="AW160" i="104" s="1"/>
  <c r="AI160" i="104"/>
  <c r="AV160" i="104" s="1"/>
  <c r="AI69" i="105"/>
  <c r="AV69" i="105" s="1"/>
  <c r="AK69" i="105"/>
  <c r="AX69" i="105" s="1"/>
  <c r="Q20" i="98"/>
  <c r="Q19" i="98" s="1"/>
  <c r="P20" i="104"/>
  <c r="AB5" i="104" s="1"/>
  <c r="N53" i="2" s="1"/>
  <c r="AF20" i="104"/>
  <c r="O26" i="104"/>
  <c r="AK26" i="104" s="1"/>
  <c r="AX26" i="104" s="1"/>
  <c r="AR28" i="104"/>
  <c r="J30" i="104"/>
  <c r="AL31" i="104"/>
  <c r="AR34" i="104"/>
  <c r="AN36" i="104"/>
  <c r="AL38" i="104"/>
  <c r="AO40" i="104"/>
  <c r="O42" i="104"/>
  <c r="O43" i="104"/>
  <c r="AK43" i="104" s="1"/>
  <c r="AX43" i="104" s="1"/>
  <c r="AG44" i="104"/>
  <c r="AQ47" i="104"/>
  <c r="AT49" i="104"/>
  <c r="I53" i="104"/>
  <c r="AG56" i="104"/>
  <c r="AM57" i="104"/>
  <c r="AM58" i="104"/>
  <c r="AN59" i="104"/>
  <c r="AL64" i="104"/>
  <c r="AL66" i="104"/>
  <c r="AS67" i="104"/>
  <c r="AQ68" i="104"/>
  <c r="AR69" i="104"/>
  <c r="I73" i="104"/>
  <c r="AP76" i="104"/>
  <c r="L76" i="104" s="1"/>
  <c r="J78" i="104"/>
  <c r="I83" i="104"/>
  <c r="J84" i="104"/>
  <c r="I85" i="104"/>
  <c r="AM87" i="104"/>
  <c r="AS88" i="104"/>
  <c r="AQ89" i="104"/>
  <c r="AL94" i="104"/>
  <c r="I96" i="104"/>
  <c r="AM98" i="104"/>
  <c r="AG125" i="104"/>
  <c r="AL137" i="104"/>
  <c r="AG140" i="104"/>
  <c r="AQ140" i="104"/>
  <c r="AP140" i="104"/>
  <c r="AR171" i="104"/>
  <c r="AI270" i="104"/>
  <c r="AV270" i="104" s="1"/>
  <c r="AK270" i="104"/>
  <c r="AX270" i="104" s="1"/>
  <c r="AJ270" i="104"/>
  <c r="AW270" i="104" s="1"/>
  <c r="J53" i="104"/>
  <c r="J73" i="104"/>
  <c r="J83" i="104"/>
  <c r="J85" i="104"/>
  <c r="I93" i="104"/>
  <c r="AS100" i="104"/>
  <c r="O100" i="104"/>
  <c r="AI100" i="104" s="1"/>
  <c r="AV100" i="104" s="1"/>
  <c r="AT100" i="104"/>
  <c r="AP100" i="104"/>
  <c r="L100" i="104" s="1"/>
  <c r="AS111" i="104"/>
  <c r="AO111" i="104"/>
  <c r="AL111" i="104"/>
  <c r="O111" i="104"/>
  <c r="AP178" i="104"/>
  <c r="L178" i="104" s="1"/>
  <c r="AO178" i="104"/>
  <c r="AN178" i="104"/>
  <c r="AG178" i="104"/>
  <c r="J178" i="104"/>
  <c r="I178" i="104"/>
  <c r="AT178" i="104"/>
  <c r="AS178" i="104"/>
  <c r="AS214" i="104"/>
  <c r="J214" i="104"/>
  <c r="AT214" i="104"/>
  <c r="AR214" i="104"/>
  <c r="AP214" i="104"/>
  <c r="L214" i="104" s="1"/>
  <c r="AO214" i="104"/>
  <c r="AN214" i="104"/>
  <c r="AM214" i="104"/>
  <c r="AL214" i="104"/>
  <c r="AG214" i="104"/>
  <c r="AK263" i="104"/>
  <c r="AX263" i="104" s="1"/>
  <c r="AJ263" i="104"/>
  <c r="AW263" i="104" s="1"/>
  <c r="AI263" i="104"/>
  <c r="AV263" i="104" s="1"/>
  <c r="AP125" i="105"/>
  <c r="L125" i="105" s="1"/>
  <c r="J125" i="105"/>
  <c r="I125" i="105"/>
  <c r="AT125" i="105"/>
  <c r="AS125" i="105"/>
  <c r="AR125" i="105"/>
  <c r="AO125" i="105"/>
  <c r="AG125" i="105"/>
  <c r="AQ125" i="105"/>
  <c r="AN125" i="105"/>
  <c r="AM125" i="105"/>
  <c r="O125" i="105"/>
  <c r="AI125" i="105" s="1"/>
  <c r="AV125" i="105" s="1"/>
  <c r="S20" i="105"/>
  <c r="AN77" i="105"/>
  <c r="AP77" i="105"/>
  <c r="L77" i="105" s="1"/>
  <c r="AM77" i="105"/>
  <c r="AT86" i="105"/>
  <c r="AN86" i="105"/>
  <c r="AL86" i="105"/>
  <c r="I119" i="105"/>
  <c r="AN119" i="105"/>
  <c r="AM119" i="105"/>
  <c r="AL119" i="105"/>
  <c r="J116" i="104"/>
  <c r="AM121" i="104"/>
  <c r="I126" i="104"/>
  <c r="AN128" i="104"/>
  <c r="AR134" i="104"/>
  <c r="AM138" i="104"/>
  <c r="I142" i="104"/>
  <c r="I145" i="104"/>
  <c r="AG146" i="104"/>
  <c r="AG147" i="104"/>
  <c r="AP151" i="104"/>
  <c r="L151" i="104" s="1"/>
  <c r="AT154" i="104"/>
  <c r="AR158" i="104"/>
  <c r="AG167" i="104"/>
  <c r="AR169" i="104"/>
  <c r="AM173" i="104"/>
  <c r="AM174" i="104"/>
  <c r="AL175" i="104"/>
  <c r="AP179" i="104"/>
  <c r="AP180" i="104"/>
  <c r="L180" i="104" s="1"/>
  <c r="AG188" i="104"/>
  <c r="AM190" i="104"/>
  <c r="I193" i="104"/>
  <c r="AQ195" i="104"/>
  <c r="AQ196" i="104"/>
  <c r="AQ203" i="104"/>
  <c r="AP204" i="104"/>
  <c r="L204" i="104" s="1"/>
  <c r="J206" i="104"/>
  <c r="AP210" i="104"/>
  <c r="L210" i="104" s="1"/>
  <c r="AP211" i="104"/>
  <c r="L211" i="104" s="1"/>
  <c r="AO212" i="104"/>
  <c r="AG215" i="104"/>
  <c r="AR218" i="104"/>
  <c r="AQ220" i="104"/>
  <c r="AL222" i="104"/>
  <c r="AO225" i="104"/>
  <c r="I227" i="104"/>
  <c r="AQ228" i="104"/>
  <c r="AT238" i="104"/>
  <c r="AN250" i="104"/>
  <c r="AL254" i="104"/>
  <c r="AQ260" i="104"/>
  <c r="AO261" i="104"/>
  <c r="AG270" i="104"/>
  <c r="AO272" i="104"/>
  <c r="AQ275" i="104"/>
  <c r="AO276" i="104"/>
  <c r="AN277" i="104"/>
  <c r="AS278" i="104"/>
  <c r="AQ284" i="104"/>
  <c r="AQ285" i="104"/>
  <c r="AN286" i="104"/>
  <c r="AL289" i="104"/>
  <c r="AN292" i="104"/>
  <c r="AM293" i="104"/>
  <c r="AT294" i="104"/>
  <c r="AM296" i="104"/>
  <c r="AO297" i="104"/>
  <c r="AR302" i="104"/>
  <c r="J304" i="104"/>
  <c r="AG307" i="104"/>
  <c r="AO320" i="104"/>
  <c r="J323" i="104"/>
  <c r="AO331" i="104"/>
  <c r="O333" i="104"/>
  <c r="AM334" i="104"/>
  <c r="AQ336" i="104"/>
  <c r="AT338" i="104"/>
  <c r="AP342" i="104"/>
  <c r="L342" i="104" s="1"/>
  <c r="AS348" i="104"/>
  <c r="AO351" i="104"/>
  <c r="AO22" i="105"/>
  <c r="AM24" i="105"/>
  <c r="AN25" i="105"/>
  <c r="AO26" i="105"/>
  <c r="AM29" i="105"/>
  <c r="AR32" i="105"/>
  <c r="AO34" i="105"/>
  <c r="AN37" i="105"/>
  <c r="O39" i="105"/>
  <c r="AI39" i="105" s="1"/>
  <c r="AV39" i="105" s="1"/>
  <c r="AN40" i="105"/>
  <c r="I42" i="105"/>
  <c r="J43" i="105"/>
  <c r="O45" i="105"/>
  <c r="AQ49" i="105"/>
  <c r="I51" i="105"/>
  <c r="AT64" i="105"/>
  <c r="AO67" i="105"/>
  <c r="AL70" i="105"/>
  <c r="AQ71" i="105"/>
  <c r="AN73" i="105"/>
  <c r="AQ74" i="105"/>
  <c r="O77" i="105"/>
  <c r="AL84" i="105"/>
  <c r="AM88" i="105"/>
  <c r="AR95" i="105"/>
  <c r="AP100" i="105"/>
  <c r="L100" i="105" s="1"/>
  <c r="AO112" i="105"/>
  <c r="AJ249" i="105"/>
  <c r="AW249" i="105" s="1"/>
  <c r="AS158" i="104"/>
  <c r="AM175" i="104"/>
  <c r="AQ180" i="104"/>
  <c r="J182" i="104"/>
  <c r="AL183" i="104"/>
  <c r="J193" i="104"/>
  <c r="AR195" i="104"/>
  <c r="AQ204" i="104"/>
  <c r="AP212" i="104"/>
  <c r="L212" i="104" s="1"/>
  <c r="AR225" i="104"/>
  <c r="J227" i="104"/>
  <c r="J230" i="104"/>
  <c r="I244" i="104"/>
  <c r="J245" i="104"/>
  <c r="AL251" i="104"/>
  <c r="AM254" i="104"/>
  <c r="AP261" i="104"/>
  <c r="I267" i="104"/>
  <c r="AR272" i="104"/>
  <c r="AR275" i="104"/>
  <c r="AO277" i="104"/>
  <c r="AT278" i="104"/>
  <c r="AR284" i="104"/>
  <c r="AO286" i="104"/>
  <c r="AO292" i="104"/>
  <c r="AN293" i="104"/>
  <c r="AN296" i="104"/>
  <c r="J299" i="104"/>
  <c r="I300" i="104"/>
  <c r="I326" i="104"/>
  <c r="AN334" i="104"/>
  <c r="I340" i="104"/>
  <c r="AQ342" i="104"/>
  <c r="J345" i="104"/>
  <c r="AP351" i="104"/>
  <c r="L351" i="104" s="1"/>
  <c r="AP22" i="105"/>
  <c r="AN24" i="105"/>
  <c r="AO25" i="105"/>
  <c r="AP26" i="105"/>
  <c r="AN28" i="105"/>
  <c r="AO29" i="105"/>
  <c r="AT32" i="105"/>
  <c r="AO37" i="105"/>
  <c r="J42" i="105"/>
  <c r="O48" i="105"/>
  <c r="AK48" i="105" s="1"/>
  <c r="AX48" i="105" s="1"/>
  <c r="I64" i="105"/>
  <c r="AP67" i="105"/>
  <c r="L67" i="105" s="1"/>
  <c r="AR71" i="105"/>
  <c r="AO73" i="105"/>
  <c r="AR74" i="105"/>
  <c r="J81" i="105"/>
  <c r="AN84" i="105"/>
  <c r="AR100" i="105"/>
  <c r="J106" i="105"/>
  <c r="AQ106" i="105"/>
  <c r="AN106" i="105"/>
  <c r="AM106" i="105"/>
  <c r="AL106" i="105"/>
  <c r="O106" i="105"/>
  <c r="AP112" i="105"/>
  <c r="L112" i="105" s="1"/>
  <c r="AG119" i="105"/>
  <c r="AK136" i="105"/>
  <c r="AX136" i="105" s="1"/>
  <c r="AJ136" i="105"/>
  <c r="AW136" i="105" s="1"/>
  <c r="AI136" i="105"/>
  <c r="AV136" i="105" s="1"/>
  <c r="AO30" i="106"/>
  <c r="I30" i="106"/>
  <c r="AS30" i="106"/>
  <c r="AQ30" i="106"/>
  <c r="AP30" i="106"/>
  <c r="L30" i="106" s="1"/>
  <c r="AN30" i="106"/>
  <c r="AM30" i="106"/>
  <c r="AL30" i="106"/>
  <c r="AG30" i="106"/>
  <c r="AL172" i="104"/>
  <c r="AM183" i="104"/>
  <c r="I239" i="104"/>
  <c r="J244" i="104"/>
  <c r="J267" i="104"/>
  <c r="J268" i="104"/>
  <c r="AL301" i="104"/>
  <c r="J326" i="104"/>
  <c r="AM328" i="104"/>
  <c r="AG333" i="104"/>
  <c r="J349" i="104"/>
  <c r="V20" i="105"/>
  <c r="AH5" i="105" s="1"/>
  <c r="T52" i="2" s="1"/>
  <c r="AA20" i="105"/>
  <c r="AG39" i="105"/>
  <c r="AG45" i="105"/>
  <c r="AO91" i="105"/>
  <c r="O91" i="105"/>
  <c r="AK91" i="105" s="1"/>
  <c r="AX91" i="105" s="1"/>
  <c r="AQ91" i="105"/>
  <c r="AL91" i="105"/>
  <c r="I109" i="105"/>
  <c r="AR109" i="105"/>
  <c r="AO109" i="105"/>
  <c r="AL109" i="105"/>
  <c r="AS111" i="105"/>
  <c r="AQ111" i="105"/>
  <c r="AN111" i="105"/>
  <c r="AM111" i="105"/>
  <c r="AG111" i="105"/>
  <c r="O111" i="105"/>
  <c r="J111" i="105"/>
  <c r="AT111" i="105"/>
  <c r="J327" i="105"/>
  <c r="I327" i="105"/>
  <c r="AS327" i="105"/>
  <c r="AR327" i="105"/>
  <c r="AQ327" i="105"/>
  <c r="AP327" i="105"/>
  <c r="L327" i="105" s="1"/>
  <c r="AO327" i="105"/>
  <c r="AN327" i="105"/>
  <c r="O327" i="105"/>
  <c r="AT67" i="106"/>
  <c r="J67" i="106"/>
  <c r="I67" i="106"/>
  <c r="AR67" i="106"/>
  <c r="AQ67" i="106"/>
  <c r="AP67" i="106"/>
  <c r="L67" i="106" s="1"/>
  <c r="AO67" i="106"/>
  <c r="AN67" i="106"/>
  <c r="AL67" i="106"/>
  <c r="AG67" i="106"/>
  <c r="O67" i="106"/>
  <c r="AK67" i="106" s="1"/>
  <c r="AX67" i="106" s="1"/>
  <c r="AO70" i="106"/>
  <c r="I70" i="106"/>
  <c r="AT70" i="106"/>
  <c r="AS70" i="106"/>
  <c r="AQ70" i="106"/>
  <c r="AP70" i="106"/>
  <c r="AN70" i="106"/>
  <c r="AM70" i="106"/>
  <c r="AL70" i="106"/>
  <c r="AG70" i="106"/>
  <c r="O70" i="106"/>
  <c r="AJ70" i="106" s="1"/>
  <c r="AW70" i="106" s="1"/>
  <c r="O299" i="104"/>
  <c r="AI299" i="104" s="1"/>
  <c r="AV299" i="104" s="1"/>
  <c r="O300" i="104"/>
  <c r="AQ301" i="104"/>
  <c r="O316" i="104"/>
  <c r="AN328" i="104"/>
  <c r="O345" i="104"/>
  <c r="W20" i="105"/>
  <c r="AD20" i="105"/>
  <c r="AS28" i="105"/>
  <c r="O42" i="105"/>
  <c r="AG48" i="105"/>
  <c r="AS73" i="105"/>
  <c r="AS84" i="105"/>
  <c r="AS96" i="105"/>
  <c r="J96" i="105"/>
  <c r="AT96" i="105"/>
  <c r="AR96" i="105"/>
  <c r="AP96" i="105"/>
  <c r="L96" i="105" s="1"/>
  <c r="AM96" i="105"/>
  <c r="L111" i="105"/>
  <c r="AS119" i="105"/>
  <c r="AS274" i="105"/>
  <c r="J274" i="105"/>
  <c r="I274" i="105"/>
  <c r="AT274" i="105"/>
  <c r="AR274" i="105"/>
  <c r="AQ274" i="105"/>
  <c r="AP274" i="105"/>
  <c r="L274" i="105" s="1"/>
  <c r="AO274" i="105"/>
  <c r="AN274" i="105"/>
  <c r="AM274" i="105"/>
  <c r="AL274" i="105"/>
  <c r="AG274" i="105"/>
  <c r="O274" i="105"/>
  <c r="AP160" i="104"/>
  <c r="L160" i="104" s="1"/>
  <c r="AP168" i="104"/>
  <c r="AN172" i="104"/>
  <c r="AS173" i="104"/>
  <c r="AQ175" i="104"/>
  <c r="I180" i="104"/>
  <c r="AQ183" i="104"/>
  <c r="AP184" i="104"/>
  <c r="L184" i="104" s="1"/>
  <c r="AM188" i="104"/>
  <c r="AG193" i="104"/>
  <c r="I204" i="104"/>
  <c r="AG206" i="104"/>
  <c r="I212" i="104"/>
  <c r="AT212" i="104"/>
  <c r="AR222" i="104"/>
  <c r="O230" i="104"/>
  <c r="AM236" i="104"/>
  <c r="O239" i="104"/>
  <c r="AR250" i="104"/>
  <c r="AP251" i="104"/>
  <c r="L251" i="104" s="1"/>
  <c r="AP254" i="104"/>
  <c r="L254" i="104" s="1"/>
  <c r="AQ255" i="104"/>
  <c r="I261" i="104"/>
  <c r="AM263" i="104"/>
  <c r="O267" i="104"/>
  <c r="AO269" i="104"/>
  <c r="AL270" i="104"/>
  <c r="AR277" i="104"/>
  <c r="O279" i="104"/>
  <c r="AL283" i="104"/>
  <c r="I286" i="104"/>
  <c r="AR286" i="104"/>
  <c r="AT289" i="104"/>
  <c r="I292" i="104"/>
  <c r="AR292" i="104"/>
  <c r="AQ293" i="104"/>
  <c r="AR296" i="104"/>
  <c r="AT301" i="104"/>
  <c r="AG304" i="104"/>
  <c r="AL313" i="104"/>
  <c r="AG323" i="104"/>
  <c r="AO328" i="104"/>
  <c r="AP329" i="104"/>
  <c r="L329" i="104" s="1"/>
  <c r="AO330" i="104"/>
  <c r="AT331" i="104"/>
  <c r="AM333" i="104"/>
  <c r="O340" i="104"/>
  <c r="I351" i="104"/>
  <c r="AT351" i="104"/>
  <c r="AR24" i="105"/>
  <c r="AS25" i="105"/>
  <c r="AR29" i="105"/>
  <c r="I32" i="105"/>
  <c r="AT37" i="105"/>
  <c r="AL39" i="105"/>
  <c r="AM43" i="105"/>
  <c r="O50" i="105"/>
  <c r="AI50" i="105" s="1"/>
  <c r="AV50" i="105" s="1"/>
  <c r="O58" i="105"/>
  <c r="O64" i="105"/>
  <c r="I67" i="105"/>
  <c r="AT67" i="105"/>
  <c r="AQ70" i="105"/>
  <c r="AO77" i="105"/>
  <c r="AG81" i="105"/>
  <c r="AS87" i="105"/>
  <c r="AM87" i="105"/>
  <c r="AG87" i="105"/>
  <c r="I87" i="105"/>
  <c r="AS88" i="105"/>
  <c r="O96" i="105"/>
  <c r="AG109" i="105"/>
  <c r="AS206" i="105"/>
  <c r="J206" i="105"/>
  <c r="I206" i="105"/>
  <c r="AT206" i="105"/>
  <c r="AR206" i="105"/>
  <c r="AQ206" i="105"/>
  <c r="AP206" i="105"/>
  <c r="L206" i="105" s="1"/>
  <c r="AO206" i="105"/>
  <c r="AN206" i="105"/>
  <c r="AM206" i="105"/>
  <c r="AL206" i="105"/>
  <c r="AG206" i="105"/>
  <c r="O206" i="105"/>
  <c r="AR103" i="104"/>
  <c r="AG116" i="104"/>
  <c r="AO120" i="104"/>
  <c r="AS121" i="104"/>
  <c r="AT128" i="104"/>
  <c r="O131" i="104"/>
  <c r="AI131" i="104" s="1"/>
  <c r="AV131" i="104" s="1"/>
  <c r="AK132" i="104"/>
  <c r="AX132" i="104" s="1"/>
  <c r="O141" i="104"/>
  <c r="AJ141" i="104" s="1"/>
  <c r="AW141" i="104" s="1"/>
  <c r="AN142" i="104"/>
  <c r="AR143" i="104"/>
  <c r="AO145" i="104"/>
  <c r="AO146" i="104"/>
  <c r="AT147" i="104"/>
  <c r="L149" i="104"/>
  <c r="AS150" i="104"/>
  <c r="O154" i="104"/>
  <c r="O156" i="104"/>
  <c r="AR160" i="104"/>
  <c r="AN167" i="104"/>
  <c r="AQ168" i="104"/>
  <c r="AO172" i="104"/>
  <c r="AR175" i="104"/>
  <c r="J180" i="104"/>
  <c r="AR183" i="104"/>
  <c r="AQ184" i="104"/>
  <c r="AN188" i="104"/>
  <c r="I195" i="104"/>
  <c r="J204" i="104"/>
  <c r="J212" i="104"/>
  <c r="AN215" i="104"/>
  <c r="O219" i="104"/>
  <c r="O220" i="104"/>
  <c r="AT222" i="104"/>
  <c r="AP224" i="104"/>
  <c r="L224" i="104" s="1"/>
  <c r="I226" i="104"/>
  <c r="AG227" i="104"/>
  <c r="L228" i="104"/>
  <c r="O229" i="104"/>
  <c r="AN236" i="104"/>
  <c r="J238" i="104"/>
  <c r="O244" i="104"/>
  <c r="AK244" i="104" s="1"/>
  <c r="AX244" i="104" s="1"/>
  <c r="AG245" i="104"/>
  <c r="AL247" i="104"/>
  <c r="AG249" i="104"/>
  <c r="AT250" i="104"/>
  <c r="AQ251" i="104"/>
  <c r="AQ254" i="104"/>
  <c r="AR255" i="104"/>
  <c r="AP257" i="104"/>
  <c r="L257" i="104" s="1"/>
  <c r="J261" i="104"/>
  <c r="AN263" i="104"/>
  <c r="AT265" i="104"/>
  <c r="AP269" i="104"/>
  <c r="L269" i="104" s="1"/>
  <c r="AM270" i="104"/>
  <c r="O280" i="104"/>
  <c r="AJ280" i="104" s="1"/>
  <c r="AW280" i="104" s="1"/>
  <c r="J282" i="104"/>
  <c r="AR283" i="104"/>
  <c r="J286" i="104"/>
  <c r="AT286" i="104"/>
  <c r="AM288" i="104"/>
  <c r="J292" i="104"/>
  <c r="AT292" i="104"/>
  <c r="AR293" i="104"/>
  <c r="AO295" i="104"/>
  <c r="AT296" i="104"/>
  <c r="AG299" i="104"/>
  <c r="AG300" i="104"/>
  <c r="O303" i="104"/>
  <c r="AK303" i="104" s="1"/>
  <c r="AX303" i="104" s="1"/>
  <c r="AJ305" i="104"/>
  <c r="AW305" i="104" s="1"/>
  <c r="AO307" i="104"/>
  <c r="AN313" i="104"/>
  <c r="AG316" i="104"/>
  <c r="J318" i="104"/>
  <c r="AO319" i="104"/>
  <c r="J325" i="104"/>
  <c r="AQ328" i="104"/>
  <c r="AQ329" i="104"/>
  <c r="AP330" i="104"/>
  <c r="AN333" i="104"/>
  <c r="J351" i="104"/>
  <c r="Y20" i="105"/>
  <c r="X20" i="105"/>
  <c r="AJ5" i="105" s="1"/>
  <c r="V52" i="2" s="1"/>
  <c r="AS24" i="105"/>
  <c r="I27" i="105"/>
  <c r="AT29" i="105"/>
  <c r="J32" i="105"/>
  <c r="AP36" i="105"/>
  <c r="L36" i="105" s="1"/>
  <c r="AM39" i="105"/>
  <c r="I41" i="105"/>
  <c r="AG42" i="105"/>
  <c r="AN43" i="105"/>
  <c r="AL45" i="105"/>
  <c r="AL48" i="105"/>
  <c r="AG51" i="105"/>
  <c r="O54" i="105"/>
  <c r="AP55" i="105"/>
  <c r="AM61" i="105"/>
  <c r="J67" i="105"/>
  <c r="AT77" i="105"/>
  <c r="O87" i="105"/>
  <c r="AK87" i="105" s="1"/>
  <c r="AX87" i="105" s="1"/>
  <c r="AM91" i="105"/>
  <c r="AK101" i="105"/>
  <c r="AX101" i="105" s="1"/>
  <c r="AI101" i="105"/>
  <c r="AV101" i="105" s="1"/>
  <c r="AR106" i="105"/>
  <c r="AJ113" i="105"/>
  <c r="AW113" i="105" s="1"/>
  <c r="AK113" i="105"/>
  <c r="AX113" i="105" s="1"/>
  <c r="AP172" i="104"/>
  <c r="L172" i="104" s="1"/>
  <c r="AM182" i="104"/>
  <c r="AS183" i="104"/>
  <c r="AP193" i="104"/>
  <c r="L193" i="104" s="1"/>
  <c r="J195" i="104"/>
  <c r="J226" i="104"/>
  <c r="AG230" i="104"/>
  <c r="AR251" i="104"/>
  <c r="AR254" i="104"/>
  <c r="AS255" i="104"/>
  <c r="AG267" i="104"/>
  <c r="AM268" i="104"/>
  <c r="AQ269" i="104"/>
  <c r="J278" i="104"/>
  <c r="AG279" i="104"/>
  <c r="I302" i="104"/>
  <c r="AO326" i="104"/>
  <c r="AT328" i="104"/>
  <c r="AO333" i="104"/>
  <c r="AG340" i="104"/>
  <c r="AL345" i="104"/>
  <c r="AG349" i="104"/>
  <c r="Z20" i="105"/>
  <c r="AP39" i="105"/>
  <c r="L39" i="105" s="1"/>
  <c r="AM45" i="105"/>
  <c r="AO48" i="105"/>
  <c r="AG50" i="105"/>
  <c r="AG64" i="105"/>
  <c r="AG96" i="105"/>
  <c r="AS106" i="105"/>
  <c r="AM109" i="105"/>
  <c r="AO111" i="105"/>
  <c r="AO126" i="105"/>
  <c r="J126" i="105"/>
  <c r="AT126" i="105"/>
  <c r="AP126" i="105"/>
  <c r="L126" i="105" s="1"/>
  <c r="AM126" i="105"/>
  <c r="AL126" i="105"/>
  <c r="I234" i="105"/>
  <c r="AT234" i="105"/>
  <c r="AL234" i="105"/>
  <c r="O234" i="105"/>
  <c r="AK76" i="106"/>
  <c r="AX76" i="106" s="1"/>
  <c r="AJ76" i="106"/>
  <c r="AW76" i="106" s="1"/>
  <c r="AQ333" i="104"/>
  <c r="AR39" i="105"/>
  <c r="AO45" i="105"/>
  <c r="AP48" i="105"/>
  <c r="L48" i="105" s="1"/>
  <c r="AT74" i="105"/>
  <c r="J74" i="105"/>
  <c r="AO74" i="105"/>
  <c r="O74" i="105"/>
  <c r="I89" i="105"/>
  <c r="AQ89" i="105"/>
  <c r="AI240" i="105"/>
  <c r="AV240" i="105" s="1"/>
  <c r="AJ240" i="105"/>
  <c r="AW240" i="105" s="1"/>
  <c r="AS254" i="105"/>
  <c r="J254" i="105"/>
  <c r="I254" i="105"/>
  <c r="AT254" i="105"/>
  <c r="AR254" i="105"/>
  <c r="AQ254" i="105"/>
  <c r="AP254" i="105"/>
  <c r="L254" i="105" s="1"/>
  <c r="AO254" i="105"/>
  <c r="AN254" i="105"/>
  <c r="AM254" i="105"/>
  <c r="AL254" i="105"/>
  <c r="AG254" i="105"/>
  <c r="O254" i="105"/>
  <c r="AJ254" i="105" s="1"/>
  <c r="AW254" i="105" s="1"/>
  <c r="AO108" i="104"/>
  <c r="AL116" i="104"/>
  <c r="AL119" i="104"/>
  <c r="AL126" i="104"/>
  <c r="AN132" i="104"/>
  <c r="AG134" i="104"/>
  <c r="AR142" i="104"/>
  <c r="I144" i="104"/>
  <c r="AR146" i="104"/>
  <c r="I158" i="104"/>
  <c r="AM159" i="104"/>
  <c r="AM165" i="104"/>
  <c r="AP170" i="104"/>
  <c r="L170" i="104" s="1"/>
  <c r="AT172" i="104"/>
  <c r="J175" i="104"/>
  <c r="AG179" i="104"/>
  <c r="O180" i="104"/>
  <c r="AG181" i="104"/>
  <c r="AT184" i="104"/>
  <c r="AP187" i="104"/>
  <c r="AQ188" i="104"/>
  <c r="AS193" i="104"/>
  <c r="O195" i="104"/>
  <c r="AJ195" i="104" s="1"/>
  <c r="AW195" i="104" s="1"/>
  <c r="AG196" i="104"/>
  <c r="AG203" i="104"/>
  <c r="O204" i="104"/>
  <c r="AK204" i="104" s="1"/>
  <c r="AX204" i="104" s="1"/>
  <c r="AG205" i="104"/>
  <c r="AN206" i="104"/>
  <c r="AM208" i="104"/>
  <c r="AG211" i="104"/>
  <c r="O212" i="104"/>
  <c r="O223" i="104"/>
  <c r="AJ223" i="104" s="1"/>
  <c r="AW223" i="104" s="1"/>
  <c r="AG228" i="104"/>
  <c r="AL230" i="104"/>
  <c r="O232" i="104"/>
  <c r="I234" i="104"/>
  <c r="AQ236" i="104"/>
  <c r="AM239" i="104"/>
  <c r="AN245" i="104"/>
  <c r="AM249" i="104"/>
  <c r="J251" i="104"/>
  <c r="AG260" i="104"/>
  <c r="AS263" i="104"/>
  <c r="AP268" i="104"/>
  <c r="L268" i="104" s="1"/>
  <c r="AT269" i="104"/>
  <c r="AP270" i="104"/>
  <c r="L270" i="104" s="1"/>
  <c r="J272" i="104"/>
  <c r="AL273" i="104"/>
  <c r="J275" i="104"/>
  <c r="J277" i="104"/>
  <c r="J284" i="104"/>
  <c r="O286" i="104"/>
  <c r="I287" i="104"/>
  <c r="AR288" i="104"/>
  <c r="O292" i="104"/>
  <c r="I293" i="104"/>
  <c r="I296" i="104"/>
  <c r="AG298" i="104"/>
  <c r="AL299" i="104"/>
  <c r="L302" i="104"/>
  <c r="AN303" i="104"/>
  <c r="AO304" i="104"/>
  <c r="AN305" i="104"/>
  <c r="AP306" i="104"/>
  <c r="L306" i="104" s="1"/>
  <c r="AR307" i="104"/>
  <c r="AQ313" i="104"/>
  <c r="AL323" i="104"/>
  <c r="I329" i="104"/>
  <c r="AG332" i="104"/>
  <c r="AR333" i="104"/>
  <c r="AL339" i="104"/>
  <c r="AM340" i="104"/>
  <c r="O344" i="104"/>
  <c r="AK344" i="104" s="1"/>
  <c r="AX344" i="104" s="1"/>
  <c r="AP345" i="104"/>
  <c r="L345" i="104" s="1"/>
  <c r="I348" i="104"/>
  <c r="AL349" i="104"/>
  <c r="O351" i="104"/>
  <c r="AB20" i="105"/>
  <c r="AB19" i="105" s="1"/>
  <c r="I24" i="105"/>
  <c r="J26" i="105"/>
  <c r="J29" i="105"/>
  <c r="AL33" i="105"/>
  <c r="AG35" i="105"/>
  <c r="AS39" i="105"/>
  <c r="AL42" i="105"/>
  <c r="AP45" i="105"/>
  <c r="L45" i="105" s="1"/>
  <c r="AN47" i="105"/>
  <c r="AQ48" i="105"/>
  <c r="AJ51" i="105"/>
  <c r="AW51" i="105" s="1"/>
  <c r="I63" i="105"/>
  <c r="AL65" i="105"/>
  <c r="AL87" i="105"/>
  <c r="AL96" i="105"/>
  <c r="AT107" i="105"/>
  <c r="O107" i="105"/>
  <c r="AK107" i="105" s="1"/>
  <c r="AX107" i="105" s="1"/>
  <c r="AQ109" i="105"/>
  <c r="AR111" i="105"/>
  <c r="O115" i="105"/>
  <c r="AJ115" i="105" s="1"/>
  <c r="AW115" i="105" s="1"/>
  <c r="AS320" i="105"/>
  <c r="J320" i="105"/>
  <c r="I320" i="105"/>
  <c r="AT320" i="105"/>
  <c r="AR320" i="105"/>
  <c r="AQ320" i="105"/>
  <c r="AP320" i="105"/>
  <c r="L320" i="105" s="1"/>
  <c r="AO320" i="105"/>
  <c r="AN320" i="105"/>
  <c r="AM320" i="105"/>
  <c r="AL320" i="105"/>
  <c r="AG320" i="105"/>
  <c r="O320" i="105"/>
  <c r="AI320" i="105" s="1"/>
  <c r="AV320" i="105" s="1"/>
  <c r="AN213" i="104"/>
  <c r="I225" i="104"/>
  <c r="AM230" i="104"/>
  <c r="AN239" i="104"/>
  <c r="AL244" i="104"/>
  <c r="AO245" i="104"/>
  <c r="I254" i="104"/>
  <c r="I255" i="104"/>
  <c r="O266" i="104"/>
  <c r="AK266" i="104" s="1"/>
  <c r="AX266" i="104" s="1"/>
  <c r="AG278" i="104"/>
  <c r="AM299" i="104"/>
  <c r="AL300" i="104"/>
  <c r="O302" i="104"/>
  <c r="AL316" i="104"/>
  <c r="AM318" i="104"/>
  <c r="AS333" i="104"/>
  <c r="AN340" i="104"/>
  <c r="AQ345" i="104"/>
  <c r="AM349" i="104"/>
  <c r="AC20" i="105"/>
  <c r="AC19" i="105" s="1"/>
  <c r="AT27" i="105"/>
  <c r="AG30" i="105"/>
  <c r="AG32" i="105"/>
  <c r="AO38" i="105"/>
  <c r="AM42" i="105"/>
  <c r="AQ45" i="105"/>
  <c r="AR48" i="105"/>
  <c r="AM50" i="105"/>
  <c r="AQ58" i="105"/>
  <c r="AM60" i="105"/>
  <c r="AG67" i="105"/>
  <c r="AS68" i="105"/>
  <c r="J71" i="105"/>
  <c r="AL71" i="105"/>
  <c r="AG74" i="105"/>
  <c r="AS95" i="105"/>
  <c r="O95" i="105"/>
  <c r="J95" i="105"/>
  <c r="AT95" i="105"/>
  <c r="AQ95" i="105"/>
  <c r="AN95" i="105"/>
  <c r="AG95" i="105"/>
  <c r="AN96" i="105"/>
  <c r="AS109" i="105"/>
  <c r="AR126" i="105"/>
  <c r="AN116" i="104"/>
  <c r="AN126" i="104"/>
  <c r="AQ131" i="104"/>
  <c r="AL141" i="104"/>
  <c r="AT142" i="104"/>
  <c r="AM149" i="104"/>
  <c r="AM154" i="104"/>
  <c r="L158" i="104"/>
  <c r="I160" i="104"/>
  <c r="AP165" i="104"/>
  <c r="AR170" i="104"/>
  <c r="I172" i="104"/>
  <c r="AG180" i="104"/>
  <c r="I183" i="104"/>
  <c r="I184" i="104"/>
  <c r="I185" i="104"/>
  <c r="AG195" i="104"/>
  <c r="AI203" i="104"/>
  <c r="AV203" i="104" s="1"/>
  <c r="AG204" i="104"/>
  <c r="AR206" i="104"/>
  <c r="AG212" i="104"/>
  <c r="J225" i="104"/>
  <c r="AP226" i="104"/>
  <c r="L226" i="104" s="1"/>
  <c r="AM227" i="104"/>
  <c r="AI228" i="104"/>
  <c r="AV228" i="104" s="1"/>
  <c r="AN230" i="104"/>
  <c r="AO239" i="104"/>
  <c r="AN244" i="104"/>
  <c r="AP245" i="104"/>
  <c r="O251" i="104"/>
  <c r="J254" i="104"/>
  <c r="J255" i="104"/>
  <c r="AI260" i="104"/>
  <c r="AV260" i="104" s="1"/>
  <c r="AP262" i="104"/>
  <c r="AO267" i="104"/>
  <c r="I269" i="104"/>
  <c r="O272" i="104"/>
  <c r="AK272" i="104" s="1"/>
  <c r="AX272" i="104" s="1"/>
  <c r="O277" i="104"/>
  <c r="AJ277" i="104" s="1"/>
  <c r="AW277" i="104" s="1"/>
  <c r="AL282" i="104"/>
  <c r="AG286" i="104"/>
  <c r="AT290" i="104"/>
  <c r="AG292" i="104"/>
  <c r="AN299" i="104"/>
  <c r="AO300" i="104"/>
  <c r="AM316" i="104"/>
  <c r="AT318" i="104"/>
  <c r="AN323" i="104"/>
  <c r="AL325" i="104"/>
  <c r="AP332" i="104"/>
  <c r="L332" i="104" s="1"/>
  <c r="AN339" i="104"/>
  <c r="AQ340" i="104"/>
  <c r="AR345" i="104"/>
  <c r="AO349" i="104"/>
  <c r="O26" i="105"/>
  <c r="AI26" i="105" s="1"/>
  <c r="AV26" i="105" s="1"/>
  <c r="AE20" i="105"/>
  <c r="AE19" i="105" s="1"/>
  <c r="O29" i="105"/>
  <c r="AJ29" i="105" s="1"/>
  <c r="AW29" i="105" s="1"/>
  <c r="O37" i="105"/>
  <c r="AI37" i="105" s="1"/>
  <c r="AV37" i="105" s="1"/>
  <c r="AS38" i="105"/>
  <c r="AN41" i="105"/>
  <c r="AO42" i="105"/>
  <c r="AR45" i="105"/>
  <c r="AT48" i="105"/>
  <c r="AO50" i="105"/>
  <c r="AS58" i="105"/>
  <c r="AL64" i="105"/>
  <c r="AL89" i="105"/>
  <c r="AO96" i="105"/>
  <c r="J118" i="105"/>
  <c r="AR118" i="105"/>
  <c r="AP118" i="105"/>
  <c r="AN118" i="105"/>
  <c r="AS126" i="105"/>
  <c r="J306" i="105"/>
  <c r="AT306" i="105"/>
  <c r="AS306" i="105"/>
  <c r="AR306" i="105"/>
  <c r="AP306" i="105"/>
  <c r="L306" i="105" s="1"/>
  <c r="AO306" i="105"/>
  <c r="AN306" i="105"/>
  <c r="AM306" i="105"/>
  <c r="AL306" i="105"/>
  <c r="AG306" i="105"/>
  <c r="O306" i="105"/>
  <c r="AK306" i="105" s="1"/>
  <c r="AX306" i="105" s="1"/>
  <c r="AO223" i="104"/>
  <c r="AQ226" i="104"/>
  <c r="AN227" i="104"/>
  <c r="AO230" i="104"/>
  <c r="AQ239" i="104"/>
  <c r="AO244" i="104"/>
  <c r="AQ245" i="104"/>
  <c r="AP267" i="104"/>
  <c r="AL278" i="104"/>
  <c r="AM279" i="104"/>
  <c r="AI285" i="104"/>
  <c r="AV285" i="104" s="1"/>
  <c r="AO299" i="104"/>
  <c r="AS300" i="104"/>
  <c r="AG302" i="104"/>
  <c r="AN316" i="104"/>
  <c r="AP349" i="104"/>
  <c r="L349" i="104" s="1"/>
  <c r="AN30" i="105"/>
  <c r="AP42" i="105"/>
  <c r="L42" i="105" s="1"/>
  <c r="AT45" i="105"/>
  <c r="AP50" i="105"/>
  <c r="L50" i="105" s="1"/>
  <c r="AM64" i="105"/>
  <c r="AI67" i="105"/>
  <c r="AV67" i="105" s="1"/>
  <c r="AP73" i="105"/>
  <c r="L73" i="105" s="1"/>
  <c r="I73" i="105"/>
  <c r="AO84" i="105"/>
  <c r="AR84" i="105"/>
  <c r="AM84" i="105"/>
  <c r="AG84" i="105"/>
  <c r="J84" i="105"/>
  <c r="AT84" i="105"/>
  <c r="AS89" i="105"/>
  <c r="AQ96" i="105"/>
  <c r="AO100" i="105"/>
  <c r="J100" i="105"/>
  <c r="AS100" i="105"/>
  <c r="AQ100" i="105"/>
  <c r="AM100" i="105"/>
  <c r="AM112" i="105"/>
  <c r="AQ112" i="105"/>
  <c r="AN112" i="105"/>
  <c r="AL112" i="105"/>
  <c r="J112" i="105"/>
  <c r="AT112" i="105"/>
  <c r="AS221" i="105"/>
  <c r="AO221" i="105"/>
  <c r="AM221" i="105"/>
  <c r="I255" i="105"/>
  <c r="AT255" i="105"/>
  <c r="AS255" i="105"/>
  <c r="AQ255" i="105"/>
  <c r="AO255" i="105"/>
  <c r="AL255" i="105"/>
  <c r="AG255" i="105"/>
  <c r="J333" i="105"/>
  <c r="AM333" i="105"/>
  <c r="AP116" i="104"/>
  <c r="L116" i="104" s="1"/>
  <c r="AP126" i="104"/>
  <c r="L126" i="104" s="1"/>
  <c r="AO141" i="104"/>
  <c r="AO149" i="104"/>
  <c r="AO154" i="104"/>
  <c r="AL180" i="104"/>
  <c r="AM195" i="104"/>
  <c r="AL204" i="104"/>
  <c r="AO219" i="104"/>
  <c r="AM220" i="104"/>
  <c r="AS223" i="104"/>
  <c r="AR226" i="104"/>
  <c r="AO227" i="104"/>
  <c r="AM228" i="104"/>
  <c r="AP230" i="104"/>
  <c r="L230" i="104" s="1"/>
  <c r="AS234" i="104"/>
  <c r="AM238" i="104"/>
  <c r="AT239" i="104"/>
  <c r="AP244" i="104"/>
  <c r="L244" i="104" s="1"/>
  <c r="AR245" i="104"/>
  <c r="AM252" i="104"/>
  <c r="O254" i="104"/>
  <c r="AI254" i="104" s="1"/>
  <c r="AV254" i="104" s="1"/>
  <c r="L255" i="104"/>
  <c r="AL266" i="104"/>
  <c r="AQ267" i="104"/>
  <c r="AG277" i="104"/>
  <c r="AN278" i="104"/>
  <c r="AN279" i="104"/>
  <c r="AP280" i="104"/>
  <c r="L280" i="104" s="1"/>
  <c r="AP282" i="104"/>
  <c r="L282" i="104" s="1"/>
  <c r="AL284" i="104"/>
  <c r="AJ285" i="104"/>
  <c r="AW285" i="104" s="1"/>
  <c r="AP299" i="104"/>
  <c r="AP310" i="104"/>
  <c r="AO316" i="104"/>
  <c r="AP323" i="104"/>
  <c r="L323" i="104" s="1"/>
  <c r="AN325" i="104"/>
  <c r="O329" i="104"/>
  <c r="AP339" i="104"/>
  <c r="L339" i="104" s="1"/>
  <c r="AM344" i="104"/>
  <c r="AM348" i="104"/>
  <c r="AQ349" i="104"/>
  <c r="P20" i="105"/>
  <c r="AF20" i="105"/>
  <c r="O24" i="105"/>
  <c r="AK24" i="105" s="1"/>
  <c r="AX24" i="105" s="1"/>
  <c r="AG26" i="105"/>
  <c r="O28" i="105"/>
  <c r="AG29" i="105"/>
  <c r="AS30" i="105"/>
  <c r="AL32" i="105"/>
  <c r="AG37" i="105"/>
  <c r="AQ41" i="105"/>
  <c r="AQ42" i="105"/>
  <c r="AR50" i="105"/>
  <c r="AO51" i="105"/>
  <c r="AI53" i="105"/>
  <c r="AV53" i="105" s="1"/>
  <c r="AQ54" i="105"/>
  <c r="AS60" i="105"/>
  <c r="AN63" i="105"/>
  <c r="AO64" i="105"/>
  <c r="AK67" i="105"/>
  <c r="AX67" i="105" s="1"/>
  <c r="AT70" i="105"/>
  <c r="O70" i="105"/>
  <c r="AI70" i="105" s="1"/>
  <c r="AV70" i="105" s="1"/>
  <c r="AG71" i="105"/>
  <c r="O73" i="105"/>
  <c r="AJ73" i="105" s="1"/>
  <c r="AW73" i="105" s="1"/>
  <c r="AL74" i="105"/>
  <c r="AR88" i="105"/>
  <c r="AO88" i="105"/>
  <c r="J88" i="105"/>
  <c r="I88" i="105"/>
  <c r="O112" i="105"/>
  <c r="AK112" i="105" s="1"/>
  <c r="AX112" i="105" s="1"/>
  <c r="O122" i="106"/>
  <c r="AI122" i="106" s="1"/>
  <c r="AV122" i="106" s="1"/>
  <c r="AQ122" i="106"/>
  <c r="AP122" i="106"/>
  <c r="AO122" i="106"/>
  <c r="AM122" i="106"/>
  <c r="AL122" i="106"/>
  <c r="AG122" i="106"/>
  <c r="I122" i="106"/>
  <c r="AL112" i="104"/>
  <c r="AQ116" i="104"/>
  <c r="O120" i="104"/>
  <c r="AR123" i="104"/>
  <c r="AQ126" i="104"/>
  <c r="AO134" i="104"/>
  <c r="AQ141" i="104"/>
  <c r="AN144" i="104"/>
  <c r="L147" i="104"/>
  <c r="AQ149" i="104"/>
  <c r="AP154" i="104"/>
  <c r="L154" i="104" s="1"/>
  <c r="AM158" i="104"/>
  <c r="O172" i="104"/>
  <c r="AJ172" i="104" s="1"/>
  <c r="AW172" i="104" s="1"/>
  <c r="AJ174" i="104"/>
  <c r="AW174" i="104" s="1"/>
  <c r="AM179" i="104"/>
  <c r="AM180" i="104"/>
  <c r="AP181" i="104"/>
  <c r="L181" i="104" s="1"/>
  <c r="L188" i="104"/>
  <c r="AN195" i="104"/>
  <c r="AN196" i="104"/>
  <c r="AM204" i="104"/>
  <c r="AM211" i="104"/>
  <c r="AL212" i="104"/>
  <c r="AP219" i="104"/>
  <c r="L219" i="104" s="1"/>
  <c r="AN220" i="104"/>
  <c r="AG222" i="104"/>
  <c r="AT223" i="104"/>
  <c r="AP227" i="104"/>
  <c r="AN228" i="104"/>
  <c r="AO229" i="104"/>
  <c r="AR230" i="104"/>
  <c r="O236" i="104"/>
  <c r="AN238" i="104"/>
  <c r="AQ244" i="104"/>
  <c r="AM248" i="104"/>
  <c r="O250" i="104"/>
  <c r="AS252" i="104"/>
  <c r="O255" i="104"/>
  <c r="AK255" i="104" s="1"/>
  <c r="AX255" i="104" s="1"/>
  <c r="AN260" i="104"/>
  <c r="AL261" i="104"/>
  <c r="AN266" i="104"/>
  <c r="AL272" i="104"/>
  <c r="AM275" i="104"/>
  <c r="AQ280" i="104"/>
  <c r="AS287" i="104"/>
  <c r="O289" i="104"/>
  <c r="AJ289" i="104" s="1"/>
  <c r="AW289" i="104" s="1"/>
  <c r="AG293" i="104"/>
  <c r="AO294" i="104"/>
  <c r="AG296" i="104"/>
  <c r="AL302" i="104"/>
  <c r="L308" i="104"/>
  <c r="O313" i="104"/>
  <c r="AP322" i="104"/>
  <c r="L322" i="104" s="1"/>
  <c r="AQ323" i="104"/>
  <c r="AO325" i="104"/>
  <c r="O330" i="104"/>
  <c r="AJ330" i="104" s="1"/>
  <c r="AW330" i="104" s="1"/>
  <c r="I333" i="104"/>
  <c r="AQ339" i="104"/>
  <c r="AL343" i="104"/>
  <c r="AO344" i="104"/>
  <c r="AR349" i="104"/>
  <c r="AL351" i="104"/>
  <c r="Q20" i="105"/>
  <c r="Q19" i="105" s="1"/>
  <c r="AT30" i="105"/>
  <c r="AO32" i="105"/>
  <c r="AP35" i="105"/>
  <c r="L35" i="105" s="1"/>
  <c r="U20" i="105"/>
  <c r="AS41" i="105"/>
  <c r="AR42" i="105"/>
  <c r="I45" i="105"/>
  <c r="I48" i="105"/>
  <c r="AS50" i="105"/>
  <c r="AP51" i="105"/>
  <c r="L51" i="105" s="1"/>
  <c r="AL53" i="105"/>
  <c r="AS54" i="105"/>
  <c r="AO63" i="105"/>
  <c r="AP64" i="105"/>
  <c r="L64" i="105" s="1"/>
  <c r="AS65" i="105"/>
  <c r="AL67" i="105"/>
  <c r="AM74" i="105"/>
  <c r="O84" i="105"/>
  <c r="AM95" i="105"/>
  <c r="J108" i="105"/>
  <c r="AS108" i="105"/>
  <c r="AR108" i="105"/>
  <c r="J122" i="105"/>
  <c r="I122" i="105"/>
  <c r="AT122" i="105"/>
  <c r="AS122" i="105"/>
  <c r="AQ122" i="105"/>
  <c r="AL122" i="105"/>
  <c r="AT135" i="105"/>
  <c r="O135" i="105"/>
  <c r="AJ135" i="105" s="1"/>
  <c r="AW135" i="105" s="1"/>
  <c r="AS140" i="105"/>
  <c r="AT140" i="105"/>
  <c r="J140" i="105"/>
  <c r="AR140" i="105"/>
  <c r="I140" i="105"/>
  <c r="AQ140" i="105"/>
  <c r="AP140" i="105"/>
  <c r="L140" i="105" s="1"/>
  <c r="AO140" i="105"/>
  <c r="AN140" i="105"/>
  <c r="AM140" i="105"/>
  <c r="AL140" i="105"/>
  <c r="AG140" i="105"/>
  <c r="O140" i="105"/>
  <c r="AO284" i="105"/>
  <c r="I284" i="105"/>
  <c r="AS284" i="105"/>
  <c r="AQ284" i="105"/>
  <c r="AP284" i="105"/>
  <c r="L284" i="105" s="1"/>
  <c r="AM284" i="105"/>
  <c r="AL284" i="105"/>
  <c r="AG284" i="105"/>
  <c r="AR80" i="105"/>
  <c r="J83" i="105"/>
  <c r="AT83" i="105"/>
  <c r="J94" i="105"/>
  <c r="AR97" i="105"/>
  <c r="AN103" i="105"/>
  <c r="AT105" i="105"/>
  <c r="AQ110" i="105"/>
  <c r="AQ117" i="105"/>
  <c r="AO120" i="105"/>
  <c r="AO130" i="105"/>
  <c r="AO131" i="105"/>
  <c r="AN138" i="105"/>
  <c r="AT144" i="105"/>
  <c r="AG146" i="105"/>
  <c r="AL148" i="105"/>
  <c r="AG154" i="105"/>
  <c r="AN155" i="105"/>
  <c r="AQ156" i="105"/>
  <c r="AS157" i="105"/>
  <c r="AS160" i="105"/>
  <c r="I163" i="105"/>
  <c r="AS170" i="105"/>
  <c r="AN172" i="105"/>
  <c r="I175" i="105"/>
  <c r="AT177" i="105"/>
  <c r="AQ178" i="105"/>
  <c r="AN179" i="105"/>
  <c r="AN180" i="105"/>
  <c r="I183" i="105"/>
  <c r="AP192" i="105"/>
  <c r="AS193" i="105"/>
  <c r="AS194" i="105"/>
  <c r="AQ195" i="105"/>
  <c r="AL196" i="105"/>
  <c r="AS197" i="105"/>
  <c r="AQ204" i="105"/>
  <c r="AS208" i="105"/>
  <c r="AS209" i="105"/>
  <c r="AP211" i="105"/>
  <c r="L211" i="105" s="1"/>
  <c r="AO212" i="105"/>
  <c r="AM213" i="105"/>
  <c r="AM214" i="105"/>
  <c r="AP215" i="105"/>
  <c r="L215" i="105" s="1"/>
  <c r="AN222" i="105"/>
  <c r="AO224" i="105"/>
  <c r="AS225" i="105"/>
  <c r="AR227" i="105"/>
  <c r="AO228" i="105"/>
  <c r="AM229" i="105"/>
  <c r="AM230" i="105"/>
  <c r="AS235" i="105"/>
  <c r="AQ237" i="105"/>
  <c r="AQ238" i="105"/>
  <c r="AL241" i="105"/>
  <c r="AT242" i="105"/>
  <c r="AG245" i="105"/>
  <c r="AP247" i="105"/>
  <c r="L247" i="105" s="1"/>
  <c r="AL249" i="105"/>
  <c r="AS256" i="105"/>
  <c r="AR257" i="105"/>
  <c r="AQ260" i="105"/>
  <c r="AP261" i="105"/>
  <c r="AT262" i="105"/>
  <c r="AR264" i="105"/>
  <c r="AS265" i="105"/>
  <c r="AM267" i="105"/>
  <c r="AN268" i="105"/>
  <c r="AT270" i="105"/>
  <c r="AR271" i="105"/>
  <c r="AS275" i="105"/>
  <c r="AG278" i="105"/>
  <c r="AN279" i="105"/>
  <c r="AN280" i="105"/>
  <c r="AM281" i="105"/>
  <c r="AP282" i="105"/>
  <c r="L282" i="105" s="1"/>
  <c r="AI285" i="105"/>
  <c r="AV285" i="105" s="1"/>
  <c r="AN288" i="105"/>
  <c r="AT290" i="105"/>
  <c r="AS292" i="105"/>
  <c r="AN295" i="105"/>
  <c r="AN296" i="105"/>
  <c r="AN300" i="105"/>
  <c r="AN302" i="105"/>
  <c r="J304" i="105"/>
  <c r="AT304" i="105"/>
  <c r="I307" i="105"/>
  <c r="AT307" i="105"/>
  <c r="AN312" i="105"/>
  <c r="AG319" i="105"/>
  <c r="O321" i="105"/>
  <c r="AK321" i="105" s="1"/>
  <c r="AX321" i="105" s="1"/>
  <c r="AR331" i="105"/>
  <c r="AR340" i="105"/>
  <c r="AQ341" i="105"/>
  <c r="AI349" i="105"/>
  <c r="AV349" i="105" s="1"/>
  <c r="Y20" i="106"/>
  <c r="AK5" i="106" s="1"/>
  <c r="W51" i="2" s="1"/>
  <c r="AP22" i="106"/>
  <c r="L22" i="106" s="1"/>
  <c r="AM28" i="106"/>
  <c r="AJ44" i="106"/>
  <c r="AW44" i="106" s="1"/>
  <c r="AG53" i="106"/>
  <c r="I54" i="106"/>
  <c r="AP62" i="106"/>
  <c r="AS64" i="106"/>
  <c r="AP77" i="106"/>
  <c r="L77" i="106" s="1"/>
  <c r="AJ98" i="106"/>
  <c r="AW98" i="106" s="1"/>
  <c r="AK98" i="106"/>
  <c r="AX98" i="106" s="1"/>
  <c r="AI98" i="106"/>
  <c r="AV98" i="106" s="1"/>
  <c r="AL101" i="105"/>
  <c r="AO103" i="105"/>
  <c r="AS117" i="105"/>
  <c r="AP120" i="105"/>
  <c r="L120" i="105" s="1"/>
  <c r="AL121" i="105"/>
  <c r="AP130" i="105"/>
  <c r="L130" i="105" s="1"/>
  <c r="AP131" i="105"/>
  <c r="O137" i="105"/>
  <c r="AO138" i="105"/>
  <c r="J141" i="105"/>
  <c r="AG147" i="105"/>
  <c r="AM148" i="105"/>
  <c r="AM150" i="105"/>
  <c r="AL152" i="105"/>
  <c r="AS155" i="105"/>
  <c r="AR156" i="105"/>
  <c r="AT157" i="105"/>
  <c r="AT160" i="105"/>
  <c r="J163" i="105"/>
  <c r="AM166" i="105"/>
  <c r="J169" i="105"/>
  <c r="AO172" i="105"/>
  <c r="J174" i="105"/>
  <c r="J175" i="105"/>
  <c r="AR178" i="105"/>
  <c r="AO179" i="105"/>
  <c r="AO180" i="105"/>
  <c r="J183" i="105"/>
  <c r="O190" i="105"/>
  <c r="I191" i="105"/>
  <c r="AT192" i="105"/>
  <c r="AT194" i="105"/>
  <c r="AR195" i="105"/>
  <c r="AN196" i="105"/>
  <c r="AG199" i="105"/>
  <c r="AP200" i="105"/>
  <c r="L200" i="105" s="1"/>
  <c r="AR204" i="105"/>
  <c r="AT208" i="105"/>
  <c r="AT209" i="105"/>
  <c r="AQ211" i="105"/>
  <c r="AP212" i="105"/>
  <c r="L212" i="105" s="1"/>
  <c r="AN213" i="105"/>
  <c r="AN214" i="105"/>
  <c r="AO222" i="105"/>
  <c r="AL223" i="105"/>
  <c r="AS224" i="105"/>
  <c r="AT225" i="105"/>
  <c r="AT227" i="105"/>
  <c r="AP228" i="105"/>
  <c r="L228" i="105" s="1"/>
  <c r="AN229" i="105"/>
  <c r="AN230" i="105"/>
  <c r="AL232" i="105"/>
  <c r="AR238" i="105"/>
  <c r="AM241" i="105"/>
  <c r="AL246" i="105"/>
  <c r="AS247" i="105"/>
  <c r="AM249" i="105"/>
  <c r="I252" i="105"/>
  <c r="AT257" i="105"/>
  <c r="I260" i="105"/>
  <c r="AR260" i="105"/>
  <c r="AQ261" i="105"/>
  <c r="AO267" i="105"/>
  <c r="AP268" i="105"/>
  <c r="L268" i="105" s="1"/>
  <c r="I270" i="105"/>
  <c r="AS271" i="105"/>
  <c r="AO279" i="105"/>
  <c r="AN281" i="105"/>
  <c r="AR282" i="105"/>
  <c r="AO288" i="105"/>
  <c r="AT292" i="105"/>
  <c r="AO295" i="105"/>
  <c r="AO296" i="105"/>
  <c r="AL298" i="105"/>
  <c r="AQ300" i="105"/>
  <c r="AO302" i="105"/>
  <c r="J307" i="105"/>
  <c r="J310" i="105"/>
  <c r="AN311" i="105"/>
  <c r="AO312" i="105"/>
  <c r="J318" i="105"/>
  <c r="AI328" i="105"/>
  <c r="AV328" i="105" s="1"/>
  <c r="AT331" i="105"/>
  <c r="AL335" i="105"/>
  <c r="AR341" i="105"/>
  <c r="O343" i="105"/>
  <c r="AJ343" i="105" s="1"/>
  <c r="AW343" i="105" s="1"/>
  <c r="AJ349" i="105"/>
  <c r="AW349" i="105" s="1"/>
  <c r="AN350" i="105"/>
  <c r="Z20" i="106"/>
  <c r="AQ22" i="106"/>
  <c r="AG24" i="106"/>
  <c r="AM25" i="106"/>
  <c r="AM26" i="106"/>
  <c r="AP27" i="106"/>
  <c r="L27" i="106" s="1"/>
  <c r="AN28" i="106"/>
  <c r="AO36" i="106"/>
  <c r="AL37" i="106"/>
  <c r="AG39" i="106"/>
  <c r="J41" i="106"/>
  <c r="AQ47" i="106"/>
  <c r="AQ48" i="106"/>
  <c r="J54" i="106"/>
  <c r="AM58" i="106"/>
  <c r="I64" i="106"/>
  <c r="AT64" i="106"/>
  <c r="I74" i="106"/>
  <c r="AP74" i="106"/>
  <c r="AL74" i="106"/>
  <c r="J272" i="106"/>
  <c r="I272" i="106"/>
  <c r="AT272" i="106"/>
  <c r="AS272" i="106"/>
  <c r="AR272" i="106"/>
  <c r="AQ272" i="106"/>
  <c r="AM272" i="106"/>
  <c r="AL272" i="106"/>
  <c r="AQ35" i="107"/>
  <c r="AR35" i="107"/>
  <c r="AP35" i="107"/>
  <c r="L35" i="107" s="1"/>
  <c r="AO35" i="107"/>
  <c r="AM35" i="107"/>
  <c r="AL35" i="107"/>
  <c r="AG35" i="107"/>
  <c r="O35" i="107"/>
  <c r="AK35" i="107" s="1"/>
  <c r="AX35" i="107" s="1"/>
  <c r="J35" i="107"/>
  <c r="AT35" i="107"/>
  <c r="AN35" i="107"/>
  <c r="AL124" i="105"/>
  <c r="AN148" i="105"/>
  <c r="AP150" i="105"/>
  <c r="AT156" i="105"/>
  <c r="AL159" i="105"/>
  <c r="AR166" i="105"/>
  <c r="I178" i="105"/>
  <c r="AT178" i="105"/>
  <c r="AP179" i="105"/>
  <c r="L179" i="105" s="1"/>
  <c r="AS195" i="105"/>
  <c r="AO196" i="105"/>
  <c r="AS204" i="105"/>
  <c r="AQ228" i="105"/>
  <c r="I238" i="105"/>
  <c r="AT238" i="105"/>
  <c r="AL245" i="105"/>
  <c r="I257" i="105"/>
  <c r="AR261" i="105"/>
  <c r="I265" i="105"/>
  <c r="I271" i="105"/>
  <c r="I291" i="105"/>
  <c r="AQ295" i="105"/>
  <c r="AR300" i="105"/>
  <c r="AP302" i="105"/>
  <c r="L302" i="105" s="1"/>
  <c r="AO311" i="105"/>
  <c r="AP312" i="105"/>
  <c r="L312" i="105" s="1"/>
  <c r="AJ328" i="105"/>
  <c r="AW328" i="105" s="1"/>
  <c r="AN335" i="105"/>
  <c r="AT341" i="105"/>
  <c r="AP350" i="105"/>
  <c r="L350" i="105" s="1"/>
  <c r="I22" i="106"/>
  <c r="AR22" i="106"/>
  <c r="AN25" i="106"/>
  <c r="AN26" i="106"/>
  <c r="AO28" i="106"/>
  <c r="AP36" i="106"/>
  <c r="I63" i="106"/>
  <c r="I201" i="106"/>
  <c r="AT201" i="106"/>
  <c r="AQ201" i="106"/>
  <c r="AP201" i="106"/>
  <c r="L201" i="106" s="1"/>
  <c r="AO201" i="106"/>
  <c r="AL201" i="106"/>
  <c r="AT253" i="106"/>
  <c r="I253" i="106"/>
  <c r="AQ253" i="106"/>
  <c r="AO253" i="106"/>
  <c r="AN253" i="106"/>
  <c r="AM253" i="106"/>
  <c r="AL253" i="106"/>
  <c r="AG253" i="106"/>
  <c r="O253" i="106"/>
  <c r="J211" i="107"/>
  <c r="AT211" i="107"/>
  <c r="AS211" i="107"/>
  <c r="AQ211" i="107"/>
  <c r="AP211" i="107"/>
  <c r="L211" i="107" s="1"/>
  <c r="I211" i="107"/>
  <c r="AT75" i="105"/>
  <c r="O83" i="105"/>
  <c r="AG94" i="105"/>
  <c r="AR101" i="105"/>
  <c r="AQ103" i="105"/>
  <c r="AR120" i="105"/>
  <c r="AO121" i="105"/>
  <c r="AM124" i="105"/>
  <c r="AR130" i="105"/>
  <c r="AR131" i="105"/>
  <c r="AR138" i="105"/>
  <c r="O141" i="105"/>
  <c r="AJ141" i="105" s="1"/>
  <c r="AW141" i="105" s="1"/>
  <c r="AL146" i="105"/>
  <c r="AL147" i="105"/>
  <c r="AP148" i="105"/>
  <c r="L148" i="105" s="1"/>
  <c r="AM154" i="105"/>
  <c r="I156" i="105"/>
  <c r="J158" i="105"/>
  <c r="AO159" i="105"/>
  <c r="J161" i="105"/>
  <c r="O163" i="105"/>
  <c r="AQ172" i="105"/>
  <c r="O174" i="105"/>
  <c r="L175" i="105"/>
  <c r="J178" i="105"/>
  <c r="AQ179" i="105"/>
  <c r="AR180" i="105"/>
  <c r="AN184" i="105"/>
  <c r="AG190" i="105"/>
  <c r="J193" i="105"/>
  <c r="I194" i="105"/>
  <c r="I195" i="105"/>
  <c r="AP196" i="105"/>
  <c r="L196" i="105" s="1"/>
  <c r="AL199" i="105"/>
  <c r="I204" i="105"/>
  <c r="AT204" i="105"/>
  <c r="AR207" i="105"/>
  <c r="AS211" i="105"/>
  <c r="AR212" i="105"/>
  <c r="AP213" i="105"/>
  <c r="AR214" i="105"/>
  <c r="AQ222" i="105"/>
  <c r="AN223" i="105"/>
  <c r="I225" i="105"/>
  <c r="I228" i="105"/>
  <c r="AR228" i="105"/>
  <c r="AP229" i="105"/>
  <c r="AP230" i="105"/>
  <c r="L230" i="105" s="1"/>
  <c r="AS232" i="105"/>
  <c r="J238" i="105"/>
  <c r="AN240" i="105"/>
  <c r="AP241" i="105"/>
  <c r="L241" i="105" s="1"/>
  <c r="AN244" i="105"/>
  <c r="AM245" i="105"/>
  <c r="AQ249" i="105"/>
  <c r="J257" i="105"/>
  <c r="J265" i="105"/>
  <c r="O266" i="105"/>
  <c r="AJ266" i="105" s="1"/>
  <c r="AW266" i="105" s="1"/>
  <c r="AQ267" i="105"/>
  <c r="AT268" i="105"/>
  <c r="J271" i="105"/>
  <c r="AN278" i="105"/>
  <c r="AQ279" i="105"/>
  <c r="AQ280" i="105"/>
  <c r="AP281" i="105"/>
  <c r="AT282" i="105"/>
  <c r="AM285" i="105"/>
  <c r="AG287" i="105"/>
  <c r="J291" i="105"/>
  <c r="I293" i="105"/>
  <c r="AG294" i="105"/>
  <c r="AR295" i="105"/>
  <c r="AQ296" i="105"/>
  <c r="AS300" i="105"/>
  <c r="AQ302" i="105"/>
  <c r="O304" i="105"/>
  <c r="I305" i="105"/>
  <c r="O307" i="105"/>
  <c r="AS311" i="105"/>
  <c r="AQ312" i="105"/>
  <c r="AL328" i="105"/>
  <c r="AO335" i="105"/>
  <c r="O337" i="105"/>
  <c r="AK337" i="105" s="1"/>
  <c r="AX337" i="105" s="1"/>
  <c r="I341" i="105"/>
  <c r="AG343" i="105"/>
  <c r="AG346" i="105"/>
  <c r="AM349" i="105"/>
  <c r="AQ350" i="105"/>
  <c r="J22" i="106"/>
  <c r="AS22" i="106"/>
  <c r="AP25" i="106"/>
  <c r="L25" i="106" s="1"/>
  <c r="AO26" i="106"/>
  <c r="AP28" i="106"/>
  <c r="AM32" i="106"/>
  <c r="AQ36" i="106"/>
  <c r="AN37" i="106"/>
  <c r="AL39" i="106"/>
  <c r="AN43" i="106"/>
  <c r="AT47" i="106"/>
  <c r="AT48" i="106"/>
  <c r="AL50" i="106"/>
  <c r="O54" i="106"/>
  <c r="AK54" i="106" s="1"/>
  <c r="AX54" i="106" s="1"/>
  <c r="AQ58" i="106"/>
  <c r="J63" i="106"/>
  <c r="AL71" i="106"/>
  <c r="AO86" i="106"/>
  <c r="AN86" i="106"/>
  <c r="AM86" i="106"/>
  <c r="AG86" i="106"/>
  <c r="O86" i="106"/>
  <c r="I86" i="106"/>
  <c r="AT86" i="106"/>
  <c r="AS86" i="106"/>
  <c r="AQ86" i="106"/>
  <c r="J269" i="106"/>
  <c r="I269" i="106"/>
  <c r="AT269" i="106"/>
  <c r="AS269" i="106"/>
  <c r="AR269" i="106"/>
  <c r="AQ269" i="106"/>
  <c r="AP269" i="106"/>
  <c r="L269" i="106" s="1"/>
  <c r="AO269" i="106"/>
  <c r="AN269" i="106"/>
  <c r="AM269" i="106"/>
  <c r="AL269" i="106"/>
  <c r="AG269" i="106"/>
  <c r="O269" i="106"/>
  <c r="AK269" i="106" s="1"/>
  <c r="AX269" i="106" s="1"/>
  <c r="J194" i="105"/>
  <c r="AB20" i="106"/>
  <c r="AS198" i="106"/>
  <c r="J198" i="106"/>
  <c r="I198" i="106"/>
  <c r="AT198" i="106"/>
  <c r="AR198" i="106"/>
  <c r="AQ198" i="106"/>
  <c r="AO198" i="106"/>
  <c r="AN198" i="106"/>
  <c r="AM198" i="106"/>
  <c r="AL198" i="106"/>
  <c r="AG198" i="106"/>
  <c r="O198" i="106"/>
  <c r="AI198" i="106" s="1"/>
  <c r="AV198" i="106" s="1"/>
  <c r="O178" i="105"/>
  <c r="L238" i="105"/>
  <c r="O265" i="105"/>
  <c r="O271" i="105"/>
  <c r="O305" i="105"/>
  <c r="AK305" i="105" s="1"/>
  <c r="AX305" i="105" s="1"/>
  <c r="AM319" i="105"/>
  <c r="AD20" i="106"/>
  <c r="AP5" i="106" s="1"/>
  <c r="AB51" i="2" s="1"/>
  <c r="AC20" i="106"/>
  <c r="AC19" i="106" s="1"/>
  <c r="U20" i="106"/>
  <c r="U19" i="106" s="1"/>
  <c r="AL53" i="106"/>
  <c r="O63" i="106"/>
  <c r="AK63" i="106" s="1"/>
  <c r="AX63" i="106" s="1"/>
  <c r="AK155" i="107"/>
  <c r="AX155" i="107" s="1"/>
  <c r="AJ155" i="107"/>
  <c r="AW155" i="107" s="1"/>
  <c r="AR121" i="105"/>
  <c r="AP124" i="105"/>
  <c r="L124" i="105" s="1"/>
  <c r="AO136" i="105"/>
  <c r="AP145" i="105"/>
  <c r="AP146" i="105"/>
  <c r="L146" i="105" s="1"/>
  <c r="AT148" i="105"/>
  <c r="O151" i="105"/>
  <c r="AJ151" i="105" s="1"/>
  <c r="AW151" i="105" s="1"/>
  <c r="L156" i="105"/>
  <c r="AS159" i="105"/>
  <c r="AG161" i="105"/>
  <c r="AI162" i="105"/>
  <c r="AV162" i="105" s="1"/>
  <c r="J177" i="105"/>
  <c r="J179" i="105"/>
  <c r="AL183" i="105"/>
  <c r="AM191" i="105"/>
  <c r="O193" i="105"/>
  <c r="AI193" i="105" s="1"/>
  <c r="AV193" i="105" s="1"/>
  <c r="O195" i="105"/>
  <c r="J196" i="105"/>
  <c r="AT196" i="105"/>
  <c r="I205" i="105"/>
  <c r="I220" i="105"/>
  <c r="AR223" i="105"/>
  <c r="O225" i="105"/>
  <c r="J235" i="105"/>
  <c r="O238" i="105"/>
  <c r="AJ238" i="105" s="1"/>
  <c r="AW238" i="105" s="1"/>
  <c r="AQ244" i="105"/>
  <c r="AP245" i="105"/>
  <c r="AT249" i="105"/>
  <c r="AQ252" i="105"/>
  <c r="O257" i="105"/>
  <c r="J261" i="105"/>
  <c r="O262" i="105"/>
  <c r="AI262" i="105" s="1"/>
  <c r="AV262" i="105" s="1"/>
  <c r="AR266" i="105"/>
  <c r="I269" i="105"/>
  <c r="O293" i="105"/>
  <c r="J312" i="105"/>
  <c r="AN319" i="105"/>
  <c r="AO328" i="105"/>
  <c r="AS335" i="105"/>
  <c r="O341" i="105"/>
  <c r="AI341" i="105" s="1"/>
  <c r="AV341" i="105" s="1"/>
  <c r="O342" i="105"/>
  <c r="AK342" i="105" s="1"/>
  <c r="AX342" i="105" s="1"/>
  <c r="O22" i="106"/>
  <c r="AE20" i="106"/>
  <c r="AE19" i="106" s="1"/>
  <c r="J23" i="106"/>
  <c r="AR26" i="106"/>
  <c r="J28" i="106"/>
  <c r="AS28" i="106"/>
  <c r="V20" i="106"/>
  <c r="AO38" i="106"/>
  <c r="AO39" i="106"/>
  <c r="AN41" i="106"/>
  <c r="AS43" i="106"/>
  <c r="AR50" i="106"/>
  <c r="AM53" i="106"/>
  <c r="O57" i="106"/>
  <c r="AI57" i="106" s="1"/>
  <c r="AV57" i="106" s="1"/>
  <c r="AG64" i="106"/>
  <c r="AQ65" i="106"/>
  <c r="AL69" i="106"/>
  <c r="AL86" i="106"/>
  <c r="J104" i="106"/>
  <c r="I104" i="106"/>
  <c r="AQ104" i="106"/>
  <c r="AN104" i="106"/>
  <c r="AM104" i="106"/>
  <c r="AG139" i="105"/>
  <c r="O156" i="105"/>
  <c r="AK156" i="105" s="1"/>
  <c r="AX156" i="105" s="1"/>
  <c r="AL158" i="105"/>
  <c r="AG178" i="105"/>
  <c r="O228" i="105"/>
  <c r="AG233" i="105"/>
  <c r="AG239" i="105"/>
  <c r="AQ245" i="105"/>
  <c r="AP258" i="105"/>
  <c r="L258" i="105" s="1"/>
  <c r="AG265" i="105"/>
  <c r="AG271" i="105"/>
  <c r="AN272" i="105"/>
  <c r="AG283" i="105"/>
  <c r="AL291" i="105"/>
  <c r="AO319" i="105"/>
  <c r="AP39" i="106"/>
  <c r="L39" i="106" s="1"/>
  <c r="AN53" i="106"/>
  <c r="AT225" i="106"/>
  <c r="J225" i="106"/>
  <c r="AS225" i="106"/>
  <c r="AR225" i="106"/>
  <c r="AQ225" i="106"/>
  <c r="AM225" i="106"/>
  <c r="O225" i="106"/>
  <c r="AN85" i="105"/>
  <c r="AN98" i="105"/>
  <c r="AP99" i="105"/>
  <c r="L99" i="105" s="1"/>
  <c r="AM114" i="105"/>
  <c r="AR124" i="105"/>
  <c r="AQ136" i="105"/>
  <c r="I138" i="105"/>
  <c r="AM141" i="105"/>
  <c r="AR146" i="105"/>
  <c r="AQ147" i="105"/>
  <c r="AL153" i="105"/>
  <c r="I155" i="105"/>
  <c r="AN158" i="105"/>
  <c r="AM161" i="105"/>
  <c r="AL162" i="105"/>
  <c r="AM163" i="105"/>
  <c r="AR167" i="105"/>
  <c r="AM174" i="105"/>
  <c r="O179" i="105"/>
  <c r="AQ183" i="105"/>
  <c r="AO189" i="105"/>
  <c r="AM190" i="105"/>
  <c r="AS191" i="105"/>
  <c r="AG193" i="105"/>
  <c r="AG194" i="105"/>
  <c r="AG195" i="105"/>
  <c r="AN198" i="105"/>
  <c r="AG204" i="105"/>
  <c r="J211" i="105"/>
  <c r="J213" i="105"/>
  <c r="J214" i="105"/>
  <c r="O215" i="105"/>
  <c r="I223" i="105"/>
  <c r="AT223" i="105"/>
  <c r="J229" i="105"/>
  <c r="O231" i="105"/>
  <c r="AJ231" i="105" s="1"/>
  <c r="AW231" i="105" s="1"/>
  <c r="O235" i="105"/>
  <c r="AG238" i="105"/>
  <c r="I242" i="105"/>
  <c r="J244" i="105"/>
  <c r="AT244" i="105"/>
  <c r="AR245" i="105"/>
  <c r="I249" i="105"/>
  <c r="AT258" i="105"/>
  <c r="O261" i="105"/>
  <c r="AJ261" i="105" s="1"/>
  <c r="AW261" i="105" s="1"/>
  <c r="AG262" i="105"/>
  <c r="L269" i="105"/>
  <c r="AK270" i="105"/>
  <c r="AX270" i="105" s="1"/>
  <c r="J279" i="105"/>
  <c r="J282" i="105"/>
  <c r="AT285" i="105"/>
  <c r="AN291" i="105"/>
  <c r="I295" i="105"/>
  <c r="I300" i="105"/>
  <c r="J303" i="105"/>
  <c r="AL305" i="105"/>
  <c r="J309" i="105"/>
  <c r="AQ310" i="105"/>
  <c r="AS318" i="105"/>
  <c r="AP319" i="105"/>
  <c r="AO321" i="105"/>
  <c r="AS323" i="105"/>
  <c r="AQ328" i="105"/>
  <c r="I335" i="105"/>
  <c r="AM337" i="105"/>
  <c r="AQ338" i="105"/>
  <c r="AG341" i="105"/>
  <c r="AG342" i="105"/>
  <c r="AO343" i="105"/>
  <c r="AT346" i="105"/>
  <c r="AT349" i="105"/>
  <c r="Q20" i="106"/>
  <c r="AG22" i="106"/>
  <c r="AP24" i="106"/>
  <c r="L24" i="106" s="1"/>
  <c r="J26" i="106"/>
  <c r="O28" i="106"/>
  <c r="J29" i="106"/>
  <c r="J37" i="106"/>
  <c r="AT37" i="106"/>
  <c r="AQ38" i="106"/>
  <c r="AR39" i="106"/>
  <c r="AT41" i="106"/>
  <c r="AG52" i="106"/>
  <c r="AO53" i="106"/>
  <c r="AM54" i="106"/>
  <c r="AM55" i="106"/>
  <c r="AG57" i="106"/>
  <c r="AL63" i="106"/>
  <c r="AN69" i="106"/>
  <c r="AG136" i="106"/>
  <c r="I136" i="106"/>
  <c r="AQ136" i="106"/>
  <c r="AO136" i="106"/>
  <c r="AM136" i="106"/>
  <c r="AL136" i="106"/>
  <c r="J231" i="106"/>
  <c r="AT231" i="106"/>
  <c r="I231" i="106"/>
  <c r="AS231" i="106"/>
  <c r="AR231" i="106"/>
  <c r="AQ231" i="106"/>
  <c r="AP231" i="106"/>
  <c r="L231" i="106" s="1"/>
  <c r="AO231" i="106"/>
  <c r="AN231" i="106"/>
  <c r="AM231" i="106"/>
  <c r="AL231" i="106"/>
  <c r="AG231" i="106"/>
  <c r="O231" i="106"/>
  <c r="AK231" i="106" s="1"/>
  <c r="AX231" i="106" s="1"/>
  <c r="AN90" i="105"/>
  <c r="I110" i="105"/>
  <c r="AG117" i="105"/>
  <c r="AT124" i="105"/>
  <c r="AR136" i="105"/>
  <c r="J138" i="105"/>
  <c r="AM139" i="105"/>
  <c r="AN141" i="105"/>
  <c r="AT146" i="105"/>
  <c r="AM151" i="105"/>
  <c r="AG156" i="105"/>
  <c r="AG157" i="105"/>
  <c r="AO158" i="105"/>
  <c r="J160" i="105"/>
  <c r="AN161" i="105"/>
  <c r="AN163" i="105"/>
  <c r="AN174" i="105"/>
  <c r="AL175" i="105"/>
  <c r="AR183" i="105"/>
  <c r="O196" i="105"/>
  <c r="AO198" i="105"/>
  <c r="AG205" i="105"/>
  <c r="J223" i="105"/>
  <c r="AG228" i="105"/>
  <c r="AM233" i="105"/>
  <c r="AL239" i="105"/>
  <c r="J249" i="105"/>
  <c r="J256" i="105"/>
  <c r="AI260" i="105"/>
  <c r="AV260" i="105" s="1"/>
  <c r="AL265" i="105"/>
  <c r="I267" i="105"/>
  <c r="AL283" i="105"/>
  <c r="AT291" i="105"/>
  <c r="AL293" i="105"/>
  <c r="J295" i="105"/>
  <c r="J300" i="105"/>
  <c r="AQ301" i="105"/>
  <c r="AM305" i="105"/>
  <c r="O312" i="105"/>
  <c r="AJ312" i="105" s="1"/>
  <c r="AW312" i="105" s="1"/>
  <c r="AQ319" i="105"/>
  <c r="AN326" i="105"/>
  <c r="AR328" i="105"/>
  <c r="J335" i="105"/>
  <c r="I336" i="105"/>
  <c r="AG340" i="105"/>
  <c r="AG351" i="105"/>
  <c r="AA20" i="106"/>
  <c r="AM5" i="106" s="1"/>
  <c r="Y51" i="2" s="1"/>
  <c r="I36" i="106"/>
  <c r="AS38" i="106"/>
  <c r="AT39" i="106"/>
  <c r="AG47" i="106"/>
  <c r="AP53" i="106"/>
  <c r="L53" i="106" s="1"/>
  <c r="AN54" i="106"/>
  <c r="AN55" i="106"/>
  <c r="AM63" i="106"/>
  <c r="AO69" i="106"/>
  <c r="AS77" i="106"/>
  <c r="AT77" i="106"/>
  <c r="I77" i="106"/>
  <c r="AR77" i="106"/>
  <c r="AQ77" i="106"/>
  <c r="AN77" i="106"/>
  <c r="AM77" i="106"/>
  <c r="J87" i="106"/>
  <c r="AT87" i="106"/>
  <c r="O87" i="106"/>
  <c r="AI87" i="106" s="1"/>
  <c r="AV87" i="106" s="1"/>
  <c r="AT101" i="106"/>
  <c r="AS101" i="106"/>
  <c r="AP101" i="106"/>
  <c r="L101" i="106" s="1"/>
  <c r="I124" i="105"/>
  <c r="I136" i="105"/>
  <c r="AS136" i="105"/>
  <c r="AN139" i="105"/>
  <c r="AO141" i="105"/>
  <c r="I146" i="105"/>
  <c r="AQ151" i="105"/>
  <c r="AO161" i="105"/>
  <c r="AO163" i="105"/>
  <c r="AL173" i="105"/>
  <c r="AO174" i="105"/>
  <c r="AM175" i="105"/>
  <c r="AG177" i="105"/>
  <c r="AG179" i="105"/>
  <c r="AS183" i="105"/>
  <c r="AL194" i="105"/>
  <c r="AP198" i="105"/>
  <c r="L198" i="105" s="1"/>
  <c r="AI204" i="105"/>
  <c r="AV204" i="105" s="1"/>
  <c r="AJ209" i="105"/>
  <c r="AW209" i="105" s="1"/>
  <c r="AG215" i="105"/>
  <c r="AR217" i="105"/>
  <c r="AL220" i="105"/>
  <c r="AL225" i="105"/>
  <c r="AQ233" i="105"/>
  <c r="AO239" i="105"/>
  <c r="AJ260" i="105"/>
  <c r="AW260" i="105" s="1"/>
  <c r="AG261" i="105"/>
  <c r="AL262" i="105"/>
  <c r="AM265" i="105"/>
  <c r="AG269" i="105"/>
  <c r="AN283" i="105"/>
  <c r="AM293" i="105"/>
  <c r="AO297" i="105"/>
  <c r="AO305" i="105"/>
  <c r="AR319" i="105"/>
  <c r="I328" i="105"/>
  <c r="AT328" i="105"/>
  <c r="S20" i="106"/>
  <c r="AS23" i="106"/>
  <c r="AL49" i="106"/>
  <c r="AQ53" i="106"/>
  <c r="AO54" i="106"/>
  <c r="AO55" i="106"/>
  <c r="AL57" i="106"/>
  <c r="O62" i="106"/>
  <c r="AK62" i="106" s="1"/>
  <c r="AX62" i="106" s="1"/>
  <c r="AN63" i="106"/>
  <c r="AP69" i="106"/>
  <c r="L69" i="106" s="1"/>
  <c r="O77" i="106"/>
  <c r="AK77" i="106" s="1"/>
  <c r="AX77" i="106" s="1"/>
  <c r="AK290" i="106"/>
  <c r="AX290" i="106" s="1"/>
  <c r="AJ290" i="106"/>
  <c r="AW290" i="106" s="1"/>
  <c r="AI290" i="106"/>
  <c r="AV290" i="106" s="1"/>
  <c r="AQ90" i="105"/>
  <c r="AM113" i="105"/>
  <c r="J124" i="105"/>
  <c r="J136" i="105"/>
  <c r="AT136" i="105"/>
  <c r="AG144" i="105"/>
  <c r="J146" i="105"/>
  <c r="J148" i="105"/>
  <c r="AR151" i="105"/>
  <c r="AQ153" i="105"/>
  <c r="O155" i="105"/>
  <c r="AK155" i="105" s="1"/>
  <c r="AX155" i="105" s="1"/>
  <c r="AL156" i="105"/>
  <c r="AL157" i="105"/>
  <c r="I159" i="105"/>
  <c r="AP161" i="105"/>
  <c r="L161" i="105" s="1"/>
  <c r="AP162" i="105"/>
  <c r="L162" i="105" s="1"/>
  <c r="AP163" i="105"/>
  <c r="I166" i="105"/>
  <c r="AM173" i="105"/>
  <c r="AO175" i="105"/>
  <c r="AT183" i="105"/>
  <c r="AG188" i="105"/>
  <c r="AP190" i="105"/>
  <c r="L190" i="105" s="1"/>
  <c r="O192" i="105"/>
  <c r="AJ192" i="105" s="1"/>
  <c r="AW192" i="105" s="1"/>
  <c r="AL193" i="105"/>
  <c r="AM194" i="105"/>
  <c r="AG196" i="105"/>
  <c r="AS198" i="105"/>
  <c r="I200" i="105"/>
  <c r="AL204" i="105"/>
  <c r="AK209" i="105"/>
  <c r="AX209" i="105" s="1"/>
  <c r="AG212" i="105"/>
  <c r="AM220" i="105"/>
  <c r="AG222" i="105"/>
  <c r="L223" i="105"/>
  <c r="O224" i="105"/>
  <c r="AK224" i="105" s="1"/>
  <c r="AX224" i="105" s="1"/>
  <c r="AM225" i="105"/>
  <c r="AG227" i="105"/>
  <c r="AL231" i="105"/>
  <c r="AR233" i="105"/>
  <c r="AL238" i="105"/>
  <c r="AS239" i="105"/>
  <c r="O244" i="105"/>
  <c r="I245" i="105"/>
  <c r="AN250" i="105"/>
  <c r="AL257" i="105"/>
  <c r="AM262" i="105"/>
  <c r="AG264" i="105"/>
  <c r="AN265" i="105"/>
  <c r="AO270" i="105"/>
  <c r="AL271" i="105"/>
  <c r="AO283" i="105"/>
  <c r="AO293" i="105"/>
  <c r="AG296" i="105"/>
  <c r="AP297" i="105"/>
  <c r="O300" i="105"/>
  <c r="AI300" i="105" s="1"/>
  <c r="AV300" i="105" s="1"/>
  <c r="AN304" i="105"/>
  <c r="AQ305" i="105"/>
  <c r="AM307" i="105"/>
  <c r="AG312" i="105"/>
  <c r="I319" i="105"/>
  <c r="AQ326" i="105"/>
  <c r="J328" i="105"/>
  <c r="AL331" i="105"/>
  <c r="AQ332" i="105"/>
  <c r="O335" i="105"/>
  <c r="AR337" i="105"/>
  <c r="AT338" i="105"/>
  <c r="AM340" i="105"/>
  <c r="AL341" i="105"/>
  <c r="AM342" i="105"/>
  <c r="AN351" i="105"/>
  <c r="I25" i="106"/>
  <c r="L36" i="106"/>
  <c r="I40" i="106"/>
  <c r="AI48" i="106"/>
  <c r="AV48" i="106" s="1"/>
  <c r="AM49" i="106"/>
  <c r="I53" i="106"/>
  <c r="AR53" i="106"/>
  <c r="AP54" i="106"/>
  <c r="L54" i="106" s="1"/>
  <c r="AP55" i="106"/>
  <c r="L55" i="106" s="1"/>
  <c r="AT57" i="106"/>
  <c r="AP60" i="106"/>
  <c r="AO63" i="106"/>
  <c r="AL64" i="106"/>
  <c r="AT66" i="106"/>
  <c r="J68" i="106"/>
  <c r="AR82" i="106"/>
  <c r="J82" i="106"/>
  <c r="I82" i="106"/>
  <c r="AT82" i="106"/>
  <c r="AS82" i="106"/>
  <c r="AO82" i="106"/>
  <c r="J323" i="106"/>
  <c r="AT323" i="106"/>
  <c r="AS323" i="106"/>
  <c r="AR323" i="106"/>
  <c r="AP323" i="106"/>
  <c r="L323" i="106" s="1"/>
  <c r="AO323" i="106"/>
  <c r="AN323" i="106"/>
  <c r="AL323" i="106"/>
  <c r="O323" i="106"/>
  <c r="AS151" i="105"/>
  <c r="AM156" i="105"/>
  <c r="J159" i="105"/>
  <c r="AR161" i="105"/>
  <c r="J166" i="105"/>
  <c r="AN173" i="105"/>
  <c r="AO177" i="105"/>
  <c r="AL178" i="105"/>
  <c r="AM193" i="105"/>
  <c r="AN194" i="105"/>
  <c r="AM204" i="105"/>
  <c r="AQ220" i="105"/>
  <c r="AO225" i="105"/>
  <c r="AS233" i="105"/>
  <c r="AM238" i="105"/>
  <c r="AT239" i="105"/>
  <c r="J245" i="105"/>
  <c r="AM257" i="105"/>
  <c r="AL261" i="105"/>
  <c r="AN262" i="105"/>
  <c r="AO265" i="105"/>
  <c r="AL269" i="105"/>
  <c r="AM271" i="105"/>
  <c r="AP283" i="105"/>
  <c r="L283" i="105" s="1"/>
  <c r="AP293" i="105"/>
  <c r="L293" i="105" s="1"/>
  <c r="AT305" i="105"/>
  <c r="I311" i="105"/>
  <c r="J319" i="105"/>
  <c r="AM341" i="105"/>
  <c r="AN342" i="105"/>
  <c r="I350" i="105"/>
  <c r="AL22" i="106"/>
  <c r="T20" i="106"/>
  <c r="AF5" i="106" s="1"/>
  <c r="R51" i="2" s="1"/>
  <c r="J25" i="106"/>
  <c r="J39" i="106"/>
  <c r="AK48" i="106"/>
  <c r="AX48" i="106" s="1"/>
  <c r="J53" i="106"/>
  <c r="AT53" i="106"/>
  <c r="AP63" i="106"/>
  <c r="L63" i="106" s="1"/>
  <c r="J232" i="106"/>
  <c r="AN232" i="106"/>
  <c r="AG232" i="106"/>
  <c r="O232" i="106"/>
  <c r="AN156" i="105"/>
  <c r="AQ173" i="105"/>
  <c r="AP177" i="105"/>
  <c r="L177" i="105" s="1"/>
  <c r="AN178" i="105"/>
  <c r="AO193" i="105"/>
  <c r="AP194" i="105"/>
  <c r="L194" i="105" s="1"/>
  <c r="AM195" i="105"/>
  <c r="AN204" i="105"/>
  <c r="AP225" i="105"/>
  <c r="AN238" i="105"/>
  <c r="AO257" i="105"/>
  <c r="AO262" i="105"/>
  <c r="AP265" i="105"/>
  <c r="AO271" i="105"/>
  <c r="AN341" i="105"/>
  <c r="AO342" i="105"/>
  <c r="AM22" i="106"/>
  <c r="AR63" i="106"/>
  <c r="AP102" i="106"/>
  <c r="L102" i="106" s="1"/>
  <c r="AG102" i="106"/>
  <c r="O102" i="106"/>
  <c r="I102" i="106"/>
  <c r="AT102" i="106"/>
  <c r="AS102" i="106"/>
  <c r="AQ102" i="106"/>
  <c r="AN102" i="106"/>
  <c r="AL102" i="106"/>
  <c r="AS72" i="105"/>
  <c r="AS79" i="105"/>
  <c r="AP80" i="105"/>
  <c r="L80" i="105" s="1"/>
  <c r="AQ83" i="105"/>
  <c r="I99" i="105"/>
  <c r="AG101" i="105"/>
  <c r="AL103" i="105"/>
  <c r="AP105" i="105"/>
  <c r="AM110" i="105"/>
  <c r="AR113" i="105"/>
  <c r="AO117" i="105"/>
  <c r="AL130" i="105"/>
  <c r="O146" i="105"/>
  <c r="AJ146" i="105" s="1"/>
  <c r="AW146" i="105" s="1"/>
  <c r="AG148" i="105"/>
  <c r="AO156" i="105"/>
  <c r="AQ157" i="105"/>
  <c r="O159" i="105"/>
  <c r="AP160" i="105"/>
  <c r="L160" i="105" s="1"/>
  <c r="AT162" i="105"/>
  <c r="AL172" i="105"/>
  <c r="AS173" i="105"/>
  <c r="AR175" i="105"/>
  <c r="AO178" i="105"/>
  <c r="AL179" i="105"/>
  <c r="I190" i="105"/>
  <c r="AT190" i="105"/>
  <c r="AL192" i="105"/>
  <c r="AP193" i="105"/>
  <c r="L193" i="105" s="1"/>
  <c r="AO195" i="105"/>
  <c r="AO204" i="105"/>
  <c r="AO208" i="105"/>
  <c r="AO209" i="105"/>
  <c r="AM211" i="105"/>
  <c r="AL212" i="105"/>
  <c r="AI213" i="105"/>
  <c r="AV213" i="105" s="1"/>
  <c r="AL222" i="105"/>
  <c r="AG223" i="105"/>
  <c r="AN227" i="105"/>
  <c r="AL228" i="105"/>
  <c r="AO238" i="105"/>
  <c r="AQ242" i="105"/>
  <c r="O245" i="105"/>
  <c r="AJ245" i="105" s="1"/>
  <c r="AW245" i="105" s="1"/>
  <c r="AG246" i="105"/>
  <c r="AP257" i="105"/>
  <c r="L257" i="105" s="1"/>
  <c r="AO259" i="105"/>
  <c r="AO260" i="105"/>
  <c r="AN261" i="105"/>
  <c r="AP262" i="105"/>
  <c r="L262" i="105" s="1"/>
  <c r="AO264" i="105"/>
  <c r="AO269" i="105"/>
  <c r="AI279" i="105"/>
  <c r="AV279" i="105" s="1"/>
  <c r="AP289" i="105"/>
  <c r="AQ290" i="105"/>
  <c r="AN292" i="105"/>
  <c r="AR293" i="105"/>
  <c r="AL296" i="105"/>
  <c r="AQ304" i="105"/>
  <c r="AL312" i="105"/>
  <c r="AM317" i="105"/>
  <c r="O319" i="105"/>
  <c r="AO331" i="105"/>
  <c r="AP340" i="105"/>
  <c r="L340" i="105" s="1"/>
  <c r="AO341" i="105"/>
  <c r="AN22" i="106"/>
  <c r="AI26" i="106"/>
  <c r="AV26" i="106" s="1"/>
  <c r="I32" i="106"/>
  <c r="AG36" i="106"/>
  <c r="O53" i="106"/>
  <c r="AN62" i="106"/>
  <c r="AL77" i="106"/>
  <c r="AL83" i="106"/>
  <c r="I93" i="106"/>
  <c r="AN99" i="106"/>
  <c r="AQ100" i="106"/>
  <c r="AL119" i="106"/>
  <c r="AG128" i="106"/>
  <c r="AM129" i="106"/>
  <c r="AG131" i="106"/>
  <c r="AN134" i="106"/>
  <c r="AT139" i="106"/>
  <c r="AT140" i="106"/>
  <c r="AR141" i="106"/>
  <c r="AS143" i="106"/>
  <c r="AS144" i="106"/>
  <c r="AT147" i="106"/>
  <c r="J149" i="106"/>
  <c r="AO151" i="106"/>
  <c r="AT154" i="106"/>
  <c r="AS155" i="106"/>
  <c r="AS157" i="106"/>
  <c r="AL160" i="106"/>
  <c r="O162" i="106"/>
  <c r="AK162" i="106" s="1"/>
  <c r="AX162" i="106" s="1"/>
  <c r="I164" i="106"/>
  <c r="I166" i="106"/>
  <c r="AT168" i="106"/>
  <c r="AR169" i="106"/>
  <c r="AQ170" i="106"/>
  <c r="AP175" i="106"/>
  <c r="L175" i="106" s="1"/>
  <c r="J182" i="106"/>
  <c r="AN185" i="106"/>
  <c r="AG189" i="106"/>
  <c r="AS190" i="106"/>
  <c r="AN192" i="106"/>
  <c r="AM196" i="106"/>
  <c r="AM199" i="106"/>
  <c r="AM202" i="106"/>
  <c r="AL203" i="106"/>
  <c r="AL205" i="106"/>
  <c r="AP206" i="106"/>
  <c r="L206" i="106" s="1"/>
  <c r="I211" i="106"/>
  <c r="AL212" i="106"/>
  <c r="AR215" i="106"/>
  <c r="AM219" i="106"/>
  <c r="AR222" i="106"/>
  <c r="J230" i="106"/>
  <c r="AS233" i="106"/>
  <c r="AN236" i="106"/>
  <c r="I238" i="106"/>
  <c r="I241" i="106"/>
  <c r="I242" i="106"/>
  <c r="AL244" i="106"/>
  <c r="AM245" i="106"/>
  <c r="AP246" i="106"/>
  <c r="I249" i="106"/>
  <c r="AG251" i="106"/>
  <c r="AG257" i="106"/>
  <c r="AR260" i="106"/>
  <c r="AP262" i="106"/>
  <c r="AP264" i="106"/>
  <c r="L264" i="106" s="1"/>
  <c r="J266" i="106"/>
  <c r="AK275" i="106"/>
  <c r="AX275" i="106" s="1"/>
  <c r="AN277" i="106"/>
  <c r="AO278" i="106"/>
  <c r="O280" i="106"/>
  <c r="AN284" i="106"/>
  <c r="AN285" i="106"/>
  <c r="I289" i="106"/>
  <c r="AI291" i="106"/>
  <c r="AV291" i="106" s="1"/>
  <c r="AG294" i="106"/>
  <c r="AG301" i="106"/>
  <c r="AP303" i="106"/>
  <c r="L303" i="106" s="1"/>
  <c r="AO304" i="106"/>
  <c r="AN310" i="106"/>
  <c r="AM311" i="106"/>
  <c r="AR312" i="106"/>
  <c r="AN314" i="106"/>
  <c r="AQ316" i="106"/>
  <c r="AP318" i="106"/>
  <c r="AL320" i="106"/>
  <c r="AM321" i="106"/>
  <c r="AN327" i="106"/>
  <c r="AI329" i="106"/>
  <c r="AV329" i="106" s="1"/>
  <c r="AT330" i="106"/>
  <c r="AR332" i="106"/>
  <c r="J334" i="106"/>
  <c r="AG335" i="106"/>
  <c r="AQ336" i="106"/>
  <c r="AR338" i="106"/>
  <c r="I343" i="106"/>
  <c r="AS344" i="106"/>
  <c r="J347" i="106"/>
  <c r="AG348" i="106"/>
  <c r="J168" i="107"/>
  <c r="AT168" i="107"/>
  <c r="AS168" i="107"/>
  <c r="AR168" i="107"/>
  <c r="AM168" i="107"/>
  <c r="AL168" i="107"/>
  <c r="AG168" i="107"/>
  <c r="AS198" i="107"/>
  <c r="I198" i="107"/>
  <c r="AT198" i="107"/>
  <c r="AR198" i="107"/>
  <c r="AO198" i="107"/>
  <c r="AN198" i="107"/>
  <c r="AM198" i="107"/>
  <c r="AL198" i="107"/>
  <c r="AG198" i="107"/>
  <c r="O198" i="107"/>
  <c r="AM80" i="106"/>
  <c r="AN83" i="106"/>
  <c r="AP85" i="106"/>
  <c r="L85" i="106" s="1"/>
  <c r="AM88" i="106"/>
  <c r="I90" i="106"/>
  <c r="I92" i="106"/>
  <c r="J93" i="106"/>
  <c r="AP97" i="106"/>
  <c r="L97" i="106" s="1"/>
  <c r="AP98" i="106"/>
  <c r="L98" i="106" s="1"/>
  <c r="AO99" i="106"/>
  <c r="AR100" i="106"/>
  <c r="I106" i="106"/>
  <c r="AO108" i="106"/>
  <c r="AO109" i="106"/>
  <c r="AT111" i="106"/>
  <c r="I113" i="106"/>
  <c r="J114" i="106"/>
  <c r="AG115" i="106"/>
  <c r="AG116" i="106"/>
  <c r="AQ119" i="106"/>
  <c r="AS121" i="106"/>
  <c r="AL124" i="106"/>
  <c r="AN129" i="106"/>
  <c r="AT141" i="106"/>
  <c r="AT155" i="106"/>
  <c r="AL159" i="106"/>
  <c r="AT169" i="106"/>
  <c r="AJ174" i="106"/>
  <c r="AW174" i="106" s="1"/>
  <c r="AQ175" i="106"/>
  <c r="AG179" i="106"/>
  <c r="AO185" i="106"/>
  <c r="I187" i="106"/>
  <c r="I188" i="106"/>
  <c r="AO192" i="106"/>
  <c r="AP196" i="106"/>
  <c r="L196" i="106" s="1"/>
  <c r="AN199" i="106"/>
  <c r="AP202" i="106"/>
  <c r="L202" i="106" s="1"/>
  <c r="AM203" i="106"/>
  <c r="AN204" i="106"/>
  <c r="AM205" i="106"/>
  <c r="AR206" i="106"/>
  <c r="AL208" i="106"/>
  <c r="AM212" i="106"/>
  <c r="AL214" i="106"/>
  <c r="AS215" i="106"/>
  <c r="AP219" i="106"/>
  <c r="L219" i="106" s="1"/>
  <c r="AT222" i="106"/>
  <c r="AL228" i="106"/>
  <c r="AO236" i="106"/>
  <c r="J238" i="106"/>
  <c r="J241" i="106"/>
  <c r="J242" i="106"/>
  <c r="AM244" i="106"/>
  <c r="AN245" i="106"/>
  <c r="AR246" i="106"/>
  <c r="AL254" i="106"/>
  <c r="J256" i="106"/>
  <c r="AL258" i="106"/>
  <c r="I260" i="106"/>
  <c r="AS260" i="106"/>
  <c r="AG267" i="106"/>
  <c r="AG268" i="106"/>
  <c r="I274" i="106"/>
  <c r="AL275" i="106"/>
  <c r="AM276" i="106"/>
  <c r="AO277" i="106"/>
  <c r="AP278" i="106"/>
  <c r="L278" i="106" s="1"/>
  <c r="AG281" i="106"/>
  <c r="AR283" i="106"/>
  <c r="AO284" i="106"/>
  <c r="AL291" i="106"/>
  <c r="AG293" i="106"/>
  <c r="AL295" i="106"/>
  <c r="AL302" i="106"/>
  <c r="AQ303" i="106"/>
  <c r="AP304" i="106"/>
  <c r="L304" i="106" s="1"/>
  <c r="AG306" i="106"/>
  <c r="AT308" i="106"/>
  <c r="AO310" i="106"/>
  <c r="AN311" i="106"/>
  <c r="AS312" i="106"/>
  <c r="AO314" i="106"/>
  <c r="AQ318" i="106"/>
  <c r="AM320" i="106"/>
  <c r="AN321" i="106"/>
  <c r="AG324" i="106"/>
  <c r="AO327" i="106"/>
  <c r="AL329" i="106"/>
  <c r="AS332" i="106"/>
  <c r="AR336" i="106"/>
  <c r="AG340" i="106"/>
  <c r="AG341" i="106"/>
  <c r="AT344" i="106"/>
  <c r="AL351" i="106"/>
  <c r="AT123" i="107"/>
  <c r="AS123" i="107"/>
  <c r="J186" i="107"/>
  <c r="I186" i="107"/>
  <c r="AT186" i="107"/>
  <c r="J190" i="107"/>
  <c r="I190" i="107"/>
  <c r="AT190" i="107"/>
  <c r="AS190" i="107"/>
  <c r="AT224" i="107"/>
  <c r="AS224" i="107"/>
  <c r="AR224" i="107"/>
  <c r="AP224" i="107"/>
  <c r="L224" i="107" s="1"/>
  <c r="AO224" i="107"/>
  <c r="AN224" i="107"/>
  <c r="AM224" i="107"/>
  <c r="AL224" i="107"/>
  <c r="O224" i="107"/>
  <c r="AJ224" i="107" s="1"/>
  <c r="AW224" i="107" s="1"/>
  <c r="J113" i="106"/>
  <c r="AR119" i="106"/>
  <c r="AM124" i="106"/>
  <c r="AP129" i="106"/>
  <c r="L129" i="106" s="1"/>
  <c r="I140" i="106"/>
  <c r="I141" i="106"/>
  <c r="I145" i="106"/>
  <c r="AN159" i="106"/>
  <c r="I169" i="106"/>
  <c r="AP192" i="106"/>
  <c r="L192" i="106" s="1"/>
  <c r="AQ196" i="106"/>
  <c r="AO199" i="106"/>
  <c r="AR202" i="106"/>
  <c r="AN203" i="106"/>
  <c r="AO204" i="106"/>
  <c r="AO205" i="106"/>
  <c r="AS206" i="106"/>
  <c r="AM208" i="106"/>
  <c r="AN209" i="106"/>
  <c r="O211" i="106"/>
  <c r="AN212" i="106"/>
  <c r="AN214" i="106"/>
  <c r="AL218" i="106"/>
  <c r="I222" i="106"/>
  <c r="AL226" i="106"/>
  <c r="AQ227" i="106"/>
  <c r="AM228" i="106"/>
  <c r="O230" i="106"/>
  <c r="AK230" i="106" s="1"/>
  <c r="AX230" i="106" s="1"/>
  <c r="I234" i="106"/>
  <c r="AQ236" i="106"/>
  <c r="AN244" i="106"/>
  <c r="AP245" i="106"/>
  <c r="L245" i="106" s="1"/>
  <c r="AT246" i="106"/>
  <c r="AP251" i="106"/>
  <c r="AM254" i="106"/>
  <c r="AM258" i="106"/>
  <c r="J260" i="106"/>
  <c r="AR264" i="106"/>
  <c r="J274" i="106"/>
  <c r="AM275" i="106"/>
  <c r="AN276" i="106"/>
  <c r="AP277" i="106"/>
  <c r="L277" i="106" s="1"/>
  <c r="AQ278" i="106"/>
  <c r="AS283" i="106"/>
  <c r="AP284" i="106"/>
  <c r="L284" i="106" s="1"/>
  <c r="AP285" i="106"/>
  <c r="AM291" i="106"/>
  <c r="AL294" i="106"/>
  <c r="AM295" i="106"/>
  <c r="AR303" i="106"/>
  <c r="AT304" i="106"/>
  <c r="AP310" i="106"/>
  <c r="L310" i="106" s="1"/>
  <c r="AO311" i="106"/>
  <c r="AP314" i="106"/>
  <c r="L314" i="106" s="1"/>
  <c r="I317" i="106"/>
  <c r="AM351" i="106"/>
  <c r="V20" i="107"/>
  <c r="V19" i="107" s="1"/>
  <c r="P20" i="107"/>
  <c r="AB5" i="107" s="1"/>
  <c r="N50" i="2" s="1"/>
  <c r="AF20" i="107"/>
  <c r="AS58" i="107"/>
  <c r="I58" i="107"/>
  <c r="AQ58" i="107"/>
  <c r="AN58" i="107"/>
  <c r="AM58" i="107"/>
  <c r="AL58" i="107"/>
  <c r="J126" i="107"/>
  <c r="AR126" i="107"/>
  <c r="AQ126" i="107"/>
  <c r="AN126" i="107"/>
  <c r="AM126" i="107"/>
  <c r="AP83" i="106"/>
  <c r="O93" i="106"/>
  <c r="AQ99" i="106"/>
  <c r="AN124" i="106"/>
  <c r="J141" i="106"/>
  <c r="J145" i="106"/>
  <c r="O149" i="106"/>
  <c r="AK149" i="106" s="1"/>
  <c r="AX149" i="106" s="1"/>
  <c r="J155" i="106"/>
  <c r="J156" i="106"/>
  <c r="AO159" i="106"/>
  <c r="AM162" i="106"/>
  <c r="O166" i="106"/>
  <c r="J169" i="106"/>
  <c r="AN174" i="106"/>
  <c r="O188" i="106"/>
  <c r="AJ188" i="106" s="1"/>
  <c r="AW188" i="106" s="1"/>
  <c r="AQ192" i="106"/>
  <c r="AT196" i="106"/>
  <c r="AQ199" i="106"/>
  <c r="AS202" i="106"/>
  <c r="AO203" i="106"/>
  <c r="AP204" i="106"/>
  <c r="L204" i="106" s="1"/>
  <c r="AP205" i="106"/>
  <c r="AN208" i="106"/>
  <c r="AQ209" i="106"/>
  <c r="AQ212" i="106"/>
  <c r="AO214" i="106"/>
  <c r="AN217" i="106"/>
  <c r="AN218" i="106"/>
  <c r="J222" i="106"/>
  <c r="I223" i="106"/>
  <c r="AM226" i="106"/>
  <c r="AR227" i="106"/>
  <c r="AN228" i="106"/>
  <c r="J234" i="106"/>
  <c r="AO239" i="106"/>
  <c r="O241" i="106"/>
  <c r="AO244" i="106"/>
  <c r="AQ245" i="106"/>
  <c r="AQ251" i="106"/>
  <c r="AN254" i="106"/>
  <c r="AN258" i="106"/>
  <c r="AS264" i="106"/>
  <c r="AG266" i="106"/>
  <c r="I271" i="106"/>
  <c r="AN275" i="106"/>
  <c r="AO276" i="106"/>
  <c r="AQ277" i="106"/>
  <c r="AR278" i="106"/>
  <c r="AQ281" i="106"/>
  <c r="AQ284" i="106"/>
  <c r="AR285" i="106"/>
  <c r="AP290" i="106"/>
  <c r="L290" i="106" s="1"/>
  <c r="AN291" i="106"/>
  <c r="AL293" i="106"/>
  <c r="AM294" i="106"/>
  <c r="AN295" i="106"/>
  <c r="AN302" i="106"/>
  <c r="AT303" i="106"/>
  <c r="AL306" i="106"/>
  <c r="AL307" i="106"/>
  <c r="AQ310" i="106"/>
  <c r="AP311" i="106"/>
  <c r="L311" i="106" s="1"/>
  <c r="J317" i="106"/>
  <c r="I318" i="106"/>
  <c r="AO320" i="106"/>
  <c r="AP321" i="106"/>
  <c r="L321" i="106" s="1"/>
  <c r="AO326" i="106"/>
  <c r="AQ327" i="106"/>
  <c r="AN329" i="106"/>
  <c r="I333" i="106"/>
  <c r="AG334" i="106"/>
  <c r="AQ335" i="106"/>
  <c r="AT336" i="106"/>
  <c r="AL340" i="106"/>
  <c r="AL341" i="106"/>
  <c r="AG343" i="106"/>
  <c r="AM348" i="106"/>
  <c r="AP350" i="106"/>
  <c r="L350" i="106" s="1"/>
  <c r="AN351" i="106"/>
  <c r="W20" i="107"/>
  <c r="W19" i="107" s="1"/>
  <c r="O31" i="107"/>
  <c r="AK31" i="107" s="1"/>
  <c r="AX31" i="107" s="1"/>
  <c r="AT31" i="107"/>
  <c r="AR31" i="107"/>
  <c r="J31" i="107"/>
  <c r="I31" i="107"/>
  <c r="AT156" i="107"/>
  <c r="J156" i="107"/>
  <c r="AR156" i="107"/>
  <c r="X20" i="107"/>
  <c r="AJ5" i="107" s="1"/>
  <c r="V50" i="2" s="1"/>
  <c r="AS27" i="107"/>
  <c r="AQ27" i="107"/>
  <c r="AP27" i="107"/>
  <c r="L27" i="107" s="1"/>
  <c r="AO27" i="107"/>
  <c r="AM27" i="107"/>
  <c r="AL27" i="107"/>
  <c r="AG27" i="107"/>
  <c r="I27" i="107"/>
  <c r="AI46" i="107"/>
  <c r="AV46" i="107" s="1"/>
  <c r="AK46" i="107"/>
  <c r="AX46" i="107" s="1"/>
  <c r="AJ46" i="107"/>
  <c r="AW46" i="107" s="1"/>
  <c r="AT216" i="107"/>
  <c r="AS216" i="107"/>
  <c r="AM216" i="107"/>
  <c r="AL216" i="107"/>
  <c r="AG216" i="107"/>
  <c r="AS78" i="106"/>
  <c r="AR83" i="106"/>
  <c r="AR88" i="106"/>
  <c r="AG93" i="106"/>
  <c r="AG113" i="106"/>
  <c r="AG114" i="106"/>
  <c r="AL115" i="106"/>
  <c r="AO118" i="106"/>
  <c r="AQ123" i="106"/>
  <c r="AP124" i="106"/>
  <c r="L124" i="106" s="1"/>
  <c r="AO125" i="106"/>
  <c r="AO127" i="106"/>
  <c r="AR128" i="106"/>
  <c r="AT129" i="106"/>
  <c r="AM131" i="106"/>
  <c r="AQ138" i="106"/>
  <c r="O140" i="106"/>
  <c r="O141" i="106"/>
  <c r="AI141" i="106" s="1"/>
  <c r="AV141" i="106" s="1"/>
  <c r="AG142" i="106"/>
  <c r="O145" i="106"/>
  <c r="AK145" i="106" s="1"/>
  <c r="AX145" i="106" s="1"/>
  <c r="AG148" i="106"/>
  <c r="AL150" i="106"/>
  <c r="O153" i="106"/>
  <c r="AK153" i="106" s="1"/>
  <c r="AX153" i="106" s="1"/>
  <c r="O155" i="106"/>
  <c r="AM158" i="106"/>
  <c r="AQ159" i="106"/>
  <c r="J161" i="106"/>
  <c r="AP162" i="106"/>
  <c r="L162" i="106" s="1"/>
  <c r="AJ165" i="106"/>
  <c r="AW165" i="106" s="1"/>
  <c r="AS167" i="106"/>
  <c r="AQ174" i="106"/>
  <c r="AM179" i="106"/>
  <c r="J181" i="106"/>
  <c r="AL189" i="106"/>
  <c r="AT192" i="106"/>
  <c r="I197" i="106"/>
  <c r="I203" i="106"/>
  <c r="AQ203" i="106"/>
  <c r="AR204" i="106"/>
  <c r="AP208" i="106"/>
  <c r="L208" i="106" s="1"/>
  <c r="AR214" i="106"/>
  <c r="AP217" i="106"/>
  <c r="AQ218" i="106"/>
  <c r="AG220" i="106"/>
  <c r="AO226" i="106"/>
  <c r="AT227" i="106"/>
  <c r="AP228" i="106"/>
  <c r="L228" i="106" s="1"/>
  <c r="O234" i="106"/>
  <c r="AL235" i="106"/>
  <c r="AG241" i="106"/>
  <c r="AQ244" i="106"/>
  <c r="AS249" i="106"/>
  <c r="AP254" i="106"/>
  <c r="L254" i="106" s="1"/>
  <c r="AM256" i="106"/>
  <c r="AQ257" i="106"/>
  <c r="AP258" i="106"/>
  <c r="L258" i="106" s="1"/>
  <c r="AK266" i="106"/>
  <c r="AX266" i="106" s="1"/>
  <c r="AN267" i="106"/>
  <c r="AM268" i="106"/>
  <c r="AP275" i="106"/>
  <c r="AQ276" i="106"/>
  <c r="AL280" i="106"/>
  <c r="AT284" i="106"/>
  <c r="AO289" i="106"/>
  <c r="AR290" i="106"/>
  <c r="AP291" i="106"/>
  <c r="L291" i="106" s="1"/>
  <c r="AN293" i="106"/>
  <c r="AO294" i="106"/>
  <c r="AP301" i="106"/>
  <c r="L301" i="106" s="1"/>
  <c r="AN306" i="106"/>
  <c r="AN307" i="106"/>
  <c r="AS310" i="106"/>
  <c r="O317" i="106"/>
  <c r="AT320" i="106"/>
  <c r="AR321" i="106"/>
  <c r="AL324" i="106"/>
  <c r="I327" i="106"/>
  <c r="I328" i="106"/>
  <c r="AT329" i="106"/>
  <c r="AG331" i="106"/>
  <c r="AL334" i="106"/>
  <c r="AN340" i="106"/>
  <c r="AO341" i="106"/>
  <c r="AP343" i="106"/>
  <c r="AM347" i="106"/>
  <c r="AP348" i="106"/>
  <c r="L348" i="106" s="1"/>
  <c r="AM349" i="106"/>
  <c r="AS350" i="106"/>
  <c r="AQ351" i="106"/>
  <c r="Y20" i="107"/>
  <c r="R20" i="107"/>
  <c r="O27" i="107"/>
  <c r="AS92" i="107"/>
  <c r="AT92" i="107"/>
  <c r="AQ92" i="107"/>
  <c r="AP92" i="107"/>
  <c r="L92" i="107" s="1"/>
  <c r="AO92" i="107"/>
  <c r="AN92" i="107"/>
  <c r="AL92" i="107"/>
  <c r="AG92" i="107"/>
  <c r="O92" i="107"/>
  <c r="O216" i="107"/>
  <c r="AS228" i="107"/>
  <c r="AR228" i="107"/>
  <c r="I228" i="107"/>
  <c r="AQ228" i="107"/>
  <c r="AP228" i="107"/>
  <c r="L228" i="107" s="1"/>
  <c r="AO228" i="107"/>
  <c r="AN228" i="107"/>
  <c r="AM228" i="107"/>
  <c r="AL228" i="107"/>
  <c r="AG228" i="107"/>
  <c r="O228" i="107"/>
  <c r="O73" i="106"/>
  <c r="AS88" i="106"/>
  <c r="AL90" i="106"/>
  <c r="AG92" i="106"/>
  <c r="J98" i="106"/>
  <c r="I99" i="106"/>
  <c r="I100" i="106"/>
  <c r="AJ106" i="106"/>
  <c r="AW106" i="106" s="1"/>
  <c r="I109" i="106"/>
  <c r="AM115" i="106"/>
  <c r="AS116" i="106"/>
  <c r="AQ118" i="106"/>
  <c r="AR123" i="106"/>
  <c r="AQ124" i="106"/>
  <c r="AP125" i="106"/>
  <c r="L125" i="106" s="1"/>
  <c r="AP127" i="106"/>
  <c r="L127" i="106" s="1"/>
  <c r="AT128" i="106"/>
  <c r="AN131" i="106"/>
  <c r="O135" i="106"/>
  <c r="AK135" i="106" s="1"/>
  <c r="AX135" i="106" s="1"/>
  <c r="AG144" i="106"/>
  <c r="I147" i="106"/>
  <c r="AM149" i="106"/>
  <c r="AM150" i="106"/>
  <c r="AG154" i="106"/>
  <c r="AG156" i="106"/>
  <c r="AN158" i="106"/>
  <c r="AS159" i="106"/>
  <c r="AQ162" i="106"/>
  <c r="AM164" i="106"/>
  <c r="AL165" i="106"/>
  <c r="O169" i="106"/>
  <c r="AT174" i="106"/>
  <c r="O176" i="106"/>
  <c r="O178" i="106"/>
  <c r="AO179" i="106"/>
  <c r="AI182" i="106"/>
  <c r="AV182" i="106" s="1"/>
  <c r="I186" i="106"/>
  <c r="AG187" i="106"/>
  <c r="AL188" i="106"/>
  <c r="AM189" i="106"/>
  <c r="I192" i="106"/>
  <c r="AL195" i="106"/>
  <c r="J200" i="106"/>
  <c r="J203" i="106"/>
  <c r="AR203" i="106"/>
  <c r="AT204" i="106"/>
  <c r="AQ208" i="106"/>
  <c r="J210" i="106"/>
  <c r="AL211" i="106"/>
  <c r="AT214" i="106"/>
  <c r="AQ217" i="106"/>
  <c r="AR218" i="106"/>
  <c r="O222" i="106"/>
  <c r="AJ222" i="106" s="1"/>
  <c r="AW222" i="106" s="1"/>
  <c r="AP226" i="106"/>
  <c r="L226" i="106" s="1"/>
  <c r="AQ228" i="106"/>
  <c r="AL230" i="106"/>
  <c r="I233" i="106"/>
  <c r="AN235" i="106"/>
  <c r="O237" i="106"/>
  <c r="AK237" i="106" s="1"/>
  <c r="AX237" i="106" s="1"/>
  <c r="AL242" i="106"/>
  <c r="I244" i="106"/>
  <c r="AR244" i="106"/>
  <c r="AQ258" i="106"/>
  <c r="AO267" i="106"/>
  <c r="AN268" i="106"/>
  <c r="AM280" i="106"/>
  <c r="O286" i="106"/>
  <c r="AJ286" i="106" s="1"/>
  <c r="AW286" i="106" s="1"/>
  <c r="J288" i="106"/>
  <c r="AQ289" i="106"/>
  <c r="AS290" i="106"/>
  <c r="AQ291" i="106"/>
  <c r="AO293" i="106"/>
  <c r="AP294" i="106"/>
  <c r="L294" i="106" s="1"/>
  <c r="AL300" i="106"/>
  <c r="AQ301" i="106"/>
  <c r="AQ302" i="106"/>
  <c r="O304" i="106"/>
  <c r="O305" i="106"/>
  <c r="AR306" i="106"/>
  <c r="AO307" i="106"/>
  <c r="AT310" i="106"/>
  <c r="I312" i="106"/>
  <c r="AT321" i="106"/>
  <c r="AO340" i="106"/>
  <c r="AP341" i="106"/>
  <c r="L341" i="106" s="1"/>
  <c r="AN349" i="106"/>
  <c r="AR351" i="106"/>
  <c r="T20" i="107"/>
  <c r="AI70" i="107"/>
  <c r="AV70" i="107" s="1"/>
  <c r="AK70" i="107"/>
  <c r="AX70" i="107" s="1"/>
  <c r="AJ70" i="107"/>
  <c r="AW70" i="107" s="1"/>
  <c r="O196" i="107"/>
  <c r="AT196" i="107"/>
  <c r="AQ196" i="107"/>
  <c r="AP196" i="107"/>
  <c r="L196" i="107" s="1"/>
  <c r="AO196" i="107"/>
  <c r="AN196" i="107"/>
  <c r="AM196" i="107"/>
  <c r="AL196" i="107"/>
  <c r="AG196" i="107"/>
  <c r="AM90" i="106"/>
  <c r="AL93" i="106"/>
  <c r="AL94" i="106"/>
  <c r="I97" i="106"/>
  <c r="J99" i="106"/>
  <c r="J100" i="106"/>
  <c r="I105" i="106"/>
  <c r="AL106" i="106"/>
  <c r="I108" i="106"/>
  <c r="J109" i="106"/>
  <c r="O112" i="106"/>
  <c r="AJ112" i="106" s="1"/>
  <c r="AW112" i="106" s="1"/>
  <c r="AN114" i="106"/>
  <c r="AN115" i="106"/>
  <c r="AT123" i="106"/>
  <c r="AT124" i="106"/>
  <c r="AQ125" i="106"/>
  <c r="AO131" i="106"/>
  <c r="I139" i="106"/>
  <c r="AG140" i="106"/>
  <c r="AG141" i="106"/>
  <c r="J147" i="106"/>
  <c r="AM148" i="106"/>
  <c r="AN149" i="106"/>
  <c r="AO150" i="106"/>
  <c r="AG152" i="106"/>
  <c r="AG153" i="106"/>
  <c r="AG155" i="106"/>
  <c r="AQ158" i="106"/>
  <c r="AT159" i="106"/>
  <c r="O161" i="106"/>
  <c r="AK161" i="106" s="1"/>
  <c r="AX161" i="106" s="1"/>
  <c r="AS162" i="106"/>
  <c r="AN164" i="106"/>
  <c r="AL166" i="106"/>
  <c r="AG171" i="106"/>
  <c r="AP179" i="106"/>
  <c r="AK182" i="106"/>
  <c r="AX182" i="106" s="1"/>
  <c r="AT203" i="106"/>
  <c r="J206" i="106"/>
  <c r="AR208" i="106"/>
  <c r="AP211" i="106"/>
  <c r="AR217" i="106"/>
  <c r="AS218" i="106"/>
  <c r="AQ220" i="106"/>
  <c r="AQ226" i="106"/>
  <c r="I228" i="106"/>
  <c r="AR228" i="106"/>
  <c r="AM230" i="106"/>
  <c r="J233" i="106"/>
  <c r="AG234" i="106"/>
  <c r="AO235" i="106"/>
  <c r="AL238" i="106"/>
  <c r="AM242" i="106"/>
  <c r="AT244" i="106"/>
  <c r="AR254" i="106"/>
  <c r="AP256" i="106"/>
  <c r="AT257" i="106"/>
  <c r="AR258" i="106"/>
  <c r="AO266" i="106"/>
  <c r="AP267" i="106"/>
  <c r="L267" i="106" s="1"/>
  <c r="AO268" i="106"/>
  <c r="AR275" i="106"/>
  <c r="J278" i="106"/>
  <c r="AN280" i="106"/>
  <c r="O284" i="106"/>
  <c r="AR289" i="106"/>
  <c r="AT290" i="106"/>
  <c r="AR291" i="106"/>
  <c r="AP293" i="106"/>
  <c r="L293" i="106" s="1"/>
  <c r="AQ294" i="106"/>
  <c r="AR301" i="106"/>
  <c r="AS306" i="106"/>
  <c r="AP307" i="106"/>
  <c r="L307" i="106" s="1"/>
  <c r="I310" i="106"/>
  <c r="AM313" i="106"/>
  <c r="I321" i="106"/>
  <c r="AT351" i="106"/>
  <c r="U20" i="107"/>
  <c r="U19" i="107" s="1"/>
  <c r="I24" i="107"/>
  <c r="AS110" i="107"/>
  <c r="I110" i="107"/>
  <c r="AR110" i="107"/>
  <c r="AQ110" i="107"/>
  <c r="AP110" i="107"/>
  <c r="AO110" i="107"/>
  <c r="AN110" i="107"/>
  <c r="AM110" i="107"/>
  <c r="O110" i="107"/>
  <c r="AT137" i="107"/>
  <c r="AQ137" i="107"/>
  <c r="AP137" i="107"/>
  <c r="L137" i="107" s="1"/>
  <c r="AO137" i="107"/>
  <c r="AG137" i="107"/>
  <c r="I83" i="106"/>
  <c r="I89" i="106"/>
  <c r="AO90" i="106"/>
  <c r="AL92" i="106"/>
  <c r="AM93" i="106"/>
  <c r="AM106" i="106"/>
  <c r="AL113" i="106"/>
  <c r="AO114" i="106"/>
  <c r="AO115" i="106"/>
  <c r="AL120" i="106"/>
  <c r="AR125" i="106"/>
  <c r="AT127" i="106"/>
  <c r="I129" i="106"/>
  <c r="AP131" i="106"/>
  <c r="L131" i="106" s="1"/>
  <c r="AG133" i="106"/>
  <c r="AG135" i="106"/>
  <c r="J139" i="106"/>
  <c r="J143" i="106"/>
  <c r="AJ144" i="106"/>
  <c r="AW144" i="106" s="1"/>
  <c r="AL145" i="106"/>
  <c r="AN148" i="106"/>
  <c r="AO149" i="106"/>
  <c r="AP150" i="106"/>
  <c r="L150" i="106" s="1"/>
  <c r="AN156" i="106"/>
  <c r="AT158" i="106"/>
  <c r="AO164" i="106"/>
  <c r="AN165" i="106"/>
  <c r="AM166" i="106"/>
  <c r="AG169" i="106"/>
  <c r="AG176" i="106"/>
  <c r="AQ179" i="106"/>
  <c r="AL182" i="106"/>
  <c r="AT208" i="106"/>
  <c r="AQ211" i="106"/>
  <c r="AT218" i="106"/>
  <c r="AR220" i="106"/>
  <c r="AR226" i="106"/>
  <c r="J228" i="106"/>
  <c r="AT228" i="106"/>
  <c r="AN230" i="106"/>
  <c r="AP235" i="106"/>
  <c r="L235" i="106" s="1"/>
  <c r="AG237" i="106"/>
  <c r="AM238" i="106"/>
  <c r="AN242" i="106"/>
  <c r="L246" i="106"/>
  <c r="J248" i="106"/>
  <c r="AT254" i="106"/>
  <c r="AR256" i="106"/>
  <c r="AT258" i="106"/>
  <c r="O265" i="106"/>
  <c r="AP266" i="106"/>
  <c r="AR267" i="106"/>
  <c r="AP268" i="106"/>
  <c r="L268" i="106" s="1"/>
  <c r="I277" i="106"/>
  <c r="AG279" i="106"/>
  <c r="AO280" i="106"/>
  <c r="I285" i="106"/>
  <c r="AG286" i="106"/>
  <c r="O288" i="106"/>
  <c r="AI288" i="106" s="1"/>
  <c r="AV288" i="106" s="1"/>
  <c r="AT289" i="106"/>
  <c r="AQ293" i="106"/>
  <c r="AR294" i="106"/>
  <c r="AS301" i="106"/>
  <c r="AG304" i="106"/>
  <c r="AG305" i="106"/>
  <c r="AT306" i="106"/>
  <c r="AQ307" i="106"/>
  <c r="J310" i="106"/>
  <c r="I311" i="106"/>
  <c r="AO313" i="106"/>
  <c r="AG315" i="106"/>
  <c r="AO319" i="106"/>
  <c r="J321" i="106"/>
  <c r="AS324" i="106"/>
  <c r="AG328" i="106"/>
  <c r="I330" i="106"/>
  <c r="AO334" i="106"/>
  <c r="AQ340" i="106"/>
  <c r="AR341" i="106"/>
  <c r="AP349" i="106"/>
  <c r="L349" i="106" s="1"/>
  <c r="I351" i="106"/>
  <c r="AB20" i="107"/>
  <c r="AB19" i="107" s="1"/>
  <c r="AT184" i="107"/>
  <c r="AS184" i="107"/>
  <c r="AR184" i="107"/>
  <c r="AL184" i="107"/>
  <c r="AO76" i="106"/>
  <c r="J83" i="106"/>
  <c r="J89" i="106"/>
  <c r="AP90" i="106"/>
  <c r="AM92" i="106"/>
  <c r="AN93" i="106"/>
  <c r="O99" i="106"/>
  <c r="O100" i="106"/>
  <c r="AK100" i="106" s="1"/>
  <c r="AX100" i="106" s="1"/>
  <c r="O105" i="106"/>
  <c r="AK105" i="106" s="1"/>
  <c r="AX105" i="106" s="1"/>
  <c r="AO106" i="106"/>
  <c r="AG112" i="106"/>
  <c r="AM113" i="106"/>
  <c r="AR114" i="106"/>
  <c r="AP115" i="106"/>
  <c r="L115" i="106" s="1"/>
  <c r="I119" i="106"/>
  <c r="AM120" i="106"/>
  <c r="I124" i="106"/>
  <c r="I125" i="106"/>
  <c r="AT125" i="106"/>
  <c r="J129" i="106"/>
  <c r="AQ131" i="106"/>
  <c r="AK144" i="106"/>
  <c r="AX144" i="106" s="1"/>
  <c r="AM145" i="106"/>
  <c r="AO148" i="106"/>
  <c r="AP149" i="106"/>
  <c r="L149" i="106" s="1"/>
  <c r="AQ150" i="106"/>
  <c r="AM152" i="106"/>
  <c r="AL153" i="106"/>
  <c r="I160" i="106"/>
  <c r="AQ164" i="106"/>
  <c r="AO165" i="106"/>
  <c r="AO166" i="106"/>
  <c r="AG170" i="106"/>
  <c r="AL171" i="106"/>
  <c r="I175" i="106"/>
  <c r="AR179" i="106"/>
  <c r="AG181" i="106"/>
  <c r="AN182" i="106"/>
  <c r="AL187" i="106"/>
  <c r="AQ188" i="106"/>
  <c r="AR189" i="106"/>
  <c r="O192" i="106"/>
  <c r="AJ192" i="106" s="1"/>
  <c r="AW192" i="106" s="1"/>
  <c r="I196" i="106"/>
  <c r="AM197" i="106"/>
  <c r="I202" i="106"/>
  <c r="O203" i="106"/>
  <c r="J205" i="106"/>
  <c r="I208" i="106"/>
  <c r="AR211" i="106"/>
  <c r="I215" i="106"/>
  <c r="AN216" i="106"/>
  <c r="I218" i="106"/>
  <c r="AS220" i="106"/>
  <c r="AT226" i="106"/>
  <c r="AP230" i="106"/>
  <c r="L230" i="106" s="1"/>
  <c r="O233" i="106"/>
  <c r="AS235" i="106"/>
  <c r="AN238" i="106"/>
  <c r="AO242" i="106"/>
  <c r="O244" i="106"/>
  <c r="O246" i="106"/>
  <c r="AI246" i="106" s="1"/>
  <c r="AV246" i="106" s="1"/>
  <c r="AQ266" i="106"/>
  <c r="AT267" i="106"/>
  <c r="AQ268" i="106"/>
  <c r="AO271" i="106"/>
  <c r="O278" i="106"/>
  <c r="AP280" i="106"/>
  <c r="L280" i="106" s="1"/>
  <c r="AG284" i="106"/>
  <c r="AT293" i="106"/>
  <c r="AT294" i="106"/>
  <c r="AT301" i="106"/>
  <c r="I303" i="106"/>
  <c r="I338" i="106"/>
  <c r="I344" i="106"/>
  <c r="AQ349" i="106"/>
  <c r="J351" i="106"/>
  <c r="AC20" i="107"/>
  <c r="AN27" i="107"/>
  <c r="AL32" i="107"/>
  <c r="AR32" i="107"/>
  <c r="AM32" i="107"/>
  <c r="AT175" i="107"/>
  <c r="AS175" i="107"/>
  <c r="AM175" i="107"/>
  <c r="J202" i="107"/>
  <c r="AT202" i="107"/>
  <c r="AS202" i="107"/>
  <c r="AJ237" i="107"/>
  <c r="AW237" i="107" s="1"/>
  <c r="AI237" i="107"/>
  <c r="AV237" i="107" s="1"/>
  <c r="AK237" i="107"/>
  <c r="AX237" i="107" s="1"/>
  <c r="AN92" i="106"/>
  <c r="AO93" i="106"/>
  <c r="AP106" i="106"/>
  <c r="AL140" i="106"/>
  <c r="AL141" i="106"/>
  <c r="AL144" i="106"/>
  <c r="AS145" i="106"/>
  <c r="AQ149" i="106"/>
  <c r="AR164" i="106"/>
  <c r="AP166" i="106"/>
  <c r="L166" i="106" s="1"/>
  <c r="AR176" i="106"/>
  <c r="AS179" i="106"/>
  <c r="AO182" i="106"/>
  <c r="AG186" i="106"/>
  <c r="AM187" i="106"/>
  <c r="AT188" i="106"/>
  <c r="AQ197" i="106"/>
  <c r="AL200" i="106"/>
  <c r="J202" i="106"/>
  <c r="I204" i="106"/>
  <c r="AG206" i="106"/>
  <c r="J208" i="106"/>
  <c r="AL210" i="106"/>
  <c r="I214" i="106"/>
  <c r="AP216" i="106"/>
  <c r="L216" i="106" s="1"/>
  <c r="J218" i="106"/>
  <c r="AT220" i="106"/>
  <c r="AL222" i="106"/>
  <c r="O228" i="106"/>
  <c r="AR230" i="106"/>
  <c r="AL234" i="106"/>
  <c r="AL237" i="106"/>
  <c r="AO238" i="106"/>
  <c r="AM240" i="106"/>
  <c r="AM241" i="106"/>
  <c r="AP242" i="106"/>
  <c r="L242" i="106" s="1"/>
  <c r="O248" i="106"/>
  <c r="AI248" i="106" s="1"/>
  <c r="AV248" i="106" s="1"/>
  <c r="AR252" i="106"/>
  <c r="AL260" i="106"/>
  <c r="AG265" i="106"/>
  <c r="AS266" i="106"/>
  <c r="AR268" i="106"/>
  <c r="AR271" i="106"/>
  <c r="J275" i="106"/>
  <c r="O277" i="106"/>
  <c r="AK277" i="106" s="1"/>
  <c r="AX277" i="106" s="1"/>
  <c r="AL279" i="106"/>
  <c r="AS280" i="106"/>
  <c r="AP282" i="106"/>
  <c r="L282" i="106" s="1"/>
  <c r="AL286" i="106"/>
  <c r="I290" i="106"/>
  <c r="I291" i="106"/>
  <c r="AL296" i="106"/>
  <c r="O310" i="106"/>
  <c r="AD20" i="107"/>
  <c r="AR27" i="107"/>
  <c r="AA20" i="107"/>
  <c r="AA19" i="107" s="1"/>
  <c r="AT40" i="107"/>
  <c r="AQ40" i="107"/>
  <c r="O40" i="107"/>
  <c r="AK40" i="107" s="1"/>
  <c r="AX40" i="107" s="1"/>
  <c r="J80" i="107"/>
  <c r="AQ80" i="107"/>
  <c r="AO100" i="107"/>
  <c r="AS100" i="107"/>
  <c r="AR100" i="107"/>
  <c r="AP100" i="107"/>
  <c r="L100" i="107" s="1"/>
  <c r="AG100" i="107"/>
  <c r="O100" i="107"/>
  <c r="AI100" i="107" s="1"/>
  <c r="AV100" i="107" s="1"/>
  <c r="AP113" i="106"/>
  <c r="L113" i="106" s="1"/>
  <c r="I131" i="106"/>
  <c r="AT131" i="106"/>
  <c r="AT133" i="106"/>
  <c r="AQ135" i="106"/>
  <c r="AM140" i="106"/>
  <c r="AM141" i="106"/>
  <c r="AM144" i="106"/>
  <c r="AT145" i="106"/>
  <c r="AR148" i="106"/>
  <c r="AR149" i="106"/>
  <c r="AN153" i="106"/>
  <c r="AL155" i="106"/>
  <c r="AS164" i="106"/>
  <c r="AR165" i="106"/>
  <c r="AQ166" i="106"/>
  <c r="AM168" i="106"/>
  <c r="AL170" i="106"/>
  <c r="AO171" i="106"/>
  <c r="I174" i="106"/>
  <c r="I179" i="106"/>
  <c r="AT179" i="106"/>
  <c r="AR181" i="106"/>
  <c r="AQ182" i="106"/>
  <c r="AN187" i="106"/>
  <c r="AG192" i="106"/>
  <c r="AS193" i="106"/>
  <c r="AM200" i="106"/>
  <c r="AG203" i="106"/>
  <c r="J204" i="106"/>
  <c r="O205" i="106"/>
  <c r="I209" i="106"/>
  <c r="AN210" i="106"/>
  <c r="I212" i="106"/>
  <c r="J214" i="106"/>
  <c r="I219" i="106"/>
  <c r="AM222" i="106"/>
  <c r="O229" i="106"/>
  <c r="AT230" i="106"/>
  <c r="AP234" i="106"/>
  <c r="L234" i="106" s="1"/>
  <c r="AM237" i="106"/>
  <c r="AP238" i="106"/>
  <c r="L238" i="106" s="1"/>
  <c r="AN240" i="106"/>
  <c r="AQ241" i="106"/>
  <c r="AQ242" i="106"/>
  <c r="AG244" i="106"/>
  <c r="J245" i="106"/>
  <c r="AG246" i="106"/>
  <c r="AS250" i="106"/>
  <c r="AS252" i="106"/>
  <c r="I254" i="106"/>
  <c r="AM260" i="106"/>
  <c r="AT268" i="106"/>
  <c r="AS271" i="106"/>
  <c r="L276" i="106"/>
  <c r="AG278" i="106"/>
  <c r="AT279" i="106"/>
  <c r="AQ282" i="106"/>
  <c r="AM286" i="106"/>
  <c r="AM288" i="106"/>
  <c r="J290" i="106"/>
  <c r="J291" i="106"/>
  <c r="I294" i="106"/>
  <c r="AM296" i="106"/>
  <c r="AQ298" i="106"/>
  <c r="J307" i="106"/>
  <c r="AG312" i="106"/>
  <c r="AP317" i="106"/>
  <c r="O321" i="106"/>
  <c r="AN322" i="106"/>
  <c r="AI327" i="106"/>
  <c r="AV327" i="106" s="1"/>
  <c r="AQ333" i="106"/>
  <c r="AR334" i="106"/>
  <c r="AL336" i="106"/>
  <c r="I349" i="106"/>
  <c r="O351" i="106"/>
  <c r="AT27" i="107"/>
  <c r="AI30" i="107"/>
  <c r="AV30" i="107" s="1"/>
  <c r="AK30" i="107"/>
  <c r="AX30" i="107" s="1"/>
  <c r="AJ30" i="107"/>
  <c r="AW30" i="107" s="1"/>
  <c r="AS111" i="107"/>
  <c r="J111" i="107"/>
  <c r="I111" i="107"/>
  <c r="AT111" i="107"/>
  <c r="AR111" i="107"/>
  <c r="AQ111" i="107"/>
  <c r="AP111" i="107"/>
  <c r="L111" i="107" s="1"/>
  <c r="AO111" i="107"/>
  <c r="AM111" i="107"/>
  <c r="AL111" i="107"/>
  <c r="AG111" i="107"/>
  <c r="O148" i="107"/>
  <c r="AK148" i="107" s="1"/>
  <c r="AX148" i="107" s="1"/>
  <c r="I148" i="107"/>
  <c r="AT148" i="107"/>
  <c r="AQ148" i="107"/>
  <c r="AP148" i="107"/>
  <c r="L148" i="107" s="1"/>
  <c r="AO148" i="107"/>
  <c r="AN148" i="107"/>
  <c r="AM148" i="107"/>
  <c r="AL148" i="107"/>
  <c r="AG148" i="107"/>
  <c r="AL197" i="107"/>
  <c r="I197" i="107"/>
  <c r="AT197" i="107"/>
  <c r="AS197" i="107"/>
  <c r="AR197" i="107"/>
  <c r="AQ197" i="107"/>
  <c r="AP197" i="107"/>
  <c r="L197" i="107" s="1"/>
  <c r="AO197" i="107"/>
  <c r="AN197" i="107"/>
  <c r="AM197" i="107"/>
  <c r="AG197" i="107"/>
  <c r="O197" i="107"/>
  <c r="AT76" i="106"/>
  <c r="AP92" i="106"/>
  <c r="L92" i="106" s="1"/>
  <c r="AQ93" i="106"/>
  <c r="AO105" i="106"/>
  <c r="AG108" i="106"/>
  <c r="AG109" i="106"/>
  <c r="AP112" i="106"/>
  <c r="L112" i="106" s="1"/>
  <c r="AQ113" i="106"/>
  <c r="I115" i="106"/>
  <c r="AT115" i="106"/>
  <c r="AL117" i="106"/>
  <c r="O119" i="106"/>
  <c r="O124" i="106"/>
  <c r="AI124" i="106" s="1"/>
  <c r="AV124" i="106" s="1"/>
  <c r="AG129" i="106"/>
  <c r="J131" i="106"/>
  <c r="AR135" i="106"/>
  <c r="I138" i="106"/>
  <c r="AM139" i="106"/>
  <c r="AN140" i="106"/>
  <c r="AN141" i="106"/>
  <c r="AL143" i="106"/>
  <c r="AN144" i="106"/>
  <c r="AM147" i="106"/>
  <c r="AS148" i="106"/>
  <c r="AT149" i="106"/>
  <c r="AP152" i="106"/>
  <c r="L152" i="106" s="1"/>
  <c r="AP153" i="106"/>
  <c r="L153" i="106" s="1"/>
  <c r="AN154" i="106"/>
  <c r="AN155" i="106"/>
  <c r="O159" i="106"/>
  <c r="AK159" i="106" s="1"/>
  <c r="AX159" i="106" s="1"/>
  <c r="O160" i="106"/>
  <c r="AT165" i="106"/>
  <c r="AR166" i="106"/>
  <c r="AM169" i="106"/>
  <c r="AP171" i="106"/>
  <c r="L171" i="106" s="1"/>
  <c r="J179" i="106"/>
  <c r="AR182" i="106"/>
  <c r="AN186" i="106"/>
  <c r="AO187" i="106"/>
  <c r="J189" i="106"/>
  <c r="AO200" i="106"/>
  <c r="O218" i="106"/>
  <c r="AN222" i="106"/>
  <c r="I226" i="106"/>
  <c r="AG228" i="106"/>
  <c r="AM233" i="106"/>
  <c r="AQ234" i="106"/>
  <c r="O236" i="106"/>
  <c r="AN237" i="106"/>
  <c r="AQ238" i="106"/>
  <c r="AO240" i="106"/>
  <c r="AR241" i="106"/>
  <c r="AR242" i="106"/>
  <c r="AT252" i="106"/>
  <c r="J254" i="106"/>
  <c r="I258" i="106"/>
  <c r="AN260" i="106"/>
  <c r="AG262" i="106"/>
  <c r="AL264" i="106"/>
  <c r="AM265" i="106"/>
  <c r="J267" i="106"/>
  <c r="I268" i="106"/>
  <c r="O276" i="106"/>
  <c r="AI276" i="106" s="1"/>
  <c r="AV276" i="106" s="1"/>
  <c r="AG277" i="106"/>
  <c r="I281" i="106"/>
  <c r="AN286" i="106"/>
  <c r="AR288" i="106"/>
  <c r="J294" i="106"/>
  <c r="O295" i="106"/>
  <c r="AI295" i="106" s="1"/>
  <c r="AV295" i="106" s="1"/>
  <c r="AP296" i="106"/>
  <c r="L296" i="106" s="1"/>
  <c r="AR298" i="106"/>
  <c r="I301" i="106"/>
  <c r="J302" i="106"/>
  <c r="O303" i="106"/>
  <c r="I308" i="106"/>
  <c r="AG311" i="106"/>
  <c r="O314" i="106"/>
  <c r="AQ317" i="106"/>
  <c r="AL318" i="106"/>
  <c r="AJ327" i="106"/>
  <c r="AW327" i="106" s="1"/>
  <c r="AP24" i="107"/>
  <c r="AP32" i="107"/>
  <c r="J71" i="107"/>
  <c r="AQ71" i="107"/>
  <c r="AL71" i="107"/>
  <c r="O90" i="107"/>
  <c r="AI90" i="107" s="1"/>
  <c r="AV90" i="107" s="1"/>
  <c r="I90" i="107"/>
  <c r="AQ90" i="107"/>
  <c r="AP90" i="107"/>
  <c r="AN90" i="107"/>
  <c r="AM90" i="107"/>
  <c r="AL90" i="107"/>
  <c r="AG90" i="107"/>
  <c r="AK111" i="107"/>
  <c r="AX111" i="107" s="1"/>
  <c r="AJ111" i="107"/>
  <c r="AW111" i="107" s="1"/>
  <c r="AG83" i="106"/>
  <c r="AP89" i="106"/>
  <c r="AQ92" i="106"/>
  <c r="AR93" i="106"/>
  <c r="AM100" i="106"/>
  <c r="AP105" i="106"/>
  <c r="L105" i="106" s="1"/>
  <c r="I107" i="106"/>
  <c r="AQ112" i="106"/>
  <c r="AR113" i="106"/>
  <c r="O125" i="106"/>
  <c r="AN139" i="106"/>
  <c r="AO140" i="106"/>
  <c r="AO141" i="106"/>
  <c r="AO143" i="106"/>
  <c r="AO144" i="106"/>
  <c r="AO147" i="106"/>
  <c r="AT148" i="106"/>
  <c r="AR152" i="106"/>
  <c r="AQ153" i="106"/>
  <c r="AP154" i="106"/>
  <c r="L154" i="106" s="1"/>
  <c r="AO155" i="106"/>
  <c r="AO163" i="106"/>
  <c r="AT166" i="106"/>
  <c r="AN169" i="106"/>
  <c r="AT182" i="106"/>
  <c r="AQ186" i="106"/>
  <c r="AQ187" i="106"/>
  <c r="AS200" i="106"/>
  <c r="O204" i="106"/>
  <c r="AG205" i="106"/>
  <c r="AM206" i="106"/>
  <c r="O209" i="106"/>
  <c r="AR210" i="106"/>
  <c r="O214" i="106"/>
  <c r="AI214" i="106" s="1"/>
  <c r="AV214" i="106" s="1"/>
  <c r="AM215" i="106"/>
  <c r="AO222" i="106"/>
  <c r="J226" i="106"/>
  <c r="AP233" i="106"/>
  <c r="AR234" i="106"/>
  <c r="AO237" i="106"/>
  <c r="AR238" i="106"/>
  <c r="AP240" i="106"/>
  <c r="AS241" i="106"/>
  <c r="AT242" i="106"/>
  <c r="AL246" i="106"/>
  <c r="J258" i="106"/>
  <c r="AO260" i="106"/>
  <c r="AM264" i="106"/>
  <c r="AS265" i="106"/>
  <c r="J268" i="106"/>
  <c r="AL273" i="106"/>
  <c r="AG275" i="106"/>
  <c r="AL278" i="106"/>
  <c r="J280" i="106"/>
  <c r="J281" i="106"/>
  <c r="AG285" i="106"/>
  <c r="AO286" i="106"/>
  <c r="AS296" i="106"/>
  <c r="AL304" i="106"/>
  <c r="O307" i="106"/>
  <c r="J308" i="106"/>
  <c r="AO312" i="106"/>
  <c r="AR317" i="106"/>
  <c r="AM318" i="106"/>
  <c r="AG321" i="106"/>
  <c r="AP330" i="106"/>
  <c r="L330" i="106" s="1"/>
  <c r="AT333" i="106"/>
  <c r="AN336" i="106"/>
  <c r="AM338" i="106"/>
  <c r="J340" i="106"/>
  <c r="J341" i="106"/>
  <c r="AL344" i="106"/>
  <c r="AG351" i="106"/>
  <c r="Q20" i="107"/>
  <c r="AC5" i="107" s="1"/>
  <c r="O50" i="2" s="1"/>
  <c r="AQ24" i="107"/>
  <c r="AP40" i="107"/>
  <c r="L40" i="107" s="1"/>
  <c r="AS73" i="106"/>
  <c r="O80" i="106"/>
  <c r="AK80" i="106" s="1"/>
  <c r="AX80" i="106" s="1"/>
  <c r="AQ89" i="106"/>
  <c r="AT92" i="106"/>
  <c r="AT93" i="106"/>
  <c r="AL99" i="106"/>
  <c r="AQ105" i="106"/>
  <c r="AL108" i="106"/>
  <c r="AL109" i="106"/>
  <c r="AR112" i="106"/>
  <c r="AT113" i="106"/>
  <c r="AT117" i="106"/>
  <c r="AG119" i="106"/>
  <c r="I123" i="106"/>
  <c r="AG124" i="106"/>
  <c r="O128" i="106"/>
  <c r="O131" i="106"/>
  <c r="AQ139" i="106"/>
  <c r="AP140" i="106"/>
  <c r="L140" i="106" s="1"/>
  <c r="AP141" i="106"/>
  <c r="L141" i="106" s="1"/>
  <c r="AP143" i="106"/>
  <c r="L143" i="106" s="1"/>
  <c r="AQ144" i="106"/>
  <c r="O146" i="106"/>
  <c r="AK146" i="106" s="1"/>
  <c r="AX146" i="106" s="1"/>
  <c r="AP147" i="106"/>
  <c r="L147" i="106" s="1"/>
  <c r="I150" i="106"/>
  <c r="AR153" i="106"/>
  <c r="AQ154" i="106"/>
  <c r="AN157" i="106"/>
  <c r="AG159" i="106"/>
  <c r="AG160" i="106"/>
  <c r="AP163" i="106"/>
  <c r="L163" i="106" s="1"/>
  <c r="I165" i="106"/>
  <c r="AP168" i="106"/>
  <c r="L168" i="106" s="1"/>
  <c r="AP169" i="106"/>
  <c r="L169" i="106" s="1"/>
  <c r="AO170" i="106"/>
  <c r="L179" i="106"/>
  <c r="AS186" i="106"/>
  <c r="AR187" i="106"/>
  <c r="O189" i="106"/>
  <c r="AL192" i="106"/>
  <c r="AG202" i="106"/>
  <c r="AN206" i="106"/>
  <c r="AG208" i="106"/>
  <c r="AS210" i="106"/>
  <c r="AG212" i="106"/>
  <c r="AN215" i="106"/>
  <c r="AP222" i="106"/>
  <c r="L222" i="106" s="1"/>
  <c r="AG236" i="106"/>
  <c r="AQ237" i="106"/>
  <c r="AT238" i="106"/>
  <c r="AS240" i="106"/>
  <c r="AG245" i="106"/>
  <c r="AM246" i="106"/>
  <c r="AL284" i="106"/>
  <c r="AT286" i="106"/>
  <c r="AG291" i="106"/>
  <c r="O294" i="106"/>
  <c r="AG295" i="106"/>
  <c r="O301" i="106"/>
  <c r="AM304" i="106"/>
  <c r="AP312" i="106"/>
  <c r="L312" i="106" s="1"/>
  <c r="AN318" i="106"/>
  <c r="AG320" i="106"/>
  <c r="AN325" i="106"/>
  <c r="AL327" i="106"/>
  <c r="AG329" i="106"/>
  <c r="AN338" i="106"/>
  <c r="AM344" i="106"/>
  <c r="AT155" i="107"/>
  <c r="J155" i="107"/>
  <c r="I155" i="107"/>
  <c r="AR155" i="107"/>
  <c r="AQ155" i="107"/>
  <c r="AP155" i="107"/>
  <c r="L155" i="107" s="1"/>
  <c r="AO155" i="107"/>
  <c r="AN155" i="107"/>
  <c r="AM155" i="107"/>
  <c r="AL155" i="107"/>
  <c r="AG155" i="107"/>
  <c r="AJ200" i="107"/>
  <c r="AW200" i="107" s="1"/>
  <c r="J261" i="107"/>
  <c r="AT261" i="107"/>
  <c r="AS261" i="107"/>
  <c r="AR261" i="107"/>
  <c r="AQ261" i="107"/>
  <c r="AN261" i="107"/>
  <c r="AG261" i="107"/>
  <c r="AM29" i="107"/>
  <c r="AP30" i="107"/>
  <c r="L30" i="107" s="1"/>
  <c r="AL33" i="107"/>
  <c r="AQ34" i="107"/>
  <c r="I36" i="107"/>
  <c r="AO41" i="107"/>
  <c r="AM44" i="107"/>
  <c r="J49" i="107"/>
  <c r="I54" i="107"/>
  <c r="AS56" i="107"/>
  <c r="AQ59" i="107"/>
  <c r="AT60" i="107"/>
  <c r="AM62" i="107"/>
  <c r="AR65" i="107"/>
  <c r="AT66" i="107"/>
  <c r="AQ67" i="107"/>
  <c r="AG70" i="107"/>
  <c r="AQ74" i="107"/>
  <c r="AO76" i="107"/>
  <c r="AR77" i="107"/>
  <c r="AT81" i="107"/>
  <c r="I83" i="107"/>
  <c r="AT83" i="107"/>
  <c r="AN85" i="107"/>
  <c r="AO86" i="107"/>
  <c r="I95" i="107"/>
  <c r="I97" i="107"/>
  <c r="I98" i="107"/>
  <c r="AL101" i="107"/>
  <c r="AR102" i="107"/>
  <c r="AP103" i="107"/>
  <c r="L103" i="107" s="1"/>
  <c r="AQ104" i="107"/>
  <c r="AO106" i="107"/>
  <c r="AS107" i="107"/>
  <c r="AP118" i="107"/>
  <c r="L118" i="107" s="1"/>
  <c r="AN119" i="107"/>
  <c r="AT120" i="107"/>
  <c r="I122" i="107"/>
  <c r="AR124" i="107"/>
  <c r="AP127" i="107"/>
  <c r="L127" i="107" s="1"/>
  <c r="AQ132" i="107"/>
  <c r="AR133" i="107"/>
  <c r="J144" i="107"/>
  <c r="AQ145" i="107"/>
  <c r="AQ149" i="107"/>
  <c r="AG158" i="107"/>
  <c r="AL160" i="107"/>
  <c r="AN164" i="107"/>
  <c r="AQ165" i="107"/>
  <c r="AR166" i="107"/>
  <c r="AM169" i="107"/>
  <c r="I171" i="107"/>
  <c r="AR171" i="107"/>
  <c r="AS172" i="107"/>
  <c r="I177" i="107"/>
  <c r="AO179" i="107"/>
  <c r="AO180" i="107"/>
  <c r="I183" i="107"/>
  <c r="AN187" i="107"/>
  <c r="AR188" i="107"/>
  <c r="AL192" i="107"/>
  <c r="AN203" i="107"/>
  <c r="AS220" i="107"/>
  <c r="O261" i="107"/>
  <c r="AI261" i="107" s="1"/>
  <c r="AV261" i="107" s="1"/>
  <c r="AK319" i="107"/>
  <c r="AX319" i="107" s="1"/>
  <c r="AJ319" i="107"/>
  <c r="AW319" i="107" s="1"/>
  <c r="AI319" i="107"/>
  <c r="AV319" i="107" s="1"/>
  <c r="I350" i="107"/>
  <c r="AT350" i="107"/>
  <c r="AL37" i="107"/>
  <c r="AJ43" i="107"/>
  <c r="AW43" i="107" s="1"/>
  <c r="AS59" i="107"/>
  <c r="AR67" i="107"/>
  <c r="AS77" i="107"/>
  <c r="AP85" i="107"/>
  <c r="L85" i="107" s="1"/>
  <c r="AM101" i="107"/>
  <c r="AS102" i="107"/>
  <c r="AS104" i="107"/>
  <c r="AO119" i="107"/>
  <c r="AS132" i="107"/>
  <c r="I163" i="107"/>
  <c r="AP180" i="107"/>
  <c r="L180" i="107" s="1"/>
  <c r="AT220" i="107"/>
  <c r="AS239" i="107"/>
  <c r="I239" i="107"/>
  <c r="AT239" i="107"/>
  <c r="AR239" i="107"/>
  <c r="AQ239" i="107"/>
  <c r="AM239" i="107"/>
  <c r="AL239" i="107"/>
  <c r="I245" i="107"/>
  <c r="AR30" i="107"/>
  <c r="AO33" i="107"/>
  <c r="O36" i="107"/>
  <c r="AJ36" i="107" s="1"/>
  <c r="AW36" i="107" s="1"/>
  <c r="AP37" i="107"/>
  <c r="L37" i="107" s="1"/>
  <c r="AQ41" i="107"/>
  <c r="AL43" i="107"/>
  <c r="AO44" i="107"/>
  <c r="I50" i="107"/>
  <c r="O55" i="107"/>
  <c r="I61" i="107"/>
  <c r="I63" i="107"/>
  <c r="AR64" i="107"/>
  <c r="AT67" i="107"/>
  <c r="AQ76" i="107"/>
  <c r="AT85" i="107"/>
  <c r="AQ86" i="107"/>
  <c r="I89" i="107"/>
  <c r="I99" i="107"/>
  <c r="AN101" i="107"/>
  <c r="AR103" i="107"/>
  <c r="AT104" i="107"/>
  <c r="AM112" i="107"/>
  <c r="AR118" i="107"/>
  <c r="AP119" i="107"/>
  <c r="L119" i="107" s="1"/>
  <c r="J121" i="107"/>
  <c r="AT124" i="107"/>
  <c r="AR127" i="107"/>
  <c r="AM130" i="107"/>
  <c r="I132" i="107"/>
  <c r="AM138" i="107"/>
  <c r="AL139" i="107"/>
  <c r="AT145" i="107"/>
  <c r="AP158" i="107"/>
  <c r="L158" i="107" s="1"/>
  <c r="AN160" i="107"/>
  <c r="J163" i="107"/>
  <c r="AP164" i="107"/>
  <c r="L164" i="107" s="1"/>
  <c r="I174" i="107"/>
  <c r="J178" i="107"/>
  <c r="AR179" i="107"/>
  <c r="AQ180" i="107"/>
  <c r="J182" i="107"/>
  <c r="AP187" i="107"/>
  <c r="L187" i="107" s="1"/>
  <c r="AN192" i="107"/>
  <c r="AM199" i="107"/>
  <c r="AL200" i="107"/>
  <c r="AP203" i="107"/>
  <c r="L203" i="107" s="1"/>
  <c r="AM205" i="107"/>
  <c r="AM212" i="107"/>
  <c r="AT213" i="107"/>
  <c r="AN219" i="107"/>
  <c r="I222" i="107"/>
  <c r="O223" i="107"/>
  <c r="AN230" i="107"/>
  <c r="AN235" i="107"/>
  <c r="O239" i="107"/>
  <c r="AP253" i="107"/>
  <c r="J324" i="107"/>
  <c r="AQ324" i="107"/>
  <c r="AO324" i="107"/>
  <c r="AN324" i="107"/>
  <c r="AL324" i="107"/>
  <c r="AO101" i="107"/>
  <c r="AL114" i="107"/>
  <c r="AQ119" i="107"/>
  <c r="AN138" i="107"/>
  <c r="AT180" i="107"/>
  <c r="AN212" i="107"/>
  <c r="AM245" i="107"/>
  <c r="AT245" i="107"/>
  <c r="AS245" i="107"/>
  <c r="AR245" i="107"/>
  <c r="AO245" i="107"/>
  <c r="O245" i="107"/>
  <c r="AJ245" i="107" s="1"/>
  <c r="AW245" i="107" s="1"/>
  <c r="AL257" i="107"/>
  <c r="O257" i="107"/>
  <c r="J257" i="107"/>
  <c r="AR257" i="107"/>
  <c r="AO261" i="107"/>
  <c r="J267" i="107"/>
  <c r="AS267" i="107"/>
  <c r="AO267" i="107"/>
  <c r="AN267" i="107"/>
  <c r="AL267" i="107"/>
  <c r="J93" i="108"/>
  <c r="AT93" i="108"/>
  <c r="AG93" i="108"/>
  <c r="O93" i="108"/>
  <c r="AJ93" i="108" s="1"/>
  <c r="AW93" i="108" s="1"/>
  <c r="AK122" i="108"/>
  <c r="AX122" i="108" s="1"/>
  <c r="AJ122" i="108"/>
  <c r="AW122" i="108" s="1"/>
  <c r="AI122" i="108"/>
  <c r="AV122" i="108" s="1"/>
  <c r="AG28" i="107"/>
  <c r="J30" i="107"/>
  <c r="AQ33" i="107"/>
  <c r="AG36" i="107"/>
  <c r="AT41" i="107"/>
  <c r="AN43" i="107"/>
  <c r="AT44" i="107"/>
  <c r="AR47" i="107"/>
  <c r="O50" i="107"/>
  <c r="AM52" i="107"/>
  <c r="AG55" i="107"/>
  <c r="I65" i="107"/>
  <c r="J66" i="107"/>
  <c r="J67" i="107"/>
  <c r="J68" i="107"/>
  <c r="AL70" i="107"/>
  <c r="I81" i="107"/>
  <c r="I86" i="107"/>
  <c r="AT86" i="107"/>
  <c r="AN93" i="107"/>
  <c r="AL95" i="107"/>
  <c r="AG97" i="107"/>
  <c r="AQ101" i="107"/>
  <c r="J103" i="107"/>
  <c r="AM114" i="107"/>
  <c r="AR119" i="107"/>
  <c r="O121" i="107"/>
  <c r="AG129" i="107"/>
  <c r="AO130" i="107"/>
  <c r="I133" i="107"/>
  <c r="I136" i="107"/>
  <c r="AO138" i="107"/>
  <c r="AN139" i="107"/>
  <c r="AL140" i="107"/>
  <c r="AM144" i="107"/>
  <c r="J150" i="107"/>
  <c r="AL151" i="107"/>
  <c r="AP160" i="107"/>
  <c r="L160" i="107" s="1"/>
  <c r="AT164" i="107"/>
  <c r="J166" i="107"/>
  <c r="AQ169" i="107"/>
  <c r="J172" i="107"/>
  <c r="O173" i="107"/>
  <c r="AT179" i="107"/>
  <c r="O182" i="107"/>
  <c r="AI182" i="107" s="1"/>
  <c r="AV182" i="107" s="1"/>
  <c r="I187" i="107"/>
  <c r="AR187" i="107"/>
  <c r="AP192" i="107"/>
  <c r="L192" i="107" s="1"/>
  <c r="I195" i="107"/>
  <c r="AO199" i="107"/>
  <c r="AR200" i="107"/>
  <c r="I203" i="107"/>
  <c r="AR203" i="107"/>
  <c r="AO205" i="107"/>
  <c r="AO212" i="107"/>
  <c r="J214" i="107"/>
  <c r="AL215" i="107"/>
  <c r="AP219" i="107"/>
  <c r="O221" i="107"/>
  <c r="AG223" i="107"/>
  <c r="AO229" i="107"/>
  <c r="AS234" i="107"/>
  <c r="I234" i="107"/>
  <c r="AP235" i="107"/>
  <c r="AG239" i="107"/>
  <c r="I247" i="107"/>
  <c r="AP261" i="107"/>
  <c r="L261" i="107" s="1"/>
  <c r="AT278" i="107"/>
  <c r="AP278" i="107"/>
  <c r="L278" i="107" s="1"/>
  <c r="AO278" i="107"/>
  <c r="AM278" i="107"/>
  <c r="AL278" i="107"/>
  <c r="AG278" i="107"/>
  <c r="O278" i="107"/>
  <c r="Z20" i="107"/>
  <c r="AR33" i="107"/>
  <c r="AO43" i="107"/>
  <c r="AL46" i="107"/>
  <c r="AG49" i="107"/>
  <c r="AN52" i="107"/>
  <c r="AM69" i="107"/>
  <c r="AM70" i="107"/>
  <c r="AQ75" i="107"/>
  <c r="I77" i="107"/>
  <c r="J81" i="107"/>
  <c r="O82" i="107"/>
  <c r="AI82" i="107" s="1"/>
  <c r="AV82" i="107" s="1"/>
  <c r="AG83" i="107"/>
  <c r="J86" i="107"/>
  <c r="O89" i="107"/>
  <c r="AK89" i="107" s="1"/>
  <c r="AX89" i="107" s="1"/>
  <c r="AQ93" i="107"/>
  <c r="AO95" i="107"/>
  <c r="AG99" i="107"/>
  <c r="AR101" i="107"/>
  <c r="L107" i="107"/>
  <c r="AN114" i="107"/>
  <c r="I119" i="107"/>
  <c r="AT119" i="107"/>
  <c r="AG122" i="107"/>
  <c r="J124" i="107"/>
  <c r="I125" i="107"/>
  <c r="I128" i="107"/>
  <c r="AP130" i="107"/>
  <c r="L130" i="107" s="1"/>
  <c r="O132" i="107"/>
  <c r="J133" i="107"/>
  <c r="O134" i="107"/>
  <c r="AI134" i="107" s="1"/>
  <c r="AV134" i="107" s="1"/>
  <c r="AP138" i="107"/>
  <c r="L138" i="107" s="1"/>
  <c r="AO139" i="107"/>
  <c r="AM140" i="107"/>
  <c r="AN144" i="107"/>
  <c r="AM151" i="107"/>
  <c r="AL153" i="107"/>
  <c r="AN154" i="107"/>
  <c r="AG157" i="107"/>
  <c r="AQ160" i="107"/>
  <c r="O174" i="107"/>
  <c r="AK174" i="107" s="1"/>
  <c r="AX174" i="107" s="1"/>
  <c r="AG177" i="107"/>
  <c r="AL183" i="107"/>
  <c r="J187" i="107"/>
  <c r="AG189" i="107"/>
  <c r="AQ192" i="107"/>
  <c r="J195" i="107"/>
  <c r="AP199" i="107"/>
  <c r="L199" i="107" s="1"/>
  <c r="AS200" i="107"/>
  <c r="J203" i="107"/>
  <c r="AP205" i="107"/>
  <c r="L205" i="107" s="1"/>
  <c r="I208" i="107"/>
  <c r="AP212" i="107"/>
  <c r="L212" i="107" s="1"/>
  <c r="AM215" i="107"/>
  <c r="AQ219" i="107"/>
  <c r="AP229" i="107"/>
  <c r="AJ234" i="107"/>
  <c r="AW234" i="107" s="1"/>
  <c r="AK234" i="107"/>
  <c r="AX234" i="107" s="1"/>
  <c r="AG245" i="107"/>
  <c r="AG257" i="107"/>
  <c r="AL28" i="107"/>
  <c r="I33" i="107"/>
  <c r="AT33" i="107"/>
  <c r="AG38" i="107"/>
  <c r="AP43" i="107"/>
  <c r="L43" i="107" s="1"/>
  <c r="AM46" i="107"/>
  <c r="AG50" i="107"/>
  <c r="AM51" i="107"/>
  <c r="AP52" i="107"/>
  <c r="L52" i="107" s="1"/>
  <c r="I59" i="107"/>
  <c r="O60" i="107"/>
  <c r="AL63" i="107"/>
  <c r="O66" i="107"/>
  <c r="O67" i="107"/>
  <c r="AN69" i="107"/>
  <c r="AN70" i="107"/>
  <c r="J77" i="107"/>
  <c r="J87" i="107"/>
  <c r="AS93" i="107"/>
  <c r="AP95" i="107"/>
  <c r="L95" i="107" s="1"/>
  <c r="AI97" i="107"/>
  <c r="AV97" i="107" s="1"/>
  <c r="AT101" i="107"/>
  <c r="O103" i="107"/>
  <c r="O107" i="107"/>
  <c r="AO114" i="107"/>
  <c r="J119" i="107"/>
  <c r="AG121" i="107"/>
  <c r="AQ138" i="107"/>
  <c r="AN151" i="107"/>
  <c r="AG173" i="107"/>
  <c r="AM178" i="107"/>
  <c r="I180" i="107"/>
  <c r="AG182" i="107"/>
  <c r="I185" i="107"/>
  <c r="I210" i="107"/>
  <c r="AQ212" i="107"/>
  <c r="AN215" i="107"/>
  <c r="AG221" i="107"/>
  <c r="AQ229" i="107"/>
  <c r="AR247" i="107"/>
  <c r="AS247" i="107"/>
  <c r="AM247" i="107"/>
  <c r="O247" i="107"/>
  <c r="AT252" i="107"/>
  <c r="AS252" i="107"/>
  <c r="AR252" i="107"/>
  <c r="AQ252" i="107"/>
  <c r="O252" i="107"/>
  <c r="AK252" i="107" s="1"/>
  <c r="AX252" i="107" s="1"/>
  <c r="J252" i="107"/>
  <c r="I252" i="107"/>
  <c r="AK260" i="107"/>
  <c r="AX260" i="107" s="1"/>
  <c r="AI260" i="107"/>
  <c r="AV260" i="107" s="1"/>
  <c r="AM267" i="107"/>
  <c r="J273" i="107"/>
  <c r="AG273" i="107"/>
  <c r="O273" i="107"/>
  <c r="AT273" i="107"/>
  <c r="AS273" i="107"/>
  <c r="AR273" i="107"/>
  <c r="AM273" i="107"/>
  <c r="AL273" i="107"/>
  <c r="AL341" i="107"/>
  <c r="J341" i="107"/>
  <c r="I341" i="107"/>
  <c r="AT341" i="107"/>
  <c r="AN341" i="107"/>
  <c r="AM341" i="107"/>
  <c r="AG341" i="107"/>
  <c r="O341" i="107"/>
  <c r="AI341" i="107" s="1"/>
  <c r="AV341" i="107" s="1"/>
  <c r="AS22" i="108"/>
  <c r="AR22" i="108"/>
  <c r="J22" i="108"/>
  <c r="AQ22" i="108"/>
  <c r="I22" i="108"/>
  <c r="AP22" i="108"/>
  <c r="L22" i="108" s="1"/>
  <c r="AO22" i="108"/>
  <c r="AN22" i="108"/>
  <c r="AM22" i="108"/>
  <c r="AL22" i="108"/>
  <c r="AG22" i="108"/>
  <c r="O22" i="108"/>
  <c r="AT133" i="108"/>
  <c r="AO133" i="108"/>
  <c r="AM133" i="108"/>
  <c r="O176" i="108"/>
  <c r="AG176" i="108"/>
  <c r="J176" i="108"/>
  <c r="I176" i="108"/>
  <c r="AT176" i="108"/>
  <c r="AR176" i="108"/>
  <c r="AQ176" i="108"/>
  <c r="AP176" i="108"/>
  <c r="L176" i="108" s="1"/>
  <c r="AN176" i="108"/>
  <c r="AM176" i="108"/>
  <c r="AL176" i="108"/>
  <c r="AP114" i="107"/>
  <c r="L114" i="107" s="1"/>
  <c r="AR138" i="107"/>
  <c r="J236" i="107"/>
  <c r="AT236" i="107"/>
  <c r="AS236" i="107"/>
  <c r="AR236" i="107"/>
  <c r="J309" i="107"/>
  <c r="AP309" i="107"/>
  <c r="L309" i="107" s="1"/>
  <c r="AO309" i="107"/>
  <c r="O309" i="107"/>
  <c r="AN28" i="107"/>
  <c r="I34" i="107"/>
  <c r="AN36" i="107"/>
  <c r="AR43" i="107"/>
  <c r="AO46" i="107"/>
  <c r="AJ49" i="107"/>
  <c r="AW49" i="107" s="1"/>
  <c r="AO51" i="107"/>
  <c r="AL54" i="107"/>
  <c r="AM55" i="107"/>
  <c r="L59" i="107"/>
  <c r="AG60" i="107"/>
  <c r="AL61" i="107"/>
  <c r="AQ63" i="107"/>
  <c r="AG65" i="107"/>
  <c r="AG67" i="107"/>
  <c r="AS69" i="107"/>
  <c r="AP70" i="107"/>
  <c r="L70" i="107" s="1"/>
  <c r="O77" i="107"/>
  <c r="AK77" i="107" s="1"/>
  <c r="AX77" i="107" s="1"/>
  <c r="AG81" i="107"/>
  <c r="O86" i="107"/>
  <c r="AK86" i="107" s="1"/>
  <c r="AX86" i="107" s="1"/>
  <c r="AL97" i="107"/>
  <c r="AL98" i="107"/>
  <c r="AM99" i="107"/>
  <c r="I101" i="107"/>
  <c r="I102" i="107"/>
  <c r="AG103" i="107"/>
  <c r="O104" i="107"/>
  <c r="I114" i="107"/>
  <c r="AQ114" i="107"/>
  <c r="O119" i="107"/>
  <c r="AM122" i="107"/>
  <c r="O124" i="107"/>
  <c r="AI124" i="107" s="1"/>
  <c r="AV124" i="107" s="1"/>
  <c r="AG128" i="107"/>
  <c r="AT130" i="107"/>
  <c r="O133" i="107"/>
  <c r="I138" i="107"/>
  <c r="AS138" i="107"/>
  <c r="I145" i="107"/>
  <c r="AG150" i="107"/>
  <c r="AQ151" i="107"/>
  <c r="AP153" i="107"/>
  <c r="L153" i="107" s="1"/>
  <c r="AO157" i="107"/>
  <c r="AG166" i="107"/>
  <c r="AG172" i="107"/>
  <c r="AL176" i="107"/>
  <c r="AR178" i="107"/>
  <c r="AP183" i="107"/>
  <c r="L183" i="107" s="1"/>
  <c r="J212" i="107"/>
  <c r="AT212" i="107"/>
  <c r="AP215" i="107"/>
  <c r="I220" i="107"/>
  <c r="AL223" i="107"/>
  <c r="J227" i="107"/>
  <c r="AS229" i="107"/>
  <c r="AO231" i="107"/>
  <c r="I231" i="107"/>
  <c r="AL238" i="107"/>
  <c r="AT238" i="107"/>
  <c r="AR238" i="107"/>
  <c r="AO238" i="107"/>
  <c r="AN238" i="107"/>
  <c r="AG238" i="107"/>
  <c r="AO239" i="107"/>
  <c r="AS244" i="107"/>
  <c r="AR244" i="107"/>
  <c r="AQ244" i="107"/>
  <c r="AP244" i="107"/>
  <c r="L244" i="107" s="1"/>
  <c r="AO244" i="107"/>
  <c r="AL244" i="107"/>
  <c r="O244" i="107"/>
  <c r="AJ244" i="107" s="1"/>
  <c r="AW244" i="107" s="1"/>
  <c r="AQ245" i="107"/>
  <c r="AG252" i="107"/>
  <c r="AS257" i="107"/>
  <c r="AR267" i="107"/>
  <c r="AO28" i="107"/>
  <c r="AG30" i="107"/>
  <c r="AO36" i="107"/>
  <c r="L41" i="107"/>
  <c r="AT43" i="107"/>
  <c r="AT45" i="107"/>
  <c r="AP46" i="107"/>
  <c r="L46" i="107" s="1"/>
  <c r="AL49" i="107"/>
  <c r="AP51" i="107"/>
  <c r="L51" i="107" s="1"/>
  <c r="AM54" i="107"/>
  <c r="AQ55" i="107"/>
  <c r="AO57" i="107"/>
  <c r="AM61" i="107"/>
  <c r="AS63" i="107"/>
  <c r="AL68" i="107"/>
  <c r="AQ70" i="107"/>
  <c r="L76" i="107"/>
  <c r="AN82" i="107"/>
  <c r="AL83" i="107"/>
  <c r="O85" i="107"/>
  <c r="O94" i="107"/>
  <c r="AK94" i="107" s="1"/>
  <c r="AX94" i="107" s="1"/>
  <c r="AM97" i="107"/>
  <c r="AM98" i="107"/>
  <c r="AN99" i="107"/>
  <c r="J101" i="107"/>
  <c r="J102" i="107"/>
  <c r="AL105" i="107"/>
  <c r="J114" i="107"/>
  <c r="AR114" i="107"/>
  <c r="AL121" i="107"/>
  <c r="AN125" i="107"/>
  <c r="J138" i="107"/>
  <c r="J170" i="107"/>
  <c r="AG180" i="107"/>
  <c r="AL182" i="107"/>
  <c r="AQ215" i="107"/>
  <c r="J220" i="107"/>
  <c r="AT114" i="107"/>
  <c r="AI307" i="107"/>
  <c r="AV307" i="107" s="1"/>
  <c r="AJ307" i="107"/>
  <c r="AW307" i="107" s="1"/>
  <c r="I318" i="107"/>
  <c r="J318" i="107"/>
  <c r="AT318" i="107"/>
  <c r="AS318" i="107"/>
  <c r="AR318" i="107"/>
  <c r="AQ318" i="107"/>
  <c r="AP318" i="107"/>
  <c r="AO318" i="107"/>
  <c r="AN318" i="107"/>
  <c r="AG318" i="107"/>
  <c r="O318" i="107"/>
  <c r="AI318" i="107" s="1"/>
  <c r="AV318" i="107" s="1"/>
  <c r="AT28" i="107"/>
  <c r="AG34" i="107"/>
  <c r="AT36" i="107"/>
  <c r="AG41" i="107"/>
  <c r="J43" i="107"/>
  <c r="I44" i="107"/>
  <c r="I46" i="107"/>
  <c r="AR46" i="107"/>
  <c r="AM48" i="107"/>
  <c r="AO49" i="107"/>
  <c r="AN50" i="107"/>
  <c r="AT51" i="107"/>
  <c r="AO54" i="107"/>
  <c r="AR57" i="107"/>
  <c r="AL60" i="107"/>
  <c r="AK65" i="107"/>
  <c r="AX65" i="107" s="1"/>
  <c r="AN66" i="107"/>
  <c r="AL67" i="107"/>
  <c r="AO68" i="107"/>
  <c r="I70" i="107"/>
  <c r="AT70" i="107"/>
  <c r="AL77" i="107"/>
  <c r="AM79" i="107"/>
  <c r="AM81" i="107"/>
  <c r="AP82" i="107"/>
  <c r="L82" i="107" s="1"/>
  <c r="AN83" i="107"/>
  <c r="AG85" i="107"/>
  <c r="AS87" i="107"/>
  <c r="AR89" i="107"/>
  <c r="AG91" i="107"/>
  <c r="AO97" i="107"/>
  <c r="AO98" i="107"/>
  <c r="AQ99" i="107"/>
  <c r="O102" i="107"/>
  <c r="AI102" i="107" s="1"/>
  <c r="AV102" i="107" s="1"/>
  <c r="AL107" i="107"/>
  <c r="AR109" i="107"/>
  <c r="AN121" i="107"/>
  <c r="AQ122" i="107"/>
  <c r="AR125" i="107"/>
  <c r="AL128" i="107"/>
  <c r="AL132" i="107"/>
  <c r="AN134" i="107"/>
  <c r="AP136" i="107"/>
  <c r="O138" i="107"/>
  <c r="J139" i="107"/>
  <c r="I140" i="107"/>
  <c r="AS140" i="107"/>
  <c r="AM150" i="107"/>
  <c r="AS153" i="107"/>
  <c r="AJ166" i="107"/>
  <c r="AW166" i="107" s="1"/>
  <c r="AM167" i="107"/>
  <c r="AM171" i="107"/>
  <c r="AN172" i="107"/>
  <c r="AL173" i="107"/>
  <c r="AS174" i="107"/>
  <c r="AO176" i="107"/>
  <c r="AQ177" i="107"/>
  <c r="I179" i="107"/>
  <c r="AI180" i="107"/>
  <c r="AV180" i="107" s="1"/>
  <c r="AN181" i="107"/>
  <c r="AN182" i="107"/>
  <c r="AS183" i="107"/>
  <c r="AI187" i="107"/>
  <c r="AV187" i="107" s="1"/>
  <c r="AP189" i="107"/>
  <c r="L189" i="107" s="1"/>
  <c r="AR195" i="107"/>
  <c r="I199" i="107"/>
  <c r="J200" i="107"/>
  <c r="AL201" i="107"/>
  <c r="AI203" i="107"/>
  <c r="AV203" i="107" s="1"/>
  <c r="AR206" i="107"/>
  <c r="AM208" i="107"/>
  <c r="AQ210" i="107"/>
  <c r="J213" i="107"/>
  <c r="AM214" i="107"/>
  <c r="AS215" i="107"/>
  <c r="AG219" i="107"/>
  <c r="AL221" i="107"/>
  <c r="AO222" i="107"/>
  <c r="AT223" i="107"/>
  <c r="AL231" i="107"/>
  <c r="AP236" i="107"/>
  <c r="L236" i="107" s="1"/>
  <c r="J240" i="107"/>
  <c r="AS240" i="107"/>
  <c r="AQ240" i="107"/>
  <c r="AG244" i="107"/>
  <c r="AR246" i="107"/>
  <c r="AP246" i="107"/>
  <c r="L246" i="107" s="1"/>
  <c r="AO246" i="107"/>
  <c r="AN246" i="107"/>
  <c r="AG246" i="107"/>
  <c r="AP294" i="107"/>
  <c r="AO294" i="107"/>
  <c r="AM294" i="107"/>
  <c r="T20" i="108"/>
  <c r="AF5" i="108" s="1"/>
  <c r="R49" i="2" s="1"/>
  <c r="AG33" i="107"/>
  <c r="J46" i="107"/>
  <c r="AT46" i="107"/>
  <c r="AP48" i="107"/>
  <c r="L48" i="107" s="1"/>
  <c r="AP49" i="107"/>
  <c r="L49" i="107" s="1"/>
  <c r="AP50" i="107"/>
  <c r="L50" i="107" s="1"/>
  <c r="AM59" i="107"/>
  <c r="AN60" i="107"/>
  <c r="J62" i="107"/>
  <c r="I64" i="107"/>
  <c r="AM65" i="107"/>
  <c r="AO66" i="107"/>
  <c r="AM67" i="107"/>
  <c r="AR68" i="107"/>
  <c r="J70" i="107"/>
  <c r="AG76" i="107"/>
  <c r="AM77" i="107"/>
  <c r="AS79" i="107"/>
  <c r="AN81" i="107"/>
  <c r="AQ82" i="107"/>
  <c r="AO83" i="107"/>
  <c r="AL94" i="107"/>
  <c r="AQ97" i="107"/>
  <c r="AP98" i="107"/>
  <c r="L98" i="107" s="1"/>
  <c r="AR99" i="107"/>
  <c r="AG101" i="107"/>
  <c r="AL103" i="107"/>
  <c r="I106" i="107"/>
  <c r="AM107" i="107"/>
  <c r="I112" i="107"/>
  <c r="O114" i="107"/>
  <c r="AN120" i="107"/>
  <c r="AO121" i="107"/>
  <c r="AR122" i="107"/>
  <c r="AL124" i="107"/>
  <c r="AT125" i="107"/>
  <c r="AG127" i="107"/>
  <c r="AN128" i="107"/>
  <c r="AM132" i="107"/>
  <c r="AM133" i="107"/>
  <c r="AO134" i="107"/>
  <c r="AQ136" i="107"/>
  <c r="J140" i="107"/>
  <c r="AT140" i="107"/>
  <c r="AM143" i="107"/>
  <c r="AG145" i="107"/>
  <c r="O149" i="107"/>
  <c r="AN150" i="107"/>
  <c r="AT153" i="107"/>
  <c r="I160" i="107"/>
  <c r="AI164" i="107"/>
  <c r="AV164" i="107" s="1"/>
  <c r="AM165" i="107"/>
  <c r="AL166" i="107"/>
  <c r="AS167" i="107"/>
  <c r="AN171" i="107"/>
  <c r="AO172" i="107"/>
  <c r="AM173" i="107"/>
  <c r="AP176" i="107"/>
  <c r="AR177" i="107"/>
  <c r="AK180" i="107"/>
  <c r="AX180" i="107" s="1"/>
  <c r="AO181" i="107"/>
  <c r="AO182" i="107"/>
  <c r="AJ187" i="107"/>
  <c r="AW187" i="107" s="1"/>
  <c r="AN188" i="107"/>
  <c r="O192" i="107"/>
  <c r="AT195" i="107"/>
  <c r="J199" i="107"/>
  <c r="AJ203" i="107"/>
  <c r="AW203" i="107" s="1"/>
  <c r="O205" i="107"/>
  <c r="AK205" i="107" s="1"/>
  <c r="AX205" i="107" s="1"/>
  <c r="AN208" i="107"/>
  <c r="AG212" i="107"/>
  <c r="AN214" i="107"/>
  <c r="AT215" i="107"/>
  <c r="AM221" i="107"/>
  <c r="AP222" i="107"/>
  <c r="L222" i="107" s="1"/>
  <c r="AM231" i="107"/>
  <c r="AM238" i="107"/>
  <c r="AK246" i="107"/>
  <c r="AX246" i="107" s="1"/>
  <c r="AJ246" i="107"/>
  <c r="AW246" i="107" s="1"/>
  <c r="O253" i="107"/>
  <c r="AI253" i="107" s="1"/>
  <c r="AV253" i="107" s="1"/>
  <c r="AQ253" i="107"/>
  <c r="AN253" i="107"/>
  <c r="AM253" i="107"/>
  <c r="AS287" i="107"/>
  <c r="AG287" i="107"/>
  <c r="O287" i="107"/>
  <c r="J287" i="107"/>
  <c r="I287" i="107"/>
  <c r="AT287" i="107"/>
  <c r="AR287" i="107"/>
  <c r="AQ287" i="107"/>
  <c r="AO287" i="107"/>
  <c r="AN287" i="107"/>
  <c r="AM287" i="107"/>
  <c r="J347" i="107"/>
  <c r="I347" i="107"/>
  <c r="AS347" i="107"/>
  <c r="AQ347" i="107"/>
  <c r="AP347" i="107"/>
  <c r="AL30" i="107"/>
  <c r="AQ49" i="107"/>
  <c r="AQ50" i="107"/>
  <c r="AN59" i="107"/>
  <c r="AO60" i="107"/>
  <c r="AP66" i="107"/>
  <c r="L66" i="107" s="1"/>
  <c r="AN67" i="107"/>
  <c r="AO81" i="107"/>
  <c r="AR82" i="107"/>
  <c r="AP83" i="107"/>
  <c r="L83" i="107" s="1"/>
  <c r="AL86" i="107"/>
  <c r="AM94" i="107"/>
  <c r="AR97" i="107"/>
  <c r="AQ98" i="107"/>
  <c r="AG102" i="107"/>
  <c r="AM103" i="107"/>
  <c r="AL104" i="107"/>
  <c r="AO120" i="107"/>
  <c r="AP121" i="107"/>
  <c r="AT122" i="107"/>
  <c r="AO128" i="107"/>
  <c r="O130" i="107"/>
  <c r="AK130" i="107" s="1"/>
  <c r="AX130" i="107" s="1"/>
  <c r="AN133" i="107"/>
  <c r="AG138" i="107"/>
  <c r="AS143" i="107"/>
  <c r="AO150" i="107"/>
  <c r="AJ164" i="107"/>
  <c r="AW164" i="107" s="1"/>
  <c r="AN165" i="107"/>
  <c r="AM166" i="107"/>
  <c r="AR170" i="107"/>
  <c r="AO171" i="107"/>
  <c r="AN173" i="107"/>
  <c r="AL180" i="107"/>
  <c r="AR182" i="107"/>
  <c r="AO188" i="107"/>
  <c r="AO208" i="107"/>
  <c r="AO214" i="107"/>
  <c r="AN221" i="107"/>
  <c r="AP231" i="107"/>
  <c r="L231" i="107" s="1"/>
  <c r="AT235" i="107"/>
  <c r="AL235" i="107"/>
  <c r="O235" i="107"/>
  <c r="J235" i="107"/>
  <c r="AR235" i="107"/>
  <c r="I235" i="107"/>
  <c r="AT237" i="107"/>
  <c r="AP237" i="107"/>
  <c r="L237" i="107" s="1"/>
  <c r="AM237" i="107"/>
  <c r="AL237" i="107"/>
  <c r="AP238" i="107"/>
  <c r="L238" i="107" s="1"/>
  <c r="AM244" i="107"/>
  <c r="J95" i="108"/>
  <c r="AT95" i="108"/>
  <c r="I95" i="108"/>
  <c r="AS95" i="108"/>
  <c r="AR95" i="108"/>
  <c r="AQ95" i="108"/>
  <c r="AP95" i="108"/>
  <c r="L95" i="108" s="1"/>
  <c r="AM95" i="108"/>
  <c r="AG95" i="108"/>
  <c r="O95" i="108"/>
  <c r="AO147" i="108"/>
  <c r="AN147" i="108"/>
  <c r="AM147" i="108"/>
  <c r="AG147" i="108"/>
  <c r="O147" i="108"/>
  <c r="AK147" i="108" s="1"/>
  <c r="AX147" i="108" s="1"/>
  <c r="J147" i="108"/>
  <c r="I147" i="108"/>
  <c r="AS147" i="108"/>
  <c r="AR147" i="108"/>
  <c r="AQ147" i="108"/>
  <c r="AP147" i="108"/>
  <c r="J276" i="107"/>
  <c r="AT276" i="107"/>
  <c r="I282" i="107"/>
  <c r="AN288" i="107"/>
  <c r="J293" i="107"/>
  <c r="AM297" i="107"/>
  <c r="I301" i="107"/>
  <c r="AT301" i="107"/>
  <c r="AP304" i="107"/>
  <c r="L304" i="107" s="1"/>
  <c r="AL306" i="107"/>
  <c r="J317" i="107"/>
  <c r="I326" i="107"/>
  <c r="I328" i="107"/>
  <c r="AO333" i="107"/>
  <c r="I336" i="107"/>
  <c r="J339" i="107"/>
  <c r="AM342" i="107"/>
  <c r="AQ345" i="107"/>
  <c r="AD20" i="108"/>
  <c r="AD19" i="108" s="1"/>
  <c r="AC20" i="108"/>
  <c r="AC19" i="108" s="1"/>
  <c r="J29" i="108"/>
  <c r="J33" i="108"/>
  <c r="AS36" i="108"/>
  <c r="J40" i="108"/>
  <c r="AO49" i="108"/>
  <c r="J52" i="108"/>
  <c r="J59" i="108"/>
  <c r="AN60" i="108"/>
  <c r="AP67" i="108"/>
  <c r="L67" i="108" s="1"/>
  <c r="AR72" i="108"/>
  <c r="AL82" i="108"/>
  <c r="I86" i="108"/>
  <c r="AR96" i="108"/>
  <c r="J168" i="108"/>
  <c r="I168" i="108"/>
  <c r="J282" i="107"/>
  <c r="AO288" i="107"/>
  <c r="AN297" i="107"/>
  <c r="J301" i="107"/>
  <c r="AQ304" i="107"/>
  <c r="AM306" i="107"/>
  <c r="AP333" i="107"/>
  <c r="L333" i="107" s="1"/>
  <c r="AN342" i="107"/>
  <c r="AS345" i="107"/>
  <c r="AL44" i="108"/>
  <c r="AQ49" i="108"/>
  <c r="AO60" i="108"/>
  <c r="I63" i="108"/>
  <c r="AQ67" i="108"/>
  <c r="AS72" i="108"/>
  <c r="AM77" i="108"/>
  <c r="J81" i="108"/>
  <c r="AN82" i="108"/>
  <c r="J86" i="108"/>
  <c r="L92" i="108"/>
  <c r="AT96" i="108"/>
  <c r="O100" i="108"/>
  <c r="AJ100" i="108" s="1"/>
  <c r="AW100" i="108" s="1"/>
  <c r="AP106" i="108"/>
  <c r="L106" i="108" s="1"/>
  <c r="O110" i="108"/>
  <c r="O116" i="108"/>
  <c r="AP288" i="107"/>
  <c r="L288" i="107" s="1"/>
  <c r="AO297" i="107"/>
  <c r="AR304" i="107"/>
  <c r="AN306" i="107"/>
  <c r="AQ333" i="107"/>
  <c r="AO342" i="107"/>
  <c r="AN44" i="108"/>
  <c r="AR49" i="108"/>
  <c r="AR67" i="108"/>
  <c r="AT72" i="108"/>
  <c r="AO77" i="108"/>
  <c r="AO82" i="108"/>
  <c r="AQ106" i="108"/>
  <c r="AS155" i="108"/>
  <c r="AL155" i="108"/>
  <c r="AG155" i="108"/>
  <c r="AT109" i="109"/>
  <c r="AS109" i="109"/>
  <c r="AO109" i="109"/>
  <c r="AN109" i="109"/>
  <c r="AL109" i="109"/>
  <c r="AG109" i="109"/>
  <c r="O109" i="109"/>
  <c r="O277" i="107"/>
  <c r="AI277" i="107" s="1"/>
  <c r="AV277" i="107" s="1"/>
  <c r="O282" i="107"/>
  <c r="AQ288" i="107"/>
  <c r="AP297" i="107"/>
  <c r="L297" i="107" s="1"/>
  <c r="O301" i="107"/>
  <c r="O302" i="107"/>
  <c r="AS304" i="107"/>
  <c r="AO306" i="107"/>
  <c r="AG317" i="107"/>
  <c r="O321" i="107"/>
  <c r="AK321" i="107" s="1"/>
  <c r="AX321" i="107" s="1"/>
  <c r="AR333" i="107"/>
  <c r="AP342" i="107"/>
  <c r="L342" i="107" s="1"/>
  <c r="Q20" i="108"/>
  <c r="AC5" i="108" s="1"/>
  <c r="O49" i="2" s="1"/>
  <c r="P20" i="108"/>
  <c r="AF20" i="108"/>
  <c r="AP24" i="108"/>
  <c r="O33" i="108"/>
  <c r="AT34" i="108"/>
  <c r="AQ35" i="108"/>
  <c r="AO44" i="108"/>
  <c r="AM48" i="108"/>
  <c r="AS49" i="108"/>
  <c r="AL55" i="108"/>
  <c r="AQ60" i="108"/>
  <c r="O63" i="108"/>
  <c r="AK63" i="108" s="1"/>
  <c r="AX63" i="108" s="1"/>
  <c r="AM64" i="108"/>
  <c r="AT67" i="108"/>
  <c r="O76" i="108"/>
  <c r="AK76" i="108" s="1"/>
  <c r="AX76" i="108" s="1"/>
  <c r="AP77" i="108"/>
  <c r="L77" i="108" s="1"/>
  <c r="O81" i="108"/>
  <c r="AP82" i="108"/>
  <c r="O86" i="108"/>
  <c r="AI86" i="108" s="1"/>
  <c r="AV86" i="108" s="1"/>
  <c r="O96" i="108"/>
  <c r="AS106" i="108"/>
  <c r="O108" i="108"/>
  <c r="AG110" i="108"/>
  <c r="AG116" i="108"/>
  <c r="J140" i="108"/>
  <c r="AL140" i="108"/>
  <c r="AL143" i="108"/>
  <c r="O143" i="108"/>
  <c r="AI143" i="108" s="1"/>
  <c r="AV143" i="108" s="1"/>
  <c r="J143" i="108"/>
  <c r="I143" i="108"/>
  <c r="AS143" i="108"/>
  <c r="AR143" i="108"/>
  <c r="AT153" i="108"/>
  <c r="AP153" i="108"/>
  <c r="L153" i="108" s="1"/>
  <c r="AG153" i="108"/>
  <c r="I153" i="108"/>
  <c r="O155" i="108"/>
  <c r="AI155" i="108" s="1"/>
  <c r="AV155" i="108" s="1"/>
  <c r="AP166" i="108"/>
  <c r="L166" i="108" s="1"/>
  <c r="AN166" i="108"/>
  <c r="AM166" i="108"/>
  <c r="AL166" i="108"/>
  <c r="O166" i="108"/>
  <c r="J166" i="108"/>
  <c r="I166" i="108"/>
  <c r="AT166" i="108"/>
  <c r="AQ166" i="108"/>
  <c r="AS168" i="108"/>
  <c r="AQ233" i="107"/>
  <c r="AS249" i="107"/>
  <c r="AO254" i="107"/>
  <c r="AN255" i="107"/>
  <c r="AP268" i="107"/>
  <c r="L268" i="107" s="1"/>
  <c r="AP269" i="107"/>
  <c r="L269" i="107" s="1"/>
  <c r="AN271" i="107"/>
  <c r="AO272" i="107"/>
  <c r="AG276" i="107"/>
  <c r="AL283" i="107"/>
  <c r="AR284" i="107"/>
  <c r="AR288" i="107"/>
  <c r="AO296" i="107"/>
  <c r="AQ297" i="107"/>
  <c r="AO303" i="107"/>
  <c r="AP306" i="107"/>
  <c r="L306" i="107" s="1"/>
  <c r="AR307" i="107"/>
  <c r="I311" i="107"/>
  <c r="AT312" i="107"/>
  <c r="AT313" i="107"/>
  <c r="AG323" i="107"/>
  <c r="AG328" i="107"/>
  <c r="I333" i="107"/>
  <c r="AT333" i="107"/>
  <c r="AR342" i="107"/>
  <c r="L346" i="107"/>
  <c r="R20" i="108"/>
  <c r="AR24" i="108"/>
  <c r="AT25" i="108"/>
  <c r="AR27" i="108"/>
  <c r="AR35" i="108"/>
  <c r="AL38" i="108"/>
  <c r="AN40" i="108"/>
  <c r="AN41" i="108"/>
  <c r="AN43" i="108"/>
  <c r="AP44" i="108"/>
  <c r="AO48" i="108"/>
  <c r="O51" i="108"/>
  <c r="AJ51" i="108" s="1"/>
  <c r="AW51" i="108" s="1"/>
  <c r="AS52" i="108"/>
  <c r="J54" i="108"/>
  <c r="AO55" i="108"/>
  <c r="I58" i="108"/>
  <c r="AM59" i="108"/>
  <c r="AR60" i="108"/>
  <c r="AN64" i="108"/>
  <c r="AR65" i="108"/>
  <c r="I67" i="108"/>
  <c r="AL71" i="108"/>
  <c r="AQ77" i="108"/>
  <c r="AI80" i="108"/>
  <c r="AV80" i="108" s="1"/>
  <c r="AR82" i="108"/>
  <c r="AG84" i="108"/>
  <c r="O90" i="108"/>
  <c r="O91" i="108"/>
  <c r="AJ91" i="108" s="1"/>
  <c r="AW91" i="108" s="1"/>
  <c r="AP98" i="108"/>
  <c r="AQ101" i="108"/>
  <c r="AS104" i="108"/>
  <c r="AP105" i="108"/>
  <c r="L105" i="108" s="1"/>
  <c r="AT106" i="108"/>
  <c r="AL122" i="108"/>
  <c r="J134" i="108"/>
  <c r="I134" i="108"/>
  <c r="AQ134" i="108"/>
  <c r="AL134" i="108"/>
  <c r="AG149" i="108"/>
  <c r="AN149" i="108"/>
  <c r="AM149" i="108"/>
  <c r="AL149" i="108"/>
  <c r="O149" i="108"/>
  <c r="L149" i="108"/>
  <c r="J149" i="108"/>
  <c r="I149" i="108"/>
  <c r="AG177" i="108"/>
  <c r="O177" i="108"/>
  <c r="J177" i="108"/>
  <c r="I177" i="108"/>
  <c r="AT177" i="108"/>
  <c r="AS177" i="108"/>
  <c r="AR177" i="108"/>
  <c r="AQ177" i="108"/>
  <c r="AP177" i="108"/>
  <c r="L177" i="108" s="1"/>
  <c r="AO177" i="108"/>
  <c r="AN177" i="108"/>
  <c r="AS249" i="108"/>
  <c r="J249" i="108"/>
  <c r="AT249" i="108"/>
  <c r="AR249" i="108"/>
  <c r="AQ249" i="108"/>
  <c r="AO249" i="108"/>
  <c r="AM249" i="108"/>
  <c r="O249" i="108"/>
  <c r="AJ249" i="108" s="1"/>
  <c r="AW249" i="108" s="1"/>
  <c r="AR30" i="109"/>
  <c r="AQ30" i="109"/>
  <c r="J30" i="109"/>
  <c r="AS30" i="109"/>
  <c r="AR233" i="107"/>
  <c r="I249" i="107"/>
  <c r="AT249" i="107"/>
  <c r="AP254" i="107"/>
  <c r="L254" i="107" s="1"/>
  <c r="AO255" i="107"/>
  <c r="AQ268" i="107"/>
  <c r="AQ269" i="107"/>
  <c r="AO271" i="107"/>
  <c r="AP272" i="107"/>
  <c r="L272" i="107" s="1"/>
  <c r="AG277" i="107"/>
  <c r="AG282" i="107"/>
  <c r="AM283" i="107"/>
  <c r="AS284" i="107"/>
  <c r="AT288" i="107"/>
  <c r="AI291" i="107"/>
  <c r="AV291" i="107" s="1"/>
  <c r="AI293" i="107"/>
  <c r="AV293" i="107" s="1"/>
  <c r="AQ296" i="107"/>
  <c r="AR297" i="107"/>
  <c r="AG301" i="107"/>
  <c r="AG302" i="107"/>
  <c r="AP303" i="107"/>
  <c r="AQ306" i="107"/>
  <c r="AS307" i="107"/>
  <c r="AL317" i="107"/>
  <c r="AL319" i="107"/>
  <c r="AL326" i="107"/>
  <c r="AL329" i="107"/>
  <c r="J333" i="107"/>
  <c r="AI335" i="107"/>
  <c r="AV335" i="107" s="1"/>
  <c r="AP339" i="107"/>
  <c r="L339" i="107" s="1"/>
  <c r="AM340" i="107"/>
  <c r="AT342" i="107"/>
  <c r="O346" i="107"/>
  <c r="AK346" i="107" s="1"/>
  <c r="AX346" i="107" s="1"/>
  <c r="O351" i="107"/>
  <c r="AL29" i="108"/>
  <c r="AG33" i="108"/>
  <c r="I35" i="108"/>
  <c r="AS35" i="108"/>
  <c r="AM38" i="108"/>
  <c r="AO40" i="108"/>
  <c r="AO41" i="108"/>
  <c r="AO43" i="108"/>
  <c r="AQ44" i="108"/>
  <c r="AP48" i="108"/>
  <c r="L48" i="108" s="1"/>
  <c r="I50" i="108"/>
  <c r="AQ55" i="108"/>
  <c r="AS59" i="108"/>
  <c r="AS60" i="108"/>
  <c r="AO64" i="108"/>
  <c r="J67" i="108"/>
  <c r="I68" i="108"/>
  <c r="O73" i="108"/>
  <c r="AI73" i="108" s="1"/>
  <c r="AV73" i="108" s="1"/>
  <c r="J75" i="108"/>
  <c r="AR77" i="108"/>
  <c r="AG96" i="108"/>
  <c r="AL100" i="108"/>
  <c r="AQ105" i="108"/>
  <c r="AL110" i="108"/>
  <c r="O114" i="108"/>
  <c r="AG114" i="108"/>
  <c r="AM116" i="108"/>
  <c r="AN120" i="108"/>
  <c r="AG166" i="108"/>
  <c r="AB20" i="109"/>
  <c r="AB19" i="109" s="1"/>
  <c r="X20" i="108"/>
  <c r="I305" i="108"/>
  <c r="AT305" i="108"/>
  <c r="AS305" i="108"/>
  <c r="AL305" i="108"/>
  <c r="AM262" i="107"/>
  <c r="AJ276" i="107"/>
  <c r="AW276" i="107" s="1"/>
  <c r="AO283" i="107"/>
  <c r="AS291" i="107"/>
  <c r="AL293" i="107"/>
  <c r="AN299" i="107"/>
  <c r="AT306" i="107"/>
  <c r="AM315" i="107"/>
  <c r="AN317" i="107"/>
  <c r="AM321" i="107"/>
  <c r="AK323" i="107"/>
  <c r="AX323" i="107" s="1"/>
  <c r="AO326" i="107"/>
  <c r="AN329" i="107"/>
  <c r="O334" i="107"/>
  <c r="AK334" i="107" s="1"/>
  <c r="AX334" i="107" s="1"/>
  <c r="AR339" i="107"/>
  <c r="AG346" i="107"/>
  <c r="AN29" i="108"/>
  <c r="AS40" i="108"/>
  <c r="AT43" i="108"/>
  <c r="O50" i="108"/>
  <c r="AK50" i="108" s="1"/>
  <c r="AX50" i="108" s="1"/>
  <c r="AQ64" i="108"/>
  <c r="O67" i="108"/>
  <c r="I72" i="108"/>
  <c r="L75" i="108"/>
  <c r="I78" i="108"/>
  <c r="AP81" i="108"/>
  <c r="AM84" i="108"/>
  <c r="AN86" i="108"/>
  <c r="AQ88" i="108"/>
  <c r="AM92" i="108"/>
  <c r="AP100" i="108"/>
  <c r="L100" i="108" s="1"/>
  <c r="AN108" i="108"/>
  <c r="AS110" i="108"/>
  <c r="AO116" i="108"/>
  <c r="AG132" i="108"/>
  <c r="I132" i="108"/>
  <c r="AT132" i="108"/>
  <c r="AS132" i="108"/>
  <c r="AR132" i="108"/>
  <c r="AN143" i="108"/>
  <c r="I154" i="108"/>
  <c r="AO166" i="108"/>
  <c r="O249" i="107"/>
  <c r="O250" i="107"/>
  <c r="AK250" i="107" s="1"/>
  <c r="AX250" i="107" s="1"/>
  <c r="AS254" i="107"/>
  <c r="AT255" i="107"/>
  <c r="AL258" i="107"/>
  <c r="AL260" i="107"/>
  <c r="AN262" i="107"/>
  <c r="AQ265" i="107"/>
  <c r="AT268" i="107"/>
  <c r="AT271" i="107"/>
  <c r="AT272" i="107"/>
  <c r="AN277" i="107"/>
  <c r="AQ283" i="107"/>
  <c r="I288" i="107"/>
  <c r="O289" i="107"/>
  <c r="AM290" i="107"/>
  <c r="AT291" i="107"/>
  <c r="AO293" i="107"/>
  <c r="I297" i="107"/>
  <c r="AO299" i="107"/>
  <c r="AO302" i="107"/>
  <c r="I304" i="107"/>
  <c r="O314" i="107"/>
  <c r="AK314" i="107" s="1"/>
  <c r="AX314" i="107" s="1"/>
  <c r="AN315" i="107"/>
  <c r="AO317" i="107"/>
  <c r="AO319" i="107"/>
  <c r="AN321" i="107"/>
  <c r="AL323" i="107"/>
  <c r="AP326" i="107"/>
  <c r="L326" i="107" s="1"/>
  <c r="AM328" i="107"/>
  <c r="AO329" i="107"/>
  <c r="AG333" i="107"/>
  <c r="AL335" i="107"/>
  <c r="AL349" i="107"/>
  <c r="V20" i="108"/>
  <c r="O24" i="108"/>
  <c r="AG26" i="108"/>
  <c r="O28" i="108"/>
  <c r="AK28" i="108" s="1"/>
  <c r="AX28" i="108" s="1"/>
  <c r="AE20" i="108"/>
  <c r="AQ5" i="108" s="1"/>
  <c r="AC49" i="2" s="1"/>
  <c r="AO29" i="108"/>
  <c r="L35" i="108"/>
  <c r="AS37" i="108"/>
  <c r="AQ38" i="108"/>
  <c r="AR41" i="108"/>
  <c r="I47" i="108"/>
  <c r="I49" i="108"/>
  <c r="AL51" i="108"/>
  <c r="I60" i="108"/>
  <c r="I64" i="108"/>
  <c r="AR64" i="108"/>
  <c r="J72" i="108"/>
  <c r="J78" i="108"/>
  <c r="AQ79" i="108"/>
  <c r="AM80" i="108"/>
  <c r="AN84" i="108"/>
  <c r="AQ86" i="108"/>
  <c r="AL91" i="108"/>
  <c r="AN92" i="108"/>
  <c r="AS100" i="108"/>
  <c r="AR108" i="108"/>
  <c r="AQ116" i="108"/>
  <c r="AO143" i="108"/>
  <c r="AL159" i="108"/>
  <c r="J159" i="108"/>
  <c r="AT159" i="108"/>
  <c r="AR159" i="108"/>
  <c r="AQ159" i="108"/>
  <c r="AR166" i="108"/>
  <c r="W20" i="108"/>
  <c r="W19" i="108" s="1"/>
  <c r="U20" i="108"/>
  <c r="AG5" i="108" s="1"/>
  <c r="S49" i="2" s="1"/>
  <c r="AG67" i="108"/>
  <c r="AS68" i="108"/>
  <c r="AG75" i="108"/>
  <c r="AP121" i="108"/>
  <c r="AQ121" i="108"/>
  <c r="AN137" i="108"/>
  <c r="AM137" i="108"/>
  <c r="AL137" i="108"/>
  <c r="O137" i="108"/>
  <c r="AK137" i="108" s="1"/>
  <c r="AX137" i="108" s="1"/>
  <c r="AK148" i="108"/>
  <c r="AX148" i="108" s="1"/>
  <c r="AJ148" i="108"/>
  <c r="AW148" i="108" s="1"/>
  <c r="AT154" i="108"/>
  <c r="AS154" i="108"/>
  <c r="AR154" i="108"/>
  <c r="AQ154" i="108"/>
  <c r="AO154" i="108"/>
  <c r="AN154" i="108"/>
  <c r="AM154" i="108"/>
  <c r="AG154" i="108"/>
  <c r="AT178" i="108"/>
  <c r="AG178" i="108"/>
  <c r="O178" i="108"/>
  <c r="J178" i="108"/>
  <c r="AR178" i="108"/>
  <c r="AP178" i="108"/>
  <c r="L178" i="108" s="1"/>
  <c r="AO178" i="108"/>
  <c r="AN178" i="108"/>
  <c r="AL178" i="108"/>
  <c r="AL301" i="107"/>
  <c r="AQ302" i="107"/>
  <c r="AI333" i="107"/>
  <c r="AV333" i="107" s="1"/>
  <c r="AO334" i="107"/>
  <c r="S20" i="108"/>
  <c r="S19" i="108" s="1"/>
  <c r="AP26" i="108"/>
  <c r="L26" i="108" s="1"/>
  <c r="AM50" i="108"/>
  <c r="AT68" i="108"/>
  <c r="O72" i="108"/>
  <c r="AN107" i="108"/>
  <c r="AM119" i="108"/>
  <c r="AQ119" i="108"/>
  <c r="AN119" i="108"/>
  <c r="AL119" i="108"/>
  <c r="AP124" i="108"/>
  <c r="L124" i="108" s="1"/>
  <c r="AG124" i="108"/>
  <c r="AO260" i="107"/>
  <c r="AN276" i="107"/>
  <c r="AQ277" i="107"/>
  <c r="AN281" i="107"/>
  <c r="AR282" i="107"/>
  <c r="O288" i="107"/>
  <c r="AR293" i="107"/>
  <c r="O297" i="107"/>
  <c r="AK297" i="107" s="1"/>
  <c r="AX297" i="107" s="1"/>
  <c r="O300" i="107"/>
  <c r="AM301" i="107"/>
  <c r="O304" i="107"/>
  <c r="AI310" i="107"/>
  <c r="AV310" i="107" s="1"/>
  <c r="AR317" i="107"/>
  <c r="AS323" i="107"/>
  <c r="AQ328" i="107"/>
  <c r="AR329" i="107"/>
  <c r="AJ333" i="107"/>
  <c r="AW333" i="107" s="1"/>
  <c r="AP334" i="107"/>
  <c r="AO335" i="107"/>
  <c r="O342" i="107"/>
  <c r="AK342" i="107" s="1"/>
  <c r="AX342" i="107" s="1"/>
  <c r="AQ346" i="107"/>
  <c r="AP348" i="107"/>
  <c r="L348" i="107" s="1"/>
  <c r="AO349" i="107"/>
  <c r="Y20" i="108"/>
  <c r="AK5" i="108" s="1"/>
  <c r="W49" i="2" s="1"/>
  <c r="AR29" i="108"/>
  <c r="AN33" i="108"/>
  <c r="AG35" i="108"/>
  <c r="O44" i="108"/>
  <c r="AN50" i="108"/>
  <c r="AP51" i="108"/>
  <c r="L51" i="108" s="1"/>
  <c r="AM56" i="108"/>
  <c r="O60" i="108"/>
  <c r="AI60" i="108" s="1"/>
  <c r="AV60" i="108" s="1"/>
  <c r="L64" i="108"/>
  <c r="AL75" i="108"/>
  <c r="O77" i="108"/>
  <c r="AG78" i="108"/>
  <c r="O82" i="108"/>
  <c r="AI82" i="108" s="1"/>
  <c r="AV82" i="108" s="1"/>
  <c r="AM83" i="108"/>
  <c r="AN90" i="108"/>
  <c r="AO91" i="108"/>
  <c r="AR92" i="108"/>
  <c r="AP94" i="108"/>
  <c r="L94" i="108" s="1"/>
  <c r="AM96" i="108"/>
  <c r="O106" i="108"/>
  <c r="AP107" i="108"/>
  <c r="O119" i="108"/>
  <c r="AS131" i="108"/>
  <c r="AG131" i="108"/>
  <c r="AR131" i="108"/>
  <c r="I131" i="108"/>
  <c r="AQ131" i="108"/>
  <c r="AP131" i="108"/>
  <c r="L131" i="108" s="1"/>
  <c r="AM132" i="108"/>
  <c r="AL145" i="108"/>
  <c r="O145" i="108"/>
  <c r="AI145" i="108" s="1"/>
  <c r="AV145" i="108" s="1"/>
  <c r="J145" i="108"/>
  <c r="I145" i="108"/>
  <c r="AS145" i="108"/>
  <c r="AR145" i="108"/>
  <c r="O154" i="108"/>
  <c r="AI154" i="108" s="1"/>
  <c r="AV154" i="108" s="1"/>
  <c r="AO163" i="108"/>
  <c r="AS163" i="108"/>
  <c r="AP163" i="108"/>
  <c r="AN163" i="108"/>
  <c r="AM163" i="108"/>
  <c r="AG163" i="108"/>
  <c r="AQ167" i="108"/>
  <c r="O167" i="108"/>
  <c r="AJ167" i="108" s="1"/>
  <c r="AW167" i="108" s="1"/>
  <c r="J167" i="108"/>
  <c r="O248" i="107"/>
  <c r="AK248" i="107" s="1"/>
  <c r="AX248" i="107" s="1"/>
  <c r="AL250" i="107"/>
  <c r="O256" i="107"/>
  <c r="AP260" i="107"/>
  <c r="L260" i="107" s="1"/>
  <c r="AO276" i="107"/>
  <c r="AR277" i="107"/>
  <c r="AP281" i="107"/>
  <c r="L281" i="107" s="1"/>
  <c r="AS282" i="107"/>
  <c r="AL285" i="107"/>
  <c r="AR290" i="107"/>
  <c r="AS293" i="107"/>
  <c r="I296" i="107"/>
  <c r="AL298" i="107"/>
  <c r="AN301" i="107"/>
  <c r="J303" i="107"/>
  <c r="AN308" i="107"/>
  <c r="AJ310" i="107"/>
  <c r="AW310" i="107" s="1"/>
  <c r="O312" i="107"/>
  <c r="AK312" i="107" s="1"/>
  <c r="AX312" i="107" s="1"/>
  <c r="AT317" i="107"/>
  <c r="AT323" i="107"/>
  <c r="AO325" i="107"/>
  <c r="AT328" i="107"/>
  <c r="AT329" i="107"/>
  <c r="AQ334" i="107"/>
  <c r="AQ335" i="107"/>
  <c r="AN338" i="107"/>
  <c r="AQ348" i="107"/>
  <c r="AP349" i="107"/>
  <c r="L349" i="107" s="1"/>
  <c r="Z20" i="108"/>
  <c r="AN28" i="108"/>
  <c r="AO33" i="108"/>
  <c r="AG36" i="108"/>
  <c r="O41" i="108"/>
  <c r="O45" i="108"/>
  <c r="AI45" i="108" s="1"/>
  <c r="AV45" i="108" s="1"/>
  <c r="AQ47" i="108"/>
  <c r="AG49" i="108"/>
  <c r="AO50" i="108"/>
  <c r="AQ51" i="108"/>
  <c r="AL53" i="108"/>
  <c r="AP54" i="108"/>
  <c r="AN56" i="108"/>
  <c r="AP58" i="108"/>
  <c r="L58" i="108" s="1"/>
  <c r="AL62" i="108"/>
  <c r="O64" i="108"/>
  <c r="AM75" i="108"/>
  <c r="I80" i="108"/>
  <c r="AQ80" i="108"/>
  <c r="AO83" i="108"/>
  <c r="AO90" i="108"/>
  <c r="AQ91" i="108"/>
  <c r="AT92" i="108"/>
  <c r="AN96" i="108"/>
  <c r="AN99" i="108"/>
  <c r="AG105" i="108"/>
  <c r="AR107" i="108"/>
  <c r="AR121" i="108"/>
  <c r="AK126" i="108"/>
  <c r="AX126" i="108" s="1"/>
  <c r="AJ126" i="108"/>
  <c r="AW126" i="108" s="1"/>
  <c r="O131" i="108"/>
  <c r="AP132" i="108"/>
  <c r="L132" i="108" s="1"/>
  <c r="AO137" i="108"/>
  <c r="AP159" i="108"/>
  <c r="J173" i="108"/>
  <c r="AT173" i="108"/>
  <c r="AS173" i="108"/>
  <c r="AR173" i="108"/>
  <c r="AO173" i="108"/>
  <c r="AM173" i="108"/>
  <c r="AL173" i="108"/>
  <c r="AS234" i="108"/>
  <c r="AP234" i="108"/>
  <c r="AO234" i="108"/>
  <c r="AM234" i="108"/>
  <c r="AG234" i="108"/>
  <c r="O234" i="108"/>
  <c r="AL249" i="107"/>
  <c r="AQ250" i="107"/>
  <c r="AQ260" i="107"/>
  <c r="AG269" i="107"/>
  <c r="O272" i="107"/>
  <c r="AK272" i="107" s="1"/>
  <c r="AX272" i="107" s="1"/>
  <c r="AP276" i="107"/>
  <c r="L276" i="107" s="1"/>
  <c r="AS277" i="107"/>
  <c r="AQ281" i="107"/>
  <c r="O284" i="107"/>
  <c r="AI284" i="107" s="1"/>
  <c r="AV284" i="107" s="1"/>
  <c r="AM285" i="107"/>
  <c r="AS290" i="107"/>
  <c r="AL292" i="107"/>
  <c r="AT293" i="107"/>
  <c r="AM298" i="107"/>
  <c r="AG300" i="107"/>
  <c r="AP301" i="107"/>
  <c r="L301" i="107" s="1"/>
  <c r="AO308" i="107"/>
  <c r="AL313" i="107"/>
  <c r="AL314" i="107"/>
  <c r="AP325" i="107"/>
  <c r="L325" i="107" s="1"/>
  <c r="AL333" i="107"/>
  <c r="AS335" i="107"/>
  <c r="AO338" i="107"/>
  <c r="AG342" i="107"/>
  <c r="AL345" i="107"/>
  <c r="AS348" i="107"/>
  <c r="AQ349" i="107"/>
  <c r="AA20" i="108"/>
  <c r="AA19" i="108" s="1"/>
  <c r="AL25" i="108"/>
  <c r="AQ28" i="108"/>
  <c r="AR32" i="108"/>
  <c r="AR33" i="108"/>
  <c r="O38" i="108"/>
  <c r="AG44" i="108"/>
  <c r="AS47" i="108"/>
  <c r="AP50" i="108"/>
  <c r="L50" i="108" s="1"/>
  <c r="AR51" i="108"/>
  <c r="AN53" i="108"/>
  <c r="AS54" i="108"/>
  <c r="AQ56" i="108"/>
  <c r="AI61" i="108"/>
  <c r="AV61" i="108" s="1"/>
  <c r="AL67" i="108"/>
  <c r="AM72" i="108"/>
  <c r="AN75" i="108"/>
  <c r="AR78" i="108"/>
  <c r="AR80" i="108"/>
  <c r="AG82" i="108"/>
  <c r="AP83" i="108"/>
  <c r="L83" i="108" s="1"/>
  <c r="AM89" i="108"/>
  <c r="AP90" i="108"/>
  <c r="L90" i="108" s="1"/>
  <c r="AT91" i="108"/>
  <c r="AO96" i="108"/>
  <c r="AO99" i="108"/>
  <c r="AS107" i="108"/>
  <c r="AM124" i="108"/>
  <c r="AL128" i="108"/>
  <c r="AP128" i="108"/>
  <c r="AQ132" i="108"/>
  <c r="AK135" i="108"/>
  <c r="AX135" i="108" s="1"/>
  <c r="AJ135" i="108"/>
  <c r="AW135" i="108" s="1"/>
  <c r="AQ137" i="108"/>
  <c r="AI148" i="108"/>
  <c r="AV148" i="108" s="1"/>
  <c r="AM150" i="108"/>
  <c r="AO150" i="108"/>
  <c r="AN150" i="108"/>
  <c r="AL150" i="108"/>
  <c r="AG150" i="108"/>
  <c r="O150" i="108"/>
  <c r="AK150" i="108" s="1"/>
  <c r="AX150" i="108" s="1"/>
  <c r="J150" i="108"/>
  <c r="I150" i="108"/>
  <c r="AN157" i="108"/>
  <c r="AQ157" i="108"/>
  <c r="AP157" i="108"/>
  <c r="AM157" i="108"/>
  <c r="AS171" i="108"/>
  <c r="J171" i="108"/>
  <c r="I171" i="108"/>
  <c r="AT171" i="108"/>
  <c r="AQ171" i="108"/>
  <c r="AP171" i="108"/>
  <c r="L171" i="108" s="1"/>
  <c r="AO171" i="108"/>
  <c r="AM171" i="108"/>
  <c r="AG171" i="108"/>
  <c r="AM249" i="107"/>
  <c r="AR250" i="107"/>
  <c r="O254" i="107"/>
  <c r="O255" i="107"/>
  <c r="AI255" i="107" s="1"/>
  <c r="AV255" i="107" s="1"/>
  <c r="I260" i="107"/>
  <c r="AR260" i="107"/>
  <c r="AQ266" i="107"/>
  <c r="O268" i="107"/>
  <c r="O271" i="107"/>
  <c r="AK271" i="107" s="1"/>
  <c r="AX271" i="107" s="1"/>
  <c r="AQ276" i="107"/>
  <c r="AS281" i="107"/>
  <c r="AN285" i="107"/>
  <c r="AL288" i="107"/>
  <c r="AT290" i="107"/>
  <c r="AO292" i="107"/>
  <c r="O296" i="107"/>
  <c r="AK296" i="107" s="1"/>
  <c r="AX296" i="107" s="1"/>
  <c r="AO298" i="107"/>
  <c r="AQ301" i="107"/>
  <c r="O303" i="107"/>
  <c r="AK303" i="107" s="1"/>
  <c r="AX303" i="107" s="1"/>
  <c r="AL310" i="107"/>
  <c r="AG312" i="107"/>
  <c r="AM313" i="107"/>
  <c r="AQ325" i="107"/>
  <c r="I329" i="107"/>
  <c r="AM333" i="107"/>
  <c r="I335" i="107"/>
  <c r="AL343" i="107"/>
  <c r="AN345" i="107"/>
  <c r="AM25" i="108"/>
  <c r="O30" i="108"/>
  <c r="AK30" i="108" s="1"/>
  <c r="AX30" i="108" s="1"/>
  <c r="AL36" i="108"/>
  <c r="AG41" i="108"/>
  <c r="AG45" i="108"/>
  <c r="AM49" i="108"/>
  <c r="AQ50" i="108"/>
  <c r="AT51" i="108"/>
  <c r="AR58" i="108"/>
  <c r="AL60" i="108"/>
  <c r="AN62" i="108"/>
  <c r="AG64" i="108"/>
  <c r="AM67" i="108"/>
  <c r="AO75" i="108"/>
  <c r="AT80" i="108"/>
  <c r="AQ83" i="108"/>
  <c r="AO89" i="108"/>
  <c r="AQ90" i="108"/>
  <c r="AP96" i="108"/>
  <c r="L96" i="108" s="1"/>
  <c r="AS99" i="108"/>
  <c r="AI105" i="108"/>
  <c r="AV105" i="108" s="1"/>
  <c r="AO119" i="108"/>
  <c r="AQ122" i="108"/>
  <c r="AG122" i="108"/>
  <c r="I122" i="108"/>
  <c r="AS122" i="108"/>
  <c r="AO124" i="108"/>
  <c r="AS137" i="108"/>
  <c r="AM145" i="108"/>
  <c r="AL154" i="108"/>
  <c r="AL163" i="108"/>
  <c r="AO167" i="108"/>
  <c r="O171" i="108"/>
  <c r="AK171" i="108" s="1"/>
  <c r="AX171" i="108" s="1"/>
  <c r="AO179" i="108"/>
  <c r="AR182" i="108"/>
  <c r="AO197" i="108"/>
  <c r="I208" i="108"/>
  <c r="AR210" i="108"/>
  <c r="J221" i="108"/>
  <c r="AS288" i="108"/>
  <c r="AO288" i="108"/>
  <c r="O288" i="108"/>
  <c r="AJ288" i="108" s="1"/>
  <c r="AW288" i="108" s="1"/>
  <c r="I311" i="108"/>
  <c r="AM311" i="108"/>
  <c r="O311" i="108"/>
  <c r="AJ311" i="108" s="1"/>
  <c r="AW311" i="108" s="1"/>
  <c r="AP179" i="108"/>
  <c r="AP197" i="108"/>
  <c r="L197" i="108" s="1"/>
  <c r="AS210" i="108"/>
  <c r="T20" i="109"/>
  <c r="T19" i="109" s="1"/>
  <c r="AG288" i="108"/>
  <c r="AG311" i="108"/>
  <c r="AO144" i="109"/>
  <c r="AS144" i="109"/>
  <c r="AR144" i="109"/>
  <c r="AQ144" i="109"/>
  <c r="AL144" i="109"/>
  <c r="J144" i="109"/>
  <c r="I144" i="109"/>
  <c r="AT144" i="109"/>
  <c r="AN144" i="109"/>
  <c r="AG274" i="109"/>
  <c r="I274" i="109"/>
  <c r="AR274" i="109"/>
  <c r="AQ274" i="109"/>
  <c r="AN274" i="109"/>
  <c r="AM274" i="109"/>
  <c r="AL274" i="109"/>
  <c r="O274" i="109"/>
  <c r="J274" i="109"/>
  <c r="AN160" i="108"/>
  <c r="AJ164" i="108"/>
  <c r="AW164" i="108" s="1"/>
  <c r="AG172" i="108"/>
  <c r="AT181" i="108"/>
  <c r="AJ187" i="108"/>
  <c r="AW187" i="108" s="1"/>
  <c r="AQ191" i="108"/>
  <c r="AR193" i="108"/>
  <c r="AP194" i="108"/>
  <c r="L194" i="108" s="1"/>
  <c r="AT196" i="108"/>
  <c r="AS197" i="108"/>
  <c r="AP215" i="108"/>
  <c r="L215" i="108" s="1"/>
  <c r="AR232" i="108"/>
  <c r="AS236" i="108"/>
  <c r="AR241" i="108"/>
  <c r="O243" i="108"/>
  <c r="O244" i="108"/>
  <c r="AJ244" i="108" s="1"/>
  <c r="AW244" i="108" s="1"/>
  <c r="AQ260" i="108"/>
  <c r="AS261" i="108"/>
  <c r="AS263" i="108"/>
  <c r="AT266" i="108"/>
  <c r="AT278" i="108"/>
  <c r="AT280" i="108"/>
  <c r="AT283" i="108"/>
  <c r="I283" i="108"/>
  <c r="AQ283" i="108"/>
  <c r="AL283" i="108"/>
  <c r="AT317" i="108"/>
  <c r="J317" i="108"/>
  <c r="AO317" i="108"/>
  <c r="AG317" i="108"/>
  <c r="AP318" i="108"/>
  <c r="L318" i="108" s="1"/>
  <c r="AT322" i="108"/>
  <c r="J113" i="108"/>
  <c r="AP117" i="108"/>
  <c r="L117" i="108" s="1"/>
  <c r="AQ123" i="108"/>
  <c r="AM129" i="108"/>
  <c r="AT139" i="108"/>
  <c r="AR144" i="108"/>
  <c r="J148" i="108"/>
  <c r="AO160" i="108"/>
  <c r="AQ161" i="108"/>
  <c r="AL164" i="108"/>
  <c r="AM187" i="108"/>
  <c r="AL188" i="108"/>
  <c r="J190" i="108"/>
  <c r="AR191" i="108"/>
  <c r="AT192" i="108"/>
  <c r="AS193" i="108"/>
  <c r="AR194" i="108"/>
  <c r="AT197" i="108"/>
  <c r="AG203" i="108"/>
  <c r="AG208" i="108"/>
  <c r="AP209" i="108"/>
  <c r="L209" i="108" s="1"/>
  <c r="AQ215" i="108"/>
  <c r="AQ216" i="108"/>
  <c r="AP219" i="108"/>
  <c r="L219" i="108" s="1"/>
  <c r="J227" i="108"/>
  <c r="J231" i="108"/>
  <c r="AP235" i="108"/>
  <c r="L235" i="108" s="1"/>
  <c r="I241" i="108"/>
  <c r="AT241" i="108"/>
  <c r="J246" i="108"/>
  <c r="AL250" i="108"/>
  <c r="AO251" i="108"/>
  <c r="I254" i="108"/>
  <c r="I255" i="108"/>
  <c r="AR260" i="108"/>
  <c r="AQ262" i="108"/>
  <c r="AT263" i="108"/>
  <c r="AT270" i="108"/>
  <c r="AT272" i="108"/>
  <c r="AS282" i="108"/>
  <c r="AT282" i="108"/>
  <c r="AO282" i="108"/>
  <c r="O283" i="108"/>
  <c r="AO286" i="108"/>
  <c r="AL288" i="108"/>
  <c r="AP293" i="108"/>
  <c r="AO311" i="108"/>
  <c r="O317" i="108"/>
  <c r="AK317" i="108" s="1"/>
  <c r="AX317" i="108" s="1"/>
  <c r="AR318" i="108"/>
  <c r="AS335" i="108"/>
  <c r="AT335" i="108"/>
  <c r="AO335" i="108"/>
  <c r="AL335" i="108"/>
  <c r="O335" i="108"/>
  <c r="AJ335" i="108" s="1"/>
  <c r="AW335" i="108" s="1"/>
  <c r="AO336" i="108"/>
  <c r="AS343" i="108"/>
  <c r="AL343" i="108"/>
  <c r="O343" i="108"/>
  <c r="AJ343" i="108" s="1"/>
  <c r="AW343" i="108" s="1"/>
  <c r="J343" i="108"/>
  <c r="AR343" i="108"/>
  <c r="AP343" i="108"/>
  <c r="L343" i="108" s="1"/>
  <c r="AQ117" i="108"/>
  <c r="AR123" i="108"/>
  <c r="AN129" i="108"/>
  <c r="AT144" i="108"/>
  <c r="O151" i="108"/>
  <c r="AK151" i="108" s="1"/>
  <c r="AX151" i="108" s="1"/>
  <c r="AP160" i="108"/>
  <c r="L160" i="108" s="1"/>
  <c r="AR161" i="108"/>
  <c r="AM164" i="108"/>
  <c r="AL172" i="108"/>
  <c r="I182" i="108"/>
  <c r="AM188" i="108"/>
  <c r="AT193" i="108"/>
  <c r="I197" i="108"/>
  <c r="I200" i="108"/>
  <c r="J205" i="108"/>
  <c r="AG206" i="108"/>
  <c r="AR215" i="108"/>
  <c r="AR216" i="108"/>
  <c r="AG218" i="108"/>
  <c r="AO221" i="108"/>
  <c r="AL229" i="108"/>
  <c r="I232" i="108"/>
  <c r="AM239" i="108"/>
  <c r="J241" i="108"/>
  <c r="AG244" i="108"/>
  <c r="AG247" i="108"/>
  <c r="J254" i="108"/>
  <c r="AT260" i="108"/>
  <c r="I266" i="108"/>
  <c r="J268" i="108"/>
  <c r="J278" i="108"/>
  <c r="I281" i="108"/>
  <c r="AP286" i="108"/>
  <c r="L286" i="108" s="1"/>
  <c r="AM288" i="108"/>
  <c r="AQ293" i="108"/>
  <c r="AS295" i="108"/>
  <c r="AO295" i="108"/>
  <c r="AS304" i="108"/>
  <c r="O304" i="108"/>
  <c r="AJ304" i="108" s="1"/>
  <c r="AW304" i="108" s="1"/>
  <c r="AP304" i="108"/>
  <c r="L304" i="108" s="1"/>
  <c r="AO304" i="108"/>
  <c r="AT318" i="108"/>
  <c r="AS326" i="108"/>
  <c r="AL326" i="108"/>
  <c r="AG326" i="108"/>
  <c r="J326" i="108"/>
  <c r="AR326" i="108"/>
  <c r="AQ326" i="108"/>
  <c r="AS336" i="108"/>
  <c r="AT345" i="108"/>
  <c r="AS345" i="108"/>
  <c r="AR221" i="108"/>
  <c r="AP229" i="108"/>
  <c r="L229" i="108" s="1"/>
  <c r="AP239" i="108"/>
  <c r="AR286" i="108"/>
  <c r="AN288" i="108"/>
  <c r="O310" i="108"/>
  <c r="AT310" i="108"/>
  <c r="AN310" i="108"/>
  <c r="AG310" i="108"/>
  <c r="I310" i="108"/>
  <c r="AT321" i="108"/>
  <c r="I321" i="108"/>
  <c r="AQ321" i="108"/>
  <c r="AG321" i="108"/>
  <c r="AS328" i="108"/>
  <c r="AR328" i="108"/>
  <c r="AM328" i="108"/>
  <c r="AL328" i="108"/>
  <c r="AG328" i="108"/>
  <c r="AS71" i="109"/>
  <c r="O71" i="109"/>
  <c r="AR71" i="109"/>
  <c r="I71" i="109"/>
  <c r="AQ71" i="109"/>
  <c r="AP71" i="109"/>
  <c r="L71" i="109" s="1"/>
  <c r="AN71" i="109"/>
  <c r="J71" i="109"/>
  <c r="AT71" i="109"/>
  <c r="AO71" i="109"/>
  <c r="AL71" i="109"/>
  <c r="AG71" i="109"/>
  <c r="I160" i="108"/>
  <c r="AR160" i="108"/>
  <c r="AN172" i="108"/>
  <c r="O182" i="108"/>
  <c r="AO188" i="108"/>
  <c r="O198" i="108"/>
  <c r="AL203" i="108"/>
  <c r="AO208" i="108"/>
  <c r="AR229" i="108"/>
  <c r="AR239" i="108"/>
  <c r="O241" i="108"/>
  <c r="O254" i="108"/>
  <c r="AJ254" i="108" s="1"/>
  <c r="AW254" i="108" s="1"/>
  <c r="I261" i="108"/>
  <c r="L268" i="108"/>
  <c r="L278" i="108"/>
  <c r="AP288" i="108"/>
  <c r="L288" i="108" s="1"/>
  <c r="AR306" i="108"/>
  <c r="AP306" i="108"/>
  <c r="O349" i="108"/>
  <c r="AK349" i="108" s="1"/>
  <c r="AX349" i="108" s="1"/>
  <c r="AO349" i="108"/>
  <c r="AN349" i="108"/>
  <c r="AL349" i="108"/>
  <c r="AG349" i="108"/>
  <c r="I349" i="108"/>
  <c r="AR45" i="109"/>
  <c r="J45" i="109"/>
  <c r="AS45" i="109"/>
  <c r="AT45" i="109"/>
  <c r="AQ45" i="109"/>
  <c r="AP45" i="109"/>
  <c r="L45" i="109" s="1"/>
  <c r="AN45" i="109"/>
  <c r="O45" i="109"/>
  <c r="AK45" i="109" s="1"/>
  <c r="AX45" i="109" s="1"/>
  <c r="I45" i="109"/>
  <c r="O146" i="108"/>
  <c r="J160" i="108"/>
  <c r="AT160" i="108"/>
  <c r="AQ164" i="108"/>
  <c r="AO172" i="108"/>
  <c r="I179" i="108"/>
  <c r="I181" i="108"/>
  <c r="AP188" i="108"/>
  <c r="L188" i="108" s="1"/>
  <c r="AL190" i="108"/>
  <c r="J193" i="108"/>
  <c r="J194" i="108"/>
  <c r="O197" i="108"/>
  <c r="AJ197" i="108" s="1"/>
  <c r="AW197" i="108" s="1"/>
  <c r="O200" i="108"/>
  <c r="AM203" i="108"/>
  <c r="AO206" i="108"/>
  <c r="J215" i="108"/>
  <c r="AS218" i="108"/>
  <c r="AP225" i="108"/>
  <c r="L225" i="108" s="1"/>
  <c r="AI228" i="108"/>
  <c r="AV228" i="108" s="1"/>
  <c r="AS229" i="108"/>
  <c r="O232" i="108"/>
  <c r="AS239" i="108"/>
  <c r="O242" i="108"/>
  <c r="AL243" i="108"/>
  <c r="AL244" i="108"/>
  <c r="AO247" i="108"/>
  <c r="AG255" i="108"/>
  <c r="I260" i="108"/>
  <c r="J261" i="108"/>
  <c r="I263" i="108"/>
  <c r="O266" i="108"/>
  <c r="J270" i="108"/>
  <c r="O278" i="108"/>
  <c r="AR288" i="108"/>
  <c r="O306" i="108"/>
  <c r="AI306" i="108" s="1"/>
  <c r="AV306" i="108" s="1"/>
  <c r="AS314" i="108"/>
  <c r="AR314" i="108"/>
  <c r="AL314" i="108"/>
  <c r="AM317" i="108"/>
  <c r="I334" i="108"/>
  <c r="AP172" i="108"/>
  <c r="L172" i="108" s="1"/>
  <c r="J179" i="108"/>
  <c r="AG182" i="108"/>
  <c r="AQ188" i="108"/>
  <c r="AG198" i="108"/>
  <c r="AN203" i="108"/>
  <c r="I210" i="108"/>
  <c r="I236" i="108"/>
  <c r="AG241" i="108"/>
  <c r="AM243" i="108"/>
  <c r="AN244" i="108"/>
  <c r="J252" i="108"/>
  <c r="AG254" i="108"/>
  <c r="AG257" i="108"/>
  <c r="J260" i="108"/>
  <c r="AR264" i="108"/>
  <c r="AG268" i="108"/>
  <c r="AM271" i="108"/>
  <c r="J280" i="108"/>
  <c r="AG281" i="108"/>
  <c r="AM283" i="108"/>
  <c r="AS287" i="108"/>
  <c r="AP287" i="108"/>
  <c r="L287" i="108" s="1"/>
  <c r="AT288" i="108"/>
  <c r="AI301" i="108"/>
  <c r="AV301" i="108" s="1"/>
  <c r="AP308" i="108"/>
  <c r="I308" i="108"/>
  <c r="AP317" i="108"/>
  <c r="L317" i="108" s="1"/>
  <c r="AS324" i="108"/>
  <c r="AL324" i="108"/>
  <c r="J324" i="108"/>
  <c r="AT25" i="109"/>
  <c r="J25" i="109"/>
  <c r="I25" i="109"/>
  <c r="AS25" i="109"/>
  <c r="AR25" i="109"/>
  <c r="AP25" i="109"/>
  <c r="L25" i="109" s="1"/>
  <c r="AO25" i="109"/>
  <c r="AN25" i="109"/>
  <c r="AM25" i="109"/>
  <c r="AG25" i="109"/>
  <c r="AS39" i="109"/>
  <c r="AP39" i="109"/>
  <c r="L39" i="109" s="1"/>
  <c r="J39" i="109"/>
  <c r="AT39" i="109"/>
  <c r="AR39" i="109"/>
  <c r="AQ39" i="109"/>
  <c r="AO39" i="109"/>
  <c r="AN39" i="109"/>
  <c r="AL39" i="109"/>
  <c r="AG39" i="109"/>
  <c r="O39" i="109"/>
  <c r="AN243" i="108"/>
  <c r="AO244" i="108"/>
  <c r="AS334" i="108"/>
  <c r="AQ334" i="108"/>
  <c r="AO334" i="108"/>
  <c r="AL334" i="108"/>
  <c r="O334" i="108"/>
  <c r="AJ334" i="108" s="1"/>
  <c r="AW334" i="108" s="1"/>
  <c r="AT340" i="108"/>
  <c r="AQ340" i="108"/>
  <c r="AP340" i="108"/>
  <c r="AO340" i="108"/>
  <c r="O340" i="108"/>
  <c r="AI340" i="108" s="1"/>
  <c r="AV340" i="108" s="1"/>
  <c r="I340" i="108"/>
  <c r="O160" i="108"/>
  <c r="AR172" i="108"/>
  <c r="O179" i="108"/>
  <c r="AT188" i="108"/>
  <c r="AQ203" i="108"/>
  <c r="AN205" i="108"/>
  <c r="O215" i="108"/>
  <c r="AP233" i="108"/>
  <c r="O236" i="108"/>
  <c r="AK236" i="108" s="1"/>
  <c r="AX236" i="108" s="1"/>
  <c r="AO243" i="108"/>
  <c r="AP244" i="108"/>
  <c r="L244" i="108" s="1"/>
  <c r="AO257" i="108"/>
  <c r="AL268" i="108"/>
  <c r="AM281" i="108"/>
  <c r="AP283" i="108"/>
  <c r="AT291" i="108"/>
  <c r="AL291" i="108"/>
  <c r="O291" i="108"/>
  <c r="AK291" i="108" s="1"/>
  <c r="AX291" i="108" s="1"/>
  <c r="AM306" i="108"/>
  <c r="AO310" i="108"/>
  <c r="AS316" i="108"/>
  <c r="AR316" i="108"/>
  <c r="AR317" i="108"/>
  <c r="AS320" i="108"/>
  <c r="J320" i="108"/>
  <c r="AR320" i="108"/>
  <c r="AM320" i="108"/>
  <c r="AG320" i="108"/>
  <c r="AN321" i="108"/>
  <c r="AN328" i="108"/>
  <c r="AQ349" i="108"/>
  <c r="J218" i="109"/>
  <c r="AG218" i="109"/>
  <c r="AR218" i="109"/>
  <c r="AQ218" i="109"/>
  <c r="AN218" i="109"/>
  <c r="AL218" i="109"/>
  <c r="AR111" i="108"/>
  <c r="AN113" i="108"/>
  <c r="J117" i="108"/>
  <c r="AM118" i="108"/>
  <c r="AG123" i="108"/>
  <c r="AS126" i="108"/>
  <c r="AL148" i="108"/>
  <c r="AP151" i="108"/>
  <c r="L151" i="108" s="1"/>
  <c r="AR156" i="108"/>
  <c r="AM162" i="108"/>
  <c r="AT172" i="108"/>
  <c r="I188" i="108"/>
  <c r="AI192" i="108"/>
  <c r="AV192" i="108" s="1"/>
  <c r="AG194" i="108"/>
  <c r="AN198" i="108"/>
  <c r="AL200" i="108"/>
  <c r="AR203" i="108"/>
  <c r="AO205" i="108"/>
  <c r="AN211" i="108"/>
  <c r="O216" i="108"/>
  <c r="AJ216" i="108" s="1"/>
  <c r="AW216" i="108" s="1"/>
  <c r="AL217" i="108"/>
  <c r="AO222" i="108"/>
  <c r="J225" i="108"/>
  <c r="AM227" i="108"/>
  <c r="AS233" i="108"/>
  <c r="AN242" i="108"/>
  <c r="AR243" i="108"/>
  <c r="AQ244" i="108"/>
  <c r="AN246" i="108"/>
  <c r="J251" i="108"/>
  <c r="AL254" i="108"/>
  <c r="AM255" i="108"/>
  <c r="AG260" i="108"/>
  <c r="AN268" i="108"/>
  <c r="AG270" i="108"/>
  <c r="O272" i="108"/>
  <c r="AM276" i="108"/>
  <c r="AG280" i="108"/>
  <c r="AN281" i="108"/>
  <c r="AP282" i="108"/>
  <c r="L282" i="108" s="1"/>
  <c r="AR283" i="108"/>
  <c r="AN287" i="108"/>
  <c r="AS289" i="108"/>
  <c r="AN289" i="108"/>
  <c r="AG289" i="108"/>
  <c r="AQ295" i="108"/>
  <c r="AR298" i="108"/>
  <c r="J298" i="108"/>
  <c r="AS300" i="108"/>
  <c r="AN300" i="108"/>
  <c r="J300" i="108"/>
  <c r="AR304" i="108"/>
  <c r="AN306" i="108"/>
  <c r="AL308" i="108"/>
  <c r="AP310" i="108"/>
  <c r="L310" i="108" s="1"/>
  <c r="AM314" i="108"/>
  <c r="O320" i="108"/>
  <c r="AJ320" i="108" s="1"/>
  <c r="AW320" i="108" s="1"/>
  <c r="AP324" i="108"/>
  <c r="L324" i="108" s="1"/>
  <c r="AP326" i="108"/>
  <c r="L326" i="108" s="1"/>
  <c r="AO328" i="108"/>
  <c r="AG334" i="108"/>
  <c r="AG340" i="108"/>
  <c r="AT349" i="108"/>
  <c r="AO113" i="108"/>
  <c r="AN118" i="108"/>
  <c r="O130" i="108"/>
  <c r="AK130" i="108" s="1"/>
  <c r="AX130" i="108" s="1"/>
  <c r="O141" i="108"/>
  <c r="AI144" i="108"/>
  <c r="AV144" i="108" s="1"/>
  <c r="AM148" i="108"/>
  <c r="AS156" i="108"/>
  <c r="AG160" i="108"/>
  <c r="AO162" i="108"/>
  <c r="AG179" i="108"/>
  <c r="AL181" i="108"/>
  <c r="AL182" i="108"/>
  <c r="J188" i="108"/>
  <c r="J191" i="108"/>
  <c r="AJ192" i="108"/>
  <c r="AW192" i="108" s="1"/>
  <c r="AL197" i="108"/>
  <c r="AS198" i="108"/>
  <c r="AM200" i="108"/>
  <c r="AT203" i="108"/>
  <c r="AP205" i="108"/>
  <c r="L205" i="108" s="1"/>
  <c r="AN210" i="108"/>
  <c r="AM220" i="108"/>
  <c r="AN227" i="108"/>
  <c r="AG230" i="108"/>
  <c r="AL231" i="108"/>
  <c r="AT233" i="108"/>
  <c r="AG236" i="108"/>
  <c r="AL241" i="108"/>
  <c r="AO242" i="108"/>
  <c r="AT243" i="108"/>
  <c r="AR244" i="108"/>
  <c r="AO246" i="108"/>
  <c r="AL252" i="108"/>
  <c r="AM254" i="108"/>
  <c r="I258" i="108"/>
  <c r="AI262" i="108"/>
  <c r="AV262" i="108" s="1"/>
  <c r="AO268" i="108"/>
  <c r="AL278" i="108"/>
  <c r="AO281" i="108"/>
  <c r="AO287" i="108"/>
  <c r="AG291" i="108"/>
  <c r="I293" i="108"/>
  <c r="AR293" i="108"/>
  <c r="AM293" i="108"/>
  <c r="AT304" i="108"/>
  <c r="AS306" i="108"/>
  <c r="AN308" i="108"/>
  <c r="AQ310" i="108"/>
  <c r="AP314" i="108"/>
  <c r="L314" i="108" s="1"/>
  <c r="AT326" i="108"/>
  <c r="AT328" i="108"/>
  <c r="AT336" i="108"/>
  <c r="AQ336" i="108"/>
  <c r="AM336" i="108"/>
  <c r="AL336" i="108"/>
  <c r="AS342" i="108"/>
  <c r="AM342" i="108"/>
  <c r="AL25" i="109"/>
  <c r="AR40" i="109"/>
  <c r="AQ40" i="109"/>
  <c r="J40" i="109"/>
  <c r="I40" i="109"/>
  <c r="AS40" i="109"/>
  <c r="AP40" i="109"/>
  <c r="L40" i="109" s="1"/>
  <c r="AN40" i="109"/>
  <c r="I172" i="108"/>
  <c r="AN182" i="108"/>
  <c r="AK193" i="108"/>
  <c r="AX193" i="108" s="1"/>
  <c r="AI194" i="108"/>
  <c r="AV194" i="108" s="1"/>
  <c r="AT198" i="108"/>
  <c r="I203" i="108"/>
  <c r="AR205" i="108"/>
  <c r="AM241" i="108"/>
  <c r="AT244" i="108"/>
  <c r="AN254" i="108"/>
  <c r="AK260" i="108"/>
  <c r="AX260" i="108" s="1"/>
  <c r="AJ262" i="108"/>
  <c r="AW262" i="108" s="1"/>
  <c r="AM278" i="108"/>
  <c r="AK280" i="108"/>
  <c r="AX280" i="108" s="1"/>
  <c r="I286" i="108"/>
  <c r="AT286" i="108"/>
  <c r="AN286" i="108"/>
  <c r="AM318" i="108"/>
  <c r="J318" i="108"/>
  <c r="AQ318" i="108"/>
  <c r="AN318" i="108"/>
  <c r="AL318" i="108"/>
  <c r="AM322" i="108"/>
  <c r="AN322" i="108"/>
  <c r="O322" i="108"/>
  <c r="AK322" i="108" s="1"/>
  <c r="AX322" i="108" s="1"/>
  <c r="AM334" i="108"/>
  <c r="AM340" i="108"/>
  <c r="S20" i="109"/>
  <c r="S19" i="109" s="1"/>
  <c r="AO43" i="109"/>
  <c r="AP43" i="109"/>
  <c r="AT43" i="109"/>
  <c r="AR43" i="109"/>
  <c r="AQ43" i="109"/>
  <c r="AM43" i="109"/>
  <c r="AL43" i="109"/>
  <c r="J43" i="109"/>
  <c r="AL284" i="108"/>
  <c r="AO294" i="108"/>
  <c r="J296" i="108"/>
  <c r="AQ299" i="108"/>
  <c r="J301" i="108"/>
  <c r="AO312" i="108"/>
  <c r="AS315" i="108"/>
  <c r="AM325" i="108"/>
  <c r="AM329" i="108"/>
  <c r="AM337" i="108"/>
  <c r="J341" i="108"/>
  <c r="AO346" i="108"/>
  <c r="AP348" i="108"/>
  <c r="AO351" i="108"/>
  <c r="AE20" i="109"/>
  <c r="J24" i="109"/>
  <c r="AP29" i="109"/>
  <c r="L29" i="109" s="1"/>
  <c r="AM31" i="109"/>
  <c r="AO34" i="109"/>
  <c r="U20" i="109"/>
  <c r="AI44" i="109"/>
  <c r="AV44" i="109" s="1"/>
  <c r="AO51" i="109"/>
  <c r="AR51" i="109"/>
  <c r="AP52" i="109"/>
  <c r="L52" i="109" s="1"/>
  <c r="AQ54" i="109"/>
  <c r="AQ55" i="109"/>
  <c r="AQ72" i="109"/>
  <c r="AS81" i="109"/>
  <c r="AP81" i="109"/>
  <c r="L81" i="109" s="1"/>
  <c r="AO81" i="109"/>
  <c r="AN81" i="109"/>
  <c r="AL81" i="109"/>
  <c r="O81" i="109"/>
  <c r="AK81" i="109" s="1"/>
  <c r="AX81" i="109" s="1"/>
  <c r="AP94" i="109"/>
  <c r="L94" i="109" s="1"/>
  <c r="AR99" i="109"/>
  <c r="AN104" i="109"/>
  <c r="AQ104" i="109"/>
  <c r="AG106" i="109"/>
  <c r="AR107" i="109"/>
  <c r="I119" i="109"/>
  <c r="AN140" i="109"/>
  <c r="AP146" i="109"/>
  <c r="L146" i="109" s="1"/>
  <c r="AP148" i="109"/>
  <c r="L148" i="109" s="1"/>
  <c r="AS152" i="109"/>
  <c r="J152" i="109"/>
  <c r="AL152" i="109"/>
  <c r="AL159" i="109"/>
  <c r="I162" i="109"/>
  <c r="AS162" i="109"/>
  <c r="AM165" i="109"/>
  <c r="AO180" i="109"/>
  <c r="AS211" i="109"/>
  <c r="J211" i="109"/>
  <c r="AT211" i="109"/>
  <c r="I211" i="109"/>
  <c r="AP211" i="109"/>
  <c r="L211" i="109" s="1"/>
  <c r="AO211" i="109"/>
  <c r="AM211" i="109"/>
  <c r="AG211" i="109"/>
  <c r="O211" i="109"/>
  <c r="AR351" i="108"/>
  <c r="AP28" i="109"/>
  <c r="AN28" i="109"/>
  <c r="O28" i="109"/>
  <c r="AK28" i="109" s="1"/>
  <c r="AX28" i="109" s="1"/>
  <c r="AO31" i="109"/>
  <c r="AL46" i="109"/>
  <c r="AK48" i="109"/>
  <c r="AX48" i="109" s="1"/>
  <c r="AL49" i="109"/>
  <c r="AQ52" i="109"/>
  <c r="AR54" i="109"/>
  <c r="AR55" i="109"/>
  <c r="AS57" i="109"/>
  <c r="AR57" i="109"/>
  <c r="AP57" i="109"/>
  <c r="L57" i="109" s="1"/>
  <c r="AL57" i="109"/>
  <c r="O57" i="109"/>
  <c r="AK57" i="109" s="1"/>
  <c r="AX57" i="109" s="1"/>
  <c r="AK60" i="109"/>
  <c r="AX60" i="109" s="1"/>
  <c r="AS65" i="109"/>
  <c r="I65" i="109"/>
  <c r="AQ65" i="109"/>
  <c r="AP65" i="109"/>
  <c r="L65" i="109" s="1"/>
  <c r="AM65" i="109"/>
  <c r="AG69" i="109"/>
  <c r="AP69" i="109"/>
  <c r="AR72" i="109"/>
  <c r="AG83" i="109"/>
  <c r="AN83" i="109"/>
  <c r="J83" i="109"/>
  <c r="AI87" i="109"/>
  <c r="AV87" i="109" s="1"/>
  <c r="AO117" i="109"/>
  <c r="AG117" i="109"/>
  <c r="J117" i="109"/>
  <c r="AT117" i="109"/>
  <c r="AL117" i="109"/>
  <c r="AG124" i="109"/>
  <c r="AP127" i="109"/>
  <c r="L127" i="109" s="1"/>
  <c r="AM127" i="109"/>
  <c r="AL127" i="109"/>
  <c r="I127" i="109"/>
  <c r="AT133" i="109"/>
  <c r="AO133" i="109"/>
  <c r="AG133" i="109"/>
  <c r="AN134" i="109"/>
  <c r="J137" i="109"/>
  <c r="O137" i="109"/>
  <c r="AK137" i="109" s="1"/>
  <c r="AX137" i="109" s="1"/>
  <c r="AP137" i="109"/>
  <c r="L137" i="109" s="1"/>
  <c r="I150" i="109"/>
  <c r="AT150" i="109"/>
  <c r="AS154" i="109"/>
  <c r="AT154" i="109"/>
  <c r="AO154" i="109"/>
  <c r="AM154" i="109"/>
  <c r="AL154" i="109"/>
  <c r="AG154" i="109"/>
  <c r="J154" i="109"/>
  <c r="AN165" i="109"/>
  <c r="AS170" i="109"/>
  <c r="AT170" i="109"/>
  <c r="I170" i="109"/>
  <c r="AR170" i="109"/>
  <c r="AM170" i="109"/>
  <c r="AL170" i="109"/>
  <c r="O170" i="109"/>
  <c r="AS189" i="109"/>
  <c r="AT189" i="109"/>
  <c r="AR189" i="109"/>
  <c r="AO189" i="109"/>
  <c r="AN189" i="109"/>
  <c r="AM189" i="109"/>
  <c r="AL189" i="109"/>
  <c r="AG189" i="109"/>
  <c r="O189" i="109"/>
  <c r="J189" i="109"/>
  <c r="AM46" i="109"/>
  <c r="I63" i="109"/>
  <c r="AP63" i="109"/>
  <c r="L63" i="109" s="1"/>
  <c r="AP77" i="109"/>
  <c r="L77" i="109" s="1"/>
  <c r="I77" i="109"/>
  <c r="AR77" i="109"/>
  <c r="O77" i="109"/>
  <c r="AS114" i="109"/>
  <c r="O114" i="109"/>
  <c r="AR114" i="109"/>
  <c r="AO114" i="109"/>
  <c r="I121" i="109"/>
  <c r="AS121" i="109"/>
  <c r="AR121" i="109"/>
  <c r="AP121" i="109"/>
  <c r="J121" i="109"/>
  <c r="AS131" i="109"/>
  <c r="J131" i="109"/>
  <c r="AR131" i="109"/>
  <c r="AQ131" i="109"/>
  <c r="AP131" i="109"/>
  <c r="L131" i="109" s="1"/>
  <c r="AN131" i="109"/>
  <c r="AG131" i="109"/>
  <c r="AS158" i="109"/>
  <c r="AN158" i="109"/>
  <c r="AM158" i="109"/>
  <c r="AL158" i="109"/>
  <c r="O158" i="109"/>
  <c r="AN59" i="109"/>
  <c r="AT59" i="109"/>
  <c r="AS89" i="109"/>
  <c r="AM89" i="109"/>
  <c r="AG89" i="109"/>
  <c r="O89" i="109"/>
  <c r="J89" i="109"/>
  <c r="AT89" i="109"/>
  <c r="AG177" i="109"/>
  <c r="J177" i="109"/>
  <c r="I177" i="109"/>
  <c r="AQ177" i="109"/>
  <c r="AM177" i="109"/>
  <c r="O179" i="109"/>
  <c r="AP179" i="109"/>
  <c r="L179" i="109" s="1"/>
  <c r="AO179" i="109"/>
  <c r="AN179" i="109"/>
  <c r="AL179" i="109"/>
  <c r="I179" i="109"/>
  <c r="AS181" i="109"/>
  <c r="AG181" i="109"/>
  <c r="J181" i="109"/>
  <c r="I181" i="109"/>
  <c r="AT181" i="109"/>
  <c r="AR181" i="109"/>
  <c r="AO181" i="109"/>
  <c r="AM181" i="109"/>
  <c r="AP200" i="109"/>
  <c r="L200" i="109" s="1"/>
  <c r="AT200" i="109"/>
  <c r="AS200" i="109"/>
  <c r="AN200" i="109"/>
  <c r="AM200" i="109"/>
  <c r="AL200" i="109"/>
  <c r="AT327" i="109"/>
  <c r="AG327" i="109"/>
  <c r="O327" i="109"/>
  <c r="AP327" i="109"/>
  <c r="AN327" i="109"/>
  <c r="AM327" i="109"/>
  <c r="AR327" i="109"/>
  <c r="AO327" i="109"/>
  <c r="AL327" i="109"/>
  <c r="J327" i="109"/>
  <c r="AP292" i="108"/>
  <c r="L292" i="108" s="1"/>
  <c r="AG296" i="108"/>
  <c r="AG301" i="108"/>
  <c r="AL302" i="108"/>
  <c r="AS303" i="108"/>
  <c r="I327" i="108"/>
  <c r="J332" i="108"/>
  <c r="I344" i="108"/>
  <c r="AS350" i="108"/>
  <c r="AL24" i="109"/>
  <c r="AL28" i="109"/>
  <c r="AT31" i="109"/>
  <c r="AO33" i="109"/>
  <c r="AT35" i="109"/>
  <c r="AS35" i="109"/>
  <c r="AT41" i="109"/>
  <c r="AN41" i="109"/>
  <c r="AR46" i="109"/>
  <c r="AG57" i="109"/>
  <c r="AG65" i="109"/>
  <c r="AS67" i="109"/>
  <c r="AN67" i="109"/>
  <c r="J67" i="109"/>
  <c r="AL69" i="109"/>
  <c r="AO83" i="109"/>
  <c r="AP102" i="109"/>
  <c r="L102" i="109" s="1"/>
  <c r="J102" i="109"/>
  <c r="AQ102" i="109"/>
  <c r="AL102" i="109"/>
  <c r="AG114" i="109"/>
  <c r="AN124" i="109"/>
  <c r="AS164" i="109"/>
  <c r="AQ164" i="109"/>
  <c r="AP164" i="109"/>
  <c r="I164" i="109"/>
  <c r="O181" i="109"/>
  <c r="AP189" i="109"/>
  <c r="L189" i="109" s="1"/>
  <c r="J203" i="109"/>
  <c r="O203" i="109"/>
  <c r="AS203" i="109"/>
  <c r="AR203" i="109"/>
  <c r="AP203" i="109"/>
  <c r="L203" i="109" s="1"/>
  <c r="AN203" i="109"/>
  <c r="AM203" i="109"/>
  <c r="O228" i="109"/>
  <c r="J228" i="109"/>
  <c r="I228" i="109"/>
  <c r="AT228" i="109"/>
  <c r="AR228" i="109"/>
  <c r="AQ228" i="109"/>
  <c r="AP228" i="109"/>
  <c r="L228" i="109" s="1"/>
  <c r="AN228" i="109"/>
  <c r="AM228" i="109"/>
  <c r="AL228" i="109"/>
  <c r="AG228" i="109"/>
  <c r="J296" i="109"/>
  <c r="AS296" i="109"/>
  <c r="AQ296" i="109"/>
  <c r="AT296" i="109"/>
  <c r="AR296" i="109"/>
  <c r="AO296" i="109"/>
  <c r="I296" i="109"/>
  <c r="AM53" i="109"/>
  <c r="I53" i="109"/>
  <c r="AS55" i="109"/>
  <c r="AT55" i="109"/>
  <c r="J55" i="109"/>
  <c r="AO55" i="109"/>
  <c r="AG63" i="109"/>
  <c r="AQ93" i="109"/>
  <c r="AS93" i="109"/>
  <c r="J93" i="109"/>
  <c r="AT108" i="109"/>
  <c r="AS108" i="109"/>
  <c r="AO108" i="109"/>
  <c r="AN108" i="109"/>
  <c r="AM108" i="109"/>
  <c r="AJ117" i="109"/>
  <c r="AW117" i="109" s="1"/>
  <c r="AQ121" i="109"/>
  <c r="AS123" i="109"/>
  <c r="O123" i="109"/>
  <c r="AI123" i="109" s="1"/>
  <c r="AV123" i="109" s="1"/>
  <c r="AT123" i="109"/>
  <c r="AR123" i="109"/>
  <c r="AQ123" i="109"/>
  <c r="AO123" i="109"/>
  <c r="AS141" i="109"/>
  <c r="AQ141" i="109"/>
  <c r="AP141" i="109"/>
  <c r="L141" i="109" s="1"/>
  <c r="AO141" i="109"/>
  <c r="AM141" i="109"/>
  <c r="AS143" i="109"/>
  <c r="AN143" i="109"/>
  <c r="AM143" i="109"/>
  <c r="AL143" i="109"/>
  <c r="AG143" i="109"/>
  <c r="J143" i="109"/>
  <c r="I145" i="109"/>
  <c r="AS147" i="109"/>
  <c r="AL147" i="109"/>
  <c r="I147" i="109"/>
  <c r="AG158" i="109"/>
  <c r="AG166" i="109"/>
  <c r="O166" i="109"/>
  <c r="AQ166" i="109"/>
  <c r="AM166" i="109"/>
  <c r="AG179" i="109"/>
  <c r="AA20" i="109"/>
  <c r="AL38" i="109"/>
  <c r="AM38" i="109"/>
  <c r="AJ56" i="109"/>
  <c r="AW56" i="109" s="1"/>
  <c r="AI56" i="109"/>
  <c r="AV56" i="109" s="1"/>
  <c r="AM59" i="109"/>
  <c r="AQ77" i="109"/>
  <c r="O105" i="109"/>
  <c r="AL105" i="109"/>
  <c r="AG105" i="109"/>
  <c r="AK117" i="109"/>
  <c r="AX117" i="109" s="1"/>
  <c r="AL131" i="109"/>
  <c r="J135" i="109"/>
  <c r="AS135" i="109"/>
  <c r="AS149" i="109"/>
  <c r="I149" i="109"/>
  <c r="AR149" i="109"/>
  <c r="AM149" i="109"/>
  <c r="AL177" i="109"/>
  <c r="AS192" i="109"/>
  <c r="O192" i="109"/>
  <c r="AK192" i="109" s="1"/>
  <c r="AX192" i="109" s="1"/>
  <c r="AR200" i="109"/>
  <c r="I224" i="109"/>
  <c r="AS224" i="109"/>
  <c r="AQ224" i="109"/>
  <c r="AM224" i="109"/>
  <c r="AS244" i="109"/>
  <c r="AL244" i="109"/>
  <c r="I244" i="109"/>
  <c r="AT244" i="109"/>
  <c r="V20" i="109"/>
  <c r="AP59" i="109"/>
  <c r="L59" i="109" s="1"/>
  <c r="AO63" i="109"/>
  <c r="AS76" i="109"/>
  <c r="J76" i="109"/>
  <c r="AQ76" i="109"/>
  <c r="AO76" i="109"/>
  <c r="AN76" i="109"/>
  <c r="AL76" i="109"/>
  <c r="AG76" i="109"/>
  <c r="AT77" i="109"/>
  <c r="AQ84" i="109"/>
  <c r="J84" i="109"/>
  <c r="AL89" i="109"/>
  <c r="AS107" i="109"/>
  <c r="J107" i="109"/>
  <c r="AP107" i="109"/>
  <c r="L107" i="109" s="1"/>
  <c r="AO107" i="109"/>
  <c r="AN107" i="109"/>
  <c r="AL107" i="109"/>
  <c r="AM131" i="109"/>
  <c r="O149" i="109"/>
  <c r="AK149" i="109" s="1"/>
  <c r="AX149" i="109" s="1"/>
  <c r="AS157" i="109"/>
  <c r="I157" i="109"/>
  <c r="AP157" i="109"/>
  <c r="L157" i="109" s="1"/>
  <c r="AO157" i="109"/>
  <c r="AN157" i="109"/>
  <c r="AL157" i="109"/>
  <c r="O157" i="109"/>
  <c r="AJ157" i="109" s="1"/>
  <c r="AW157" i="109" s="1"/>
  <c r="AS173" i="109"/>
  <c r="AT173" i="109"/>
  <c r="AR173" i="109"/>
  <c r="AN173" i="109"/>
  <c r="AM173" i="109"/>
  <c r="AL173" i="109"/>
  <c r="AG173" i="109"/>
  <c r="O173" i="109"/>
  <c r="AK173" i="109" s="1"/>
  <c r="AX173" i="109" s="1"/>
  <c r="J173" i="109"/>
  <c r="AN177" i="109"/>
  <c r="AP206" i="109"/>
  <c r="L206" i="109" s="1"/>
  <c r="AN206" i="109"/>
  <c r="J206" i="109"/>
  <c r="I209" i="109"/>
  <c r="AT209" i="109"/>
  <c r="AS209" i="109"/>
  <c r="AG209" i="109"/>
  <c r="O224" i="109"/>
  <c r="AN296" i="108"/>
  <c r="AM301" i="108"/>
  <c r="AQ302" i="108"/>
  <c r="AO313" i="108"/>
  <c r="AG327" i="108"/>
  <c r="AL330" i="108"/>
  <c r="AO333" i="108"/>
  <c r="AL338" i="108"/>
  <c r="AP341" i="108"/>
  <c r="L341" i="108" s="1"/>
  <c r="O351" i="108"/>
  <c r="AJ351" i="108" s="1"/>
  <c r="AW351" i="108" s="1"/>
  <c r="AQ24" i="109"/>
  <c r="AM41" i="109"/>
  <c r="AS53" i="109"/>
  <c r="AT57" i="109"/>
  <c r="AS59" i="109"/>
  <c r="AO65" i="109"/>
  <c r="AR67" i="109"/>
  <c r="O76" i="109"/>
  <c r="O84" i="109"/>
  <c r="AO89" i="109"/>
  <c r="AN102" i="109"/>
  <c r="AG108" i="109"/>
  <c r="AN114" i="109"/>
  <c r="AR117" i="109"/>
  <c r="AT122" i="109"/>
  <c r="AR122" i="109"/>
  <c r="AO122" i="109"/>
  <c r="AO131" i="109"/>
  <c r="AP133" i="109"/>
  <c r="L133" i="109" s="1"/>
  <c r="AG135" i="109"/>
  <c r="AS138" i="109"/>
  <c r="AG138" i="109"/>
  <c r="O138" i="109"/>
  <c r="J138" i="109"/>
  <c r="AP138" i="109"/>
  <c r="L138" i="109" s="1"/>
  <c r="AG141" i="109"/>
  <c r="AT147" i="109"/>
  <c r="AP158" i="109"/>
  <c r="L158" i="109" s="1"/>
  <c r="AL166" i="109"/>
  <c r="AQ170" i="109"/>
  <c r="AR177" i="109"/>
  <c r="AQ179" i="109"/>
  <c r="AL181" i="109"/>
  <c r="AL203" i="109"/>
  <c r="X20" i="109"/>
  <c r="X19" i="109" s="1"/>
  <c r="W20" i="109"/>
  <c r="AN38" i="109"/>
  <c r="AN52" i="109"/>
  <c r="AG52" i="109"/>
  <c r="J52" i="109"/>
  <c r="AR52" i="109"/>
  <c r="AM52" i="109"/>
  <c r="O64" i="109"/>
  <c r="AG64" i="109"/>
  <c r="AS82" i="109"/>
  <c r="AO82" i="109"/>
  <c r="AG82" i="109"/>
  <c r="AP89" i="109"/>
  <c r="L89" i="109" s="1"/>
  <c r="AI92" i="109"/>
  <c r="AV92" i="109" s="1"/>
  <c r="O107" i="109"/>
  <c r="AQ114" i="109"/>
  <c r="I116" i="109"/>
  <c r="AT116" i="109"/>
  <c r="AP116" i="109"/>
  <c r="L116" i="109" s="1"/>
  <c r="AL116" i="109"/>
  <c r="AT131" i="109"/>
  <c r="AG149" i="109"/>
  <c r="AS151" i="109"/>
  <c r="AP151" i="109"/>
  <c r="L151" i="109" s="1"/>
  <c r="AM151" i="109"/>
  <c r="AQ158" i="109"/>
  <c r="AT179" i="109"/>
  <c r="AN181" i="109"/>
  <c r="AS186" i="109"/>
  <c r="J186" i="109"/>
  <c r="AT186" i="109"/>
  <c r="I186" i="109"/>
  <c r="AP186" i="109"/>
  <c r="L186" i="109" s="1"/>
  <c r="AO186" i="109"/>
  <c r="AM186" i="109"/>
  <c r="AL186" i="109"/>
  <c r="AT192" i="109"/>
  <c r="AS195" i="109"/>
  <c r="O195" i="109"/>
  <c r="AT195" i="109"/>
  <c r="I195" i="109"/>
  <c r="AR195" i="109"/>
  <c r="AQ195" i="109"/>
  <c r="AP195" i="109"/>
  <c r="L195" i="109" s="1"/>
  <c r="AN195" i="109"/>
  <c r="AM195" i="109"/>
  <c r="AN244" i="109"/>
  <c r="AO327" i="108"/>
  <c r="AP332" i="108"/>
  <c r="L332" i="108" s="1"/>
  <c r="I339" i="108"/>
  <c r="AM344" i="108"/>
  <c r="AG351" i="108"/>
  <c r="Y20" i="109"/>
  <c r="AK5" i="109" s="1"/>
  <c r="W48" i="2" s="1"/>
  <c r="AG29" i="109"/>
  <c r="AO29" i="109"/>
  <c r="O31" i="109"/>
  <c r="AS31" i="109"/>
  <c r="AN31" i="109"/>
  <c r="AP34" i="109"/>
  <c r="L34" i="109" s="1"/>
  <c r="AN34" i="109"/>
  <c r="AP38" i="109"/>
  <c r="AS49" i="109"/>
  <c r="AT49" i="109"/>
  <c r="J49" i="109"/>
  <c r="AO49" i="109"/>
  <c r="O52" i="109"/>
  <c r="AQ68" i="109"/>
  <c r="AR68" i="109"/>
  <c r="J68" i="109"/>
  <c r="O82" i="109"/>
  <c r="AR89" i="109"/>
  <c r="AL108" i="109"/>
  <c r="AS113" i="109"/>
  <c r="AT113" i="109"/>
  <c r="AR113" i="109"/>
  <c r="AQ113" i="109"/>
  <c r="AO113" i="109"/>
  <c r="AM123" i="109"/>
  <c r="I128" i="109"/>
  <c r="AR128" i="109"/>
  <c r="AM130" i="109"/>
  <c r="AR130" i="109"/>
  <c r="AQ130" i="109"/>
  <c r="AP130" i="109"/>
  <c r="AN130" i="109"/>
  <c r="O130" i="109"/>
  <c r="AK130" i="109" s="1"/>
  <c r="AX130" i="109" s="1"/>
  <c r="AR135" i="109"/>
  <c r="AP143" i="109"/>
  <c r="L143" i="109" s="1"/>
  <c r="AO148" i="109"/>
  <c r="AG148" i="109"/>
  <c r="J148" i="109"/>
  <c r="I148" i="109"/>
  <c r="AS148" i="109"/>
  <c r="AN148" i="109"/>
  <c r="O151" i="109"/>
  <c r="AI151" i="109" s="1"/>
  <c r="AV151" i="109" s="1"/>
  <c r="AG157" i="109"/>
  <c r="AT158" i="109"/>
  <c r="AS161" i="109"/>
  <c r="I161" i="109"/>
  <c r="AO166" i="109"/>
  <c r="J171" i="109"/>
  <c r="AT171" i="109"/>
  <c r="L171" i="109"/>
  <c r="AO173" i="109"/>
  <c r="AQ181" i="109"/>
  <c r="O186" i="109"/>
  <c r="AO206" i="109"/>
  <c r="AS214" i="109"/>
  <c r="AN214" i="109"/>
  <c r="AM214" i="109"/>
  <c r="AG214" i="109"/>
  <c r="O214" i="109"/>
  <c r="AK214" i="109" s="1"/>
  <c r="AX214" i="109" s="1"/>
  <c r="J214" i="109"/>
  <c r="AT214" i="109"/>
  <c r="AR214" i="109"/>
  <c r="AS222" i="109"/>
  <c r="AG222" i="109"/>
  <c r="AO222" i="109"/>
  <c r="AT224" i="109"/>
  <c r="AT240" i="109"/>
  <c r="AS240" i="109"/>
  <c r="AR240" i="109"/>
  <c r="AO240" i="109"/>
  <c r="AG240" i="109"/>
  <c r="AP244" i="109"/>
  <c r="Z20" i="109"/>
  <c r="Z19" i="109" s="1"/>
  <c r="P20" i="109"/>
  <c r="AB5" i="109" s="1"/>
  <c r="N48" i="2" s="1"/>
  <c r="AF20" i="109"/>
  <c r="AR5" i="109" s="1"/>
  <c r="AD48" i="2" s="1"/>
  <c r="AQ38" i="109"/>
  <c r="AS54" i="109"/>
  <c r="AT54" i="109"/>
  <c r="J54" i="109"/>
  <c r="AI55" i="109"/>
  <c r="AV55" i="109" s="1"/>
  <c r="AS58" i="109"/>
  <c r="I58" i="109"/>
  <c r="AN58" i="109"/>
  <c r="AM72" i="109"/>
  <c r="J72" i="109"/>
  <c r="AR84" i="109"/>
  <c r="AG94" i="109"/>
  <c r="AL94" i="109"/>
  <c r="I94" i="109"/>
  <c r="AQ94" i="109"/>
  <c r="I99" i="109"/>
  <c r="AG107" i="109"/>
  <c r="AP108" i="109"/>
  <c r="L108" i="109" s="1"/>
  <c r="AN123" i="109"/>
  <c r="AT132" i="109"/>
  <c r="O132" i="109"/>
  <c r="AK132" i="109" s="1"/>
  <c r="AX132" i="109" s="1"/>
  <c r="AM132" i="109"/>
  <c r="AQ134" i="109"/>
  <c r="AM134" i="109"/>
  <c r="AL134" i="109"/>
  <c r="I134" i="109"/>
  <c r="AT135" i="109"/>
  <c r="J140" i="109"/>
  <c r="AS140" i="109"/>
  <c r="AR140" i="109"/>
  <c r="AO140" i="109"/>
  <c r="AG140" i="109"/>
  <c r="AR143" i="109"/>
  <c r="O148" i="109"/>
  <c r="AL149" i="109"/>
  <c r="AS165" i="109"/>
  <c r="O165" i="109"/>
  <c r="AT165" i="109"/>
  <c r="AR165" i="109"/>
  <c r="AO165" i="109"/>
  <c r="AP166" i="109"/>
  <c r="L166" i="109" s="1"/>
  <c r="AP173" i="109"/>
  <c r="L173" i="109" s="1"/>
  <c r="AG195" i="109"/>
  <c r="J197" i="109"/>
  <c r="AR197" i="109"/>
  <c r="AP197" i="109"/>
  <c r="L197" i="109" s="1"/>
  <c r="AQ206" i="109"/>
  <c r="O222" i="109"/>
  <c r="AL38" i="110"/>
  <c r="AM38" i="110"/>
  <c r="AG38" i="110"/>
  <c r="O38" i="110"/>
  <c r="J38" i="110"/>
  <c r="AT38" i="110"/>
  <c r="AR38" i="110"/>
  <c r="AP38" i="110"/>
  <c r="L38" i="110" s="1"/>
  <c r="AO38" i="110"/>
  <c r="AN38" i="110"/>
  <c r="AI294" i="108"/>
  <c r="AV294" i="108" s="1"/>
  <c r="AR301" i="108"/>
  <c r="AT330" i="108"/>
  <c r="AT332" i="108"/>
  <c r="AQ344" i="108"/>
  <c r="Q20" i="109"/>
  <c r="Q19" i="109" s="1"/>
  <c r="AG23" i="109"/>
  <c r="AS26" i="109"/>
  <c r="AN26" i="109"/>
  <c r="R20" i="109"/>
  <c r="AG31" i="109"/>
  <c r="AS33" i="109"/>
  <c r="AL33" i="109"/>
  <c r="I33" i="109"/>
  <c r="O49" i="109"/>
  <c r="O54" i="109"/>
  <c r="AI54" i="109" s="1"/>
  <c r="AV54" i="109" s="1"/>
  <c r="AK55" i="109"/>
  <c r="AX55" i="109" s="1"/>
  <c r="J62" i="109"/>
  <c r="AS66" i="109"/>
  <c r="I66" i="109"/>
  <c r="AT66" i="109"/>
  <c r="AO66" i="109"/>
  <c r="AG66" i="109"/>
  <c r="O72" i="109"/>
  <c r="AM88" i="109"/>
  <c r="O88" i="109"/>
  <c r="AK88" i="109" s="1"/>
  <c r="AX88" i="109" s="1"/>
  <c r="AO88" i="109"/>
  <c r="AG90" i="109"/>
  <c r="AP90" i="109"/>
  <c r="AO90" i="109"/>
  <c r="AL106" i="109"/>
  <c r="J106" i="109"/>
  <c r="AR106" i="109"/>
  <c r="AQ106" i="109"/>
  <c r="AP106" i="109"/>
  <c r="L106" i="109" s="1"/>
  <c r="AN106" i="109"/>
  <c r="AQ108" i="109"/>
  <c r="AT111" i="109"/>
  <c r="AN111" i="109"/>
  <c r="AS115" i="109"/>
  <c r="O115" i="109"/>
  <c r="AR115" i="109"/>
  <c r="I115" i="109"/>
  <c r="AQ115" i="109"/>
  <c r="AP115" i="109"/>
  <c r="L115" i="109" s="1"/>
  <c r="AN115" i="109"/>
  <c r="AM116" i="109"/>
  <c r="AP123" i="109"/>
  <c r="L123" i="109" s="1"/>
  <c r="AG130" i="109"/>
  <c r="L134" i="109"/>
  <c r="O140" i="109"/>
  <c r="AK140" i="109" s="1"/>
  <c r="AX140" i="109" s="1"/>
  <c r="AL141" i="109"/>
  <c r="AT143" i="109"/>
  <c r="AR146" i="109"/>
  <c r="AL146" i="109"/>
  <c r="AG146" i="109"/>
  <c r="O146" i="109"/>
  <c r="AK146" i="109" s="1"/>
  <c r="AX146" i="109" s="1"/>
  <c r="AN149" i="109"/>
  <c r="AM157" i="109"/>
  <c r="J159" i="109"/>
  <c r="AR159" i="109"/>
  <c r="AP159" i="109"/>
  <c r="L159" i="109" s="1"/>
  <c r="AO159" i="109"/>
  <c r="AM159" i="109"/>
  <c r="O159" i="109"/>
  <c r="AJ159" i="109" s="1"/>
  <c r="AW159" i="109" s="1"/>
  <c r="AT166" i="109"/>
  <c r="J169" i="109"/>
  <c r="I169" i="109"/>
  <c r="AQ173" i="109"/>
  <c r="AN180" i="109"/>
  <c r="I180" i="109"/>
  <c r="AR180" i="109"/>
  <c r="AP180" i="109"/>
  <c r="AG186" i="109"/>
  <c r="AS46" i="109"/>
  <c r="AQ46" i="109"/>
  <c r="J46" i="109"/>
  <c r="AQ99" i="109"/>
  <c r="AS99" i="109"/>
  <c r="O99" i="109"/>
  <c r="AI99" i="109" s="1"/>
  <c r="AV99" i="109" s="1"/>
  <c r="AM232" i="109"/>
  <c r="AT232" i="109"/>
  <c r="AN232" i="109"/>
  <c r="AL232" i="109"/>
  <c r="AC20" i="109"/>
  <c r="AC19" i="109" s="1"/>
  <c r="AS124" i="109"/>
  <c r="O124" i="109"/>
  <c r="AT124" i="109"/>
  <c r="AL124" i="109"/>
  <c r="AQ149" i="109"/>
  <c r="AS176" i="109"/>
  <c r="O176" i="109"/>
  <c r="AI176" i="109" s="1"/>
  <c r="AV176" i="109" s="1"/>
  <c r="J202" i="109"/>
  <c r="AS202" i="109"/>
  <c r="AR202" i="109"/>
  <c r="AQ202" i="109"/>
  <c r="O202" i="109"/>
  <c r="AK202" i="109" s="1"/>
  <c r="AX202" i="109" s="1"/>
  <c r="I202" i="109"/>
  <c r="AK227" i="109"/>
  <c r="AX227" i="109" s="1"/>
  <c r="AJ227" i="109"/>
  <c r="AW227" i="109" s="1"/>
  <c r="AI227" i="109"/>
  <c r="AV227" i="109" s="1"/>
  <c r="AO277" i="109"/>
  <c r="AS282" i="109"/>
  <c r="AO292" i="109"/>
  <c r="AP307" i="109"/>
  <c r="L307" i="109" s="1"/>
  <c r="AN342" i="109"/>
  <c r="AL351" i="109"/>
  <c r="AT73" i="109"/>
  <c r="AN100" i="109"/>
  <c r="AS167" i="109"/>
  <c r="AN198" i="109"/>
  <c r="AN215" i="109"/>
  <c r="AG227" i="109"/>
  <c r="AK229" i="109"/>
  <c r="AX229" i="109" s="1"/>
  <c r="AP231" i="109"/>
  <c r="L231" i="109" s="1"/>
  <c r="AR233" i="109"/>
  <c r="J237" i="109"/>
  <c r="J238" i="109"/>
  <c r="J246" i="109"/>
  <c r="AS259" i="109"/>
  <c r="AP261" i="109"/>
  <c r="L261" i="109" s="1"/>
  <c r="AM262" i="109"/>
  <c r="AP264" i="109"/>
  <c r="L264" i="109" s="1"/>
  <c r="AQ277" i="109"/>
  <c r="AO278" i="109"/>
  <c r="I283" i="109"/>
  <c r="AT283" i="109"/>
  <c r="AN285" i="109"/>
  <c r="AP286" i="109"/>
  <c r="L286" i="109" s="1"/>
  <c r="AL289" i="109"/>
  <c r="AQ292" i="109"/>
  <c r="AS298" i="109"/>
  <c r="AQ298" i="109"/>
  <c r="AM298" i="109"/>
  <c r="O298" i="109"/>
  <c r="AI298" i="109" s="1"/>
  <c r="AV298" i="109" s="1"/>
  <c r="J298" i="109"/>
  <c r="AT307" i="109"/>
  <c r="J340" i="109"/>
  <c r="AT340" i="109"/>
  <c r="AR277" i="109"/>
  <c r="AP278" i="109"/>
  <c r="L278" i="109" s="1"/>
  <c r="AS300" i="109"/>
  <c r="AG332" i="109"/>
  <c r="AN332" i="109"/>
  <c r="AJ24" i="110"/>
  <c r="AW24" i="110" s="1"/>
  <c r="AK24" i="110"/>
  <c r="AG35" i="110"/>
  <c r="O35" i="110"/>
  <c r="J35" i="110"/>
  <c r="AT35" i="110"/>
  <c r="I35" i="110"/>
  <c r="AR35" i="110"/>
  <c r="AQ35" i="110"/>
  <c r="AP35" i="110"/>
  <c r="L35" i="110" s="1"/>
  <c r="AO35" i="110"/>
  <c r="J194" i="109"/>
  <c r="I223" i="109"/>
  <c r="I236" i="109"/>
  <c r="O237" i="109"/>
  <c r="AJ237" i="109" s="1"/>
  <c r="AW237" i="109" s="1"/>
  <c r="O238" i="109"/>
  <c r="AQ278" i="109"/>
  <c r="J288" i="109"/>
  <c r="AM343" i="109"/>
  <c r="J343" i="109"/>
  <c r="AT343" i="109"/>
  <c r="AS343" i="109"/>
  <c r="AQ343" i="109"/>
  <c r="AO343" i="109"/>
  <c r="AG343" i="109"/>
  <c r="AT26" i="110"/>
  <c r="AR26" i="110"/>
  <c r="AP26" i="110"/>
  <c r="AN26" i="110"/>
  <c r="AL26" i="110"/>
  <c r="O26" i="110"/>
  <c r="O246" i="109"/>
  <c r="AJ246" i="109" s="1"/>
  <c r="AW246" i="109" s="1"/>
  <c r="I278" i="109"/>
  <c r="AR278" i="109"/>
  <c r="AQ302" i="109"/>
  <c r="AS302" i="109"/>
  <c r="AS320" i="109"/>
  <c r="O320" i="109"/>
  <c r="I320" i="109"/>
  <c r="AQ320" i="109"/>
  <c r="AN320" i="109"/>
  <c r="J347" i="109"/>
  <c r="AR347" i="109"/>
  <c r="AL347" i="109"/>
  <c r="Y20" i="110"/>
  <c r="AK5" i="110" s="1"/>
  <c r="W47" i="2" s="1"/>
  <c r="AP87" i="109"/>
  <c r="L87" i="109" s="1"/>
  <c r="AG174" i="109"/>
  <c r="AP182" i="109"/>
  <c r="L182" i="109" s="1"/>
  <c r="AG190" i="109"/>
  <c r="AL196" i="109"/>
  <c r="AT198" i="109"/>
  <c r="AG205" i="109"/>
  <c r="AL207" i="109"/>
  <c r="AT215" i="109"/>
  <c r="AL217" i="109"/>
  <c r="O223" i="109"/>
  <c r="AT229" i="109"/>
  <c r="I234" i="109"/>
  <c r="O236" i="109"/>
  <c r="AG237" i="109"/>
  <c r="AG238" i="109"/>
  <c r="AO241" i="109"/>
  <c r="AP243" i="109"/>
  <c r="L243" i="109" s="1"/>
  <c r="AM251" i="109"/>
  <c r="AM254" i="109"/>
  <c r="AQ262" i="109"/>
  <c r="AR269" i="109"/>
  <c r="AR270" i="109"/>
  <c r="AL276" i="109"/>
  <c r="J278" i="109"/>
  <c r="AT278" i="109"/>
  <c r="J280" i="109"/>
  <c r="AR289" i="109"/>
  <c r="AL298" i="109"/>
  <c r="AS304" i="109"/>
  <c r="I304" i="109"/>
  <c r="AR304" i="109"/>
  <c r="AN304" i="109"/>
  <c r="J306" i="109"/>
  <c r="O306" i="109"/>
  <c r="AK306" i="109" s="1"/>
  <c r="AX306" i="109" s="1"/>
  <c r="AO332" i="109"/>
  <c r="AS335" i="109"/>
  <c r="AM335" i="109"/>
  <c r="J341" i="109"/>
  <c r="AT341" i="109"/>
  <c r="AR341" i="109"/>
  <c r="AQ341" i="109"/>
  <c r="O341" i="109"/>
  <c r="AK341" i="109" s="1"/>
  <c r="AX341" i="109" s="1"/>
  <c r="I341" i="109"/>
  <c r="AS23" i="110"/>
  <c r="AP23" i="110"/>
  <c r="L23" i="110" s="1"/>
  <c r="AM23" i="110"/>
  <c r="J23" i="110"/>
  <c r="AT23" i="110"/>
  <c r="I23" i="110"/>
  <c r="AI24" i="110"/>
  <c r="AV24" i="110" s="1"/>
  <c r="AG26" i="110"/>
  <c r="AM35" i="110"/>
  <c r="AS41" i="110"/>
  <c r="AT41" i="110"/>
  <c r="AR41" i="110"/>
  <c r="AG41" i="110"/>
  <c r="O41" i="110"/>
  <c r="AK41" i="110" s="1"/>
  <c r="AX41" i="110" s="1"/>
  <c r="J41" i="110"/>
  <c r="AI304" i="109"/>
  <c r="AV304" i="109" s="1"/>
  <c r="AJ23" i="110"/>
  <c r="AW23" i="110" s="1"/>
  <c r="AK23" i="110"/>
  <c r="AX23" i="110" s="1"/>
  <c r="AI23" i="110"/>
  <c r="AV23" i="110" s="1"/>
  <c r="AT30" i="110"/>
  <c r="AN30" i="110"/>
  <c r="AG30" i="110"/>
  <c r="O30" i="110"/>
  <c r="AS39" i="110"/>
  <c r="AL39" i="110"/>
  <c r="AG39" i="110"/>
  <c r="O39" i="110"/>
  <c r="AJ39" i="110" s="1"/>
  <c r="AW39" i="110" s="1"/>
  <c r="J39" i="110"/>
  <c r="AT39" i="110"/>
  <c r="I39" i="110"/>
  <c r="AR39" i="110"/>
  <c r="AQ39" i="110"/>
  <c r="AP39" i="110"/>
  <c r="L39" i="110" s="1"/>
  <c r="AO39" i="110"/>
  <c r="AT97" i="110"/>
  <c r="AO97" i="110"/>
  <c r="O97" i="110"/>
  <c r="AK97" i="110" s="1"/>
  <c r="AX97" i="110" s="1"/>
  <c r="I97" i="110"/>
  <c r="AS97" i="110"/>
  <c r="AN97" i="110"/>
  <c r="AL97" i="110"/>
  <c r="AG97" i="110"/>
  <c r="AR194" i="109"/>
  <c r="AN196" i="109"/>
  <c r="AQ205" i="109"/>
  <c r="AO207" i="109"/>
  <c r="AO227" i="109"/>
  <c r="AG236" i="109"/>
  <c r="AP258" i="109"/>
  <c r="L258" i="109" s="1"/>
  <c r="AO260" i="109"/>
  <c r="AL265" i="109"/>
  <c r="AO272" i="109"/>
  <c r="AP276" i="109"/>
  <c r="L276" i="109" s="1"/>
  <c r="AM281" i="109"/>
  <c r="AS288" i="109"/>
  <c r="AL302" i="109"/>
  <c r="AS333" i="109"/>
  <c r="AR333" i="109"/>
  <c r="AP333" i="109"/>
  <c r="L333" i="109" s="1"/>
  <c r="AN333" i="109"/>
  <c r="AM333" i="109"/>
  <c r="AL333" i="109"/>
  <c r="AG333" i="109"/>
  <c r="O333" i="109"/>
  <c r="AK333" i="109" s="1"/>
  <c r="AX333" i="109" s="1"/>
  <c r="J333" i="109"/>
  <c r="I333" i="109"/>
  <c r="AP343" i="109"/>
  <c r="L343" i="109" s="1"/>
  <c r="AM347" i="109"/>
  <c r="AB20" i="110"/>
  <c r="AB19" i="110" s="1"/>
  <c r="O73" i="109"/>
  <c r="AK73" i="109" s="1"/>
  <c r="AX73" i="109" s="1"/>
  <c r="O101" i="109"/>
  <c r="AK101" i="109" s="1"/>
  <c r="AX101" i="109" s="1"/>
  <c r="AO196" i="109"/>
  <c r="O198" i="109"/>
  <c r="AQ207" i="109"/>
  <c r="AL223" i="109"/>
  <c r="AP227" i="109"/>
  <c r="L227" i="109" s="1"/>
  <c r="AL237" i="109"/>
  <c r="AQ258" i="109"/>
  <c r="AQ260" i="109"/>
  <c r="AM265" i="109"/>
  <c r="O278" i="109"/>
  <c r="O280" i="109"/>
  <c r="AN281" i="109"/>
  <c r="O287" i="109"/>
  <c r="AI287" i="109" s="1"/>
  <c r="AV287" i="109" s="1"/>
  <c r="AQ297" i="109"/>
  <c r="AN297" i="109"/>
  <c r="AR298" i="109"/>
  <c r="AM302" i="109"/>
  <c r="AS314" i="109"/>
  <c r="AT314" i="109"/>
  <c r="AQ314" i="109"/>
  <c r="AM314" i="109"/>
  <c r="AG314" i="109"/>
  <c r="O314" i="109"/>
  <c r="AL320" i="109"/>
  <c r="AM326" i="109"/>
  <c r="AP326" i="109"/>
  <c r="L326" i="109" s="1"/>
  <c r="AN326" i="109"/>
  <c r="O326" i="109"/>
  <c r="AK326" i="109" s="1"/>
  <c r="AX326" i="109" s="1"/>
  <c r="AR343" i="109"/>
  <c r="AS347" i="109"/>
  <c r="Q20" i="110"/>
  <c r="AO45" i="110"/>
  <c r="I45" i="110"/>
  <c r="AQ45" i="110"/>
  <c r="AP45" i="110"/>
  <c r="L45" i="110" s="1"/>
  <c r="AP56" i="109"/>
  <c r="AN60" i="109"/>
  <c r="AM92" i="109"/>
  <c r="AM98" i="109"/>
  <c r="O100" i="109"/>
  <c r="AL120" i="109"/>
  <c r="AI163" i="109"/>
  <c r="AV163" i="109" s="1"/>
  <c r="AG172" i="109"/>
  <c r="AM174" i="109"/>
  <c r="AG188" i="109"/>
  <c r="AN190" i="109"/>
  <c r="J193" i="109"/>
  <c r="AP196" i="109"/>
  <c r="L196" i="109" s="1"/>
  <c r="AN212" i="109"/>
  <c r="L215" i="109"/>
  <c r="AT217" i="109"/>
  <c r="I220" i="109"/>
  <c r="AM223" i="109"/>
  <c r="AS226" i="109"/>
  <c r="AQ227" i="109"/>
  <c r="AM237" i="109"/>
  <c r="AL238" i="109"/>
  <c r="AL246" i="109"/>
  <c r="AQ250" i="109"/>
  <c r="AR251" i="109"/>
  <c r="AR253" i="109"/>
  <c r="AQ254" i="109"/>
  <c r="L262" i="109"/>
  <c r="I263" i="109"/>
  <c r="O264" i="109"/>
  <c r="AK264" i="109" s="1"/>
  <c r="AX264" i="109" s="1"/>
  <c r="AO265" i="109"/>
  <c r="I277" i="109"/>
  <c r="AR281" i="109"/>
  <c r="AJ283" i="109"/>
  <c r="AW283" i="109" s="1"/>
  <c r="AR284" i="109"/>
  <c r="O286" i="109"/>
  <c r="AK286" i="109" s="1"/>
  <c r="AX286" i="109" s="1"/>
  <c r="AT298" i="109"/>
  <c r="AN302" i="109"/>
  <c r="AS316" i="109"/>
  <c r="AO320" i="109"/>
  <c r="U20" i="110"/>
  <c r="AM39" i="110"/>
  <c r="AT48" i="110"/>
  <c r="O48" i="110"/>
  <c r="AK48" i="110" s="1"/>
  <c r="AX48" i="110" s="1"/>
  <c r="AS92" i="110"/>
  <c r="AG92" i="110"/>
  <c r="AT92" i="110"/>
  <c r="I92" i="110"/>
  <c r="AN92" i="110"/>
  <c r="AM92" i="110"/>
  <c r="J92" i="110"/>
  <c r="AR92" i="110"/>
  <c r="AQ92" i="110"/>
  <c r="AP92" i="110"/>
  <c r="L92" i="110" s="1"/>
  <c r="AO92" i="110"/>
  <c r="AL92" i="110"/>
  <c r="O92" i="110"/>
  <c r="AT112" i="110"/>
  <c r="AN112" i="110"/>
  <c r="AG112" i="110"/>
  <c r="J112" i="110"/>
  <c r="AR112" i="110"/>
  <c r="AP112" i="110"/>
  <c r="AM112" i="110"/>
  <c r="AL112" i="110"/>
  <c r="O112" i="110"/>
  <c r="AN174" i="109"/>
  <c r="O183" i="109"/>
  <c r="AK183" i="109" s="1"/>
  <c r="AX183" i="109" s="1"/>
  <c r="AP190" i="109"/>
  <c r="L190" i="109" s="1"/>
  <c r="AQ196" i="109"/>
  <c r="AG198" i="109"/>
  <c r="AQ210" i="109"/>
  <c r="AO212" i="109"/>
  <c r="O215" i="109"/>
  <c r="AI215" i="109" s="1"/>
  <c r="AV215" i="109" s="1"/>
  <c r="AN223" i="109"/>
  <c r="AT226" i="109"/>
  <c r="AR227" i="109"/>
  <c r="O230" i="109"/>
  <c r="AK230" i="109" s="1"/>
  <c r="AX230" i="109" s="1"/>
  <c r="O231" i="109"/>
  <c r="AL234" i="109"/>
  <c r="AN237" i="109"/>
  <c r="AM238" i="109"/>
  <c r="O242" i="109"/>
  <c r="AN245" i="109"/>
  <c r="AM246" i="109"/>
  <c r="AG248" i="109"/>
  <c r="AT251" i="109"/>
  <c r="AR254" i="109"/>
  <c r="I259" i="109"/>
  <c r="O262" i="109"/>
  <c r="AI267" i="109"/>
  <c r="AV267" i="109" s="1"/>
  <c r="AR268" i="109"/>
  <c r="O271" i="109"/>
  <c r="AJ271" i="109" s="1"/>
  <c r="AW271" i="109" s="1"/>
  <c r="J277" i="109"/>
  <c r="AG278" i="109"/>
  <c r="AG280" i="109"/>
  <c r="AG287" i="109"/>
  <c r="I289" i="109"/>
  <c r="J292" i="109"/>
  <c r="AP302" i="109"/>
  <c r="AJ304" i="109"/>
  <c r="AW304" i="109" s="1"/>
  <c r="AT320" i="109"/>
  <c r="AO333" i="109"/>
  <c r="AN39" i="110"/>
  <c r="AT42" i="110"/>
  <c r="AR42" i="110"/>
  <c r="AP42" i="110"/>
  <c r="L42" i="110" s="1"/>
  <c r="AN42" i="110"/>
  <c r="AL42" i="110"/>
  <c r="AG42" i="110"/>
  <c r="O42" i="110"/>
  <c r="AG307" i="109"/>
  <c r="AL307" i="109"/>
  <c r="O336" i="109"/>
  <c r="AK336" i="109" s="1"/>
  <c r="AX336" i="109" s="1"/>
  <c r="AQ336" i="109"/>
  <c r="AP336" i="109"/>
  <c r="AO336" i="109"/>
  <c r="I336" i="109"/>
  <c r="O342" i="109"/>
  <c r="I342" i="109"/>
  <c r="AQ342" i="109"/>
  <c r="AP342" i="109"/>
  <c r="L342" i="109" s="1"/>
  <c r="AO342" i="109"/>
  <c r="AM342" i="109"/>
  <c r="AG342" i="109"/>
  <c r="AT351" i="109"/>
  <c r="AG351" i="109"/>
  <c r="O351" i="109"/>
  <c r="I351" i="109"/>
  <c r="AQ351" i="109"/>
  <c r="AO351" i="109"/>
  <c r="AM351" i="109"/>
  <c r="I227" i="109"/>
  <c r="AP236" i="109"/>
  <c r="L236" i="109" s="1"/>
  <c r="AP237" i="109"/>
  <c r="L237" i="109" s="1"/>
  <c r="AO238" i="109"/>
  <c r="AO246" i="109"/>
  <c r="AL280" i="109"/>
  <c r="O282" i="109"/>
  <c r="AM283" i="109"/>
  <c r="AL287" i="109"/>
  <c r="AO36" i="109"/>
  <c r="AT60" i="109"/>
  <c r="AM73" i="109"/>
  <c r="AO78" i="109"/>
  <c r="AM85" i="109"/>
  <c r="AG87" i="109"/>
  <c r="AR92" i="109"/>
  <c r="AM96" i="109"/>
  <c r="AS112" i="109"/>
  <c r="AQ120" i="109"/>
  <c r="AS153" i="109"/>
  <c r="AP163" i="109"/>
  <c r="L163" i="109" s="1"/>
  <c r="AN172" i="109"/>
  <c r="AT174" i="109"/>
  <c r="AN188" i="109"/>
  <c r="AL193" i="109"/>
  <c r="J196" i="109"/>
  <c r="AT199" i="109"/>
  <c r="AG201" i="109"/>
  <c r="AG204" i="109"/>
  <c r="AR212" i="109"/>
  <c r="AN216" i="109"/>
  <c r="AT223" i="109"/>
  <c r="J227" i="109"/>
  <c r="AR234" i="109"/>
  <c r="AQ236" i="109"/>
  <c r="AR237" i="109"/>
  <c r="AP238" i="109"/>
  <c r="L238" i="109" s="1"/>
  <c r="AL242" i="109"/>
  <c r="AQ245" i="109"/>
  <c r="AP246" i="109"/>
  <c r="L246" i="109" s="1"/>
  <c r="AP248" i="109"/>
  <c r="L248" i="109" s="1"/>
  <c r="I255" i="109"/>
  <c r="AL267" i="109"/>
  <c r="AG270" i="109"/>
  <c r="AG277" i="109"/>
  <c r="AM280" i="109"/>
  <c r="AO283" i="109"/>
  <c r="AL286" i="109"/>
  <c r="AM287" i="109"/>
  <c r="O289" i="109"/>
  <c r="AI289" i="109" s="1"/>
  <c r="AV289" i="109" s="1"/>
  <c r="AM293" i="109"/>
  <c r="AS297" i="109"/>
  <c r="AO314" i="109"/>
  <c r="AT326" i="109"/>
  <c r="AG336" i="109"/>
  <c r="AR23" i="110"/>
  <c r="AR236" i="109"/>
  <c r="AQ238" i="109"/>
  <c r="AQ246" i="109"/>
  <c r="AL278" i="109"/>
  <c r="AO280" i="109"/>
  <c r="AP283" i="109"/>
  <c r="L283" i="109" s="1"/>
  <c r="AN292" i="109"/>
  <c r="AO307" i="109"/>
  <c r="J331" i="109"/>
  <c r="AR331" i="109"/>
  <c r="AQ331" i="109"/>
  <c r="AL342" i="109"/>
  <c r="AT28" i="110"/>
  <c r="AP28" i="110"/>
  <c r="AN28" i="110"/>
  <c r="AL28" i="110"/>
  <c r="AG28" i="110"/>
  <c r="O28" i="110"/>
  <c r="AS67" i="110"/>
  <c r="J67" i="110"/>
  <c r="AR67" i="110"/>
  <c r="AQ67" i="110"/>
  <c r="AP67" i="110"/>
  <c r="L67" i="110" s="1"/>
  <c r="AO67" i="110"/>
  <c r="AN67" i="110"/>
  <c r="AL67" i="110"/>
  <c r="AG67" i="110"/>
  <c r="O67" i="110"/>
  <c r="AK67" i="110" s="1"/>
  <c r="AX67" i="110" s="1"/>
  <c r="I315" i="109"/>
  <c r="AG317" i="109"/>
  <c r="AQ321" i="109"/>
  <c r="AQ330" i="109"/>
  <c r="I334" i="109"/>
  <c r="AL344" i="109"/>
  <c r="AN345" i="109"/>
  <c r="J22" i="110"/>
  <c r="AA20" i="110"/>
  <c r="AM5" i="110" s="1"/>
  <c r="Y47" i="2" s="1"/>
  <c r="AR24" i="110"/>
  <c r="R20" i="110"/>
  <c r="AR27" i="110"/>
  <c r="AP29" i="110"/>
  <c r="AO37" i="110"/>
  <c r="AN40" i="110"/>
  <c r="AR43" i="110"/>
  <c r="I59" i="110"/>
  <c r="J62" i="110"/>
  <c r="I69" i="110"/>
  <c r="AL70" i="110"/>
  <c r="AI73" i="110"/>
  <c r="AV73" i="110" s="1"/>
  <c r="AQ76" i="110"/>
  <c r="AQ77" i="110"/>
  <c r="AR78" i="110"/>
  <c r="J84" i="110"/>
  <c r="AO88" i="110"/>
  <c r="AQ89" i="110"/>
  <c r="AN99" i="110"/>
  <c r="J109" i="110"/>
  <c r="AQ109" i="110"/>
  <c r="AG109" i="110"/>
  <c r="I119" i="110"/>
  <c r="I121" i="110"/>
  <c r="AR122" i="110"/>
  <c r="AS139" i="110"/>
  <c r="J139" i="110"/>
  <c r="AR139" i="110"/>
  <c r="AQ139" i="110"/>
  <c r="AP139" i="110"/>
  <c r="L139" i="110" s="1"/>
  <c r="AO149" i="110"/>
  <c r="I149" i="110"/>
  <c r="AS149" i="110"/>
  <c r="AP149" i="110"/>
  <c r="L149" i="110" s="1"/>
  <c r="AN149" i="110"/>
  <c r="AM149" i="110"/>
  <c r="AG149" i="110"/>
  <c r="AO156" i="110"/>
  <c r="J179" i="110"/>
  <c r="AS179" i="110"/>
  <c r="AQ179" i="110"/>
  <c r="AM179" i="110"/>
  <c r="AG179" i="110"/>
  <c r="AS240" i="110"/>
  <c r="AT240" i="110"/>
  <c r="J240" i="110"/>
  <c r="AR240" i="110"/>
  <c r="I240" i="110"/>
  <c r="AQ240" i="110"/>
  <c r="AP240" i="110"/>
  <c r="L240" i="110" s="1"/>
  <c r="AO240" i="110"/>
  <c r="AN240" i="110"/>
  <c r="AM240" i="110"/>
  <c r="AL240" i="110"/>
  <c r="AG240" i="110"/>
  <c r="AM301" i="109"/>
  <c r="AM309" i="109"/>
  <c r="AO310" i="109"/>
  <c r="AR311" i="109"/>
  <c r="AL318" i="109"/>
  <c r="AR321" i="109"/>
  <c r="I324" i="109"/>
  <c r="AG325" i="109"/>
  <c r="AR330" i="109"/>
  <c r="AM344" i="109"/>
  <c r="AO345" i="109"/>
  <c r="AT24" i="110"/>
  <c r="AP37" i="110"/>
  <c r="L37" i="110" s="1"/>
  <c r="AP40" i="110"/>
  <c r="L40" i="110" s="1"/>
  <c r="AL47" i="110"/>
  <c r="I54" i="110"/>
  <c r="J59" i="110"/>
  <c r="AP64" i="110"/>
  <c r="L64" i="110" s="1"/>
  <c r="AM70" i="110"/>
  <c r="AJ73" i="110"/>
  <c r="AW73" i="110" s="1"/>
  <c r="AL74" i="110"/>
  <c r="AR76" i="110"/>
  <c r="AR77" i="110"/>
  <c r="AS78" i="110"/>
  <c r="AQ88" i="110"/>
  <c r="AR89" i="110"/>
  <c r="AQ99" i="110"/>
  <c r="O101" i="110"/>
  <c r="O109" i="110"/>
  <c r="AK109" i="110" s="1"/>
  <c r="AX109" i="110" s="1"/>
  <c r="O114" i="110"/>
  <c r="AK114" i="110" s="1"/>
  <c r="AX114" i="110" s="1"/>
  <c r="AT122" i="110"/>
  <c r="AL136" i="110"/>
  <c r="O139" i="110"/>
  <c r="AL140" i="110"/>
  <c r="AR142" i="110"/>
  <c r="AT142" i="110"/>
  <c r="AP142" i="110"/>
  <c r="AS155" i="110"/>
  <c r="I155" i="110"/>
  <c r="AT155" i="110"/>
  <c r="AQ155" i="110"/>
  <c r="AO155" i="110"/>
  <c r="AN155" i="110"/>
  <c r="AM155" i="110"/>
  <c r="O155" i="110"/>
  <c r="AI155" i="110" s="1"/>
  <c r="AV155" i="110" s="1"/>
  <c r="AQ156" i="110"/>
  <c r="AS193" i="110"/>
  <c r="AT193" i="110"/>
  <c r="I193" i="110"/>
  <c r="AR193" i="110"/>
  <c r="AQ193" i="110"/>
  <c r="AP193" i="110"/>
  <c r="L193" i="110" s="1"/>
  <c r="AO193" i="110"/>
  <c r="AN193" i="110"/>
  <c r="AM193" i="110"/>
  <c r="AL193" i="110"/>
  <c r="AG193" i="110"/>
  <c r="AK240" i="110"/>
  <c r="AX240" i="110" s="1"/>
  <c r="AJ240" i="110"/>
  <c r="AW240" i="110" s="1"/>
  <c r="AI240" i="110"/>
  <c r="AV240" i="110" s="1"/>
  <c r="AR64" i="110"/>
  <c r="AO70" i="110"/>
  <c r="AT76" i="110"/>
  <c r="AS77" i="110"/>
  <c r="AS88" i="110"/>
  <c r="AM91" i="110"/>
  <c r="J91" i="110"/>
  <c r="AR91" i="110"/>
  <c r="AO91" i="110"/>
  <c r="AT96" i="110"/>
  <c r="AM96" i="110"/>
  <c r="AG96" i="110"/>
  <c r="I96" i="110"/>
  <c r="AR96" i="110"/>
  <c r="AS99" i="110"/>
  <c r="AT119" i="110"/>
  <c r="AQ119" i="110"/>
  <c r="AM119" i="110"/>
  <c r="AL119" i="110"/>
  <c r="O119" i="110"/>
  <c r="AS121" i="110"/>
  <c r="AT121" i="110"/>
  <c r="AP121" i="110"/>
  <c r="AG121" i="110"/>
  <c r="AM136" i="110"/>
  <c r="AS160" i="110"/>
  <c r="AL160" i="110"/>
  <c r="AR169" i="110"/>
  <c r="AQ169" i="110"/>
  <c r="AP169" i="110"/>
  <c r="L169" i="110" s="1"/>
  <c r="AO169" i="110"/>
  <c r="AJ193" i="110"/>
  <c r="AW193" i="110" s="1"/>
  <c r="AK193" i="110"/>
  <c r="AX193" i="110" s="1"/>
  <c r="AI193" i="110"/>
  <c r="AV193" i="110" s="1"/>
  <c r="AO309" i="109"/>
  <c r="AQ310" i="109"/>
  <c r="AG315" i="109"/>
  <c r="AL317" i="109"/>
  <c r="AN318" i="109"/>
  <c r="I330" i="109"/>
  <c r="AG334" i="109"/>
  <c r="AO338" i="109"/>
  <c r="AO344" i="109"/>
  <c r="AQ345" i="109"/>
  <c r="P20" i="110"/>
  <c r="AF20" i="110"/>
  <c r="AD20" i="110"/>
  <c r="AD19" i="110" s="1"/>
  <c r="J25" i="110"/>
  <c r="AP36" i="110"/>
  <c r="L36" i="110" s="1"/>
  <c r="AT37" i="110"/>
  <c r="AT40" i="110"/>
  <c r="O44" i="110"/>
  <c r="AO47" i="110"/>
  <c r="AN55" i="110"/>
  <c r="AN56" i="110"/>
  <c r="O59" i="110"/>
  <c r="AJ59" i="110" s="1"/>
  <c r="AW59" i="110" s="1"/>
  <c r="I61" i="110"/>
  <c r="AP70" i="110"/>
  <c r="L70" i="110" s="1"/>
  <c r="AL73" i="110"/>
  <c r="AN74" i="110"/>
  <c r="AT77" i="110"/>
  <c r="I79" i="110"/>
  <c r="AG80" i="110"/>
  <c r="AT81" i="110"/>
  <c r="AN86" i="110"/>
  <c r="AM86" i="110"/>
  <c r="AT88" i="110"/>
  <c r="O91" i="110"/>
  <c r="O96" i="110"/>
  <c r="AR136" i="110"/>
  <c r="AG139" i="110"/>
  <c r="AQ140" i="110"/>
  <c r="AC20" i="110"/>
  <c r="AC19" i="110" s="1"/>
  <c r="AO55" i="110"/>
  <c r="AS70" i="110"/>
  <c r="I76" i="110"/>
  <c r="I77" i="110"/>
  <c r="I100" i="110"/>
  <c r="I106" i="110"/>
  <c r="AM106" i="110"/>
  <c r="AL106" i="110"/>
  <c r="AG125" i="110"/>
  <c r="AT140" i="110"/>
  <c r="I147" i="110"/>
  <c r="J147" i="110"/>
  <c r="AR147" i="110"/>
  <c r="AQ147" i="110"/>
  <c r="AL147" i="110"/>
  <c r="AO157" i="110"/>
  <c r="AT157" i="110"/>
  <c r="AN157" i="110"/>
  <c r="AL157" i="110"/>
  <c r="O157" i="110"/>
  <c r="AJ157" i="110" s="1"/>
  <c r="AW157" i="110" s="1"/>
  <c r="AS164" i="110"/>
  <c r="AN164" i="110"/>
  <c r="AM164" i="110"/>
  <c r="AL164" i="110"/>
  <c r="AG164" i="110"/>
  <c r="O164" i="110"/>
  <c r="AI164" i="110" s="1"/>
  <c r="AV164" i="110" s="1"/>
  <c r="AT164" i="110"/>
  <c r="J167" i="110"/>
  <c r="AT167" i="110"/>
  <c r="AL167" i="110"/>
  <c r="AS224" i="110"/>
  <c r="AP224" i="110"/>
  <c r="L224" i="110" s="1"/>
  <c r="AO224" i="110"/>
  <c r="AN224" i="110"/>
  <c r="AM224" i="110"/>
  <c r="AL224" i="110"/>
  <c r="AG224" i="110"/>
  <c r="O224" i="110"/>
  <c r="AN317" i="109"/>
  <c r="AL325" i="109"/>
  <c r="AT345" i="109"/>
  <c r="X20" i="110"/>
  <c r="X19" i="110" s="1"/>
  <c r="O32" i="110"/>
  <c r="AK32" i="110" s="1"/>
  <c r="AX32" i="110" s="1"/>
  <c r="AG44" i="110"/>
  <c r="O46" i="110"/>
  <c r="AI46" i="110" s="1"/>
  <c r="AV46" i="110" s="1"/>
  <c r="AS54" i="110"/>
  <c r="AP55" i="110"/>
  <c r="L55" i="110" s="1"/>
  <c r="AG59" i="110"/>
  <c r="AK69" i="110"/>
  <c r="AX69" i="110" s="1"/>
  <c r="AP72" i="110"/>
  <c r="L72" i="110" s="1"/>
  <c r="AS74" i="110"/>
  <c r="J76" i="110"/>
  <c r="J77" i="110"/>
  <c r="AL80" i="110"/>
  <c r="AO87" i="110"/>
  <c r="AG91" i="110"/>
  <c r="AN101" i="110"/>
  <c r="AJ108" i="110"/>
  <c r="AW108" i="110" s="1"/>
  <c r="AP109" i="110"/>
  <c r="L109" i="110" s="1"/>
  <c r="AO121" i="110"/>
  <c r="J130" i="110"/>
  <c r="AQ130" i="110"/>
  <c r="AP130" i="110"/>
  <c r="J137" i="110"/>
  <c r="AG137" i="110"/>
  <c r="AT137" i="110"/>
  <c r="AL169" i="110"/>
  <c r="AR100" i="110"/>
  <c r="AL100" i="110"/>
  <c r="O100" i="110"/>
  <c r="AK123" i="110"/>
  <c r="AX123" i="110" s="1"/>
  <c r="AI123" i="110"/>
  <c r="AV123" i="110" s="1"/>
  <c r="J141" i="110"/>
  <c r="AR141" i="110"/>
  <c r="AO141" i="110"/>
  <c r="AN141" i="110"/>
  <c r="AM141" i="110"/>
  <c r="AG141" i="110"/>
  <c r="AT143" i="110"/>
  <c r="AQ143" i="110"/>
  <c r="AM143" i="110"/>
  <c r="I345" i="109"/>
  <c r="T20" i="110"/>
  <c r="T19" i="110" s="1"/>
  <c r="V20" i="110"/>
  <c r="AG46" i="110"/>
  <c r="AT55" i="110"/>
  <c r="AK60" i="110"/>
  <c r="AX60" i="110" s="1"/>
  <c r="AJ68" i="110"/>
  <c r="AW68" i="110" s="1"/>
  <c r="O76" i="110"/>
  <c r="AK76" i="110" s="1"/>
  <c r="AX76" i="110" s="1"/>
  <c r="AS89" i="110"/>
  <c r="AP89" i="110"/>
  <c r="L89" i="110" s="1"/>
  <c r="O90" i="110"/>
  <c r="AI90" i="110" s="1"/>
  <c r="AV90" i="110" s="1"/>
  <c r="AP90" i="110"/>
  <c r="L90" i="110" s="1"/>
  <c r="AO90" i="110"/>
  <c r="AQ106" i="110"/>
  <c r="AN119" i="110"/>
  <c r="AR121" i="110"/>
  <c r="AS125" i="110"/>
  <c r="AI161" i="110"/>
  <c r="AV161" i="110" s="1"/>
  <c r="AJ161" i="110"/>
  <c r="AW161" i="110" s="1"/>
  <c r="AO164" i="110"/>
  <c r="I176" i="110"/>
  <c r="J176" i="110"/>
  <c r="AT176" i="110"/>
  <c r="AS176" i="110"/>
  <c r="AQ176" i="110"/>
  <c r="AP176" i="110"/>
  <c r="L176" i="110" s="1"/>
  <c r="AN176" i="110"/>
  <c r="AS217" i="110"/>
  <c r="AQ217" i="110"/>
  <c r="AO217" i="110"/>
  <c r="AN217" i="110"/>
  <c r="AM217" i="110"/>
  <c r="AR222" i="110"/>
  <c r="AO222" i="110"/>
  <c r="AL222" i="110"/>
  <c r="AQ224" i="110"/>
  <c r="AT312" i="109"/>
  <c r="AQ317" i="109"/>
  <c r="AQ324" i="109"/>
  <c r="AO325" i="109"/>
  <c r="AG330" i="109"/>
  <c r="AQ334" i="109"/>
  <c r="J345" i="109"/>
  <c r="AM22" i="110"/>
  <c r="S20" i="110"/>
  <c r="S19" i="110" s="1"/>
  <c r="AG24" i="110"/>
  <c r="AG25" i="110"/>
  <c r="Z20" i="110"/>
  <c r="AL5" i="110" s="1"/>
  <c r="X47" i="2" s="1"/>
  <c r="J37" i="110"/>
  <c r="O40" i="110"/>
  <c r="O51" i="110"/>
  <c r="AK51" i="110" s="1"/>
  <c r="AX51" i="110" s="1"/>
  <c r="AS52" i="110"/>
  <c r="I55" i="110"/>
  <c r="AM59" i="110"/>
  <c r="AL60" i="110"/>
  <c r="AN62" i="110"/>
  <c r="AP63" i="110"/>
  <c r="L63" i="110" s="1"/>
  <c r="AL68" i="110"/>
  <c r="AQ69" i="110"/>
  <c r="O77" i="110"/>
  <c r="AJ77" i="110" s="1"/>
  <c r="AW77" i="110" s="1"/>
  <c r="O78" i="110"/>
  <c r="AK78" i="110" s="1"/>
  <c r="AX78" i="110" s="1"/>
  <c r="AO84" i="110"/>
  <c r="AT87" i="110"/>
  <c r="O89" i="110"/>
  <c r="AL96" i="110"/>
  <c r="AG100" i="110"/>
  <c r="AS105" i="110"/>
  <c r="O105" i="110"/>
  <c r="AT105" i="110"/>
  <c r="J105" i="110"/>
  <c r="AP105" i="110"/>
  <c r="L105" i="110" s="1"/>
  <c r="AO105" i="110"/>
  <c r="O110" i="110"/>
  <c r="AI110" i="110" s="1"/>
  <c r="AV110" i="110" s="1"/>
  <c r="AP110" i="110"/>
  <c r="L110" i="110" s="1"/>
  <c r="AO110" i="110"/>
  <c r="AO119" i="110"/>
  <c r="AR130" i="110"/>
  <c r="AS132" i="110"/>
  <c r="AO132" i="110"/>
  <c r="AL132" i="110"/>
  <c r="AG132" i="110"/>
  <c r="AO137" i="110"/>
  <c r="AO139" i="110"/>
  <c r="O141" i="110"/>
  <c r="AK141" i="110" s="1"/>
  <c r="AX141" i="110" s="1"/>
  <c r="AM145" i="110"/>
  <c r="J145" i="110"/>
  <c r="AT145" i="110"/>
  <c r="AL145" i="110"/>
  <c r="AM147" i="110"/>
  <c r="AT149" i="110"/>
  <c r="AJ151" i="110"/>
  <c r="AW151" i="110" s="1"/>
  <c r="AR155" i="110"/>
  <c r="AP164" i="110"/>
  <c r="L164" i="110" s="1"/>
  <c r="O217" i="110"/>
  <c r="AK217" i="110" s="1"/>
  <c r="AX217" i="110" s="1"/>
  <c r="AR224" i="110"/>
  <c r="AL44" i="110"/>
  <c r="J55" i="110"/>
  <c r="AN59" i="110"/>
  <c r="AG71" i="110"/>
  <c r="AG76" i="110"/>
  <c r="AG90" i="110"/>
  <c r="AN91" i="110"/>
  <c r="AN96" i="110"/>
  <c r="J107" i="110"/>
  <c r="AG107" i="110"/>
  <c r="AR119" i="110"/>
  <c r="AT139" i="110"/>
  <c r="AL143" i="110"/>
  <c r="AN147" i="110"/>
  <c r="AQ164" i="110"/>
  <c r="O176" i="110"/>
  <c r="AT224" i="110"/>
  <c r="AN44" i="110"/>
  <c r="AR59" i="110"/>
  <c r="AG77" i="110"/>
  <c r="I88" i="110"/>
  <c r="AP96" i="110"/>
  <c r="L96" i="110" s="1"/>
  <c r="AS119" i="110"/>
  <c r="AS122" i="110"/>
  <c r="AQ122" i="110"/>
  <c r="AP122" i="110"/>
  <c r="L122" i="110" s="1"/>
  <c r="AN143" i="110"/>
  <c r="AO147" i="110"/>
  <c r="I156" i="110"/>
  <c r="AQ214" i="110"/>
  <c r="AG214" i="110"/>
  <c r="AS244" i="110"/>
  <c r="AT244" i="110"/>
  <c r="AR244" i="110"/>
  <c r="AP244" i="110"/>
  <c r="L244" i="110" s="1"/>
  <c r="AN244" i="110"/>
  <c r="AM244" i="110"/>
  <c r="AL244" i="110"/>
  <c r="AG244" i="110"/>
  <c r="O244" i="110"/>
  <c r="AG311" i="109"/>
  <c r="I317" i="109"/>
  <c r="AL323" i="109"/>
  <c r="I325" i="109"/>
  <c r="AR325" i="109"/>
  <c r="AM328" i="109"/>
  <c r="AR339" i="109"/>
  <c r="AM346" i="109"/>
  <c r="AL348" i="109"/>
  <c r="AP22" i="110"/>
  <c r="L22" i="110" s="1"/>
  <c r="AR25" i="110"/>
  <c r="AP44" i="110"/>
  <c r="AM51" i="110"/>
  <c r="O55" i="110"/>
  <c r="AO60" i="110"/>
  <c r="AM61" i="110"/>
  <c r="AS63" i="110"/>
  <c r="AQ68" i="110"/>
  <c r="I70" i="110"/>
  <c r="AL71" i="110"/>
  <c r="AL76" i="110"/>
  <c r="AT91" i="110"/>
  <c r="J93" i="110"/>
  <c r="AL93" i="110"/>
  <c r="AQ96" i="110"/>
  <c r="I99" i="110"/>
  <c r="AN100" i="110"/>
  <c r="AG105" i="110"/>
  <c r="O118" i="110"/>
  <c r="AI118" i="110" s="1"/>
  <c r="AV118" i="110" s="1"/>
  <c r="J138" i="110"/>
  <c r="AT138" i="110"/>
  <c r="AP138" i="110"/>
  <c r="AP143" i="110"/>
  <c r="L143" i="110" s="1"/>
  <c r="I150" i="110"/>
  <c r="AT150" i="110"/>
  <c r="AS150" i="110"/>
  <c r="AM150" i="110"/>
  <c r="I165" i="110"/>
  <c r="AP165" i="110"/>
  <c r="L165" i="110" s="1"/>
  <c r="AS192" i="110"/>
  <c r="J192" i="110"/>
  <c r="I192" i="110"/>
  <c r="AT192" i="110"/>
  <c r="AR192" i="110"/>
  <c r="AQ192" i="110"/>
  <c r="AP192" i="110"/>
  <c r="L192" i="110" s="1"/>
  <c r="AO192" i="110"/>
  <c r="AN192" i="110"/>
  <c r="AM192" i="110"/>
  <c r="AG192" i="110"/>
  <c r="J237" i="110"/>
  <c r="AS237" i="110"/>
  <c r="AR237" i="110"/>
  <c r="AQ237" i="110"/>
  <c r="AO237" i="110"/>
  <c r="AM237" i="110"/>
  <c r="AL237" i="110"/>
  <c r="AM76" i="110"/>
  <c r="AL77" i="110"/>
  <c r="AR88" i="110"/>
  <c r="AM88" i="110"/>
  <c r="AQ100" i="110"/>
  <c r="AS136" i="110"/>
  <c r="AQ136" i="110"/>
  <c r="AP136" i="110"/>
  <c r="L136" i="110" s="1"/>
  <c r="AO136" i="110"/>
  <c r="AS140" i="110"/>
  <c r="J140" i="110"/>
  <c r="AR140" i="110"/>
  <c r="AP140" i="110"/>
  <c r="L140" i="110" s="1"/>
  <c r="AO140" i="110"/>
  <c r="AN140" i="110"/>
  <c r="AG140" i="110"/>
  <c r="AL141" i="110"/>
  <c r="AR143" i="110"/>
  <c r="AS156" i="110"/>
  <c r="AT156" i="110"/>
  <c r="AR156" i="110"/>
  <c r="AP156" i="110"/>
  <c r="L156" i="110" s="1"/>
  <c r="AN156" i="110"/>
  <c r="AM156" i="110"/>
  <c r="AL156" i="110"/>
  <c r="O156" i="110"/>
  <c r="AI156" i="110" s="1"/>
  <c r="AV156" i="110" s="1"/>
  <c r="AK192" i="110"/>
  <c r="AX192" i="110" s="1"/>
  <c r="AJ192" i="110"/>
  <c r="AW192" i="110" s="1"/>
  <c r="AT206" i="110"/>
  <c r="AR206" i="110"/>
  <c r="AQ206" i="110"/>
  <c r="AP206" i="110"/>
  <c r="L206" i="110" s="1"/>
  <c r="AO206" i="110"/>
  <c r="AM206" i="110"/>
  <c r="AL206" i="110"/>
  <c r="AK237" i="110"/>
  <c r="AX237" i="110" s="1"/>
  <c r="AJ237" i="110"/>
  <c r="AW237" i="110" s="1"/>
  <c r="AI237" i="110"/>
  <c r="AV237" i="110" s="1"/>
  <c r="AR328" i="109"/>
  <c r="AM33" i="110"/>
  <c r="AQ51" i="110"/>
  <c r="AG55" i="110"/>
  <c r="AN58" i="110"/>
  <c r="J64" i="110"/>
  <c r="O70" i="110"/>
  <c r="AI70" i="110" s="1"/>
  <c r="AV70" i="110" s="1"/>
  <c r="AO71" i="110"/>
  <c r="AN76" i="110"/>
  <c r="AM77" i="110"/>
  <c r="O99" i="110"/>
  <c r="AJ99" i="110" s="1"/>
  <c r="AW99" i="110" s="1"/>
  <c r="AS100" i="110"/>
  <c r="AG118" i="110"/>
  <c r="AM122" i="110"/>
  <c r="AP129" i="110"/>
  <c r="L129" i="110" s="1"/>
  <c r="AG129" i="110"/>
  <c r="J129" i="110"/>
  <c r="O136" i="110"/>
  <c r="O140" i="110"/>
  <c r="AK140" i="110" s="1"/>
  <c r="AX140" i="110" s="1"/>
  <c r="AP141" i="110"/>
  <c r="L141" i="110" s="1"/>
  <c r="AS143" i="110"/>
  <c r="J159" i="110"/>
  <c r="AQ159" i="110"/>
  <c r="AO76" i="110"/>
  <c r="AN77" i="110"/>
  <c r="AT100" i="110"/>
  <c r="AS141" i="110"/>
  <c r="AR245" i="110"/>
  <c r="J245" i="110"/>
  <c r="AT245" i="110"/>
  <c r="AS245" i="110"/>
  <c r="AM245" i="110"/>
  <c r="AL245" i="110"/>
  <c r="AG245" i="110"/>
  <c r="AP190" i="111"/>
  <c r="AR190" i="111"/>
  <c r="AQ190" i="111"/>
  <c r="AO190" i="111"/>
  <c r="AL190" i="111"/>
  <c r="AG190" i="111"/>
  <c r="O190" i="111"/>
  <c r="AJ190" i="111" s="1"/>
  <c r="AW190" i="111" s="1"/>
  <c r="I261" i="110"/>
  <c r="AS261" i="110"/>
  <c r="AQ261" i="110"/>
  <c r="AO261" i="110"/>
  <c r="AS327" i="110"/>
  <c r="AQ327" i="110"/>
  <c r="AP327" i="110"/>
  <c r="AN327" i="110"/>
  <c r="AL327" i="110"/>
  <c r="AG327" i="110"/>
  <c r="J94" i="110"/>
  <c r="J104" i="110"/>
  <c r="J115" i="110"/>
  <c r="AL151" i="110"/>
  <c r="AR162" i="110"/>
  <c r="AS163" i="110"/>
  <c r="J171" i="110"/>
  <c r="AR172" i="110"/>
  <c r="I175" i="110"/>
  <c r="AR178" i="110"/>
  <c r="AG180" i="110"/>
  <c r="AL181" i="110"/>
  <c r="I183" i="110"/>
  <c r="I185" i="110"/>
  <c r="AO187" i="110"/>
  <c r="AN188" i="110"/>
  <c r="AN189" i="110"/>
  <c r="AQ197" i="110"/>
  <c r="J199" i="110"/>
  <c r="AL201" i="110"/>
  <c r="AR203" i="110"/>
  <c r="AT204" i="110"/>
  <c r="I208" i="110"/>
  <c r="AT208" i="110"/>
  <c r="AP209" i="110"/>
  <c r="L209" i="110" s="1"/>
  <c r="AP210" i="110"/>
  <c r="L210" i="110" s="1"/>
  <c r="I212" i="110"/>
  <c r="AM218" i="110"/>
  <c r="AT225" i="110"/>
  <c r="AR226" i="110"/>
  <c r="AO234" i="110"/>
  <c r="J242" i="110"/>
  <c r="AS305" i="110"/>
  <c r="AQ305" i="110"/>
  <c r="AP305" i="110"/>
  <c r="L305" i="110" s="1"/>
  <c r="AO305" i="110"/>
  <c r="AN305" i="110"/>
  <c r="AM305" i="110"/>
  <c r="AL305" i="110"/>
  <c r="AG305" i="110"/>
  <c r="O305" i="110"/>
  <c r="I305" i="110"/>
  <c r="AT305" i="110"/>
  <c r="O113" i="110"/>
  <c r="AI113" i="110" s="1"/>
  <c r="AV113" i="110" s="1"/>
  <c r="AR126" i="110"/>
  <c r="O128" i="110"/>
  <c r="L144" i="110"/>
  <c r="AM151" i="110"/>
  <c r="AQ161" i="110"/>
  <c r="AS162" i="110"/>
  <c r="AT172" i="110"/>
  <c r="AM181" i="110"/>
  <c r="J183" i="110"/>
  <c r="J185" i="110"/>
  <c r="AP187" i="110"/>
  <c r="L187" i="110" s="1"/>
  <c r="AO188" i="110"/>
  <c r="AO189" i="110"/>
  <c r="AS197" i="110"/>
  <c r="AM201" i="110"/>
  <c r="I203" i="110"/>
  <c r="AS203" i="110"/>
  <c r="J208" i="110"/>
  <c r="AQ209" i="110"/>
  <c r="AR210" i="110"/>
  <c r="J212" i="110"/>
  <c r="AN218" i="110"/>
  <c r="I225" i="110"/>
  <c r="AT226" i="110"/>
  <c r="J232" i="110"/>
  <c r="AG249" i="110"/>
  <c r="J340" i="110"/>
  <c r="I340" i="110"/>
  <c r="AS340" i="110"/>
  <c r="AR340" i="110"/>
  <c r="AQ340" i="110"/>
  <c r="AP340" i="110"/>
  <c r="L340" i="110" s="1"/>
  <c r="AO340" i="110"/>
  <c r="O340" i="110"/>
  <c r="AT68" i="111"/>
  <c r="AP68" i="111"/>
  <c r="L68" i="111" s="1"/>
  <c r="AO68" i="111"/>
  <c r="AN68" i="111"/>
  <c r="AM68" i="111"/>
  <c r="AL68" i="111"/>
  <c r="AG68" i="111"/>
  <c r="O68" i="111"/>
  <c r="AK68" i="111" s="1"/>
  <c r="AX68" i="111" s="1"/>
  <c r="J68" i="111"/>
  <c r="I68" i="111"/>
  <c r="AR68" i="111"/>
  <c r="J195" i="110"/>
  <c r="J203" i="110"/>
  <c r="AT203" i="110"/>
  <c r="I213" i="110"/>
  <c r="J225" i="110"/>
  <c r="J229" i="110"/>
  <c r="I235" i="110"/>
  <c r="AL247" i="110"/>
  <c r="AL261" i="110"/>
  <c r="AI294" i="110"/>
  <c r="AV294" i="110" s="1"/>
  <c r="AN247" i="110"/>
  <c r="AL249" i="110"/>
  <c r="AN261" i="110"/>
  <c r="AP267" i="110"/>
  <c r="L267" i="110" s="1"/>
  <c r="J267" i="110"/>
  <c r="I267" i="110"/>
  <c r="AS267" i="110"/>
  <c r="AR267" i="110"/>
  <c r="AQ267" i="110"/>
  <c r="AN267" i="110"/>
  <c r="AM267" i="110"/>
  <c r="AL267" i="110"/>
  <c r="O267" i="110"/>
  <c r="AK294" i="110"/>
  <c r="AX294" i="110" s="1"/>
  <c r="AO337" i="110"/>
  <c r="J337" i="110"/>
  <c r="I337" i="110"/>
  <c r="AT337" i="110"/>
  <c r="AS337" i="110"/>
  <c r="AR337" i="110"/>
  <c r="AQ337" i="110"/>
  <c r="AP337" i="110"/>
  <c r="L337" i="110" s="1"/>
  <c r="AN337" i="110"/>
  <c r="AL337" i="110"/>
  <c r="O337" i="110"/>
  <c r="AS46" i="111"/>
  <c r="AR46" i="111"/>
  <c r="AP46" i="111"/>
  <c r="L46" i="111" s="1"/>
  <c r="AO46" i="111"/>
  <c r="AN46" i="111"/>
  <c r="AM46" i="111"/>
  <c r="AL46" i="111"/>
  <c r="AG46" i="111"/>
  <c r="O46" i="111"/>
  <c r="AK46" i="111" s="1"/>
  <c r="AX46" i="111" s="1"/>
  <c r="J46" i="111"/>
  <c r="AG185" i="110"/>
  <c r="AR188" i="110"/>
  <c r="L203" i="110"/>
  <c r="O205" i="110"/>
  <c r="O212" i="110"/>
  <c r="O213" i="110"/>
  <c r="AQ218" i="110"/>
  <c r="O225" i="110"/>
  <c r="AK225" i="110" s="1"/>
  <c r="AX225" i="110" s="1"/>
  <c r="O229" i="110"/>
  <c r="AI229" i="110" s="1"/>
  <c r="AV229" i="110" s="1"/>
  <c r="AO233" i="110"/>
  <c r="O235" i="110"/>
  <c r="AP249" i="110"/>
  <c r="I42" i="111"/>
  <c r="J42" i="111"/>
  <c r="AT42" i="111"/>
  <c r="AR42" i="111"/>
  <c r="AQ42" i="111"/>
  <c r="AO42" i="111"/>
  <c r="AL42" i="111"/>
  <c r="AG42" i="111"/>
  <c r="AR151" i="110"/>
  <c r="L172" i="110"/>
  <c r="AL175" i="110"/>
  <c r="AQ177" i="110"/>
  <c r="AO180" i="110"/>
  <c r="AQ181" i="110"/>
  <c r="I187" i="110"/>
  <c r="AT188" i="110"/>
  <c r="AN191" i="110"/>
  <c r="O195" i="110"/>
  <c r="AK195" i="110" s="1"/>
  <c r="AX195" i="110" s="1"/>
  <c r="O198" i="110"/>
  <c r="AL200" i="110"/>
  <c r="O203" i="110"/>
  <c r="J204" i="110"/>
  <c r="AG208" i="110"/>
  <c r="O211" i="110"/>
  <c r="AS218" i="110"/>
  <c r="AL232" i="110"/>
  <c r="AP233" i="110"/>
  <c r="L233" i="110" s="1"/>
  <c r="O243" i="110"/>
  <c r="AJ243" i="110" s="1"/>
  <c r="AW243" i="110" s="1"/>
  <c r="AG267" i="110"/>
  <c r="AS306" i="110"/>
  <c r="AN306" i="110"/>
  <c r="AG337" i="110"/>
  <c r="AL94" i="110"/>
  <c r="AN108" i="110"/>
  <c r="AM113" i="110"/>
  <c r="AP115" i="110"/>
  <c r="AQ123" i="110"/>
  <c r="AO124" i="110"/>
  <c r="I162" i="110"/>
  <c r="O163" i="110"/>
  <c r="AJ163" i="110" s="1"/>
  <c r="AW163" i="110" s="1"/>
  <c r="O172" i="110"/>
  <c r="AK172" i="110" s="1"/>
  <c r="AX172" i="110" s="1"/>
  <c r="AM175" i="110"/>
  <c r="AR177" i="110"/>
  <c r="AP180" i="110"/>
  <c r="L180" i="110" s="1"/>
  <c r="AS181" i="110"/>
  <c r="AP185" i="110"/>
  <c r="L185" i="110" s="1"/>
  <c r="J187" i="110"/>
  <c r="I188" i="110"/>
  <c r="AO191" i="110"/>
  <c r="J197" i="110"/>
  <c r="AM200" i="110"/>
  <c r="AG212" i="110"/>
  <c r="AG213" i="110"/>
  <c r="AT218" i="110"/>
  <c r="AG225" i="110"/>
  <c r="O226" i="110"/>
  <c r="AG229" i="110"/>
  <c r="AL230" i="110"/>
  <c r="AN232" i="110"/>
  <c r="AQ233" i="110"/>
  <c r="AG235" i="110"/>
  <c r="AL241" i="110"/>
  <c r="O248" i="110"/>
  <c r="AJ248" i="110" s="1"/>
  <c r="AW248" i="110" s="1"/>
  <c r="AT46" i="111"/>
  <c r="J174" i="110"/>
  <c r="AT181" i="110"/>
  <c r="AS185" i="110"/>
  <c r="J188" i="110"/>
  <c r="AG195" i="110"/>
  <c r="AG198" i="110"/>
  <c r="AN200" i="110"/>
  <c r="AG203" i="110"/>
  <c r="AL205" i="110"/>
  <c r="AI208" i="110"/>
  <c r="AV208" i="110" s="1"/>
  <c r="AG211" i="110"/>
  <c r="I218" i="110"/>
  <c r="AP232" i="110"/>
  <c r="L232" i="110" s="1"/>
  <c r="AS233" i="110"/>
  <c r="AL236" i="110"/>
  <c r="AI242" i="110"/>
  <c r="AV242" i="110" s="1"/>
  <c r="AO97" i="111"/>
  <c r="J97" i="111"/>
  <c r="I97" i="111"/>
  <c r="AT97" i="111"/>
  <c r="AR97" i="111"/>
  <c r="AP97" i="111"/>
  <c r="L97" i="111" s="1"/>
  <c r="AM97" i="111"/>
  <c r="AG97" i="111"/>
  <c r="AP200" i="110"/>
  <c r="L200" i="110" s="1"/>
  <c r="AM205" i="110"/>
  <c r="AJ208" i="110"/>
  <c r="AW208" i="110" s="1"/>
  <c r="AL213" i="110"/>
  <c r="AQ232" i="110"/>
  <c r="AK242" i="110"/>
  <c r="AX242" i="110" s="1"/>
  <c r="AT268" i="110"/>
  <c r="AS268" i="110"/>
  <c r="AQ268" i="110"/>
  <c r="AO268" i="110"/>
  <c r="AN268" i="110"/>
  <c r="AL268" i="110"/>
  <c r="J268" i="110"/>
  <c r="I268" i="110"/>
  <c r="AN338" i="110"/>
  <c r="J338" i="110"/>
  <c r="I338" i="110"/>
  <c r="AT338" i="110"/>
  <c r="AS338" i="110"/>
  <c r="AR338" i="110"/>
  <c r="AQ338" i="110"/>
  <c r="AL338" i="110"/>
  <c r="O338" i="110"/>
  <c r="AT47" i="111"/>
  <c r="AS47" i="111"/>
  <c r="AR47" i="111"/>
  <c r="AO47" i="111"/>
  <c r="AN47" i="111"/>
  <c r="AL47" i="111"/>
  <c r="AG47" i="111"/>
  <c r="O47" i="111"/>
  <c r="J47" i="111"/>
  <c r="AR124" i="110"/>
  <c r="AM128" i="110"/>
  <c r="AR144" i="110"/>
  <c r="AQ154" i="110"/>
  <c r="I161" i="110"/>
  <c r="AG162" i="110"/>
  <c r="AP168" i="110"/>
  <c r="L168" i="110" s="1"/>
  <c r="AN171" i="110"/>
  <c r="AR175" i="110"/>
  <c r="O188" i="110"/>
  <c r="AI188" i="110" s="1"/>
  <c r="AV188" i="110" s="1"/>
  <c r="AR191" i="110"/>
  <c r="AL198" i="110"/>
  <c r="AN199" i="110"/>
  <c r="AR200" i="110"/>
  <c r="AG202" i="110"/>
  <c r="AP205" i="110"/>
  <c r="L205" i="110" s="1"/>
  <c r="AG209" i="110"/>
  <c r="AL211" i="110"/>
  <c r="AL212" i="110"/>
  <c r="AM213" i="110"/>
  <c r="O218" i="110"/>
  <c r="O219" i="110"/>
  <c r="AR223" i="110"/>
  <c r="AL225" i="110"/>
  <c r="AN227" i="110"/>
  <c r="AL229" i="110"/>
  <c r="AS232" i="110"/>
  <c r="AL235" i="110"/>
  <c r="AO236" i="110"/>
  <c r="AO243" i="110"/>
  <c r="AR285" i="110"/>
  <c r="AT285" i="110"/>
  <c r="AS285" i="110"/>
  <c r="AQ285" i="110"/>
  <c r="AP285" i="110"/>
  <c r="L285" i="110" s="1"/>
  <c r="AO285" i="110"/>
  <c r="AL285" i="110"/>
  <c r="O285" i="110"/>
  <c r="I285" i="110"/>
  <c r="AI124" i="111"/>
  <c r="AV124" i="111" s="1"/>
  <c r="AK124" i="111"/>
  <c r="AX124" i="111" s="1"/>
  <c r="AJ124" i="111"/>
  <c r="AW124" i="111" s="1"/>
  <c r="AL195" i="110"/>
  <c r="AN198" i="110"/>
  <c r="AS200" i="110"/>
  <c r="AQ205" i="110"/>
  <c r="AM208" i="110"/>
  <c r="AM212" i="110"/>
  <c r="AN213" i="110"/>
  <c r="AM225" i="110"/>
  <c r="AM229" i="110"/>
  <c r="AM235" i="110"/>
  <c r="AN277" i="110"/>
  <c r="AT277" i="110"/>
  <c r="AG338" i="110"/>
  <c r="AM172" i="110"/>
  <c r="AL174" i="110"/>
  <c r="AG188" i="110"/>
  <c r="AM195" i="110"/>
  <c r="AO198" i="110"/>
  <c r="AL203" i="110"/>
  <c r="AS205" i="110"/>
  <c r="AP207" i="110"/>
  <c r="AN208" i="110"/>
  <c r="AN211" i="110"/>
  <c r="AN212" i="110"/>
  <c r="AP213" i="110"/>
  <c r="L213" i="110" s="1"/>
  <c r="AN225" i="110"/>
  <c r="AL226" i="110"/>
  <c r="AS227" i="110"/>
  <c r="AN229" i="110"/>
  <c r="AN235" i="110"/>
  <c r="AT236" i="110"/>
  <c r="I293" i="110"/>
  <c r="AR293" i="110"/>
  <c r="AN293" i="110"/>
  <c r="AM293" i="110"/>
  <c r="AJ41" i="111"/>
  <c r="AW41" i="111" s="1"/>
  <c r="AK41" i="111"/>
  <c r="AX41" i="111" s="1"/>
  <c r="AO111" i="110"/>
  <c r="AQ128" i="110"/>
  <c r="AN131" i="110"/>
  <c r="AQ152" i="110"/>
  <c r="AN162" i="110"/>
  <c r="AN163" i="110"/>
  <c r="AQ171" i="110"/>
  <c r="AN172" i="110"/>
  <c r="AI187" i="110"/>
  <c r="AV187" i="110" s="1"/>
  <c r="AI189" i="110"/>
  <c r="AV189" i="110" s="1"/>
  <c r="AN195" i="110"/>
  <c r="AL197" i="110"/>
  <c r="AP198" i="110"/>
  <c r="L198" i="110" s="1"/>
  <c r="AM203" i="110"/>
  <c r="AL204" i="110"/>
  <c r="AQ207" i="110"/>
  <c r="AO208" i="110"/>
  <c r="AL209" i="110"/>
  <c r="AL210" i="110"/>
  <c r="AO211" i="110"/>
  <c r="AP212" i="110"/>
  <c r="L212" i="110" s="1"/>
  <c r="AQ213" i="110"/>
  <c r="AN219" i="110"/>
  <c r="AT221" i="110"/>
  <c r="AO225" i="110"/>
  <c r="AM226" i="110"/>
  <c r="AT227" i="110"/>
  <c r="AP229" i="110"/>
  <c r="L229" i="110" s="1"/>
  <c r="O233" i="110"/>
  <c r="O234" i="110"/>
  <c r="AK234" i="110" s="1"/>
  <c r="AX234" i="110" s="1"/>
  <c r="AR241" i="110"/>
  <c r="AO242" i="110"/>
  <c r="AS246" i="110"/>
  <c r="AS248" i="110"/>
  <c r="AS48" i="111"/>
  <c r="AR48" i="111"/>
  <c r="J48" i="111"/>
  <c r="I48" i="111"/>
  <c r="I256" i="110"/>
  <c r="I259" i="110"/>
  <c r="AT262" i="110"/>
  <c r="AO265" i="110"/>
  <c r="AP269" i="110"/>
  <c r="L269" i="110" s="1"/>
  <c r="AQ271" i="110"/>
  <c r="AP272" i="110"/>
  <c r="L272" i="110" s="1"/>
  <c r="AO273" i="110"/>
  <c r="AP274" i="110"/>
  <c r="L274" i="110" s="1"/>
  <c r="AQ278" i="110"/>
  <c r="AR279" i="110"/>
  <c r="AL282" i="110"/>
  <c r="AN283" i="110"/>
  <c r="J286" i="110"/>
  <c r="AR292" i="110"/>
  <c r="AG294" i="110"/>
  <c r="AN295" i="110"/>
  <c r="AP296" i="110"/>
  <c r="L296" i="110" s="1"/>
  <c r="AP297" i="110"/>
  <c r="L297" i="110" s="1"/>
  <c r="AS298" i="110"/>
  <c r="AG302" i="110"/>
  <c r="J304" i="110"/>
  <c r="AQ309" i="110"/>
  <c r="AP312" i="110"/>
  <c r="L312" i="110" s="1"/>
  <c r="AQ313" i="110"/>
  <c r="AM315" i="110"/>
  <c r="AR316" i="110"/>
  <c r="AN320" i="110"/>
  <c r="J324" i="110"/>
  <c r="AP325" i="110"/>
  <c r="AT326" i="110"/>
  <c r="AN328" i="110"/>
  <c r="AO329" i="110"/>
  <c r="AO332" i="110"/>
  <c r="AG334" i="110"/>
  <c r="O336" i="110"/>
  <c r="AJ336" i="110" s="1"/>
  <c r="AW336" i="110" s="1"/>
  <c r="AG341" i="110"/>
  <c r="AM342" i="110"/>
  <c r="AG347" i="110"/>
  <c r="R20" i="111"/>
  <c r="R19" i="111" s="1"/>
  <c r="AL24" i="111"/>
  <c r="AM26" i="111"/>
  <c r="AR27" i="111"/>
  <c r="AR28" i="111"/>
  <c r="AQ29" i="111"/>
  <c r="AN31" i="111"/>
  <c r="AP32" i="111"/>
  <c r="L32" i="111" s="1"/>
  <c r="AG34" i="111"/>
  <c r="AG36" i="111"/>
  <c r="AG39" i="111"/>
  <c r="AS43" i="111"/>
  <c r="AM49" i="111"/>
  <c r="AI52" i="111"/>
  <c r="AV52" i="111" s="1"/>
  <c r="O57" i="111"/>
  <c r="AJ57" i="111" s="1"/>
  <c r="AW57" i="111" s="1"/>
  <c r="AO58" i="111"/>
  <c r="AT201" i="111"/>
  <c r="I201" i="111"/>
  <c r="AS201" i="111"/>
  <c r="AR201" i="111"/>
  <c r="AQ201" i="111"/>
  <c r="AP201" i="111"/>
  <c r="AO201" i="111"/>
  <c r="AI272" i="111"/>
  <c r="AV272" i="111" s="1"/>
  <c r="AJ272" i="111"/>
  <c r="AW272" i="111" s="1"/>
  <c r="AK272" i="111"/>
  <c r="AX272" i="111" s="1"/>
  <c r="AL254" i="110"/>
  <c r="AG257" i="110"/>
  <c r="AP265" i="110"/>
  <c r="L265" i="110" s="1"/>
  <c r="AS269" i="110"/>
  <c r="AR271" i="110"/>
  <c r="AQ272" i="110"/>
  <c r="AP273" i="110"/>
  <c r="L273" i="110" s="1"/>
  <c r="AR274" i="110"/>
  <c r="AR278" i="110"/>
  <c r="AS279" i="110"/>
  <c r="AM282" i="110"/>
  <c r="AO283" i="110"/>
  <c r="AN287" i="110"/>
  <c r="AM288" i="110"/>
  <c r="AG289" i="110"/>
  <c r="AS292" i="110"/>
  <c r="AP295" i="110"/>
  <c r="AQ296" i="110"/>
  <c r="AQ297" i="110"/>
  <c r="AT298" i="110"/>
  <c r="O308" i="110"/>
  <c r="AJ308" i="110" s="1"/>
  <c r="AW308" i="110" s="1"/>
  <c r="AS309" i="110"/>
  <c r="AR312" i="110"/>
  <c r="AT313" i="110"/>
  <c r="AN315" i="110"/>
  <c r="AS316" i="110"/>
  <c r="AN319" i="110"/>
  <c r="AO320" i="110"/>
  <c r="AL321" i="110"/>
  <c r="AR325" i="110"/>
  <c r="AO328" i="110"/>
  <c r="AP329" i="110"/>
  <c r="L329" i="110" s="1"/>
  <c r="O331" i="110"/>
  <c r="AJ331" i="110" s="1"/>
  <c r="AW331" i="110" s="1"/>
  <c r="AQ332" i="110"/>
  <c r="AN342" i="110"/>
  <c r="AL344" i="110"/>
  <c r="AG350" i="110"/>
  <c r="AC20" i="111"/>
  <c r="AO24" i="111"/>
  <c r="AO26" i="111"/>
  <c r="AS27" i="111"/>
  <c r="AT28" i="111"/>
  <c r="AS31" i="111"/>
  <c r="AQ32" i="111"/>
  <c r="I45" i="111"/>
  <c r="AP49" i="111"/>
  <c r="L49" i="111" s="1"/>
  <c r="AJ52" i="111"/>
  <c r="AW52" i="111" s="1"/>
  <c r="AL55" i="111"/>
  <c r="AQ58" i="111"/>
  <c r="AN150" i="111"/>
  <c r="AL150" i="111"/>
  <c r="AG150" i="111"/>
  <c r="J150" i="111"/>
  <c r="I150" i="111"/>
  <c r="AS150" i="111"/>
  <c r="AR150" i="111"/>
  <c r="AQ150" i="111"/>
  <c r="AP150" i="111"/>
  <c r="L150" i="111" s="1"/>
  <c r="AB20" i="111"/>
  <c r="AT191" i="111"/>
  <c r="AS191" i="111"/>
  <c r="AL253" i="110"/>
  <c r="AG256" i="110"/>
  <c r="AL257" i="110"/>
  <c r="AQ259" i="110"/>
  <c r="AT273" i="110"/>
  <c r="I279" i="110"/>
  <c r="AS282" i="110"/>
  <c r="AT283" i="110"/>
  <c r="AS287" i="110"/>
  <c r="AP288" i="110"/>
  <c r="L288" i="110" s="1"/>
  <c r="AL289" i="110"/>
  <c r="AL294" i="110"/>
  <c r="I297" i="110"/>
  <c r="I298" i="110"/>
  <c r="AO302" i="110"/>
  <c r="AG304" i="110"/>
  <c r="AL308" i="110"/>
  <c r="I310" i="110"/>
  <c r="AN311" i="110"/>
  <c r="I313" i="110"/>
  <c r="AS319" i="110"/>
  <c r="AR320" i="110"/>
  <c r="AO321" i="110"/>
  <c r="AG323" i="110"/>
  <c r="I326" i="110"/>
  <c r="I333" i="110"/>
  <c r="AO334" i="110"/>
  <c r="AN341" i="110"/>
  <c r="AQ342" i="110"/>
  <c r="AN343" i="110"/>
  <c r="AQ347" i="110"/>
  <c r="AN349" i="110"/>
  <c r="AN351" i="110"/>
  <c r="P20" i="111"/>
  <c r="P19" i="111" s="1"/>
  <c r="AF20" i="111"/>
  <c r="I28" i="111"/>
  <c r="J29" i="111"/>
  <c r="I32" i="111"/>
  <c r="AT32" i="111"/>
  <c r="AN36" i="111"/>
  <c r="AP37" i="111"/>
  <c r="L37" i="111" s="1"/>
  <c r="AO39" i="111"/>
  <c r="O45" i="111"/>
  <c r="AT49" i="111"/>
  <c r="AN52" i="111"/>
  <c r="AQ53" i="111"/>
  <c r="AQ55" i="111"/>
  <c r="AL57" i="111"/>
  <c r="J59" i="111"/>
  <c r="AS59" i="111"/>
  <c r="AR59" i="111"/>
  <c r="AP59" i="111"/>
  <c r="AM59" i="111"/>
  <c r="AL92" i="111"/>
  <c r="AG92" i="111"/>
  <c r="O92" i="111"/>
  <c r="AJ92" i="111" s="1"/>
  <c r="AW92" i="111" s="1"/>
  <c r="J92" i="111"/>
  <c r="I92" i="111"/>
  <c r="AT92" i="111"/>
  <c r="AQ92" i="111"/>
  <c r="AP92" i="111"/>
  <c r="L92" i="111" s="1"/>
  <c r="AO92" i="111"/>
  <c r="AN92" i="111"/>
  <c r="AM92" i="111"/>
  <c r="AO150" i="111"/>
  <c r="AN253" i="110"/>
  <c r="I255" i="110"/>
  <c r="AO257" i="110"/>
  <c r="O263" i="110"/>
  <c r="AK263" i="110" s="1"/>
  <c r="AX263" i="110" s="1"/>
  <c r="AL264" i="110"/>
  <c r="I266" i="110"/>
  <c r="I272" i="110"/>
  <c r="I273" i="110"/>
  <c r="J279" i="110"/>
  <c r="AL286" i="110"/>
  <c r="AT287" i="110"/>
  <c r="AQ288" i="110"/>
  <c r="AM289" i="110"/>
  <c r="AP294" i="110"/>
  <c r="L294" i="110" s="1"/>
  <c r="I296" i="110"/>
  <c r="O299" i="110"/>
  <c r="AJ299" i="110" s="1"/>
  <c r="AW299" i="110" s="1"/>
  <c r="AP302" i="110"/>
  <c r="L302" i="110" s="1"/>
  <c r="J310" i="110"/>
  <c r="J316" i="110"/>
  <c r="AT319" i="110"/>
  <c r="AT320" i="110"/>
  <c r="AP321" i="110"/>
  <c r="L321" i="110" s="1"/>
  <c r="AL324" i="110"/>
  <c r="J326" i="110"/>
  <c r="I329" i="110"/>
  <c r="AL331" i="110"/>
  <c r="AQ334" i="110"/>
  <c r="AL336" i="110"/>
  <c r="AO341" i="110"/>
  <c r="AS342" i="110"/>
  <c r="AO343" i="110"/>
  <c r="AO349" i="110"/>
  <c r="AL350" i="110"/>
  <c r="AO351" i="110"/>
  <c r="AG22" i="111"/>
  <c r="AA20" i="111"/>
  <c r="J25" i="111"/>
  <c r="I27" i="111"/>
  <c r="J28" i="111"/>
  <c r="J32" i="111"/>
  <c r="AO36" i="111"/>
  <c r="AQ39" i="111"/>
  <c r="O44" i="111"/>
  <c r="AO52" i="111"/>
  <c r="AR55" i="111"/>
  <c r="AM57" i="111"/>
  <c r="AG89" i="111"/>
  <c r="O89" i="111"/>
  <c r="J89" i="111"/>
  <c r="I89" i="111"/>
  <c r="AR89" i="111"/>
  <c r="AQ89" i="111"/>
  <c r="AP89" i="111"/>
  <c r="L89" i="111" s="1"/>
  <c r="AO89" i="111"/>
  <c r="AM89" i="111"/>
  <c r="I121" i="111"/>
  <c r="AN121" i="111"/>
  <c r="AM121" i="111"/>
  <c r="AL121" i="111"/>
  <c r="AO253" i="110"/>
  <c r="J255" i="110"/>
  <c r="AL256" i="110"/>
  <c r="AP257" i="110"/>
  <c r="AO264" i="110"/>
  <c r="J272" i="110"/>
  <c r="J273" i="110"/>
  <c r="J274" i="110"/>
  <c r="J278" i="110"/>
  <c r="I283" i="110"/>
  <c r="AP286" i="110"/>
  <c r="L286" i="110" s="1"/>
  <c r="AR288" i="110"/>
  <c r="AN289" i="110"/>
  <c r="AQ294" i="110"/>
  <c r="J296" i="110"/>
  <c r="L298" i="110"/>
  <c r="AR302" i="110"/>
  <c r="J312" i="110"/>
  <c r="AG314" i="110"/>
  <c r="AQ321" i="110"/>
  <c r="AN324" i="110"/>
  <c r="I330" i="110"/>
  <c r="AM331" i="110"/>
  <c r="AR334" i="110"/>
  <c r="AM336" i="110"/>
  <c r="AR341" i="110"/>
  <c r="AT342" i="110"/>
  <c r="AP343" i="110"/>
  <c r="L343" i="110" s="1"/>
  <c r="AP349" i="110"/>
  <c r="L349" i="110" s="1"/>
  <c r="AM350" i="110"/>
  <c r="AR351" i="110"/>
  <c r="J27" i="111"/>
  <c r="I33" i="111"/>
  <c r="AR39" i="111"/>
  <c r="AG45" i="111"/>
  <c r="AO57" i="111"/>
  <c r="J95" i="111"/>
  <c r="AT95" i="111"/>
  <c r="AR95" i="111"/>
  <c r="AO95" i="111"/>
  <c r="AL95" i="111"/>
  <c r="AG127" i="111"/>
  <c r="O127" i="111"/>
  <c r="AI127" i="111" s="1"/>
  <c r="AV127" i="111" s="1"/>
  <c r="J127" i="111"/>
  <c r="I127" i="111"/>
  <c r="AS127" i="111"/>
  <c r="AP127" i="111"/>
  <c r="L127" i="111" s="1"/>
  <c r="AO127" i="111"/>
  <c r="AN127" i="111"/>
  <c r="AO257" i="111"/>
  <c r="J257" i="111"/>
  <c r="AT257" i="111"/>
  <c r="AP253" i="110"/>
  <c r="L253" i="110" s="1"/>
  <c r="AM256" i="110"/>
  <c r="AQ257" i="110"/>
  <c r="AS302" i="110"/>
  <c r="AO331" i="110"/>
  <c r="O28" i="111"/>
  <c r="AI28" i="111" s="1"/>
  <c r="AV28" i="111" s="1"/>
  <c r="AS39" i="111"/>
  <c r="AP57" i="111"/>
  <c r="L57" i="111" s="1"/>
  <c r="I220" i="111"/>
  <c r="AT220" i="111"/>
  <c r="AS220" i="111"/>
  <c r="AQ220" i="111"/>
  <c r="AO220" i="111"/>
  <c r="AM220" i="111"/>
  <c r="AG220" i="111"/>
  <c r="O220" i="111"/>
  <c r="L220" i="111"/>
  <c r="AR253" i="110"/>
  <c r="AN256" i="110"/>
  <c r="AR257" i="110"/>
  <c r="AL263" i="110"/>
  <c r="J271" i="110"/>
  <c r="O272" i="110"/>
  <c r="AI272" i="110" s="1"/>
  <c r="AV272" i="110" s="1"/>
  <c r="O273" i="110"/>
  <c r="AK273" i="110" s="1"/>
  <c r="AX273" i="110" s="1"/>
  <c r="AP275" i="110"/>
  <c r="L275" i="110" s="1"/>
  <c r="O278" i="110"/>
  <c r="AK278" i="110" s="1"/>
  <c r="AX278" i="110" s="1"/>
  <c r="AR286" i="110"/>
  <c r="J288" i="110"/>
  <c r="AP289" i="110"/>
  <c r="L289" i="110" s="1"/>
  <c r="AT294" i="110"/>
  <c r="O296" i="110"/>
  <c r="AT302" i="110"/>
  <c r="AM304" i="110"/>
  <c r="J307" i="110"/>
  <c r="J309" i="110"/>
  <c r="AG310" i="110"/>
  <c r="O312" i="110"/>
  <c r="AN314" i="110"/>
  <c r="J318" i="110"/>
  <c r="J320" i="110"/>
  <c r="I321" i="110"/>
  <c r="AT321" i="110"/>
  <c r="AM323" i="110"/>
  <c r="AR324" i="110"/>
  <c r="O329" i="110"/>
  <c r="AT331" i="110"/>
  <c r="AQ333" i="110"/>
  <c r="AO336" i="110"/>
  <c r="AT343" i="110"/>
  <c r="AR349" i="110"/>
  <c r="AO350" i="110"/>
  <c r="AD20" i="111"/>
  <c r="AD19" i="111" s="1"/>
  <c r="AG29" i="111"/>
  <c r="AM30" i="111"/>
  <c r="AN35" i="111"/>
  <c r="AR36" i="111"/>
  <c r="AO41" i="111"/>
  <c r="AL45" i="111"/>
  <c r="I49" i="111"/>
  <c r="AR52" i="111"/>
  <c r="AQ57" i="111"/>
  <c r="AL89" i="111"/>
  <c r="AR92" i="111"/>
  <c r="AS253" i="110"/>
  <c r="AP256" i="110"/>
  <c r="L256" i="110" s="1"/>
  <c r="AT257" i="110"/>
  <c r="O262" i="110"/>
  <c r="AJ262" i="110" s="1"/>
  <c r="AW262" i="110" s="1"/>
  <c r="AM263" i="110"/>
  <c r="J265" i="110"/>
  <c r="O274" i="110"/>
  <c r="AJ274" i="110" s="1"/>
  <c r="AW274" i="110" s="1"/>
  <c r="AT275" i="110"/>
  <c r="AG279" i="110"/>
  <c r="O283" i="110"/>
  <c r="O284" i="110"/>
  <c r="AI284" i="110" s="1"/>
  <c r="AV284" i="110" s="1"/>
  <c r="AS286" i="110"/>
  <c r="AQ289" i="110"/>
  <c r="O292" i="110"/>
  <c r="AI292" i="110" s="1"/>
  <c r="AV292" i="110" s="1"/>
  <c r="AG297" i="110"/>
  <c r="AN304" i="110"/>
  <c r="AG313" i="110"/>
  <c r="AP314" i="110"/>
  <c r="L314" i="110" s="1"/>
  <c r="J321" i="110"/>
  <c r="AO323" i="110"/>
  <c r="AS324" i="110"/>
  <c r="AG326" i="110"/>
  <c r="AR333" i="110"/>
  <c r="O335" i="110"/>
  <c r="AK335" i="110" s="1"/>
  <c r="AX335" i="110" s="1"/>
  <c r="AP336" i="110"/>
  <c r="L336" i="110" s="1"/>
  <c r="I342" i="110"/>
  <c r="AT349" i="110"/>
  <c r="AP350" i="110"/>
  <c r="U20" i="111"/>
  <c r="AG5" i="111" s="1"/>
  <c r="S46" i="2" s="1"/>
  <c r="AP25" i="111"/>
  <c r="L25" i="111" s="1"/>
  <c r="AG27" i="111"/>
  <c r="AG28" i="111"/>
  <c r="AR30" i="111"/>
  <c r="AQ35" i="111"/>
  <c r="AM45" i="111"/>
  <c r="J49" i="111"/>
  <c r="AL50" i="111"/>
  <c r="Y20" i="111"/>
  <c r="AK5" i="111" s="1"/>
  <c r="W46" i="2" s="1"/>
  <c r="AR57" i="111"/>
  <c r="AT84" i="111"/>
  <c r="AP84" i="111"/>
  <c r="AO84" i="111"/>
  <c r="AN84" i="111"/>
  <c r="AM84" i="111"/>
  <c r="AL84" i="111"/>
  <c r="AG84" i="111"/>
  <c r="O84" i="111"/>
  <c r="AK84" i="111" s="1"/>
  <c r="AX84" i="111" s="1"/>
  <c r="J84" i="111"/>
  <c r="I84" i="111"/>
  <c r="AR84" i="111"/>
  <c r="AS95" i="111"/>
  <c r="AM127" i="111"/>
  <c r="J139" i="111"/>
  <c r="I139" i="111"/>
  <c r="AT139" i="111"/>
  <c r="AR139" i="111"/>
  <c r="AQ139" i="111"/>
  <c r="AO139" i="111"/>
  <c r="AN139" i="111"/>
  <c r="AM139" i="111"/>
  <c r="AL139" i="111"/>
  <c r="AG139" i="111"/>
  <c r="AK160" i="111"/>
  <c r="AX160" i="111" s="1"/>
  <c r="AI160" i="111"/>
  <c r="AV160" i="111" s="1"/>
  <c r="AL255" i="110"/>
  <c r="AS256" i="110"/>
  <c r="AL260" i="110"/>
  <c r="AN263" i="110"/>
  <c r="AM266" i="110"/>
  <c r="AG272" i="110"/>
  <c r="AG273" i="110"/>
  <c r="AG278" i="110"/>
  <c r="AR289" i="110"/>
  <c r="I294" i="110"/>
  <c r="AG296" i="110"/>
  <c r="AL298" i="110"/>
  <c r="AL299" i="110"/>
  <c r="AO304" i="110"/>
  <c r="O309" i="110"/>
  <c r="AL310" i="110"/>
  <c r="AG312" i="110"/>
  <c r="AS314" i="110"/>
  <c r="O320" i="110"/>
  <c r="AP323" i="110"/>
  <c r="L323" i="110" s="1"/>
  <c r="AG329" i="110"/>
  <c r="AL330" i="110"/>
  <c r="I332" i="110"/>
  <c r="AS333" i="110"/>
  <c r="AS336" i="110"/>
  <c r="I343" i="110"/>
  <c r="I349" i="110"/>
  <c r="AQ350" i="110"/>
  <c r="V20" i="111"/>
  <c r="V19" i="111" s="1"/>
  <c r="AR25" i="111"/>
  <c r="AI32" i="111"/>
  <c r="AV32" i="111" s="1"/>
  <c r="AN45" i="111"/>
  <c r="AO50" i="111"/>
  <c r="AT57" i="111"/>
  <c r="AM255" i="110"/>
  <c r="AO260" i="110"/>
  <c r="AG262" i="110"/>
  <c r="AO263" i="110"/>
  <c r="O288" i="110"/>
  <c r="I289" i="110"/>
  <c r="AT289" i="110"/>
  <c r="AG292" i="110"/>
  <c r="J294" i="110"/>
  <c r="J295" i="110"/>
  <c r="AM298" i="110"/>
  <c r="AM299" i="110"/>
  <c r="I302" i="110"/>
  <c r="AP304" i="110"/>
  <c r="L304" i="110" s="1"/>
  <c r="AO310" i="110"/>
  <c r="AL313" i="110"/>
  <c r="AR323" i="110"/>
  <c r="AL326" i="110"/>
  <c r="AM330" i="110"/>
  <c r="AP346" i="110"/>
  <c r="L346" i="110" s="1"/>
  <c r="J349" i="110"/>
  <c r="AR350" i="110"/>
  <c r="S20" i="111"/>
  <c r="S19" i="111" s="1"/>
  <c r="AM27" i="111"/>
  <c r="AM28" i="111"/>
  <c r="AL29" i="111"/>
  <c r="J31" i="111"/>
  <c r="AJ32" i="111"/>
  <c r="AW32" i="111" s="1"/>
  <c r="AP33" i="111"/>
  <c r="L33" i="111" s="1"/>
  <c r="I36" i="111"/>
  <c r="AR41" i="111"/>
  <c r="AO44" i="111"/>
  <c r="AO45" i="111"/>
  <c r="AP50" i="111"/>
  <c r="L50" i="111" s="1"/>
  <c r="AG73" i="111"/>
  <c r="O73" i="111"/>
  <c r="J73" i="111"/>
  <c r="I73" i="111"/>
  <c r="AR73" i="111"/>
  <c r="AQ73" i="111"/>
  <c r="AP73" i="111"/>
  <c r="L73" i="111" s="1"/>
  <c r="AM73" i="111"/>
  <c r="AN255" i="110"/>
  <c r="J257" i="110"/>
  <c r="AP263" i="110"/>
  <c r="L263" i="110" s="1"/>
  <c r="AG265" i="110"/>
  <c r="O269" i="110"/>
  <c r="AI269" i="110" s="1"/>
  <c r="AV269" i="110" s="1"/>
  <c r="AL274" i="110"/>
  <c r="AL279" i="110"/>
  <c r="J287" i="110"/>
  <c r="J289" i="110"/>
  <c r="AL297" i="110"/>
  <c r="AN298" i="110"/>
  <c r="AN299" i="110"/>
  <c r="J302" i="110"/>
  <c r="AQ304" i="110"/>
  <c r="AQ310" i="110"/>
  <c r="AM313" i="110"/>
  <c r="AG320" i="110"/>
  <c r="O321" i="110"/>
  <c r="AJ321" i="110" s="1"/>
  <c r="AW321" i="110" s="1"/>
  <c r="AT323" i="110"/>
  <c r="AO326" i="110"/>
  <c r="AN330" i="110"/>
  <c r="I334" i="110"/>
  <c r="AL335" i="110"/>
  <c r="I341" i="110"/>
  <c r="O343" i="110"/>
  <c r="L344" i="110"/>
  <c r="AQ346" i="110"/>
  <c r="I350" i="110"/>
  <c r="AN27" i="111"/>
  <c r="AN28" i="111"/>
  <c r="AT33" i="111"/>
  <c r="AP45" i="111"/>
  <c r="L45" i="111" s="1"/>
  <c r="AQ50" i="111"/>
  <c r="AS255" i="110"/>
  <c r="AQ263" i="110"/>
  <c r="AM271" i="110"/>
  <c r="AM272" i="110"/>
  <c r="AL273" i="110"/>
  <c r="AM274" i="110"/>
  <c r="AL278" i="110"/>
  <c r="AN279" i="110"/>
  <c r="AL284" i="110"/>
  <c r="AG288" i="110"/>
  <c r="AL292" i="110"/>
  <c r="AM297" i="110"/>
  <c r="AO298" i="110"/>
  <c r="AO299" i="110"/>
  <c r="AR304" i="110"/>
  <c r="AL316" i="110"/>
  <c r="O325" i="110"/>
  <c r="AK325" i="110" s="1"/>
  <c r="AX325" i="110" s="1"/>
  <c r="AP326" i="110"/>
  <c r="L326" i="110" s="1"/>
  <c r="AL329" i="110"/>
  <c r="AQ330" i="110"/>
  <c r="J334" i="110"/>
  <c r="J341" i="110"/>
  <c r="O344" i="110"/>
  <c r="AK344" i="110" s="1"/>
  <c r="AX344" i="110" s="1"/>
  <c r="O349" i="110"/>
  <c r="J350" i="110"/>
  <c r="J351" i="110"/>
  <c r="AO27" i="111"/>
  <c r="AO28" i="111"/>
  <c r="J39" i="111"/>
  <c r="AQ45" i="111"/>
  <c r="AS50" i="111"/>
  <c r="J57" i="111"/>
  <c r="L257" i="110"/>
  <c r="AS258" i="110"/>
  <c r="AM262" i="110"/>
  <c r="AR263" i="110"/>
  <c r="AL265" i="110"/>
  <c r="AN272" i="110"/>
  <c r="AM273" i="110"/>
  <c r="AO278" i="110"/>
  <c r="AO279" i="110"/>
  <c r="AG282" i="110"/>
  <c r="AN284" i="110"/>
  <c r="AG295" i="110"/>
  <c r="AM296" i="110"/>
  <c r="AN297" i="110"/>
  <c r="AS299" i="110"/>
  <c r="AT304" i="110"/>
  <c r="AM309" i="110"/>
  <c r="AM312" i="110"/>
  <c r="AO313" i="110"/>
  <c r="AN316" i="110"/>
  <c r="AG321" i="110"/>
  <c r="AQ326" i="110"/>
  <c r="AG328" i="110"/>
  <c r="AM329" i="110"/>
  <c r="AS330" i="110"/>
  <c r="AL332" i="110"/>
  <c r="AG343" i="110"/>
  <c r="AP28" i="111"/>
  <c r="L28" i="111" s="1"/>
  <c r="AR45" i="111"/>
  <c r="AT50" i="111"/>
  <c r="AI88" i="111"/>
  <c r="AV88" i="111" s="1"/>
  <c r="AK88" i="111"/>
  <c r="AX88" i="111" s="1"/>
  <c r="I169" i="111"/>
  <c r="AS169" i="111"/>
  <c r="AP169" i="111"/>
  <c r="L169" i="111" s="1"/>
  <c r="AO169" i="111"/>
  <c r="AN169" i="111"/>
  <c r="AM169" i="111"/>
  <c r="AG169" i="111"/>
  <c r="O169" i="111"/>
  <c r="AK169" i="111" s="1"/>
  <c r="AX169" i="111" s="1"/>
  <c r="AL65" i="111"/>
  <c r="AM75" i="111"/>
  <c r="AN76" i="111"/>
  <c r="AL77" i="111"/>
  <c r="AO83" i="111"/>
  <c r="I87" i="111"/>
  <c r="AO98" i="111"/>
  <c r="AR99" i="111"/>
  <c r="I105" i="111"/>
  <c r="AG106" i="111"/>
  <c r="J109" i="111"/>
  <c r="I113" i="111"/>
  <c r="J119" i="111"/>
  <c r="AT122" i="111"/>
  <c r="O125" i="111"/>
  <c r="AK125" i="111" s="1"/>
  <c r="AX125" i="111" s="1"/>
  <c r="AN126" i="111"/>
  <c r="AO128" i="111"/>
  <c r="AP129" i="111"/>
  <c r="L129" i="111" s="1"/>
  <c r="AL131" i="111"/>
  <c r="AT134" i="111"/>
  <c r="J136" i="111"/>
  <c r="AP140" i="111"/>
  <c r="L140" i="111" s="1"/>
  <c r="AP144" i="111"/>
  <c r="L144" i="111" s="1"/>
  <c r="AG147" i="111"/>
  <c r="AG149" i="111"/>
  <c r="AO151" i="111"/>
  <c r="AT154" i="111"/>
  <c r="AP159" i="111"/>
  <c r="AM143" i="111"/>
  <c r="AQ144" i="111"/>
  <c r="O146" i="111"/>
  <c r="AJ146" i="111" s="1"/>
  <c r="AW146" i="111" s="1"/>
  <c r="AP151" i="111"/>
  <c r="L151" i="111" s="1"/>
  <c r="AP152" i="111"/>
  <c r="L152" i="111" s="1"/>
  <c r="AS153" i="111"/>
  <c r="AP158" i="111"/>
  <c r="L158" i="111" s="1"/>
  <c r="AQ159" i="111"/>
  <c r="AO160" i="111"/>
  <c r="O164" i="111"/>
  <c r="AI164" i="111" s="1"/>
  <c r="AV164" i="111" s="1"/>
  <c r="AO171" i="111"/>
  <c r="O173" i="111"/>
  <c r="AN175" i="111"/>
  <c r="AN179" i="111"/>
  <c r="AN180" i="111"/>
  <c r="AR181" i="111"/>
  <c r="AP187" i="111"/>
  <c r="L187" i="111" s="1"/>
  <c r="AN194" i="111"/>
  <c r="AQ195" i="111"/>
  <c r="J200" i="111"/>
  <c r="AQ202" i="111"/>
  <c r="AG204" i="111"/>
  <c r="O211" i="111"/>
  <c r="J212" i="111"/>
  <c r="AG214" i="111"/>
  <c r="I217" i="111"/>
  <c r="I219" i="111"/>
  <c r="AL223" i="111"/>
  <c r="AR226" i="111"/>
  <c r="AQ227" i="111"/>
  <c r="AQ228" i="111"/>
  <c r="O230" i="111"/>
  <c r="J231" i="111"/>
  <c r="AI241" i="111"/>
  <c r="AV241" i="111" s="1"/>
  <c r="O297" i="111"/>
  <c r="AK297" i="111" s="1"/>
  <c r="AX297" i="111" s="1"/>
  <c r="I297" i="111"/>
  <c r="AS297" i="111"/>
  <c r="AQ297" i="111"/>
  <c r="AP297" i="111"/>
  <c r="L297" i="111" s="1"/>
  <c r="AO297" i="111"/>
  <c r="AN297" i="111"/>
  <c r="AM297" i="111"/>
  <c r="AG297" i="111"/>
  <c r="AR65" i="111"/>
  <c r="AP75" i="111"/>
  <c r="AP76" i="111"/>
  <c r="L76" i="111" s="1"/>
  <c r="AN77" i="111"/>
  <c r="AM78" i="111"/>
  <c r="AN79" i="111"/>
  <c r="I85" i="111"/>
  <c r="AQ88" i="111"/>
  <c r="AL93" i="111"/>
  <c r="AQ98" i="111"/>
  <c r="I100" i="111"/>
  <c r="O101" i="111"/>
  <c r="AI101" i="111" s="1"/>
  <c r="AV101" i="111" s="1"/>
  <c r="AO106" i="111"/>
  <c r="O108" i="111"/>
  <c r="AJ108" i="111" s="1"/>
  <c r="AW108" i="111" s="1"/>
  <c r="AL116" i="111"/>
  <c r="AM117" i="111"/>
  <c r="O119" i="111"/>
  <c r="I123" i="111"/>
  <c r="AG125" i="111"/>
  <c r="AP126" i="111"/>
  <c r="L126" i="111" s="1"/>
  <c r="AQ128" i="111"/>
  <c r="AS129" i="111"/>
  <c r="AN131" i="111"/>
  <c r="I135" i="111"/>
  <c r="O136" i="111"/>
  <c r="AR143" i="111"/>
  <c r="AR144" i="111"/>
  <c r="AL147" i="111"/>
  <c r="AL149" i="111"/>
  <c r="AS151" i="111"/>
  <c r="AQ152" i="111"/>
  <c r="AT153" i="111"/>
  <c r="I155" i="111"/>
  <c r="I157" i="111"/>
  <c r="AR159" i="111"/>
  <c r="AP160" i="111"/>
  <c r="L160" i="111" s="1"/>
  <c r="AL162" i="111"/>
  <c r="AI168" i="111"/>
  <c r="AV168" i="111" s="1"/>
  <c r="AG170" i="111"/>
  <c r="AP171" i="111"/>
  <c r="L171" i="111" s="1"/>
  <c r="O174" i="111"/>
  <c r="AO175" i="111"/>
  <c r="I177" i="111"/>
  <c r="AO179" i="111"/>
  <c r="AO180" i="111"/>
  <c r="AS181" i="111"/>
  <c r="AQ187" i="111"/>
  <c r="O189" i="111"/>
  <c r="AI189" i="111" s="1"/>
  <c r="AV189" i="111" s="1"/>
  <c r="AO194" i="111"/>
  <c r="AR195" i="111"/>
  <c r="AR202" i="111"/>
  <c r="AL205" i="111"/>
  <c r="O207" i="111"/>
  <c r="O213" i="111"/>
  <c r="AI213" i="111" s="1"/>
  <c r="AV213" i="111" s="1"/>
  <c r="AL215" i="111"/>
  <c r="J219" i="111"/>
  <c r="L221" i="111"/>
  <c r="AM223" i="111"/>
  <c r="AS226" i="111"/>
  <c r="AR227" i="111"/>
  <c r="AR228" i="111"/>
  <c r="AO60" i="111"/>
  <c r="AN61" i="111"/>
  <c r="AM62" i="111"/>
  <c r="AO63" i="111"/>
  <c r="I69" i="111"/>
  <c r="J71" i="111"/>
  <c r="AR75" i="111"/>
  <c r="AQ76" i="111"/>
  <c r="AO77" i="111"/>
  <c r="AN78" i="111"/>
  <c r="AO79" i="111"/>
  <c r="AR88" i="111"/>
  <c r="AN91" i="111"/>
  <c r="AM93" i="111"/>
  <c r="AT98" i="111"/>
  <c r="J100" i="111"/>
  <c r="I104" i="111"/>
  <c r="O105" i="111"/>
  <c r="AK105" i="111" s="1"/>
  <c r="AX105" i="111" s="1"/>
  <c r="AP106" i="111"/>
  <c r="L106" i="111" s="1"/>
  <c r="O109" i="111"/>
  <c r="AK109" i="111" s="1"/>
  <c r="AX109" i="111" s="1"/>
  <c r="AL114" i="111"/>
  <c r="AL115" i="111"/>
  <c r="AN116" i="111"/>
  <c r="AP117" i="111"/>
  <c r="L117" i="111" s="1"/>
  <c r="AG120" i="111"/>
  <c r="J123" i="111"/>
  <c r="AL124" i="111"/>
  <c r="AR126" i="111"/>
  <c r="AR128" i="111"/>
  <c r="AT129" i="111"/>
  <c r="AO131" i="111"/>
  <c r="I134" i="111"/>
  <c r="J135" i="111"/>
  <c r="AT144" i="111"/>
  <c r="AG146" i="111"/>
  <c r="AM147" i="111"/>
  <c r="I159" i="111"/>
  <c r="AG173" i="111"/>
  <c r="AI208" i="111"/>
  <c r="AV208" i="111" s="1"/>
  <c r="AG211" i="111"/>
  <c r="AG230" i="111"/>
  <c r="J258" i="111"/>
  <c r="AQ258" i="111"/>
  <c r="AP258" i="111"/>
  <c r="AO258" i="111"/>
  <c r="AG258" i="111"/>
  <c r="I258" i="111"/>
  <c r="AP60" i="111"/>
  <c r="L60" i="111" s="1"/>
  <c r="AO61" i="111"/>
  <c r="AN62" i="111"/>
  <c r="AR63" i="111"/>
  <c r="AM72" i="111"/>
  <c r="AS75" i="111"/>
  <c r="AR76" i="111"/>
  <c r="AP77" i="111"/>
  <c r="L77" i="111" s="1"/>
  <c r="AO78" i="111"/>
  <c r="AR79" i="111"/>
  <c r="O85" i="111"/>
  <c r="AK85" i="111" s="1"/>
  <c r="AX85" i="111" s="1"/>
  <c r="AS88" i="111"/>
  <c r="AN93" i="111"/>
  <c r="J104" i="111"/>
  <c r="AG108" i="111"/>
  <c r="AG113" i="111"/>
  <c r="AM114" i="111"/>
  <c r="AM115" i="111"/>
  <c r="AP116" i="111"/>
  <c r="L116" i="111" s="1"/>
  <c r="AR117" i="111"/>
  <c r="AG119" i="111"/>
  <c r="AM124" i="111"/>
  <c r="AP125" i="111"/>
  <c r="L125" i="111" s="1"/>
  <c r="AS126" i="111"/>
  <c r="AT128" i="111"/>
  <c r="AQ131" i="111"/>
  <c r="J134" i="111"/>
  <c r="AG136" i="111"/>
  <c r="I144" i="111"/>
  <c r="AN147" i="111"/>
  <c r="AS149" i="111"/>
  <c r="AT152" i="111"/>
  <c r="J154" i="111"/>
  <c r="O155" i="111"/>
  <c r="J159" i="111"/>
  <c r="AR160" i="111"/>
  <c r="AN162" i="111"/>
  <c r="AL164" i="111"/>
  <c r="AL168" i="111"/>
  <c r="AR175" i="111"/>
  <c r="AQ179" i="111"/>
  <c r="AS180" i="111"/>
  <c r="AP186" i="111"/>
  <c r="L186" i="111" s="1"/>
  <c r="AS187" i="111"/>
  <c r="AG189" i="111"/>
  <c r="AR194" i="111"/>
  <c r="AN204" i="111"/>
  <c r="AN205" i="111"/>
  <c r="AG213" i="111"/>
  <c r="AM214" i="111"/>
  <c r="I222" i="111"/>
  <c r="J229" i="111"/>
  <c r="AG31" i="112"/>
  <c r="I31" i="112"/>
  <c r="AT31" i="112"/>
  <c r="AQ31" i="112"/>
  <c r="AP31" i="112"/>
  <c r="L31" i="112" s="1"/>
  <c r="AO31" i="112"/>
  <c r="AN31" i="112"/>
  <c r="AM31" i="112"/>
  <c r="O31" i="112"/>
  <c r="AR60" i="111"/>
  <c r="AQ61" i="111"/>
  <c r="AP62" i="111"/>
  <c r="L62" i="111" s="1"/>
  <c r="AT63" i="111"/>
  <c r="O69" i="111"/>
  <c r="AG71" i="111"/>
  <c r="I76" i="111"/>
  <c r="AR77" i="111"/>
  <c r="AR78" i="111"/>
  <c r="AT79" i="111"/>
  <c r="AO82" i="111"/>
  <c r="AR87" i="111"/>
  <c r="AP93" i="111"/>
  <c r="L93" i="111" s="1"/>
  <c r="J99" i="111"/>
  <c r="AM101" i="111"/>
  <c r="O104" i="111"/>
  <c r="AL105" i="111"/>
  <c r="AN113" i="111"/>
  <c r="AO114" i="111"/>
  <c r="AQ115" i="111"/>
  <c r="AR116" i="111"/>
  <c r="AT117" i="111"/>
  <c r="AM119" i="111"/>
  <c r="AL120" i="111"/>
  <c r="J122" i="111"/>
  <c r="AP124" i="111"/>
  <c r="L124" i="111" s="1"/>
  <c r="AR125" i="111"/>
  <c r="J128" i="111"/>
  <c r="I129" i="111"/>
  <c r="AS131" i="111"/>
  <c r="AL136" i="111"/>
  <c r="AN146" i="111"/>
  <c r="J151" i="111"/>
  <c r="I152" i="111"/>
  <c r="I153" i="111"/>
  <c r="O154" i="111"/>
  <c r="AJ154" i="111" s="1"/>
  <c r="AW154" i="111" s="1"/>
  <c r="O159" i="111"/>
  <c r="I160" i="111"/>
  <c r="AP162" i="111"/>
  <c r="L162" i="111" s="1"/>
  <c r="AN164" i="111"/>
  <c r="AM170" i="111"/>
  <c r="AL189" i="111"/>
  <c r="AP204" i="111"/>
  <c r="L204" i="111" s="1"/>
  <c r="AL208" i="111"/>
  <c r="AO214" i="111"/>
  <c r="AL219" i="111"/>
  <c r="AT233" i="111"/>
  <c r="AS233" i="111"/>
  <c r="AR233" i="111"/>
  <c r="AP233" i="111"/>
  <c r="L233" i="111" s="1"/>
  <c r="AO233" i="111"/>
  <c r="AL233" i="111"/>
  <c r="AT60" i="111"/>
  <c r="AR61" i="111"/>
  <c r="AR62" i="111"/>
  <c r="AL66" i="111"/>
  <c r="J76" i="111"/>
  <c r="AT77" i="111"/>
  <c r="AS78" i="111"/>
  <c r="AP82" i="111"/>
  <c r="L82" i="111" s="1"/>
  <c r="AP85" i="111"/>
  <c r="L85" i="111" s="1"/>
  <c r="AQ93" i="111"/>
  <c r="AG100" i="111"/>
  <c r="AM105" i="111"/>
  <c r="AG107" i="111"/>
  <c r="AM108" i="111"/>
  <c r="AQ113" i="111"/>
  <c r="AR114" i="111"/>
  <c r="AR115" i="111"/>
  <c r="AS116" i="111"/>
  <c r="AN119" i="111"/>
  <c r="AM120" i="111"/>
  <c r="AN123" i="111"/>
  <c r="AQ124" i="111"/>
  <c r="AS125" i="111"/>
  <c r="AT131" i="111"/>
  <c r="AG134" i="111"/>
  <c r="AM136" i="111"/>
  <c r="AM138" i="111"/>
  <c r="J142" i="111"/>
  <c r="O144" i="111"/>
  <c r="AI144" i="111" s="1"/>
  <c r="AV144" i="111" s="1"/>
  <c r="AG145" i="111"/>
  <c r="AO146" i="111"/>
  <c r="J152" i="111"/>
  <c r="AL155" i="111"/>
  <c r="AL157" i="111"/>
  <c r="J160" i="111"/>
  <c r="AR162" i="111"/>
  <c r="AP164" i="111"/>
  <c r="AQ167" i="111"/>
  <c r="AO168" i="111"/>
  <c r="AO170" i="111"/>
  <c r="AL173" i="111"/>
  <c r="AN174" i="111"/>
  <c r="J176" i="111"/>
  <c r="J179" i="111"/>
  <c r="AN184" i="111"/>
  <c r="J187" i="111"/>
  <c r="AM189" i="111"/>
  <c r="J195" i="111"/>
  <c r="AM198" i="111"/>
  <c r="AQ204" i="111"/>
  <c r="AQ205" i="111"/>
  <c r="AM208" i="111"/>
  <c r="AL213" i="111"/>
  <c r="AP214" i="111"/>
  <c r="AM219" i="111"/>
  <c r="AJ221" i="111"/>
  <c r="AW221" i="111" s="1"/>
  <c r="AG222" i="111"/>
  <c r="L227" i="111"/>
  <c r="AG229" i="111"/>
  <c r="O233" i="111"/>
  <c r="AI233" i="111" s="1"/>
  <c r="AV233" i="111" s="1"/>
  <c r="AT61" i="111"/>
  <c r="AS62" i="111"/>
  <c r="AO66" i="111"/>
  <c r="AL71" i="111"/>
  <c r="I77" i="111"/>
  <c r="AT78" i="111"/>
  <c r="AQ82" i="111"/>
  <c r="AQ85" i="111"/>
  <c r="I88" i="111"/>
  <c r="AR93" i="111"/>
  <c r="O99" i="111"/>
  <c r="AO105" i="111"/>
  <c r="AN108" i="111"/>
  <c r="AL109" i="111"/>
  <c r="AL111" i="111"/>
  <c r="AR113" i="111"/>
  <c r="AS114" i="111"/>
  <c r="AS115" i="111"/>
  <c r="AT116" i="111"/>
  <c r="AO119" i="111"/>
  <c r="AN120" i="111"/>
  <c r="O122" i="111"/>
  <c r="AR124" i="111"/>
  <c r="AT125" i="111"/>
  <c r="L128" i="111"/>
  <c r="O129" i="111"/>
  <c r="AJ129" i="111" s="1"/>
  <c r="AW129" i="111" s="1"/>
  <c r="AI135" i="111"/>
  <c r="AV135" i="111" s="1"/>
  <c r="AN136" i="111"/>
  <c r="AN138" i="111"/>
  <c r="AR146" i="111"/>
  <c r="O151" i="111"/>
  <c r="O153" i="111"/>
  <c r="AK153" i="111" s="1"/>
  <c r="AX153" i="111" s="1"/>
  <c r="AG154" i="111"/>
  <c r="AM155" i="111"/>
  <c r="AM157" i="111"/>
  <c r="AG159" i="111"/>
  <c r="AT162" i="111"/>
  <c r="AR164" i="111"/>
  <c r="AR167" i="111"/>
  <c r="AP168" i="111"/>
  <c r="L168" i="111" s="1"/>
  <c r="AP170" i="111"/>
  <c r="L170" i="111" s="1"/>
  <c r="AM172" i="111"/>
  <c r="AM173" i="111"/>
  <c r="AL177" i="111"/>
  <c r="O181" i="111"/>
  <c r="O188" i="111"/>
  <c r="AJ188" i="111" s="1"/>
  <c r="AW188" i="111" s="1"/>
  <c r="AN189" i="111"/>
  <c r="AG196" i="111"/>
  <c r="AS198" i="111"/>
  <c r="AL200" i="111"/>
  <c r="I202" i="111"/>
  <c r="AT204" i="111"/>
  <c r="AR205" i="111"/>
  <c r="AO207" i="111"/>
  <c r="AO208" i="111"/>
  <c r="AO210" i="111"/>
  <c r="AL211" i="111"/>
  <c r="AM212" i="111"/>
  <c r="AO213" i="111"/>
  <c r="AS215" i="111"/>
  <c r="AS217" i="111"/>
  <c r="AN219" i="111"/>
  <c r="AK221" i="111"/>
  <c r="AX221" i="111" s="1"/>
  <c r="AS225" i="111"/>
  <c r="O227" i="111"/>
  <c r="AJ227" i="111" s="1"/>
  <c r="AW227" i="111" s="1"/>
  <c r="O228" i="111"/>
  <c r="AJ228" i="111" s="1"/>
  <c r="AW228" i="111" s="1"/>
  <c r="AM230" i="111"/>
  <c r="AL231" i="111"/>
  <c r="R20" i="112"/>
  <c r="R19" i="112" s="1"/>
  <c r="AG295" i="111"/>
  <c r="I295" i="111"/>
  <c r="AT295" i="111"/>
  <c r="AQ295" i="111"/>
  <c r="AO295" i="111"/>
  <c r="AN295" i="111"/>
  <c r="AM295" i="111"/>
  <c r="AL295" i="111"/>
  <c r="O295" i="111"/>
  <c r="AJ295" i="111" s="1"/>
  <c r="AW295" i="111" s="1"/>
  <c r="I60" i="111"/>
  <c r="J61" i="111"/>
  <c r="AQ66" i="111"/>
  <c r="AP69" i="111"/>
  <c r="L69" i="111" s="1"/>
  <c r="AO71" i="111"/>
  <c r="AL74" i="111"/>
  <c r="O76" i="111"/>
  <c r="AI76" i="111" s="1"/>
  <c r="AV76" i="111" s="1"/>
  <c r="J78" i="111"/>
  <c r="J79" i="111"/>
  <c r="AT82" i="111"/>
  <c r="J93" i="111"/>
  <c r="AG99" i="111"/>
  <c r="AM100" i="111"/>
  <c r="AQ105" i="111"/>
  <c r="AO107" i="111"/>
  <c r="AP108" i="111"/>
  <c r="L108" i="111" s="1"/>
  <c r="AN109" i="111"/>
  <c r="I117" i="111"/>
  <c r="AG118" i="111"/>
  <c r="AQ119" i="111"/>
  <c r="AP120" i="111"/>
  <c r="L120" i="111" s="1"/>
  <c r="AG122" i="111"/>
  <c r="I124" i="111"/>
  <c r="AT124" i="111"/>
  <c r="I126" i="111"/>
  <c r="AG129" i="111"/>
  <c r="I131" i="111"/>
  <c r="AN134" i="111"/>
  <c r="AP136" i="111"/>
  <c r="L136" i="111" s="1"/>
  <c r="AS138" i="111"/>
  <c r="AM145" i="111"/>
  <c r="AG151" i="111"/>
  <c r="AG153" i="111"/>
  <c r="AO155" i="111"/>
  <c r="AT157" i="111"/>
  <c r="I168" i="111"/>
  <c r="AR168" i="111"/>
  <c r="AQ172" i="111"/>
  <c r="AO173" i="111"/>
  <c r="AP177" i="111"/>
  <c r="O179" i="111"/>
  <c r="AG181" i="111"/>
  <c r="AG187" i="111"/>
  <c r="AP189" i="111"/>
  <c r="L189" i="111" s="1"/>
  <c r="AO196" i="111"/>
  <c r="AN200" i="111"/>
  <c r="AM203" i="111"/>
  <c r="I205" i="111"/>
  <c r="AT207" i="111"/>
  <c r="AQ208" i="111"/>
  <c r="AQ210" i="111"/>
  <c r="AO211" i="111"/>
  <c r="AO212" i="111"/>
  <c r="AR213" i="111"/>
  <c r="J215" i="111"/>
  <c r="AQ219" i="111"/>
  <c r="AM221" i="111"/>
  <c r="AS222" i="111"/>
  <c r="AG227" i="111"/>
  <c r="AG228" i="111"/>
  <c r="AN229" i="111"/>
  <c r="AO230" i="111"/>
  <c r="AN231" i="111"/>
  <c r="J266" i="111"/>
  <c r="AS266" i="111"/>
  <c r="AQ266" i="111"/>
  <c r="AP266" i="111"/>
  <c r="L266" i="111" s="1"/>
  <c r="AN266" i="111"/>
  <c r="AG266" i="111"/>
  <c r="I266" i="111"/>
  <c r="J60" i="111"/>
  <c r="J62" i="111"/>
  <c r="J63" i="111"/>
  <c r="AS66" i="111"/>
  <c r="AQ69" i="111"/>
  <c r="AQ71" i="111"/>
  <c r="AQ74" i="111"/>
  <c r="AR80" i="111"/>
  <c r="AL90" i="111"/>
  <c r="AN100" i="111"/>
  <c r="AR105" i="111"/>
  <c r="AP107" i="111"/>
  <c r="AQ108" i="111"/>
  <c r="AO109" i="111"/>
  <c r="I114" i="111"/>
  <c r="I116" i="111"/>
  <c r="J117" i="111"/>
  <c r="AR119" i="111"/>
  <c r="AQ120" i="111"/>
  <c r="J124" i="111"/>
  <c r="J126" i="111"/>
  <c r="AG128" i="111"/>
  <c r="J131" i="111"/>
  <c r="AO134" i="111"/>
  <c r="AM135" i="111"/>
  <c r="AQ136" i="111"/>
  <c r="AT138" i="111"/>
  <c r="AN145" i="111"/>
  <c r="I149" i="111"/>
  <c r="AG152" i="111"/>
  <c r="AL154" i="111"/>
  <c r="AG160" i="111"/>
  <c r="J168" i="111"/>
  <c r="AT168" i="111"/>
  <c r="AS172" i="111"/>
  <c r="AP173" i="111"/>
  <c r="L173" i="111" s="1"/>
  <c r="AG176" i="111"/>
  <c r="AQ177" i="111"/>
  <c r="AQ189" i="111"/>
  <c r="I194" i="111"/>
  <c r="AG195" i="111"/>
  <c r="AP196" i="111"/>
  <c r="L196" i="111" s="1"/>
  <c r="AO200" i="111"/>
  <c r="J205" i="111"/>
  <c r="AR208" i="111"/>
  <c r="AR210" i="111"/>
  <c r="AP211" i="111"/>
  <c r="L211" i="111" s="1"/>
  <c r="AP212" i="111"/>
  <c r="L212" i="111" s="1"/>
  <c r="AS213" i="111"/>
  <c r="AR219" i="111"/>
  <c r="AN221" i="111"/>
  <c r="AL224" i="111"/>
  <c r="AO229" i="111"/>
  <c r="AP230" i="111"/>
  <c r="AP231" i="111"/>
  <c r="L231" i="111" s="1"/>
  <c r="J234" i="111"/>
  <c r="AR234" i="111"/>
  <c r="AL234" i="111"/>
  <c r="O234" i="111"/>
  <c r="L61" i="111"/>
  <c r="AT66" i="111"/>
  <c r="AS69" i="111"/>
  <c r="AR71" i="111"/>
  <c r="AG76" i="111"/>
  <c r="O77" i="111"/>
  <c r="AJ77" i="111" s="1"/>
  <c r="AW77" i="111" s="1"/>
  <c r="O78" i="111"/>
  <c r="AK78" i="111" s="1"/>
  <c r="AX78" i="111" s="1"/>
  <c r="O79" i="111"/>
  <c r="AI79" i="111" s="1"/>
  <c r="AV79" i="111" s="1"/>
  <c r="AO90" i="111"/>
  <c r="AG98" i="111"/>
  <c r="AN99" i="111"/>
  <c r="AO100" i="111"/>
  <c r="AN104" i="111"/>
  <c r="AT105" i="111"/>
  <c r="AS107" i="111"/>
  <c r="AR108" i="111"/>
  <c r="AP109" i="111"/>
  <c r="L109" i="111" s="1"/>
  <c r="J114" i="111"/>
  <c r="I115" i="111"/>
  <c r="J116" i="111"/>
  <c r="AL118" i="111"/>
  <c r="AR120" i="111"/>
  <c r="AL122" i="111"/>
  <c r="AL129" i="111"/>
  <c r="AP134" i="111"/>
  <c r="L134" i="111" s="1"/>
  <c r="AR135" i="111"/>
  <c r="AR136" i="111"/>
  <c r="J140" i="111"/>
  <c r="AL144" i="111"/>
  <c r="AO145" i="111"/>
  <c r="I147" i="111"/>
  <c r="J149" i="111"/>
  <c r="AM153" i="111"/>
  <c r="AM154" i="111"/>
  <c r="I158" i="111"/>
  <c r="J162" i="111"/>
  <c r="AT172" i="111"/>
  <c r="AQ173" i="111"/>
  <c r="AR177" i="111"/>
  <c r="AG179" i="111"/>
  <c r="AR189" i="111"/>
  <c r="AQ196" i="111"/>
  <c r="I208" i="111"/>
  <c r="AS208" i="111"/>
  <c r="AS210" i="111"/>
  <c r="AQ211" i="111"/>
  <c r="AR229" i="111"/>
  <c r="AT263" i="111"/>
  <c r="AS263" i="111"/>
  <c r="AQ263" i="111"/>
  <c r="AN263" i="111"/>
  <c r="AM263" i="111"/>
  <c r="AL263" i="111"/>
  <c r="O263" i="111"/>
  <c r="AJ263" i="111" s="1"/>
  <c r="AW263" i="111" s="1"/>
  <c r="I263" i="111"/>
  <c r="O60" i="111"/>
  <c r="AK60" i="111" s="1"/>
  <c r="AX60" i="111" s="1"/>
  <c r="O61" i="111"/>
  <c r="AJ61" i="111" s="1"/>
  <c r="AW61" i="111" s="1"/>
  <c r="L65" i="111"/>
  <c r="AS71" i="111"/>
  <c r="AP90" i="111"/>
  <c r="O93" i="111"/>
  <c r="AK93" i="111" s="1"/>
  <c r="AX93" i="111" s="1"/>
  <c r="AO99" i="111"/>
  <c r="AP100" i="111"/>
  <c r="L100" i="111" s="1"/>
  <c r="AQ104" i="111"/>
  <c r="AT108" i="111"/>
  <c r="AQ109" i="111"/>
  <c r="O117" i="111"/>
  <c r="AK117" i="111" s="1"/>
  <c r="AX117" i="111" s="1"/>
  <c r="AO118" i="111"/>
  <c r="AT120" i="111"/>
  <c r="AO122" i="111"/>
  <c r="AL128" i="111"/>
  <c r="AM129" i="111"/>
  <c r="AQ134" i="111"/>
  <c r="AT136" i="111"/>
  <c r="I143" i="111"/>
  <c r="AM144" i="111"/>
  <c r="J147" i="111"/>
  <c r="AL152" i="111"/>
  <c r="AN153" i="111"/>
  <c r="AN154" i="111"/>
  <c r="AM159" i="111"/>
  <c r="J170" i="111"/>
  <c r="AR173" i="111"/>
  <c r="AS177" i="111"/>
  <c r="AN185" i="111"/>
  <c r="AJ187" i="111"/>
  <c r="AW187" i="111" s="1"/>
  <c r="AT189" i="111"/>
  <c r="O194" i="111"/>
  <c r="AK194" i="111" s="1"/>
  <c r="AX194" i="111" s="1"/>
  <c r="AL195" i="111"/>
  <c r="AR196" i="111"/>
  <c r="I204" i="111"/>
  <c r="O205" i="111"/>
  <c r="AJ205" i="111" s="1"/>
  <c r="AW205" i="111" s="1"/>
  <c r="J208" i="111"/>
  <c r="AR211" i="111"/>
  <c r="AM227" i="111"/>
  <c r="AM228" i="111"/>
  <c r="AS229" i="111"/>
  <c r="AG77" i="111"/>
  <c r="AQ90" i="111"/>
  <c r="AL98" i="111"/>
  <c r="AP99" i="111"/>
  <c r="AQ100" i="111"/>
  <c r="AR104" i="111"/>
  <c r="I108" i="111"/>
  <c r="AR109" i="111"/>
  <c r="AR112" i="111"/>
  <c r="O114" i="111"/>
  <c r="I120" i="111"/>
  <c r="AM128" i="111"/>
  <c r="AN144" i="111"/>
  <c r="AM152" i="111"/>
  <c r="AO154" i="111"/>
  <c r="AN159" i="111"/>
  <c r="AL160" i="111"/>
  <c r="I173" i="111"/>
  <c r="AT173" i="111"/>
  <c r="I189" i="111"/>
  <c r="I211" i="111"/>
  <c r="AT211" i="111"/>
  <c r="AT229" i="111"/>
  <c r="AJ279" i="111"/>
  <c r="AW279" i="111" s="1"/>
  <c r="AI279" i="111"/>
  <c r="AV279" i="111" s="1"/>
  <c r="AS286" i="111"/>
  <c r="AN286" i="111"/>
  <c r="AM286" i="111"/>
  <c r="AL286" i="111"/>
  <c r="AG286" i="111"/>
  <c r="O286" i="111"/>
  <c r="AJ286" i="111" s="1"/>
  <c r="AW286" i="111" s="1"/>
  <c r="J286" i="111"/>
  <c r="AT286" i="111"/>
  <c r="AR286" i="111"/>
  <c r="AP286" i="111"/>
  <c r="L286" i="111" s="1"/>
  <c r="AP336" i="111"/>
  <c r="L336" i="111" s="1"/>
  <c r="J336" i="111"/>
  <c r="I336" i="111"/>
  <c r="AS336" i="111"/>
  <c r="AR336" i="111"/>
  <c r="AQ336" i="111"/>
  <c r="AN336" i="111"/>
  <c r="AM336" i="111"/>
  <c r="AG336" i="111"/>
  <c r="O336" i="111"/>
  <c r="AJ336" i="111" s="1"/>
  <c r="AW336" i="111" s="1"/>
  <c r="AP235" i="111"/>
  <c r="L235" i="111" s="1"/>
  <c r="AR236" i="111"/>
  <c r="AN239" i="111"/>
  <c r="AP241" i="111"/>
  <c r="AG243" i="111"/>
  <c r="AM244" i="111"/>
  <c r="AM245" i="111"/>
  <c r="AL249" i="111"/>
  <c r="AN252" i="111"/>
  <c r="AN253" i="111"/>
  <c r="AP260" i="111"/>
  <c r="L260" i="111" s="1"/>
  <c r="AS261" i="111"/>
  <c r="AT262" i="111"/>
  <c r="AR265" i="111"/>
  <c r="J267" i="111"/>
  <c r="I268" i="111"/>
  <c r="AT268" i="111"/>
  <c r="AM272" i="111"/>
  <c r="J274" i="111"/>
  <c r="J276" i="111"/>
  <c r="AT276" i="111"/>
  <c r="AG278" i="111"/>
  <c r="AM279" i="111"/>
  <c r="AG283" i="111"/>
  <c r="AG284" i="111"/>
  <c r="AG285" i="111"/>
  <c r="AP291" i="111"/>
  <c r="L291" i="111" s="1"/>
  <c r="AN292" i="111"/>
  <c r="J294" i="111"/>
  <c r="AG298" i="111"/>
  <c r="AO302" i="111"/>
  <c r="AN305" i="111"/>
  <c r="AG307" i="111"/>
  <c r="AT310" i="111"/>
  <c r="AP312" i="111"/>
  <c r="AR313" i="111"/>
  <c r="AN320" i="111"/>
  <c r="AN321" i="111"/>
  <c r="AG323" i="111"/>
  <c r="AO329" i="111"/>
  <c r="AG331" i="111"/>
  <c r="AG332" i="111"/>
  <c r="AL333" i="111"/>
  <c r="AP334" i="111"/>
  <c r="L334" i="111" s="1"/>
  <c r="AL338" i="111"/>
  <c r="AS339" i="111"/>
  <c r="AM341" i="111"/>
  <c r="AQ345" i="111"/>
  <c r="AG347" i="111"/>
  <c r="AN22" i="112"/>
  <c r="AS28" i="112"/>
  <c r="I30" i="112"/>
  <c r="AS33" i="112"/>
  <c r="AM33" i="112"/>
  <c r="J69" i="112"/>
  <c r="AR69" i="112"/>
  <c r="O81" i="112"/>
  <c r="AK81" i="112" s="1"/>
  <c r="AX81" i="112" s="1"/>
  <c r="I81" i="112"/>
  <c r="AR81" i="112"/>
  <c r="AQ81" i="112"/>
  <c r="AP81" i="112"/>
  <c r="L81" i="112" s="1"/>
  <c r="AN81" i="112"/>
  <c r="AM81" i="112"/>
  <c r="AL81" i="112"/>
  <c r="AG81" i="112"/>
  <c r="J154" i="112"/>
  <c r="AT154" i="112"/>
  <c r="AS154" i="112"/>
  <c r="AR154" i="112"/>
  <c r="AP154" i="112"/>
  <c r="L154" i="112" s="1"/>
  <c r="AO154" i="112"/>
  <c r="AN154" i="112"/>
  <c r="AL154" i="112"/>
  <c r="AG154" i="112"/>
  <c r="O154" i="112"/>
  <c r="AQ235" i="111"/>
  <c r="AG238" i="111"/>
  <c r="AO239" i="111"/>
  <c r="AQ241" i="111"/>
  <c r="AN244" i="111"/>
  <c r="AN245" i="111"/>
  <c r="AM249" i="111"/>
  <c r="AO252" i="111"/>
  <c r="AO253" i="111"/>
  <c r="AL255" i="111"/>
  <c r="AP259" i="111"/>
  <c r="L259" i="111" s="1"/>
  <c r="AQ260" i="111"/>
  <c r="AS265" i="111"/>
  <c r="J268" i="111"/>
  <c r="O271" i="111"/>
  <c r="AN272" i="111"/>
  <c r="AN279" i="111"/>
  <c r="I282" i="111"/>
  <c r="I289" i="111"/>
  <c r="I290" i="111"/>
  <c r="AQ291" i="111"/>
  <c r="AO292" i="111"/>
  <c r="AG299" i="111"/>
  <c r="AP302" i="111"/>
  <c r="AO305" i="111"/>
  <c r="AL308" i="111"/>
  <c r="AQ312" i="111"/>
  <c r="AS313" i="111"/>
  <c r="AO320" i="111"/>
  <c r="AO321" i="111"/>
  <c r="AL322" i="111"/>
  <c r="AN325" i="111"/>
  <c r="AQ327" i="111"/>
  <c r="AP329" i="111"/>
  <c r="L329" i="111" s="1"/>
  <c r="AM333" i="111"/>
  <c r="AQ334" i="111"/>
  <c r="AP338" i="111"/>
  <c r="L338" i="111" s="1"/>
  <c r="AT339" i="111"/>
  <c r="AN341" i="111"/>
  <c r="J344" i="111"/>
  <c r="AT345" i="111"/>
  <c r="AL349" i="111"/>
  <c r="T20" i="112"/>
  <c r="AF5" i="112" s="1"/>
  <c r="R45" i="2" s="1"/>
  <c r="I27" i="112"/>
  <c r="AT28" i="112"/>
  <c r="AJ310" i="112"/>
  <c r="AW310" i="112" s="1"/>
  <c r="AK310" i="112"/>
  <c r="AX310" i="112" s="1"/>
  <c r="AI310" i="112"/>
  <c r="AV310" i="112" s="1"/>
  <c r="AR235" i="111"/>
  <c r="AR239" i="111"/>
  <c r="AR241" i="111"/>
  <c r="AO244" i="111"/>
  <c r="AO245" i="111"/>
  <c r="AL246" i="111"/>
  <c r="AO249" i="111"/>
  <c r="AP252" i="111"/>
  <c r="L252" i="111" s="1"/>
  <c r="AS253" i="111"/>
  <c r="AM255" i="111"/>
  <c r="AS259" i="111"/>
  <c r="AR260" i="111"/>
  <c r="J262" i="111"/>
  <c r="AT265" i="111"/>
  <c r="O270" i="111"/>
  <c r="AJ270" i="111" s="1"/>
  <c r="AW270" i="111" s="1"/>
  <c r="AP272" i="111"/>
  <c r="L276" i="111"/>
  <c r="I277" i="111"/>
  <c r="AL278" i="111"/>
  <c r="AO279" i="111"/>
  <c r="AO285" i="111"/>
  <c r="J289" i="111"/>
  <c r="AR291" i="111"/>
  <c r="AP292" i="111"/>
  <c r="L292" i="111" s="1"/>
  <c r="O294" i="111"/>
  <c r="AJ294" i="111" s="1"/>
  <c r="AW294" i="111" s="1"/>
  <c r="AI298" i="111"/>
  <c r="AV298" i="111" s="1"/>
  <c r="AQ302" i="111"/>
  <c r="AP305" i="111"/>
  <c r="L305" i="111" s="1"/>
  <c r="AM307" i="111"/>
  <c r="AM308" i="111"/>
  <c r="AM309" i="111"/>
  <c r="AR312" i="111"/>
  <c r="O315" i="111"/>
  <c r="AP320" i="111"/>
  <c r="L320" i="111" s="1"/>
  <c r="AP321" i="111"/>
  <c r="L321" i="111" s="1"/>
  <c r="AM322" i="111"/>
  <c r="AL323" i="111"/>
  <c r="AS327" i="111"/>
  <c r="AQ329" i="111"/>
  <c r="AL331" i="111"/>
  <c r="AN333" i="111"/>
  <c r="AS334" i="111"/>
  <c r="AQ338" i="111"/>
  <c r="AO341" i="111"/>
  <c r="AM349" i="111"/>
  <c r="I25" i="112"/>
  <c r="AS235" i="111"/>
  <c r="I237" i="111"/>
  <c r="AT239" i="111"/>
  <c r="AT241" i="111"/>
  <c r="AM243" i="111"/>
  <c r="AP244" i="111"/>
  <c r="AP245" i="111"/>
  <c r="L245" i="111" s="1"/>
  <c r="AM246" i="111"/>
  <c r="AQ249" i="111"/>
  <c r="AS251" i="111"/>
  <c r="AQ252" i="111"/>
  <c r="AN255" i="111"/>
  <c r="AT260" i="111"/>
  <c r="AR272" i="111"/>
  <c r="O276" i="111"/>
  <c r="AM278" i="111"/>
  <c r="AQ279" i="111"/>
  <c r="AM283" i="111"/>
  <c r="AL284" i="111"/>
  <c r="AS291" i="111"/>
  <c r="AQ292" i="111"/>
  <c r="AJ298" i="111"/>
  <c r="AW298" i="111" s="1"/>
  <c r="AR302" i="111"/>
  <c r="AR304" i="111"/>
  <c r="AQ305" i="111"/>
  <c r="AN307" i="111"/>
  <c r="AN308" i="111"/>
  <c r="AN309" i="111"/>
  <c r="O311" i="111"/>
  <c r="AK311" i="111" s="1"/>
  <c r="AX311" i="111" s="1"/>
  <c r="AS312" i="111"/>
  <c r="I314" i="111"/>
  <c r="AM331" i="111"/>
  <c r="I346" i="111"/>
  <c r="I29" i="112"/>
  <c r="AM238" i="111"/>
  <c r="AN243" i="111"/>
  <c r="AQ244" i="111"/>
  <c r="AQ245" i="111"/>
  <c r="AN246" i="111"/>
  <c r="AL248" i="111"/>
  <c r="AR249" i="111"/>
  <c r="AR252" i="111"/>
  <c r="AO255" i="111"/>
  <c r="I260" i="111"/>
  <c r="O262" i="111"/>
  <c r="I265" i="111"/>
  <c r="AG267" i="111"/>
  <c r="O268" i="111"/>
  <c r="AJ268" i="111" s="1"/>
  <c r="AW268" i="111" s="1"/>
  <c r="AG270" i="111"/>
  <c r="AL271" i="111"/>
  <c r="AS272" i="111"/>
  <c r="AL274" i="111"/>
  <c r="AN278" i="111"/>
  <c r="AS279" i="111"/>
  <c r="AN283" i="111"/>
  <c r="AM284" i="111"/>
  <c r="O289" i="111"/>
  <c r="AR292" i="111"/>
  <c r="AG294" i="111"/>
  <c r="AM298" i="111"/>
  <c r="O301" i="111"/>
  <c r="AJ301" i="111" s="1"/>
  <c r="AW301" i="111" s="1"/>
  <c r="AR305" i="111"/>
  <c r="AO307" i="111"/>
  <c r="AO308" i="111"/>
  <c r="AP309" i="111"/>
  <c r="AN331" i="111"/>
  <c r="AO332" i="111"/>
  <c r="AS155" i="112"/>
  <c r="J155" i="112"/>
  <c r="AM155" i="112"/>
  <c r="AG155" i="112"/>
  <c r="AN298" i="111"/>
  <c r="AL299" i="111"/>
  <c r="AT305" i="111"/>
  <c r="AP307" i="111"/>
  <c r="L307" i="111" s="1"/>
  <c r="AP308" i="111"/>
  <c r="L308" i="111" s="1"/>
  <c r="AQ309" i="111"/>
  <c r="I313" i="111"/>
  <c r="O314" i="111"/>
  <c r="AK314" i="111" s="1"/>
  <c r="AX314" i="111" s="1"/>
  <c r="AT321" i="111"/>
  <c r="AP322" i="111"/>
  <c r="L322" i="111" s="1"/>
  <c r="AO323" i="111"/>
  <c r="O326" i="111"/>
  <c r="AK326" i="111" s="1"/>
  <c r="AX326" i="111" s="1"/>
  <c r="AO331" i="111"/>
  <c r="AR332" i="111"/>
  <c r="AM337" i="111"/>
  <c r="AR341" i="111"/>
  <c r="O346" i="111"/>
  <c r="AQ189" i="112"/>
  <c r="I189" i="112"/>
  <c r="AS189" i="112"/>
  <c r="AR189" i="112"/>
  <c r="AP189" i="112"/>
  <c r="L189" i="112" s="1"/>
  <c r="AO189" i="112"/>
  <c r="AM189" i="112"/>
  <c r="AL189" i="112"/>
  <c r="O189" i="112"/>
  <c r="AK189" i="112" s="1"/>
  <c r="AX189" i="112" s="1"/>
  <c r="AG237" i="111"/>
  <c r="AO238" i="111"/>
  <c r="I242" i="111"/>
  <c r="AT244" i="111"/>
  <c r="AT245" i="111"/>
  <c r="AP246" i="111"/>
  <c r="L246" i="111" s="1"/>
  <c r="AR248" i="111"/>
  <c r="J252" i="111"/>
  <c r="AR255" i="111"/>
  <c r="AG262" i="111"/>
  <c r="AG268" i="111"/>
  <c r="AN271" i="111"/>
  <c r="AP274" i="111"/>
  <c r="AM277" i="111"/>
  <c r="AR278" i="111"/>
  <c r="AP282" i="111"/>
  <c r="L282" i="111" s="1"/>
  <c r="AP283" i="111"/>
  <c r="L283" i="111" s="1"/>
  <c r="AO284" i="111"/>
  <c r="AG287" i="111"/>
  <c r="AG289" i="111"/>
  <c r="AP290" i="111"/>
  <c r="J292" i="111"/>
  <c r="AO298" i="111"/>
  <c r="AM299" i="111"/>
  <c r="AR307" i="111"/>
  <c r="AQ308" i="111"/>
  <c r="AR309" i="111"/>
  <c r="AL311" i="111"/>
  <c r="J313" i="111"/>
  <c r="I321" i="111"/>
  <c r="AQ322" i="111"/>
  <c r="AP323" i="111"/>
  <c r="L323" i="111" s="1"/>
  <c r="AP331" i="111"/>
  <c r="L331" i="111" s="1"/>
  <c r="AS332" i="111"/>
  <c r="AN337" i="111"/>
  <c r="AT341" i="111"/>
  <c r="AM344" i="111"/>
  <c r="AQ349" i="111"/>
  <c r="AC20" i="112"/>
  <c r="AC19" i="112" s="1"/>
  <c r="AG29" i="112"/>
  <c r="O236" i="111"/>
  <c r="I244" i="111"/>
  <c r="AR246" i="111"/>
  <c r="AS255" i="111"/>
  <c r="O261" i="111"/>
  <c r="L265" i="111"/>
  <c r="AL270" i="111"/>
  <c r="AS271" i="111"/>
  <c r="AQ274" i="111"/>
  <c r="AO277" i="111"/>
  <c r="AT278" i="111"/>
  <c r="AQ282" i="111"/>
  <c r="AQ283" i="111"/>
  <c r="AP284" i="111"/>
  <c r="L284" i="111" s="1"/>
  <c r="AQ290" i="111"/>
  <c r="AL294" i="111"/>
  <c r="AP298" i="111"/>
  <c r="L298" i="111" s="1"/>
  <c r="AN299" i="111"/>
  <c r="AM301" i="111"/>
  <c r="AG303" i="111"/>
  <c r="AT307" i="111"/>
  <c r="AS308" i="111"/>
  <c r="AS309" i="111"/>
  <c r="AN311" i="111"/>
  <c r="AG314" i="111"/>
  <c r="AL315" i="111"/>
  <c r="O317" i="111"/>
  <c r="J321" i="111"/>
  <c r="AR322" i="111"/>
  <c r="AR323" i="111"/>
  <c r="AG326" i="111"/>
  <c r="AO328" i="111"/>
  <c r="AQ331" i="111"/>
  <c r="AP337" i="111"/>
  <c r="I341" i="111"/>
  <c r="AS344" i="111"/>
  <c r="AO348" i="111"/>
  <c r="AR349" i="111"/>
  <c r="AK25" i="112"/>
  <c r="AX25" i="112" s="1"/>
  <c r="AO27" i="112"/>
  <c r="AS131" i="112"/>
  <c r="J131" i="112"/>
  <c r="AT131" i="112"/>
  <c r="AR131" i="112"/>
  <c r="AQ131" i="112"/>
  <c r="AO131" i="112"/>
  <c r="AN131" i="112"/>
  <c r="AM131" i="112"/>
  <c r="AS223" i="112"/>
  <c r="AG223" i="112"/>
  <c r="AP223" i="112"/>
  <c r="L223" i="112" s="1"/>
  <c r="AO223" i="112"/>
  <c r="I235" i="111"/>
  <c r="AL237" i="111"/>
  <c r="J244" i="111"/>
  <c r="I245" i="111"/>
  <c r="AS246" i="111"/>
  <c r="I249" i="111"/>
  <c r="O252" i="111"/>
  <c r="I255" i="111"/>
  <c r="O260" i="111"/>
  <c r="AK260" i="111" s="1"/>
  <c r="AX260" i="111" s="1"/>
  <c r="AM267" i="111"/>
  <c r="AM269" i="111"/>
  <c r="AM270" i="111"/>
  <c r="AR274" i="111"/>
  <c r="AP277" i="111"/>
  <c r="L277" i="111" s="1"/>
  <c r="O280" i="111"/>
  <c r="AI280" i="111" s="1"/>
  <c r="AV280" i="111" s="1"/>
  <c r="AR282" i="111"/>
  <c r="AR283" i="111"/>
  <c r="AQ284" i="111"/>
  <c r="AL287" i="111"/>
  <c r="AR290" i="111"/>
  <c r="O292" i="111"/>
  <c r="AM294" i="111"/>
  <c r="AQ298" i="111"/>
  <c r="AO299" i="111"/>
  <c r="AN301" i="111"/>
  <c r="AT309" i="111"/>
  <c r="AM315" i="111"/>
  <c r="AP319" i="111"/>
  <c r="L319" i="111" s="1"/>
  <c r="I322" i="111"/>
  <c r="AM330" i="111"/>
  <c r="AR331" i="111"/>
  <c r="I334" i="111"/>
  <c r="AG335" i="111"/>
  <c r="AQ337" i="111"/>
  <c r="AG339" i="111"/>
  <c r="J341" i="111"/>
  <c r="AL346" i="111"/>
  <c r="AT349" i="111"/>
  <c r="J22" i="112"/>
  <c r="AN25" i="112"/>
  <c r="AQ27" i="112"/>
  <c r="AK29" i="112"/>
  <c r="AX29" i="112" s="1"/>
  <c r="AN30" i="112"/>
  <c r="AO32" i="112"/>
  <c r="J235" i="111"/>
  <c r="AG236" i="111"/>
  <c r="AN237" i="111"/>
  <c r="J246" i="111"/>
  <c r="AT246" i="111"/>
  <c r="J249" i="111"/>
  <c r="AG250" i="111"/>
  <c r="J255" i="111"/>
  <c r="AG265" i="111"/>
  <c r="AN267" i="111"/>
  <c r="AL268" i="111"/>
  <c r="AN269" i="111"/>
  <c r="AN270" i="111"/>
  <c r="J272" i="111"/>
  <c r="AL276" i="111"/>
  <c r="AQ277" i="111"/>
  <c r="I279" i="111"/>
  <c r="AT282" i="111"/>
  <c r="AR284" i="111"/>
  <c r="AQ287" i="111"/>
  <c r="AS290" i="111"/>
  <c r="AN294" i="111"/>
  <c r="AS298" i="111"/>
  <c r="AP299" i="111"/>
  <c r="L299" i="111" s="1"/>
  <c r="AO301" i="111"/>
  <c r="AL303" i="111"/>
  <c r="I308" i="111"/>
  <c r="I309" i="111"/>
  <c r="J312" i="111"/>
  <c r="AG313" i="111"/>
  <c r="AM314" i="111"/>
  <c r="AN315" i="111"/>
  <c r="O321" i="111"/>
  <c r="J322" i="111"/>
  <c r="AL326" i="111"/>
  <c r="I329" i="111"/>
  <c r="AT331" i="111"/>
  <c r="J333" i="111"/>
  <c r="AT337" i="111"/>
  <c r="AM346" i="111"/>
  <c r="I349" i="111"/>
  <c r="AO25" i="112"/>
  <c r="AL29" i="112"/>
  <c r="AO30" i="112"/>
  <c r="AP32" i="112"/>
  <c r="L32" i="112" s="1"/>
  <c r="AP237" i="111"/>
  <c r="L237" i="111" s="1"/>
  <c r="I239" i="111"/>
  <c r="I241" i="111"/>
  <c r="AT242" i="111"/>
  <c r="L244" i="111"/>
  <c r="O245" i="111"/>
  <c r="AI245" i="111" s="1"/>
  <c r="AV245" i="111" s="1"/>
  <c r="AG252" i="111"/>
  <c r="O253" i="111"/>
  <c r="AI253" i="111" s="1"/>
  <c r="AV253" i="111" s="1"/>
  <c r="AG260" i="111"/>
  <c r="AL261" i="111"/>
  <c r="AL262" i="111"/>
  <c r="AO267" i="111"/>
  <c r="AM268" i="111"/>
  <c r="AO269" i="111"/>
  <c r="AO270" i="111"/>
  <c r="AG273" i="111"/>
  <c r="AM276" i="111"/>
  <c r="AT284" i="111"/>
  <c r="AS287" i="111"/>
  <c r="AL289" i="111"/>
  <c r="AG292" i="111"/>
  <c r="AO294" i="111"/>
  <c r="AQ299" i="111"/>
  <c r="AN303" i="111"/>
  <c r="AG305" i="111"/>
  <c r="J309" i="111"/>
  <c r="J310" i="111"/>
  <c r="AN314" i="111"/>
  <c r="AO315" i="111"/>
  <c r="J320" i="111"/>
  <c r="AM326" i="111"/>
  <c r="I331" i="111"/>
  <c r="O334" i="111"/>
  <c r="AI334" i="111" s="1"/>
  <c r="AV334" i="111" s="1"/>
  <c r="AL335" i="111"/>
  <c r="AL339" i="111"/>
  <c r="J345" i="111"/>
  <c r="AQ346" i="111"/>
  <c r="AQ25" i="112"/>
  <c r="AM29" i="112"/>
  <c r="AS237" i="111"/>
  <c r="O244" i="111"/>
  <c r="AJ244" i="111" s="1"/>
  <c r="AW244" i="111" s="1"/>
  <c r="O249" i="111"/>
  <c r="AJ249" i="111" s="1"/>
  <c r="AW249" i="111" s="1"/>
  <c r="AL250" i="111"/>
  <c r="O255" i="111"/>
  <c r="AM261" i="111"/>
  <c r="AM262" i="111"/>
  <c r="AL265" i="111"/>
  <c r="AP267" i="111"/>
  <c r="AN268" i="111"/>
  <c r="AP269" i="111"/>
  <c r="L269" i="111" s="1"/>
  <c r="AP270" i="111"/>
  <c r="L270" i="111" s="1"/>
  <c r="AN276" i="111"/>
  <c r="AM280" i="111"/>
  <c r="I283" i="111"/>
  <c r="I284" i="111"/>
  <c r="AQ289" i="111"/>
  <c r="I291" i="111"/>
  <c r="AR294" i="111"/>
  <c r="AR299" i="111"/>
  <c r="I302" i="111"/>
  <c r="AP303" i="111"/>
  <c r="L303" i="111" s="1"/>
  <c r="O308" i="111"/>
  <c r="O312" i="111"/>
  <c r="AK312" i="111" s="1"/>
  <c r="AX312" i="111" s="1"/>
  <c r="AL313" i="111"/>
  <c r="AO314" i="111"/>
  <c r="AP315" i="111"/>
  <c r="L315" i="111" s="1"/>
  <c r="AL317" i="111"/>
  <c r="AG321" i="111"/>
  <c r="O322" i="111"/>
  <c r="AN326" i="111"/>
  <c r="J331" i="111"/>
  <c r="I332" i="111"/>
  <c r="O333" i="111"/>
  <c r="AN335" i="111"/>
  <c r="J338" i="111"/>
  <c r="AN339" i="111"/>
  <c r="O341" i="111"/>
  <c r="AK341" i="111" s="1"/>
  <c r="AX341" i="111" s="1"/>
  <c r="AR346" i="111"/>
  <c r="P20" i="112"/>
  <c r="AB5" i="112" s="1"/>
  <c r="N45" i="2" s="1"/>
  <c r="AF20" i="112"/>
  <c r="AR5" i="112" s="1"/>
  <c r="AD45" i="2" s="1"/>
  <c r="AO29" i="112"/>
  <c r="AR30" i="112"/>
  <c r="AR32" i="112"/>
  <c r="AS202" i="112"/>
  <c r="I202" i="112"/>
  <c r="AT202" i="112"/>
  <c r="AQ202" i="112"/>
  <c r="AP202" i="112"/>
  <c r="L202" i="112" s="1"/>
  <c r="AO202" i="112"/>
  <c r="AN202" i="112"/>
  <c r="AM202" i="112"/>
  <c r="AL202" i="112"/>
  <c r="AG202" i="112"/>
  <c r="O202" i="112"/>
  <c r="J243" i="111"/>
  <c r="O246" i="111"/>
  <c r="O247" i="111"/>
  <c r="AP250" i="111"/>
  <c r="AG253" i="111"/>
  <c r="AL260" i="111"/>
  <c r="AN261" i="111"/>
  <c r="AN262" i="111"/>
  <c r="AM265" i="111"/>
  <c r="AQ267" i="111"/>
  <c r="AO268" i="111"/>
  <c r="AR270" i="111"/>
  <c r="AQ273" i="111"/>
  <c r="AO276" i="111"/>
  <c r="J278" i="111"/>
  <c r="J283" i="111"/>
  <c r="J284" i="111"/>
  <c r="AR289" i="111"/>
  <c r="AM293" i="111"/>
  <c r="AT294" i="111"/>
  <c r="AT299" i="111"/>
  <c r="AQ303" i="111"/>
  <c r="AI305" i="111"/>
  <c r="AV305" i="111" s="1"/>
  <c r="J307" i="111"/>
  <c r="L309" i="111"/>
  <c r="AM313" i="111"/>
  <c r="AP314" i="111"/>
  <c r="L314" i="111" s="1"/>
  <c r="AQ315" i="111"/>
  <c r="AS346" i="111"/>
  <c r="Q20" i="112"/>
  <c r="Q19" i="112" s="1"/>
  <c r="AD20" i="112"/>
  <c r="AP5" i="112" s="1"/>
  <c r="AB45" i="2" s="1"/>
  <c r="AP29" i="112"/>
  <c r="L29" i="112" s="1"/>
  <c r="X20" i="112"/>
  <c r="X19" i="112" s="1"/>
  <c r="AG47" i="112"/>
  <c r="I47" i="112"/>
  <c r="AT47" i="112"/>
  <c r="AQ47" i="112"/>
  <c r="AP47" i="112"/>
  <c r="L47" i="112" s="1"/>
  <c r="AO47" i="112"/>
  <c r="AN47" i="112"/>
  <c r="AM47" i="112"/>
  <c r="O47" i="112"/>
  <c r="AS153" i="112"/>
  <c r="J153" i="112"/>
  <c r="I153" i="112"/>
  <c r="AT153" i="112"/>
  <c r="AR153" i="112"/>
  <c r="AQ153" i="112"/>
  <c r="AP153" i="112"/>
  <c r="L153" i="112" s="1"/>
  <c r="AO153" i="112"/>
  <c r="AN153" i="112"/>
  <c r="AM153" i="112"/>
  <c r="AL153" i="112"/>
  <c r="AG153" i="112"/>
  <c r="O153" i="112"/>
  <c r="AI153" i="112" s="1"/>
  <c r="AV153" i="112" s="1"/>
  <c r="AL235" i="111"/>
  <c r="AN236" i="111"/>
  <c r="AG244" i="111"/>
  <c r="AG249" i="111"/>
  <c r="AQ250" i="111"/>
  <c r="AG255" i="111"/>
  <c r="AM260" i="111"/>
  <c r="AO261" i="111"/>
  <c r="AO262" i="111"/>
  <c r="AO265" i="111"/>
  <c r="AR267" i="111"/>
  <c r="AP268" i="111"/>
  <c r="L268" i="111" s="1"/>
  <c r="AT270" i="111"/>
  <c r="AR273" i="111"/>
  <c r="AS289" i="111"/>
  <c r="O291" i="111"/>
  <c r="AK291" i="111" s="1"/>
  <c r="AX291" i="111" s="1"/>
  <c r="AN293" i="111"/>
  <c r="J299" i="111"/>
  <c r="AR303" i="111"/>
  <c r="AJ305" i="111"/>
  <c r="AW305" i="111" s="1"/>
  <c r="O309" i="111"/>
  <c r="AK309" i="111" s="1"/>
  <c r="AX309" i="111" s="1"/>
  <c r="AG312" i="111"/>
  <c r="AN313" i="111"/>
  <c r="AQ314" i="111"/>
  <c r="AR315" i="111"/>
  <c r="O24" i="112"/>
  <c r="AK24" i="112" s="1"/>
  <c r="AX24" i="112" s="1"/>
  <c r="AE20" i="112"/>
  <c r="AQ5" i="112" s="1"/>
  <c r="AC45" i="2" s="1"/>
  <c r="AQ29" i="112"/>
  <c r="J205" i="112"/>
  <c r="AT205" i="112"/>
  <c r="AR205" i="112"/>
  <c r="O205" i="112"/>
  <c r="AJ205" i="112" s="1"/>
  <c r="AW205" i="112" s="1"/>
  <c r="AJ209" i="112"/>
  <c r="AW209" i="112" s="1"/>
  <c r="AK209" i="112"/>
  <c r="AX209" i="112" s="1"/>
  <c r="AI209" i="112"/>
  <c r="AV209" i="112" s="1"/>
  <c r="AN221" i="112"/>
  <c r="AQ221" i="112"/>
  <c r="AO221" i="112"/>
  <c r="AL221" i="112"/>
  <c r="I221" i="112"/>
  <c r="J221" i="112"/>
  <c r="AT221" i="112"/>
  <c r="AR221" i="112"/>
  <c r="AP221" i="112"/>
  <c r="L221" i="112" s="1"/>
  <c r="AM221" i="112"/>
  <c r="O221" i="112"/>
  <c r="AL252" i="111"/>
  <c r="AN260" i="111"/>
  <c r="AP261" i="111"/>
  <c r="L261" i="111" s="1"/>
  <c r="AQ268" i="111"/>
  <c r="AQ276" i="111"/>
  <c r="O278" i="111"/>
  <c r="O283" i="111"/>
  <c r="AI283" i="111" s="1"/>
  <c r="AV283" i="111" s="1"/>
  <c r="O284" i="111"/>
  <c r="AJ284" i="111" s="1"/>
  <c r="AW284" i="111" s="1"/>
  <c r="O285" i="111"/>
  <c r="AJ285" i="111" s="1"/>
  <c r="AW285" i="111" s="1"/>
  <c r="AL292" i="111"/>
  <c r="AQ293" i="111"/>
  <c r="AG302" i="111"/>
  <c r="O307" i="111"/>
  <c r="AP313" i="111"/>
  <c r="L313" i="111" s="1"/>
  <c r="AT315" i="111"/>
  <c r="AO317" i="111"/>
  <c r="O323" i="111"/>
  <c r="AI323" i="111" s="1"/>
  <c r="AV323" i="111" s="1"/>
  <c r="AL329" i="111"/>
  <c r="O331" i="111"/>
  <c r="AI331" i="111" s="1"/>
  <c r="AV331" i="111" s="1"/>
  <c r="O332" i="111"/>
  <c r="AK332" i="111" s="1"/>
  <c r="AX332" i="111" s="1"/>
  <c r="AL334" i="111"/>
  <c r="AG338" i="111"/>
  <c r="AG349" i="111"/>
  <c r="AK178" i="112"/>
  <c r="AX178" i="112" s="1"/>
  <c r="AJ178" i="112"/>
  <c r="AW178" i="112" s="1"/>
  <c r="AI178" i="112"/>
  <c r="AV178" i="112" s="1"/>
  <c r="AM34" i="112"/>
  <c r="AM35" i="112"/>
  <c r="AM36" i="112"/>
  <c r="AR37" i="112"/>
  <c r="AR38" i="112"/>
  <c r="AR42" i="112"/>
  <c r="I46" i="112"/>
  <c r="AR50" i="112"/>
  <c r="AQ51" i="112"/>
  <c r="AQ52" i="112"/>
  <c r="AG56" i="112"/>
  <c r="J58" i="112"/>
  <c r="AQ59" i="112"/>
  <c r="AL61" i="112"/>
  <c r="AR62" i="112"/>
  <c r="I67" i="112"/>
  <c r="I68" i="112"/>
  <c r="AP70" i="112"/>
  <c r="L70" i="112" s="1"/>
  <c r="AG72" i="112"/>
  <c r="J78" i="112"/>
  <c r="AG79" i="112"/>
  <c r="AG80" i="112"/>
  <c r="AN84" i="112"/>
  <c r="AS85" i="112"/>
  <c r="AO88" i="112"/>
  <c r="AS90" i="112"/>
  <c r="AL92" i="112"/>
  <c r="J95" i="112"/>
  <c r="AN97" i="112"/>
  <c r="AM104" i="112"/>
  <c r="AS105" i="112"/>
  <c r="AL108" i="112"/>
  <c r="AQ109" i="112"/>
  <c r="AQ110" i="112"/>
  <c r="AS111" i="112"/>
  <c r="AR112" i="112"/>
  <c r="AO115" i="112"/>
  <c r="I118" i="112"/>
  <c r="AO119" i="112"/>
  <c r="AT120" i="112"/>
  <c r="AL122" i="112"/>
  <c r="AG125" i="112"/>
  <c r="AN126" i="112"/>
  <c r="AL132" i="112"/>
  <c r="AR138" i="112"/>
  <c r="AS141" i="112"/>
  <c r="AP144" i="112"/>
  <c r="L144" i="112" s="1"/>
  <c r="AQ145" i="112"/>
  <c r="I151" i="112"/>
  <c r="AL161" i="112"/>
  <c r="AT165" i="112"/>
  <c r="AT166" i="112"/>
  <c r="AR168" i="112"/>
  <c r="AQ169" i="112"/>
  <c r="O171" i="112"/>
  <c r="AK171" i="112" s="1"/>
  <c r="AX171" i="112" s="1"/>
  <c r="AG181" i="112"/>
  <c r="J183" i="112"/>
  <c r="AL186" i="112"/>
  <c r="AL190" i="112"/>
  <c r="AR193" i="112"/>
  <c r="AM196" i="112"/>
  <c r="AL200" i="112"/>
  <c r="AQ206" i="112"/>
  <c r="AL215" i="112"/>
  <c r="AN34" i="112"/>
  <c r="AP35" i="112"/>
  <c r="L35" i="112" s="1"/>
  <c r="AN36" i="112"/>
  <c r="AS37" i="112"/>
  <c r="AS42" i="112"/>
  <c r="J46" i="112"/>
  <c r="O48" i="112"/>
  <c r="AI48" i="112" s="1"/>
  <c r="AV48" i="112" s="1"/>
  <c r="AT50" i="112"/>
  <c r="AR51" i="112"/>
  <c r="AR52" i="112"/>
  <c r="AL54" i="112"/>
  <c r="AM61" i="112"/>
  <c r="AT62" i="112"/>
  <c r="I64" i="112"/>
  <c r="J67" i="112"/>
  <c r="J68" i="112"/>
  <c r="AQ70" i="112"/>
  <c r="AR84" i="112"/>
  <c r="AG87" i="112"/>
  <c r="AP88" i="112"/>
  <c r="L88" i="112" s="1"/>
  <c r="AT90" i="112"/>
  <c r="AN92" i="112"/>
  <c r="AL96" i="112"/>
  <c r="AP97" i="112"/>
  <c r="L97" i="112" s="1"/>
  <c r="AN104" i="112"/>
  <c r="AM108" i="112"/>
  <c r="AR109" i="112"/>
  <c r="AR110" i="112"/>
  <c r="AT112" i="112"/>
  <c r="AQ115" i="112"/>
  <c r="AQ119" i="112"/>
  <c r="AM122" i="112"/>
  <c r="AO126" i="112"/>
  <c r="AM129" i="112"/>
  <c r="AM132" i="112"/>
  <c r="AG136" i="112"/>
  <c r="AS138" i="112"/>
  <c r="AT141" i="112"/>
  <c r="J143" i="112"/>
  <c r="AQ144" i="112"/>
  <c r="AS145" i="112"/>
  <c r="AN161" i="112"/>
  <c r="O163" i="112"/>
  <c r="AI163" i="112" s="1"/>
  <c r="AV163" i="112" s="1"/>
  <c r="L164" i="112"/>
  <c r="AS168" i="112"/>
  <c r="AR169" i="112"/>
  <c r="AG172" i="112"/>
  <c r="AG178" i="112"/>
  <c r="AM186" i="112"/>
  <c r="AL187" i="112"/>
  <c r="AP190" i="112"/>
  <c r="I192" i="112"/>
  <c r="I193" i="112"/>
  <c r="AP196" i="112"/>
  <c r="L196" i="112" s="1"/>
  <c r="AR206" i="112"/>
  <c r="AG208" i="112"/>
  <c r="AG209" i="112"/>
  <c r="I213" i="112"/>
  <c r="AO215" i="112"/>
  <c r="AR308" i="112"/>
  <c r="J308" i="112"/>
  <c r="I308" i="112"/>
  <c r="AT308" i="112"/>
  <c r="AS308" i="112"/>
  <c r="AQ308" i="112"/>
  <c r="AP308" i="112"/>
  <c r="L308" i="112" s="1"/>
  <c r="AO308" i="112"/>
  <c r="AN308" i="112"/>
  <c r="AM308" i="112"/>
  <c r="AG308" i="112"/>
  <c r="AP34" i="112"/>
  <c r="L34" i="112" s="1"/>
  <c r="AQ35" i="112"/>
  <c r="AP36" i="112"/>
  <c r="L36" i="112" s="1"/>
  <c r="I45" i="112"/>
  <c r="AG49" i="112"/>
  <c r="AT51" i="112"/>
  <c r="AT52" i="112"/>
  <c r="AN54" i="112"/>
  <c r="O58" i="112"/>
  <c r="AJ58" i="112" s="1"/>
  <c r="AW58" i="112" s="1"/>
  <c r="AO61" i="112"/>
  <c r="J64" i="112"/>
  <c r="AR70" i="112"/>
  <c r="AL74" i="112"/>
  <c r="I77" i="112"/>
  <c r="AS84" i="112"/>
  <c r="AR88" i="112"/>
  <c r="AM96" i="112"/>
  <c r="AS97" i="112"/>
  <c r="AR100" i="112"/>
  <c r="AG102" i="112"/>
  <c r="AM103" i="112"/>
  <c r="AO104" i="112"/>
  <c r="AN108" i="112"/>
  <c r="AT109" i="112"/>
  <c r="AT110" i="112"/>
  <c r="J112" i="112"/>
  <c r="AL114" i="112"/>
  <c r="AR115" i="112"/>
  <c r="AN122" i="112"/>
  <c r="AQ125" i="112"/>
  <c r="AP126" i="112"/>
  <c r="L126" i="112" s="1"/>
  <c r="AN132" i="112"/>
  <c r="AL137" i="112"/>
  <c r="AT138" i="112"/>
  <c r="AR144" i="112"/>
  <c r="AT145" i="112"/>
  <c r="AN147" i="112"/>
  <c r="AL149" i="112"/>
  <c r="O157" i="112"/>
  <c r="AL160" i="112"/>
  <c r="AP161" i="112"/>
  <c r="AT168" i="112"/>
  <c r="AG171" i="112"/>
  <c r="AL174" i="112"/>
  <c r="I180" i="112"/>
  <c r="AM181" i="112"/>
  <c r="AN186" i="112"/>
  <c r="AM187" i="112"/>
  <c r="AQ190" i="112"/>
  <c r="J192" i="112"/>
  <c r="J193" i="112"/>
  <c r="AM195" i="112"/>
  <c r="AQ196" i="112"/>
  <c r="I199" i="112"/>
  <c r="AS206" i="112"/>
  <c r="AP215" i="112"/>
  <c r="L215" i="112" s="1"/>
  <c r="AR34" i="112"/>
  <c r="AR35" i="112"/>
  <c r="AQ36" i="112"/>
  <c r="I38" i="112"/>
  <c r="O39" i="112"/>
  <c r="AK39" i="112" s="1"/>
  <c r="AX39" i="112" s="1"/>
  <c r="L46" i="112"/>
  <c r="AG48" i="112"/>
  <c r="I51" i="112"/>
  <c r="AO54" i="112"/>
  <c r="AL56" i="112"/>
  <c r="L60" i="112"/>
  <c r="AP61" i="112"/>
  <c r="L61" i="112" s="1"/>
  <c r="I63" i="112"/>
  <c r="AL72" i="112"/>
  <c r="AL79" i="112"/>
  <c r="AL83" i="112"/>
  <c r="AT84" i="112"/>
  <c r="AN87" i="112"/>
  <c r="AS88" i="112"/>
  <c r="I91" i="112"/>
  <c r="I93" i="112"/>
  <c r="AG94" i="112"/>
  <c r="AG95" i="112"/>
  <c r="AN96" i="112"/>
  <c r="AN103" i="112"/>
  <c r="AP104" i="112"/>
  <c r="L104" i="112" s="1"/>
  <c r="AP108" i="112"/>
  <c r="L108" i="112" s="1"/>
  <c r="AN114" i="112"/>
  <c r="AS115" i="112"/>
  <c r="I120" i="112"/>
  <c r="O121" i="112"/>
  <c r="AJ121" i="112" s="1"/>
  <c r="AW121" i="112" s="1"/>
  <c r="AO122" i="112"/>
  <c r="AL124" i="112"/>
  <c r="AR125" i="112"/>
  <c r="AQ126" i="112"/>
  <c r="AL128" i="112"/>
  <c r="J130" i="112"/>
  <c r="AO132" i="112"/>
  <c r="AM134" i="112"/>
  <c r="AL136" i="112"/>
  <c r="AM137" i="112"/>
  <c r="J142" i="112"/>
  <c r="AS144" i="112"/>
  <c r="AQ147" i="112"/>
  <c r="AO149" i="112"/>
  <c r="AL152" i="112"/>
  <c r="AM160" i="112"/>
  <c r="AS161" i="112"/>
  <c r="AG163" i="112"/>
  <c r="J166" i="112"/>
  <c r="I170" i="112"/>
  <c r="AP172" i="112"/>
  <c r="L172" i="112" s="1"/>
  <c r="AM174" i="112"/>
  <c r="AO176" i="112"/>
  <c r="J180" i="112"/>
  <c r="AS181" i="112"/>
  <c r="AG183" i="112"/>
  <c r="AO186" i="112"/>
  <c r="AN187" i="112"/>
  <c r="AR190" i="112"/>
  <c r="AN195" i="112"/>
  <c r="AR196" i="112"/>
  <c r="I201" i="112"/>
  <c r="AQ215" i="112"/>
  <c r="I265" i="112"/>
  <c r="J265" i="112"/>
  <c r="AR265" i="112"/>
  <c r="AQ265" i="112"/>
  <c r="AP265" i="112"/>
  <c r="L265" i="112" s="1"/>
  <c r="AN265" i="112"/>
  <c r="AL265" i="112"/>
  <c r="AG265" i="112"/>
  <c r="AN322" i="112"/>
  <c r="J322" i="112"/>
  <c r="I322" i="112"/>
  <c r="AT322" i="112"/>
  <c r="AR322" i="112"/>
  <c r="AQ322" i="112"/>
  <c r="AO322" i="112"/>
  <c r="AM322" i="112"/>
  <c r="AL322" i="112"/>
  <c r="O322" i="112"/>
  <c r="AT34" i="112"/>
  <c r="AT35" i="112"/>
  <c r="AR36" i="112"/>
  <c r="J38" i="112"/>
  <c r="AN41" i="112"/>
  <c r="I43" i="112"/>
  <c r="AR49" i="112"/>
  <c r="J51" i="112"/>
  <c r="AP54" i="112"/>
  <c r="L54" i="112" s="1"/>
  <c r="AN56" i="112"/>
  <c r="AQ61" i="112"/>
  <c r="O64" i="112"/>
  <c r="AI64" i="112" s="1"/>
  <c r="AV64" i="112" s="1"/>
  <c r="O67" i="112"/>
  <c r="AI67" i="112" s="1"/>
  <c r="AV67" i="112" s="1"/>
  <c r="AG68" i="112"/>
  <c r="I70" i="112"/>
  <c r="I71" i="112"/>
  <c r="AN72" i="112"/>
  <c r="AM78" i="112"/>
  <c r="AM79" i="112"/>
  <c r="AL80" i="112"/>
  <c r="AM83" i="112"/>
  <c r="O86" i="112"/>
  <c r="AI86" i="112" s="1"/>
  <c r="AV86" i="112" s="1"/>
  <c r="AO87" i="112"/>
  <c r="AT88" i="112"/>
  <c r="J93" i="112"/>
  <c r="AO96" i="112"/>
  <c r="J101" i="112"/>
  <c r="AN102" i="112"/>
  <c r="AO103" i="112"/>
  <c r="AQ104" i="112"/>
  <c r="AQ108" i="112"/>
  <c r="I110" i="112"/>
  <c r="I111" i="112"/>
  <c r="AR114" i="112"/>
  <c r="J120" i="112"/>
  <c r="AP122" i="112"/>
  <c r="L122" i="112" s="1"/>
  <c r="AM124" i="112"/>
  <c r="AT125" i="112"/>
  <c r="AR126" i="112"/>
  <c r="AM128" i="112"/>
  <c r="AP132" i="112"/>
  <c r="L132" i="112" s="1"/>
  <c r="AP134" i="112"/>
  <c r="L134" i="112" s="1"/>
  <c r="AM136" i="112"/>
  <c r="AO137" i="112"/>
  <c r="I139" i="112"/>
  <c r="I146" i="112"/>
  <c r="AR147" i="112"/>
  <c r="AL148" i="112"/>
  <c r="AN151" i="112"/>
  <c r="AM152" i="112"/>
  <c r="AG157" i="112"/>
  <c r="AO160" i="112"/>
  <c r="AL171" i="112"/>
  <c r="AT172" i="112"/>
  <c r="AQ174" i="112"/>
  <c r="AR176" i="112"/>
  <c r="AT36" i="112"/>
  <c r="AQ41" i="112"/>
  <c r="AG45" i="112"/>
  <c r="AG46" i="112"/>
  <c r="AQ54" i="112"/>
  <c r="AT56" i="112"/>
  <c r="J66" i="112"/>
  <c r="J70" i="112"/>
  <c r="AT72" i="112"/>
  <c r="I75" i="112"/>
  <c r="AG77" i="112"/>
  <c r="AN78" i="112"/>
  <c r="AN79" i="112"/>
  <c r="AM80" i="112"/>
  <c r="AO83" i="112"/>
  <c r="J85" i="112"/>
  <c r="AP87" i="112"/>
  <c r="L87" i="112" s="1"/>
  <c r="AI94" i="112"/>
  <c r="AV94" i="112" s="1"/>
  <c r="AP102" i="112"/>
  <c r="L102" i="112" s="1"/>
  <c r="AP103" i="112"/>
  <c r="L103" i="112" s="1"/>
  <c r="AR104" i="112"/>
  <c r="AR108" i="112"/>
  <c r="O112" i="112"/>
  <c r="AT114" i="112"/>
  <c r="I119" i="112"/>
  <c r="AG121" i="112"/>
  <c r="AR122" i="112"/>
  <c r="AN124" i="112"/>
  <c r="AT126" i="112"/>
  <c r="AN128" i="112"/>
  <c r="O130" i="112"/>
  <c r="AJ130" i="112" s="1"/>
  <c r="AW130" i="112" s="1"/>
  <c r="AQ132" i="112"/>
  <c r="AN136" i="112"/>
  <c r="AS137" i="112"/>
  <c r="AS147" i="112"/>
  <c r="AM148" i="112"/>
  <c r="J150" i="112"/>
  <c r="AO151" i="112"/>
  <c r="AN152" i="112"/>
  <c r="J156" i="112"/>
  <c r="AP160" i="112"/>
  <c r="L160" i="112" s="1"/>
  <c r="J162" i="112"/>
  <c r="O166" i="112"/>
  <c r="AQ167" i="112"/>
  <c r="J169" i="112"/>
  <c r="AM171" i="112"/>
  <c r="AS174" i="112"/>
  <c r="AS176" i="112"/>
  <c r="AL178" i="112"/>
  <c r="I182" i="112"/>
  <c r="AL183" i="112"/>
  <c r="AQ185" i="112"/>
  <c r="AQ186" i="112"/>
  <c r="AQ187" i="112"/>
  <c r="AT190" i="112"/>
  <c r="O201" i="112"/>
  <c r="AJ201" i="112" s="1"/>
  <c r="AW201" i="112" s="1"/>
  <c r="AS215" i="112"/>
  <c r="O233" i="112"/>
  <c r="I233" i="112"/>
  <c r="AS233" i="112"/>
  <c r="AQ233" i="112"/>
  <c r="AP233" i="112"/>
  <c r="L233" i="112" s="1"/>
  <c r="AN233" i="112"/>
  <c r="AM233" i="112"/>
  <c r="AR54" i="112"/>
  <c r="O111" i="112"/>
  <c r="AI111" i="112" s="1"/>
  <c r="AV111" i="112" s="1"/>
  <c r="O116" i="112"/>
  <c r="AK116" i="112" s="1"/>
  <c r="AX116" i="112" s="1"/>
  <c r="AT122" i="112"/>
  <c r="AP124" i="112"/>
  <c r="L124" i="112" s="1"/>
  <c r="I126" i="112"/>
  <c r="AO128" i="112"/>
  <c r="AR132" i="112"/>
  <c r="AP136" i="112"/>
  <c r="L136" i="112" s="1"/>
  <c r="I141" i="112"/>
  <c r="O142" i="112"/>
  <c r="AJ142" i="112" s="1"/>
  <c r="AW142" i="112" s="1"/>
  <c r="O145" i="112"/>
  <c r="AT147" i="112"/>
  <c r="AN148" i="112"/>
  <c r="AS151" i="112"/>
  <c r="AP152" i="112"/>
  <c r="L152" i="112" s="1"/>
  <c r="AQ160" i="112"/>
  <c r="AL163" i="112"/>
  <c r="J165" i="112"/>
  <c r="AN171" i="112"/>
  <c r="AT174" i="112"/>
  <c r="AN178" i="112"/>
  <c r="AG180" i="112"/>
  <c r="AO183" i="112"/>
  <c r="AT186" i="112"/>
  <c r="AR187" i="112"/>
  <c r="AG193" i="112"/>
  <c r="AG194" i="112"/>
  <c r="AS195" i="112"/>
  <c r="AJ45" i="112"/>
  <c r="AW45" i="112" s="1"/>
  <c r="AM46" i="112"/>
  <c r="AM48" i="112"/>
  <c r="O51" i="112"/>
  <c r="J52" i="112"/>
  <c r="I57" i="112"/>
  <c r="AR58" i="112"/>
  <c r="AT60" i="112"/>
  <c r="J62" i="112"/>
  <c r="AL68" i="112"/>
  <c r="O70" i="112"/>
  <c r="AJ77" i="112"/>
  <c r="AW77" i="112" s="1"/>
  <c r="AQ78" i="112"/>
  <c r="AP79" i="112"/>
  <c r="L79" i="112" s="1"/>
  <c r="AO80" i="112"/>
  <c r="O85" i="112"/>
  <c r="AL91" i="112"/>
  <c r="AL94" i="112"/>
  <c r="AT96" i="112"/>
  <c r="AR102" i="112"/>
  <c r="AG112" i="112"/>
  <c r="O119" i="112"/>
  <c r="O120" i="112"/>
  <c r="AK120" i="112" s="1"/>
  <c r="AX120" i="112" s="1"/>
  <c r="AL121" i="112"/>
  <c r="AQ124" i="112"/>
  <c r="J126" i="112"/>
  <c r="AP128" i="112"/>
  <c r="L128" i="112" s="1"/>
  <c r="AG130" i="112"/>
  <c r="AT132" i="112"/>
  <c r="AQ136" i="112"/>
  <c r="J138" i="112"/>
  <c r="AG139" i="112"/>
  <c r="I144" i="112"/>
  <c r="AG146" i="112"/>
  <c r="AO148" i="112"/>
  <c r="AQ152" i="112"/>
  <c r="AR160" i="112"/>
  <c r="AM163" i="112"/>
  <c r="AG166" i="112"/>
  <c r="J168" i="112"/>
  <c r="AM170" i="112"/>
  <c r="AO171" i="112"/>
  <c r="AO178" i="112"/>
  <c r="O182" i="112"/>
  <c r="AK182" i="112" s="1"/>
  <c r="AX182" i="112" s="1"/>
  <c r="AQ183" i="112"/>
  <c r="AS187" i="112"/>
  <c r="I191" i="112"/>
  <c r="AG192" i="112"/>
  <c r="AL199" i="112"/>
  <c r="AG201" i="112"/>
  <c r="J206" i="112"/>
  <c r="AP208" i="112"/>
  <c r="L208" i="112" s="1"/>
  <c r="AN209" i="112"/>
  <c r="AK212" i="112"/>
  <c r="AX212" i="112" s="1"/>
  <c r="AI309" i="112"/>
  <c r="AV309" i="112" s="1"/>
  <c r="AJ309" i="112"/>
  <c r="AW309" i="112" s="1"/>
  <c r="J36" i="112"/>
  <c r="O37" i="112"/>
  <c r="AI37" i="112" s="1"/>
  <c r="AV37" i="112" s="1"/>
  <c r="AG38" i="112"/>
  <c r="I42" i="112"/>
  <c r="AL43" i="112"/>
  <c r="AK45" i="112"/>
  <c r="AX45" i="112" s="1"/>
  <c r="AN46" i="112"/>
  <c r="AO48" i="112"/>
  <c r="I54" i="112"/>
  <c r="AG63" i="112"/>
  <c r="AM68" i="112"/>
  <c r="AK77" i="112"/>
  <c r="AX77" i="112" s="1"/>
  <c r="AR78" i="112"/>
  <c r="AQ79" i="112"/>
  <c r="AP80" i="112"/>
  <c r="L80" i="112" s="1"/>
  <c r="I84" i="112"/>
  <c r="I88" i="112"/>
  <c r="AG89" i="112"/>
  <c r="AM91" i="112"/>
  <c r="AO93" i="112"/>
  <c r="AM94" i="112"/>
  <c r="J96" i="112"/>
  <c r="AL98" i="112"/>
  <c r="AL101" i="112"/>
  <c r="AT102" i="112"/>
  <c r="I104" i="112"/>
  <c r="I109" i="112"/>
  <c r="AG110" i="112"/>
  <c r="AG111" i="112"/>
  <c r="AM121" i="112"/>
  <c r="AR124" i="112"/>
  <c r="AR128" i="112"/>
  <c r="AR136" i="112"/>
  <c r="L141" i="112"/>
  <c r="AG142" i="112"/>
  <c r="J144" i="112"/>
  <c r="AG145" i="112"/>
  <c r="AP148" i="112"/>
  <c r="L148" i="112" s="1"/>
  <c r="AG150" i="112"/>
  <c r="I152" i="112"/>
  <c r="AR152" i="112"/>
  <c r="AQ159" i="112"/>
  <c r="AS160" i="112"/>
  <c r="AG162" i="112"/>
  <c r="AN163" i="112"/>
  <c r="AG169" i="112"/>
  <c r="AN170" i="112"/>
  <c r="AP171" i="112"/>
  <c r="L171" i="112" s="1"/>
  <c r="I175" i="112"/>
  <c r="AP178" i="112"/>
  <c r="L178" i="112" s="1"/>
  <c r="AN180" i="112"/>
  <c r="AR183" i="112"/>
  <c r="I186" i="112"/>
  <c r="AT187" i="112"/>
  <c r="J191" i="112"/>
  <c r="AL194" i="112"/>
  <c r="AP199" i="112"/>
  <c r="L199" i="112" s="1"/>
  <c r="AQ208" i="112"/>
  <c r="AO209" i="112"/>
  <c r="AM211" i="112"/>
  <c r="AL212" i="112"/>
  <c r="AS218" i="112"/>
  <c r="AQ218" i="112"/>
  <c r="AO218" i="112"/>
  <c r="AN218" i="112"/>
  <c r="AM218" i="112"/>
  <c r="O218" i="112"/>
  <c r="AJ218" i="112" s="1"/>
  <c r="AW218" i="112" s="1"/>
  <c r="L218" i="112"/>
  <c r="AT222" i="112"/>
  <c r="AR222" i="112"/>
  <c r="AP222" i="112"/>
  <c r="L222" i="112" s="1"/>
  <c r="AM222" i="112"/>
  <c r="AL222" i="112"/>
  <c r="J222" i="112"/>
  <c r="I222" i="112"/>
  <c r="AO233" i="112"/>
  <c r="AM43" i="112"/>
  <c r="AL45" i="112"/>
  <c r="AO46" i="112"/>
  <c r="AP48" i="112"/>
  <c r="L48" i="112" s="1"/>
  <c r="AG51" i="112"/>
  <c r="J54" i="112"/>
  <c r="O57" i="112"/>
  <c r="AK57" i="112" s="1"/>
  <c r="AX57" i="112" s="1"/>
  <c r="I59" i="112"/>
  <c r="I61" i="112"/>
  <c r="L62" i="112"/>
  <c r="AL64" i="112"/>
  <c r="AM66" i="112"/>
  <c r="AL67" i="112"/>
  <c r="AN68" i="112"/>
  <c r="AG70" i="112"/>
  <c r="AM71" i="112"/>
  <c r="AL75" i="112"/>
  <c r="AL77" i="112"/>
  <c r="AT78" i="112"/>
  <c r="AR79" i="112"/>
  <c r="AR80" i="112"/>
  <c r="J84" i="112"/>
  <c r="AN86" i="112"/>
  <c r="J88" i="112"/>
  <c r="AQ91" i="112"/>
  <c r="AP93" i="112"/>
  <c r="L93" i="112" s="1"/>
  <c r="AN94" i="112"/>
  <c r="AM101" i="112"/>
  <c r="J104" i="112"/>
  <c r="O105" i="112"/>
  <c r="AJ105" i="112" s="1"/>
  <c r="AW105" i="112" s="1"/>
  <c r="J109" i="112"/>
  <c r="I115" i="112"/>
  <c r="AT116" i="112"/>
  <c r="AG119" i="112"/>
  <c r="AO121" i="112"/>
  <c r="AT124" i="112"/>
  <c r="AT128" i="112"/>
  <c r="AL130" i="112"/>
  <c r="I132" i="112"/>
  <c r="J133" i="112"/>
  <c r="AT136" i="112"/>
  <c r="L138" i="112"/>
  <c r="AL139" i="112"/>
  <c r="AL146" i="112"/>
  <c r="I148" i="112"/>
  <c r="AQ148" i="112"/>
  <c r="J152" i="112"/>
  <c r="AT152" i="112"/>
  <c r="AM156" i="112"/>
  <c r="AL157" i="112"/>
  <c r="AR159" i="112"/>
  <c r="AT160" i="112"/>
  <c r="AO163" i="112"/>
  <c r="AO170" i="112"/>
  <c r="AQ171" i="112"/>
  <c r="AS173" i="112"/>
  <c r="AQ178" i="112"/>
  <c r="AS180" i="112"/>
  <c r="AS183" i="112"/>
  <c r="I187" i="112"/>
  <c r="AN194" i="112"/>
  <c r="I196" i="112"/>
  <c r="AQ199" i="112"/>
  <c r="AO201" i="112"/>
  <c r="L206" i="112"/>
  <c r="AS207" i="112"/>
  <c r="AR208" i="112"/>
  <c r="AP209" i="112"/>
  <c r="L209" i="112" s="1"/>
  <c r="AN211" i="112"/>
  <c r="AM212" i="112"/>
  <c r="AG216" i="112"/>
  <c r="AI38" i="112"/>
  <c r="AV38" i="112" s="1"/>
  <c r="AN66" i="112"/>
  <c r="AM75" i="112"/>
  <c r="I108" i="112"/>
  <c r="AK110" i="112"/>
  <c r="AX110" i="112" s="1"/>
  <c r="J114" i="112"/>
  <c r="J115" i="112"/>
  <c r="AL120" i="112"/>
  <c r="AG123" i="112"/>
  <c r="AG126" i="112"/>
  <c r="AN130" i="112"/>
  <c r="O138" i="112"/>
  <c r="AK138" i="112" s="1"/>
  <c r="AX138" i="112" s="1"/>
  <c r="AM139" i="112"/>
  <c r="O144" i="112"/>
  <c r="AK144" i="112" s="1"/>
  <c r="AX144" i="112" s="1"/>
  <c r="AN146" i="112"/>
  <c r="J148" i="112"/>
  <c r="AR148" i="112"/>
  <c r="AM150" i="112"/>
  <c r="AN156" i="112"/>
  <c r="AM157" i="112"/>
  <c r="AM162" i="112"/>
  <c r="AP163" i="112"/>
  <c r="L163" i="112" s="1"/>
  <c r="AL165" i="112"/>
  <c r="O168" i="112"/>
  <c r="AK168" i="112" s="1"/>
  <c r="AX168" i="112" s="1"/>
  <c r="AI169" i="112"/>
  <c r="AV169" i="112" s="1"/>
  <c r="AQ170" i="112"/>
  <c r="AR171" i="112"/>
  <c r="AR178" i="112"/>
  <c r="AL182" i="112"/>
  <c r="I190" i="112"/>
  <c r="AN192" i="112"/>
  <c r="AL193" i="112"/>
  <c r="AT194" i="112"/>
  <c r="J196" i="112"/>
  <c r="AL197" i="112"/>
  <c r="AR199" i="112"/>
  <c r="AP201" i="112"/>
  <c r="L201" i="112" s="1"/>
  <c r="AT207" i="112"/>
  <c r="I215" i="112"/>
  <c r="AG35" i="112"/>
  <c r="AG36" i="112"/>
  <c r="AL38" i="112"/>
  <c r="AQ43" i="112"/>
  <c r="AO45" i="112"/>
  <c r="AR46" i="112"/>
  <c r="AR48" i="112"/>
  <c r="O54" i="112"/>
  <c r="AN63" i="112"/>
  <c r="AO64" i="112"/>
  <c r="AO66" i="112"/>
  <c r="AP67" i="112"/>
  <c r="L67" i="112" s="1"/>
  <c r="AQ68" i="112"/>
  <c r="AQ71" i="112"/>
  <c r="AO73" i="112"/>
  <c r="AO75" i="112"/>
  <c r="AO77" i="112"/>
  <c r="I79" i="112"/>
  <c r="J80" i="112"/>
  <c r="O84" i="112"/>
  <c r="AI84" i="112" s="1"/>
  <c r="AV84" i="112" s="1"/>
  <c r="AL85" i="112"/>
  <c r="AS93" i="112"/>
  <c r="AP94" i="112"/>
  <c r="L94" i="112" s="1"/>
  <c r="O96" i="112"/>
  <c r="AQ101" i="112"/>
  <c r="O104" i="112"/>
  <c r="AJ104" i="112" s="1"/>
  <c r="AW104" i="112" s="1"/>
  <c r="AG105" i="112"/>
  <c r="J108" i="112"/>
  <c r="O109" i="112"/>
  <c r="AJ109" i="112" s="1"/>
  <c r="AW109" i="112" s="1"/>
  <c r="AL110" i="112"/>
  <c r="AM111" i="112"/>
  <c r="AL112" i="112"/>
  <c r="AN120" i="112"/>
  <c r="J122" i="112"/>
  <c r="I125" i="112"/>
  <c r="J128" i="112"/>
  <c r="I129" i="112"/>
  <c r="AR130" i="112"/>
  <c r="J137" i="112"/>
  <c r="AN139" i="112"/>
  <c r="AL141" i="112"/>
  <c r="AL142" i="112"/>
  <c r="AT148" i="112"/>
  <c r="AP150" i="112"/>
  <c r="L150" i="112" s="1"/>
  <c r="AQ156" i="112"/>
  <c r="AN157" i="112"/>
  <c r="J160" i="112"/>
  <c r="J161" i="112"/>
  <c r="AN162" i="112"/>
  <c r="AQ163" i="112"/>
  <c r="AN165" i="112"/>
  <c r="AL166" i="112"/>
  <c r="AJ169" i="112"/>
  <c r="AW169" i="112" s="1"/>
  <c r="AT171" i="112"/>
  <c r="AP182" i="112"/>
  <c r="L182" i="112" s="1"/>
  <c r="J190" i="112"/>
  <c r="AG191" i="112"/>
  <c r="AO192" i="112"/>
  <c r="AM193" i="112"/>
  <c r="AS199" i="112"/>
  <c r="AQ201" i="112"/>
  <c r="AR209" i="112"/>
  <c r="AP212" i="112"/>
  <c r="L212" i="112" s="1"/>
  <c r="J215" i="112"/>
  <c r="AN216" i="112"/>
  <c r="AT320" i="112"/>
  <c r="I320" i="112"/>
  <c r="AS320" i="112"/>
  <c r="AQ320" i="112"/>
  <c r="AO320" i="112"/>
  <c r="AM320" i="112"/>
  <c r="AL320" i="112"/>
  <c r="AG320" i="112"/>
  <c r="J34" i="112"/>
  <c r="AN38" i="112"/>
  <c r="AN40" i="112"/>
  <c r="AP45" i="112"/>
  <c r="AT46" i="112"/>
  <c r="AT48" i="112"/>
  <c r="AL52" i="112"/>
  <c r="AN57" i="112"/>
  <c r="AG61" i="112"/>
  <c r="AM62" i="112"/>
  <c r="AO63" i="112"/>
  <c r="AP64" i="112"/>
  <c r="L64" i="112" s="1"/>
  <c r="AP66" i="112"/>
  <c r="L66" i="112" s="1"/>
  <c r="AQ67" i="112"/>
  <c r="AR68" i="112"/>
  <c r="AQ75" i="112"/>
  <c r="AN85" i="112"/>
  <c r="AG88" i="112"/>
  <c r="O90" i="112"/>
  <c r="AI90" i="112" s="1"/>
  <c r="AV90" i="112" s="1"/>
  <c r="AQ94" i="112"/>
  <c r="AR101" i="112"/>
  <c r="AM110" i="112"/>
  <c r="AO111" i="112"/>
  <c r="AM112" i="112"/>
  <c r="O114" i="112"/>
  <c r="AO120" i="112"/>
  <c r="AS123" i="112"/>
  <c r="J125" i="112"/>
  <c r="AI126" i="112"/>
  <c r="AV126" i="112" s="1"/>
  <c r="AT130" i="112"/>
  <c r="O132" i="112"/>
  <c r="AJ132" i="112" s="1"/>
  <c r="AW132" i="112" s="1"/>
  <c r="AG133" i="112"/>
  <c r="I136" i="112"/>
  <c r="AO139" i="112"/>
  <c r="AM141" i="112"/>
  <c r="AN142" i="112"/>
  <c r="AL145" i="112"/>
  <c r="I147" i="112"/>
  <c r="AR150" i="112"/>
  <c r="O152" i="112"/>
  <c r="AR156" i="112"/>
  <c r="AP157" i="112"/>
  <c r="L157" i="112" s="1"/>
  <c r="AQ162" i="112"/>
  <c r="AR163" i="112"/>
  <c r="AO165" i="112"/>
  <c r="AM166" i="112"/>
  <c r="AL169" i="112"/>
  <c r="I171" i="112"/>
  <c r="I174" i="112"/>
  <c r="AP175" i="112"/>
  <c r="L175" i="112" s="1"/>
  <c r="I178" i="112"/>
  <c r="I181" i="112"/>
  <c r="AQ182" i="112"/>
  <c r="AG186" i="112"/>
  <c r="L187" i="112"/>
  <c r="AP192" i="112"/>
  <c r="L192" i="112" s="1"/>
  <c r="AN193" i="112"/>
  <c r="AT201" i="112"/>
  <c r="AI35" i="112"/>
  <c r="AV35" i="112" s="1"/>
  <c r="AI36" i="112"/>
  <c r="AV36" i="112" s="1"/>
  <c r="AN37" i="112"/>
  <c r="AO38" i="112"/>
  <c r="W20" i="112"/>
  <c r="AI5" i="112" s="1"/>
  <c r="U45" i="2" s="1"/>
  <c r="AQ45" i="112"/>
  <c r="AM50" i="112"/>
  <c r="AL51" i="112"/>
  <c r="AM52" i="112"/>
  <c r="AG54" i="112"/>
  <c r="AQ57" i="112"/>
  <c r="AL59" i="112"/>
  <c r="AN62" i="112"/>
  <c r="AP63" i="112"/>
  <c r="L63" i="112" s="1"/>
  <c r="AQ64" i="112"/>
  <c r="AR66" i="112"/>
  <c r="AR67" i="112"/>
  <c r="AT68" i="112"/>
  <c r="AL70" i="112"/>
  <c r="AG84" i="112"/>
  <c r="AO85" i="112"/>
  <c r="AR94" i="112"/>
  <c r="AG96" i="112"/>
  <c r="AS101" i="112"/>
  <c r="AG104" i="112"/>
  <c r="AL105" i="112"/>
  <c r="AN110" i="112"/>
  <c r="AP111" i="112"/>
  <c r="L111" i="112" s="1"/>
  <c r="AN112" i="112"/>
  <c r="AP120" i="112"/>
  <c r="L120" i="112" s="1"/>
  <c r="AK126" i="112"/>
  <c r="AX126" i="112" s="1"/>
  <c r="O128" i="112"/>
  <c r="J136" i="112"/>
  <c r="O137" i="112"/>
  <c r="AL138" i="112"/>
  <c r="AP139" i="112"/>
  <c r="L139" i="112" s="1"/>
  <c r="AN141" i="112"/>
  <c r="AP142" i="112"/>
  <c r="L142" i="112" s="1"/>
  <c r="AM144" i="112"/>
  <c r="AM145" i="112"/>
  <c r="O148" i="112"/>
  <c r="J149" i="112"/>
  <c r="AS150" i="112"/>
  <c r="AT156" i="112"/>
  <c r="AQ157" i="112"/>
  <c r="O160" i="112"/>
  <c r="AT163" i="112"/>
  <c r="AP165" i="112"/>
  <c r="L165" i="112" s="1"/>
  <c r="AQ166" i="112"/>
  <c r="AN169" i="112"/>
  <c r="J171" i="112"/>
  <c r="AT175" i="112"/>
  <c r="AS293" i="112"/>
  <c r="J293" i="112"/>
  <c r="I293" i="112"/>
  <c r="AT293" i="112"/>
  <c r="AR293" i="112"/>
  <c r="AQ293" i="112"/>
  <c r="AP293" i="112"/>
  <c r="L293" i="112" s="1"/>
  <c r="AO293" i="112"/>
  <c r="AN293" i="112"/>
  <c r="AG293" i="112"/>
  <c r="O293" i="112"/>
  <c r="I348" i="112"/>
  <c r="J348" i="112"/>
  <c r="AR348" i="112"/>
  <c r="AQ348" i="112"/>
  <c r="AO348" i="112"/>
  <c r="AG348" i="112"/>
  <c r="AK35" i="112"/>
  <c r="AX35" i="112" s="1"/>
  <c r="AK36" i="112"/>
  <c r="AX36" i="112" s="1"/>
  <c r="AO37" i="112"/>
  <c r="AP38" i="112"/>
  <c r="L38" i="112" s="1"/>
  <c r="AL42" i="112"/>
  <c r="I48" i="112"/>
  <c r="AN50" i="112"/>
  <c r="AM51" i="112"/>
  <c r="AN52" i="112"/>
  <c r="O56" i="112"/>
  <c r="AI56" i="112" s="1"/>
  <c r="AV56" i="112" s="1"/>
  <c r="AS57" i="112"/>
  <c r="AM59" i="112"/>
  <c r="AJ61" i="112"/>
  <c r="AW61" i="112" s="1"/>
  <c r="AO62" i="112"/>
  <c r="AQ63" i="112"/>
  <c r="AR64" i="112"/>
  <c r="AT66" i="112"/>
  <c r="AT67" i="112"/>
  <c r="AN70" i="112"/>
  <c r="O72" i="112"/>
  <c r="O79" i="112"/>
  <c r="O80" i="112"/>
  <c r="AP85" i="112"/>
  <c r="L85" i="112" s="1"/>
  <c r="AM88" i="112"/>
  <c r="I94" i="112"/>
  <c r="AT94" i="112"/>
  <c r="AG103" i="112"/>
  <c r="AO110" i="112"/>
  <c r="AQ111" i="112"/>
  <c r="AO112" i="112"/>
  <c r="AG114" i="112"/>
  <c r="AQ117" i="112"/>
  <c r="AM119" i="112"/>
  <c r="AQ120" i="112"/>
  <c r="I124" i="112"/>
  <c r="O125" i="112"/>
  <c r="AK125" i="112" s="1"/>
  <c r="AX125" i="112" s="1"/>
  <c r="AL126" i="112"/>
  <c r="AT133" i="112"/>
  <c r="AQ139" i="112"/>
  <c r="AT142" i="112"/>
  <c r="AO145" i="112"/>
  <c r="AG152" i="112"/>
  <c r="AT157" i="112"/>
  <c r="AG161" i="112"/>
  <c r="I163" i="112"/>
  <c r="AO168" i="112"/>
  <c r="AO169" i="112"/>
  <c r="AJ186" i="112"/>
  <c r="AW186" i="112" s="1"/>
  <c r="AG190" i="112"/>
  <c r="AR192" i="112"/>
  <c r="AP193" i="112"/>
  <c r="O198" i="112"/>
  <c r="AI198" i="112" s="1"/>
  <c r="AV198" i="112" s="1"/>
  <c r="I212" i="112"/>
  <c r="AS212" i="112"/>
  <c r="AT218" i="112"/>
  <c r="AT220" i="112"/>
  <c r="AJ224" i="112"/>
  <c r="AW224" i="112" s="1"/>
  <c r="AG225" i="112"/>
  <c r="I232" i="112"/>
  <c r="AQ237" i="112"/>
  <c r="AG242" i="112"/>
  <c r="AM245" i="112"/>
  <c r="I249" i="112"/>
  <c r="AL250" i="112"/>
  <c r="AM254" i="112"/>
  <c r="AP256" i="112"/>
  <c r="L256" i="112" s="1"/>
  <c r="AM258" i="112"/>
  <c r="AM259" i="112"/>
  <c r="AN262" i="112"/>
  <c r="AM266" i="112"/>
  <c r="AM267" i="112"/>
  <c r="AO268" i="112"/>
  <c r="J271" i="112"/>
  <c r="AT272" i="112"/>
  <c r="I274" i="112"/>
  <c r="AR275" i="112"/>
  <c r="AM279" i="112"/>
  <c r="AQ280" i="112"/>
  <c r="AM284" i="112"/>
  <c r="I286" i="112"/>
  <c r="J294" i="112"/>
  <c r="AG295" i="112"/>
  <c r="AR298" i="112"/>
  <c r="AR299" i="112"/>
  <c r="AQ303" i="112"/>
  <c r="AO305" i="112"/>
  <c r="AR306" i="112"/>
  <c r="AS313" i="112"/>
  <c r="J319" i="112"/>
  <c r="J325" i="112"/>
  <c r="J327" i="112"/>
  <c r="J330" i="112"/>
  <c r="I336" i="112"/>
  <c r="AL337" i="112"/>
  <c r="J339" i="112"/>
  <c r="AI340" i="112"/>
  <c r="AV340" i="112" s="1"/>
  <c r="AG341" i="112"/>
  <c r="AO343" i="112"/>
  <c r="AO346" i="112"/>
  <c r="AM349" i="112"/>
  <c r="AS350" i="112"/>
  <c r="AL234" i="112"/>
  <c r="AR237" i="112"/>
  <c r="O244" i="112"/>
  <c r="AK244" i="112" s="1"/>
  <c r="AX244" i="112" s="1"/>
  <c r="AN245" i="112"/>
  <c r="AM250" i="112"/>
  <c r="J252" i="112"/>
  <c r="AP254" i="112"/>
  <c r="L254" i="112" s="1"/>
  <c r="AQ256" i="112"/>
  <c r="AN258" i="112"/>
  <c r="AN259" i="112"/>
  <c r="AQ262" i="112"/>
  <c r="AN266" i="112"/>
  <c r="AN267" i="112"/>
  <c r="AP268" i="112"/>
  <c r="L268" i="112" s="1"/>
  <c r="J270" i="112"/>
  <c r="J274" i="112"/>
  <c r="AT275" i="112"/>
  <c r="AN279" i="112"/>
  <c r="AR280" i="112"/>
  <c r="AL283" i="112"/>
  <c r="AN284" i="112"/>
  <c r="J286" i="112"/>
  <c r="AL288" i="112"/>
  <c r="AI290" i="112"/>
  <c r="AV290" i="112" s="1"/>
  <c r="AL291" i="112"/>
  <c r="O297" i="112"/>
  <c r="AJ297" i="112" s="1"/>
  <c r="AW297" i="112" s="1"/>
  <c r="AS299" i="112"/>
  <c r="AT303" i="112"/>
  <c r="AR305" i="112"/>
  <c r="AS306" i="112"/>
  <c r="AG309" i="112"/>
  <c r="AG310" i="112"/>
  <c r="AL312" i="112"/>
  <c r="I316" i="112"/>
  <c r="AR323" i="112"/>
  <c r="I326" i="112"/>
  <c r="J336" i="112"/>
  <c r="AM337" i="112"/>
  <c r="AJ340" i="112"/>
  <c r="AW340" i="112" s="1"/>
  <c r="AO342" i="112"/>
  <c r="AP343" i="112"/>
  <c r="L343" i="112" s="1"/>
  <c r="AP346" i="112"/>
  <c r="L346" i="112" s="1"/>
  <c r="AN349" i="112"/>
  <c r="AG219" i="112"/>
  <c r="AN224" i="112"/>
  <c r="AL225" i="112"/>
  <c r="AL226" i="112"/>
  <c r="AL227" i="112"/>
  <c r="AM234" i="112"/>
  <c r="AN236" i="112"/>
  <c r="AT237" i="112"/>
  <c r="AM240" i="112"/>
  <c r="AL241" i="112"/>
  <c r="AL242" i="112"/>
  <c r="AQ245" i="112"/>
  <c r="O249" i="112"/>
  <c r="AK249" i="112" s="1"/>
  <c r="AX249" i="112" s="1"/>
  <c r="AN250" i="112"/>
  <c r="AL253" i="112"/>
  <c r="AT254" i="112"/>
  <c r="AT256" i="112"/>
  <c r="AO258" i="112"/>
  <c r="AO259" i="112"/>
  <c r="AN261" i="112"/>
  <c r="AR262" i="112"/>
  <c r="AO266" i="112"/>
  <c r="AO267" i="112"/>
  <c r="AQ268" i="112"/>
  <c r="I273" i="112"/>
  <c r="I275" i="112"/>
  <c r="AS280" i="112"/>
  <c r="O282" i="112"/>
  <c r="AK282" i="112" s="1"/>
  <c r="AX282" i="112" s="1"/>
  <c r="AM283" i="112"/>
  <c r="AO284" i="112"/>
  <c r="AS288" i="112"/>
  <c r="AJ290" i="112"/>
  <c r="AW290" i="112" s="1"/>
  <c r="AM291" i="112"/>
  <c r="O294" i="112"/>
  <c r="AJ294" i="112" s="1"/>
  <c r="AW294" i="112" s="1"/>
  <c r="AN295" i="112"/>
  <c r="I299" i="112"/>
  <c r="AT299" i="112"/>
  <c r="AT305" i="112"/>
  <c r="AT306" i="112"/>
  <c r="O311" i="112"/>
  <c r="AK311" i="112" s="1"/>
  <c r="AX311" i="112" s="1"/>
  <c r="J316" i="112"/>
  <c r="O319" i="112"/>
  <c r="AK319" i="112" s="1"/>
  <c r="AX319" i="112" s="1"/>
  <c r="AS323" i="112"/>
  <c r="O325" i="112"/>
  <c r="J326" i="112"/>
  <c r="O327" i="112"/>
  <c r="AI327" i="112" s="1"/>
  <c r="AV327" i="112" s="1"/>
  <c r="O330" i="112"/>
  <c r="AK330" i="112" s="1"/>
  <c r="AX330" i="112" s="1"/>
  <c r="AL331" i="112"/>
  <c r="AQ337" i="112"/>
  <c r="AM340" i="112"/>
  <c r="AR343" i="112"/>
  <c r="AM345" i="112"/>
  <c r="AQ346" i="112"/>
  <c r="AO349" i="112"/>
  <c r="AM241" i="112"/>
  <c r="AR245" i="112"/>
  <c r="AO261" i="112"/>
  <c r="J273" i="112"/>
  <c r="J275" i="112"/>
  <c r="AN283" i="112"/>
  <c r="AT288" i="112"/>
  <c r="AS291" i="112"/>
  <c r="AP295" i="112"/>
  <c r="L295" i="112" s="1"/>
  <c r="J299" i="112"/>
  <c r="AL341" i="112"/>
  <c r="AN241" i="112"/>
  <c r="AR261" i="112"/>
  <c r="AO283" i="112"/>
  <c r="AQ219" i="112"/>
  <c r="AQ224" i="112"/>
  <c r="AO225" i="112"/>
  <c r="AO226" i="112"/>
  <c r="AS227" i="112"/>
  <c r="AN230" i="112"/>
  <c r="AL232" i="112"/>
  <c r="AP234" i="112"/>
  <c r="L234" i="112" s="1"/>
  <c r="J237" i="112"/>
  <c r="I238" i="112"/>
  <c r="AR239" i="112"/>
  <c r="AP240" i="112"/>
  <c r="L240" i="112" s="1"/>
  <c r="AO241" i="112"/>
  <c r="AO242" i="112"/>
  <c r="AR244" i="112"/>
  <c r="AS247" i="112"/>
  <c r="AQ250" i="112"/>
  <c r="AP253" i="112"/>
  <c r="L253" i="112" s="1"/>
  <c r="AR258" i="112"/>
  <c r="AR259" i="112"/>
  <c r="AT267" i="112"/>
  <c r="AT271" i="112"/>
  <c r="AG274" i="112"/>
  <c r="O275" i="112"/>
  <c r="AI275" i="112" s="1"/>
  <c r="AV275" i="112" s="1"/>
  <c r="O276" i="112"/>
  <c r="AK276" i="112" s="1"/>
  <c r="AX276" i="112" s="1"/>
  <c r="AN282" i="112"/>
  <c r="AP283" i="112"/>
  <c r="L283" i="112" s="1"/>
  <c r="AS295" i="112"/>
  <c r="AM297" i="112"/>
  <c r="O299" i="112"/>
  <c r="I303" i="112"/>
  <c r="J306" i="112"/>
  <c r="J307" i="112"/>
  <c r="AN309" i="112"/>
  <c r="AL310" i="112"/>
  <c r="AR317" i="112"/>
  <c r="AP328" i="112"/>
  <c r="L328" i="112" s="1"/>
  <c r="AT331" i="112"/>
  <c r="AP339" i="112"/>
  <c r="L339" i="112" s="1"/>
  <c r="AP340" i="112"/>
  <c r="L340" i="112" s="1"/>
  <c r="AN341" i="112"/>
  <c r="AS345" i="112"/>
  <c r="AT349" i="112"/>
  <c r="AP241" i="112"/>
  <c r="L241" i="112" s="1"/>
  <c r="AI270" i="112"/>
  <c r="AV270" i="112" s="1"/>
  <c r="AQ283" i="112"/>
  <c r="AJ286" i="112"/>
  <c r="AW286" i="112" s="1"/>
  <c r="AI287" i="112"/>
  <c r="AV287" i="112" s="1"/>
  <c r="AT295" i="112"/>
  <c r="AO309" i="112"/>
  <c r="AM310" i="112"/>
  <c r="AL311" i="112"/>
  <c r="O313" i="112"/>
  <c r="AJ313" i="112" s="1"/>
  <c r="AW313" i="112" s="1"/>
  <c r="I315" i="112"/>
  <c r="AG316" i="112"/>
  <c r="AL319" i="112"/>
  <c r="AG326" i="112"/>
  <c r="AL330" i="112"/>
  <c r="AQ339" i="112"/>
  <c r="AQ340" i="112"/>
  <c r="AO341" i="112"/>
  <c r="AT345" i="112"/>
  <c r="I347" i="112"/>
  <c r="AN351" i="112"/>
  <c r="I224" i="112"/>
  <c r="AT224" i="112"/>
  <c r="AQ225" i="112"/>
  <c r="AR226" i="112"/>
  <c r="AQ230" i="112"/>
  <c r="AO232" i="112"/>
  <c r="AT234" i="112"/>
  <c r="I240" i="112"/>
  <c r="AR240" i="112"/>
  <c r="AQ241" i="112"/>
  <c r="AR242" i="112"/>
  <c r="I248" i="112"/>
  <c r="AN252" i="112"/>
  <c r="AR253" i="112"/>
  <c r="AP255" i="112"/>
  <c r="L255" i="112" s="1"/>
  <c r="I259" i="112"/>
  <c r="I262" i="112"/>
  <c r="I268" i="112"/>
  <c r="AJ270" i="112"/>
  <c r="AW270" i="112" s="1"/>
  <c r="I272" i="112"/>
  <c r="AG273" i="112"/>
  <c r="AG275" i="112"/>
  <c r="AG276" i="112"/>
  <c r="AQ282" i="112"/>
  <c r="AR283" i="112"/>
  <c r="AK286" i="112"/>
  <c r="AX286" i="112" s="1"/>
  <c r="AL287" i="112"/>
  <c r="AP290" i="112"/>
  <c r="L290" i="112" s="1"/>
  <c r="AM294" i="112"/>
  <c r="AL300" i="112"/>
  <c r="O303" i="112"/>
  <c r="AI303" i="112" s="1"/>
  <c r="AV303" i="112" s="1"/>
  <c r="J305" i="112"/>
  <c r="O306" i="112"/>
  <c r="AK306" i="112" s="1"/>
  <c r="AX306" i="112" s="1"/>
  <c r="AP309" i="112"/>
  <c r="L309" i="112" s="1"/>
  <c r="AN310" i="112"/>
  <c r="AM311" i="112"/>
  <c r="I318" i="112"/>
  <c r="AM319" i="112"/>
  <c r="AL327" i="112"/>
  <c r="AM330" i="112"/>
  <c r="J332" i="112"/>
  <c r="AN336" i="112"/>
  <c r="AT339" i="112"/>
  <c r="AR340" i="112"/>
  <c r="AP341" i="112"/>
  <c r="L341" i="112" s="1"/>
  <c r="O343" i="112"/>
  <c r="J347" i="112"/>
  <c r="I349" i="112"/>
  <c r="AO351" i="112"/>
  <c r="J224" i="112"/>
  <c r="AR225" i="112"/>
  <c r="AT226" i="112"/>
  <c r="AS230" i="112"/>
  <c r="AR232" i="112"/>
  <c r="O237" i="112"/>
  <c r="J240" i="112"/>
  <c r="AT240" i="112"/>
  <c r="AR241" i="112"/>
  <c r="AT242" i="112"/>
  <c r="I245" i="112"/>
  <c r="I250" i="112"/>
  <c r="I251" i="112"/>
  <c r="AO252" i="112"/>
  <c r="AT253" i="112"/>
  <c r="J259" i="112"/>
  <c r="I267" i="112"/>
  <c r="O269" i="112"/>
  <c r="AI269" i="112" s="1"/>
  <c r="AV269" i="112" s="1"/>
  <c r="AM270" i="112"/>
  <c r="J272" i="112"/>
  <c r="AR282" i="112"/>
  <c r="AT283" i="112"/>
  <c r="O285" i="112"/>
  <c r="AI285" i="112" s="1"/>
  <c r="AV285" i="112" s="1"/>
  <c r="AL286" i="112"/>
  <c r="AM287" i="112"/>
  <c r="AS289" i="112"/>
  <c r="AQ290" i="112"/>
  <c r="AO292" i="112"/>
  <c r="AN294" i="112"/>
  <c r="AQ309" i="112"/>
  <c r="AO310" i="112"/>
  <c r="AN311" i="112"/>
  <c r="AG313" i="112"/>
  <c r="O315" i="112"/>
  <c r="AJ315" i="112" s="1"/>
  <c r="AW315" i="112" s="1"/>
  <c r="AL316" i="112"/>
  <c r="AN319" i="112"/>
  <c r="AG324" i="112"/>
  <c r="AL326" i="112"/>
  <c r="AM327" i="112"/>
  <c r="AN330" i="112"/>
  <c r="I335" i="112"/>
  <c r="AO336" i="112"/>
  <c r="AG338" i="112"/>
  <c r="AQ341" i="112"/>
  <c r="J346" i="112"/>
  <c r="AT230" i="112"/>
  <c r="AS232" i="112"/>
  <c r="AT241" i="112"/>
  <c r="J245" i="112"/>
  <c r="AR252" i="112"/>
  <c r="J256" i="112"/>
  <c r="O262" i="112"/>
  <c r="AK262" i="112" s="1"/>
  <c r="AX262" i="112" s="1"/>
  <c r="O268" i="112"/>
  <c r="AK268" i="112" s="1"/>
  <c r="AX268" i="112" s="1"/>
  <c r="AN270" i="112"/>
  <c r="AO273" i="112"/>
  <c r="O280" i="112"/>
  <c r="AK280" i="112" s="1"/>
  <c r="AX280" i="112" s="1"/>
  <c r="AG281" i="112"/>
  <c r="AM286" i="112"/>
  <c r="AQ287" i="112"/>
  <c r="AT289" i="112"/>
  <c r="AR290" i="112"/>
  <c r="AP292" i="112"/>
  <c r="L292" i="112" s="1"/>
  <c r="AO294" i="112"/>
  <c r="L296" i="112"/>
  <c r="O298" i="112"/>
  <c r="AK298" i="112" s="1"/>
  <c r="AX298" i="112" s="1"/>
  <c r="AG303" i="112"/>
  <c r="O305" i="112"/>
  <c r="AK305" i="112" s="1"/>
  <c r="AX305" i="112" s="1"/>
  <c r="AL307" i="112"/>
  <c r="AR309" i="112"/>
  <c r="AP310" i="112"/>
  <c r="L310" i="112" s="1"/>
  <c r="AO311" i="112"/>
  <c r="AO316" i="112"/>
  <c r="AO319" i="112"/>
  <c r="AL325" i="112"/>
  <c r="AM326" i="112"/>
  <c r="AN327" i="112"/>
  <c r="O329" i="112"/>
  <c r="AI329" i="112" s="1"/>
  <c r="AV329" i="112" s="1"/>
  <c r="AQ330" i="112"/>
  <c r="O332" i="112"/>
  <c r="AI332" i="112" s="1"/>
  <c r="AV332" i="112" s="1"/>
  <c r="J335" i="112"/>
  <c r="AS336" i="112"/>
  <c r="I340" i="112"/>
  <c r="AR341" i="112"/>
  <c r="AG343" i="112"/>
  <c r="I241" i="112"/>
  <c r="AP273" i="112"/>
  <c r="L273" i="112" s="1"/>
  <c r="AL275" i="112"/>
  <c r="AL276" i="112"/>
  <c r="I283" i="112"/>
  <c r="AP316" i="112"/>
  <c r="AN326" i="112"/>
  <c r="I341" i="112"/>
  <c r="AT341" i="112"/>
  <c r="AP238" i="112"/>
  <c r="L238" i="112" s="1"/>
  <c r="O240" i="112"/>
  <c r="J241" i="112"/>
  <c r="O245" i="112"/>
  <c r="AK245" i="112" s="1"/>
  <c r="AX245" i="112" s="1"/>
  <c r="AN246" i="112"/>
  <c r="AN248" i="112"/>
  <c r="O250" i="112"/>
  <c r="AK250" i="112" s="1"/>
  <c r="AX250" i="112" s="1"/>
  <c r="AG251" i="112"/>
  <c r="I253" i="112"/>
  <c r="AG262" i="112"/>
  <c r="O267" i="112"/>
  <c r="AK267" i="112" s="1"/>
  <c r="AX267" i="112" s="1"/>
  <c r="AQ270" i="112"/>
  <c r="AQ273" i="112"/>
  <c r="AN274" i="112"/>
  <c r="AM275" i="112"/>
  <c r="AM276" i="112"/>
  <c r="AL281" i="112"/>
  <c r="J283" i="112"/>
  <c r="AM285" i="112"/>
  <c r="AO286" i="112"/>
  <c r="AT287" i="112"/>
  <c r="I290" i="112"/>
  <c r="AT292" i="112"/>
  <c r="AQ294" i="112"/>
  <c r="AL299" i="112"/>
  <c r="AL303" i="112"/>
  <c r="AL306" i="112"/>
  <c r="AT307" i="112"/>
  <c r="AR310" i="112"/>
  <c r="AR311" i="112"/>
  <c r="AL313" i="112"/>
  <c r="AQ316" i="112"/>
  <c r="AM318" i="112"/>
  <c r="AQ319" i="112"/>
  <c r="AP324" i="112"/>
  <c r="L324" i="112" s="1"/>
  <c r="AO325" i="112"/>
  <c r="AO326" i="112"/>
  <c r="AP327" i="112"/>
  <c r="L327" i="112" s="1"/>
  <c r="AG329" i="112"/>
  <c r="AT330" i="112"/>
  <c r="AQ338" i="112"/>
  <c r="J341" i="112"/>
  <c r="I345" i="112"/>
  <c r="O346" i="112"/>
  <c r="AK346" i="112" s="1"/>
  <c r="AX346" i="112" s="1"/>
  <c r="AL347" i="112"/>
  <c r="AG349" i="112"/>
  <c r="AG350" i="112"/>
  <c r="AR273" i="112"/>
  <c r="AN275" i="112"/>
  <c r="AN299" i="112"/>
  <c r="O226" i="112"/>
  <c r="AI226" i="112" s="1"/>
  <c r="AV226" i="112" s="1"/>
  <c r="J236" i="112"/>
  <c r="AM237" i="112"/>
  <c r="AR238" i="112"/>
  <c r="AG240" i="112"/>
  <c r="O241" i="112"/>
  <c r="AI241" i="112" s="1"/>
  <c r="AV241" i="112" s="1"/>
  <c r="AG245" i="112"/>
  <c r="AQ246" i="112"/>
  <c r="AR248" i="112"/>
  <c r="AG250" i="112"/>
  <c r="AN251" i="112"/>
  <c r="O261" i="112"/>
  <c r="AK261" i="112" s="1"/>
  <c r="AX261" i="112" s="1"/>
  <c r="AG267" i="112"/>
  <c r="AN269" i="112"/>
  <c r="AO272" i="112"/>
  <c r="AS273" i="112"/>
  <c r="AP274" i="112"/>
  <c r="L274" i="112" s="1"/>
  <c r="AO275" i="112"/>
  <c r="AO276" i="112"/>
  <c r="AQ281" i="112"/>
  <c r="O283" i="112"/>
  <c r="AK283" i="112" s="1"/>
  <c r="AX283" i="112" s="1"/>
  <c r="AR286" i="112"/>
  <c r="AT296" i="112"/>
  <c r="AO299" i="112"/>
  <c r="AN303" i="112"/>
  <c r="AL305" i="112"/>
  <c r="AO306" i="112"/>
  <c r="J309" i="112"/>
  <c r="J310" i="112"/>
  <c r="AN313" i="112"/>
  <c r="AQ315" i="112"/>
  <c r="AP318" i="112"/>
  <c r="L318" i="112" s="1"/>
  <c r="AS324" i="112"/>
  <c r="AQ325" i="112"/>
  <c r="AQ326" i="112"/>
  <c r="AT327" i="112"/>
  <c r="AR332" i="112"/>
  <c r="AT338" i="112"/>
  <c r="AL343" i="112"/>
  <c r="AI349" i="112"/>
  <c r="AV349" i="112" s="1"/>
  <c r="AN350" i="112"/>
  <c r="AO237" i="112"/>
  <c r="AP275" i="112"/>
  <c r="L275" i="112" s="1"/>
  <c r="AP276" i="112"/>
  <c r="L276" i="112" s="1"/>
  <c r="AO303" i="112"/>
  <c r="AP313" i="112"/>
  <c r="L313" i="112" s="1"/>
  <c r="AR325" i="112"/>
  <c r="AR326" i="112"/>
  <c r="AG340" i="112"/>
  <c r="O341" i="112"/>
  <c r="AI341" i="112" s="1"/>
  <c r="AV341" i="112" s="1"/>
  <c r="AJ349" i="112"/>
  <c r="AW349" i="112" s="1"/>
  <c r="AO350" i="112"/>
  <c r="AO23" i="112"/>
  <c r="AT23" i="112"/>
  <c r="AR23" i="112"/>
  <c r="J23" i="112"/>
  <c r="AL113" i="112"/>
  <c r="AR113" i="112"/>
  <c r="J113" i="112"/>
  <c r="AT113" i="112"/>
  <c r="AS113" i="112"/>
  <c r="AQ113" i="112"/>
  <c r="AP113" i="112"/>
  <c r="L113" i="112" s="1"/>
  <c r="AO113" i="112"/>
  <c r="AN113" i="112"/>
  <c r="AM113" i="112"/>
  <c r="AG113" i="112"/>
  <c r="O113" i="112"/>
  <c r="O23" i="112"/>
  <c r="AL26" i="112"/>
  <c r="AJ38" i="112"/>
  <c r="AW38" i="112" s="1"/>
  <c r="AG39" i="112"/>
  <c r="AL41" i="112"/>
  <c r="AS69" i="112"/>
  <c r="AK74" i="112"/>
  <c r="AX74" i="112" s="1"/>
  <c r="AJ74" i="112"/>
  <c r="AW74" i="112" s="1"/>
  <c r="AI74" i="112"/>
  <c r="AV74" i="112" s="1"/>
  <c r="S20" i="112"/>
  <c r="AQ26" i="112"/>
  <c r="AR76" i="112"/>
  <c r="J76" i="112"/>
  <c r="AQ76" i="112"/>
  <c r="I76" i="112"/>
  <c r="AP76" i="112"/>
  <c r="L76" i="112" s="1"/>
  <c r="AO76" i="112"/>
  <c r="AN76" i="112"/>
  <c r="AM76" i="112"/>
  <c r="AL76" i="112"/>
  <c r="AG76" i="112"/>
  <c r="O76" i="112"/>
  <c r="AG23" i="112"/>
  <c r="AL25" i="112"/>
  <c r="AR26" i="112"/>
  <c r="AL39" i="112"/>
  <c r="AL40" i="112"/>
  <c r="AO41" i="112"/>
  <c r="O49" i="112"/>
  <c r="AQ49" i="112"/>
  <c r="I49" i="112"/>
  <c r="AP49" i="112"/>
  <c r="L49" i="112" s="1"/>
  <c r="AO49" i="112"/>
  <c r="AN49" i="112"/>
  <c r="AL49" i="112"/>
  <c r="AQ82" i="112"/>
  <c r="I82" i="112"/>
  <c r="AO82" i="112"/>
  <c r="AT82" i="112"/>
  <c r="J82" i="112"/>
  <c r="AS82" i="112"/>
  <c r="AR82" i="112"/>
  <c r="AP82" i="112"/>
  <c r="L82" i="112" s="1"/>
  <c r="AN82" i="112"/>
  <c r="AM82" i="112"/>
  <c r="AL82" i="112"/>
  <c r="AG82" i="112"/>
  <c r="O82" i="112"/>
  <c r="U20" i="112"/>
  <c r="AR44" i="112"/>
  <c r="J44" i="112"/>
  <c r="AN44" i="112"/>
  <c r="AM44" i="112"/>
  <c r="AL44" i="112"/>
  <c r="AG44" i="112"/>
  <c r="O44" i="112"/>
  <c r="AQ53" i="112"/>
  <c r="I53" i="112"/>
  <c r="AP53" i="112"/>
  <c r="L53" i="112" s="1"/>
  <c r="AN53" i="112"/>
  <c r="AM53" i="112"/>
  <c r="AL53" i="112"/>
  <c r="AT53" i="112"/>
  <c r="AO55" i="112"/>
  <c r="AN55" i="112"/>
  <c r="AL55" i="112"/>
  <c r="AT55" i="112"/>
  <c r="AR55" i="112"/>
  <c r="J55" i="112"/>
  <c r="AQ127" i="112"/>
  <c r="I127" i="112"/>
  <c r="AN127" i="112"/>
  <c r="AM127" i="112"/>
  <c r="AL127" i="112"/>
  <c r="AT127" i="112"/>
  <c r="J127" i="112"/>
  <c r="AS127" i="112"/>
  <c r="AR127" i="112"/>
  <c r="AP127" i="112"/>
  <c r="L127" i="112" s="1"/>
  <c r="AO127" i="112"/>
  <c r="AG127" i="112"/>
  <c r="AL23" i="112"/>
  <c r="AL24" i="112"/>
  <c r="O33" i="112"/>
  <c r="AQ33" i="112"/>
  <c r="I33" i="112"/>
  <c r="AP33" i="112"/>
  <c r="L33" i="112" s="1"/>
  <c r="AO33" i="112"/>
  <c r="AN33" i="112"/>
  <c r="AL33" i="112"/>
  <c r="AN39" i="112"/>
  <c r="AS40" i="112"/>
  <c r="O53" i="112"/>
  <c r="O55" i="112"/>
  <c r="O65" i="112"/>
  <c r="AT65" i="112"/>
  <c r="AR65" i="112"/>
  <c r="J65" i="112"/>
  <c r="AQ65" i="112"/>
  <c r="I65" i="112"/>
  <c r="AP65" i="112"/>
  <c r="L65" i="112" s="1"/>
  <c r="AO65" i="112"/>
  <c r="AN65" i="112"/>
  <c r="AM65" i="112"/>
  <c r="AL65" i="112"/>
  <c r="O127" i="112"/>
  <c r="AM23" i="112"/>
  <c r="AN24" i="112"/>
  <c r="AR28" i="112"/>
  <c r="J28" i="112"/>
  <c r="AN28" i="112"/>
  <c r="AM28" i="112"/>
  <c r="AL28" i="112"/>
  <c r="AG28" i="112"/>
  <c r="O28" i="112"/>
  <c r="AP39" i="112"/>
  <c r="L39" i="112" s="1"/>
  <c r="AK63" i="112"/>
  <c r="AX63" i="112" s="1"/>
  <c r="AJ63" i="112"/>
  <c r="AW63" i="112" s="1"/>
  <c r="AS76" i="112"/>
  <c r="AN23" i="112"/>
  <c r="AS24" i="112"/>
  <c r="L28" i="112"/>
  <c r="AJ29" i="112"/>
  <c r="AW29" i="112" s="1"/>
  <c r="AK31" i="112"/>
  <c r="AX31" i="112" s="1"/>
  <c r="AQ39" i="112"/>
  <c r="AG43" i="112"/>
  <c r="O43" i="112"/>
  <c r="AT43" i="112"/>
  <c r="AR43" i="112"/>
  <c r="J43" i="112"/>
  <c r="AP43" i="112"/>
  <c r="L43" i="112" s="1"/>
  <c r="AN43" i="112"/>
  <c r="AG53" i="112"/>
  <c r="AG55" i="112"/>
  <c r="AG65" i="112"/>
  <c r="AT76" i="112"/>
  <c r="Y20" i="112"/>
  <c r="AP23" i="112"/>
  <c r="L23" i="112" s="1"/>
  <c r="AG33" i="112"/>
  <c r="AS39" i="112"/>
  <c r="AG106" i="112"/>
  <c r="O106" i="112"/>
  <c r="AQ106" i="112"/>
  <c r="I106" i="112"/>
  <c r="J106" i="112"/>
  <c r="AT106" i="112"/>
  <c r="AS106" i="112"/>
  <c r="AR106" i="112"/>
  <c r="AP106" i="112"/>
  <c r="L106" i="112" s="1"/>
  <c r="AO106" i="112"/>
  <c r="AN106" i="112"/>
  <c r="AM106" i="112"/>
  <c r="AL106" i="112"/>
  <c r="Z20" i="112"/>
  <c r="AQ23" i="112"/>
  <c r="AG27" i="112"/>
  <c r="O27" i="112"/>
  <c r="AT27" i="112"/>
  <c r="AR27" i="112"/>
  <c r="J27" i="112"/>
  <c r="AP27" i="112"/>
  <c r="L27" i="112" s="1"/>
  <c r="AN27" i="112"/>
  <c r="AO44" i="112"/>
  <c r="AI52" i="112"/>
  <c r="AV52" i="112" s="1"/>
  <c r="AM55" i="112"/>
  <c r="AA20" i="112"/>
  <c r="AS23" i="112"/>
  <c r="I26" i="112"/>
  <c r="AQ37" i="112"/>
  <c r="I37" i="112"/>
  <c r="AM37" i="112"/>
  <c r="AL37" i="112"/>
  <c r="AT37" i="112"/>
  <c r="L37" i="112"/>
  <c r="AT42" i="112"/>
  <c r="AP42" i="112"/>
  <c r="L42" i="112" s="1"/>
  <c r="AO42" i="112"/>
  <c r="AN42" i="112"/>
  <c r="AM42" i="112"/>
  <c r="AG42" i="112"/>
  <c r="AP44" i="112"/>
  <c r="L44" i="112" s="1"/>
  <c r="AM49" i="112"/>
  <c r="AK52" i="112"/>
  <c r="AX52" i="112" s="1"/>
  <c r="AO53" i="112"/>
  <c r="AP55" i="112"/>
  <c r="L55" i="112" s="1"/>
  <c r="AK58" i="112"/>
  <c r="AX58" i="112" s="1"/>
  <c r="AI63" i="112"/>
  <c r="AV63" i="112" s="1"/>
  <c r="AS65" i="112"/>
  <c r="AJ39" i="112"/>
  <c r="AW39" i="112" s="1"/>
  <c r="AI39" i="112"/>
  <c r="AV39" i="112" s="1"/>
  <c r="AB20" i="112"/>
  <c r="AO28" i="112"/>
  <c r="AM41" i="112"/>
  <c r="AG41" i="112"/>
  <c r="AT41" i="112"/>
  <c r="AR41" i="112"/>
  <c r="J41" i="112"/>
  <c r="AP41" i="112"/>
  <c r="L41" i="112" s="1"/>
  <c r="AK42" i="112"/>
  <c r="AX42" i="112" s="1"/>
  <c r="AI42" i="112"/>
  <c r="AV42" i="112" s="1"/>
  <c r="AQ44" i="112"/>
  <c r="AR53" i="112"/>
  <c r="AQ55" i="112"/>
  <c r="AJ125" i="112"/>
  <c r="AW125" i="112" s="1"/>
  <c r="AT26" i="112"/>
  <c r="AP26" i="112"/>
  <c r="L26" i="112" s="1"/>
  <c r="AO26" i="112"/>
  <c r="AN26" i="112"/>
  <c r="AM26" i="112"/>
  <c r="AG26" i="112"/>
  <c r="AR40" i="112"/>
  <c r="J40" i="112"/>
  <c r="AQ40" i="112"/>
  <c r="I40" i="112"/>
  <c r="AP40" i="112"/>
  <c r="L40" i="112" s="1"/>
  <c r="AO40" i="112"/>
  <c r="AM40" i="112"/>
  <c r="AS44" i="112"/>
  <c r="AS53" i="112"/>
  <c r="AS55" i="112"/>
  <c r="AQ69" i="112"/>
  <c r="I69" i="112"/>
  <c r="AP69" i="112"/>
  <c r="L69" i="112" s="1"/>
  <c r="AO69" i="112"/>
  <c r="AN69" i="112"/>
  <c r="AM69" i="112"/>
  <c r="AL69" i="112"/>
  <c r="O69" i="112"/>
  <c r="AT69" i="112"/>
  <c r="AG99" i="112"/>
  <c r="AP99" i="112"/>
  <c r="L99" i="112" s="1"/>
  <c r="J99" i="112"/>
  <c r="AT99" i="112"/>
  <c r="I99" i="112"/>
  <c r="AS99" i="112"/>
  <c r="AR99" i="112"/>
  <c r="AQ99" i="112"/>
  <c r="AO99" i="112"/>
  <c r="AN99" i="112"/>
  <c r="AM99" i="112"/>
  <c r="AL99" i="112"/>
  <c r="O99" i="112"/>
  <c r="AM25" i="112"/>
  <c r="AG25" i="112"/>
  <c r="AT25" i="112"/>
  <c r="AR25" i="112"/>
  <c r="J25" i="112"/>
  <c r="AP25" i="112"/>
  <c r="L25" i="112" s="1"/>
  <c r="O26" i="112"/>
  <c r="AQ28" i="112"/>
  <c r="AR33" i="112"/>
  <c r="AT44" i="112"/>
  <c r="AM57" i="112"/>
  <c r="AL57" i="112"/>
  <c r="AG57" i="112"/>
  <c r="AT57" i="112"/>
  <c r="AR57" i="112"/>
  <c r="J57" i="112"/>
  <c r="AP57" i="112"/>
  <c r="L57" i="112" s="1"/>
  <c r="AR107" i="112"/>
  <c r="J107" i="112"/>
  <c r="AP107" i="112"/>
  <c r="L107" i="112" s="1"/>
  <c r="AO107" i="112"/>
  <c r="AN107" i="112"/>
  <c r="AL107" i="112"/>
  <c r="I107" i="112"/>
  <c r="AT107" i="112"/>
  <c r="AS107" i="112"/>
  <c r="AQ107" i="112"/>
  <c r="AM107" i="112"/>
  <c r="AG107" i="112"/>
  <c r="O107" i="112"/>
  <c r="AR24" i="112"/>
  <c r="J24" i="112"/>
  <c r="AQ24" i="112"/>
  <c r="I24" i="112"/>
  <c r="AP24" i="112"/>
  <c r="L24" i="112" s="1"/>
  <c r="AO24" i="112"/>
  <c r="AM24" i="112"/>
  <c r="AO39" i="112"/>
  <c r="AT39" i="112"/>
  <c r="AR39" i="112"/>
  <c r="J39" i="112"/>
  <c r="O40" i="112"/>
  <c r="AR60" i="112"/>
  <c r="J60" i="112"/>
  <c r="AQ60" i="112"/>
  <c r="I60" i="112"/>
  <c r="AO60" i="112"/>
  <c r="AN60" i="112"/>
  <c r="AM60" i="112"/>
  <c r="AL60" i="112"/>
  <c r="AG60" i="112"/>
  <c r="O60" i="112"/>
  <c r="AJ68" i="112"/>
  <c r="AW68" i="112" s="1"/>
  <c r="AI68" i="112"/>
  <c r="AV68" i="112" s="1"/>
  <c r="AG69" i="112"/>
  <c r="AS30" i="112"/>
  <c r="AO34" i="112"/>
  <c r="AS46" i="112"/>
  <c r="AO50" i="112"/>
  <c r="AG58" i="112"/>
  <c r="AN59" i="112"/>
  <c r="AS62" i="112"/>
  <c r="J71" i="112"/>
  <c r="AR71" i="112"/>
  <c r="AP73" i="112"/>
  <c r="L73" i="112" s="1"/>
  <c r="AG74" i="112"/>
  <c r="AN75" i="112"/>
  <c r="AS78" i="112"/>
  <c r="AN83" i="112"/>
  <c r="AT87" i="112"/>
  <c r="AR87" i="112"/>
  <c r="J87" i="112"/>
  <c r="AO91" i="112"/>
  <c r="AN93" i="112"/>
  <c r="AL93" i="112"/>
  <c r="AO97" i="112"/>
  <c r="AO129" i="112"/>
  <c r="AL129" i="112"/>
  <c r="AT129" i="112"/>
  <c r="AR129" i="112"/>
  <c r="J129" i="112"/>
  <c r="AT143" i="112"/>
  <c r="AP143" i="112"/>
  <c r="L143" i="112" s="1"/>
  <c r="AM143" i="112"/>
  <c r="I143" i="112"/>
  <c r="AS143" i="112"/>
  <c r="AQ143" i="112"/>
  <c r="AO143" i="112"/>
  <c r="AN143" i="112"/>
  <c r="AL143" i="112"/>
  <c r="AG143" i="112"/>
  <c r="O143" i="112"/>
  <c r="AS71" i="112"/>
  <c r="I73" i="112"/>
  <c r="AQ73" i="112"/>
  <c r="AG90" i="112"/>
  <c r="AQ90" i="112"/>
  <c r="I90" i="112"/>
  <c r="AQ100" i="112"/>
  <c r="I100" i="112"/>
  <c r="AO100" i="112"/>
  <c r="AN100" i="112"/>
  <c r="AM100" i="112"/>
  <c r="AG100" i="112"/>
  <c r="AQ116" i="112"/>
  <c r="I116" i="112"/>
  <c r="AP116" i="112"/>
  <c r="L116" i="112" s="1"/>
  <c r="AO116" i="112"/>
  <c r="AN116" i="112"/>
  <c r="AM116" i="112"/>
  <c r="AG116" i="112"/>
  <c r="AG117" i="112"/>
  <c r="O117" i="112"/>
  <c r="AT117" i="112"/>
  <c r="AR117" i="112"/>
  <c r="J117" i="112"/>
  <c r="AN117" i="112"/>
  <c r="AO118" i="112"/>
  <c r="AN118" i="112"/>
  <c r="AM118" i="112"/>
  <c r="AL118" i="112"/>
  <c r="AG118" i="112"/>
  <c r="O118" i="112"/>
  <c r="AK129" i="112"/>
  <c r="AX129" i="112" s="1"/>
  <c r="AJ129" i="112"/>
  <c r="AW129" i="112" s="1"/>
  <c r="AI129" i="112"/>
  <c r="AV129" i="112" s="1"/>
  <c r="AM22" i="112"/>
  <c r="AN29" i="112"/>
  <c r="O30" i="112"/>
  <c r="AL31" i="112"/>
  <c r="AS32" i="112"/>
  <c r="I34" i="112"/>
  <c r="AQ34" i="112"/>
  <c r="AO36" i="112"/>
  <c r="AM38" i="112"/>
  <c r="AN45" i="112"/>
  <c r="O46" i="112"/>
  <c r="AL47" i="112"/>
  <c r="AS48" i="112"/>
  <c r="I50" i="112"/>
  <c r="AQ50" i="112"/>
  <c r="AO52" i="112"/>
  <c r="AM54" i="112"/>
  <c r="AP59" i="112"/>
  <c r="L59" i="112" s="1"/>
  <c r="AN61" i="112"/>
  <c r="O62" i="112"/>
  <c r="AL63" i="112"/>
  <c r="AS64" i="112"/>
  <c r="I66" i="112"/>
  <c r="AQ66" i="112"/>
  <c r="AO68" i="112"/>
  <c r="AM70" i="112"/>
  <c r="L71" i="112"/>
  <c r="AT71" i="112"/>
  <c r="J73" i="112"/>
  <c r="AR73" i="112"/>
  <c r="AP75" i="112"/>
  <c r="L75" i="112" s="1"/>
  <c r="AN77" i="112"/>
  <c r="O78" i="112"/>
  <c r="AO81" i="112"/>
  <c r="AP83" i="112"/>
  <c r="L83" i="112" s="1"/>
  <c r="I85" i="112"/>
  <c r="AL86" i="112"/>
  <c r="AQ88" i="112"/>
  <c r="AR91" i="112"/>
  <c r="O93" i="112"/>
  <c r="AQ97" i="112"/>
  <c r="AS102" i="112"/>
  <c r="AP109" i="112"/>
  <c r="L109" i="112" s="1"/>
  <c r="AN109" i="112"/>
  <c r="AM109" i="112"/>
  <c r="AL109" i="112"/>
  <c r="AG115" i="112"/>
  <c r="AT115" i="112"/>
  <c r="AP115" i="112"/>
  <c r="L115" i="112" s="1"/>
  <c r="AM123" i="112"/>
  <c r="AL135" i="112"/>
  <c r="O135" i="112"/>
  <c r="AS135" i="112"/>
  <c r="J135" i="112"/>
  <c r="AR135" i="112"/>
  <c r="I135" i="112"/>
  <c r="AQ135" i="112"/>
  <c r="AP135" i="112"/>
  <c r="L135" i="112" s="1"/>
  <c r="AO135" i="112"/>
  <c r="AM135" i="112"/>
  <c r="AS73" i="112"/>
  <c r="AJ115" i="112"/>
  <c r="AW115" i="112" s="1"/>
  <c r="AI115" i="112"/>
  <c r="AV115" i="112" s="1"/>
  <c r="AS34" i="112"/>
  <c r="AS50" i="112"/>
  <c r="AM56" i="112"/>
  <c r="J59" i="112"/>
  <c r="AR59" i="112"/>
  <c r="AG62" i="112"/>
  <c r="AS66" i="112"/>
  <c r="AM72" i="112"/>
  <c r="AT73" i="112"/>
  <c r="J75" i="112"/>
  <c r="AR75" i="112"/>
  <c r="AG78" i="112"/>
  <c r="J83" i="112"/>
  <c r="AR83" i="112"/>
  <c r="AT85" i="112"/>
  <c r="AO86" i="112"/>
  <c r="AL89" i="112"/>
  <c r="J91" i="112"/>
  <c r="AM92" i="112"/>
  <c r="AG93" i="112"/>
  <c r="AN95" i="112"/>
  <c r="I97" i="112"/>
  <c r="AM98" i="112"/>
  <c r="O101" i="112"/>
  <c r="AT101" i="112"/>
  <c r="AN101" i="112"/>
  <c r="AS59" i="112"/>
  <c r="AG71" i="112"/>
  <c r="O73" i="112"/>
  <c r="AS75" i="112"/>
  <c r="AS83" i="112"/>
  <c r="AI87" i="112"/>
  <c r="AV87" i="112" s="1"/>
  <c r="AM89" i="112"/>
  <c r="AP91" i="112"/>
  <c r="L91" i="112" s="1"/>
  <c r="AN91" i="112"/>
  <c r="AR97" i="112"/>
  <c r="J97" i="112"/>
  <c r="AN98" i="112"/>
  <c r="J29" i="112"/>
  <c r="AR29" i="112"/>
  <c r="O34" i="112"/>
  <c r="AS36" i="112"/>
  <c r="J45" i="112"/>
  <c r="AR45" i="112"/>
  <c r="O50" i="112"/>
  <c r="AS52" i="112"/>
  <c r="AO56" i="112"/>
  <c r="AM58" i="112"/>
  <c r="AT59" i="112"/>
  <c r="J61" i="112"/>
  <c r="AR61" i="112"/>
  <c r="O66" i="112"/>
  <c r="AS68" i="112"/>
  <c r="AO72" i="112"/>
  <c r="AM74" i="112"/>
  <c r="AT75" i="112"/>
  <c r="J77" i="112"/>
  <c r="AR77" i="112"/>
  <c r="J81" i="112"/>
  <c r="AS81" i="112"/>
  <c r="AT83" i="112"/>
  <c r="AQ86" i="112"/>
  <c r="AJ87" i="112"/>
  <c r="AW87" i="112" s="1"/>
  <c r="AN89" i="112"/>
  <c r="AJ90" i="112"/>
  <c r="AW90" i="112" s="1"/>
  <c r="AP92" i="112"/>
  <c r="L92" i="112" s="1"/>
  <c r="AP95" i="112"/>
  <c r="L95" i="112" s="1"/>
  <c r="AR98" i="112"/>
  <c r="AG101" i="112"/>
  <c r="AK115" i="112"/>
  <c r="AX115" i="112" s="1"/>
  <c r="AP118" i="112"/>
  <c r="L118" i="112" s="1"/>
  <c r="AN129" i="112"/>
  <c r="AM158" i="112"/>
  <c r="AT158" i="112"/>
  <c r="J158" i="112"/>
  <c r="AS158" i="112"/>
  <c r="I158" i="112"/>
  <c r="AR158" i="112"/>
  <c r="AQ158" i="112"/>
  <c r="AP158" i="112"/>
  <c r="L158" i="112" s="1"/>
  <c r="AO158" i="112"/>
  <c r="AN158" i="112"/>
  <c r="AL158" i="112"/>
  <c r="AG158" i="112"/>
  <c r="O158" i="112"/>
  <c r="AS29" i="112"/>
  <c r="AS45" i="112"/>
  <c r="AP56" i="112"/>
  <c r="L56" i="112" s="1"/>
  <c r="AN58" i="112"/>
  <c r="O59" i="112"/>
  <c r="AS61" i="112"/>
  <c r="AP72" i="112"/>
  <c r="L72" i="112" s="1"/>
  <c r="AG73" i="112"/>
  <c r="AN74" i="112"/>
  <c r="O75" i="112"/>
  <c r="AS77" i="112"/>
  <c r="AT81" i="112"/>
  <c r="O83" i="112"/>
  <c r="AG85" i="112"/>
  <c r="AR86" i="112"/>
  <c r="AO89" i="112"/>
  <c r="AK90" i="112"/>
  <c r="AX90" i="112" s="1"/>
  <c r="O91" i="112"/>
  <c r="AQ92" i="112"/>
  <c r="AQ95" i="112"/>
  <c r="O97" i="112"/>
  <c r="AT98" i="112"/>
  <c r="AO102" i="112"/>
  <c r="AM102" i="112"/>
  <c r="AL102" i="112"/>
  <c r="O102" i="112"/>
  <c r="AL117" i="112"/>
  <c r="AQ118" i="112"/>
  <c r="AP129" i="112"/>
  <c r="L129" i="112" s="1"/>
  <c r="AS22" i="112"/>
  <c r="AT29" i="112"/>
  <c r="J31" i="112"/>
  <c r="AR31" i="112"/>
  <c r="AI32" i="112"/>
  <c r="AV32" i="112" s="1"/>
  <c r="AG34" i="112"/>
  <c r="AN35" i="112"/>
  <c r="AS38" i="112"/>
  <c r="L45" i="112"/>
  <c r="AT45" i="112"/>
  <c r="J47" i="112"/>
  <c r="AR47" i="112"/>
  <c r="AG50" i="112"/>
  <c r="AN51" i="112"/>
  <c r="AS54" i="112"/>
  <c r="I56" i="112"/>
  <c r="AQ56" i="112"/>
  <c r="AO58" i="112"/>
  <c r="AT61" i="112"/>
  <c r="J63" i="112"/>
  <c r="AR63" i="112"/>
  <c r="AG66" i="112"/>
  <c r="AN67" i="112"/>
  <c r="AS70" i="112"/>
  <c r="I72" i="112"/>
  <c r="AQ72" i="112"/>
  <c r="AO74" i="112"/>
  <c r="AT77" i="112"/>
  <c r="AS79" i="112"/>
  <c r="AP84" i="112"/>
  <c r="L84" i="112" s="1"/>
  <c r="I86" i="112"/>
  <c r="AS86" i="112"/>
  <c r="AL87" i="112"/>
  <c r="O88" i="112"/>
  <c r="AQ89" i="112"/>
  <c r="AL90" i="112"/>
  <c r="AR92" i="112"/>
  <c r="AR95" i="112"/>
  <c r="AI109" i="112"/>
  <c r="AV109" i="112" s="1"/>
  <c r="AM115" i="112"/>
  <c r="AL116" i="112"/>
  <c r="AM117" i="112"/>
  <c r="AR118" i="112"/>
  <c r="AQ129" i="112"/>
  <c r="O134" i="112"/>
  <c r="AQ134" i="112"/>
  <c r="I134" i="112"/>
  <c r="AL134" i="112"/>
  <c r="AG134" i="112"/>
  <c r="AT134" i="112"/>
  <c r="J134" i="112"/>
  <c r="AR134" i="112"/>
  <c r="AO134" i="112"/>
  <c r="AN135" i="112"/>
  <c r="AL30" i="112"/>
  <c r="AS31" i="112"/>
  <c r="AO35" i="112"/>
  <c r="AL46" i="112"/>
  <c r="AS47" i="112"/>
  <c r="AO51" i="112"/>
  <c r="J56" i="112"/>
  <c r="AR56" i="112"/>
  <c r="AP58" i="112"/>
  <c r="L58" i="112" s="1"/>
  <c r="AL62" i="112"/>
  <c r="AO67" i="112"/>
  <c r="J72" i="112"/>
  <c r="AR72" i="112"/>
  <c r="AP74" i="112"/>
  <c r="L74" i="112" s="1"/>
  <c r="AL78" i="112"/>
  <c r="AI85" i="112"/>
  <c r="AV85" i="112" s="1"/>
  <c r="J86" i="112"/>
  <c r="AT86" i="112"/>
  <c r="AM87" i="112"/>
  <c r="AS89" i="112"/>
  <c r="AM90" i="112"/>
  <c r="AG91" i="112"/>
  <c r="AS92" i="112"/>
  <c r="AM93" i="112"/>
  <c r="AS95" i="112"/>
  <c r="AG97" i="112"/>
  <c r="AL100" i="112"/>
  <c r="AK109" i="112"/>
  <c r="AX109" i="112" s="1"/>
  <c r="AN111" i="112"/>
  <c r="AL111" i="112"/>
  <c r="AT111" i="112"/>
  <c r="AN115" i="112"/>
  <c r="AR116" i="112"/>
  <c r="AO117" i="112"/>
  <c r="AS118" i="112"/>
  <c r="AS129" i="112"/>
  <c r="AT135" i="112"/>
  <c r="AO140" i="112"/>
  <c r="AT140" i="112"/>
  <c r="J140" i="112"/>
  <c r="AS140" i="112"/>
  <c r="I140" i="112"/>
  <c r="AQ140" i="112"/>
  <c r="AP140" i="112"/>
  <c r="L140" i="112" s="1"/>
  <c r="AN140" i="112"/>
  <c r="AM140" i="112"/>
  <c r="AL140" i="112"/>
  <c r="AG140" i="112"/>
  <c r="O140" i="112"/>
  <c r="I58" i="112"/>
  <c r="AQ58" i="112"/>
  <c r="AL71" i="112"/>
  <c r="I74" i="112"/>
  <c r="AQ74" i="112"/>
  <c r="I89" i="112"/>
  <c r="AN90" i="112"/>
  <c r="I92" i="112"/>
  <c r="AP100" i="112"/>
  <c r="L100" i="112" s="1"/>
  <c r="AK111" i="112"/>
  <c r="AX111" i="112" s="1"/>
  <c r="AS116" i="112"/>
  <c r="AP117" i="112"/>
  <c r="L117" i="112" s="1"/>
  <c r="AT118" i="112"/>
  <c r="AR123" i="112"/>
  <c r="J123" i="112"/>
  <c r="AQ123" i="112"/>
  <c r="I123" i="112"/>
  <c r="AP123" i="112"/>
  <c r="L123" i="112" s="1"/>
  <c r="AO123" i="112"/>
  <c r="AN123" i="112"/>
  <c r="AL123" i="112"/>
  <c r="AR89" i="112"/>
  <c r="J89" i="112"/>
  <c r="AP89" i="112"/>
  <c r="L89" i="112" s="1"/>
  <c r="AS98" i="112"/>
  <c r="AQ98" i="112"/>
  <c r="I98" i="112"/>
  <c r="AP98" i="112"/>
  <c r="L98" i="112" s="1"/>
  <c r="AO98" i="112"/>
  <c r="AS58" i="112"/>
  <c r="AN71" i="112"/>
  <c r="AL73" i="112"/>
  <c r="AS74" i="112"/>
  <c r="AP90" i="112"/>
  <c r="L90" i="112" s="1"/>
  <c r="AG92" i="112"/>
  <c r="O92" i="112"/>
  <c r="AO92" i="112"/>
  <c r="AL95" i="112"/>
  <c r="AT95" i="112"/>
  <c r="AS100" i="112"/>
  <c r="AS117" i="112"/>
  <c r="O123" i="112"/>
  <c r="AN133" i="112"/>
  <c r="AS133" i="112"/>
  <c r="I133" i="112"/>
  <c r="AR133" i="112"/>
  <c r="AP133" i="112"/>
  <c r="L133" i="112" s="1"/>
  <c r="AO133" i="112"/>
  <c r="AM133" i="112"/>
  <c r="AL133" i="112"/>
  <c r="AO84" i="112"/>
  <c r="AM84" i="112"/>
  <c r="AM85" i="112"/>
  <c r="AQ87" i="112"/>
  <c r="O89" i="112"/>
  <c r="AR90" i="112"/>
  <c r="AR93" i="112"/>
  <c r="O95" i="112"/>
  <c r="AL97" i="112"/>
  <c r="O98" i="112"/>
  <c r="AT100" i="112"/>
  <c r="AO101" i="112"/>
  <c r="AT105" i="112"/>
  <c r="AR105" i="112"/>
  <c r="J105" i="112"/>
  <c r="AQ105" i="112"/>
  <c r="I105" i="112"/>
  <c r="AP105" i="112"/>
  <c r="L105" i="112" s="1"/>
  <c r="AN105" i="112"/>
  <c r="AS109" i="112"/>
  <c r="O133" i="112"/>
  <c r="AN134" i="112"/>
  <c r="AL103" i="112"/>
  <c r="AO108" i="112"/>
  <c r="AL119" i="112"/>
  <c r="AS120" i="112"/>
  <c r="I122" i="112"/>
  <c r="AQ122" i="112"/>
  <c r="AO124" i="112"/>
  <c r="I131" i="112"/>
  <c r="AI137" i="112"/>
  <c r="AV137" i="112" s="1"/>
  <c r="AQ138" i="112"/>
  <c r="I138" i="112"/>
  <c r="AM138" i="112"/>
  <c r="AP147" i="112"/>
  <c r="L147" i="112" s="1"/>
  <c r="AL147" i="112"/>
  <c r="O150" i="112"/>
  <c r="AQ150" i="112"/>
  <c r="I150" i="112"/>
  <c r="AN150" i="112"/>
  <c r="AP151" i="112"/>
  <c r="L151" i="112" s="1"/>
  <c r="I156" i="112"/>
  <c r="AS156" i="112"/>
  <c r="AS159" i="112"/>
  <c r="AQ151" i="112"/>
  <c r="I159" i="112"/>
  <c r="AM188" i="112"/>
  <c r="AS122" i="112"/>
  <c r="AP131" i="112"/>
  <c r="L131" i="112" s="1"/>
  <c r="AL131" i="112"/>
  <c r="AR151" i="112"/>
  <c r="AR164" i="112"/>
  <c r="J164" i="112"/>
  <c r="AT164" i="112"/>
  <c r="I164" i="112"/>
  <c r="AO164" i="112"/>
  <c r="AM164" i="112"/>
  <c r="AL164" i="112"/>
  <c r="AN167" i="112"/>
  <c r="AR172" i="112"/>
  <c r="J172" i="112"/>
  <c r="AN172" i="112"/>
  <c r="O172" i="112"/>
  <c r="AR179" i="112"/>
  <c r="J179" i="112"/>
  <c r="AQ179" i="112"/>
  <c r="AM179" i="112"/>
  <c r="AL179" i="112"/>
  <c r="O179" i="112"/>
  <c r="I179" i="112"/>
  <c r="AT179" i="112"/>
  <c r="AP179" i="112"/>
  <c r="L179" i="112" s="1"/>
  <c r="AO179" i="112"/>
  <c r="AM198" i="112"/>
  <c r="AG198" i="112"/>
  <c r="AS198" i="112"/>
  <c r="I198" i="112"/>
  <c r="AT198" i="112"/>
  <c r="AR198" i="112"/>
  <c r="AQ198" i="112"/>
  <c r="AO198" i="112"/>
  <c r="AL198" i="112"/>
  <c r="AT159" i="112"/>
  <c r="AP159" i="112"/>
  <c r="L159" i="112" s="1"/>
  <c r="AM159" i="112"/>
  <c r="AQ173" i="112"/>
  <c r="I173" i="112"/>
  <c r="AP173" i="112"/>
  <c r="L173" i="112" s="1"/>
  <c r="AO173" i="112"/>
  <c r="J173" i="112"/>
  <c r="AM177" i="112"/>
  <c r="AL177" i="112"/>
  <c r="O177" i="112"/>
  <c r="J177" i="112"/>
  <c r="I177" i="112"/>
  <c r="O184" i="112"/>
  <c r="AT184" i="112"/>
  <c r="AS184" i="112"/>
  <c r="AR184" i="112"/>
  <c r="AQ184" i="112"/>
  <c r="AO184" i="112"/>
  <c r="AL184" i="112"/>
  <c r="AG184" i="112"/>
  <c r="J184" i="112"/>
  <c r="AS108" i="112"/>
  <c r="AM114" i="112"/>
  <c r="AP119" i="112"/>
  <c r="L119" i="112" s="1"/>
  <c r="AG120" i="112"/>
  <c r="AN121" i="112"/>
  <c r="O122" i="112"/>
  <c r="AS124" i="112"/>
  <c r="AM130" i="112"/>
  <c r="O131" i="112"/>
  <c r="AN137" i="112"/>
  <c r="AG138" i="112"/>
  <c r="AR141" i="112"/>
  <c r="J141" i="112"/>
  <c r="AO141" i="112"/>
  <c r="AO142" i="112"/>
  <c r="AG144" i="112"/>
  <c r="AT144" i="112"/>
  <c r="AM146" i="112"/>
  <c r="AG147" i="112"/>
  <c r="AM149" i="112"/>
  <c r="J151" i="112"/>
  <c r="AL155" i="112"/>
  <c r="O156" i="112"/>
  <c r="O159" i="112"/>
  <c r="AQ161" i="112"/>
  <c r="AO162" i="112"/>
  <c r="O164" i="112"/>
  <c r="AQ165" i="112"/>
  <c r="I165" i="112"/>
  <c r="AM165" i="112"/>
  <c r="O165" i="112"/>
  <c r="AR167" i="112"/>
  <c r="AP170" i="112"/>
  <c r="L170" i="112" s="1"/>
  <c r="O173" i="112"/>
  <c r="AG174" i="112"/>
  <c r="AP174" i="112"/>
  <c r="L174" i="112" s="1"/>
  <c r="AR174" i="112"/>
  <c r="AO174" i="112"/>
  <c r="AN174" i="112"/>
  <c r="AL151" i="112"/>
  <c r="O151" i="112"/>
  <c r="AS167" i="112"/>
  <c r="AO175" i="112"/>
  <c r="AN175" i="112"/>
  <c r="AM175" i="112"/>
  <c r="AG175" i="112"/>
  <c r="AS175" i="112"/>
  <c r="AL175" i="112"/>
  <c r="O176" i="112"/>
  <c r="AT176" i="112"/>
  <c r="AN176" i="112"/>
  <c r="AM176" i="112"/>
  <c r="AG176" i="112"/>
  <c r="AG177" i="112"/>
  <c r="AM214" i="112"/>
  <c r="AG214" i="112"/>
  <c r="AR214" i="112"/>
  <c r="J214" i="112"/>
  <c r="AL214" i="112"/>
  <c r="O214" i="112"/>
  <c r="AT214" i="112"/>
  <c r="I214" i="112"/>
  <c r="AS214" i="112"/>
  <c r="AQ214" i="112"/>
  <c r="AP214" i="112"/>
  <c r="L214" i="112" s="1"/>
  <c r="AO214" i="112"/>
  <c r="AN214" i="112"/>
  <c r="I80" i="112"/>
  <c r="AQ80" i="112"/>
  <c r="AS94" i="112"/>
  <c r="I96" i="112"/>
  <c r="AQ96" i="112"/>
  <c r="J103" i="112"/>
  <c r="AR103" i="112"/>
  <c r="O108" i="112"/>
  <c r="AS110" i="112"/>
  <c r="I112" i="112"/>
  <c r="AQ112" i="112"/>
  <c r="AO114" i="112"/>
  <c r="J119" i="112"/>
  <c r="AR119" i="112"/>
  <c r="AP121" i="112"/>
  <c r="L121" i="112" s="1"/>
  <c r="O124" i="112"/>
  <c r="AL125" i="112"/>
  <c r="AS126" i="112"/>
  <c r="I128" i="112"/>
  <c r="AQ128" i="112"/>
  <c r="AO130" i="112"/>
  <c r="AG131" i="112"/>
  <c r="AP137" i="112"/>
  <c r="L137" i="112" s="1"/>
  <c r="AI138" i="112"/>
  <c r="AV138" i="112" s="1"/>
  <c r="J139" i="112"/>
  <c r="O141" i="112"/>
  <c r="AQ142" i="112"/>
  <c r="AO146" i="112"/>
  <c r="AP149" i="112"/>
  <c r="L149" i="112" s="1"/>
  <c r="AN155" i="112"/>
  <c r="AG156" i="112"/>
  <c r="AG159" i="112"/>
  <c r="AT161" i="112"/>
  <c r="AR162" i="112"/>
  <c r="AG164" i="112"/>
  <c r="AG173" i="112"/>
  <c r="AM184" i="112"/>
  <c r="AN198" i="112"/>
  <c r="AS103" i="112"/>
  <c r="AP114" i="112"/>
  <c r="L114" i="112" s="1"/>
  <c r="AS119" i="112"/>
  <c r="I121" i="112"/>
  <c r="AQ121" i="112"/>
  <c r="AM125" i="112"/>
  <c r="AP130" i="112"/>
  <c r="L130" i="112" s="1"/>
  <c r="AQ137" i="112"/>
  <c r="AJ138" i="112"/>
  <c r="AW138" i="112" s="1"/>
  <c r="AT139" i="112"/>
  <c r="AR142" i="112"/>
  <c r="AR145" i="112"/>
  <c r="J145" i="112"/>
  <c r="AN145" i="112"/>
  <c r="AP146" i="112"/>
  <c r="L146" i="112" s="1"/>
  <c r="AQ149" i="112"/>
  <c r="AQ154" i="112"/>
  <c r="I154" i="112"/>
  <c r="AM154" i="112"/>
  <c r="AO155" i="112"/>
  <c r="AS162" i="112"/>
  <c r="AG165" i="112"/>
  <c r="O175" i="112"/>
  <c r="AN184" i="112"/>
  <c r="AP198" i="112"/>
  <c r="L198" i="112" s="1"/>
  <c r="O200" i="112"/>
  <c r="AT200" i="112"/>
  <c r="AR200" i="112"/>
  <c r="AQ200" i="112"/>
  <c r="AP200" i="112"/>
  <c r="L200" i="112" s="1"/>
  <c r="J200" i="112"/>
  <c r="I200" i="112"/>
  <c r="AS200" i="112"/>
  <c r="AO200" i="112"/>
  <c r="AM200" i="112"/>
  <c r="AG200" i="112"/>
  <c r="I114" i="112"/>
  <c r="AQ114" i="112"/>
  <c r="J121" i="112"/>
  <c r="AR121" i="112"/>
  <c r="AN125" i="112"/>
  <c r="I130" i="112"/>
  <c r="AQ130" i="112"/>
  <c r="I137" i="112"/>
  <c r="AR137" i="112"/>
  <c r="O139" i="112"/>
  <c r="AG141" i="112"/>
  <c r="I142" i="112"/>
  <c r="AS142" i="112"/>
  <c r="L145" i="112"/>
  <c r="AQ146" i="112"/>
  <c r="AM147" i="112"/>
  <c r="AR149" i="112"/>
  <c r="AL150" i="112"/>
  <c r="AG151" i="112"/>
  <c r="AP155" i="112"/>
  <c r="L155" i="112" s="1"/>
  <c r="AR157" i="112"/>
  <c r="J157" i="112"/>
  <c r="AO157" i="112"/>
  <c r="AN160" i="112"/>
  <c r="AG160" i="112"/>
  <c r="AL172" i="112"/>
  <c r="AN177" i="112"/>
  <c r="AM182" i="112"/>
  <c r="AG182" i="112"/>
  <c r="AT182" i="112"/>
  <c r="J182" i="112"/>
  <c r="AR182" i="112"/>
  <c r="AO182" i="112"/>
  <c r="AN182" i="112"/>
  <c r="AP184" i="112"/>
  <c r="L184" i="112" s="1"/>
  <c r="AS121" i="112"/>
  <c r="AO125" i="112"/>
  <c r="AS146" i="112"/>
  <c r="AS149" i="112"/>
  <c r="AR155" i="112"/>
  <c r="AM172" i="112"/>
  <c r="AO177" i="112"/>
  <c r="AN179" i="112"/>
  <c r="AP229" i="112"/>
  <c r="L229" i="112" s="1"/>
  <c r="AO229" i="112"/>
  <c r="J229" i="112"/>
  <c r="AR229" i="112"/>
  <c r="AQ229" i="112"/>
  <c r="AN229" i="112"/>
  <c r="AM229" i="112"/>
  <c r="AL229" i="112"/>
  <c r="AG229" i="112"/>
  <c r="O229" i="112"/>
  <c r="I229" i="112"/>
  <c r="AT229" i="112"/>
  <c r="AS229" i="112"/>
  <c r="AP125" i="112"/>
  <c r="L125" i="112" s="1"/>
  <c r="AN138" i="112"/>
  <c r="AL144" i="112"/>
  <c r="AO147" i="112"/>
  <c r="I149" i="112"/>
  <c r="AO150" i="112"/>
  <c r="AL156" i="112"/>
  <c r="AM161" i="112"/>
  <c r="O161" i="112"/>
  <c r="L161" i="112"/>
  <c r="AR161" i="112"/>
  <c r="AO161" i="112"/>
  <c r="AN164" i="112"/>
  <c r="AN168" i="112"/>
  <c r="AM168" i="112"/>
  <c r="AL168" i="112"/>
  <c r="AQ168" i="112"/>
  <c r="AG168" i="112"/>
  <c r="AO172" i="112"/>
  <c r="AL173" i="112"/>
  <c r="AL176" i="112"/>
  <c r="AP177" i="112"/>
  <c r="L177" i="112" s="1"/>
  <c r="AS179" i="112"/>
  <c r="AP181" i="112"/>
  <c r="L181" i="112" s="1"/>
  <c r="AO181" i="112"/>
  <c r="AR181" i="112"/>
  <c r="AQ181" i="112"/>
  <c r="AN181" i="112"/>
  <c r="AT181" i="112"/>
  <c r="AL181" i="112"/>
  <c r="J181" i="112"/>
  <c r="AP197" i="112"/>
  <c r="L197" i="112" s="1"/>
  <c r="AO197" i="112"/>
  <c r="AQ197" i="112"/>
  <c r="AN197" i="112"/>
  <c r="AM197" i="112"/>
  <c r="AG197" i="112"/>
  <c r="O197" i="112"/>
  <c r="J197" i="112"/>
  <c r="I197" i="112"/>
  <c r="AT197" i="112"/>
  <c r="AR197" i="112"/>
  <c r="AL159" i="112"/>
  <c r="AG167" i="112"/>
  <c r="O167" i="112"/>
  <c r="AO167" i="112"/>
  <c r="AT167" i="112"/>
  <c r="I167" i="112"/>
  <c r="AP167" i="112"/>
  <c r="L167" i="112" s="1"/>
  <c r="AM167" i="112"/>
  <c r="AL167" i="112"/>
  <c r="AM173" i="112"/>
  <c r="AQ177" i="112"/>
  <c r="AG188" i="112"/>
  <c r="AQ188" i="112"/>
  <c r="I188" i="112"/>
  <c r="AP188" i="112"/>
  <c r="L188" i="112" s="1"/>
  <c r="AR188" i="112"/>
  <c r="AO188" i="112"/>
  <c r="AN188" i="112"/>
  <c r="AT188" i="112"/>
  <c r="AS188" i="112"/>
  <c r="AL188" i="112"/>
  <c r="O146" i="112"/>
  <c r="AR146" i="112"/>
  <c r="J146" i="112"/>
  <c r="AN149" i="112"/>
  <c r="AG149" i="112"/>
  <c r="AT155" i="112"/>
  <c r="AQ155" i="112"/>
  <c r="I155" i="112"/>
  <c r="AN159" i="112"/>
  <c r="AT162" i="112"/>
  <c r="AL162" i="112"/>
  <c r="AP162" i="112"/>
  <c r="L162" i="112" s="1"/>
  <c r="AQ164" i="112"/>
  <c r="AL170" i="112"/>
  <c r="AT170" i="112"/>
  <c r="AG170" i="112"/>
  <c r="J170" i="112"/>
  <c r="AS170" i="112"/>
  <c r="AQ172" i="112"/>
  <c r="AN173" i="112"/>
  <c r="AQ175" i="112"/>
  <c r="AP176" i="112"/>
  <c r="L176" i="112" s="1"/>
  <c r="AR177" i="112"/>
  <c r="AK181" i="112"/>
  <c r="AX181" i="112" s="1"/>
  <c r="AI181" i="112"/>
  <c r="AV181" i="112" s="1"/>
  <c r="O188" i="112"/>
  <c r="AI236" i="112"/>
  <c r="AV236" i="112" s="1"/>
  <c r="AK236" i="112"/>
  <c r="AX236" i="112" s="1"/>
  <c r="AJ236" i="112"/>
  <c r="AW236" i="112" s="1"/>
  <c r="AM151" i="112"/>
  <c r="O155" i="112"/>
  <c r="AP156" i="112"/>
  <c r="L156" i="112" s="1"/>
  <c r="AO159" i="112"/>
  <c r="O162" i="112"/>
  <c r="AS164" i="112"/>
  <c r="O170" i="112"/>
  <c r="AS172" i="112"/>
  <c r="AR173" i="112"/>
  <c r="AR175" i="112"/>
  <c r="AQ176" i="112"/>
  <c r="AS177" i="112"/>
  <c r="AJ187" i="112"/>
  <c r="AW187" i="112" s="1"/>
  <c r="AI187" i="112"/>
  <c r="AV187" i="112" s="1"/>
  <c r="AK187" i="112"/>
  <c r="AX187" i="112" s="1"/>
  <c r="AO180" i="112"/>
  <c r="O180" i="112"/>
  <c r="AP180" i="112"/>
  <c r="L180" i="112" s="1"/>
  <c r="AL191" i="112"/>
  <c r="O191" i="112"/>
  <c r="AQ191" i="112"/>
  <c r="AP191" i="112"/>
  <c r="L191" i="112" s="1"/>
  <c r="AO191" i="112"/>
  <c r="AM194" i="112"/>
  <c r="AP203" i="112"/>
  <c r="L203" i="112" s="1"/>
  <c r="J203" i="112"/>
  <c r="AT203" i="112"/>
  <c r="I203" i="112"/>
  <c r="AS203" i="112"/>
  <c r="AL203" i="112"/>
  <c r="AG204" i="112"/>
  <c r="AQ204" i="112"/>
  <c r="I204" i="112"/>
  <c r="AP204" i="112"/>
  <c r="L204" i="112" s="1"/>
  <c r="AO204" i="112"/>
  <c r="AN204" i="112"/>
  <c r="AM204" i="112"/>
  <c r="AM257" i="112"/>
  <c r="AL257" i="112"/>
  <c r="O257" i="112"/>
  <c r="J257" i="112"/>
  <c r="AS257" i="112"/>
  <c r="AR257" i="112"/>
  <c r="AQ257" i="112"/>
  <c r="AO257" i="112"/>
  <c r="AN257" i="112"/>
  <c r="AG257" i="112"/>
  <c r="AT257" i="112"/>
  <c r="AP257" i="112"/>
  <c r="L257" i="112" s="1"/>
  <c r="AN205" i="112"/>
  <c r="AG205" i="112"/>
  <c r="AL205" i="112"/>
  <c r="AS205" i="112"/>
  <c r="I205" i="112"/>
  <c r="AP213" i="112"/>
  <c r="L213" i="112" s="1"/>
  <c r="AO213" i="112"/>
  <c r="AR213" i="112"/>
  <c r="AN213" i="112"/>
  <c r="AM213" i="112"/>
  <c r="AL213" i="112"/>
  <c r="O213" i="112"/>
  <c r="AO194" i="112"/>
  <c r="O203" i="112"/>
  <c r="O204" i="112"/>
  <c r="AL210" i="112"/>
  <c r="AL216" i="112"/>
  <c r="AT231" i="112"/>
  <c r="AN231" i="112"/>
  <c r="AM231" i="112"/>
  <c r="AO231" i="112"/>
  <c r="AG231" i="112"/>
  <c r="O231" i="112"/>
  <c r="J231" i="112"/>
  <c r="AS231" i="112"/>
  <c r="AR231" i="112"/>
  <c r="AM210" i="112"/>
  <c r="AR260" i="112"/>
  <c r="J260" i="112"/>
  <c r="AQ260" i="112"/>
  <c r="I260" i="112"/>
  <c r="AT260" i="112"/>
  <c r="AS260" i="112"/>
  <c r="AO260" i="112"/>
  <c r="AN260" i="112"/>
  <c r="AG260" i="112"/>
  <c r="O260" i="112"/>
  <c r="AP260" i="112"/>
  <c r="L260" i="112" s="1"/>
  <c r="AM260" i="112"/>
  <c r="AL260" i="112"/>
  <c r="AQ278" i="112"/>
  <c r="I278" i="112"/>
  <c r="AP278" i="112"/>
  <c r="L278" i="112" s="1"/>
  <c r="AO278" i="112"/>
  <c r="J278" i="112"/>
  <c r="AT278" i="112"/>
  <c r="AS278" i="112"/>
  <c r="AR278" i="112"/>
  <c r="AN278" i="112"/>
  <c r="AM278" i="112"/>
  <c r="AL278" i="112"/>
  <c r="AG278" i="112"/>
  <c r="O278" i="112"/>
  <c r="AR185" i="112"/>
  <c r="J185" i="112"/>
  <c r="AL185" i="112"/>
  <c r="AO185" i="112"/>
  <c r="AN185" i="112"/>
  <c r="AM185" i="112"/>
  <c r="O185" i="112"/>
  <c r="AJ192" i="112"/>
  <c r="AW192" i="112" s="1"/>
  <c r="AI192" i="112"/>
  <c r="AV192" i="112" s="1"/>
  <c r="AR210" i="112"/>
  <c r="AG213" i="112"/>
  <c r="AO216" i="112"/>
  <c r="AL207" i="112"/>
  <c r="O207" i="112"/>
  <c r="AR207" i="112"/>
  <c r="AP207" i="112"/>
  <c r="L207" i="112" s="1"/>
  <c r="AO207" i="112"/>
  <c r="AN207" i="112"/>
  <c r="AG207" i="112"/>
  <c r="AT210" i="112"/>
  <c r="AO228" i="112"/>
  <c r="AT228" i="112"/>
  <c r="L228" i="112"/>
  <c r="AQ228" i="112"/>
  <c r="I228" i="112"/>
  <c r="J228" i="112"/>
  <c r="AS228" i="112"/>
  <c r="AR228" i="112"/>
  <c r="AN228" i="112"/>
  <c r="AL228" i="112"/>
  <c r="AL180" i="112"/>
  <c r="AG220" i="112"/>
  <c r="AQ220" i="112"/>
  <c r="I220" i="112"/>
  <c r="AP220" i="112"/>
  <c r="L220" i="112" s="1"/>
  <c r="AL220" i="112"/>
  <c r="AO220" i="112"/>
  <c r="AM220" i="112"/>
  <c r="J220" i="112"/>
  <c r="AK221" i="112"/>
  <c r="AX221" i="112" s="1"/>
  <c r="AI221" i="112"/>
  <c r="AV221" i="112" s="1"/>
  <c r="AL223" i="112"/>
  <c r="O223" i="112"/>
  <c r="AQ223" i="112"/>
  <c r="I223" i="112"/>
  <c r="AN223" i="112"/>
  <c r="J223" i="112"/>
  <c r="AT223" i="112"/>
  <c r="AR223" i="112"/>
  <c r="AM223" i="112"/>
  <c r="O228" i="112"/>
  <c r="AL231" i="112"/>
  <c r="AM180" i="112"/>
  <c r="AG185" i="112"/>
  <c r="AM203" i="112"/>
  <c r="AM205" i="112"/>
  <c r="AK208" i="112"/>
  <c r="AX208" i="112" s="1"/>
  <c r="AI208" i="112"/>
  <c r="AV208" i="112" s="1"/>
  <c r="AQ213" i="112"/>
  <c r="AP231" i="112"/>
  <c r="L231" i="112" s="1"/>
  <c r="AP235" i="112"/>
  <c r="L235" i="112" s="1"/>
  <c r="O235" i="112"/>
  <c r="AR235" i="112"/>
  <c r="J235" i="112"/>
  <c r="I235" i="112"/>
  <c r="AT235" i="112"/>
  <c r="AS235" i="112"/>
  <c r="AQ235" i="112"/>
  <c r="AO235" i="112"/>
  <c r="AN235" i="112"/>
  <c r="AM235" i="112"/>
  <c r="AL235" i="112"/>
  <c r="AQ194" i="112"/>
  <c r="I194" i="112"/>
  <c r="AS194" i="112"/>
  <c r="AR194" i="112"/>
  <c r="AP194" i="112"/>
  <c r="L194" i="112" s="1"/>
  <c r="AO205" i="112"/>
  <c r="AS213" i="112"/>
  <c r="AG228" i="112"/>
  <c r="AQ231" i="112"/>
  <c r="AK253" i="112"/>
  <c r="AX253" i="112" s="1"/>
  <c r="AJ253" i="112"/>
  <c r="AW253" i="112" s="1"/>
  <c r="AI253" i="112"/>
  <c r="AV253" i="112" s="1"/>
  <c r="AS132" i="112"/>
  <c r="AO136" i="112"/>
  <c r="AO152" i="112"/>
  <c r="AP166" i="112"/>
  <c r="L166" i="112" s="1"/>
  <c r="AO166" i="112"/>
  <c r="AN166" i="112"/>
  <c r="AQ180" i="112"/>
  <c r="AN191" i="112"/>
  <c r="AR195" i="112"/>
  <c r="J195" i="112"/>
  <c r="AQ195" i="112"/>
  <c r="I195" i="112"/>
  <c r="AL195" i="112"/>
  <c r="L195" i="112"/>
  <c r="AO203" i="112"/>
  <c r="AR204" i="112"/>
  <c r="AP205" i="112"/>
  <c r="L205" i="112" s="1"/>
  <c r="AT213" i="112"/>
  <c r="AR217" i="112"/>
  <c r="J217" i="112"/>
  <c r="AL217" i="112"/>
  <c r="AG217" i="112"/>
  <c r="AT217" i="112"/>
  <c r="I217" i="112"/>
  <c r="AS217" i="112"/>
  <c r="AQ217" i="112"/>
  <c r="AO217" i="112"/>
  <c r="AJ221" i="112"/>
  <c r="AW221" i="112" s="1"/>
  <c r="AG235" i="112"/>
  <c r="AR180" i="112"/>
  <c r="AR191" i="112"/>
  <c r="O194" i="112"/>
  <c r="AK195" i="112"/>
  <c r="AX195" i="112" s="1"/>
  <c r="AJ195" i="112"/>
  <c r="AW195" i="112" s="1"/>
  <c r="AQ203" i="112"/>
  <c r="AS204" i="112"/>
  <c r="AQ205" i="112"/>
  <c r="AR211" i="112"/>
  <c r="J211" i="112"/>
  <c r="AQ211" i="112"/>
  <c r="I211" i="112"/>
  <c r="AL211" i="112"/>
  <c r="AT211" i="112"/>
  <c r="AM228" i="112"/>
  <c r="AQ210" i="112"/>
  <c r="I210" i="112"/>
  <c r="AS210" i="112"/>
  <c r="AP210" i="112"/>
  <c r="L210" i="112" s="1"/>
  <c r="AO210" i="112"/>
  <c r="AN210" i="112"/>
  <c r="AK217" i="112"/>
  <c r="AX217" i="112" s="1"/>
  <c r="AI217" i="112"/>
  <c r="AV217" i="112" s="1"/>
  <c r="AM207" i="112"/>
  <c r="AJ211" i="112"/>
  <c r="AW211" i="112" s="1"/>
  <c r="AI211" i="112"/>
  <c r="AV211" i="112" s="1"/>
  <c r="O216" i="112"/>
  <c r="AT216" i="112"/>
  <c r="AP216" i="112"/>
  <c r="L216" i="112" s="1"/>
  <c r="J216" i="112"/>
  <c r="I216" i="112"/>
  <c r="AR216" i="112"/>
  <c r="AM216" i="112"/>
  <c r="AS185" i="112"/>
  <c r="AN189" i="112"/>
  <c r="AG189" i="112"/>
  <c r="AT189" i="112"/>
  <c r="J189" i="112"/>
  <c r="AR201" i="112"/>
  <c r="J201" i="112"/>
  <c r="AL201" i="112"/>
  <c r="AN201" i="112"/>
  <c r="AM201" i="112"/>
  <c r="AQ207" i="112"/>
  <c r="O210" i="112"/>
  <c r="AM169" i="112"/>
  <c r="AM178" i="112"/>
  <c r="AN196" i="112"/>
  <c r="AO199" i="112"/>
  <c r="AP219" i="112"/>
  <c r="L219" i="112" s="1"/>
  <c r="O219" i="112"/>
  <c r="AR219" i="112"/>
  <c r="J219" i="112"/>
  <c r="AQ232" i="112"/>
  <c r="AS239" i="112"/>
  <c r="AK252" i="112"/>
  <c r="AX252" i="112" s="1"/>
  <c r="AJ252" i="112"/>
  <c r="AW252" i="112" s="1"/>
  <c r="AI252" i="112"/>
  <c r="AV252" i="112" s="1"/>
  <c r="AT239" i="112"/>
  <c r="AG263" i="112"/>
  <c r="AO263" i="112"/>
  <c r="AT263" i="112"/>
  <c r="J263" i="112"/>
  <c r="AR263" i="112"/>
  <c r="AQ263" i="112"/>
  <c r="AP263" i="112"/>
  <c r="L263" i="112" s="1"/>
  <c r="AN263" i="112"/>
  <c r="AM263" i="112"/>
  <c r="AL263" i="112"/>
  <c r="O263" i="112"/>
  <c r="AP304" i="112"/>
  <c r="L304" i="112" s="1"/>
  <c r="J304" i="112"/>
  <c r="AR304" i="112"/>
  <c r="AO304" i="112"/>
  <c r="AN304" i="112"/>
  <c r="AM304" i="112"/>
  <c r="AG304" i="112"/>
  <c r="O304" i="112"/>
  <c r="I304" i="112"/>
  <c r="AT304" i="112"/>
  <c r="AS304" i="112"/>
  <c r="AQ304" i="112"/>
  <c r="AL304" i="112"/>
  <c r="AM230" i="112"/>
  <c r="AG230" i="112"/>
  <c r="AR230" i="112"/>
  <c r="J230" i="112"/>
  <c r="AO230" i="112"/>
  <c r="O243" i="112"/>
  <c r="AT243" i="112"/>
  <c r="L243" i="112"/>
  <c r="AR243" i="112"/>
  <c r="J243" i="112"/>
  <c r="AQ243" i="112"/>
  <c r="I243" i="112"/>
  <c r="AM243" i="112"/>
  <c r="AO244" i="112"/>
  <c r="AL244" i="112"/>
  <c r="AT244" i="112"/>
  <c r="AQ244" i="112"/>
  <c r="I244" i="112"/>
  <c r="O230" i="112"/>
  <c r="AM236" i="112"/>
  <c r="AI237" i="112"/>
  <c r="AV237" i="112" s="1"/>
  <c r="O238" i="112"/>
  <c r="AO238" i="112"/>
  <c r="AN238" i="112"/>
  <c r="AG238" i="112"/>
  <c r="AG243" i="112"/>
  <c r="AR249" i="112"/>
  <c r="J249" i="112"/>
  <c r="AO249" i="112"/>
  <c r="AN249" i="112"/>
  <c r="AL249" i="112"/>
  <c r="AG249" i="112"/>
  <c r="AT249" i="112"/>
  <c r="L249" i="112"/>
  <c r="AL239" i="112"/>
  <c r="O239" i="112"/>
  <c r="AQ239" i="112"/>
  <c r="I239" i="112"/>
  <c r="AN239" i="112"/>
  <c r="AT247" i="112"/>
  <c r="AQ247" i="112"/>
  <c r="I247" i="112"/>
  <c r="AP247" i="112"/>
  <c r="L247" i="112" s="1"/>
  <c r="AN247" i="112"/>
  <c r="AM247" i="112"/>
  <c r="AG248" i="112"/>
  <c r="O248" i="112"/>
  <c r="AT248" i="112"/>
  <c r="AP248" i="112"/>
  <c r="L248" i="112" s="1"/>
  <c r="AM248" i="112"/>
  <c r="AS169" i="112"/>
  <c r="AS178" i="112"/>
  <c r="AT183" i="112"/>
  <c r="L183" i="112"/>
  <c r="AN183" i="112"/>
  <c r="AM183" i="112"/>
  <c r="AT215" i="112"/>
  <c r="AN215" i="112"/>
  <c r="AM215" i="112"/>
  <c r="AL219" i="112"/>
  <c r="AI225" i="112"/>
  <c r="AV225" i="112" s="1"/>
  <c r="AO236" i="112"/>
  <c r="AM246" i="112"/>
  <c r="AG246" i="112"/>
  <c r="AR246" i="112"/>
  <c r="J246" i="112"/>
  <c r="AO246" i="112"/>
  <c r="O247" i="112"/>
  <c r="AS263" i="112"/>
  <c r="L169" i="112"/>
  <c r="AT169" i="112"/>
  <c r="AT178" i="112"/>
  <c r="O183" i="112"/>
  <c r="O190" i="112"/>
  <c r="AO190" i="112"/>
  <c r="AN190" i="112"/>
  <c r="AT199" i="112"/>
  <c r="AN199" i="112"/>
  <c r="AM199" i="112"/>
  <c r="O215" i="112"/>
  <c r="AM219" i="112"/>
  <c r="AK225" i="112"/>
  <c r="AX225" i="112" s="1"/>
  <c r="AR227" i="112"/>
  <c r="J227" i="112"/>
  <c r="AQ227" i="112"/>
  <c r="I227" i="112"/>
  <c r="AM227" i="112"/>
  <c r="O232" i="112"/>
  <c r="AT232" i="112"/>
  <c r="AP232" i="112"/>
  <c r="L232" i="112" s="1"/>
  <c r="AM232" i="112"/>
  <c r="AR236" i="112"/>
  <c r="L190" i="112"/>
  <c r="O196" i="112"/>
  <c r="O199" i="112"/>
  <c r="O206" i="112"/>
  <c r="AO206" i="112"/>
  <c r="AN206" i="112"/>
  <c r="AN219" i="112"/>
  <c r="O222" i="112"/>
  <c r="AO222" i="112"/>
  <c r="AN222" i="112"/>
  <c r="AG222" i="112"/>
  <c r="L227" i="112"/>
  <c r="AR233" i="112"/>
  <c r="J233" i="112"/>
  <c r="AL233" i="112"/>
  <c r="AG233" i="112"/>
  <c r="AT233" i="112"/>
  <c r="AS236" i="112"/>
  <c r="AG239" i="112"/>
  <c r="AL243" i="112"/>
  <c r="AM244" i="112"/>
  <c r="O246" i="112"/>
  <c r="AG247" i="112"/>
  <c r="AN243" i="112"/>
  <c r="AN244" i="112"/>
  <c r="AO255" i="112"/>
  <c r="AN255" i="112"/>
  <c r="AG255" i="112"/>
  <c r="AM255" i="112"/>
  <c r="O255" i="112"/>
  <c r="AT255" i="112"/>
  <c r="I255" i="112"/>
  <c r="AS255" i="112"/>
  <c r="AR255" i="112"/>
  <c r="AQ255" i="112"/>
  <c r="AN264" i="112"/>
  <c r="AM264" i="112"/>
  <c r="AO264" i="112"/>
  <c r="AG264" i="112"/>
  <c r="O264" i="112"/>
  <c r="AT264" i="112"/>
  <c r="J264" i="112"/>
  <c r="AS264" i="112"/>
  <c r="I264" i="112"/>
  <c r="AR264" i="112"/>
  <c r="AQ264" i="112"/>
  <c r="AL230" i="112"/>
  <c r="AL238" i="112"/>
  <c r="AO243" i="112"/>
  <c r="AP244" i="112"/>
  <c r="L244" i="112" s="1"/>
  <c r="AL248" i="112"/>
  <c r="AM249" i="112"/>
  <c r="L264" i="112"/>
  <c r="AG236" i="112"/>
  <c r="AQ236" i="112"/>
  <c r="I236" i="112"/>
  <c r="AP236" i="112"/>
  <c r="L236" i="112" s="1"/>
  <c r="AL236" i="112"/>
  <c r="AO239" i="112"/>
  <c r="AO247" i="112"/>
  <c r="AQ248" i="112"/>
  <c r="AS249" i="112"/>
  <c r="AJ254" i="112"/>
  <c r="AW254" i="112" s="1"/>
  <c r="AI254" i="112"/>
  <c r="AV254" i="112" s="1"/>
  <c r="AL255" i="112"/>
  <c r="AL264" i="112"/>
  <c r="AS226" i="112"/>
  <c r="AS242" i="112"/>
  <c r="J251" i="112"/>
  <c r="AR251" i="112"/>
  <c r="AG254" i="112"/>
  <c r="AS261" i="112"/>
  <c r="AG270" i="112"/>
  <c r="AP270" i="112"/>
  <c r="L270" i="112" s="1"/>
  <c r="AP271" i="112"/>
  <c r="L271" i="112" s="1"/>
  <c r="AG277" i="112"/>
  <c r="AM288" i="112"/>
  <c r="AM292" i="112"/>
  <c r="AL297" i="112"/>
  <c r="AO300" i="112"/>
  <c r="AS251" i="112"/>
  <c r="J261" i="112"/>
  <c r="AQ271" i="112"/>
  <c r="AO288" i="112"/>
  <c r="AO289" i="112"/>
  <c r="AS300" i="112"/>
  <c r="L251" i="112"/>
  <c r="AT251" i="112"/>
  <c r="AQ261" i="112"/>
  <c r="I261" i="112"/>
  <c r="AR271" i="112"/>
  <c r="AP288" i="112"/>
  <c r="L288" i="112" s="1"/>
  <c r="AQ289" i="112"/>
  <c r="AL296" i="112"/>
  <c r="AR302" i="112"/>
  <c r="J302" i="112"/>
  <c r="AL302" i="112"/>
  <c r="AG302" i="112"/>
  <c r="O302" i="112"/>
  <c r="AT302" i="112"/>
  <c r="AQ302" i="112"/>
  <c r="AP302" i="112"/>
  <c r="L302" i="112" s="1"/>
  <c r="AS221" i="112"/>
  <c r="AS237" i="112"/>
  <c r="O251" i="112"/>
  <c r="AL252" i="112"/>
  <c r="AS253" i="112"/>
  <c r="AM256" i="112"/>
  <c r="AO265" i="112"/>
  <c r="AL269" i="112"/>
  <c r="AM272" i="112"/>
  <c r="AL277" i="112"/>
  <c r="AG279" i="112"/>
  <c r="AR279" i="112"/>
  <c r="J279" i="112"/>
  <c r="AO279" i="112"/>
  <c r="AO281" i="112"/>
  <c r="AO282" i="112"/>
  <c r="O284" i="112"/>
  <c r="AR284" i="112"/>
  <c r="J284" i="112"/>
  <c r="AR285" i="112"/>
  <c r="J285" i="112"/>
  <c r="AQ285" i="112"/>
  <c r="I285" i="112"/>
  <c r="AP285" i="112"/>
  <c r="L285" i="112" s="1"/>
  <c r="AL285" i="112"/>
  <c r="AR288" i="112"/>
  <c r="AR289" i="112"/>
  <c r="AQ292" i="112"/>
  <c r="AM277" i="112"/>
  <c r="AP314" i="112"/>
  <c r="L314" i="112" s="1"/>
  <c r="AO314" i="112"/>
  <c r="O314" i="112"/>
  <c r="J314" i="112"/>
  <c r="AT314" i="112"/>
  <c r="I314" i="112"/>
  <c r="AS314" i="112"/>
  <c r="AR314" i="112"/>
  <c r="AQ314" i="112"/>
  <c r="AN314" i="112"/>
  <c r="AG314" i="112"/>
  <c r="AO271" i="112"/>
  <c r="AN271" i="112"/>
  <c r="AG271" i="112"/>
  <c r="AO277" i="112"/>
  <c r="O301" i="112"/>
  <c r="AT301" i="112"/>
  <c r="AO301" i="112"/>
  <c r="AM301" i="112"/>
  <c r="AL301" i="112"/>
  <c r="J301" i="112"/>
  <c r="I301" i="112"/>
  <c r="J186" i="112"/>
  <c r="AR186" i="112"/>
  <c r="AL192" i="112"/>
  <c r="AS193" i="112"/>
  <c r="J202" i="112"/>
  <c r="AR202" i="112"/>
  <c r="AS209" i="112"/>
  <c r="J218" i="112"/>
  <c r="AR218" i="112"/>
  <c r="AG221" i="112"/>
  <c r="AL224" i="112"/>
  <c r="AS225" i="112"/>
  <c r="J234" i="112"/>
  <c r="AR234" i="112"/>
  <c r="AG237" i="112"/>
  <c r="AL240" i="112"/>
  <c r="AO245" i="112"/>
  <c r="J250" i="112"/>
  <c r="AR250" i="112"/>
  <c r="AP252" i="112"/>
  <c r="L252" i="112" s="1"/>
  <c r="AG253" i="112"/>
  <c r="AN254" i="112"/>
  <c r="AR256" i="112"/>
  <c r="J262" i="112"/>
  <c r="AS265" i="112"/>
  <c r="AR268" i="112"/>
  <c r="J268" i="112"/>
  <c r="AR269" i="112"/>
  <c r="AR272" i="112"/>
  <c r="AP277" i="112"/>
  <c r="L277" i="112" s="1"/>
  <c r="AO280" i="112"/>
  <c r="AN280" i="112"/>
  <c r="AM280" i="112"/>
  <c r="AS282" i="112"/>
  <c r="AG285" i="112"/>
  <c r="I289" i="112"/>
  <c r="AM302" i="112"/>
  <c r="AM192" i="112"/>
  <c r="L193" i="112"/>
  <c r="AM208" i="112"/>
  <c r="AM224" i="112"/>
  <c r="L225" i="112"/>
  <c r="AP245" i="112"/>
  <c r="L245" i="112" s="1"/>
  <c r="I252" i="112"/>
  <c r="AQ252" i="112"/>
  <c r="AO254" i="112"/>
  <c r="I256" i="112"/>
  <c r="AP262" i="112"/>
  <c r="L262" i="112" s="1"/>
  <c r="AO262" i="112"/>
  <c r="AI267" i="112"/>
  <c r="AV267" i="112" s="1"/>
  <c r="AL270" i="112"/>
  <c r="O271" i="112"/>
  <c r="AR277" i="112"/>
  <c r="AI279" i="112"/>
  <c r="AV279" i="112" s="1"/>
  <c r="AL284" i="112"/>
  <c r="AR287" i="112"/>
  <c r="J287" i="112"/>
  <c r="AP287" i="112"/>
  <c r="L287" i="112" s="1"/>
  <c r="AO287" i="112"/>
  <c r="AN287" i="112"/>
  <c r="AG287" i="112"/>
  <c r="AP298" i="112"/>
  <c r="L298" i="112" s="1"/>
  <c r="AO298" i="112"/>
  <c r="AL298" i="112"/>
  <c r="AT298" i="112"/>
  <c r="J298" i="112"/>
  <c r="AS298" i="112"/>
  <c r="I298" i="112"/>
  <c r="AG301" i="112"/>
  <c r="AN302" i="112"/>
  <c r="AJ267" i="112"/>
  <c r="AW267" i="112" s="1"/>
  <c r="AS277" i="112"/>
  <c r="AJ279" i="112"/>
  <c r="AW279" i="112" s="1"/>
  <c r="AG288" i="112"/>
  <c r="O288" i="112"/>
  <c r="AQ288" i="112"/>
  <c r="I288" i="112"/>
  <c r="AN288" i="112"/>
  <c r="AP289" i="112"/>
  <c r="L289" i="112" s="1"/>
  <c r="AN289" i="112"/>
  <c r="AM289" i="112"/>
  <c r="AL289" i="112"/>
  <c r="O289" i="112"/>
  <c r="AI298" i="112"/>
  <c r="AV298" i="112" s="1"/>
  <c r="AT300" i="112"/>
  <c r="AN300" i="112"/>
  <c r="AM300" i="112"/>
  <c r="I300" i="112"/>
  <c r="AR300" i="112"/>
  <c r="AQ300" i="112"/>
  <c r="AP300" i="112"/>
  <c r="L300" i="112" s="1"/>
  <c r="AG300" i="112"/>
  <c r="AL314" i="112"/>
  <c r="AL251" i="112"/>
  <c r="AS252" i="112"/>
  <c r="I254" i="112"/>
  <c r="AQ254" i="112"/>
  <c r="O256" i="112"/>
  <c r="AN256" i="112"/>
  <c r="AL261" i="112"/>
  <c r="O265" i="112"/>
  <c r="AT265" i="112"/>
  <c r="AM265" i="112"/>
  <c r="O281" i="112"/>
  <c r="AT281" i="112"/>
  <c r="AP281" i="112"/>
  <c r="L281" i="112" s="1"/>
  <c r="AM281" i="112"/>
  <c r="I282" i="112"/>
  <c r="AO297" i="112"/>
  <c r="AT297" i="112"/>
  <c r="J297" i="112"/>
  <c r="AR297" i="112"/>
  <c r="AQ297" i="112"/>
  <c r="AP297" i="112"/>
  <c r="L297" i="112" s="1"/>
  <c r="AG297" i="112"/>
  <c r="O300" i="112"/>
  <c r="AS302" i="112"/>
  <c r="AM314" i="112"/>
  <c r="AM251" i="112"/>
  <c r="AT252" i="112"/>
  <c r="J254" i="112"/>
  <c r="AR254" i="112"/>
  <c r="AK259" i="112"/>
  <c r="AX259" i="112" s="1"/>
  <c r="AJ259" i="112"/>
  <c r="AW259" i="112" s="1"/>
  <c r="AM261" i="112"/>
  <c r="AQ269" i="112"/>
  <c r="I269" i="112"/>
  <c r="AP269" i="112"/>
  <c r="L269" i="112" s="1"/>
  <c r="AG272" i="112"/>
  <c r="O272" i="112"/>
  <c r="AN272" i="112"/>
  <c r="AN301" i="112"/>
  <c r="AI316" i="112"/>
  <c r="AV316" i="112" s="1"/>
  <c r="AK316" i="112"/>
  <c r="AX316" i="112" s="1"/>
  <c r="AJ316" i="112"/>
  <c r="AW316" i="112" s="1"/>
  <c r="AS254" i="112"/>
  <c r="AM282" i="112"/>
  <c r="AL282" i="112"/>
  <c r="AG282" i="112"/>
  <c r="AT282" i="112"/>
  <c r="L282" i="112"/>
  <c r="AG289" i="112"/>
  <c r="AL292" i="112"/>
  <c r="O292" i="112"/>
  <c r="AN292" i="112"/>
  <c r="AS292" i="112"/>
  <c r="I292" i="112"/>
  <c r="AR296" i="112"/>
  <c r="J296" i="112"/>
  <c r="AQ296" i="112"/>
  <c r="I296" i="112"/>
  <c r="AG296" i="112"/>
  <c r="O296" i="112"/>
  <c r="AS296" i="112"/>
  <c r="AO296" i="112"/>
  <c r="AN296" i="112"/>
  <c r="AP301" i="112"/>
  <c r="L301" i="112" s="1"/>
  <c r="AT277" i="112"/>
  <c r="AQ277" i="112"/>
  <c r="I277" i="112"/>
  <c r="I226" i="112"/>
  <c r="I242" i="112"/>
  <c r="AP261" i="112"/>
  <c r="L261" i="112" s="1"/>
  <c r="AL266" i="112"/>
  <c r="AT266" i="112"/>
  <c r="AL268" i="112"/>
  <c r="I270" i="112"/>
  <c r="AS270" i="112"/>
  <c r="AL271" i="112"/>
  <c r="AN273" i="112"/>
  <c r="AM273" i="112"/>
  <c r="AL273" i="112"/>
  <c r="O273" i="112"/>
  <c r="O277" i="112"/>
  <c r="AP279" i="112"/>
  <c r="L279" i="112" s="1"/>
  <c r="AS284" i="112"/>
  <c r="AS285" i="112"/>
  <c r="AK287" i="112"/>
  <c r="AX287" i="112" s="1"/>
  <c r="O291" i="112"/>
  <c r="AO291" i="112"/>
  <c r="AN291" i="112"/>
  <c r="AT291" i="112"/>
  <c r="I291" i="112"/>
  <c r="AR291" i="112"/>
  <c r="AQ291" i="112"/>
  <c r="AP291" i="112"/>
  <c r="L291" i="112" s="1"/>
  <c r="AG291" i="112"/>
  <c r="AG292" i="112"/>
  <c r="AM298" i="112"/>
  <c r="AR301" i="112"/>
  <c r="AR312" i="112"/>
  <c r="J312" i="112"/>
  <c r="AQ312" i="112"/>
  <c r="I312" i="112"/>
  <c r="AM312" i="112"/>
  <c r="AN312" i="112"/>
  <c r="AG312" i="112"/>
  <c r="O312" i="112"/>
  <c r="AS312" i="112"/>
  <c r="AP312" i="112"/>
  <c r="L312" i="112" s="1"/>
  <c r="AL258" i="112"/>
  <c r="AL274" i="112"/>
  <c r="AP286" i="112"/>
  <c r="L286" i="112" s="1"/>
  <c r="AK309" i="112"/>
  <c r="AX309" i="112" s="1"/>
  <c r="AM315" i="112"/>
  <c r="AG315" i="112"/>
  <c r="AR315" i="112"/>
  <c r="J315" i="112"/>
  <c r="AO315" i="112"/>
  <c r="AS317" i="112"/>
  <c r="AQ318" i="112"/>
  <c r="I323" i="112"/>
  <c r="I333" i="112"/>
  <c r="AQ335" i="112"/>
  <c r="AP335" i="112"/>
  <c r="L335" i="112" s="1"/>
  <c r="AL335" i="112"/>
  <c r="O335" i="112"/>
  <c r="AS335" i="112"/>
  <c r="AO335" i="112"/>
  <c r="AN335" i="112"/>
  <c r="AQ295" i="112"/>
  <c r="I295" i="112"/>
  <c r="AG307" i="112"/>
  <c r="AK327" i="112"/>
  <c r="AX327" i="112" s="1"/>
  <c r="AJ327" i="112"/>
  <c r="AW327" i="112" s="1"/>
  <c r="O328" i="112"/>
  <c r="AR328" i="112"/>
  <c r="J328" i="112"/>
  <c r="AQ328" i="112"/>
  <c r="I328" i="112"/>
  <c r="AM328" i="112"/>
  <c r="AO329" i="112"/>
  <c r="AL329" i="112"/>
  <c r="AT329" i="112"/>
  <c r="L329" i="112"/>
  <c r="AR329" i="112"/>
  <c r="J329" i="112"/>
  <c r="AQ329" i="112"/>
  <c r="I329" i="112"/>
  <c r="O323" i="112"/>
  <c r="AO323" i="112"/>
  <c r="AN323" i="112"/>
  <c r="AG323" i="112"/>
  <c r="O333" i="112"/>
  <c r="AT333" i="112"/>
  <c r="AP333" i="112"/>
  <c r="L333" i="112" s="1"/>
  <c r="AN333" i="112"/>
  <c r="AM333" i="112"/>
  <c r="AR334" i="112"/>
  <c r="AS334" i="112"/>
  <c r="J334" i="112"/>
  <c r="AO334" i="112"/>
  <c r="AL334" i="112"/>
  <c r="AG334" i="112"/>
  <c r="O334" i="112"/>
  <c r="AS286" i="112"/>
  <c r="O295" i="112"/>
  <c r="AG305" i="112"/>
  <c r="AQ305" i="112"/>
  <c r="I305" i="112"/>
  <c r="AP305" i="112"/>
  <c r="L305" i="112" s="1"/>
  <c r="AL308" i="112"/>
  <c r="O308" i="112"/>
  <c r="AT316" i="112"/>
  <c r="L316" i="112"/>
  <c r="AN316" i="112"/>
  <c r="AM316" i="112"/>
  <c r="AN320" i="112"/>
  <c r="AM321" i="112"/>
  <c r="AL324" i="112"/>
  <c r="O324" i="112"/>
  <c r="AQ324" i="112"/>
  <c r="I324" i="112"/>
  <c r="AN324" i="112"/>
  <c r="AM331" i="112"/>
  <c r="AG331" i="112"/>
  <c r="AR331" i="112"/>
  <c r="J331" i="112"/>
  <c r="AP331" i="112"/>
  <c r="L331" i="112" s="1"/>
  <c r="AO331" i="112"/>
  <c r="AT332" i="112"/>
  <c r="AQ332" i="112"/>
  <c r="I332" i="112"/>
  <c r="AN332" i="112"/>
  <c r="AM332" i="112"/>
  <c r="AG332" i="112"/>
  <c r="AN321" i="112"/>
  <c r="AG333" i="112"/>
  <c r="O317" i="112"/>
  <c r="AT317" i="112"/>
  <c r="AP317" i="112"/>
  <c r="L317" i="112" s="1"/>
  <c r="AM317" i="112"/>
  <c r="AO321" i="112"/>
  <c r="AP344" i="112"/>
  <c r="L344" i="112" s="1"/>
  <c r="AO344" i="112"/>
  <c r="AM344" i="112"/>
  <c r="AG344" i="112"/>
  <c r="O344" i="112"/>
  <c r="AT344" i="112"/>
  <c r="J344" i="112"/>
  <c r="AS344" i="112"/>
  <c r="I344" i="112"/>
  <c r="AR344" i="112"/>
  <c r="AQ344" i="112"/>
  <c r="AR318" i="112"/>
  <c r="J318" i="112"/>
  <c r="AL318" i="112"/>
  <c r="AG318" i="112"/>
  <c r="AT318" i="112"/>
  <c r="AR321" i="112"/>
  <c r="AS258" i="112"/>
  <c r="J267" i="112"/>
  <c r="AR267" i="112"/>
  <c r="AS274" i="112"/>
  <c r="I276" i="112"/>
  <c r="AQ276" i="112"/>
  <c r="AN290" i="112"/>
  <c r="AG290" i="112"/>
  <c r="AM307" i="112"/>
  <c r="AG317" i="112"/>
  <c r="O318" i="112"/>
  <c r="AS321" i="112"/>
  <c r="AL328" i="112"/>
  <c r="AM334" i="112"/>
  <c r="AR335" i="112"/>
  <c r="I338" i="112"/>
  <c r="J276" i="112"/>
  <c r="AR276" i="112"/>
  <c r="AL295" i="112"/>
  <c r="AM299" i="112"/>
  <c r="AG299" i="112"/>
  <c r="AN306" i="112"/>
  <c r="AG306" i="112"/>
  <c r="AP307" i="112"/>
  <c r="L307" i="112" s="1"/>
  <c r="AL315" i="112"/>
  <c r="AT321" i="112"/>
  <c r="AL323" i="112"/>
  <c r="AN328" i="112"/>
  <c r="AM329" i="112"/>
  <c r="AJ330" i="112"/>
  <c r="AW330" i="112" s="1"/>
  <c r="AL333" i="112"/>
  <c r="AN334" i="112"/>
  <c r="AT335" i="112"/>
  <c r="AR342" i="112"/>
  <c r="J342" i="112"/>
  <c r="AQ342" i="112"/>
  <c r="I342" i="112"/>
  <c r="O342" i="112"/>
  <c r="L342" i="112"/>
  <c r="AT342" i="112"/>
  <c r="AS342" i="112"/>
  <c r="AN342" i="112"/>
  <c r="AM342" i="112"/>
  <c r="AL342" i="112"/>
  <c r="AM295" i="112"/>
  <c r="AQ307" i="112"/>
  <c r="AO313" i="112"/>
  <c r="AT313" i="112"/>
  <c r="AQ313" i="112"/>
  <c r="I313" i="112"/>
  <c r="AN315" i="112"/>
  <c r="AM323" i="112"/>
  <c r="AO328" i="112"/>
  <c r="AN329" i="112"/>
  <c r="AL332" i="112"/>
  <c r="AO333" i="112"/>
  <c r="AP334" i="112"/>
  <c r="L334" i="112" s="1"/>
  <c r="O338" i="112"/>
  <c r="AN338" i="112"/>
  <c r="AL338" i="112"/>
  <c r="AR338" i="112"/>
  <c r="AP338" i="112"/>
  <c r="L338" i="112" s="1"/>
  <c r="AO338" i="112"/>
  <c r="AP323" i="112"/>
  <c r="L323" i="112" s="1"/>
  <c r="AQ333" i="112"/>
  <c r="AQ334" i="112"/>
  <c r="AL344" i="112"/>
  <c r="AO295" i="112"/>
  <c r="AL317" i="112"/>
  <c r="AP320" i="112"/>
  <c r="L320" i="112" s="1"/>
  <c r="O320" i="112"/>
  <c r="AR320" i="112"/>
  <c r="J320" i="112"/>
  <c r="AQ323" i="112"/>
  <c r="AM324" i="112"/>
  <c r="AS328" i="112"/>
  <c r="AS329" i="112"/>
  <c r="AN331" i="112"/>
  <c r="AP332" i="112"/>
  <c r="L332" i="112" s="1"/>
  <c r="AR333" i="112"/>
  <c r="AT334" i="112"/>
  <c r="AN344" i="112"/>
  <c r="AG321" i="112"/>
  <c r="AQ321" i="112"/>
  <c r="I321" i="112"/>
  <c r="AP321" i="112"/>
  <c r="L321" i="112" s="1"/>
  <c r="AL321" i="112"/>
  <c r="AS333" i="112"/>
  <c r="O307" i="112"/>
  <c r="AO307" i="112"/>
  <c r="AN307" i="112"/>
  <c r="AQ317" i="112"/>
  <c r="AO318" i="112"/>
  <c r="O321" i="112"/>
  <c r="AT323" i="112"/>
  <c r="AS311" i="112"/>
  <c r="AP322" i="112"/>
  <c r="L322" i="112" s="1"/>
  <c r="AS327" i="112"/>
  <c r="AN346" i="112"/>
  <c r="AM346" i="112"/>
  <c r="AP347" i="112"/>
  <c r="L347" i="112" s="1"/>
  <c r="AO337" i="112"/>
  <c r="AN337" i="112"/>
  <c r="AG337" i="112"/>
  <c r="AQ347" i="112"/>
  <c r="AN348" i="112"/>
  <c r="AR350" i="112"/>
  <c r="J350" i="112"/>
  <c r="AR347" i="112"/>
  <c r="AS322" i="112"/>
  <c r="AL336" i="112"/>
  <c r="O337" i="112"/>
  <c r="AN339" i="112"/>
  <c r="AL345" i="112"/>
  <c r="AP348" i="112"/>
  <c r="L348" i="112" s="1"/>
  <c r="O350" i="112"/>
  <c r="AR351" i="112"/>
  <c r="J351" i="112"/>
  <c r="AQ351" i="112"/>
  <c r="I351" i="112"/>
  <c r="AP351" i="112"/>
  <c r="L351" i="112" s="1"/>
  <c r="AL351" i="112"/>
  <c r="O347" i="112"/>
  <c r="AT347" i="112"/>
  <c r="AM347" i="112"/>
  <c r="AS348" i="112"/>
  <c r="AL293" i="112"/>
  <c r="AS294" i="112"/>
  <c r="J303" i="112"/>
  <c r="AR303" i="112"/>
  <c r="AS310" i="112"/>
  <c r="AR319" i="112"/>
  <c r="AG322" i="112"/>
  <c r="AS326" i="112"/>
  <c r="AO330" i="112"/>
  <c r="AQ336" i="112"/>
  <c r="AR339" i="112"/>
  <c r="AQ345" i="112"/>
  <c r="AL350" i="112"/>
  <c r="AG351" i="112"/>
  <c r="AM293" i="112"/>
  <c r="AM309" i="112"/>
  <c r="AM325" i="112"/>
  <c r="AP330" i="112"/>
  <c r="L330" i="112" s="1"/>
  <c r="AG347" i="112"/>
  <c r="AM350" i="112"/>
  <c r="AM348" i="112"/>
  <c r="AL348" i="112"/>
  <c r="AT348" i="112"/>
  <c r="AG336" i="112"/>
  <c r="AP336" i="112"/>
  <c r="L336" i="112" s="1"/>
  <c r="AP337" i="112"/>
  <c r="L337" i="112" s="1"/>
  <c r="AM339" i="112"/>
  <c r="AL339" i="112"/>
  <c r="O339" i="112"/>
  <c r="AG345" i="112"/>
  <c r="AO345" i="112"/>
  <c r="O348" i="112"/>
  <c r="AP350" i="112"/>
  <c r="L350" i="112" s="1"/>
  <c r="AM351" i="112"/>
  <c r="I311" i="112"/>
  <c r="I327" i="112"/>
  <c r="AS337" i="112"/>
  <c r="AG339" i="112"/>
  <c r="AQ343" i="112"/>
  <c r="I343" i="112"/>
  <c r="I346" i="112"/>
  <c r="AS346" i="112"/>
  <c r="AN347" i="112"/>
  <c r="AT350" i="112"/>
  <c r="AS351" i="112"/>
  <c r="AL340" i="112"/>
  <c r="AS340" i="112"/>
  <c r="J349" i="112"/>
  <c r="AR349" i="112"/>
  <c r="AO5" i="111"/>
  <c r="AA46" i="2" s="1"/>
  <c r="AC19" i="111"/>
  <c r="AN5" i="111"/>
  <c r="Z46" i="2" s="1"/>
  <c r="AB19" i="111"/>
  <c r="AF19" i="111"/>
  <c r="AR5" i="111"/>
  <c r="AD46" i="2" s="1"/>
  <c r="AA19" i="111"/>
  <c r="AM5" i="111"/>
  <c r="Y46" i="2" s="1"/>
  <c r="Q20" i="111"/>
  <c r="AP40" i="111"/>
  <c r="L40" i="111" s="1"/>
  <c r="AO40" i="111"/>
  <c r="AL40" i="111"/>
  <c r="AG40" i="111"/>
  <c r="I40" i="111"/>
  <c r="AT40" i="111"/>
  <c r="AS40" i="111"/>
  <c r="AQ40" i="111"/>
  <c r="AR54" i="111"/>
  <c r="J54" i="111"/>
  <c r="AQ54" i="111"/>
  <c r="I54" i="111"/>
  <c r="AN54" i="111"/>
  <c r="AG54" i="111"/>
  <c r="O54" i="111"/>
  <c r="AS54" i="111"/>
  <c r="O23" i="111"/>
  <c r="AS25" i="111"/>
  <c r="AP26" i="111"/>
  <c r="L26" i="111" s="1"/>
  <c r="AP58" i="111"/>
  <c r="L58" i="111" s="1"/>
  <c r="AM65" i="111"/>
  <c r="AP74" i="111"/>
  <c r="L74" i="111" s="1"/>
  <c r="AP24" i="111"/>
  <c r="L24" i="111" s="1"/>
  <c r="AG24" i="111"/>
  <c r="O24" i="111"/>
  <c r="AT24" i="111"/>
  <c r="J24" i="111"/>
  <c r="AM24" i="111"/>
  <c r="AT25" i="111"/>
  <c r="AL34" i="111"/>
  <c r="AR38" i="111"/>
  <c r="J38" i="111"/>
  <c r="AQ38" i="111"/>
  <c r="I38" i="111"/>
  <c r="AN38" i="111"/>
  <c r="AG38" i="111"/>
  <c r="O38" i="111"/>
  <c r="AS38" i="111"/>
  <c r="O40" i="111"/>
  <c r="AR70" i="111"/>
  <c r="J70" i="111"/>
  <c r="AQ70" i="111"/>
  <c r="I70" i="111"/>
  <c r="AN70" i="111"/>
  <c r="AL70" i="111"/>
  <c r="AG70" i="111"/>
  <c r="O70" i="111"/>
  <c r="AS70" i="111"/>
  <c r="AI72" i="111"/>
  <c r="AV72" i="111" s="1"/>
  <c r="X19" i="111"/>
  <c r="T20" i="111"/>
  <c r="AL22" i="111"/>
  <c r="AG23" i="111"/>
  <c r="AS26" i="111"/>
  <c r="AL33" i="111"/>
  <c r="AN34" i="111"/>
  <c r="AI36" i="111"/>
  <c r="AV36" i="111" s="1"/>
  <c r="AK37" i="111"/>
  <c r="AX37" i="111" s="1"/>
  <c r="AJ37" i="111"/>
  <c r="AW37" i="111" s="1"/>
  <c r="AI37" i="111"/>
  <c r="AV37" i="111" s="1"/>
  <c r="AN42" i="111"/>
  <c r="AM42" i="111"/>
  <c r="O42" i="111"/>
  <c r="AS42" i="111"/>
  <c r="AM51" i="111"/>
  <c r="AL51" i="111"/>
  <c r="AT51" i="111"/>
  <c r="L51" i="111"/>
  <c r="J51" i="111"/>
  <c r="I51" i="111"/>
  <c r="AS51" i="111"/>
  <c r="AR51" i="111"/>
  <c r="AM56" i="111"/>
  <c r="AR58" i="111"/>
  <c r="AI63" i="111"/>
  <c r="AV63" i="111" s="1"/>
  <c r="AQ65" i="111"/>
  <c r="AK72" i="111"/>
  <c r="AX72" i="111" s="1"/>
  <c r="AR74" i="111"/>
  <c r="AL86" i="111"/>
  <c r="AR137" i="111"/>
  <c r="J137" i="111"/>
  <c r="AS137" i="111"/>
  <c r="AQ137" i="111"/>
  <c r="O137" i="111"/>
  <c r="AM137" i="111"/>
  <c r="AG137" i="111"/>
  <c r="I137" i="111"/>
  <c r="AT137" i="111"/>
  <c r="AP137" i="111"/>
  <c r="L137" i="111" s="1"/>
  <c r="AN137" i="111"/>
  <c r="AO137" i="111"/>
  <c r="AL137" i="111"/>
  <c r="AM22" i="111"/>
  <c r="AQ30" i="111"/>
  <c r="I30" i="111"/>
  <c r="AT30" i="111"/>
  <c r="AS30" i="111"/>
  <c r="AP30" i="111"/>
  <c r="L30" i="111" s="1"/>
  <c r="AO34" i="111"/>
  <c r="AJ36" i="111"/>
  <c r="AW36" i="111" s="1"/>
  <c r="AK44" i="111"/>
  <c r="AX44" i="111" s="1"/>
  <c r="AI44" i="111"/>
  <c r="AV44" i="111" s="1"/>
  <c r="AI51" i="111"/>
  <c r="AV51" i="111" s="1"/>
  <c r="AN56" i="111"/>
  <c r="AK63" i="111"/>
  <c r="AX63" i="111" s="1"/>
  <c r="AT74" i="111"/>
  <c r="AS86" i="111"/>
  <c r="AN22" i="111"/>
  <c r="AG25" i="111"/>
  <c r="AN25" i="111"/>
  <c r="AQ25" i="111"/>
  <c r="AM25" i="111"/>
  <c r="AQ31" i="111"/>
  <c r="I31" i="111"/>
  <c r="AP31" i="111"/>
  <c r="L31" i="111" s="1"/>
  <c r="AM31" i="111"/>
  <c r="AL31" i="111"/>
  <c r="AS33" i="111"/>
  <c r="AP34" i="111"/>
  <c r="L34" i="111" s="1"/>
  <c r="AP35" i="111"/>
  <c r="L35" i="111" s="1"/>
  <c r="AI41" i="111"/>
  <c r="AV41" i="111" s="1"/>
  <c r="AK53" i="111"/>
  <c r="AX53" i="111" s="1"/>
  <c r="AJ53" i="111"/>
  <c r="AW53" i="111" s="1"/>
  <c r="AI53" i="111"/>
  <c r="AV53" i="111" s="1"/>
  <c r="AL54" i="111"/>
  <c r="AR64" i="111"/>
  <c r="AT65" i="111"/>
  <c r="AL103" i="111"/>
  <c r="O103" i="111"/>
  <c r="AP103" i="111"/>
  <c r="L103" i="111" s="1"/>
  <c r="AO103" i="111"/>
  <c r="AM103" i="111"/>
  <c r="I103" i="111"/>
  <c r="AT103" i="111"/>
  <c r="AS103" i="111"/>
  <c r="AR103" i="111"/>
  <c r="AQ103" i="111"/>
  <c r="AN103" i="111"/>
  <c r="AG103" i="111"/>
  <c r="AR86" i="111"/>
  <c r="J86" i="111"/>
  <c r="AQ86" i="111"/>
  <c r="I86" i="111"/>
  <c r="AO86" i="111"/>
  <c r="AN86" i="111"/>
  <c r="AP86" i="111"/>
  <c r="L86" i="111" s="1"/>
  <c r="AM86" i="111"/>
  <c r="AG86" i="111"/>
  <c r="O86" i="111"/>
  <c r="W20" i="111"/>
  <c r="AO22" i="111"/>
  <c r="O30" i="111"/>
  <c r="AQ34" i="111"/>
  <c r="AM54" i="111"/>
  <c r="AS64" i="111"/>
  <c r="AM67" i="111"/>
  <c r="AL67" i="111"/>
  <c r="AT67" i="111"/>
  <c r="J67" i="111"/>
  <c r="I67" i="111"/>
  <c r="AS67" i="111"/>
  <c r="AR67" i="111"/>
  <c r="AN67" i="111"/>
  <c r="AO81" i="111"/>
  <c r="AN81" i="111"/>
  <c r="AP81" i="111"/>
  <c r="L81" i="111" s="1"/>
  <c r="AM81" i="111"/>
  <c r="AG81" i="111"/>
  <c r="O81" i="111"/>
  <c r="J81" i="111"/>
  <c r="AT81" i="111"/>
  <c r="I81" i="111"/>
  <c r="AS81" i="111"/>
  <c r="AG94" i="111"/>
  <c r="AQ94" i="111"/>
  <c r="I94" i="111"/>
  <c r="AP94" i="111"/>
  <c r="L94" i="111" s="1"/>
  <c r="AN94" i="111"/>
  <c r="O94" i="111"/>
  <c r="J94" i="111"/>
  <c r="AT94" i="111"/>
  <c r="AS94" i="111"/>
  <c r="AR94" i="111"/>
  <c r="AM94" i="111"/>
  <c r="AL94" i="111"/>
  <c r="AK100" i="111"/>
  <c r="AX100" i="111" s="1"/>
  <c r="AJ100" i="111"/>
  <c r="AW100" i="111" s="1"/>
  <c r="AQ22" i="111"/>
  <c r="AM23" i="111"/>
  <c r="O25" i="111"/>
  <c r="AK29" i="111"/>
  <c r="AX29" i="111" s="1"/>
  <c r="AR34" i="111"/>
  <c r="AR35" i="111"/>
  <c r="AL38" i="111"/>
  <c r="AJ45" i="111"/>
  <c r="AW45" i="111" s="1"/>
  <c r="AK45" i="111"/>
  <c r="AX45" i="111" s="1"/>
  <c r="AI45" i="111"/>
  <c r="AV45" i="111" s="1"/>
  <c r="AO49" i="111"/>
  <c r="AN49" i="111"/>
  <c r="AG49" i="111"/>
  <c r="AS49" i="111"/>
  <c r="AO54" i="111"/>
  <c r="O67" i="111"/>
  <c r="AI68" i="111"/>
  <c r="AV68" i="111" s="1"/>
  <c r="AK69" i="111"/>
  <c r="AX69" i="111" s="1"/>
  <c r="AJ69" i="111"/>
  <c r="AW69" i="111" s="1"/>
  <c r="AI69" i="111"/>
  <c r="AV69" i="111" s="1"/>
  <c r="AM70" i="111"/>
  <c r="AG96" i="111"/>
  <c r="O96" i="111"/>
  <c r="AT96" i="111"/>
  <c r="AO96" i="111"/>
  <c r="AN96" i="111"/>
  <c r="AL96" i="111"/>
  <c r="J96" i="111"/>
  <c r="I96" i="111"/>
  <c r="AS96" i="111"/>
  <c r="AR96" i="111"/>
  <c r="AP96" i="111"/>
  <c r="L96" i="111" s="1"/>
  <c r="AM96" i="111"/>
  <c r="AQ130" i="111"/>
  <c r="I130" i="111"/>
  <c r="AO130" i="111"/>
  <c r="AN130" i="111"/>
  <c r="AL130" i="111"/>
  <c r="AG130" i="111"/>
  <c r="O130" i="111"/>
  <c r="AS130" i="111"/>
  <c r="AR130" i="111"/>
  <c r="AM130" i="111"/>
  <c r="AT130" i="111"/>
  <c r="AP130" i="111"/>
  <c r="L130" i="111" s="1"/>
  <c r="O102" i="111"/>
  <c r="AR102" i="111"/>
  <c r="J102" i="111"/>
  <c r="AQ102" i="111"/>
  <c r="I102" i="111"/>
  <c r="AO102" i="111"/>
  <c r="AN102" i="111"/>
  <c r="AT102" i="111"/>
  <c r="AS102" i="111"/>
  <c r="AP102" i="111"/>
  <c r="L102" i="111" s="1"/>
  <c r="AM102" i="111"/>
  <c r="AL102" i="111"/>
  <c r="AG102" i="111"/>
  <c r="AN23" i="111"/>
  <c r="AN26" i="111"/>
  <c r="O26" i="111"/>
  <c r="AG26" i="111"/>
  <c r="AR26" i="111"/>
  <c r="AG30" i="111"/>
  <c r="AG31" i="111"/>
  <c r="AT34" i="111"/>
  <c r="AM38" i="111"/>
  <c r="AM40" i="111"/>
  <c r="AJ44" i="111"/>
  <c r="AW44" i="111" s="1"/>
  <c r="AP54" i="111"/>
  <c r="L54" i="111" s="1"/>
  <c r="AJ68" i="111"/>
  <c r="AW68" i="111" s="1"/>
  <c r="AO70" i="111"/>
  <c r="AI84" i="111"/>
  <c r="AV84" i="111" s="1"/>
  <c r="Z20" i="111"/>
  <c r="AO38" i="111"/>
  <c r="AN40" i="111"/>
  <c r="AK49" i="111"/>
  <c r="AX49" i="111" s="1"/>
  <c r="AJ49" i="111"/>
  <c r="AW49" i="111" s="1"/>
  <c r="AI49" i="111"/>
  <c r="AV49" i="111" s="1"/>
  <c r="AT54" i="111"/>
  <c r="AG67" i="111"/>
  <c r="AP70" i="111"/>
  <c r="L70" i="111" s="1"/>
  <c r="AJ84" i="111"/>
  <c r="AW84" i="111" s="1"/>
  <c r="AO94" i="111"/>
  <c r="AJ99" i="111"/>
  <c r="AW99" i="111" s="1"/>
  <c r="AI99" i="111"/>
  <c r="AV99" i="111" s="1"/>
  <c r="AK99" i="111"/>
  <c r="AX99" i="111" s="1"/>
  <c r="AP23" i="111"/>
  <c r="L23" i="111" s="1"/>
  <c r="AL23" i="111"/>
  <c r="AT23" i="111"/>
  <c r="J23" i="111"/>
  <c r="AQ23" i="111"/>
  <c r="AN24" i="111"/>
  <c r="AI31" i="111"/>
  <c r="AV31" i="111" s="1"/>
  <c r="AP38" i="111"/>
  <c r="L38" i="111" s="1"/>
  <c r="AR40" i="111"/>
  <c r="AP42" i="111"/>
  <c r="L42" i="111" s="1"/>
  <c r="AG48" i="111"/>
  <c r="AT48" i="111"/>
  <c r="AO48" i="111"/>
  <c r="AQ48" i="111"/>
  <c r="AP48" i="111"/>
  <c r="L48" i="111" s="1"/>
  <c r="AN48" i="111"/>
  <c r="AM48" i="111"/>
  <c r="AL48" i="111"/>
  <c r="O48" i="111"/>
  <c r="AO51" i="111"/>
  <c r="AT70" i="111"/>
  <c r="I80" i="111"/>
  <c r="AL81" i="111"/>
  <c r="AM83" i="111"/>
  <c r="AL83" i="111"/>
  <c r="AT83" i="111"/>
  <c r="L83" i="111"/>
  <c r="O83" i="111"/>
  <c r="J83" i="111"/>
  <c r="I83" i="111"/>
  <c r="AS83" i="111"/>
  <c r="AR83" i="111"/>
  <c r="AQ83" i="111"/>
  <c r="AN83" i="111"/>
  <c r="AI100" i="111"/>
  <c r="AV100" i="111" s="1"/>
  <c r="AR23" i="111"/>
  <c r="AL30" i="111"/>
  <c r="AK31" i="111"/>
  <c r="AX31" i="111" s="1"/>
  <c r="AO33" i="111"/>
  <c r="AN33" i="111"/>
  <c r="AR33" i="111"/>
  <c r="AQ33" i="111"/>
  <c r="AM33" i="111"/>
  <c r="AG33" i="111"/>
  <c r="AT38" i="111"/>
  <c r="AN58" i="111"/>
  <c r="AM58" i="111"/>
  <c r="O58" i="111"/>
  <c r="AG58" i="111"/>
  <c r="I58" i="111"/>
  <c r="AS58" i="111"/>
  <c r="AO65" i="111"/>
  <c r="AN65" i="111"/>
  <c r="AG65" i="111"/>
  <c r="J65" i="111"/>
  <c r="AS65" i="111"/>
  <c r="AQ81" i="111"/>
  <c r="AK108" i="111"/>
  <c r="AX108" i="111" s="1"/>
  <c r="AI108" i="111"/>
  <c r="AV108" i="111" s="1"/>
  <c r="AM110" i="111"/>
  <c r="AG110" i="111"/>
  <c r="AQ110" i="111"/>
  <c r="I110" i="111"/>
  <c r="AP110" i="111"/>
  <c r="L110" i="111" s="1"/>
  <c r="AN110" i="111"/>
  <c r="AT110" i="111"/>
  <c r="AS110" i="111"/>
  <c r="AR110" i="111"/>
  <c r="AO110" i="111"/>
  <c r="AL110" i="111"/>
  <c r="O110" i="111"/>
  <c r="AR22" i="111"/>
  <c r="J22" i="111"/>
  <c r="AT22" i="111"/>
  <c r="I22" i="111"/>
  <c r="AP22" i="111"/>
  <c r="L22" i="111" s="1"/>
  <c r="AS23" i="111"/>
  <c r="O34" i="111"/>
  <c r="AM34" i="111"/>
  <c r="AS34" i="111"/>
  <c r="I34" i="111"/>
  <c r="AP56" i="111"/>
  <c r="L56" i="111" s="1"/>
  <c r="AO56" i="111"/>
  <c r="AL56" i="111"/>
  <c r="AG56" i="111"/>
  <c r="I56" i="111"/>
  <c r="AT56" i="111"/>
  <c r="AS56" i="111"/>
  <c r="AR56" i="111"/>
  <c r="AQ56" i="111"/>
  <c r="AN74" i="111"/>
  <c r="AM74" i="111"/>
  <c r="O74" i="111"/>
  <c r="AO74" i="111"/>
  <c r="AG74" i="111"/>
  <c r="I74" i="111"/>
  <c r="AS74" i="111"/>
  <c r="AG80" i="111"/>
  <c r="AT80" i="111"/>
  <c r="AO80" i="111"/>
  <c r="AS80" i="111"/>
  <c r="AQ80" i="111"/>
  <c r="AP80" i="111"/>
  <c r="L80" i="111" s="1"/>
  <c r="AN80" i="111"/>
  <c r="AM80" i="111"/>
  <c r="AL80" i="111"/>
  <c r="O80" i="111"/>
  <c r="AJ109" i="111"/>
  <c r="AW109" i="111" s="1"/>
  <c r="AI109" i="111"/>
  <c r="AV109" i="111" s="1"/>
  <c r="AL25" i="111"/>
  <c r="AN30" i="111"/>
  <c r="AO31" i="111"/>
  <c r="O33" i="111"/>
  <c r="AM35" i="111"/>
  <c r="AL35" i="111"/>
  <c r="AT35" i="111"/>
  <c r="O35" i="111"/>
  <c r="J35" i="111"/>
  <c r="AO35" i="111"/>
  <c r="O65" i="111"/>
  <c r="AP67" i="111"/>
  <c r="L67" i="111" s="1"/>
  <c r="AK116" i="111"/>
  <c r="AX116" i="111" s="1"/>
  <c r="AJ116" i="111"/>
  <c r="AW116" i="111" s="1"/>
  <c r="AI116" i="111"/>
  <c r="AV116" i="111" s="1"/>
  <c r="AG64" i="111"/>
  <c r="AT64" i="111"/>
  <c r="AO64" i="111"/>
  <c r="AQ64" i="111"/>
  <c r="AP64" i="111"/>
  <c r="L64" i="111" s="1"/>
  <c r="AN64" i="111"/>
  <c r="AM64" i="111"/>
  <c r="AL64" i="111"/>
  <c r="O64" i="111"/>
  <c r="O22" i="111"/>
  <c r="AE20" i="111"/>
  <c r="I23" i="111"/>
  <c r="AS24" i="111"/>
  <c r="AO25" i="111"/>
  <c r="AL26" i="111"/>
  <c r="AO30" i="111"/>
  <c r="AR31" i="111"/>
  <c r="O56" i="111"/>
  <c r="J64" i="111"/>
  <c r="AQ67" i="111"/>
  <c r="AR37" i="111"/>
  <c r="J37" i="111"/>
  <c r="AM39" i="111"/>
  <c r="AO43" i="111"/>
  <c r="AN50" i="111"/>
  <c r="AM55" i="111"/>
  <c r="AO59" i="111"/>
  <c r="AN66" i="111"/>
  <c r="AM71" i="111"/>
  <c r="AO75" i="111"/>
  <c r="AN82" i="111"/>
  <c r="AS87" i="111"/>
  <c r="AS90" i="111"/>
  <c r="AN101" i="111"/>
  <c r="AG101" i="111"/>
  <c r="AR101" i="111"/>
  <c r="J101" i="111"/>
  <c r="AQ101" i="111"/>
  <c r="I101" i="111"/>
  <c r="AO101" i="111"/>
  <c r="AM112" i="111"/>
  <c r="AN118" i="111"/>
  <c r="AP123" i="111"/>
  <c r="L123" i="111" s="1"/>
  <c r="AL123" i="111"/>
  <c r="AG123" i="111"/>
  <c r="O123" i="111"/>
  <c r="AQ123" i="111"/>
  <c r="AO123" i="111"/>
  <c r="AM123" i="111"/>
  <c r="AS132" i="111"/>
  <c r="AK136" i="111"/>
  <c r="AX136" i="111" s="1"/>
  <c r="AJ136" i="111"/>
  <c r="AW136" i="111" s="1"/>
  <c r="AI136" i="111"/>
  <c r="AV136" i="111" s="1"/>
  <c r="AI149" i="111"/>
  <c r="AV149" i="111" s="1"/>
  <c r="AK149" i="111"/>
  <c r="AX149" i="111" s="1"/>
  <c r="AJ149" i="111"/>
  <c r="AW149" i="111" s="1"/>
  <c r="AP112" i="111"/>
  <c r="L112" i="111" s="1"/>
  <c r="AG53" i="111"/>
  <c r="AR53" i="111"/>
  <c r="J53" i="111"/>
  <c r="AG69" i="111"/>
  <c r="AR69" i="111"/>
  <c r="J69" i="111"/>
  <c r="AG85" i="111"/>
  <c r="AR85" i="111"/>
  <c r="J85" i="111"/>
  <c r="AO85" i="111"/>
  <c r="AK101" i="111"/>
  <c r="AX101" i="111" s="1"/>
  <c r="AJ101" i="111"/>
  <c r="AW101" i="111" s="1"/>
  <c r="AL106" i="111"/>
  <c r="AQ112" i="111"/>
  <c r="AM142" i="111"/>
  <c r="O142" i="111"/>
  <c r="AR142" i="111"/>
  <c r="AQ142" i="111"/>
  <c r="AP142" i="111"/>
  <c r="L142" i="111" s="1"/>
  <c r="AO142" i="111"/>
  <c r="AL142" i="111"/>
  <c r="AG142" i="111"/>
  <c r="I142" i="111"/>
  <c r="AS142" i="111"/>
  <c r="AI122" i="111"/>
  <c r="AV122" i="111" s="1"/>
  <c r="AK122" i="111"/>
  <c r="AX122" i="111" s="1"/>
  <c r="AJ122" i="111"/>
  <c r="AW122" i="111" s="1"/>
  <c r="AQ197" i="111"/>
  <c r="I197" i="111"/>
  <c r="AG197" i="111"/>
  <c r="O197" i="111"/>
  <c r="AR197" i="111"/>
  <c r="AP197" i="111"/>
  <c r="L197" i="111" s="1"/>
  <c r="AO197" i="111"/>
  <c r="AN197" i="111"/>
  <c r="J197" i="111"/>
  <c r="AT197" i="111"/>
  <c r="AS197" i="111"/>
  <c r="AM197" i="111"/>
  <c r="AL197" i="111"/>
  <c r="AS112" i="111"/>
  <c r="AN133" i="111"/>
  <c r="AP133" i="111"/>
  <c r="L133" i="111" s="1"/>
  <c r="AL133" i="111"/>
  <c r="AG133" i="111"/>
  <c r="AT133" i="111"/>
  <c r="I133" i="111"/>
  <c r="AS133" i="111"/>
  <c r="AQ133" i="111"/>
  <c r="O87" i="111"/>
  <c r="AP87" i="111"/>
  <c r="L87" i="111" s="1"/>
  <c r="AO87" i="111"/>
  <c r="AM87" i="111"/>
  <c r="O91" i="111"/>
  <c r="AT91" i="111"/>
  <c r="L91" i="111"/>
  <c r="AR91" i="111"/>
  <c r="J91" i="111"/>
  <c r="AQ91" i="111"/>
  <c r="I91" i="111"/>
  <c r="AL91" i="111"/>
  <c r="AS111" i="111"/>
  <c r="AG32" i="111"/>
  <c r="AO32" i="111"/>
  <c r="I39" i="111"/>
  <c r="AQ46" i="111"/>
  <c r="I46" i="111"/>
  <c r="I55" i="111"/>
  <c r="AQ62" i="111"/>
  <c r="I62" i="111"/>
  <c r="I71" i="111"/>
  <c r="AQ72" i="111"/>
  <c r="AJ73" i="111"/>
  <c r="AW73" i="111" s="1"/>
  <c r="AI77" i="111"/>
  <c r="AV77" i="111" s="1"/>
  <c r="AQ78" i="111"/>
  <c r="I78" i="111"/>
  <c r="AP88" i="111"/>
  <c r="L88" i="111" s="1"/>
  <c r="AO88" i="111"/>
  <c r="AM88" i="111"/>
  <c r="AL88" i="111"/>
  <c r="AG88" i="111"/>
  <c r="AT88" i="111"/>
  <c r="AK92" i="111"/>
  <c r="AX92" i="111" s="1"/>
  <c r="AI92" i="111"/>
  <c r="AV92" i="111" s="1"/>
  <c r="AL101" i="111"/>
  <c r="AR123" i="111"/>
  <c r="O133" i="111"/>
  <c r="AT142" i="111"/>
  <c r="AP165" i="111"/>
  <c r="L165" i="111" s="1"/>
  <c r="AN165" i="111"/>
  <c r="AM165" i="111"/>
  <c r="J165" i="111"/>
  <c r="AT165" i="111"/>
  <c r="I165" i="111"/>
  <c r="AR165" i="111"/>
  <c r="AS165" i="111"/>
  <c r="AQ165" i="111"/>
  <c r="AO165" i="111"/>
  <c r="AL165" i="111"/>
  <c r="AG165" i="111"/>
  <c r="O165" i="111"/>
  <c r="O43" i="111"/>
  <c r="AT43" i="111"/>
  <c r="L43" i="111"/>
  <c r="AQ43" i="111"/>
  <c r="I43" i="111"/>
  <c r="AL43" i="111"/>
  <c r="O50" i="111"/>
  <c r="AR50" i="111"/>
  <c r="J50" i="111"/>
  <c r="AM50" i="111"/>
  <c r="O59" i="111"/>
  <c r="AT59" i="111"/>
  <c r="L59" i="111"/>
  <c r="AQ59" i="111"/>
  <c r="I59" i="111"/>
  <c r="AL59" i="111"/>
  <c r="O66" i="111"/>
  <c r="AR66" i="111"/>
  <c r="J66" i="111"/>
  <c r="AM66" i="111"/>
  <c r="AR72" i="111"/>
  <c r="O75" i="111"/>
  <c r="AT75" i="111"/>
  <c r="L75" i="111"/>
  <c r="AQ75" i="111"/>
  <c r="I75" i="111"/>
  <c r="AL75" i="111"/>
  <c r="AK77" i="111"/>
  <c r="AX77" i="111" s="1"/>
  <c r="O82" i="111"/>
  <c r="AR82" i="111"/>
  <c r="J82" i="111"/>
  <c r="AM82" i="111"/>
  <c r="AN90" i="111"/>
  <c r="AM90" i="111"/>
  <c r="O90" i="111"/>
  <c r="AT90" i="111"/>
  <c r="L90" i="111"/>
  <c r="AR90" i="111"/>
  <c r="J90" i="111"/>
  <c r="AG91" i="111"/>
  <c r="AR121" i="111"/>
  <c r="J121" i="111"/>
  <c r="AG121" i="111"/>
  <c r="AT121" i="111"/>
  <c r="AS121" i="111"/>
  <c r="AQ121" i="111"/>
  <c r="AP121" i="111"/>
  <c r="L121" i="111" s="1"/>
  <c r="AO121" i="111"/>
  <c r="O121" i="111"/>
  <c r="AJ155" i="111"/>
  <c r="AW155" i="111" s="1"/>
  <c r="AK155" i="111"/>
  <c r="AX155" i="111" s="1"/>
  <c r="O39" i="111"/>
  <c r="AP39" i="111"/>
  <c r="L39" i="111" s="1"/>
  <c r="AL53" i="111"/>
  <c r="O55" i="111"/>
  <c r="AP55" i="111"/>
  <c r="L55" i="111" s="1"/>
  <c r="L66" i="111"/>
  <c r="AL69" i="111"/>
  <c r="O71" i="111"/>
  <c r="AP71" i="111"/>
  <c r="L71" i="111" s="1"/>
  <c r="AS72" i="111"/>
  <c r="AL85" i="111"/>
  <c r="AG87" i="111"/>
  <c r="AP101" i="111"/>
  <c r="L101" i="111" s="1"/>
  <c r="AK119" i="111"/>
  <c r="AX119" i="111" s="1"/>
  <c r="AJ119" i="111"/>
  <c r="AW119" i="111" s="1"/>
  <c r="AI119" i="111"/>
  <c r="AV119" i="111" s="1"/>
  <c r="AT123" i="111"/>
  <c r="O27" i="111"/>
  <c r="AL27" i="111"/>
  <c r="AN37" i="111"/>
  <c r="AG43" i="111"/>
  <c r="AQ47" i="111"/>
  <c r="I47" i="111"/>
  <c r="AP47" i="111"/>
  <c r="L47" i="111" s="1"/>
  <c r="AM47" i="111"/>
  <c r="AM53" i="111"/>
  <c r="AG59" i="111"/>
  <c r="AQ63" i="111"/>
  <c r="I63" i="111"/>
  <c r="AP63" i="111"/>
  <c r="L63" i="111" s="1"/>
  <c r="AM63" i="111"/>
  <c r="AM69" i="111"/>
  <c r="AT72" i="111"/>
  <c r="AG75" i="111"/>
  <c r="AQ79" i="111"/>
  <c r="I79" i="111"/>
  <c r="AP79" i="111"/>
  <c r="L79" i="111" s="1"/>
  <c r="AM79" i="111"/>
  <c r="AM85" i="111"/>
  <c r="AG90" i="111"/>
  <c r="AS101" i="111"/>
  <c r="I112" i="111"/>
  <c r="AM133" i="111"/>
  <c r="AG50" i="111"/>
  <c r="AN53" i="111"/>
  <c r="AG66" i="111"/>
  <c r="AN69" i="111"/>
  <c r="AG82" i="111"/>
  <c r="AN85" i="111"/>
  <c r="AM91" i="111"/>
  <c r="AQ95" i="111"/>
  <c r="I95" i="111"/>
  <c r="AP95" i="111"/>
  <c r="L95" i="111" s="1"/>
  <c r="AN95" i="111"/>
  <c r="AM95" i="111"/>
  <c r="AG95" i="111"/>
  <c r="O95" i="111"/>
  <c r="O107" i="111"/>
  <c r="AT107" i="111"/>
  <c r="L107" i="111"/>
  <c r="AR107" i="111"/>
  <c r="J107" i="111"/>
  <c r="AQ107" i="111"/>
  <c r="I107" i="111"/>
  <c r="AL107" i="111"/>
  <c r="O118" i="111"/>
  <c r="AM118" i="111"/>
  <c r="AT118" i="111"/>
  <c r="I118" i="111"/>
  <c r="AS118" i="111"/>
  <c r="AR118" i="111"/>
  <c r="AQ118" i="111"/>
  <c r="AP118" i="111"/>
  <c r="L118" i="111" s="1"/>
  <c r="AO133" i="111"/>
  <c r="AI155" i="111"/>
  <c r="AV155" i="111" s="1"/>
  <c r="AG166" i="111"/>
  <c r="O166" i="111"/>
  <c r="AT166" i="111"/>
  <c r="AO166" i="111"/>
  <c r="AM166" i="111"/>
  <c r="AR166" i="111"/>
  <c r="AQ166" i="111"/>
  <c r="AN166" i="111"/>
  <c r="I166" i="111"/>
  <c r="AS166" i="111"/>
  <c r="AP166" i="111"/>
  <c r="L166" i="111" s="1"/>
  <c r="AL166" i="111"/>
  <c r="J166" i="111"/>
  <c r="AG112" i="111"/>
  <c r="O112" i="111"/>
  <c r="AT112" i="111"/>
  <c r="AO112" i="111"/>
  <c r="AN112" i="111"/>
  <c r="AL112" i="111"/>
  <c r="AG132" i="111"/>
  <c r="AO132" i="111"/>
  <c r="AR132" i="111"/>
  <c r="AQ132" i="111"/>
  <c r="I132" i="111"/>
  <c r="AP132" i="111"/>
  <c r="L132" i="111" s="1"/>
  <c r="AN132" i="111"/>
  <c r="AM132" i="111"/>
  <c r="AL132" i="111"/>
  <c r="O132" i="111"/>
  <c r="J132" i="111"/>
  <c r="AN141" i="111"/>
  <c r="AG141" i="111"/>
  <c r="AT141" i="111"/>
  <c r="I141" i="111"/>
  <c r="AS141" i="111"/>
  <c r="AQ141" i="111"/>
  <c r="AP141" i="111"/>
  <c r="L141" i="111" s="1"/>
  <c r="AO141" i="111"/>
  <c r="AM141" i="111"/>
  <c r="AL141" i="111"/>
  <c r="O141" i="111"/>
  <c r="J141" i="111"/>
  <c r="AP72" i="111"/>
  <c r="L72" i="111" s="1"/>
  <c r="AO72" i="111"/>
  <c r="AL72" i="111"/>
  <c r="AG72" i="111"/>
  <c r="AL87" i="111"/>
  <c r="AO91" i="111"/>
  <c r="AJ115" i="111"/>
  <c r="AW115" i="111" s="1"/>
  <c r="AI115" i="111"/>
  <c r="AV115" i="111" s="1"/>
  <c r="AN87" i="111"/>
  <c r="AQ106" i="111"/>
  <c r="I106" i="111"/>
  <c r="AN106" i="111"/>
  <c r="AM106" i="111"/>
  <c r="O106" i="111"/>
  <c r="AT106" i="111"/>
  <c r="AR106" i="111"/>
  <c r="J106" i="111"/>
  <c r="AT111" i="111"/>
  <c r="AQ111" i="111"/>
  <c r="I111" i="111"/>
  <c r="AP111" i="111"/>
  <c r="L111" i="111" s="1"/>
  <c r="AO111" i="111"/>
  <c r="AN111" i="111"/>
  <c r="AM111" i="111"/>
  <c r="AG111" i="111"/>
  <c r="O111" i="111"/>
  <c r="AK131" i="111"/>
  <c r="AX131" i="111" s="1"/>
  <c r="AI131" i="111"/>
  <c r="AV131" i="111" s="1"/>
  <c r="AS97" i="111"/>
  <c r="AT104" i="111"/>
  <c r="AT113" i="111"/>
  <c r="O140" i="111"/>
  <c r="AQ143" i="111"/>
  <c r="AG148" i="111"/>
  <c r="AO148" i="111"/>
  <c r="AP148" i="111"/>
  <c r="L148" i="111" s="1"/>
  <c r="AN148" i="111"/>
  <c r="AT148" i="111"/>
  <c r="J148" i="111"/>
  <c r="AQ156" i="111"/>
  <c r="I156" i="111"/>
  <c r="AO156" i="111"/>
  <c r="AN156" i="111"/>
  <c r="AG156" i="111"/>
  <c r="AP156" i="111"/>
  <c r="L156" i="111" s="1"/>
  <c r="AM156" i="111"/>
  <c r="AO158" i="111"/>
  <c r="AM158" i="111"/>
  <c r="AL158" i="111"/>
  <c r="AG158" i="111"/>
  <c r="O158" i="111"/>
  <c r="AN158" i="111"/>
  <c r="AG167" i="111"/>
  <c r="AG191" i="111"/>
  <c r="AQ191" i="111"/>
  <c r="I191" i="111"/>
  <c r="AO191" i="111"/>
  <c r="AN191" i="111"/>
  <c r="AM191" i="111"/>
  <c r="AL191" i="111"/>
  <c r="AR191" i="111"/>
  <c r="AP191" i="111"/>
  <c r="L191" i="111" s="1"/>
  <c r="O191" i="111"/>
  <c r="O97" i="111"/>
  <c r="AS99" i="111"/>
  <c r="O113" i="111"/>
  <c r="AQ122" i="111"/>
  <c r="I122" i="111"/>
  <c r="AS122" i="111"/>
  <c r="AK128" i="111"/>
  <c r="AX128" i="111" s="1"/>
  <c r="AJ128" i="111"/>
  <c r="AW128" i="111" s="1"/>
  <c r="AI128" i="111"/>
  <c r="AV128" i="111" s="1"/>
  <c r="AG135" i="111"/>
  <c r="AS143" i="111"/>
  <c r="O148" i="111"/>
  <c r="AN149" i="111"/>
  <c r="AM149" i="111"/>
  <c r="AO149" i="111"/>
  <c r="O156" i="111"/>
  <c r="AG157" i="111"/>
  <c r="AK207" i="111"/>
  <c r="AX207" i="111" s="1"/>
  <c r="AJ207" i="111"/>
  <c r="AW207" i="111" s="1"/>
  <c r="AI207" i="111"/>
  <c r="AV207" i="111" s="1"/>
  <c r="AS28" i="111"/>
  <c r="AN41" i="111"/>
  <c r="AS44" i="111"/>
  <c r="AN57" i="111"/>
  <c r="AS60" i="111"/>
  <c r="AN73" i="111"/>
  <c r="AS76" i="111"/>
  <c r="AN89" i="111"/>
  <c r="AS92" i="111"/>
  <c r="AM98" i="111"/>
  <c r="L99" i="111"/>
  <c r="AT99" i="111"/>
  <c r="AG104" i="111"/>
  <c r="AN105" i="111"/>
  <c r="AS108" i="111"/>
  <c r="AG116" i="111"/>
  <c r="AO116" i="111"/>
  <c r="L122" i="111"/>
  <c r="AN125" i="111"/>
  <c r="AM125" i="111"/>
  <c r="AL125" i="111"/>
  <c r="AR138" i="111"/>
  <c r="AM167" i="111"/>
  <c r="AK170" i="111"/>
  <c r="AX170" i="111" s="1"/>
  <c r="AI170" i="111"/>
  <c r="AV170" i="111" s="1"/>
  <c r="AR182" i="111"/>
  <c r="J182" i="111"/>
  <c r="AG182" i="111"/>
  <c r="O182" i="111"/>
  <c r="AP182" i="111"/>
  <c r="L182" i="111" s="1"/>
  <c r="AO182" i="111"/>
  <c r="AM182" i="111"/>
  <c r="I182" i="111"/>
  <c r="AQ182" i="111"/>
  <c r="O193" i="111"/>
  <c r="AO193" i="111"/>
  <c r="AR193" i="111"/>
  <c r="AQ193" i="111"/>
  <c r="AP193" i="111"/>
  <c r="L193" i="111" s="1"/>
  <c r="AN193" i="111"/>
  <c r="AG193" i="111"/>
  <c r="AT193" i="111"/>
  <c r="AS193" i="111"/>
  <c r="I193" i="111"/>
  <c r="AR163" i="111"/>
  <c r="J163" i="111"/>
  <c r="AP163" i="111"/>
  <c r="L163" i="111" s="1"/>
  <c r="AO163" i="111"/>
  <c r="AG163" i="111"/>
  <c r="O163" i="111"/>
  <c r="AM163" i="111"/>
  <c r="AI247" i="111"/>
  <c r="AV247" i="111" s="1"/>
  <c r="AJ247" i="111"/>
  <c r="AW247" i="111" s="1"/>
  <c r="AK247" i="111"/>
  <c r="AX247" i="111" s="1"/>
  <c r="AL140" i="111"/>
  <c r="AT161" i="111"/>
  <c r="AR161" i="111"/>
  <c r="J161" i="111"/>
  <c r="AQ161" i="111"/>
  <c r="I161" i="111"/>
  <c r="AL161" i="111"/>
  <c r="AP161" i="111"/>
  <c r="L161" i="111" s="1"/>
  <c r="AO161" i="111"/>
  <c r="AM161" i="111"/>
  <c r="AG161" i="111"/>
  <c r="AS167" i="111"/>
  <c r="AL178" i="111"/>
  <c r="AQ178" i="111"/>
  <c r="AO178" i="111"/>
  <c r="AN178" i="111"/>
  <c r="AS178" i="111"/>
  <c r="AM178" i="111"/>
  <c r="O178" i="111"/>
  <c r="AT178" i="111"/>
  <c r="AT143" i="111"/>
  <c r="AL143" i="111"/>
  <c r="AP143" i="111"/>
  <c r="L143" i="111" s="1"/>
  <c r="O161" i="111"/>
  <c r="AR232" i="111"/>
  <c r="J232" i="111"/>
  <c r="AP232" i="111"/>
  <c r="L232" i="111" s="1"/>
  <c r="AO232" i="111"/>
  <c r="I232" i="111"/>
  <c r="AT232" i="111"/>
  <c r="AQ232" i="111"/>
  <c r="AN232" i="111"/>
  <c r="AM232" i="111"/>
  <c r="AL232" i="111"/>
  <c r="AG232" i="111"/>
  <c r="O232" i="111"/>
  <c r="AS232" i="111"/>
  <c r="AS41" i="111"/>
  <c r="AS57" i="111"/>
  <c r="AS73" i="111"/>
  <c r="AS89" i="111"/>
  <c r="J98" i="111"/>
  <c r="AR98" i="111"/>
  <c r="AL104" i="111"/>
  <c r="AS105" i="111"/>
  <c r="AQ114" i="111"/>
  <c r="L114" i="111"/>
  <c r="AN117" i="111"/>
  <c r="AQ117" i="111"/>
  <c r="AM126" i="111"/>
  <c r="O126" i="111"/>
  <c r="AG126" i="111"/>
  <c r="AP135" i="111"/>
  <c r="L135" i="111" s="1"/>
  <c r="AQ140" i="111"/>
  <c r="O143" i="111"/>
  <c r="AQ147" i="111"/>
  <c r="AL148" i="111"/>
  <c r="AR156" i="111"/>
  <c r="AR157" i="111"/>
  <c r="AQ158" i="111"/>
  <c r="AK176" i="111"/>
  <c r="AX176" i="111" s="1"/>
  <c r="AI176" i="111"/>
  <c r="AV176" i="111" s="1"/>
  <c r="AL182" i="111"/>
  <c r="AR188" i="111"/>
  <c r="J188" i="111"/>
  <c r="AL188" i="111"/>
  <c r="AS188" i="111"/>
  <c r="AQ188" i="111"/>
  <c r="AP188" i="111"/>
  <c r="L188" i="111" s="1"/>
  <c r="AO188" i="111"/>
  <c r="AG188" i="111"/>
  <c r="AM188" i="111"/>
  <c r="I188" i="111"/>
  <c r="AN192" i="111"/>
  <c r="AG192" i="111"/>
  <c r="O192" i="111"/>
  <c r="AR192" i="111"/>
  <c r="I192" i="111"/>
  <c r="AQ192" i="111"/>
  <c r="AO192" i="111"/>
  <c r="AS192" i="111"/>
  <c r="AP192" i="111"/>
  <c r="L192" i="111" s="1"/>
  <c r="AM192" i="111"/>
  <c r="AL192" i="111"/>
  <c r="AL193" i="111"/>
  <c r="AL97" i="111"/>
  <c r="AS98" i="111"/>
  <c r="AM104" i="111"/>
  <c r="AL113" i="111"/>
  <c r="AQ138" i="111"/>
  <c r="I138" i="111"/>
  <c r="AL138" i="111"/>
  <c r="AP138" i="111"/>
  <c r="L138" i="111" s="1"/>
  <c r="AR140" i="111"/>
  <c r="AR147" i="111"/>
  <c r="AM148" i="111"/>
  <c r="AS156" i="111"/>
  <c r="AR158" i="111"/>
  <c r="AG178" i="111"/>
  <c r="AG143" i="111"/>
  <c r="AQ148" i="111"/>
  <c r="AT156" i="111"/>
  <c r="AS158" i="111"/>
  <c r="AK175" i="111"/>
  <c r="AX175" i="111" s="1"/>
  <c r="AJ175" i="111"/>
  <c r="AW175" i="111" s="1"/>
  <c r="AK195" i="111"/>
  <c r="AX195" i="111" s="1"/>
  <c r="AS36" i="111"/>
  <c r="AS52" i="111"/>
  <c r="AS68" i="111"/>
  <c r="AS84" i="111"/>
  <c r="AN97" i="111"/>
  <c r="AL99" i="111"/>
  <c r="AS100" i="111"/>
  <c r="AO104" i="111"/>
  <c r="AO113" i="111"/>
  <c r="AG114" i="111"/>
  <c r="AM122" i="111"/>
  <c r="AP131" i="111"/>
  <c r="L131" i="111" s="1"/>
  <c r="AG131" i="111"/>
  <c r="O138" i="111"/>
  <c r="AK144" i="111"/>
  <c r="AX144" i="111" s="1"/>
  <c r="AJ144" i="111"/>
  <c r="AW144" i="111" s="1"/>
  <c r="AR145" i="111"/>
  <c r="J145" i="111"/>
  <c r="AQ145" i="111"/>
  <c r="I145" i="111"/>
  <c r="AS145" i="111"/>
  <c r="AP145" i="111"/>
  <c r="L145" i="111" s="1"/>
  <c r="AR148" i="111"/>
  <c r="AP149" i="111"/>
  <c r="L149" i="111" s="1"/>
  <c r="AT158" i="111"/>
  <c r="AL163" i="111"/>
  <c r="I167" i="111"/>
  <c r="AT182" i="111"/>
  <c r="AP184" i="111"/>
  <c r="L184" i="111" s="1"/>
  <c r="AG184" i="111"/>
  <c r="AS184" i="111"/>
  <c r="J184" i="111"/>
  <c r="AR184" i="111"/>
  <c r="I184" i="111"/>
  <c r="AO184" i="111"/>
  <c r="O184" i="111"/>
  <c r="AT184" i="111"/>
  <c r="L36" i="111"/>
  <c r="L52" i="111"/>
  <c r="L84" i="111"/>
  <c r="AP104" i="111"/>
  <c r="L104" i="111" s="1"/>
  <c r="AP113" i="111"/>
  <c r="L113" i="111" s="1"/>
  <c r="AP115" i="111"/>
  <c r="L115" i="111" s="1"/>
  <c r="AN115" i="111"/>
  <c r="AM116" i="111"/>
  <c r="AG117" i="111"/>
  <c r="AN122" i="111"/>
  <c r="AO125" i="111"/>
  <c r="AT127" i="111"/>
  <c r="AL127" i="111"/>
  <c r="AR127" i="111"/>
  <c r="AQ127" i="111"/>
  <c r="AP139" i="111"/>
  <c r="L139" i="111" s="1"/>
  <c r="O139" i="111"/>
  <c r="O145" i="111"/>
  <c r="AQ146" i="111"/>
  <c r="I146" i="111"/>
  <c r="AL146" i="111"/>
  <c r="AP146" i="111"/>
  <c r="L146" i="111" s="1"/>
  <c r="AS148" i="111"/>
  <c r="AQ149" i="111"/>
  <c r="AK152" i="111"/>
  <c r="AX152" i="111" s="1"/>
  <c r="AJ152" i="111"/>
  <c r="AW152" i="111" s="1"/>
  <c r="AI152" i="111"/>
  <c r="AV152" i="111" s="1"/>
  <c r="AN161" i="111"/>
  <c r="AN163" i="111"/>
  <c r="AJ176" i="111"/>
  <c r="AW176" i="111" s="1"/>
  <c r="AP178" i="111"/>
  <c r="L178" i="111" s="1"/>
  <c r="AP206" i="111"/>
  <c r="L206" i="111" s="1"/>
  <c r="AQ206" i="111"/>
  <c r="AO206" i="111"/>
  <c r="AN206" i="111"/>
  <c r="AM206" i="111"/>
  <c r="AG206" i="111"/>
  <c r="O206" i="111"/>
  <c r="AT206" i="111"/>
  <c r="AS206" i="111"/>
  <c r="AR206" i="111"/>
  <c r="AL206" i="111"/>
  <c r="AQ163" i="111"/>
  <c r="AN167" i="111"/>
  <c r="AL167" i="111"/>
  <c r="AT167" i="111"/>
  <c r="AP167" i="111"/>
  <c r="L167" i="111" s="1"/>
  <c r="AO167" i="111"/>
  <c r="AR178" i="111"/>
  <c r="AO140" i="111"/>
  <c r="AG140" i="111"/>
  <c r="AN140" i="111"/>
  <c r="AM140" i="111"/>
  <c r="AS140" i="111"/>
  <c r="I140" i="111"/>
  <c r="AN143" i="111"/>
  <c r="AS163" i="111"/>
  <c r="O167" i="111"/>
  <c r="AJ174" i="111"/>
  <c r="AW174" i="111" s="1"/>
  <c r="AK174" i="111"/>
  <c r="AX174" i="111" s="1"/>
  <c r="AI174" i="111"/>
  <c r="AV174" i="111" s="1"/>
  <c r="AL135" i="111"/>
  <c r="AT135" i="111"/>
  <c r="AO135" i="111"/>
  <c r="AN135" i="111"/>
  <c r="AS135" i="111"/>
  <c r="AO143" i="111"/>
  <c r="AP147" i="111"/>
  <c r="L147" i="111" s="1"/>
  <c r="AO147" i="111"/>
  <c r="O147" i="111"/>
  <c r="I148" i="111"/>
  <c r="AJ153" i="111"/>
  <c r="AW153" i="111" s="1"/>
  <c r="AI153" i="111"/>
  <c r="AV153" i="111" s="1"/>
  <c r="J156" i="111"/>
  <c r="O157" i="111"/>
  <c r="AP157" i="111"/>
  <c r="L157" i="111" s="1"/>
  <c r="AN157" i="111"/>
  <c r="AQ157" i="111"/>
  <c r="J158" i="111"/>
  <c r="AT163" i="111"/>
  <c r="O171" i="111"/>
  <c r="AN171" i="111"/>
  <c r="AL171" i="111"/>
  <c r="AT171" i="111"/>
  <c r="J171" i="111"/>
  <c r="I171" i="111"/>
  <c r="AQ171" i="111"/>
  <c r="AO183" i="111"/>
  <c r="AQ183" i="111"/>
  <c r="AP183" i="111"/>
  <c r="L183" i="111" s="1"/>
  <c r="AN183" i="111"/>
  <c r="AM183" i="111"/>
  <c r="AG183" i="111"/>
  <c r="O183" i="111"/>
  <c r="J183" i="111"/>
  <c r="I183" i="111"/>
  <c r="AS183" i="111"/>
  <c r="AT186" i="111"/>
  <c r="AN186" i="111"/>
  <c r="AM186" i="111"/>
  <c r="AL186" i="111"/>
  <c r="O186" i="111"/>
  <c r="J186" i="111"/>
  <c r="AR186" i="111"/>
  <c r="AO186" i="111"/>
  <c r="AG186" i="111"/>
  <c r="AS186" i="111"/>
  <c r="J191" i="111"/>
  <c r="O209" i="111"/>
  <c r="AQ209" i="111"/>
  <c r="I209" i="111"/>
  <c r="AO209" i="111"/>
  <c r="AN209" i="111"/>
  <c r="AT209" i="111"/>
  <c r="AS209" i="111"/>
  <c r="AR209" i="111"/>
  <c r="AP209" i="111"/>
  <c r="L209" i="111" s="1"/>
  <c r="AG209" i="111"/>
  <c r="AM209" i="111"/>
  <c r="AL209" i="111"/>
  <c r="J209" i="111"/>
  <c r="AL151" i="111"/>
  <c r="AT151" i="111"/>
  <c r="AK154" i="111"/>
  <c r="AX154" i="111" s="1"/>
  <c r="AI154" i="111"/>
  <c r="AV154" i="111" s="1"/>
  <c r="AG155" i="111"/>
  <c r="AR155" i="111"/>
  <c r="J155" i="111"/>
  <c r="AP155" i="111"/>
  <c r="L155" i="111" s="1"/>
  <c r="AP174" i="111"/>
  <c r="L174" i="111" s="1"/>
  <c r="AG174" i="111"/>
  <c r="AT174" i="111"/>
  <c r="J174" i="111"/>
  <c r="AR174" i="111"/>
  <c r="AG175" i="111"/>
  <c r="AQ175" i="111"/>
  <c r="I175" i="111"/>
  <c r="AT175" i="111"/>
  <c r="J175" i="111"/>
  <c r="AS175" i="111"/>
  <c r="AM175" i="111"/>
  <c r="AN176" i="111"/>
  <c r="AO176" i="111"/>
  <c r="AL176" i="111"/>
  <c r="L176" i="111"/>
  <c r="AL198" i="111"/>
  <c r="O203" i="111"/>
  <c r="AR203" i="111"/>
  <c r="AQ203" i="111"/>
  <c r="AP203" i="111"/>
  <c r="L203" i="111" s="1"/>
  <c r="AO203" i="111"/>
  <c r="AG203" i="111"/>
  <c r="AO199" i="111"/>
  <c r="AG199" i="111"/>
  <c r="AT199" i="111"/>
  <c r="J199" i="111"/>
  <c r="AS199" i="111"/>
  <c r="I199" i="111"/>
  <c r="AR199" i="111"/>
  <c r="AQ199" i="111"/>
  <c r="AM185" i="111"/>
  <c r="AG185" i="111"/>
  <c r="AT185" i="111"/>
  <c r="J185" i="111"/>
  <c r="AS185" i="111"/>
  <c r="I185" i="111"/>
  <c r="AR185" i="111"/>
  <c r="AQ185" i="111"/>
  <c r="AL185" i="111"/>
  <c r="AK200" i="111"/>
  <c r="AX200" i="111" s="1"/>
  <c r="AJ200" i="111"/>
  <c r="AW200" i="111" s="1"/>
  <c r="AI200" i="111"/>
  <c r="AV200" i="111" s="1"/>
  <c r="AL203" i="111"/>
  <c r="AR198" i="111"/>
  <c r="J198" i="111"/>
  <c r="AQ198" i="111"/>
  <c r="AP198" i="111"/>
  <c r="L198" i="111" s="1"/>
  <c r="AO198" i="111"/>
  <c r="AN198" i="111"/>
  <c r="AG198" i="111"/>
  <c r="O199" i="111"/>
  <c r="AR129" i="111"/>
  <c r="J129" i="111"/>
  <c r="AQ151" i="111"/>
  <c r="AL153" i="111"/>
  <c r="AR153" i="111"/>
  <c r="J153" i="111"/>
  <c r="AQ155" i="111"/>
  <c r="AG164" i="111"/>
  <c r="AQ164" i="111"/>
  <c r="I164" i="111"/>
  <c r="AO164" i="111"/>
  <c r="AL169" i="111"/>
  <c r="AT169" i="111"/>
  <c r="AR169" i="111"/>
  <c r="J169" i="111"/>
  <c r="AS174" i="111"/>
  <c r="AS176" i="111"/>
  <c r="AT180" i="111"/>
  <c r="L180" i="111"/>
  <c r="J180" i="111"/>
  <c r="AR180" i="111"/>
  <c r="AQ180" i="111"/>
  <c r="AL180" i="111"/>
  <c r="O185" i="111"/>
  <c r="AN203" i="111"/>
  <c r="AR216" i="111"/>
  <c r="J216" i="111"/>
  <c r="AP216" i="111"/>
  <c r="L216" i="111" s="1"/>
  <c r="AO216" i="111"/>
  <c r="O216" i="111"/>
  <c r="AT216" i="111"/>
  <c r="AS216" i="111"/>
  <c r="AQ216" i="111"/>
  <c r="AN216" i="111"/>
  <c r="AM216" i="111"/>
  <c r="AG216" i="111"/>
  <c r="AL119" i="111"/>
  <c r="AT119" i="111"/>
  <c r="AO124" i="111"/>
  <c r="AG124" i="111"/>
  <c r="O134" i="111"/>
  <c r="AM134" i="111"/>
  <c r="O150" i="111"/>
  <c r="AT150" i="111"/>
  <c r="AM150" i="111"/>
  <c r="AR151" i="111"/>
  <c r="L153" i="111"/>
  <c r="AS155" i="111"/>
  <c r="L164" i="111"/>
  <c r="AR172" i="111"/>
  <c r="J172" i="111"/>
  <c r="AL172" i="111"/>
  <c r="AG172" i="111"/>
  <c r="O172" i="111"/>
  <c r="AP172" i="111"/>
  <c r="L172" i="111" s="1"/>
  <c r="AN172" i="111"/>
  <c r="AT176" i="111"/>
  <c r="O180" i="111"/>
  <c r="O198" i="111"/>
  <c r="AS203" i="111"/>
  <c r="AT218" i="111"/>
  <c r="AP218" i="111"/>
  <c r="L218" i="111" s="1"/>
  <c r="AN218" i="111"/>
  <c r="AM218" i="111"/>
  <c r="AQ218" i="111"/>
  <c r="AG218" i="111"/>
  <c r="J218" i="111"/>
  <c r="I218" i="111"/>
  <c r="AS218" i="111"/>
  <c r="AM199" i="111"/>
  <c r="O218" i="111"/>
  <c r="AL159" i="111"/>
  <c r="I162" i="111"/>
  <c r="AQ162" i="111"/>
  <c r="AQ181" i="111"/>
  <c r="I181" i="111"/>
  <c r="AN187" i="111"/>
  <c r="AQ194" i="111"/>
  <c r="J201" i="111"/>
  <c r="AS207" i="111"/>
  <c r="J210" i="111"/>
  <c r="AQ213" i="111"/>
  <c r="I213" i="111"/>
  <c r="AM213" i="111"/>
  <c r="AS224" i="111"/>
  <c r="AS234" i="111"/>
  <c r="AL243" i="111"/>
  <c r="AT243" i="111"/>
  <c r="AS243" i="111"/>
  <c r="I243" i="111"/>
  <c r="AQ243" i="111"/>
  <c r="AP243" i="111"/>
  <c r="L243" i="111" s="1"/>
  <c r="AL247" i="111"/>
  <c r="AN248" i="111"/>
  <c r="AG257" i="111"/>
  <c r="O281" i="111"/>
  <c r="AP281" i="111"/>
  <c r="L281" i="111" s="1"/>
  <c r="AN281" i="111"/>
  <c r="J281" i="111"/>
  <c r="AT281" i="111"/>
  <c r="I281" i="111"/>
  <c r="AS281" i="111"/>
  <c r="AR281" i="111"/>
  <c r="AQ281" i="111"/>
  <c r="AO281" i="111"/>
  <c r="AM281" i="111"/>
  <c r="AL281" i="111"/>
  <c r="AG281" i="111"/>
  <c r="AT296" i="111"/>
  <c r="AN296" i="111"/>
  <c r="AS296" i="111"/>
  <c r="J296" i="111"/>
  <c r="AR296" i="111"/>
  <c r="I296" i="111"/>
  <c r="AQ296" i="111"/>
  <c r="AP296" i="111"/>
  <c r="L296" i="111" s="1"/>
  <c r="AO296" i="111"/>
  <c r="AG296" i="111"/>
  <c r="AM296" i="111"/>
  <c r="AL296" i="111"/>
  <c r="O296" i="111"/>
  <c r="AT196" i="111"/>
  <c r="AM201" i="111"/>
  <c r="AG201" i="111"/>
  <c r="AL210" i="111"/>
  <c r="O210" i="111"/>
  <c r="AM217" i="111"/>
  <c r="AG217" i="111"/>
  <c r="AP222" i="111"/>
  <c r="L222" i="111" s="1"/>
  <c r="AL222" i="111"/>
  <c r="AT222" i="111"/>
  <c r="AT224" i="111"/>
  <c r="O242" i="111"/>
  <c r="AM242" i="111"/>
  <c r="AL242" i="111"/>
  <c r="AR242" i="111"/>
  <c r="AQ242" i="111"/>
  <c r="AO242" i="111"/>
  <c r="AK243" i="111"/>
  <c r="AX243" i="111" s="1"/>
  <c r="AJ243" i="111"/>
  <c r="AW243" i="111" s="1"/>
  <c r="AG256" i="111"/>
  <c r="AO256" i="111"/>
  <c r="AT256" i="111"/>
  <c r="J256" i="111"/>
  <c r="AQ256" i="111"/>
  <c r="AP256" i="111"/>
  <c r="L256" i="111" s="1"/>
  <c r="AM256" i="111"/>
  <c r="AL256" i="111"/>
  <c r="O256" i="111"/>
  <c r="AJ271" i="111"/>
  <c r="AW271" i="111" s="1"/>
  <c r="AK271" i="111"/>
  <c r="AX271" i="111" s="1"/>
  <c r="AI271" i="111"/>
  <c r="AV271" i="111" s="1"/>
  <c r="AM190" i="111"/>
  <c r="J194" i="111"/>
  <c r="AS194" i="111"/>
  <c r="O196" i="111"/>
  <c r="L201" i="111"/>
  <c r="AR204" i="111"/>
  <c r="J204" i="111"/>
  <c r="AL204" i="111"/>
  <c r="L210" i="111"/>
  <c r="AI212" i="111"/>
  <c r="AV212" i="111" s="1"/>
  <c r="L217" i="111"/>
  <c r="O222" i="111"/>
  <c r="AN226" i="111"/>
  <c r="AM233" i="111"/>
  <c r="AG233" i="111"/>
  <c r="AQ233" i="111"/>
  <c r="I233" i="111"/>
  <c r="I234" i="111"/>
  <c r="AN241" i="111"/>
  <c r="AS241" i="111"/>
  <c r="J241" i="111"/>
  <c r="AO241" i="111"/>
  <c r="AL241" i="111"/>
  <c r="AG241" i="111"/>
  <c r="L241" i="111"/>
  <c r="AQ247" i="111"/>
  <c r="AJ269" i="111"/>
  <c r="AW269" i="111" s="1"/>
  <c r="AI269" i="111"/>
  <c r="AV269" i="111" s="1"/>
  <c r="AN190" i="111"/>
  <c r="AT194" i="111"/>
  <c r="O201" i="111"/>
  <c r="AG207" i="111"/>
  <c r="AQ207" i="111"/>
  <c r="I207" i="111"/>
  <c r="AP207" i="111"/>
  <c r="L207" i="111" s="1"/>
  <c r="AK212" i="111"/>
  <c r="AX212" i="111" s="1"/>
  <c r="AT214" i="111"/>
  <c r="L214" i="111"/>
  <c r="AR214" i="111"/>
  <c r="J214" i="111"/>
  <c r="AQ214" i="111"/>
  <c r="I214" i="111"/>
  <c r="O217" i="111"/>
  <c r="AO226" i="111"/>
  <c r="AG242" i="111"/>
  <c r="AN224" i="111"/>
  <c r="AG224" i="111"/>
  <c r="AR224" i="111"/>
  <c r="J224" i="111"/>
  <c r="AT234" i="111"/>
  <c r="AP234" i="111"/>
  <c r="L234" i="111" s="1"/>
  <c r="AN234" i="111"/>
  <c r="AM234" i="111"/>
  <c r="AT251" i="111"/>
  <c r="AL251" i="111"/>
  <c r="J251" i="111"/>
  <c r="AQ251" i="111"/>
  <c r="AP251" i="111"/>
  <c r="L251" i="111" s="1"/>
  <c r="AN251" i="111"/>
  <c r="AM251" i="111"/>
  <c r="AG251" i="111"/>
  <c r="O251" i="111"/>
  <c r="AQ254" i="111"/>
  <c r="I254" i="111"/>
  <c r="AR254" i="111"/>
  <c r="AN254" i="111"/>
  <c r="AM254" i="111"/>
  <c r="O254" i="111"/>
  <c r="AT254" i="111"/>
  <c r="J254" i="111"/>
  <c r="AG240" i="111"/>
  <c r="AO240" i="111"/>
  <c r="L240" i="111"/>
  <c r="AT240" i="111"/>
  <c r="J240" i="111"/>
  <c r="AS240" i="111"/>
  <c r="I240" i="111"/>
  <c r="AN240" i="111"/>
  <c r="AM240" i="111"/>
  <c r="AO264" i="111"/>
  <c r="AN264" i="111"/>
  <c r="AG264" i="111"/>
  <c r="O264" i="111"/>
  <c r="J264" i="111"/>
  <c r="AT264" i="111"/>
  <c r="I264" i="111"/>
  <c r="AP264" i="111"/>
  <c r="L264" i="111" s="1"/>
  <c r="AM264" i="111"/>
  <c r="AL264" i="111"/>
  <c r="AP300" i="111"/>
  <c r="L300" i="111" s="1"/>
  <c r="AG300" i="111"/>
  <c r="O300" i="111"/>
  <c r="AS300" i="111"/>
  <c r="I300" i="111"/>
  <c r="AR300" i="111"/>
  <c r="AQ300" i="111"/>
  <c r="AO300" i="111"/>
  <c r="J300" i="111"/>
  <c r="AT300" i="111"/>
  <c r="AN300" i="111"/>
  <c r="AM300" i="111"/>
  <c r="AL300" i="111"/>
  <c r="O224" i="111"/>
  <c r="O240" i="111"/>
  <c r="AG254" i="111"/>
  <c r="AL259" i="111"/>
  <c r="AT259" i="111"/>
  <c r="J259" i="111"/>
  <c r="AR259" i="111"/>
  <c r="AQ259" i="111"/>
  <c r="AO259" i="111"/>
  <c r="AN259" i="111"/>
  <c r="AG259" i="111"/>
  <c r="O259" i="111"/>
  <c r="AP154" i="111"/>
  <c r="L154" i="111" s="1"/>
  <c r="AS159" i="111"/>
  <c r="AJ160" i="111"/>
  <c r="AW160" i="111" s="1"/>
  <c r="AQ170" i="111"/>
  <c r="O177" i="111"/>
  <c r="AO177" i="111"/>
  <c r="AJ181" i="111"/>
  <c r="AW181" i="111" s="1"/>
  <c r="I190" i="111"/>
  <c r="AS190" i="111"/>
  <c r="AG194" i="111"/>
  <c r="AQ200" i="111"/>
  <c r="AT202" i="111"/>
  <c r="L202" i="111"/>
  <c r="AN202" i="111"/>
  <c r="AM222" i="111"/>
  <c r="O225" i="111"/>
  <c r="AQ225" i="111"/>
  <c r="I225" i="111"/>
  <c r="AO225" i="111"/>
  <c r="AN225" i="111"/>
  <c r="I226" i="111"/>
  <c r="AT226" i="111"/>
  <c r="AQ229" i="111"/>
  <c r="I229" i="111"/>
  <c r="AM229" i="111"/>
  <c r="O229" i="111"/>
  <c r="AJ233" i="111"/>
  <c r="AW233" i="111" s="1"/>
  <c r="AG234" i="111"/>
  <c r="AJ241" i="111"/>
  <c r="AW241" i="111" s="1"/>
  <c r="AM250" i="111"/>
  <c r="O250" i="111"/>
  <c r="L250" i="111"/>
  <c r="AT250" i="111"/>
  <c r="J250" i="111"/>
  <c r="AS250" i="111"/>
  <c r="I250" i="111"/>
  <c r="AO250" i="111"/>
  <c r="AN250" i="111"/>
  <c r="AN256" i="111"/>
  <c r="AJ261" i="111"/>
  <c r="AW261" i="111" s="1"/>
  <c r="AI261" i="111"/>
  <c r="AV261" i="111" s="1"/>
  <c r="AK261" i="111"/>
  <c r="AX261" i="111" s="1"/>
  <c r="I154" i="111"/>
  <c r="AQ154" i="111"/>
  <c r="L159" i="111"/>
  <c r="I170" i="111"/>
  <c r="L177" i="111"/>
  <c r="AL181" i="111"/>
  <c r="J190" i="111"/>
  <c r="AT190" i="111"/>
  <c r="AL196" i="111"/>
  <c r="I200" i="111"/>
  <c r="AR200" i="111"/>
  <c r="O202" i="111"/>
  <c r="AN208" i="111"/>
  <c r="AG208" i="111"/>
  <c r="AN213" i="111"/>
  <c r="AL217" i="111"/>
  <c r="AG219" i="111"/>
  <c r="O219" i="111"/>
  <c r="AT219" i="111"/>
  <c r="L219" i="111"/>
  <c r="AO219" i="111"/>
  <c r="AR220" i="111"/>
  <c r="J220" i="111"/>
  <c r="AN220" i="111"/>
  <c r="AL220" i="111"/>
  <c r="AN222" i="111"/>
  <c r="L225" i="111"/>
  <c r="L229" i="111"/>
  <c r="AT230" i="111"/>
  <c r="L230" i="111"/>
  <c r="AR230" i="111"/>
  <c r="J230" i="111"/>
  <c r="AQ230" i="111"/>
  <c r="I230" i="111"/>
  <c r="AL230" i="111"/>
  <c r="AK233" i="111"/>
  <c r="AX233" i="111" s="1"/>
  <c r="AG235" i="111"/>
  <c r="O235" i="111"/>
  <c r="AT235" i="111"/>
  <c r="AO235" i="111"/>
  <c r="AS236" i="111"/>
  <c r="AT236" i="111"/>
  <c r="J236" i="111"/>
  <c r="AO236" i="111"/>
  <c r="AM236" i="111"/>
  <c r="AL236" i="111"/>
  <c r="L236" i="111"/>
  <c r="AR237" i="111"/>
  <c r="J237" i="111"/>
  <c r="AM237" i="111"/>
  <c r="O237" i="111"/>
  <c r="AQ237" i="111"/>
  <c r="AO237" i="111"/>
  <c r="AQ238" i="111"/>
  <c r="I238" i="111"/>
  <c r="AT238" i="111"/>
  <c r="J238" i="111"/>
  <c r="AR238" i="111"/>
  <c r="AP238" i="111"/>
  <c r="L238" i="111" s="1"/>
  <c r="AL238" i="111"/>
  <c r="AP239" i="111"/>
  <c r="L239" i="111" s="1"/>
  <c r="AQ239" i="111"/>
  <c r="AL239" i="111"/>
  <c r="O239" i="111"/>
  <c r="AS239" i="111"/>
  <c r="J239" i="111"/>
  <c r="AM241" i="111"/>
  <c r="AN242" i="111"/>
  <c r="AO243" i="111"/>
  <c r="AL254" i="111"/>
  <c r="AR256" i="111"/>
  <c r="AM196" i="111"/>
  <c r="AL201" i="111"/>
  <c r="AM210" i="111"/>
  <c r="AN217" i="111"/>
  <c r="AO222" i="111"/>
  <c r="AL226" i="111"/>
  <c r="O226" i="111"/>
  <c r="AP226" i="111"/>
  <c r="L226" i="111" s="1"/>
  <c r="AI234" i="111"/>
  <c r="AV234" i="111" s="1"/>
  <c r="AP242" i="111"/>
  <c r="L242" i="111" s="1"/>
  <c r="AP247" i="111"/>
  <c r="L247" i="111" s="1"/>
  <c r="AM247" i="111"/>
  <c r="AG247" i="111"/>
  <c r="AS247" i="111"/>
  <c r="J247" i="111"/>
  <c r="AR247" i="111"/>
  <c r="I247" i="111"/>
  <c r="AO247" i="111"/>
  <c r="AO248" i="111"/>
  <c r="AG248" i="111"/>
  <c r="O248" i="111"/>
  <c r="AT248" i="111"/>
  <c r="AS248" i="111"/>
  <c r="I248" i="111"/>
  <c r="AQ248" i="111"/>
  <c r="AP248" i="111"/>
  <c r="L248" i="111" s="1"/>
  <c r="AO254" i="111"/>
  <c r="AS256" i="111"/>
  <c r="AQ264" i="111"/>
  <c r="AT170" i="111"/>
  <c r="AN170" i="111"/>
  <c r="L190" i="111"/>
  <c r="AN196" i="111"/>
  <c r="AT200" i="111"/>
  <c r="AN201" i="111"/>
  <c r="AN210" i="111"/>
  <c r="AK215" i="111"/>
  <c r="AX215" i="111" s="1"/>
  <c r="AI215" i="111"/>
  <c r="AV215" i="111" s="1"/>
  <c r="AO217" i="111"/>
  <c r="AQ222" i="111"/>
  <c r="AN233" i="111"/>
  <c r="AI238" i="111"/>
  <c r="AV238" i="111" s="1"/>
  <c r="AK238" i="111"/>
  <c r="AX238" i="111" s="1"/>
  <c r="AL240" i="111"/>
  <c r="AS242" i="111"/>
  <c r="AO251" i="111"/>
  <c r="AP254" i="111"/>
  <c r="L254" i="111" s="1"/>
  <c r="AR264" i="111"/>
  <c r="AR251" i="111"/>
  <c r="AS254" i="111"/>
  <c r="AM259" i="111"/>
  <c r="AS264" i="111"/>
  <c r="AK280" i="111"/>
  <c r="AX280" i="111" s="1"/>
  <c r="AQ240" i="111"/>
  <c r="AR240" i="111"/>
  <c r="AN257" i="111"/>
  <c r="AM257" i="111"/>
  <c r="AL257" i="111"/>
  <c r="O257" i="111"/>
  <c r="AS257" i="111"/>
  <c r="I257" i="111"/>
  <c r="AR257" i="111"/>
  <c r="AQ257" i="111"/>
  <c r="AP257" i="111"/>
  <c r="L257" i="111" s="1"/>
  <c r="AN275" i="111"/>
  <c r="AL275" i="111"/>
  <c r="AT275" i="111"/>
  <c r="J275" i="111"/>
  <c r="I275" i="111"/>
  <c r="AS275" i="111"/>
  <c r="AR275" i="111"/>
  <c r="AQ275" i="111"/>
  <c r="AP275" i="111"/>
  <c r="L275" i="111" s="1"/>
  <c r="AO275" i="111"/>
  <c r="AM275" i="111"/>
  <c r="AG275" i="111"/>
  <c r="O275" i="111"/>
  <c r="AP224" i="111"/>
  <c r="L224" i="111" s="1"/>
  <c r="AQ234" i="111"/>
  <c r="AR263" i="111"/>
  <c r="AT266" i="111"/>
  <c r="AT271" i="111"/>
  <c r="AK279" i="111"/>
  <c r="AX279" i="111" s="1"/>
  <c r="AR288" i="111"/>
  <c r="AN318" i="111"/>
  <c r="AG318" i="111"/>
  <c r="AT318" i="111"/>
  <c r="J318" i="111"/>
  <c r="AS318" i="111"/>
  <c r="I318" i="111"/>
  <c r="AR318" i="111"/>
  <c r="AQ318" i="111"/>
  <c r="AP318" i="111"/>
  <c r="L318" i="111" s="1"/>
  <c r="AO318" i="111"/>
  <c r="AM318" i="111"/>
  <c r="AL318" i="111"/>
  <c r="O318" i="111"/>
  <c r="AI285" i="111"/>
  <c r="AV285" i="111" s="1"/>
  <c r="AR287" i="111"/>
  <c r="J287" i="111"/>
  <c r="AP287" i="111"/>
  <c r="L287" i="111" s="1"/>
  <c r="AO287" i="111"/>
  <c r="AS288" i="111"/>
  <c r="AL293" i="111"/>
  <c r="O293" i="111"/>
  <c r="AT293" i="111"/>
  <c r="AR293" i="111"/>
  <c r="J293" i="111"/>
  <c r="AL304" i="111"/>
  <c r="AQ304" i="111"/>
  <c r="AP304" i="111"/>
  <c r="L304" i="111" s="1"/>
  <c r="AO304" i="111"/>
  <c r="AN304" i="111"/>
  <c r="AM304" i="111"/>
  <c r="AG304" i="111"/>
  <c r="O304" i="111"/>
  <c r="AL306" i="111"/>
  <c r="AS231" i="111"/>
  <c r="AT249" i="111"/>
  <c r="AL258" i="111"/>
  <c r="J263" i="111"/>
  <c r="AK270" i="111"/>
  <c r="AX270" i="111" s="1"/>
  <c r="AI270" i="111"/>
  <c r="AV270" i="111" s="1"/>
  <c r="AL273" i="111"/>
  <c r="AK285" i="111"/>
  <c r="AX285" i="111" s="1"/>
  <c r="AT288" i="111"/>
  <c r="AN290" i="111"/>
  <c r="AO291" i="111"/>
  <c r="AM306" i="111"/>
  <c r="AL253" i="111"/>
  <c r="AN258" i="111"/>
  <c r="AG263" i="111"/>
  <c r="AP263" i="111"/>
  <c r="L263" i="111" s="1"/>
  <c r="AO266" i="111"/>
  <c r="AM266" i="111"/>
  <c r="AL266" i="111"/>
  <c r="O266" i="111"/>
  <c r="AR271" i="111"/>
  <c r="J271" i="111"/>
  <c r="AP271" i="111"/>
  <c r="L271" i="111" s="1"/>
  <c r="AO271" i="111"/>
  <c r="AO273" i="111"/>
  <c r="AO282" i="111"/>
  <c r="AM282" i="111"/>
  <c r="AL282" i="111"/>
  <c r="AG282" i="111"/>
  <c r="O282" i="111"/>
  <c r="AM285" i="111"/>
  <c r="O287" i="111"/>
  <c r="AG293" i="111"/>
  <c r="AK295" i="111"/>
  <c r="AX295" i="111" s="1"/>
  <c r="AQ343" i="111"/>
  <c r="I343" i="111"/>
  <c r="AT343" i="111"/>
  <c r="J343" i="111"/>
  <c r="AP343" i="111"/>
  <c r="L343" i="111" s="1"/>
  <c r="AO343" i="111"/>
  <c r="AM343" i="111"/>
  <c r="AL343" i="111"/>
  <c r="AG343" i="111"/>
  <c r="O343" i="111"/>
  <c r="AS343" i="111"/>
  <c r="AR343" i="111"/>
  <c r="AN343" i="111"/>
  <c r="AL280" i="111"/>
  <c r="AN285" i="111"/>
  <c r="AG288" i="111"/>
  <c r="AQ288" i="111"/>
  <c r="I288" i="111"/>
  <c r="AO288" i="111"/>
  <c r="AS273" i="111"/>
  <c r="AP280" i="111"/>
  <c r="L280" i="111" s="1"/>
  <c r="AP285" i="111"/>
  <c r="L285" i="111" s="1"/>
  <c r="L288" i="111"/>
  <c r="AS212" i="111"/>
  <c r="AP223" i="111"/>
  <c r="L223" i="111" s="1"/>
  <c r="AS228" i="111"/>
  <c r="AP253" i="111"/>
  <c r="L253" i="111" s="1"/>
  <c r="AT255" i="111"/>
  <c r="AR258" i="111"/>
  <c r="AG271" i="111"/>
  <c r="AG272" i="111"/>
  <c r="AQ272" i="111"/>
  <c r="I272" i="111"/>
  <c r="AO272" i="111"/>
  <c r="I273" i="111"/>
  <c r="AT273" i="111"/>
  <c r="AL277" i="111"/>
  <c r="AT277" i="111"/>
  <c r="AR277" i="111"/>
  <c r="J277" i="111"/>
  <c r="AR280" i="111"/>
  <c r="O288" i="111"/>
  <c r="AP289" i="111"/>
  <c r="L289" i="111" s="1"/>
  <c r="AO289" i="111"/>
  <c r="AN289" i="111"/>
  <c r="AM289" i="111"/>
  <c r="AO293" i="111"/>
  <c r="AS304" i="111"/>
  <c r="AM179" i="111"/>
  <c r="AM195" i="111"/>
  <c r="AM211" i="111"/>
  <c r="I223" i="111"/>
  <c r="AQ223" i="111"/>
  <c r="L228" i="111"/>
  <c r="AR245" i="111"/>
  <c r="J245" i="111"/>
  <c r="AQ253" i="111"/>
  <c r="L255" i="111"/>
  <c r="AS258" i="111"/>
  <c r="L272" i="111"/>
  <c r="O277" i="111"/>
  <c r="AS280" i="111"/>
  <c r="AP293" i="111"/>
  <c r="L293" i="111" s="1"/>
  <c r="AT304" i="111"/>
  <c r="AP310" i="111"/>
  <c r="L310" i="111" s="1"/>
  <c r="AG310" i="111"/>
  <c r="O310" i="111"/>
  <c r="AR310" i="111"/>
  <c r="I310" i="111"/>
  <c r="AQ310" i="111"/>
  <c r="AO310" i="111"/>
  <c r="AN310" i="111"/>
  <c r="AM310" i="111"/>
  <c r="AP273" i="111"/>
  <c r="L273" i="111" s="1"/>
  <c r="AN273" i="111"/>
  <c r="AM273" i="111"/>
  <c r="AT280" i="111"/>
  <c r="AK307" i="111"/>
  <c r="AX307" i="111" s="1"/>
  <c r="AJ307" i="111"/>
  <c r="AW307" i="111" s="1"/>
  <c r="AI307" i="111"/>
  <c r="AV307" i="111" s="1"/>
  <c r="AS223" i="111"/>
  <c r="I253" i="111"/>
  <c r="AR261" i="111"/>
  <c r="J261" i="111"/>
  <c r="AG277" i="111"/>
  <c r="AK278" i="111"/>
  <c r="AX278" i="111" s="1"/>
  <c r="AI278" i="111"/>
  <c r="AV278" i="111" s="1"/>
  <c r="AG279" i="111"/>
  <c r="AR279" i="111"/>
  <c r="J279" i="111"/>
  <c r="AP279" i="111"/>
  <c r="L279" i="111" s="1"/>
  <c r="AN282" i="111"/>
  <c r="AM287" i="111"/>
  <c r="AS293" i="111"/>
  <c r="AR253" i="111"/>
  <c r="J253" i="111"/>
  <c r="O258" i="111"/>
  <c r="AT258" i="111"/>
  <c r="L258" i="111"/>
  <c r="AM258" i="111"/>
  <c r="O273" i="111"/>
  <c r="AN287" i="111"/>
  <c r="AG290" i="111"/>
  <c r="O290" i="111"/>
  <c r="AT290" i="111"/>
  <c r="L290" i="111"/>
  <c r="AO290" i="111"/>
  <c r="AM290" i="111"/>
  <c r="AN291" i="111"/>
  <c r="AM291" i="111"/>
  <c r="AL291" i="111"/>
  <c r="AT291" i="111"/>
  <c r="AT285" i="111"/>
  <c r="AR285" i="111"/>
  <c r="J285" i="111"/>
  <c r="AQ285" i="111"/>
  <c r="I285" i="111"/>
  <c r="AL285" i="111"/>
  <c r="AL288" i="111"/>
  <c r="AQ280" i="111"/>
  <c r="I280" i="111"/>
  <c r="AO280" i="111"/>
  <c r="AN280" i="111"/>
  <c r="AG280" i="111"/>
  <c r="AM288" i="111"/>
  <c r="AK301" i="111"/>
  <c r="AX301" i="111" s="1"/>
  <c r="AT306" i="111"/>
  <c r="J306" i="111"/>
  <c r="AS306" i="111"/>
  <c r="I306" i="111"/>
  <c r="AR306" i="111"/>
  <c r="AQ306" i="111"/>
  <c r="AP306" i="111"/>
  <c r="L306" i="111" s="1"/>
  <c r="AO306" i="111"/>
  <c r="AG306" i="111"/>
  <c r="AQ246" i="111"/>
  <c r="I246" i="111"/>
  <c r="AP249" i="111"/>
  <c r="L249" i="111" s="1"/>
  <c r="AG261" i="111"/>
  <c r="AQ262" i="111"/>
  <c r="I262" i="111"/>
  <c r="AP262" i="111"/>
  <c r="L262" i="111" s="1"/>
  <c r="AO263" i="111"/>
  <c r="O265" i="111"/>
  <c r="AN265" i="111"/>
  <c r="AR266" i="111"/>
  <c r="AT269" i="111"/>
  <c r="AR269" i="111"/>
  <c r="J269" i="111"/>
  <c r="AQ269" i="111"/>
  <c r="I269" i="111"/>
  <c r="AL269" i="111"/>
  <c r="AQ271" i="111"/>
  <c r="AL272" i="111"/>
  <c r="AG274" i="111"/>
  <c r="O274" i="111"/>
  <c r="AT274" i="111"/>
  <c r="L274" i="111"/>
  <c r="AO274" i="111"/>
  <c r="AM274" i="111"/>
  <c r="AN277" i="111"/>
  <c r="AJ278" i="111"/>
  <c r="AW278" i="111" s="1"/>
  <c r="AS282" i="111"/>
  <c r="AT287" i="111"/>
  <c r="AN288" i="111"/>
  <c r="AG291" i="111"/>
  <c r="O306" i="111"/>
  <c r="AL267" i="111"/>
  <c r="I270" i="111"/>
  <c r="AQ270" i="111"/>
  <c r="AL283" i="111"/>
  <c r="I286" i="111"/>
  <c r="AQ286" i="111"/>
  <c r="AP295" i="111"/>
  <c r="L295" i="111" s="1"/>
  <c r="AR297" i="111"/>
  <c r="J302" i="111"/>
  <c r="AS302" i="111"/>
  <c r="AI314" i="111"/>
  <c r="AV314" i="111" s="1"/>
  <c r="AO316" i="111"/>
  <c r="AJ317" i="111"/>
  <c r="AW317" i="111" s="1"/>
  <c r="AQ319" i="111"/>
  <c r="O324" i="111"/>
  <c r="AP325" i="111"/>
  <c r="L325" i="111" s="1"/>
  <c r="J327" i="111"/>
  <c r="AP328" i="111"/>
  <c r="L328" i="111" s="1"/>
  <c r="O330" i="111"/>
  <c r="AM335" i="111"/>
  <c r="AP348" i="111"/>
  <c r="L348" i="111" s="1"/>
  <c r="AT302" i="111"/>
  <c r="AJ314" i="111"/>
  <c r="AW314" i="111" s="1"/>
  <c r="AQ316" i="111"/>
  <c r="AR319" i="111"/>
  <c r="AQ325" i="111"/>
  <c r="AM327" i="111"/>
  <c r="AG327" i="111"/>
  <c r="AQ328" i="111"/>
  <c r="O347" i="111"/>
  <c r="AT347" i="111"/>
  <c r="AM347" i="111"/>
  <c r="L347" i="111"/>
  <c r="J347" i="111"/>
  <c r="AS347" i="111"/>
  <c r="I347" i="111"/>
  <c r="AO347" i="111"/>
  <c r="AN347" i="111"/>
  <c r="AL347" i="111"/>
  <c r="J295" i="111"/>
  <c r="AR295" i="111"/>
  <c r="J297" i="111"/>
  <c r="AT297" i="111"/>
  <c r="L302" i="111"/>
  <c r="AM303" i="111"/>
  <c r="AQ307" i="111"/>
  <c r="I307" i="111"/>
  <c r="AT312" i="111"/>
  <c r="L312" i="111"/>
  <c r="AN312" i="111"/>
  <c r="AM312" i="111"/>
  <c r="AR316" i="111"/>
  <c r="AS319" i="111"/>
  <c r="AG324" i="111"/>
  <c r="AR325" i="111"/>
  <c r="AR328" i="111"/>
  <c r="AM329" i="111"/>
  <c r="AG330" i="111"/>
  <c r="AS295" i="111"/>
  <c r="AL301" i="111"/>
  <c r="O302" i="111"/>
  <c r="AS316" i="111"/>
  <c r="I319" i="111"/>
  <c r="AT319" i="111"/>
  <c r="I325" i="111"/>
  <c r="AS325" i="111"/>
  <c r="O327" i="111"/>
  <c r="AS328" i="111"/>
  <c r="I316" i="111"/>
  <c r="AT316" i="111"/>
  <c r="J325" i="111"/>
  <c r="AT325" i="111"/>
  <c r="I328" i="111"/>
  <c r="AR342" i="111"/>
  <c r="J342" i="111"/>
  <c r="O342" i="111"/>
  <c r="AT342" i="111"/>
  <c r="I342" i="111"/>
  <c r="AS342" i="111"/>
  <c r="AN342" i="111"/>
  <c r="AM342" i="111"/>
  <c r="AL342" i="111"/>
  <c r="J316" i="111"/>
  <c r="O319" i="111"/>
  <c r="AO319" i="111"/>
  <c r="AN319" i="111"/>
  <c r="AK346" i="111"/>
  <c r="AX346" i="111" s="1"/>
  <c r="AJ346" i="111"/>
  <c r="AW346" i="111" s="1"/>
  <c r="AT328" i="111"/>
  <c r="AN328" i="111"/>
  <c r="AM328" i="111"/>
  <c r="AT340" i="111"/>
  <c r="AL340" i="111"/>
  <c r="O340" i="111"/>
  <c r="AS340" i="111"/>
  <c r="I340" i="111"/>
  <c r="AR340" i="111"/>
  <c r="AP340" i="111"/>
  <c r="L340" i="111" s="1"/>
  <c r="AO340" i="111"/>
  <c r="AG340" i="111"/>
  <c r="O350" i="111"/>
  <c r="AR350" i="111"/>
  <c r="J350" i="111"/>
  <c r="AO350" i="111"/>
  <c r="AN350" i="111"/>
  <c r="AL350" i="111"/>
  <c r="AG350" i="111"/>
  <c r="AT350" i="111"/>
  <c r="AS350" i="111"/>
  <c r="AQ350" i="111"/>
  <c r="AS267" i="111"/>
  <c r="AP278" i="111"/>
  <c r="L278" i="111" s="1"/>
  <c r="AS283" i="111"/>
  <c r="AP294" i="111"/>
  <c r="L294" i="111" s="1"/>
  <c r="AP301" i="111"/>
  <c r="L301" i="111" s="1"/>
  <c r="I303" i="111"/>
  <c r="AS303" i="111"/>
  <c r="AO311" i="111"/>
  <c r="AI312" i="111"/>
  <c r="AV312" i="111" s="1"/>
  <c r="O313" i="111"/>
  <c r="AT313" i="111"/>
  <c r="AS314" i="111"/>
  <c r="AK315" i="111"/>
  <c r="AX315" i="111" s="1"/>
  <c r="L316" i="111"/>
  <c r="AS317" i="111"/>
  <c r="AR320" i="111"/>
  <c r="AS323" i="111"/>
  <c r="AL324" i="111"/>
  <c r="O325" i="111"/>
  <c r="AQ326" i="111"/>
  <c r="O328" i="111"/>
  <c r="AR329" i="111"/>
  <c r="AN330" i="111"/>
  <c r="AN338" i="111"/>
  <c r="AR338" i="111"/>
  <c r="I338" i="111"/>
  <c r="AO338" i="111"/>
  <c r="AM338" i="111"/>
  <c r="O338" i="111"/>
  <c r="AT338" i="111"/>
  <c r="AG345" i="111"/>
  <c r="AO345" i="111"/>
  <c r="AS345" i="111"/>
  <c r="I345" i="111"/>
  <c r="AR345" i="111"/>
  <c r="AP345" i="111"/>
  <c r="L345" i="111" s="1"/>
  <c r="AN345" i="111"/>
  <c r="AQ347" i="111"/>
  <c r="L267" i="111"/>
  <c r="I278" i="111"/>
  <c r="AQ278" i="111"/>
  <c r="I294" i="111"/>
  <c r="AQ294" i="111"/>
  <c r="AR298" i="111"/>
  <c r="J298" i="111"/>
  <c r="AL298" i="111"/>
  <c r="AR301" i="111"/>
  <c r="J303" i="111"/>
  <c r="AR308" i="111"/>
  <c r="J308" i="111"/>
  <c r="AT308" i="111"/>
  <c r="AL309" i="111"/>
  <c r="AP311" i="111"/>
  <c r="L311" i="111" s="1"/>
  <c r="AJ312" i="111"/>
  <c r="AW312" i="111" s="1"/>
  <c r="O316" i="111"/>
  <c r="AG319" i="111"/>
  <c r="I320" i="111"/>
  <c r="AM324" i="111"/>
  <c r="AR326" i="111"/>
  <c r="AS329" i="111"/>
  <c r="AO330" i="111"/>
  <c r="AP332" i="111"/>
  <c r="L332" i="111" s="1"/>
  <c r="AM332" i="111"/>
  <c r="AL332" i="111"/>
  <c r="AT332" i="111"/>
  <c r="AN334" i="111"/>
  <c r="AG334" i="111"/>
  <c r="AR334" i="111"/>
  <c r="J334" i="111"/>
  <c r="O345" i="111"/>
  <c r="AI346" i="111"/>
  <c r="AV346" i="111" s="1"/>
  <c r="AR347" i="111"/>
  <c r="AS301" i="111"/>
  <c r="O303" i="111"/>
  <c r="AO303" i="111"/>
  <c r="AQ311" i="111"/>
  <c r="AN324" i="111"/>
  <c r="AG325" i="111"/>
  <c r="AS326" i="111"/>
  <c r="AL327" i="111"/>
  <c r="AG328" i="111"/>
  <c r="AP330" i="111"/>
  <c r="L330" i="111" s="1"/>
  <c r="AQ335" i="111"/>
  <c r="O335" i="111"/>
  <c r="AT335" i="111"/>
  <c r="J335" i="111"/>
  <c r="AS335" i="111"/>
  <c r="I335" i="111"/>
  <c r="AP335" i="111"/>
  <c r="L335" i="111" s="1"/>
  <c r="AO335" i="111"/>
  <c r="AO342" i="111"/>
  <c r="AM350" i="111"/>
  <c r="AL297" i="111"/>
  <c r="J301" i="111"/>
  <c r="AL302" i="111"/>
  <c r="AL307" i="111"/>
  <c r="AR311" i="111"/>
  <c r="AL312" i="111"/>
  <c r="AR314" i="111"/>
  <c r="J314" i="111"/>
  <c r="AL314" i="111"/>
  <c r="AG316" i="111"/>
  <c r="AG317" i="111"/>
  <c r="AQ317" i="111"/>
  <c r="I317" i="111"/>
  <c r="AP317" i="111"/>
  <c r="L317" i="111" s="1"/>
  <c r="AL320" i="111"/>
  <c r="O320" i="111"/>
  <c r="AQ323" i="111"/>
  <c r="I323" i="111"/>
  <c r="AO324" i="111"/>
  <c r="J326" i="111"/>
  <c r="AN327" i="111"/>
  <c r="AQ330" i="111"/>
  <c r="AK336" i="111"/>
  <c r="AX336" i="111" s="1"/>
  <c r="AI336" i="111"/>
  <c r="AV336" i="111" s="1"/>
  <c r="AM340" i="111"/>
  <c r="AP342" i="111"/>
  <c r="L342" i="111" s="1"/>
  <c r="AP344" i="111"/>
  <c r="L344" i="111" s="1"/>
  <c r="AL344" i="111"/>
  <c r="O344" i="111"/>
  <c r="AR344" i="111"/>
  <c r="I344" i="111"/>
  <c r="AQ344" i="111"/>
  <c r="AO344" i="111"/>
  <c r="AN344" i="111"/>
  <c r="AP350" i="111"/>
  <c r="L350" i="111" s="1"/>
  <c r="AG301" i="111"/>
  <c r="AQ301" i="111"/>
  <c r="I301" i="111"/>
  <c r="AM302" i="111"/>
  <c r="I311" i="111"/>
  <c r="AS311" i="111"/>
  <c r="AP324" i="111"/>
  <c r="L324" i="111" s="1"/>
  <c r="AP326" i="111"/>
  <c r="L326" i="111" s="1"/>
  <c r="AO326" i="111"/>
  <c r="AO327" i="111"/>
  <c r="O329" i="111"/>
  <c r="AT329" i="111"/>
  <c r="AS330" i="111"/>
  <c r="AN340" i="111"/>
  <c r="AQ342" i="111"/>
  <c r="AM348" i="111"/>
  <c r="AL348" i="111"/>
  <c r="AT348" i="111"/>
  <c r="O348" i="111"/>
  <c r="I348" i="111"/>
  <c r="AS348" i="111"/>
  <c r="AR348" i="111"/>
  <c r="AQ348" i="111"/>
  <c r="AG348" i="111"/>
  <c r="J311" i="111"/>
  <c r="AP327" i="111"/>
  <c r="L327" i="111" s="1"/>
  <c r="AQ340" i="111"/>
  <c r="AR351" i="111"/>
  <c r="J351" i="111"/>
  <c r="AQ351" i="111"/>
  <c r="I351" i="111"/>
  <c r="AP351" i="111"/>
  <c r="L351" i="111" s="1"/>
  <c r="AL351" i="111"/>
  <c r="AM351" i="111"/>
  <c r="AG351" i="111"/>
  <c r="O351" i="111"/>
  <c r="AT351" i="111"/>
  <c r="AS351" i="111"/>
  <c r="AO351" i="111"/>
  <c r="AM311" i="111"/>
  <c r="AG311" i="111"/>
  <c r="AL316" i="111"/>
  <c r="AL319" i="111"/>
  <c r="AL325" i="111"/>
  <c r="AM316" i="111"/>
  <c r="AM319" i="111"/>
  <c r="AR324" i="111"/>
  <c r="J324" i="111"/>
  <c r="AQ324" i="111"/>
  <c r="I324" i="111"/>
  <c r="AM325" i="111"/>
  <c r="AR327" i="111"/>
  <c r="AL328" i="111"/>
  <c r="AR330" i="111"/>
  <c r="J330" i="111"/>
  <c r="AL330" i="111"/>
  <c r="AN348" i="111"/>
  <c r="AT336" i="111"/>
  <c r="AL337" i="111"/>
  <c r="J346" i="111"/>
  <c r="AO346" i="111"/>
  <c r="AN346" i="111"/>
  <c r="AS322" i="111"/>
  <c r="AP333" i="111"/>
  <c r="L333" i="111" s="1"/>
  <c r="AR337" i="111"/>
  <c r="AM339" i="111"/>
  <c r="O339" i="111"/>
  <c r="AG346" i="111"/>
  <c r="AJ349" i="111"/>
  <c r="AW349" i="111" s="1"/>
  <c r="AM305" i="111"/>
  <c r="AM321" i="111"/>
  <c r="I333" i="111"/>
  <c r="AQ333" i="111"/>
  <c r="I337" i="111"/>
  <c r="L339" i="111"/>
  <c r="AS333" i="111"/>
  <c r="AO337" i="111"/>
  <c r="AG337" i="111"/>
  <c r="AT333" i="111"/>
  <c r="AL336" i="111"/>
  <c r="L337" i="111"/>
  <c r="AO336" i="111"/>
  <c r="AP346" i="111"/>
  <c r="L346" i="111" s="1"/>
  <c r="P19" i="110"/>
  <c r="AB5" i="110"/>
  <c r="N47" i="2" s="1"/>
  <c r="AF19" i="110"/>
  <c r="AR5" i="110"/>
  <c r="AD47" i="2" s="1"/>
  <c r="R19" i="110"/>
  <c r="AD5" i="110"/>
  <c r="P47" i="2" s="1"/>
  <c r="Q19" i="110"/>
  <c r="AC5" i="110"/>
  <c r="O47" i="2" s="1"/>
  <c r="U19" i="110"/>
  <c r="AG5" i="110"/>
  <c r="S47" i="2" s="1"/>
  <c r="V19" i="110"/>
  <c r="AH5" i="110"/>
  <c r="T47" i="2" s="1"/>
  <c r="AK37" i="110"/>
  <c r="AX37" i="110" s="1"/>
  <c r="AJ37" i="110"/>
  <c r="AW37" i="110" s="1"/>
  <c r="AI37" i="110"/>
  <c r="AV37" i="110" s="1"/>
  <c r="AS27" i="110"/>
  <c r="I29" i="110"/>
  <c r="AQ29" i="110"/>
  <c r="AT34" i="110"/>
  <c r="AS43" i="110"/>
  <c r="AR66" i="110"/>
  <c r="J66" i="110"/>
  <c r="AM66" i="110"/>
  <c r="AS66" i="110"/>
  <c r="AP66" i="110"/>
  <c r="AO66" i="110"/>
  <c r="I22" i="110"/>
  <c r="AQ22" i="110"/>
  <c r="AO24" i="110"/>
  <c r="AM26" i="110"/>
  <c r="AT27" i="110"/>
  <c r="J29" i="110"/>
  <c r="AR29" i="110"/>
  <c r="AI30" i="110"/>
  <c r="AV30" i="110" s="1"/>
  <c r="AP31" i="110"/>
  <c r="L31" i="110" s="1"/>
  <c r="AG32" i="110"/>
  <c r="AN33" i="110"/>
  <c r="O34" i="110"/>
  <c r="AL35" i="110"/>
  <c r="AS36" i="110"/>
  <c r="I38" i="110"/>
  <c r="AQ38" i="110"/>
  <c r="AO40" i="110"/>
  <c r="AM42" i="110"/>
  <c r="AT43" i="110"/>
  <c r="J45" i="110"/>
  <c r="AR45" i="110"/>
  <c r="AP47" i="110"/>
  <c r="L47" i="110" s="1"/>
  <c r="AG48" i="110"/>
  <c r="AN49" i="110"/>
  <c r="O50" i="110"/>
  <c r="AR51" i="110"/>
  <c r="AL52" i="110"/>
  <c r="AQ57" i="110"/>
  <c r="I57" i="110"/>
  <c r="AP57" i="110"/>
  <c r="L57" i="110" s="1"/>
  <c r="AO58" i="110"/>
  <c r="L66" i="110"/>
  <c r="AQ72" i="110"/>
  <c r="AI86" i="110"/>
  <c r="AV86" i="110" s="1"/>
  <c r="AK86" i="110"/>
  <c r="AX86" i="110" s="1"/>
  <c r="O87" i="110"/>
  <c r="AP87" i="110"/>
  <c r="L87" i="110" s="1"/>
  <c r="AN87" i="110"/>
  <c r="AL87" i="110"/>
  <c r="AG87" i="110"/>
  <c r="AQ93" i="110"/>
  <c r="AG106" i="110"/>
  <c r="O106" i="110"/>
  <c r="J106" i="110"/>
  <c r="AT106" i="110"/>
  <c r="AS106" i="110"/>
  <c r="AR106" i="110"/>
  <c r="AP106" i="110"/>
  <c r="L106" i="110" s="1"/>
  <c r="AO106" i="110"/>
  <c r="AN106" i="110"/>
  <c r="AT107" i="110"/>
  <c r="AR133" i="110"/>
  <c r="J133" i="110"/>
  <c r="AT133" i="110"/>
  <c r="AS133" i="110"/>
  <c r="AP133" i="110"/>
  <c r="L133" i="110" s="1"/>
  <c r="AN133" i="110"/>
  <c r="AL133" i="110"/>
  <c r="AQ133" i="110"/>
  <c r="AO133" i="110"/>
  <c r="AM133" i="110"/>
  <c r="AG133" i="110"/>
  <c r="O133" i="110"/>
  <c r="I133" i="110"/>
  <c r="O27" i="110"/>
  <c r="AS29" i="110"/>
  <c r="O43" i="110"/>
  <c r="AS45" i="110"/>
  <c r="AL54" i="110"/>
  <c r="O54" i="110"/>
  <c r="AG65" i="110"/>
  <c r="O65" i="110"/>
  <c r="AQ65" i="110"/>
  <c r="AO65" i="110"/>
  <c r="O66" i="110"/>
  <c r="AS22" i="110"/>
  <c r="I24" i="110"/>
  <c r="AQ24" i="110"/>
  <c r="AO26" i="110"/>
  <c r="AM28" i="110"/>
  <c r="L29" i="110"/>
  <c r="AT29" i="110"/>
  <c r="J31" i="110"/>
  <c r="AR31" i="110"/>
  <c r="AP33" i="110"/>
  <c r="L33" i="110" s="1"/>
  <c r="AG34" i="110"/>
  <c r="AL37" i="110"/>
  <c r="AS38" i="110"/>
  <c r="I40" i="110"/>
  <c r="AQ40" i="110"/>
  <c r="AO42" i="110"/>
  <c r="AM44" i="110"/>
  <c r="AT45" i="110"/>
  <c r="J47" i="110"/>
  <c r="AR47" i="110"/>
  <c r="AI48" i="110"/>
  <c r="AV48" i="110" s="1"/>
  <c r="AP49" i="110"/>
  <c r="L49" i="110" s="1"/>
  <c r="AG50" i="110"/>
  <c r="J51" i="110"/>
  <c r="AP52" i="110"/>
  <c r="L52" i="110" s="1"/>
  <c r="AR58" i="110"/>
  <c r="AT64" i="110"/>
  <c r="AO64" i="110"/>
  <c r="AN64" i="110"/>
  <c r="AL64" i="110"/>
  <c r="AG64" i="110"/>
  <c r="O64" i="110"/>
  <c r="AI67" i="110"/>
  <c r="AV67" i="110" s="1"/>
  <c r="AJ67" i="110"/>
  <c r="AW67" i="110" s="1"/>
  <c r="AS72" i="110"/>
  <c r="AM80" i="110"/>
  <c r="AL82" i="110"/>
  <c r="AL83" i="110"/>
  <c r="AL104" i="110"/>
  <c r="AG104" i="110"/>
  <c r="AP104" i="110"/>
  <c r="L104" i="110" s="1"/>
  <c r="AN104" i="110"/>
  <c r="AM104" i="110"/>
  <c r="O104" i="110"/>
  <c r="I104" i="110"/>
  <c r="AS104" i="110"/>
  <c r="AI25" i="110"/>
  <c r="AV25" i="110" s="1"/>
  <c r="AG27" i="110"/>
  <c r="O29" i="110"/>
  <c r="AL30" i="110"/>
  <c r="AS31" i="110"/>
  <c r="I33" i="110"/>
  <c r="AQ33" i="110"/>
  <c r="AI41" i="110"/>
  <c r="AV41" i="110" s="1"/>
  <c r="AG43" i="110"/>
  <c r="O45" i="110"/>
  <c r="AL46" i="110"/>
  <c r="AS47" i="110"/>
  <c r="AJ48" i="110"/>
  <c r="AW48" i="110" s="1"/>
  <c r="I49" i="110"/>
  <c r="AQ49" i="110"/>
  <c r="AG51" i="110"/>
  <c r="AP51" i="110"/>
  <c r="L51" i="110" s="1"/>
  <c r="AS58" i="110"/>
  <c r="AI63" i="110"/>
  <c r="AV63" i="110" s="1"/>
  <c r="AG66" i="110"/>
  <c r="AN80" i="110"/>
  <c r="AN82" i="110"/>
  <c r="AN83" i="110"/>
  <c r="AJ25" i="110"/>
  <c r="AW25" i="110" s="1"/>
  <c r="I26" i="110"/>
  <c r="AQ26" i="110"/>
  <c r="AO28" i="110"/>
  <c r="AM30" i="110"/>
  <c r="AT31" i="110"/>
  <c r="J33" i="110"/>
  <c r="AR33" i="110"/>
  <c r="AJ41" i="110"/>
  <c r="AW41" i="110" s="1"/>
  <c r="I42" i="110"/>
  <c r="AQ42" i="110"/>
  <c r="AO44" i="110"/>
  <c r="AM46" i="110"/>
  <c r="AT47" i="110"/>
  <c r="J49" i="110"/>
  <c r="AR49" i="110"/>
  <c r="AR52" i="110"/>
  <c r="AL53" i="110"/>
  <c r="AG54" i="110"/>
  <c r="J58" i="110"/>
  <c r="AJ63" i="110"/>
  <c r="AW63" i="110" s="1"/>
  <c r="AQ80" i="110"/>
  <c r="AO82" i="110"/>
  <c r="AP83" i="110"/>
  <c r="L83" i="110" s="1"/>
  <c r="AL85" i="110"/>
  <c r="AK110" i="110"/>
  <c r="AX110" i="110" s="1"/>
  <c r="AN120" i="110"/>
  <c r="AG120" i="110"/>
  <c r="AT120" i="110"/>
  <c r="J120" i="110"/>
  <c r="AS120" i="110"/>
  <c r="I120" i="110"/>
  <c r="AQ120" i="110"/>
  <c r="AO120" i="110"/>
  <c r="AP120" i="110"/>
  <c r="L120" i="110" s="1"/>
  <c r="AM120" i="110"/>
  <c r="AL120" i="110"/>
  <c r="O120" i="110"/>
  <c r="AG29" i="110"/>
  <c r="AL32" i="110"/>
  <c r="AS33" i="110"/>
  <c r="AG45" i="110"/>
  <c r="AL48" i="110"/>
  <c r="AS49" i="110"/>
  <c r="AG58" i="110"/>
  <c r="AQ58" i="110"/>
  <c r="I58" i="110"/>
  <c r="AS80" i="110"/>
  <c r="AP82" i="110"/>
  <c r="L82" i="110" s="1"/>
  <c r="AQ83" i="110"/>
  <c r="AM85" i="110"/>
  <c r="AM95" i="110"/>
  <c r="AL95" i="110"/>
  <c r="AT95" i="110"/>
  <c r="J95" i="110"/>
  <c r="AR95" i="110"/>
  <c r="AQ95" i="110"/>
  <c r="AP95" i="110"/>
  <c r="L95" i="110" s="1"/>
  <c r="AN95" i="110"/>
  <c r="AG95" i="110"/>
  <c r="O95" i="110"/>
  <c r="AG135" i="110"/>
  <c r="AP135" i="110"/>
  <c r="L135" i="110" s="1"/>
  <c r="AN135" i="110"/>
  <c r="AL135" i="110"/>
  <c r="J135" i="110"/>
  <c r="I135" i="110"/>
  <c r="AT135" i="110"/>
  <c r="AS135" i="110"/>
  <c r="AR135" i="110"/>
  <c r="AQ135" i="110"/>
  <c r="AM135" i="110"/>
  <c r="O135" i="110"/>
  <c r="AJ205" i="110"/>
  <c r="AW205" i="110" s="1"/>
  <c r="AI205" i="110"/>
  <c r="AV205" i="110" s="1"/>
  <c r="AK205" i="110"/>
  <c r="AX205" i="110" s="1"/>
  <c r="AS34" i="110"/>
  <c r="AL25" i="110"/>
  <c r="AS26" i="110"/>
  <c r="I28" i="110"/>
  <c r="AQ28" i="110"/>
  <c r="AO30" i="110"/>
  <c r="AM32" i="110"/>
  <c r="AT33" i="110"/>
  <c r="AL41" i="110"/>
  <c r="AS42" i="110"/>
  <c r="I44" i="110"/>
  <c r="AQ44" i="110"/>
  <c r="AO46" i="110"/>
  <c r="AM48" i="110"/>
  <c r="AT49" i="110"/>
  <c r="AL50" i="110"/>
  <c r="I52" i="110"/>
  <c r="AT52" i="110"/>
  <c r="AO53" i="110"/>
  <c r="L58" i="110"/>
  <c r="AL65" i="110"/>
  <c r="AG69" i="110"/>
  <c r="AR69" i="110"/>
  <c r="J69" i="110"/>
  <c r="AP69" i="110"/>
  <c r="L69" i="110" s="1"/>
  <c r="AN69" i="110"/>
  <c r="AM69" i="110"/>
  <c r="AN70" i="110"/>
  <c r="AG70" i="110"/>
  <c r="AT70" i="110"/>
  <c r="J70" i="110"/>
  <c r="AR70" i="110"/>
  <c r="I72" i="110"/>
  <c r="AQ82" i="110"/>
  <c r="AN85" i="110"/>
  <c r="AO23" i="110"/>
  <c r="AM25" i="110"/>
  <c r="L26" i="110"/>
  <c r="J28" i="110"/>
  <c r="AR28" i="110"/>
  <c r="AP30" i="110"/>
  <c r="L30" i="110" s="1"/>
  <c r="AG31" i="110"/>
  <c r="AN32" i="110"/>
  <c r="O33" i="110"/>
  <c r="AL34" i="110"/>
  <c r="AS35" i="110"/>
  <c r="I37" i="110"/>
  <c r="AQ37" i="110"/>
  <c r="AM41" i="110"/>
  <c r="J44" i="110"/>
  <c r="AR44" i="110"/>
  <c r="AP46" i="110"/>
  <c r="L46" i="110" s="1"/>
  <c r="AG47" i="110"/>
  <c r="AN48" i="110"/>
  <c r="O49" i="110"/>
  <c r="AP53" i="110"/>
  <c r="L53" i="110" s="1"/>
  <c r="AK57" i="110"/>
  <c r="AX57" i="110" s="1"/>
  <c r="O58" i="110"/>
  <c r="AO61" i="110"/>
  <c r="AR61" i="110"/>
  <c r="AQ61" i="110"/>
  <c r="AM64" i="110"/>
  <c r="AM65" i="110"/>
  <c r="AL66" i="110"/>
  <c r="AM79" i="110"/>
  <c r="AP79" i="110"/>
  <c r="L79" i="110" s="1"/>
  <c r="AN79" i="110"/>
  <c r="AL79" i="110"/>
  <c r="AO85" i="110"/>
  <c r="AR87" i="110"/>
  <c r="AT99" i="110"/>
  <c r="L99" i="110"/>
  <c r="AO99" i="110"/>
  <c r="AM99" i="110"/>
  <c r="AL99" i="110"/>
  <c r="AG99" i="110"/>
  <c r="J99" i="110"/>
  <c r="AR99" i="110"/>
  <c r="AI101" i="110"/>
  <c r="AV101" i="110" s="1"/>
  <c r="O103" i="110"/>
  <c r="AT103" i="110"/>
  <c r="AR103" i="110"/>
  <c r="J103" i="110"/>
  <c r="AP103" i="110"/>
  <c r="L103" i="110" s="1"/>
  <c r="AS103" i="110"/>
  <c r="AO103" i="110"/>
  <c r="AN103" i="110"/>
  <c r="AM103" i="110"/>
  <c r="I103" i="110"/>
  <c r="AR104" i="110"/>
  <c r="AR120" i="110"/>
  <c r="AP50" i="110"/>
  <c r="L50" i="110" s="1"/>
  <c r="AO50" i="110"/>
  <c r="AX24" i="110"/>
  <c r="AN25" i="110"/>
  <c r="AL27" i="110"/>
  <c r="AS28" i="110"/>
  <c r="I30" i="110"/>
  <c r="AQ30" i="110"/>
  <c r="AO32" i="110"/>
  <c r="AM34" i="110"/>
  <c r="AN41" i="110"/>
  <c r="AL43" i="110"/>
  <c r="AS44" i="110"/>
  <c r="I46" i="110"/>
  <c r="AQ46" i="110"/>
  <c r="AO48" i="110"/>
  <c r="AN50" i="110"/>
  <c r="AN52" i="110"/>
  <c r="AM52" i="110"/>
  <c r="AG52" i="110"/>
  <c r="AQ53" i="110"/>
  <c r="AM54" i="110"/>
  <c r="AN65" i="110"/>
  <c r="AN66" i="110"/>
  <c r="AL72" i="110"/>
  <c r="AG72" i="110"/>
  <c r="AO72" i="110"/>
  <c r="AM72" i="110"/>
  <c r="I80" i="110"/>
  <c r="AP85" i="110"/>
  <c r="L85" i="110" s="1"/>
  <c r="AO25" i="110"/>
  <c r="AM27" i="110"/>
  <c r="L28" i="110"/>
  <c r="J30" i="110"/>
  <c r="AR30" i="110"/>
  <c r="AI31" i="110"/>
  <c r="AV31" i="110" s="1"/>
  <c r="AP32" i="110"/>
  <c r="L32" i="110" s="1"/>
  <c r="AN34" i="110"/>
  <c r="AS37" i="110"/>
  <c r="AO41" i="110"/>
  <c r="AM43" i="110"/>
  <c r="L44" i="110"/>
  <c r="J46" i="110"/>
  <c r="AR46" i="110"/>
  <c r="AI47" i="110"/>
  <c r="AV47" i="110" s="1"/>
  <c r="AP48" i="110"/>
  <c r="L48" i="110" s="1"/>
  <c r="AQ50" i="110"/>
  <c r="AR53" i="110"/>
  <c r="AN54" i="110"/>
  <c r="AJ61" i="110"/>
  <c r="AW61" i="110" s="1"/>
  <c r="AI61" i="110"/>
  <c r="AV61" i="110" s="1"/>
  <c r="AQ64" i="110"/>
  <c r="AP65" i="110"/>
  <c r="L65" i="110" s="1"/>
  <c r="AQ66" i="110"/>
  <c r="O72" i="110"/>
  <c r="AI5" i="110"/>
  <c r="U47" i="2" s="1"/>
  <c r="AN27" i="110"/>
  <c r="AL29" i="110"/>
  <c r="AS30" i="110"/>
  <c r="AJ31" i="110"/>
  <c r="AW31" i="110" s="1"/>
  <c r="I32" i="110"/>
  <c r="AQ32" i="110"/>
  <c r="AO34" i="110"/>
  <c r="AP41" i="110"/>
  <c r="L41" i="110" s="1"/>
  <c r="AN43" i="110"/>
  <c r="AL45" i="110"/>
  <c r="AS46" i="110"/>
  <c r="AJ47" i="110"/>
  <c r="AW47" i="110" s="1"/>
  <c r="I48" i="110"/>
  <c r="AQ48" i="110"/>
  <c r="AR50" i="110"/>
  <c r="AS53" i="110"/>
  <c r="AO54" i="110"/>
  <c r="AR65" i="110"/>
  <c r="AT66" i="110"/>
  <c r="AT80" i="110"/>
  <c r="AO80" i="110"/>
  <c r="O80" i="110"/>
  <c r="AR80" i="110"/>
  <c r="AP80" i="110"/>
  <c r="L80" i="110" s="1"/>
  <c r="AO93" i="110"/>
  <c r="AN93" i="110"/>
  <c r="AM93" i="110"/>
  <c r="O93" i="110"/>
  <c r="L93" i="110"/>
  <c r="AT93" i="110"/>
  <c r="I93" i="110"/>
  <c r="AR93" i="110"/>
  <c r="AO95" i="110"/>
  <c r="AQ107" i="110"/>
  <c r="I107" i="110"/>
  <c r="AP107" i="110"/>
  <c r="L107" i="110" s="1"/>
  <c r="AN107" i="110"/>
  <c r="AL107" i="110"/>
  <c r="AS107" i="110"/>
  <c r="AR107" i="110"/>
  <c r="AO107" i="110"/>
  <c r="AN102" i="110"/>
  <c r="AM102" i="110"/>
  <c r="J102" i="110"/>
  <c r="AT102" i="110"/>
  <c r="AS102" i="110"/>
  <c r="AR102" i="110"/>
  <c r="AP102" i="110"/>
  <c r="L102" i="110" s="1"/>
  <c r="AO102" i="110"/>
  <c r="AL102" i="110"/>
  <c r="AG102" i="110"/>
  <c r="O102" i="110"/>
  <c r="I25" i="110"/>
  <c r="AQ25" i="110"/>
  <c r="AO27" i="110"/>
  <c r="AM29" i="110"/>
  <c r="J32" i="110"/>
  <c r="AR32" i="110"/>
  <c r="AP34" i="110"/>
  <c r="L34" i="110" s="1"/>
  <c r="I41" i="110"/>
  <c r="AQ41" i="110"/>
  <c r="AO43" i="110"/>
  <c r="AM45" i="110"/>
  <c r="J48" i="110"/>
  <c r="AR48" i="110"/>
  <c r="AS50" i="110"/>
  <c r="AL51" i="110"/>
  <c r="AP54" i="110"/>
  <c r="L54" i="110" s="1"/>
  <c r="AO57" i="110"/>
  <c r="AQ59" i="110"/>
  <c r="AL59" i="110"/>
  <c r="AP59" i="110"/>
  <c r="L59" i="110" s="1"/>
  <c r="AO59" i="110"/>
  <c r="AG61" i="110"/>
  <c r="AS64" i="110"/>
  <c r="AS65" i="110"/>
  <c r="AJ69" i="110"/>
  <c r="AW69" i="110" s="1"/>
  <c r="O74" i="110"/>
  <c r="AR74" i="110"/>
  <c r="AP74" i="110"/>
  <c r="L74" i="110" s="1"/>
  <c r="AO74" i="110"/>
  <c r="AQ75" i="110"/>
  <c r="I75" i="110"/>
  <c r="AL75" i="110"/>
  <c r="L75" i="110"/>
  <c r="AT75" i="110"/>
  <c r="J75" i="110"/>
  <c r="AG79" i="110"/>
  <c r="AR81" i="110"/>
  <c r="I81" i="110"/>
  <c r="AP81" i="110"/>
  <c r="L81" i="110" s="1"/>
  <c r="AO81" i="110"/>
  <c r="AP84" i="110"/>
  <c r="L84" i="110" s="1"/>
  <c r="AQ84" i="110"/>
  <c r="AN84" i="110"/>
  <c r="AM84" i="110"/>
  <c r="AI92" i="110"/>
  <c r="AV92" i="110" s="1"/>
  <c r="AS95" i="110"/>
  <c r="AL103" i="110"/>
  <c r="O107" i="110"/>
  <c r="AR114" i="110"/>
  <c r="J114" i="110"/>
  <c r="AQ114" i="110"/>
  <c r="I114" i="110"/>
  <c r="AO114" i="110"/>
  <c r="AM114" i="110"/>
  <c r="AT114" i="110"/>
  <c r="AS114" i="110"/>
  <c r="AP114" i="110"/>
  <c r="L114" i="110" s="1"/>
  <c r="AN114" i="110"/>
  <c r="AL114" i="110"/>
  <c r="AP27" i="110"/>
  <c r="AN29" i="110"/>
  <c r="AS32" i="110"/>
  <c r="I34" i="110"/>
  <c r="AQ34" i="110"/>
  <c r="AP43" i="110"/>
  <c r="L43" i="110" s="1"/>
  <c r="AN45" i="110"/>
  <c r="AS48" i="110"/>
  <c r="I50" i="110"/>
  <c r="AT50" i="110"/>
  <c r="AQ54" i="110"/>
  <c r="AJ62" i="110"/>
  <c r="AW62" i="110" s="1"/>
  <c r="AI62" i="110"/>
  <c r="AV62" i="110" s="1"/>
  <c r="AT65" i="110"/>
  <c r="AK75" i="110"/>
  <c r="AX75" i="110" s="1"/>
  <c r="AI75" i="110"/>
  <c r="AV75" i="110" s="1"/>
  <c r="AR82" i="110"/>
  <c r="J82" i="110"/>
  <c r="AM82" i="110"/>
  <c r="AT82" i="110"/>
  <c r="I82" i="110"/>
  <c r="AT83" i="110"/>
  <c r="O83" i="110"/>
  <c r="J83" i="110"/>
  <c r="AS83" i="110"/>
  <c r="I83" i="110"/>
  <c r="AO83" i="110"/>
  <c r="AM83" i="110"/>
  <c r="AR173" i="110"/>
  <c r="J173" i="110"/>
  <c r="AQ173" i="110"/>
  <c r="I173" i="110"/>
  <c r="AO173" i="110"/>
  <c r="AN173" i="110"/>
  <c r="AT173" i="110"/>
  <c r="AS173" i="110"/>
  <c r="AP173" i="110"/>
  <c r="L173" i="110" s="1"/>
  <c r="AL173" i="110"/>
  <c r="AG173" i="110"/>
  <c r="O173" i="110"/>
  <c r="AM173" i="110"/>
  <c r="I27" i="110"/>
  <c r="J34" i="110"/>
  <c r="I43" i="110"/>
  <c r="J50" i="110"/>
  <c r="AN51" i="110"/>
  <c r="O53" i="110"/>
  <c r="AT53" i="110"/>
  <c r="AN53" i="110"/>
  <c r="AR54" i="110"/>
  <c r="AL58" i="110"/>
  <c r="O82" i="110"/>
  <c r="AG85" i="110"/>
  <c r="AR85" i="110"/>
  <c r="J85" i="110"/>
  <c r="AT85" i="110"/>
  <c r="I85" i="110"/>
  <c r="AQ85" i="110"/>
  <c r="AR98" i="110"/>
  <c r="J98" i="110"/>
  <c r="AQ98" i="110"/>
  <c r="I98" i="110"/>
  <c r="AO98" i="110"/>
  <c r="AM98" i="110"/>
  <c r="AT98" i="110"/>
  <c r="AS98" i="110"/>
  <c r="AP98" i="110"/>
  <c r="L98" i="110" s="1"/>
  <c r="AL98" i="110"/>
  <c r="AG98" i="110"/>
  <c r="O98" i="110"/>
  <c r="I102" i="110"/>
  <c r="AK163" i="110"/>
  <c r="AX163" i="110" s="1"/>
  <c r="AI163" i="110"/>
  <c r="AV163" i="110" s="1"/>
  <c r="AK175" i="110"/>
  <c r="AX175" i="110" s="1"/>
  <c r="AJ175" i="110"/>
  <c r="AW175" i="110" s="1"/>
  <c r="AI175" i="110"/>
  <c r="AV175" i="110" s="1"/>
  <c r="AP118" i="110"/>
  <c r="AO118" i="110"/>
  <c r="AN118" i="110"/>
  <c r="AL118" i="110"/>
  <c r="AR148" i="110"/>
  <c r="J148" i="110"/>
  <c r="I148" i="110"/>
  <c r="AT148" i="110"/>
  <c r="AQ148" i="110"/>
  <c r="AO148" i="110"/>
  <c r="AM148" i="110"/>
  <c r="AL148" i="110"/>
  <c r="AP159" i="110"/>
  <c r="L159" i="110" s="1"/>
  <c r="AO159" i="110"/>
  <c r="O159" i="110"/>
  <c r="AT159" i="110"/>
  <c r="AS159" i="110"/>
  <c r="AR159" i="110"/>
  <c r="AN159" i="110"/>
  <c r="AL159" i="110"/>
  <c r="AG159" i="110"/>
  <c r="O270" i="110"/>
  <c r="AN270" i="110"/>
  <c r="AR270" i="110"/>
  <c r="AM270" i="110"/>
  <c r="J270" i="110"/>
  <c r="AT270" i="110"/>
  <c r="AS270" i="110"/>
  <c r="AQ270" i="110"/>
  <c r="AO270" i="110"/>
  <c r="AL270" i="110"/>
  <c r="I270" i="110"/>
  <c r="AP270" i="110"/>
  <c r="L270" i="110" s="1"/>
  <c r="AG270" i="110"/>
  <c r="AQ291" i="110"/>
  <c r="I291" i="110"/>
  <c r="AP291" i="110"/>
  <c r="L291" i="110" s="1"/>
  <c r="AM291" i="110"/>
  <c r="AT291" i="110"/>
  <c r="AS291" i="110"/>
  <c r="AR291" i="110"/>
  <c r="AO291" i="110"/>
  <c r="AN291" i="110"/>
  <c r="AL291" i="110"/>
  <c r="AG291" i="110"/>
  <c r="O291" i="110"/>
  <c r="AL55" i="110"/>
  <c r="AQ62" i="110"/>
  <c r="I62" i="110"/>
  <c r="AT62" i="110"/>
  <c r="AL63" i="110"/>
  <c r="I67" i="110"/>
  <c r="AM68" i="110"/>
  <c r="AP88" i="110"/>
  <c r="L88" i="110" s="1"/>
  <c r="I90" i="110"/>
  <c r="AS90" i="110"/>
  <c r="I111" i="110"/>
  <c r="AQ115" i="110"/>
  <c r="AL116" i="110"/>
  <c r="L118" i="110"/>
  <c r="AJ123" i="110"/>
  <c r="AW123" i="110" s="1"/>
  <c r="AO142" i="110"/>
  <c r="O148" i="110"/>
  <c r="AM170" i="110"/>
  <c r="AL170" i="110"/>
  <c r="O170" i="110"/>
  <c r="AT170" i="110"/>
  <c r="I170" i="110"/>
  <c r="AP170" i="110"/>
  <c r="L170" i="110" s="1"/>
  <c r="AO170" i="110"/>
  <c r="AG170" i="110"/>
  <c r="J170" i="110"/>
  <c r="AS170" i="110"/>
  <c r="AR170" i="110"/>
  <c r="AQ228" i="110"/>
  <c r="I228" i="110"/>
  <c r="AO228" i="110"/>
  <c r="O228" i="110"/>
  <c r="AT228" i="110"/>
  <c r="J228" i="110"/>
  <c r="AS228" i="110"/>
  <c r="AR228" i="110"/>
  <c r="AP228" i="110"/>
  <c r="L228" i="110" s="1"/>
  <c r="AM228" i="110"/>
  <c r="AL228" i="110"/>
  <c r="AN228" i="110"/>
  <c r="AG228" i="110"/>
  <c r="AT67" i="110"/>
  <c r="AM71" i="110"/>
  <c r="AM97" i="110"/>
  <c r="AL101" i="110"/>
  <c r="AM109" i="110"/>
  <c r="AM111" i="110"/>
  <c r="AL111" i="110"/>
  <c r="AL113" i="110"/>
  <c r="I115" i="110"/>
  <c r="AQ116" i="110"/>
  <c r="AQ125" i="110"/>
  <c r="I125" i="110"/>
  <c r="AO125" i="110"/>
  <c r="O125" i="110"/>
  <c r="J125" i="110"/>
  <c r="AT125" i="110"/>
  <c r="AR125" i="110"/>
  <c r="AG148" i="110"/>
  <c r="AM159" i="110"/>
  <c r="AS165" i="110"/>
  <c r="AK180" i="110"/>
  <c r="AX180" i="110" s="1"/>
  <c r="AI180" i="110"/>
  <c r="AV180" i="110" s="1"/>
  <c r="AJ180" i="110"/>
  <c r="AW180" i="110" s="1"/>
  <c r="AT115" i="110"/>
  <c r="L115" i="110"/>
  <c r="AM117" i="110"/>
  <c r="AT146" i="110"/>
  <c r="AM146" i="110"/>
  <c r="O146" i="110"/>
  <c r="AQ146" i="110"/>
  <c r="J146" i="110"/>
  <c r="AS146" i="110"/>
  <c r="AP146" i="110"/>
  <c r="L146" i="110" s="1"/>
  <c r="AQ194" i="110"/>
  <c r="I194" i="110"/>
  <c r="AR194" i="110"/>
  <c r="AP194" i="110"/>
  <c r="L194" i="110" s="1"/>
  <c r="AO194" i="110"/>
  <c r="AG194" i="110"/>
  <c r="J194" i="110"/>
  <c r="AT194" i="110"/>
  <c r="AS194" i="110"/>
  <c r="AN194" i="110"/>
  <c r="AM194" i="110"/>
  <c r="AL194" i="110"/>
  <c r="AL88" i="110"/>
  <c r="AG88" i="110"/>
  <c r="AP97" i="110"/>
  <c r="L97" i="110" s="1"/>
  <c r="AO101" i="110"/>
  <c r="AR109" i="110"/>
  <c r="AO113" i="110"/>
  <c r="O115" i="110"/>
  <c r="AT116" i="110"/>
  <c r="AN117" i="110"/>
  <c r="O121" i="110"/>
  <c r="AN121" i="110"/>
  <c r="AM121" i="110"/>
  <c r="AL121" i="110"/>
  <c r="AO127" i="110"/>
  <c r="AQ127" i="110"/>
  <c r="AM127" i="110"/>
  <c r="AL127" i="110"/>
  <c r="AN148" i="110"/>
  <c r="O153" i="110"/>
  <c r="AN153" i="110"/>
  <c r="AL153" i="110"/>
  <c r="AG153" i="110"/>
  <c r="AS153" i="110"/>
  <c r="AR153" i="110"/>
  <c r="AQ153" i="110"/>
  <c r="AO153" i="110"/>
  <c r="AQ158" i="110"/>
  <c r="I158" i="110"/>
  <c r="AP158" i="110"/>
  <c r="L158" i="110" s="1"/>
  <c r="AL158" i="110"/>
  <c r="J158" i="110"/>
  <c r="AS158" i="110"/>
  <c r="AO158" i="110"/>
  <c r="AN158" i="110"/>
  <c r="AM158" i="110"/>
  <c r="AG158" i="110"/>
  <c r="AQ166" i="110"/>
  <c r="I166" i="110"/>
  <c r="AP166" i="110"/>
  <c r="L166" i="110" s="1"/>
  <c r="J166" i="110"/>
  <c r="AT166" i="110"/>
  <c r="AS166" i="110"/>
  <c r="AR166" i="110"/>
  <c r="AO166" i="110"/>
  <c r="AM166" i="110"/>
  <c r="AG166" i="110"/>
  <c r="O166" i="110"/>
  <c r="AR55" i="110"/>
  <c r="AR71" i="110"/>
  <c r="AQ78" i="110"/>
  <c r="I78" i="110"/>
  <c r="AT78" i="110"/>
  <c r="AR86" i="110"/>
  <c r="AR94" i="110"/>
  <c r="AQ97" i="110"/>
  <c r="AP101" i="110"/>
  <c r="L101" i="110" s="1"/>
  <c r="AS109" i="110"/>
  <c r="AG111" i="110"/>
  <c r="AP113" i="110"/>
  <c r="L113" i="110" s="1"/>
  <c r="I116" i="110"/>
  <c r="AO117" i="110"/>
  <c r="AM118" i="110"/>
  <c r="L121" i="110"/>
  <c r="AI126" i="110"/>
  <c r="AV126" i="110" s="1"/>
  <c r="O127" i="110"/>
  <c r="I138" i="110"/>
  <c r="AG146" i="110"/>
  <c r="AP148" i="110"/>
  <c r="L148" i="110" s="1"/>
  <c r="AK179" i="110"/>
  <c r="AX179" i="110" s="1"/>
  <c r="AJ179" i="110"/>
  <c r="AW179" i="110" s="1"/>
  <c r="AI179" i="110"/>
  <c r="AV179" i="110" s="1"/>
  <c r="O194" i="110"/>
  <c r="AT63" i="110"/>
  <c r="I71" i="110"/>
  <c r="L78" i="110"/>
  <c r="I86" i="110"/>
  <c r="AS86" i="110"/>
  <c r="O88" i="110"/>
  <c r="AQ91" i="110"/>
  <c r="I91" i="110"/>
  <c r="AP91" i="110"/>
  <c r="L91" i="110" s="1"/>
  <c r="AL91" i="110"/>
  <c r="AR97" i="110"/>
  <c r="AP100" i="110"/>
  <c r="L100" i="110" s="1"/>
  <c r="AO100" i="110"/>
  <c r="AM100" i="110"/>
  <c r="AQ101" i="110"/>
  <c r="AT109" i="110"/>
  <c r="AQ113" i="110"/>
  <c r="AG115" i="110"/>
  <c r="AP117" i="110"/>
  <c r="L117" i="110" s="1"/>
  <c r="AQ118" i="110"/>
  <c r="AL125" i="110"/>
  <c r="AM129" i="110"/>
  <c r="AR129" i="110"/>
  <c r="I129" i="110"/>
  <c r="AL129" i="110"/>
  <c r="AT129" i="110"/>
  <c r="AS129" i="110"/>
  <c r="AQ129" i="110"/>
  <c r="AO129" i="110"/>
  <c r="AS148" i="110"/>
  <c r="O158" i="110"/>
  <c r="AI111" i="110"/>
  <c r="AV111" i="110" s="1"/>
  <c r="AP116" i="110"/>
  <c r="L116" i="110" s="1"/>
  <c r="AO116" i="110"/>
  <c r="AM116" i="110"/>
  <c r="AQ117" i="110"/>
  <c r="AR118" i="110"/>
  <c r="AL138" i="110"/>
  <c r="O138" i="110"/>
  <c r="AM138" i="110"/>
  <c r="AG138" i="110"/>
  <c r="AS138" i="110"/>
  <c r="AR138" i="110"/>
  <c r="AQ138" i="110"/>
  <c r="AO138" i="110"/>
  <c r="AM153" i="110"/>
  <c r="O71" i="110"/>
  <c r="AP71" i="110"/>
  <c r="L71" i="110" s="1"/>
  <c r="AL90" i="110"/>
  <c r="O94" i="110"/>
  <c r="AQ94" i="110"/>
  <c r="I94" i="110"/>
  <c r="J97" i="110"/>
  <c r="AK111" i="110"/>
  <c r="AX111" i="110" s="1"/>
  <c r="I113" i="110"/>
  <c r="AS113" i="110"/>
  <c r="AS117" i="110"/>
  <c r="AS118" i="110"/>
  <c r="AN125" i="110"/>
  <c r="AK129" i="110"/>
  <c r="AX129" i="110" s="1"/>
  <c r="AI129" i="110"/>
  <c r="AV129" i="110" s="1"/>
  <c r="L138" i="110"/>
  <c r="AL146" i="110"/>
  <c r="AP153" i="110"/>
  <c r="L153" i="110" s="1"/>
  <c r="AL166" i="110"/>
  <c r="AO196" i="110"/>
  <c r="AS196" i="110"/>
  <c r="J196" i="110"/>
  <c r="AR196" i="110"/>
  <c r="I196" i="110"/>
  <c r="AQ196" i="110"/>
  <c r="AP196" i="110"/>
  <c r="L196" i="110" s="1"/>
  <c r="AN196" i="110"/>
  <c r="AM196" i="110"/>
  <c r="O196" i="110"/>
  <c r="AT196" i="110"/>
  <c r="AO109" i="110"/>
  <c r="AN109" i="110"/>
  <c r="AL109" i="110"/>
  <c r="J113" i="110"/>
  <c r="O116" i="110"/>
  <c r="AT118" i="110"/>
  <c r="AN146" i="110"/>
  <c r="AT153" i="110"/>
  <c r="AR158" i="110"/>
  <c r="AN166" i="110"/>
  <c r="AT216" i="110"/>
  <c r="O216" i="110"/>
  <c r="AR216" i="110"/>
  <c r="AQ216" i="110"/>
  <c r="AP216" i="110"/>
  <c r="L216" i="110" s="1"/>
  <c r="AN216" i="110"/>
  <c r="AM216" i="110"/>
  <c r="J216" i="110"/>
  <c r="I216" i="110"/>
  <c r="AS216" i="110"/>
  <c r="AO216" i="110"/>
  <c r="AL216" i="110"/>
  <c r="AG216" i="110"/>
  <c r="AG101" i="110"/>
  <c r="AT101" i="110"/>
  <c r="AR101" i="110"/>
  <c r="J101" i="110"/>
  <c r="AL115" i="110"/>
  <c r="AN127" i="110"/>
  <c r="AJ141" i="110"/>
  <c r="AW141" i="110" s="1"/>
  <c r="AI141" i="110"/>
  <c r="AV141" i="110" s="1"/>
  <c r="AO146" i="110"/>
  <c r="AK152" i="110"/>
  <c r="AX152" i="110" s="1"/>
  <c r="AJ152" i="110"/>
  <c r="AW152" i="110" s="1"/>
  <c r="AI152" i="110"/>
  <c r="AV152" i="110" s="1"/>
  <c r="AT158" i="110"/>
  <c r="AG196" i="110"/>
  <c r="AG117" i="110"/>
  <c r="AT117" i="110"/>
  <c r="AR117" i="110"/>
  <c r="J117" i="110"/>
  <c r="AQ142" i="110"/>
  <c r="I142" i="110"/>
  <c r="AS142" i="110"/>
  <c r="J142" i="110"/>
  <c r="AM142" i="110"/>
  <c r="AN142" i="110"/>
  <c r="AL142" i="110"/>
  <c r="AG142" i="110"/>
  <c r="O142" i="110"/>
  <c r="L142" i="110"/>
  <c r="AR146" i="110"/>
  <c r="AN115" i="110"/>
  <c r="O117" i="110"/>
  <c r="I118" i="110"/>
  <c r="AR127" i="110"/>
  <c r="AN138" i="110"/>
  <c r="AI149" i="110"/>
  <c r="AV149" i="110" s="1"/>
  <c r="AJ149" i="110"/>
  <c r="AW149" i="110" s="1"/>
  <c r="I159" i="110"/>
  <c r="AR165" i="110"/>
  <c r="J165" i="110"/>
  <c r="AL165" i="110"/>
  <c r="O165" i="110"/>
  <c r="AT165" i="110"/>
  <c r="AQ165" i="110"/>
  <c r="AO165" i="110"/>
  <c r="AN165" i="110"/>
  <c r="AM165" i="110"/>
  <c r="AG165" i="110"/>
  <c r="AG160" i="110"/>
  <c r="AO160" i="110"/>
  <c r="AT160" i="110"/>
  <c r="J160" i="110"/>
  <c r="AP160" i="110"/>
  <c r="L160" i="110" s="1"/>
  <c r="AN160" i="110"/>
  <c r="AG167" i="110"/>
  <c r="AP167" i="110"/>
  <c r="L167" i="110" s="1"/>
  <c r="AS167" i="110"/>
  <c r="I167" i="110"/>
  <c r="AN167" i="110"/>
  <c r="AM167" i="110"/>
  <c r="AQ182" i="110"/>
  <c r="I182" i="110"/>
  <c r="AP182" i="110"/>
  <c r="L182" i="110" s="1"/>
  <c r="O182" i="110"/>
  <c r="AS182" i="110"/>
  <c r="AR182" i="110"/>
  <c r="AG183" i="110"/>
  <c r="AP183" i="110"/>
  <c r="L183" i="110" s="1"/>
  <c r="AR183" i="110"/>
  <c r="AQ183" i="110"/>
  <c r="AL183" i="110"/>
  <c r="AL154" i="110"/>
  <c r="O154" i="110"/>
  <c r="AS154" i="110"/>
  <c r="I154" i="110"/>
  <c r="AR154" i="110"/>
  <c r="AQ174" i="110"/>
  <c r="I174" i="110"/>
  <c r="AN174" i="110"/>
  <c r="AJ181" i="110"/>
  <c r="AW181" i="110" s="1"/>
  <c r="AI181" i="110"/>
  <c r="AV181" i="110" s="1"/>
  <c r="AK181" i="110"/>
  <c r="AX181" i="110" s="1"/>
  <c r="AT130" i="110"/>
  <c r="L130" i="110"/>
  <c r="AM130" i="110"/>
  <c r="O145" i="110"/>
  <c r="L154" i="110"/>
  <c r="O160" i="110"/>
  <c r="AN161" i="110"/>
  <c r="AM161" i="110"/>
  <c r="AO161" i="110"/>
  <c r="O167" i="110"/>
  <c r="AG182" i="110"/>
  <c r="O183" i="110"/>
  <c r="AO184" i="110"/>
  <c r="AN184" i="110"/>
  <c r="AG184" i="110"/>
  <c r="O184" i="110"/>
  <c r="L184" i="110"/>
  <c r="O185" i="110"/>
  <c r="AN185" i="110"/>
  <c r="AR185" i="110"/>
  <c r="AQ185" i="110"/>
  <c r="AK201" i="110"/>
  <c r="AX201" i="110" s="1"/>
  <c r="AJ201" i="110"/>
  <c r="AW201" i="110" s="1"/>
  <c r="AM214" i="110"/>
  <c r="AR214" i="110"/>
  <c r="I214" i="110"/>
  <c r="AN214" i="110"/>
  <c r="AL214" i="110"/>
  <c r="AT214" i="110"/>
  <c r="AS214" i="110"/>
  <c r="AP214" i="110"/>
  <c r="L214" i="110" s="1"/>
  <c r="AO214" i="110"/>
  <c r="O214" i="110"/>
  <c r="J214" i="110"/>
  <c r="O130" i="110"/>
  <c r="AL137" i="110"/>
  <c r="AP150" i="110"/>
  <c r="L150" i="110" s="1"/>
  <c r="AN150" i="110"/>
  <c r="AL152" i="110"/>
  <c r="AM157" i="110"/>
  <c r="AO168" i="110"/>
  <c r="AN168" i="110"/>
  <c r="AG168" i="110"/>
  <c r="AL168" i="110"/>
  <c r="O174" i="110"/>
  <c r="AO178" i="110"/>
  <c r="AN179" i="110"/>
  <c r="AM186" i="110"/>
  <c r="AL186" i="110"/>
  <c r="O186" i="110"/>
  <c r="AS186" i="110"/>
  <c r="AR186" i="110"/>
  <c r="AN186" i="110"/>
  <c r="AK211" i="110"/>
  <c r="AX211" i="110" s="1"/>
  <c r="AJ211" i="110"/>
  <c r="AW211" i="110" s="1"/>
  <c r="AG154" i="110"/>
  <c r="AN73" i="110"/>
  <c r="AN89" i="110"/>
  <c r="AO96" i="110"/>
  <c r="AN105" i="110"/>
  <c r="I110" i="110"/>
  <c r="AQ110" i="110"/>
  <c r="AO112" i="110"/>
  <c r="AG119" i="110"/>
  <c r="AP119" i="110"/>
  <c r="L119" i="110" s="1"/>
  <c r="I122" i="110"/>
  <c r="AG130" i="110"/>
  <c r="AP137" i="110"/>
  <c r="L137" i="110" s="1"/>
  <c r="I143" i="110"/>
  <c r="AN144" i="110"/>
  <c r="AS147" i="110"/>
  <c r="O150" i="110"/>
  <c r="AP152" i="110"/>
  <c r="L152" i="110" s="1"/>
  <c r="O168" i="110"/>
  <c r="O169" i="110"/>
  <c r="AN169" i="110"/>
  <c r="AG169" i="110"/>
  <c r="AT169" i="110"/>
  <c r="J169" i="110"/>
  <c r="AS169" i="110"/>
  <c r="I169" i="110"/>
  <c r="AG174" i="110"/>
  <c r="AS177" i="110"/>
  <c r="AQ178" i="110"/>
  <c r="AR179" i="110"/>
  <c r="AI201" i="110"/>
  <c r="AV201" i="110" s="1"/>
  <c r="AJ210" i="110"/>
  <c r="AW210" i="110" s="1"/>
  <c r="AK210" i="110"/>
  <c r="AX210" i="110" s="1"/>
  <c r="AI210" i="110"/>
  <c r="AV210" i="110" s="1"/>
  <c r="AK213" i="110"/>
  <c r="AX213" i="110" s="1"/>
  <c r="AJ213" i="110"/>
  <c r="AW213" i="110" s="1"/>
  <c r="AI213" i="110"/>
  <c r="AV213" i="110" s="1"/>
  <c r="AJ198" i="110"/>
  <c r="AW198" i="110" s="1"/>
  <c r="AK198" i="110"/>
  <c r="AX198" i="110" s="1"/>
  <c r="AI198" i="110"/>
  <c r="AV198" i="110" s="1"/>
  <c r="AS110" i="110"/>
  <c r="I112" i="110"/>
  <c r="AQ112" i="110"/>
  <c r="AL122" i="110"/>
  <c r="O122" i="110"/>
  <c r="AT131" i="110"/>
  <c r="L131" i="110"/>
  <c r="O131" i="110"/>
  <c r="AQ131" i="110"/>
  <c r="AN136" i="110"/>
  <c r="AG136" i="110"/>
  <c r="AT136" i="110"/>
  <c r="J136" i="110"/>
  <c r="AR137" i="110"/>
  <c r="AO143" i="110"/>
  <c r="O143" i="110"/>
  <c r="AQ144" i="110"/>
  <c r="AG150" i="110"/>
  <c r="AG151" i="110"/>
  <c r="AP151" i="110"/>
  <c r="L151" i="110" s="1"/>
  <c r="AT151" i="110"/>
  <c r="J151" i="110"/>
  <c r="AR152" i="110"/>
  <c r="AG176" i="110"/>
  <c r="AO176" i="110"/>
  <c r="AR176" i="110"/>
  <c r="AM176" i="110"/>
  <c r="AL176" i="110"/>
  <c r="AM182" i="110"/>
  <c r="AM183" i="110"/>
  <c r="AM184" i="110"/>
  <c r="AI211" i="110"/>
  <c r="AV211" i="110" s="1"/>
  <c r="AS96" i="110"/>
  <c r="AS112" i="110"/>
  <c r="AL130" i="110"/>
  <c r="AR132" i="110"/>
  <c r="J132" i="110"/>
  <c r="AP132" i="110"/>
  <c r="L132" i="110" s="1"/>
  <c r="AT144" i="110"/>
  <c r="AN145" i="110"/>
  <c r="AT147" i="110"/>
  <c r="AP147" i="110"/>
  <c r="L147" i="110" s="1"/>
  <c r="AM154" i="110"/>
  <c r="AM160" i="110"/>
  <c r="AK161" i="110"/>
  <c r="AX161" i="110" s="1"/>
  <c r="AO167" i="110"/>
  <c r="AM174" i="110"/>
  <c r="AN177" i="110"/>
  <c r="AM177" i="110"/>
  <c r="AG177" i="110"/>
  <c r="AO182" i="110"/>
  <c r="AO183" i="110"/>
  <c r="AQ184" i="110"/>
  <c r="AL185" i="110"/>
  <c r="AJ187" i="110"/>
  <c r="AW187" i="110" s="1"/>
  <c r="L112" i="110"/>
  <c r="AG122" i="110"/>
  <c r="AK124" i="110"/>
  <c r="AX124" i="110" s="1"/>
  <c r="AN130" i="110"/>
  <c r="AJ140" i="110"/>
  <c r="AW140" i="110" s="1"/>
  <c r="AI140" i="110"/>
  <c r="AV140" i="110" s="1"/>
  <c r="AG143" i="110"/>
  <c r="AO145" i="110"/>
  <c r="O147" i="110"/>
  <c r="AN154" i="110"/>
  <c r="AQ160" i="110"/>
  <c r="AL161" i="110"/>
  <c r="AQ167" i="110"/>
  <c r="AO174" i="110"/>
  <c r="L177" i="110"/>
  <c r="AT182" i="110"/>
  <c r="AS183" i="110"/>
  <c r="AR184" i="110"/>
  <c r="AM185" i="110"/>
  <c r="AO186" i="110"/>
  <c r="AT215" i="110"/>
  <c r="AM215" i="110"/>
  <c r="AG215" i="110"/>
  <c r="O215" i="110"/>
  <c r="J215" i="110"/>
  <c r="AS215" i="110"/>
  <c r="I215" i="110"/>
  <c r="AQ215" i="110"/>
  <c r="AO215" i="110"/>
  <c r="AR215" i="110"/>
  <c r="AP215" i="110"/>
  <c r="L215" i="110" s="1"/>
  <c r="AN215" i="110"/>
  <c r="AG220" i="110"/>
  <c r="AP220" i="110"/>
  <c r="L220" i="110" s="1"/>
  <c r="AR220" i="110"/>
  <c r="AM220" i="110"/>
  <c r="AL220" i="110"/>
  <c r="J220" i="110"/>
  <c r="AT220" i="110"/>
  <c r="AQ220" i="110"/>
  <c r="AO220" i="110"/>
  <c r="AN220" i="110"/>
  <c r="O220" i="110"/>
  <c r="I220" i="110"/>
  <c r="AO130" i="110"/>
  <c r="AK132" i="110"/>
  <c r="AX132" i="110" s="1"/>
  <c r="AJ132" i="110"/>
  <c r="AW132" i="110" s="1"/>
  <c r="O137" i="110"/>
  <c r="AN137" i="110"/>
  <c r="AS137" i="110"/>
  <c r="I137" i="110"/>
  <c r="AM137" i="110"/>
  <c r="AO144" i="110"/>
  <c r="AS144" i="110"/>
  <c r="J144" i="110"/>
  <c r="AM144" i="110"/>
  <c r="AP145" i="110"/>
  <c r="L145" i="110" s="1"/>
  <c r="AL150" i="110"/>
  <c r="AN152" i="110"/>
  <c r="AG152" i="110"/>
  <c r="AS152" i="110"/>
  <c r="I152" i="110"/>
  <c r="AM152" i="110"/>
  <c r="AO154" i="110"/>
  <c r="AK156" i="110"/>
  <c r="AX156" i="110" s="1"/>
  <c r="AJ156" i="110"/>
  <c r="AW156" i="110" s="1"/>
  <c r="AR157" i="110"/>
  <c r="J157" i="110"/>
  <c r="AQ157" i="110"/>
  <c r="I157" i="110"/>
  <c r="AS157" i="110"/>
  <c r="AP157" i="110"/>
  <c r="L157" i="110" s="1"/>
  <c r="AR160" i="110"/>
  <c r="AP161" i="110"/>
  <c r="L161" i="110" s="1"/>
  <c r="AK164" i="110"/>
  <c r="AX164" i="110" s="1"/>
  <c r="AJ164" i="110"/>
  <c r="AW164" i="110" s="1"/>
  <c r="AR167" i="110"/>
  <c r="AP174" i="110"/>
  <c r="L174" i="110" s="1"/>
  <c r="O178" i="110"/>
  <c r="AT178" i="110"/>
  <c r="L178" i="110"/>
  <c r="AM178" i="110"/>
  <c r="AG178" i="110"/>
  <c r="I178" i="110"/>
  <c r="AS178" i="110"/>
  <c r="AL179" i="110"/>
  <c r="AT179" i="110"/>
  <c r="I179" i="110"/>
  <c r="AP179" i="110"/>
  <c r="L179" i="110" s="1"/>
  <c r="AO179" i="110"/>
  <c r="AT183" i="110"/>
  <c r="AS184" i="110"/>
  <c r="AO185" i="110"/>
  <c r="AN190" i="110"/>
  <c r="AR190" i="110"/>
  <c r="I190" i="110"/>
  <c r="AP190" i="110"/>
  <c r="L190" i="110" s="1"/>
  <c r="AO190" i="110"/>
  <c r="AG190" i="110"/>
  <c r="J190" i="110"/>
  <c r="AN252" i="110"/>
  <c r="AL252" i="110"/>
  <c r="AS252" i="110"/>
  <c r="J252" i="110"/>
  <c r="AT252" i="110"/>
  <c r="AR252" i="110"/>
  <c r="AQ252" i="110"/>
  <c r="AP252" i="110"/>
  <c r="L252" i="110" s="1"/>
  <c r="AO252" i="110"/>
  <c r="AM252" i="110"/>
  <c r="AG252" i="110"/>
  <c r="O252" i="110"/>
  <c r="AG238" i="110"/>
  <c r="O238" i="110"/>
  <c r="AN238" i="110"/>
  <c r="J238" i="110"/>
  <c r="I238" i="110"/>
  <c r="AT238" i="110"/>
  <c r="AS238" i="110"/>
  <c r="AR238" i="110"/>
  <c r="AQ238" i="110"/>
  <c r="AP238" i="110"/>
  <c r="L238" i="110" s="1"/>
  <c r="AM238" i="110"/>
  <c r="AL238" i="110"/>
  <c r="AK285" i="110"/>
  <c r="AX285" i="110" s="1"/>
  <c r="AJ285" i="110"/>
  <c r="AW285" i="110" s="1"/>
  <c r="AI285" i="110"/>
  <c r="AV285" i="110" s="1"/>
  <c r="AR281" i="110"/>
  <c r="J281" i="110"/>
  <c r="AL281" i="110"/>
  <c r="AP281" i="110"/>
  <c r="L281" i="110" s="1"/>
  <c r="AN281" i="110"/>
  <c r="AM281" i="110"/>
  <c r="AG281" i="110"/>
  <c r="O281" i="110"/>
  <c r="I281" i="110"/>
  <c r="AT281" i="110"/>
  <c r="AS281" i="110"/>
  <c r="AQ281" i="110"/>
  <c r="AO281" i="110"/>
  <c r="AO238" i="110"/>
  <c r="AM250" i="110"/>
  <c r="AT250" i="110"/>
  <c r="AR250" i="110"/>
  <c r="J250" i="110"/>
  <c r="I250" i="110"/>
  <c r="AS250" i="110"/>
  <c r="AQ250" i="110"/>
  <c r="AP250" i="110"/>
  <c r="L250" i="110" s="1"/>
  <c r="AO250" i="110"/>
  <c r="AN250" i="110"/>
  <c r="AL250" i="110"/>
  <c r="AG250" i="110"/>
  <c r="AK250" i="110"/>
  <c r="AX250" i="110" s="1"/>
  <c r="AI250" i="110"/>
  <c r="AV250" i="110" s="1"/>
  <c r="AJ250" i="110"/>
  <c r="AW250" i="110" s="1"/>
  <c r="AQ126" i="110"/>
  <c r="I126" i="110"/>
  <c r="AT126" i="110"/>
  <c r="AT128" i="110"/>
  <c r="AO134" i="110"/>
  <c r="AQ141" i="110"/>
  <c r="I141" i="110"/>
  <c r="J175" i="110"/>
  <c r="AR181" i="110"/>
  <c r="J181" i="110"/>
  <c r="I200" i="110"/>
  <c r="AM303" i="110"/>
  <c r="AL303" i="110"/>
  <c r="O303" i="110"/>
  <c r="AT303" i="110"/>
  <c r="I303" i="110"/>
  <c r="AS303" i="110"/>
  <c r="AQ303" i="110"/>
  <c r="AR303" i="110"/>
  <c r="AP303" i="110"/>
  <c r="L303" i="110" s="1"/>
  <c r="AO303" i="110"/>
  <c r="AN303" i="110"/>
  <c r="AG303" i="110"/>
  <c r="O162" i="110"/>
  <c r="AT162" i="110"/>
  <c r="L162" i="110"/>
  <c r="AM162" i="110"/>
  <c r="AP175" i="110"/>
  <c r="L175" i="110" s="1"/>
  <c r="AO175" i="110"/>
  <c r="AR201" i="110"/>
  <c r="J201" i="110"/>
  <c r="AS201" i="110"/>
  <c r="AQ201" i="110"/>
  <c r="AP201" i="110"/>
  <c r="L201" i="110" s="1"/>
  <c r="AR202" i="110"/>
  <c r="J202" i="110"/>
  <c r="AP202" i="110"/>
  <c r="L202" i="110" s="1"/>
  <c r="AL202" i="110"/>
  <c r="AT202" i="110"/>
  <c r="I202" i="110"/>
  <c r="AR219" i="110"/>
  <c r="J219" i="110"/>
  <c r="AP219" i="110"/>
  <c r="L219" i="110" s="1"/>
  <c r="AS219" i="110"/>
  <c r="AQ219" i="110"/>
  <c r="AO219" i="110"/>
  <c r="AM219" i="110"/>
  <c r="AL219" i="110"/>
  <c r="AG219" i="110"/>
  <c r="AT200" i="110"/>
  <c r="AG200" i="110"/>
  <c r="O200" i="110"/>
  <c r="AQ200" i="110"/>
  <c r="AO200" i="110"/>
  <c r="AI202" i="110"/>
  <c r="AV202" i="110" s="1"/>
  <c r="AK202" i="110"/>
  <c r="AX202" i="110" s="1"/>
  <c r="AJ202" i="110"/>
  <c r="AW202" i="110" s="1"/>
  <c r="AN205" i="110"/>
  <c r="AG205" i="110"/>
  <c r="AO205" i="110"/>
  <c r="AT205" i="110"/>
  <c r="J205" i="110"/>
  <c r="AR205" i="110"/>
  <c r="AL207" i="110"/>
  <c r="O207" i="110"/>
  <c r="AS207" i="110"/>
  <c r="I207" i="110"/>
  <c r="AO207" i="110"/>
  <c r="AN207" i="110"/>
  <c r="AM207" i="110"/>
  <c r="AG207" i="110"/>
  <c r="L207" i="110"/>
  <c r="AI219" i="110"/>
  <c r="AV219" i="110" s="1"/>
  <c r="AJ219" i="110"/>
  <c r="AW219" i="110" s="1"/>
  <c r="AN223" i="110"/>
  <c r="AL223" i="110"/>
  <c r="O223" i="110"/>
  <c r="J223" i="110"/>
  <c r="AQ223" i="110"/>
  <c r="AP223" i="110"/>
  <c r="L223" i="110" s="1"/>
  <c r="AO223" i="110"/>
  <c r="AR217" i="110"/>
  <c r="J217" i="110"/>
  <c r="AP217" i="110"/>
  <c r="L217" i="110" s="1"/>
  <c r="AL217" i="110"/>
  <c r="AG217" i="110"/>
  <c r="AT217" i="110"/>
  <c r="I217" i="110"/>
  <c r="AT231" i="110"/>
  <c r="AM231" i="110"/>
  <c r="AS231" i="110"/>
  <c r="I231" i="110"/>
  <c r="AR231" i="110"/>
  <c r="AP231" i="110"/>
  <c r="L231" i="110" s="1"/>
  <c r="AO231" i="110"/>
  <c r="AN231" i="110"/>
  <c r="AL231" i="110"/>
  <c r="AG231" i="110"/>
  <c r="O231" i="110"/>
  <c r="AS251" i="110"/>
  <c r="AO251" i="110"/>
  <c r="AT251" i="110"/>
  <c r="J251" i="110"/>
  <c r="AQ251" i="110"/>
  <c r="AR251" i="110"/>
  <c r="AP251" i="110"/>
  <c r="L251" i="110" s="1"/>
  <c r="AN251" i="110"/>
  <c r="AM251" i="110"/>
  <c r="AL251" i="110"/>
  <c r="AG251" i="110"/>
  <c r="O251" i="110"/>
  <c r="AR149" i="110"/>
  <c r="J149" i="110"/>
  <c r="AL163" i="110"/>
  <c r="AT163" i="110"/>
  <c r="L163" i="110"/>
  <c r="AG175" i="110"/>
  <c r="AI192" i="110"/>
  <c r="AV192" i="110" s="1"/>
  <c r="AG201" i="110"/>
  <c r="AK219" i="110"/>
  <c r="AX219" i="110" s="1"/>
  <c r="AG223" i="110"/>
  <c r="AJ245" i="110"/>
  <c r="AW245" i="110" s="1"/>
  <c r="AK245" i="110"/>
  <c r="AX245" i="110" s="1"/>
  <c r="AI245" i="110"/>
  <c r="AV245" i="110" s="1"/>
  <c r="AK188" i="110"/>
  <c r="AX188" i="110" s="1"/>
  <c r="AJ188" i="110"/>
  <c r="AW188" i="110" s="1"/>
  <c r="AG222" i="110"/>
  <c r="O222" i="110"/>
  <c r="AN222" i="110"/>
  <c r="J222" i="110"/>
  <c r="AT222" i="110"/>
  <c r="I222" i="110"/>
  <c r="AS222" i="110"/>
  <c r="AQ222" i="110"/>
  <c r="AP222" i="110"/>
  <c r="L222" i="110" s="1"/>
  <c r="AM222" i="110"/>
  <c r="AL123" i="110"/>
  <c r="AL139" i="110"/>
  <c r="AL155" i="110"/>
  <c r="AL171" i="110"/>
  <c r="I197" i="110"/>
  <c r="AR197" i="110"/>
  <c r="AT199" i="110"/>
  <c r="AM199" i="110"/>
  <c r="AT212" i="110"/>
  <c r="AQ221" i="110"/>
  <c r="AO227" i="110"/>
  <c r="I229" i="110"/>
  <c r="AR229" i="110"/>
  <c r="AR232" i="110"/>
  <c r="AM233" i="110"/>
  <c r="AG234" i="110"/>
  <c r="AR235" i="110"/>
  <c r="J235" i="110"/>
  <c r="AP235" i="110"/>
  <c r="L235" i="110" s="1"/>
  <c r="AQ236" i="110"/>
  <c r="AP239" i="110"/>
  <c r="L239" i="110" s="1"/>
  <c r="AN239" i="110"/>
  <c r="AL239" i="110"/>
  <c r="O239" i="110"/>
  <c r="AR243" i="110"/>
  <c r="AK244" i="110"/>
  <c r="AX244" i="110" s="1"/>
  <c r="AP247" i="110"/>
  <c r="L247" i="110" s="1"/>
  <c r="AR260" i="110"/>
  <c r="J260" i="110"/>
  <c r="AN260" i="110"/>
  <c r="AM260" i="110"/>
  <c r="AG260" i="110"/>
  <c r="O260" i="110"/>
  <c r="AT260" i="110"/>
  <c r="I260" i="110"/>
  <c r="AQ260" i="110"/>
  <c r="AO262" i="110"/>
  <c r="AQ264" i="110"/>
  <c r="AQ246" i="110"/>
  <c r="I246" i="110"/>
  <c r="AO246" i="110"/>
  <c r="AM246" i="110"/>
  <c r="AQ247" i="110"/>
  <c r="I254" i="110"/>
  <c r="AK309" i="110"/>
  <c r="AX309" i="110" s="1"/>
  <c r="AJ309" i="110"/>
  <c r="AW309" i="110" s="1"/>
  <c r="AI309" i="110"/>
  <c r="AV309" i="110" s="1"/>
  <c r="AQ195" i="110"/>
  <c r="I195" i="110"/>
  <c r="AT195" i="110"/>
  <c r="AT197" i="110"/>
  <c r="AQ210" i="110"/>
  <c r="I210" i="110"/>
  <c r="AT229" i="110"/>
  <c r="AR247" i="110"/>
  <c r="AN248" i="110"/>
  <c r="AG259" i="110"/>
  <c r="AT259" i="110"/>
  <c r="J259" i="110"/>
  <c r="AR259" i="110"/>
  <c r="AP259" i="110"/>
  <c r="L259" i="110" s="1"/>
  <c r="AN259" i="110"/>
  <c r="AL259" i="110"/>
  <c r="O259" i="110"/>
  <c r="AS247" i="110"/>
  <c r="AT254" i="110"/>
  <c r="AQ254" i="110"/>
  <c r="AO254" i="110"/>
  <c r="AM254" i="110"/>
  <c r="AO276" i="110"/>
  <c r="AL276" i="110"/>
  <c r="O276" i="110"/>
  <c r="AQ276" i="110"/>
  <c r="AN276" i="110"/>
  <c r="J276" i="110"/>
  <c r="AT276" i="110"/>
  <c r="AJ284" i="110"/>
  <c r="AW284" i="110" s="1"/>
  <c r="AK284" i="110"/>
  <c r="AX284" i="110" s="1"/>
  <c r="AM232" i="110"/>
  <c r="AT232" i="110"/>
  <c r="AM234" i="110"/>
  <c r="AL243" i="110"/>
  <c r="AQ243" i="110"/>
  <c r="I243" i="110"/>
  <c r="I247" i="110"/>
  <c r="AQ248" i="110"/>
  <c r="AN249" i="110"/>
  <c r="O254" i="110"/>
  <c r="AP221" i="110"/>
  <c r="L221" i="110" s="1"/>
  <c r="AN221" i="110"/>
  <c r="AG221" i="110"/>
  <c r="AQ227" i="110"/>
  <c r="I227" i="110"/>
  <c r="O232" i="110"/>
  <c r="AN234" i="110"/>
  <c r="AG236" i="110"/>
  <c r="AP236" i="110"/>
  <c r="L236" i="110" s="1"/>
  <c r="L243" i="110"/>
  <c r="AG246" i="110"/>
  <c r="AR248" i="110"/>
  <c r="AO249" i="110"/>
  <c r="AO255" i="110"/>
  <c r="AG255" i="110"/>
  <c r="O255" i="110"/>
  <c r="AR255" i="110"/>
  <c r="AP255" i="110"/>
  <c r="L255" i="110" s="1"/>
  <c r="AL266" i="110"/>
  <c r="AT266" i="110"/>
  <c r="AS266" i="110"/>
  <c r="J266" i="110"/>
  <c r="AQ266" i="110"/>
  <c r="AP266" i="110"/>
  <c r="L266" i="110" s="1"/>
  <c r="AN266" i="110"/>
  <c r="AG276" i="110"/>
  <c r="AT247" i="110"/>
  <c r="AO247" i="110"/>
  <c r="AM247" i="110"/>
  <c r="AT258" i="110"/>
  <c r="AP258" i="110"/>
  <c r="L258" i="110" s="1"/>
  <c r="AG258" i="110"/>
  <c r="O258" i="110"/>
  <c r="J258" i="110"/>
  <c r="AR258" i="110"/>
  <c r="AN258" i="110"/>
  <c r="AL258" i="110"/>
  <c r="AT280" i="110"/>
  <c r="AR280" i="110"/>
  <c r="AO280" i="110"/>
  <c r="AQ280" i="110"/>
  <c r="AP280" i="110"/>
  <c r="L280" i="110" s="1"/>
  <c r="AN280" i="110"/>
  <c r="AM280" i="110"/>
  <c r="AL280" i="110"/>
  <c r="AG280" i="110"/>
  <c r="O280" i="110"/>
  <c r="J280" i="110"/>
  <c r="AG300" i="110"/>
  <c r="AP300" i="110"/>
  <c r="L300" i="110" s="1"/>
  <c r="AS300" i="110"/>
  <c r="I300" i="110"/>
  <c r="AR300" i="110"/>
  <c r="AO300" i="110"/>
  <c r="AT300" i="110"/>
  <c r="AQ300" i="110"/>
  <c r="AN300" i="110"/>
  <c r="AM300" i="110"/>
  <c r="AL300" i="110"/>
  <c r="O300" i="110"/>
  <c r="AM339" i="110"/>
  <c r="AG339" i="110"/>
  <c r="AO339" i="110"/>
  <c r="O339" i="110"/>
  <c r="AT339" i="110"/>
  <c r="J339" i="110"/>
  <c r="AS339" i="110"/>
  <c r="I339" i="110"/>
  <c r="AR339" i="110"/>
  <c r="AQ339" i="110"/>
  <c r="AP339" i="110"/>
  <c r="L339" i="110" s="1"/>
  <c r="AN339" i="110"/>
  <c r="AL339" i="110"/>
  <c r="J164" i="110"/>
  <c r="AR164" i="110"/>
  <c r="J180" i="110"/>
  <c r="AR180" i="110"/>
  <c r="I189" i="110"/>
  <c r="AQ189" i="110"/>
  <c r="I191" i="110"/>
  <c r="AS191" i="110"/>
  <c r="I198" i="110"/>
  <c r="AR198" i="110"/>
  <c r="AN204" i="110"/>
  <c r="I206" i="110"/>
  <c r="AS206" i="110"/>
  <c r="J211" i="110"/>
  <c r="AJ212" i="110"/>
  <c r="AW212" i="110" s="1"/>
  <c r="J213" i="110"/>
  <c r="AS213" i="110"/>
  <c r="AR218" i="110"/>
  <c r="J218" i="110"/>
  <c r="O221" i="110"/>
  <c r="AK226" i="110"/>
  <c r="AX226" i="110" s="1"/>
  <c r="O227" i="110"/>
  <c r="I230" i="110"/>
  <c r="AS230" i="110"/>
  <c r="AG232" i="110"/>
  <c r="AP234" i="110"/>
  <c r="L234" i="110" s="1"/>
  <c r="AK235" i="110"/>
  <c r="AX235" i="110" s="1"/>
  <c r="O236" i="110"/>
  <c r="I237" i="110"/>
  <c r="AT237" i="110"/>
  <c r="AN245" i="110"/>
  <c r="O247" i="110"/>
  <c r="AQ249" i="110"/>
  <c r="AP260" i="110"/>
  <c r="L260" i="110" s="1"/>
  <c r="AM276" i="110"/>
  <c r="J189" i="110"/>
  <c r="AR189" i="110"/>
  <c r="J191" i="110"/>
  <c r="J198" i="110"/>
  <c r="AS198" i="110"/>
  <c r="AO204" i="110"/>
  <c r="J206" i="110"/>
  <c r="AQ211" i="110"/>
  <c r="I211" i="110"/>
  <c r="AT211" i="110"/>
  <c r="AT213" i="110"/>
  <c r="J230" i="110"/>
  <c r="AT233" i="110"/>
  <c r="AR233" i="110"/>
  <c r="J233" i="110"/>
  <c r="AQ234" i="110"/>
  <c r="AG243" i="110"/>
  <c r="AP245" i="110"/>
  <c r="L245" i="110" s="1"/>
  <c r="I248" i="110"/>
  <c r="AM259" i="110"/>
  <c r="AG266" i="110"/>
  <c r="AP276" i="110"/>
  <c r="L276" i="110" s="1"/>
  <c r="AJ279" i="110"/>
  <c r="AW279" i="110" s="1"/>
  <c r="AR290" i="110"/>
  <c r="AQ290" i="110"/>
  <c r="I290" i="110"/>
  <c r="AT290" i="110"/>
  <c r="AN290" i="110"/>
  <c r="J290" i="110"/>
  <c r="AS290" i="110"/>
  <c r="AP290" i="110"/>
  <c r="L290" i="110" s="1"/>
  <c r="AO290" i="110"/>
  <c r="AM290" i="110"/>
  <c r="AL290" i="110"/>
  <c r="AJ298" i="110"/>
  <c r="AW298" i="110" s="1"/>
  <c r="AI298" i="110"/>
  <c r="AV298" i="110" s="1"/>
  <c r="AK298" i="110"/>
  <c r="AX298" i="110" s="1"/>
  <c r="AI308" i="110"/>
  <c r="AV308" i="110" s="1"/>
  <c r="AL191" i="110"/>
  <c r="O191" i="110"/>
  <c r="AT198" i="110"/>
  <c r="O206" i="110"/>
  <c r="AN206" i="110"/>
  <c r="AG227" i="110"/>
  <c r="AO230" i="110"/>
  <c r="AM230" i="110"/>
  <c r="AS234" i="110"/>
  <c r="AP237" i="110"/>
  <c r="L237" i="110" s="1"/>
  <c r="AN237" i="110"/>
  <c r="AG237" i="110"/>
  <c r="AG247" i="110"/>
  <c r="AO259" i="110"/>
  <c r="AP262" i="110"/>
  <c r="L262" i="110" s="1"/>
  <c r="AL262" i="110"/>
  <c r="AS262" i="110"/>
  <c r="I262" i="110"/>
  <c r="AQ262" i="110"/>
  <c r="AN262" i="110"/>
  <c r="AN264" i="110"/>
  <c r="AT264" i="110"/>
  <c r="J264" i="110"/>
  <c r="AR264" i="110"/>
  <c r="AP264" i="110"/>
  <c r="L264" i="110" s="1"/>
  <c r="AM264" i="110"/>
  <c r="AG264" i="110"/>
  <c r="AR276" i="110"/>
  <c r="AS280" i="110"/>
  <c r="O290" i="110"/>
  <c r="AL246" i="110"/>
  <c r="AO248" i="110"/>
  <c r="AM248" i="110"/>
  <c r="AT248" i="110"/>
  <c r="L248" i="110"/>
  <c r="AJ264" i="110"/>
  <c r="AW264" i="110" s="1"/>
  <c r="AI264" i="110"/>
  <c r="AV264" i="110" s="1"/>
  <c r="AQ275" i="110"/>
  <c r="I275" i="110"/>
  <c r="AR275" i="110"/>
  <c r="AM275" i="110"/>
  <c r="AS275" i="110"/>
  <c r="AO275" i="110"/>
  <c r="AN275" i="110"/>
  <c r="AL275" i="110"/>
  <c r="AG275" i="110"/>
  <c r="O275" i="110"/>
  <c r="AS276" i="110"/>
  <c r="AM258" i="110"/>
  <c r="AO301" i="110"/>
  <c r="AN301" i="110"/>
  <c r="AG301" i="110"/>
  <c r="AQ301" i="110"/>
  <c r="AL301" i="110"/>
  <c r="I301" i="110"/>
  <c r="AT301" i="110"/>
  <c r="AS301" i="110"/>
  <c r="AR301" i="110"/>
  <c r="AP301" i="110"/>
  <c r="L301" i="110" s="1"/>
  <c r="AM301" i="110"/>
  <c r="O301" i="110"/>
  <c r="AR234" i="110"/>
  <c r="J234" i="110"/>
  <c r="AP246" i="110"/>
  <c r="L246" i="110" s="1"/>
  <c r="AT249" i="110"/>
  <c r="L249" i="110"/>
  <c r="AR249" i="110"/>
  <c r="J249" i="110"/>
  <c r="AM249" i="110"/>
  <c r="AN254" i="110"/>
  <c r="AO258" i="110"/>
  <c r="AK274" i="110"/>
  <c r="AX274" i="110" s="1"/>
  <c r="AI274" i="110"/>
  <c r="AV274" i="110" s="1"/>
  <c r="AG204" i="110"/>
  <c r="AP204" i="110"/>
  <c r="L204" i="110" s="1"/>
  <c r="AL221" i="110"/>
  <c r="AL227" i="110"/>
  <c r="AO232" i="110"/>
  <c r="AM236" i="110"/>
  <c r="AN243" i="110"/>
  <c r="AQ245" i="110"/>
  <c r="I245" i="110"/>
  <c r="AO245" i="110"/>
  <c r="AR246" i="110"/>
  <c r="AG248" i="110"/>
  <c r="O249" i="110"/>
  <c r="AP254" i="110"/>
  <c r="L254" i="110" s="1"/>
  <c r="AQ255" i="110"/>
  <c r="AQ258" i="110"/>
  <c r="O261" i="110"/>
  <c r="AG261" i="110"/>
  <c r="AT261" i="110"/>
  <c r="J261" i="110"/>
  <c r="AR261" i="110"/>
  <c r="AP261" i="110"/>
  <c r="L261" i="110" s="1"/>
  <c r="AM261" i="110"/>
  <c r="AK264" i="110"/>
  <c r="AX264" i="110" s="1"/>
  <c r="AO266" i="110"/>
  <c r="AO277" i="110"/>
  <c r="AR277" i="110"/>
  <c r="I277" i="110"/>
  <c r="AM277" i="110"/>
  <c r="AG277" i="110"/>
  <c r="O277" i="110"/>
  <c r="J277" i="110"/>
  <c r="AS277" i="110"/>
  <c r="AP277" i="110"/>
  <c r="L277" i="110" s="1"/>
  <c r="AL192" i="110"/>
  <c r="AL208" i="110"/>
  <c r="I257" i="110"/>
  <c r="AS257" i="110"/>
  <c r="AR268" i="110"/>
  <c r="AL269" i="110"/>
  <c r="AL271" i="110"/>
  <c r="O271" i="110"/>
  <c r="AG271" i="110"/>
  <c r="O286" i="110"/>
  <c r="AN286" i="110"/>
  <c r="AO286" i="110"/>
  <c r="AG286" i="110"/>
  <c r="AP293" i="110"/>
  <c r="L293" i="110" s="1"/>
  <c r="AO295" i="110"/>
  <c r="AJ297" i="110"/>
  <c r="AW297" i="110" s="1"/>
  <c r="AP308" i="110"/>
  <c r="L308" i="110" s="1"/>
  <c r="AO308" i="110"/>
  <c r="AG308" i="110"/>
  <c r="AS308" i="110"/>
  <c r="I308" i="110"/>
  <c r="AR308" i="110"/>
  <c r="AQ308" i="110"/>
  <c r="AL311" i="110"/>
  <c r="O265" i="110"/>
  <c r="AQ265" i="110"/>
  <c r="I265" i="110"/>
  <c r="AO269" i="110"/>
  <c r="AM284" i="110"/>
  <c r="AL287" i="110"/>
  <c r="O287" i="110"/>
  <c r="AR287" i="110"/>
  <c r="AP292" i="110"/>
  <c r="L292" i="110" s="1"/>
  <c r="AO292" i="110"/>
  <c r="AT292" i="110"/>
  <c r="J292" i="110"/>
  <c r="AS293" i="110"/>
  <c r="AQ307" i="110"/>
  <c r="I307" i="110"/>
  <c r="AR307" i="110"/>
  <c r="AN307" i="110"/>
  <c r="AM307" i="110"/>
  <c r="AG307" i="110"/>
  <c r="O307" i="110"/>
  <c r="AO311" i="110"/>
  <c r="AP311" i="110"/>
  <c r="L311" i="110" s="1"/>
  <c r="AQ269" i="110"/>
  <c r="AO284" i="110"/>
  <c r="AR306" i="110"/>
  <c r="J306" i="110"/>
  <c r="AQ306" i="110"/>
  <c r="I306" i="110"/>
  <c r="O306" i="110"/>
  <c r="AT306" i="110"/>
  <c r="AP306" i="110"/>
  <c r="L306" i="110" s="1"/>
  <c r="AM306" i="110"/>
  <c r="AL306" i="110"/>
  <c r="AG268" i="110"/>
  <c r="AP268" i="110"/>
  <c r="L268" i="110" s="1"/>
  <c r="AM268" i="110"/>
  <c r="AR269" i="110"/>
  <c r="AR282" i="110"/>
  <c r="J282" i="110"/>
  <c r="O282" i="110"/>
  <c r="AT282" i="110"/>
  <c r="I282" i="110"/>
  <c r="AO282" i="110"/>
  <c r="AQ284" i="110"/>
  <c r="O318" i="110"/>
  <c r="AN318" i="110"/>
  <c r="AR318" i="110"/>
  <c r="AQ318" i="110"/>
  <c r="AP318" i="110"/>
  <c r="L318" i="110" s="1"/>
  <c r="AO318" i="110"/>
  <c r="AM318" i="110"/>
  <c r="AL318" i="110"/>
  <c r="AG318" i="110"/>
  <c r="AG293" i="110"/>
  <c r="AO293" i="110"/>
  <c r="AT293" i="110"/>
  <c r="J293" i="110"/>
  <c r="AQ293" i="110"/>
  <c r="AL293" i="110"/>
  <c r="I226" i="110"/>
  <c r="AQ226" i="110"/>
  <c r="I242" i="110"/>
  <c r="AQ242" i="110"/>
  <c r="AO244" i="110"/>
  <c r="AQ253" i="110"/>
  <c r="I253" i="110"/>
  <c r="AM253" i="110"/>
  <c r="AO256" i="110"/>
  <c r="O268" i="110"/>
  <c r="AN271" i="110"/>
  <c r="I278" i="110"/>
  <c r="AP283" i="110"/>
  <c r="L283" i="110" s="1"/>
  <c r="AQ283" i="110"/>
  <c r="AM283" i="110"/>
  <c r="AS284" i="110"/>
  <c r="AM286" i="110"/>
  <c r="AN294" i="110"/>
  <c r="AM294" i="110"/>
  <c r="AR294" i="110"/>
  <c r="AO294" i="110"/>
  <c r="AG306" i="110"/>
  <c r="AL307" i="110"/>
  <c r="AM308" i="110"/>
  <c r="AN269" i="110"/>
  <c r="AG269" i="110"/>
  <c r="AT269" i="110"/>
  <c r="J269" i="110"/>
  <c r="AJ292" i="110"/>
  <c r="AW292" i="110" s="1"/>
  <c r="O293" i="110"/>
  <c r="I244" i="110"/>
  <c r="AQ244" i="110"/>
  <c r="AM278" i="110"/>
  <c r="AN278" i="110"/>
  <c r="AM287" i="110"/>
  <c r="AK292" i="110"/>
  <c r="AX292" i="110" s="1"/>
  <c r="O295" i="110"/>
  <c r="AT295" i="110"/>
  <c r="L295" i="110"/>
  <c r="AM295" i="110"/>
  <c r="AL295" i="110"/>
  <c r="AS295" i="110"/>
  <c r="AP307" i="110"/>
  <c r="L307" i="110" s="1"/>
  <c r="AT308" i="110"/>
  <c r="AT318" i="110"/>
  <c r="AG322" i="110"/>
  <c r="AR322" i="110"/>
  <c r="J322" i="110"/>
  <c r="AQ322" i="110"/>
  <c r="I322" i="110"/>
  <c r="AO322" i="110"/>
  <c r="AL322" i="110"/>
  <c r="AT322" i="110"/>
  <c r="AS322" i="110"/>
  <c r="AP322" i="110"/>
  <c r="L322" i="110" s="1"/>
  <c r="AN322" i="110"/>
  <c r="AM322" i="110"/>
  <c r="AK351" i="110"/>
  <c r="AX351" i="110" s="1"/>
  <c r="AJ351" i="110"/>
  <c r="AW351" i="110" s="1"/>
  <c r="AI351" i="110"/>
  <c r="AV351" i="110" s="1"/>
  <c r="AG284" i="110"/>
  <c r="AP284" i="110"/>
  <c r="L284" i="110" s="1"/>
  <c r="AT284" i="110"/>
  <c r="J284" i="110"/>
  <c r="AR256" i="110"/>
  <c r="J256" i="110"/>
  <c r="AT256" i="110"/>
  <c r="AN257" i="110"/>
  <c r="AM265" i="110"/>
  <c r="AO287" i="110"/>
  <c r="AM292" i="110"/>
  <c r="AO306" i="110"/>
  <c r="AT307" i="110"/>
  <c r="AJ322" i="110"/>
  <c r="AW322" i="110" s="1"/>
  <c r="AK322" i="110"/>
  <c r="AX322" i="110" s="1"/>
  <c r="AI322" i="110"/>
  <c r="AV322" i="110" s="1"/>
  <c r="AG345" i="110"/>
  <c r="AQ345" i="110"/>
  <c r="I345" i="110"/>
  <c r="AP345" i="110"/>
  <c r="L345" i="110" s="1"/>
  <c r="J345" i="110"/>
  <c r="AT345" i="110"/>
  <c r="AS345" i="110"/>
  <c r="AR345" i="110"/>
  <c r="AO345" i="110"/>
  <c r="AN345" i="110"/>
  <c r="AM345" i="110"/>
  <c r="AL345" i="110"/>
  <c r="O345" i="110"/>
  <c r="O311" i="110"/>
  <c r="AT311" i="110"/>
  <c r="AM311" i="110"/>
  <c r="AG311" i="110"/>
  <c r="J311" i="110"/>
  <c r="AS311" i="110"/>
  <c r="AR311" i="110"/>
  <c r="AQ311" i="110"/>
  <c r="AT317" i="110"/>
  <c r="AO317" i="110"/>
  <c r="AN317" i="110"/>
  <c r="AG317" i="110"/>
  <c r="J317" i="110"/>
  <c r="I317" i="110"/>
  <c r="AS317" i="110"/>
  <c r="AR317" i="110"/>
  <c r="AQ317" i="110"/>
  <c r="AP317" i="110"/>
  <c r="L317" i="110" s="1"/>
  <c r="AL317" i="110"/>
  <c r="O317" i="110"/>
  <c r="AN310" i="110"/>
  <c r="AM310" i="110"/>
  <c r="AO314" i="110"/>
  <c r="AR314" i="110"/>
  <c r="J314" i="110"/>
  <c r="AS315" i="110"/>
  <c r="AS328" i="110"/>
  <c r="I335" i="110"/>
  <c r="AK338" i="110"/>
  <c r="AX338" i="110" s="1"/>
  <c r="AJ338" i="110"/>
  <c r="AW338" i="110" s="1"/>
  <c r="AS263" i="110"/>
  <c r="AO267" i="110"/>
  <c r="AQ274" i="110"/>
  <c r="I274" i="110"/>
  <c r="AM285" i="110"/>
  <c r="AO296" i="110"/>
  <c r="AR298" i="110"/>
  <c r="J298" i="110"/>
  <c r="AT315" i="110"/>
  <c r="AO316" i="110"/>
  <c r="O324" i="110"/>
  <c r="AP324" i="110"/>
  <c r="L324" i="110" s="1"/>
  <c r="AO324" i="110"/>
  <c r="AM324" i="110"/>
  <c r="O310" i="110"/>
  <c r="O314" i="110"/>
  <c r="AR319" i="110"/>
  <c r="J319" i="110"/>
  <c r="AM319" i="110"/>
  <c r="AL319" i="110"/>
  <c r="O319" i="110"/>
  <c r="AQ335" i="110"/>
  <c r="AT335" i="110"/>
  <c r="AS335" i="110"/>
  <c r="AR335" i="110"/>
  <c r="AP335" i="110"/>
  <c r="L335" i="110" s="1"/>
  <c r="AO335" i="110"/>
  <c r="AN335" i="110"/>
  <c r="AG335" i="110"/>
  <c r="AQ315" i="110"/>
  <c r="I315" i="110"/>
  <c r="AP315" i="110"/>
  <c r="L315" i="110" s="1"/>
  <c r="AL325" i="110"/>
  <c r="AG325" i="110"/>
  <c r="AT325" i="110"/>
  <c r="L325" i="110"/>
  <c r="AQ325" i="110"/>
  <c r="I325" i="110"/>
  <c r="AO325" i="110"/>
  <c r="AL348" i="110"/>
  <c r="O348" i="110"/>
  <c r="AT348" i="110"/>
  <c r="J348" i="110"/>
  <c r="AS348" i="110"/>
  <c r="I348" i="110"/>
  <c r="AR348" i="110"/>
  <c r="AQ348" i="110"/>
  <c r="AP348" i="110"/>
  <c r="L348" i="110" s="1"/>
  <c r="AO348" i="110"/>
  <c r="AN348" i="110"/>
  <c r="AM348" i="110"/>
  <c r="AG348" i="110"/>
  <c r="AI338" i="110"/>
  <c r="AV338" i="110" s="1"/>
  <c r="AT267" i="110"/>
  <c r="AG274" i="110"/>
  <c r="AT279" i="110"/>
  <c r="L279" i="110"/>
  <c r="AM279" i="110"/>
  <c r="AG298" i="110"/>
  <c r="AQ299" i="110"/>
  <c r="I299" i="110"/>
  <c r="AP299" i="110"/>
  <c r="L299" i="110" s="1"/>
  <c r="O302" i="110"/>
  <c r="AN302" i="110"/>
  <c r="AN309" i="110"/>
  <c r="O315" i="110"/>
  <c r="I316" i="110"/>
  <c r="AG319" i="110"/>
  <c r="AQ328" i="110"/>
  <c r="I328" i="110"/>
  <c r="AM328" i="110"/>
  <c r="AL328" i="110"/>
  <c r="AT328" i="110"/>
  <c r="L328" i="110"/>
  <c r="AT333" i="110"/>
  <c r="AP333" i="110"/>
  <c r="L333" i="110" s="1"/>
  <c r="AO333" i="110"/>
  <c r="AN333" i="110"/>
  <c r="AM333" i="110"/>
  <c r="AL333" i="110"/>
  <c r="AG333" i="110"/>
  <c r="AK305" i="110"/>
  <c r="AX305" i="110" s="1"/>
  <c r="AJ305" i="110"/>
  <c r="AW305" i="110" s="1"/>
  <c r="AL314" i="110"/>
  <c r="AG315" i="110"/>
  <c r="AM316" i="110"/>
  <c r="AG316" i="110"/>
  <c r="AP316" i="110"/>
  <c r="L316" i="110" s="1"/>
  <c r="O327" i="110"/>
  <c r="AT327" i="110"/>
  <c r="L327" i="110"/>
  <c r="AR327" i="110"/>
  <c r="J327" i="110"/>
  <c r="AO327" i="110"/>
  <c r="AM327" i="110"/>
  <c r="O328" i="110"/>
  <c r="AR331" i="110"/>
  <c r="J331" i="110"/>
  <c r="AQ331" i="110"/>
  <c r="I331" i="110"/>
  <c r="AP331" i="110"/>
  <c r="L331" i="110" s="1"/>
  <c r="AN331" i="110"/>
  <c r="AM332" i="110"/>
  <c r="AG332" i="110"/>
  <c r="O332" i="110"/>
  <c r="AR332" i="110"/>
  <c r="J332" i="110"/>
  <c r="AP332" i="110"/>
  <c r="L332" i="110" s="1"/>
  <c r="O333" i="110"/>
  <c r="AM335" i="110"/>
  <c r="AN285" i="110"/>
  <c r="AG285" i="110"/>
  <c r="AL296" i="110"/>
  <c r="AT296" i="110"/>
  <c r="AQ312" i="110"/>
  <c r="I312" i="110"/>
  <c r="AL312" i="110"/>
  <c r="AT312" i="110"/>
  <c r="AM314" i="110"/>
  <c r="AK331" i="110"/>
  <c r="AX331" i="110" s="1"/>
  <c r="AI331" i="110"/>
  <c r="AV331" i="110" s="1"/>
  <c r="AM325" i="110"/>
  <c r="AI326" i="110"/>
  <c r="AV326" i="110" s="1"/>
  <c r="AO330" i="110"/>
  <c r="AG330" i="110"/>
  <c r="AT330" i="110"/>
  <c r="L330" i="110"/>
  <c r="AR330" i="110"/>
  <c r="J330" i="110"/>
  <c r="AI305" i="110"/>
  <c r="AV305" i="110" s="1"/>
  <c r="AG309" i="110"/>
  <c r="AO309" i="110"/>
  <c r="AP310" i="110"/>
  <c r="L310" i="110" s="1"/>
  <c r="AQ314" i="110"/>
  <c r="AL315" i="110"/>
  <c r="AO319" i="110"/>
  <c r="AJ320" i="110"/>
  <c r="AW320" i="110" s="1"/>
  <c r="AN325" i="110"/>
  <c r="AJ326" i="110"/>
  <c r="AW326" i="110" s="1"/>
  <c r="AI329" i="110"/>
  <c r="AV329" i="110" s="1"/>
  <c r="O330" i="110"/>
  <c r="AG331" i="110"/>
  <c r="AL272" i="110"/>
  <c r="AL288" i="110"/>
  <c r="AL304" i="110"/>
  <c r="AL320" i="110"/>
  <c r="I323" i="110"/>
  <c r="AQ323" i="110"/>
  <c r="AN334" i="110"/>
  <c r="AR336" i="110"/>
  <c r="J336" i="110"/>
  <c r="AQ336" i="110"/>
  <c r="I336" i="110"/>
  <c r="AM337" i="110"/>
  <c r="AL340" i="110"/>
  <c r="AR342" i="110"/>
  <c r="J342" i="110"/>
  <c r="AL342" i="110"/>
  <c r="AR346" i="110"/>
  <c r="AG351" i="110"/>
  <c r="I346" i="110"/>
  <c r="AS346" i="110"/>
  <c r="AS323" i="110"/>
  <c r="AM344" i="110"/>
  <c r="J346" i="110"/>
  <c r="AM347" i="110"/>
  <c r="AN346" i="110"/>
  <c r="AG346" i="110"/>
  <c r="AO344" i="110"/>
  <c r="AT334" i="110"/>
  <c r="AS334" i="110"/>
  <c r="AQ344" i="110"/>
  <c r="O346" i="110"/>
  <c r="AR347" i="110"/>
  <c r="AR344" i="110"/>
  <c r="AS347" i="110"/>
  <c r="J297" i="110"/>
  <c r="AR297" i="110"/>
  <c r="J313" i="110"/>
  <c r="AR313" i="110"/>
  <c r="AM326" i="110"/>
  <c r="J329" i="110"/>
  <c r="AR329" i="110"/>
  <c r="O334" i="110"/>
  <c r="AM338" i="110"/>
  <c r="AP341" i="110"/>
  <c r="L341" i="110" s="1"/>
  <c r="AJ342" i="110"/>
  <c r="AW342" i="110" s="1"/>
  <c r="AS344" i="110"/>
  <c r="I347" i="110"/>
  <c r="AT347" i="110"/>
  <c r="AN326" i="110"/>
  <c r="AT340" i="110"/>
  <c r="AN340" i="110"/>
  <c r="AM340" i="110"/>
  <c r="I344" i="110"/>
  <c r="AT344" i="110"/>
  <c r="J344" i="110"/>
  <c r="O347" i="110"/>
  <c r="AO347" i="110"/>
  <c r="AN347" i="110"/>
  <c r="AL346" i="110"/>
  <c r="AJ344" i="110"/>
  <c r="AW344" i="110" s="1"/>
  <c r="AI344" i="110"/>
  <c r="AV344" i="110" s="1"/>
  <c r="AM346" i="110"/>
  <c r="AJ337" i="110"/>
  <c r="AW337" i="110" s="1"/>
  <c r="AP338" i="110"/>
  <c r="L338" i="110" s="1"/>
  <c r="AO338" i="110"/>
  <c r="O341" i="110"/>
  <c r="AT341" i="110"/>
  <c r="AO346" i="110"/>
  <c r="AT351" i="110"/>
  <c r="L351" i="110"/>
  <c r="AQ351" i="110"/>
  <c r="I351" i="110"/>
  <c r="J343" i="110"/>
  <c r="AR343" i="110"/>
  <c r="AL349" i="110"/>
  <c r="AS350" i="110"/>
  <c r="AM349" i="110"/>
  <c r="L350" i="110"/>
  <c r="AA19" i="109"/>
  <c r="AM5" i="109"/>
  <c r="Y48" i="2" s="1"/>
  <c r="V19" i="109"/>
  <c r="AH5" i="109"/>
  <c r="T48" i="2" s="1"/>
  <c r="W19" i="109"/>
  <c r="AI5" i="109"/>
  <c r="U48" i="2" s="1"/>
  <c r="AD5" i="109"/>
  <c r="P48" i="2" s="1"/>
  <c r="R19" i="109"/>
  <c r="U19" i="109"/>
  <c r="AG5" i="109"/>
  <c r="S48" i="2" s="1"/>
  <c r="AE19" i="109"/>
  <c r="AQ5" i="109"/>
  <c r="AC48" i="2" s="1"/>
  <c r="AT23" i="109"/>
  <c r="AP30" i="109"/>
  <c r="L30" i="109" s="1"/>
  <c r="AR32" i="109"/>
  <c r="J32" i="109"/>
  <c r="AL32" i="109"/>
  <c r="AR35" i="109"/>
  <c r="J37" i="109"/>
  <c r="AT37" i="109"/>
  <c r="AR42" i="109"/>
  <c r="J42" i="109"/>
  <c r="AT42" i="109"/>
  <c r="J47" i="109"/>
  <c r="AT47" i="109"/>
  <c r="AS50" i="109"/>
  <c r="AP61" i="109"/>
  <c r="L61" i="109" s="1"/>
  <c r="AO61" i="109"/>
  <c r="AM61" i="109"/>
  <c r="AG61" i="109"/>
  <c r="AK65" i="109"/>
  <c r="AX65" i="109" s="1"/>
  <c r="AJ65" i="109"/>
  <c r="AW65" i="109" s="1"/>
  <c r="AI65" i="109"/>
  <c r="AV65" i="109" s="1"/>
  <c r="AO70" i="109"/>
  <c r="AN70" i="109"/>
  <c r="AM70" i="109"/>
  <c r="AL70" i="109"/>
  <c r="O70" i="109"/>
  <c r="AR70" i="109"/>
  <c r="J70" i="109"/>
  <c r="AQ70" i="109"/>
  <c r="I70" i="109"/>
  <c r="AM22" i="109"/>
  <c r="O23" i="109"/>
  <c r="AN24" i="109"/>
  <c r="AG27" i="109"/>
  <c r="AQ28" i="109"/>
  <c r="I30" i="109"/>
  <c r="AL31" i="109"/>
  <c r="O32" i="109"/>
  <c r="J35" i="109"/>
  <c r="AL36" i="109"/>
  <c r="AO38" i="109"/>
  <c r="AL41" i="109"/>
  <c r="O42" i="109"/>
  <c r="AN43" i="109"/>
  <c r="AG44" i="109"/>
  <c r="AI52" i="109"/>
  <c r="AV52" i="109" s="1"/>
  <c r="AG53" i="109"/>
  <c r="O53" i="109"/>
  <c r="AR53" i="109"/>
  <c r="J53" i="109"/>
  <c r="AO53" i="109"/>
  <c r="AJ60" i="109"/>
  <c r="AW60" i="109" s="1"/>
  <c r="O61" i="109"/>
  <c r="AG62" i="109"/>
  <c r="AT62" i="109"/>
  <c r="AS62" i="109"/>
  <c r="AR62" i="109"/>
  <c r="AQ62" i="109"/>
  <c r="I62" i="109"/>
  <c r="AN62" i="109"/>
  <c r="AN63" i="109"/>
  <c r="AM63" i="109"/>
  <c r="AL63" i="109"/>
  <c r="O63" i="109"/>
  <c r="AQ63" i="109"/>
  <c r="AQ126" i="109"/>
  <c r="I126" i="109"/>
  <c r="AP126" i="109"/>
  <c r="L126" i="109" s="1"/>
  <c r="AO126" i="109"/>
  <c r="AM126" i="109"/>
  <c r="AG126" i="109"/>
  <c r="AT126" i="109"/>
  <c r="AS126" i="109"/>
  <c r="AR126" i="109"/>
  <c r="AN126" i="109"/>
  <c r="AL126" i="109"/>
  <c r="O126" i="109"/>
  <c r="J126" i="109"/>
  <c r="O37" i="109"/>
  <c r="AO37" i="109"/>
  <c r="AN79" i="109"/>
  <c r="AM79" i="109"/>
  <c r="AL79" i="109"/>
  <c r="AG79" i="109"/>
  <c r="O79" i="109"/>
  <c r="AT79" i="109"/>
  <c r="AQ79" i="109"/>
  <c r="I79" i="109"/>
  <c r="AP79" i="109"/>
  <c r="L79" i="109" s="1"/>
  <c r="AG35" i="109"/>
  <c r="AQ35" i="109"/>
  <c r="I35" i="109"/>
  <c r="AP50" i="109"/>
  <c r="L50" i="109" s="1"/>
  <c r="AM50" i="109"/>
  <c r="AG75" i="109"/>
  <c r="AK119" i="109"/>
  <c r="AX119" i="109" s="1"/>
  <c r="AJ119" i="109"/>
  <c r="AW119" i="109" s="1"/>
  <c r="AI119" i="109"/>
  <c r="AV119" i="109" s="1"/>
  <c r="AK93" i="109"/>
  <c r="AX93" i="109" s="1"/>
  <c r="AJ93" i="109"/>
  <c r="AW93" i="109" s="1"/>
  <c r="AI93" i="109"/>
  <c r="AV93" i="109" s="1"/>
  <c r="AT30" i="109"/>
  <c r="AN30" i="109"/>
  <c r="AG37" i="109"/>
  <c r="AG47" i="109"/>
  <c r="AO79" i="109"/>
  <c r="AO95" i="109"/>
  <c r="AP95" i="109"/>
  <c r="L95" i="109" s="1"/>
  <c r="AN95" i="109"/>
  <c r="AM95" i="109"/>
  <c r="AL95" i="109"/>
  <c r="AG95" i="109"/>
  <c r="O95" i="109"/>
  <c r="AS95" i="109"/>
  <c r="J95" i="109"/>
  <c r="AR95" i="109"/>
  <c r="I95" i="109"/>
  <c r="AQ95" i="109"/>
  <c r="AK72" i="109"/>
  <c r="AX72" i="109" s="1"/>
  <c r="AJ72" i="109"/>
  <c r="AW72" i="109" s="1"/>
  <c r="AI72" i="109"/>
  <c r="AV72" i="109" s="1"/>
  <c r="AI25" i="109"/>
  <c r="AV25" i="109" s="1"/>
  <c r="AK27" i="109"/>
  <c r="AX27" i="109" s="1"/>
  <c r="AT28" i="109"/>
  <c r="O35" i="109"/>
  <c r="I38" i="109"/>
  <c r="AR38" i="109"/>
  <c r="AJ39" i="109"/>
  <c r="AW39" i="109" s="1"/>
  <c r="AT40" i="109"/>
  <c r="AJ44" i="109"/>
  <c r="AW44" i="109" s="1"/>
  <c r="AM45" i="109"/>
  <c r="AG45" i="109"/>
  <c r="O50" i="109"/>
  <c r="AN54" i="109"/>
  <c r="AL54" i="109"/>
  <c r="O58" i="109"/>
  <c r="AR58" i="109"/>
  <c r="J58" i="109"/>
  <c r="AP70" i="109"/>
  <c r="L70" i="109" s="1"/>
  <c r="AR79" i="109"/>
  <c r="AM97" i="109"/>
  <c r="AP97" i="109"/>
  <c r="L97" i="109" s="1"/>
  <c r="AO97" i="109"/>
  <c r="AN97" i="109"/>
  <c r="AL97" i="109"/>
  <c r="AG97" i="109"/>
  <c r="O97" i="109"/>
  <c r="AS97" i="109"/>
  <c r="J97" i="109"/>
  <c r="AR97" i="109"/>
  <c r="I97" i="109"/>
  <c r="AQ97" i="109"/>
  <c r="I22" i="109"/>
  <c r="AQ22" i="109"/>
  <c r="I24" i="109"/>
  <c r="AJ25" i="109"/>
  <c r="AW25" i="109" s="1"/>
  <c r="AR26" i="109"/>
  <c r="J26" i="109"/>
  <c r="AT26" i="109"/>
  <c r="AL27" i="109"/>
  <c r="L28" i="109"/>
  <c r="AM29" i="109"/>
  <c r="O30" i="109"/>
  <c r="AP31" i="109"/>
  <c r="L31" i="109" s="1"/>
  <c r="AM34" i="109"/>
  <c r="AQ36" i="109"/>
  <c r="J38" i="109"/>
  <c r="AS38" i="109"/>
  <c r="O40" i="109"/>
  <c r="AP41" i="109"/>
  <c r="L41" i="109" s="1"/>
  <c r="I43" i="109"/>
  <c r="AS43" i="109"/>
  <c r="AP46" i="109"/>
  <c r="L46" i="109" s="1"/>
  <c r="AI47" i="109"/>
  <c r="AV47" i="109" s="1"/>
  <c r="AR48" i="109"/>
  <c r="J48" i="109"/>
  <c r="AL48" i="109"/>
  <c r="AI62" i="109"/>
  <c r="AV62" i="109" s="1"/>
  <c r="AS70" i="109"/>
  <c r="AS79" i="109"/>
  <c r="AT38" i="109"/>
  <c r="AL44" i="109"/>
  <c r="AJ47" i="109"/>
  <c r="AW47" i="109" s="1"/>
  <c r="AG50" i="109"/>
  <c r="AI57" i="109"/>
  <c r="AV57" i="109" s="1"/>
  <c r="AL61" i="109"/>
  <c r="AJ62" i="109"/>
  <c r="AW62" i="109" s="1"/>
  <c r="AT70" i="109"/>
  <c r="AS22" i="109"/>
  <c r="AT24" i="109"/>
  <c r="L24" i="109"/>
  <c r="AN27" i="109"/>
  <c r="AG30" i="109"/>
  <c r="L38" i="109"/>
  <c r="AG40" i="109"/>
  <c r="AM44" i="109"/>
  <c r="AL47" i="109"/>
  <c r="AG51" i="109"/>
  <c r="AT51" i="109"/>
  <c r="L51" i="109"/>
  <c r="AQ51" i="109"/>
  <c r="I51" i="109"/>
  <c r="AJ57" i="109"/>
  <c r="AW57" i="109" s="1"/>
  <c r="AG58" i="109"/>
  <c r="AN61" i="109"/>
  <c r="AT95" i="109"/>
  <c r="AR75" i="109"/>
  <c r="J75" i="109"/>
  <c r="AQ75" i="109"/>
  <c r="I75" i="109"/>
  <c r="AP75" i="109"/>
  <c r="L75" i="109" s="1"/>
  <c r="AO75" i="109"/>
  <c r="AN75" i="109"/>
  <c r="AM75" i="109"/>
  <c r="AL75" i="109"/>
  <c r="O75" i="109"/>
  <c r="AT75" i="109"/>
  <c r="L22" i="109"/>
  <c r="AD20" i="109"/>
  <c r="AT22" i="109"/>
  <c r="AL23" i="109"/>
  <c r="O24" i="109"/>
  <c r="AO27" i="109"/>
  <c r="AG28" i="109"/>
  <c r="AM32" i="109"/>
  <c r="AT36" i="109"/>
  <c r="AL37" i="109"/>
  <c r="O38" i="109"/>
  <c r="J41" i="109"/>
  <c r="AL42" i="109"/>
  <c r="L43" i="109"/>
  <c r="AN44" i="109"/>
  <c r="AM47" i="109"/>
  <c r="O51" i="109"/>
  <c r="AL53" i="109"/>
  <c r="AG54" i="109"/>
  <c r="AR59" i="109"/>
  <c r="AQ59" i="109"/>
  <c r="I59" i="109"/>
  <c r="AO59" i="109"/>
  <c r="AL59" i="109"/>
  <c r="AQ61" i="109"/>
  <c r="AL62" i="109"/>
  <c r="AR63" i="109"/>
  <c r="AG74" i="109"/>
  <c r="O74" i="109"/>
  <c r="AT74" i="109"/>
  <c r="L74" i="109"/>
  <c r="AR74" i="109"/>
  <c r="J74" i="109"/>
  <c r="AQ74" i="109"/>
  <c r="I74" i="109"/>
  <c r="AN74" i="109"/>
  <c r="AM74" i="109"/>
  <c r="AK84" i="109"/>
  <c r="AX84" i="109" s="1"/>
  <c r="AJ84" i="109"/>
  <c r="AW84" i="109" s="1"/>
  <c r="AI84" i="109"/>
  <c r="AV84" i="109" s="1"/>
  <c r="AT97" i="109"/>
  <c r="O22" i="109"/>
  <c r="AN23" i="109"/>
  <c r="AP27" i="109"/>
  <c r="L27" i="109" s="1"/>
  <c r="AN32" i="109"/>
  <c r="AM37" i="109"/>
  <c r="AQ41" i="109"/>
  <c r="I41" i="109"/>
  <c r="AM42" i="109"/>
  <c r="O43" i="109"/>
  <c r="AO44" i="109"/>
  <c r="AN47" i="109"/>
  <c r="AR61" i="109"/>
  <c r="AM62" i="109"/>
  <c r="AS63" i="109"/>
  <c r="AO86" i="109"/>
  <c r="AN86" i="109"/>
  <c r="AM86" i="109"/>
  <c r="AL86" i="109"/>
  <c r="AG86" i="109"/>
  <c r="O86" i="109"/>
  <c r="AR86" i="109"/>
  <c r="J86" i="109"/>
  <c r="AQ86" i="109"/>
  <c r="I86" i="109"/>
  <c r="AP86" i="109"/>
  <c r="L86" i="109" s="1"/>
  <c r="AP110" i="109"/>
  <c r="L110" i="109" s="1"/>
  <c r="AO110" i="109"/>
  <c r="AN110" i="109"/>
  <c r="AM110" i="109"/>
  <c r="AL110" i="109"/>
  <c r="AG110" i="109"/>
  <c r="O110" i="109"/>
  <c r="AS110" i="109"/>
  <c r="J110" i="109"/>
  <c r="AR110" i="109"/>
  <c r="I110" i="109"/>
  <c r="AQ110" i="109"/>
  <c r="AO23" i="109"/>
  <c r="AG24" i="109"/>
  <c r="AQ27" i="109"/>
  <c r="AR29" i="109"/>
  <c r="AO32" i="109"/>
  <c r="I34" i="109"/>
  <c r="AS34" i="109"/>
  <c r="AL35" i="109"/>
  <c r="O36" i="109"/>
  <c r="AN37" i="109"/>
  <c r="AG38" i="109"/>
  <c r="AN42" i="109"/>
  <c r="AQ44" i="109"/>
  <c r="AT46" i="109"/>
  <c r="AN46" i="109"/>
  <c r="AO47" i="109"/>
  <c r="AL50" i="109"/>
  <c r="AN53" i="109"/>
  <c r="O59" i="109"/>
  <c r="AS61" i="109"/>
  <c r="AO62" i="109"/>
  <c r="AT63" i="109"/>
  <c r="AJ96" i="109"/>
  <c r="AW96" i="109" s="1"/>
  <c r="AI96" i="109"/>
  <c r="AV96" i="109" s="1"/>
  <c r="AK112" i="109"/>
  <c r="AX112" i="109" s="1"/>
  <c r="AJ112" i="109"/>
  <c r="AW112" i="109" s="1"/>
  <c r="AI112" i="109"/>
  <c r="AV112" i="109" s="1"/>
  <c r="AJ66" i="109"/>
  <c r="AW66" i="109" s="1"/>
  <c r="AI66" i="109"/>
  <c r="AV66" i="109" s="1"/>
  <c r="AP23" i="109"/>
  <c r="L23" i="109" s="1"/>
  <c r="AQ25" i="109"/>
  <c r="AI26" i="109"/>
  <c r="AV26" i="109" s="1"/>
  <c r="I27" i="109"/>
  <c r="AR27" i="109"/>
  <c r="J29" i="109"/>
  <c r="AS29" i="109"/>
  <c r="AP32" i="109"/>
  <c r="L32" i="109" s="1"/>
  <c r="J34" i="109"/>
  <c r="AT34" i="109"/>
  <c r="AM35" i="109"/>
  <c r="AP37" i="109"/>
  <c r="L37" i="109" s="1"/>
  <c r="AL40" i="109"/>
  <c r="O41" i="109"/>
  <c r="AO42" i="109"/>
  <c r="AG43" i="109"/>
  <c r="I44" i="109"/>
  <c r="AR44" i="109"/>
  <c r="O46" i="109"/>
  <c r="AP47" i="109"/>
  <c r="L47" i="109" s="1"/>
  <c r="AI48" i="109"/>
  <c r="AV48" i="109" s="1"/>
  <c r="AN50" i="109"/>
  <c r="AP53" i="109"/>
  <c r="L53" i="109" s="1"/>
  <c r="AL58" i="109"/>
  <c r="AT61" i="109"/>
  <c r="AP62" i="109"/>
  <c r="L62" i="109" s="1"/>
  <c r="AL74" i="109"/>
  <c r="AQ23" i="109"/>
  <c r="J27" i="109"/>
  <c r="AS27" i="109"/>
  <c r="AT29" i="109"/>
  <c r="AL30" i="109"/>
  <c r="AQ32" i="109"/>
  <c r="AJ33" i="109"/>
  <c r="AW33" i="109" s="1"/>
  <c r="AN35" i="109"/>
  <c r="AG36" i="109"/>
  <c r="AQ37" i="109"/>
  <c r="AM40" i="109"/>
  <c r="AP42" i="109"/>
  <c r="L42" i="109" s="1"/>
  <c r="J44" i="109"/>
  <c r="AS44" i="109"/>
  <c r="AL45" i="109"/>
  <c r="AQ47" i="109"/>
  <c r="AO50" i="109"/>
  <c r="AQ53" i="109"/>
  <c r="AM54" i="109"/>
  <c r="AM58" i="109"/>
  <c r="AG59" i="109"/>
  <c r="AI68" i="109"/>
  <c r="AV68" i="109" s="1"/>
  <c r="AO74" i="109"/>
  <c r="AI80" i="109"/>
  <c r="AV80" i="109" s="1"/>
  <c r="I23" i="109"/>
  <c r="AR23" i="109"/>
  <c r="AT27" i="109"/>
  <c r="AM30" i="109"/>
  <c r="AS32" i="109"/>
  <c r="AO35" i="109"/>
  <c r="AR37" i="109"/>
  <c r="AQ42" i="109"/>
  <c r="AT44" i="109"/>
  <c r="AR47" i="109"/>
  <c r="AQ50" i="109"/>
  <c r="I61" i="109"/>
  <c r="AJ125" i="109"/>
  <c r="AW125" i="109" s="1"/>
  <c r="AI125" i="109"/>
  <c r="AV125" i="109" s="1"/>
  <c r="AK125" i="109"/>
  <c r="AX125" i="109" s="1"/>
  <c r="J23" i="109"/>
  <c r="AS23" i="109"/>
  <c r="AM28" i="109"/>
  <c r="O29" i="109"/>
  <c r="AO30" i="109"/>
  <c r="I32" i="109"/>
  <c r="AT32" i="109"/>
  <c r="O34" i="109"/>
  <c r="AP35" i="109"/>
  <c r="L35" i="109" s="1"/>
  <c r="I37" i="109"/>
  <c r="AS37" i="109"/>
  <c r="AO40" i="109"/>
  <c r="I42" i="109"/>
  <c r="AS42" i="109"/>
  <c r="L44" i="109"/>
  <c r="AO45" i="109"/>
  <c r="I47" i="109"/>
  <c r="AS47" i="109"/>
  <c r="AR50" i="109"/>
  <c r="AL51" i="109"/>
  <c r="AT53" i="109"/>
  <c r="AP54" i="109"/>
  <c r="L54" i="109" s="1"/>
  <c r="AL56" i="109"/>
  <c r="AG56" i="109"/>
  <c r="AT56" i="109"/>
  <c r="L56" i="109"/>
  <c r="AO58" i="109"/>
  <c r="J61" i="109"/>
  <c r="AG67" i="109"/>
  <c r="O67" i="109"/>
  <c r="AT67" i="109"/>
  <c r="AQ67" i="109"/>
  <c r="I67" i="109"/>
  <c r="AP67" i="109"/>
  <c r="L67" i="109" s="1"/>
  <c r="AM67" i="109"/>
  <c r="AL67" i="109"/>
  <c r="AS74" i="109"/>
  <c r="AK77" i="109"/>
  <c r="AX77" i="109" s="1"/>
  <c r="AJ77" i="109"/>
  <c r="AW77" i="109" s="1"/>
  <c r="AI77" i="109"/>
  <c r="AV77" i="109" s="1"/>
  <c r="AT86" i="109"/>
  <c r="AK96" i="109"/>
  <c r="AX96" i="109" s="1"/>
  <c r="AS91" i="109"/>
  <c r="AT103" i="109"/>
  <c r="AG118" i="109"/>
  <c r="O118" i="109"/>
  <c r="AP118" i="109"/>
  <c r="L118" i="109" s="1"/>
  <c r="AR142" i="109"/>
  <c r="J142" i="109"/>
  <c r="AO142" i="109"/>
  <c r="AT142" i="109"/>
  <c r="AS142" i="109"/>
  <c r="AQ142" i="109"/>
  <c r="AP142" i="109"/>
  <c r="L142" i="109" s="1"/>
  <c r="AN142" i="109"/>
  <c r="AM142" i="109"/>
  <c r="AL142" i="109"/>
  <c r="AG142" i="109"/>
  <c r="O142" i="109"/>
  <c r="AK159" i="109"/>
  <c r="AX159" i="109" s="1"/>
  <c r="AK189" i="109"/>
  <c r="AX189" i="109" s="1"/>
  <c r="AJ189" i="109"/>
  <c r="AW189" i="109" s="1"/>
  <c r="AI189" i="109"/>
  <c r="AV189" i="109" s="1"/>
  <c r="AS68" i="109"/>
  <c r="AO72" i="109"/>
  <c r="AL83" i="109"/>
  <c r="AS84" i="109"/>
  <c r="AM90" i="109"/>
  <c r="AT91" i="109"/>
  <c r="AT101" i="109"/>
  <c r="AM104" i="109"/>
  <c r="AT112" i="109"/>
  <c r="AQ125" i="109"/>
  <c r="I125" i="109"/>
  <c r="AP125" i="109"/>
  <c r="L125" i="109" s="1"/>
  <c r="AK133" i="109"/>
  <c r="AX133" i="109" s="1"/>
  <c r="AJ133" i="109"/>
  <c r="AW133" i="109" s="1"/>
  <c r="AI133" i="109"/>
  <c r="AV133" i="109" s="1"/>
  <c r="AT68" i="109"/>
  <c r="AP72" i="109"/>
  <c r="L72" i="109" s="1"/>
  <c r="AS77" i="109"/>
  <c r="AM83" i="109"/>
  <c r="AT84" i="109"/>
  <c r="AP88" i="109"/>
  <c r="L88" i="109" s="1"/>
  <c r="AN90" i="109"/>
  <c r="O91" i="109"/>
  <c r="AT93" i="109"/>
  <c r="AT99" i="109"/>
  <c r="O103" i="109"/>
  <c r="AO104" i="109"/>
  <c r="AP119" i="109"/>
  <c r="L119" i="109" s="1"/>
  <c r="AO119" i="109"/>
  <c r="AN119" i="109"/>
  <c r="AL119" i="109"/>
  <c r="AG119" i="109"/>
  <c r="AJ124" i="109"/>
  <c r="AW124" i="109" s="1"/>
  <c r="AI124" i="109"/>
  <c r="AV124" i="109" s="1"/>
  <c r="AG68" i="109"/>
  <c r="AS72" i="109"/>
  <c r="AI82" i="109"/>
  <c r="AV82" i="109" s="1"/>
  <c r="AP83" i="109"/>
  <c r="L83" i="109" s="1"/>
  <c r="AG84" i="109"/>
  <c r="AS88" i="109"/>
  <c r="AJ89" i="109"/>
  <c r="AW89" i="109" s="1"/>
  <c r="I90" i="109"/>
  <c r="AQ90" i="109"/>
  <c r="AG101" i="109"/>
  <c r="I104" i="109"/>
  <c r="AR104" i="109"/>
  <c r="AJ107" i="109"/>
  <c r="AW107" i="109" s="1"/>
  <c r="AG112" i="109"/>
  <c r="AG125" i="109"/>
  <c r="AK131" i="109"/>
  <c r="AX131" i="109" s="1"/>
  <c r="AJ131" i="109"/>
  <c r="AW131" i="109" s="1"/>
  <c r="AI131" i="109"/>
  <c r="AV131" i="109" s="1"/>
  <c r="AM39" i="109"/>
  <c r="AM55" i="109"/>
  <c r="AP60" i="109"/>
  <c r="L60" i="109" s="1"/>
  <c r="AL64" i="109"/>
  <c r="AO69" i="109"/>
  <c r="AM71" i="109"/>
  <c r="AT72" i="109"/>
  <c r="AP76" i="109"/>
  <c r="L76" i="109" s="1"/>
  <c r="AG77" i="109"/>
  <c r="AN78" i="109"/>
  <c r="AL80" i="109"/>
  <c r="I83" i="109"/>
  <c r="AQ83" i="109"/>
  <c r="AO85" i="109"/>
  <c r="AM87" i="109"/>
  <c r="AT88" i="109"/>
  <c r="J90" i="109"/>
  <c r="AR90" i="109"/>
  <c r="AP92" i="109"/>
  <c r="L92" i="109" s="1"/>
  <c r="AG93" i="109"/>
  <c r="AO94" i="109"/>
  <c r="AN96" i="109"/>
  <c r="AO98" i="109"/>
  <c r="AG99" i="109"/>
  <c r="I102" i="109"/>
  <c r="AR102" i="109"/>
  <c r="J104" i="109"/>
  <c r="AS104" i="109"/>
  <c r="AT106" i="109"/>
  <c r="AM109" i="109"/>
  <c r="AP111" i="109"/>
  <c r="L111" i="109" s="1"/>
  <c r="I113" i="109"/>
  <c r="AM114" i="109"/>
  <c r="AS116" i="109"/>
  <c r="AL118" i="109"/>
  <c r="AK124" i="109"/>
  <c r="AX124" i="109" s="1"/>
  <c r="AG127" i="109"/>
  <c r="AT127" i="109"/>
  <c r="AO127" i="109"/>
  <c r="AN127" i="109"/>
  <c r="O168" i="109"/>
  <c r="AQ168" i="109"/>
  <c r="I168" i="109"/>
  <c r="AP168" i="109"/>
  <c r="L168" i="109" s="1"/>
  <c r="J168" i="109"/>
  <c r="AT168" i="109"/>
  <c r="AS168" i="109"/>
  <c r="AR168" i="109"/>
  <c r="AO168" i="109"/>
  <c r="AN168" i="109"/>
  <c r="AM168" i="109"/>
  <c r="AL168" i="109"/>
  <c r="AG168" i="109"/>
  <c r="AS90" i="109"/>
  <c r="AT104" i="109"/>
  <c r="AM118" i="109"/>
  <c r="O136" i="109"/>
  <c r="AP136" i="109"/>
  <c r="L136" i="109" s="1"/>
  <c r="AS136" i="109"/>
  <c r="I136" i="109"/>
  <c r="AR136" i="109"/>
  <c r="AQ136" i="109"/>
  <c r="AO136" i="109"/>
  <c r="AN136" i="109"/>
  <c r="AM136" i="109"/>
  <c r="AL136" i="109"/>
  <c r="AG136" i="109"/>
  <c r="AS83" i="109"/>
  <c r="L90" i="109"/>
  <c r="AT90" i="109"/>
  <c r="AT102" i="109"/>
  <c r="AL103" i="109"/>
  <c r="L104" i="109"/>
  <c r="AM105" i="109"/>
  <c r="AR111" i="109"/>
  <c r="O113" i="109"/>
  <c r="AM113" i="109"/>
  <c r="AN118" i="109"/>
  <c r="AN121" i="109"/>
  <c r="AM121" i="109"/>
  <c r="AL121" i="109"/>
  <c r="O121" i="109"/>
  <c r="AT121" i="109"/>
  <c r="AL125" i="109"/>
  <c r="AO128" i="109"/>
  <c r="AN128" i="109"/>
  <c r="AM128" i="109"/>
  <c r="O128" i="109"/>
  <c r="AT128" i="109"/>
  <c r="O129" i="109"/>
  <c r="AT129" i="109"/>
  <c r="AS129" i="109"/>
  <c r="AR129" i="109"/>
  <c r="J129" i="109"/>
  <c r="AN129" i="109"/>
  <c r="AM129" i="109"/>
  <c r="AL129" i="109"/>
  <c r="AN57" i="109"/>
  <c r="AO64" i="109"/>
  <c r="AM66" i="109"/>
  <c r="J69" i="109"/>
  <c r="AR69" i="109"/>
  <c r="AG72" i="109"/>
  <c r="AN73" i="109"/>
  <c r="I78" i="109"/>
  <c r="AQ78" i="109"/>
  <c r="AO80" i="109"/>
  <c r="AM82" i="109"/>
  <c r="AT83" i="109"/>
  <c r="J85" i="109"/>
  <c r="AR85" i="109"/>
  <c r="AG88" i="109"/>
  <c r="AN89" i="109"/>
  <c r="O90" i="109"/>
  <c r="AL91" i="109"/>
  <c r="J94" i="109"/>
  <c r="AR94" i="109"/>
  <c r="I96" i="109"/>
  <c r="AQ96" i="109"/>
  <c r="I98" i="109"/>
  <c r="AR98" i="109"/>
  <c r="AR100" i="109"/>
  <c r="J100" i="109"/>
  <c r="AT100" i="109"/>
  <c r="AL101" i="109"/>
  <c r="AM103" i="109"/>
  <c r="O104" i="109"/>
  <c r="AN105" i="109"/>
  <c r="AP109" i="109"/>
  <c r="L109" i="109" s="1"/>
  <c r="I111" i="109"/>
  <c r="AS111" i="109"/>
  <c r="L113" i="109"/>
  <c r="AP114" i="109"/>
  <c r="L114" i="109" s="1"/>
  <c r="AO118" i="109"/>
  <c r="L121" i="109"/>
  <c r="AM125" i="109"/>
  <c r="AP64" i="109"/>
  <c r="L64" i="109" s="1"/>
  <c r="AL68" i="109"/>
  <c r="AS69" i="109"/>
  <c r="J78" i="109"/>
  <c r="AR78" i="109"/>
  <c r="AP80" i="109"/>
  <c r="L80" i="109" s="1"/>
  <c r="AN82" i="109"/>
  <c r="O83" i="109"/>
  <c r="AL84" i="109"/>
  <c r="AS85" i="109"/>
  <c r="AM91" i="109"/>
  <c r="AS94" i="109"/>
  <c r="J96" i="109"/>
  <c r="AR96" i="109"/>
  <c r="J98" i="109"/>
  <c r="AL99" i="109"/>
  <c r="AM101" i="109"/>
  <c r="O102" i="109"/>
  <c r="AN103" i="109"/>
  <c r="AO105" i="109"/>
  <c r="AR109" i="109"/>
  <c r="J111" i="109"/>
  <c r="AL112" i="109"/>
  <c r="AG116" i="109"/>
  <c r="AR116" i="109"/>
  <c r="J116" i="109"/>
  <c r="AQ118" i="109"/>
  <c r="AM119" i="109"/>
  <c r="AI120" i="109"/>
  <c r="AV120" i="109" s="1"/>
  <c r="AN125" i="109"/>
  <c r="AG129" i="109"/>
  <c r="AT136" i="109"/>
  <c r="I64" i="109"/>
  <c r="AQ64" i="109"/>
  <c r="AM68" i="109"/>
  <c r="L69" i="109"/>
  <c r="AT69" i="109"/>
  <c r="AL77" i="109"/>
  <c r="AS78" i="109"/>
  <c r="AM84" i="109"/>
  <c r="AT85" i="109"/>
  <c r="AN91" i="109"/>
  <c r="AL93" i="109"/>
  <c r="AS96" i="109"/>
  <c r="AT98" i="109"/>
  <c r="L98" i="109"/>
  <c r="AM99" i="109"/>
  <c r="AN101" i="109"/>
  <c r="AO103" i="109"/>
  <c r="AG104" i="109"/>
  <c r="AP105" i="109"/>
  <c r="L105" i="109" s="1"/>
  <c r="AG111" i="109"/>
  <c r="AO111" i="109"/>
  <c r="AM112" i="109"/>
  <c r="AG113" i="109"/>
  <c r="AR118" i="109"/>
  <c r="AQ119" i="109"/>
  <c r="AJ120" i="109"/>
  <c r="AW120" i="109" s="1"/>
  <c r="AG121" i="109"/>
  <c r="AO125" i="109"/>
  <c r="AG128" i="109"/>
  <c r="AL191" i="109"/>
  <c r="AG191" i="109"/>
  <c r="O191" i="109"/>
  <c r="AT191" i="109"/>
  <c r="AR191" i="109"/>
  <c r="J191" i="109"/>
  <c r="AQ191" i="109"/>
  <c r="I191" i="109"/>
  <c r="AP191" i="109"/>
  <c r="L191" i="109" s="1"/>
  <c r="AS191" i="109"/>
  <c r="AO191" i="109"/>
  <c r="AN191" i="109"/>
  <c r="AM191" i="109"/>
  <c r="I57" i="109"/>
  <c r="AQ57" i="109"/>
  <c r="J64" i="109"/>
  <c r="AR64" i="109"/>
  <c r="AP66" i="109"/>
  <c r="L66" i="109" s="1"/>
  <c r="AN68" i="109"/>
  <c r="O69" i="109"/>
  <c r="I73" i="109"/>
  <c r="AQ73" i="109"/>
  <c r="AM77" i="109"/>
  <c r="L78" i="109"/>
  <c r="AT78" i="109"/>
  <c r="J80" i="109"/>
  <c r="AR80" i="109"/>
  <c r="AI81" i="109"/>
  <c r="AV81" i="109" s="1"/>
  <c r="AP82" i="109"/>
  <c r="L82" i="109" s="1"/>
  <c r="AN84" i="109"/>
  <c r="O85" i="109"/>
  <c r="I89" i="109"/>
  <c r="AQ89" i="109"/>
  <c r="AO91" i="109"/>
  <c r="AM93" i="109"/>
  <c r="O94" i="109"/>
  <c r="L96" i="109"/>
  <c r="AT96" i="109"/>
  <c r="O98" i="109"/>
  <c r="AN99" i="109"/>
  <c r="AO101" i="109"/>
  <c r="AG102" i="109"/>
  <c r="AP103" i="109"/>
  <c r="L103" i="109" s="1"/>
  <c r="AQ105" i="109"/>
  <c r="J109" i="109"/>
  <c r="AO112" i="109"/>
  <c r="I114" i="109"/>
  <c r="O116" i="109"/>
  <c r="AQ117" i="109"/>
  <c r="I117" i="109"/>
  <c r="AP117" i="109"/>
  <c r="L117" i="109" s="1"/>
  <c r="AN117" i="109"/>
  <c r="AS118" i="109"/>
  <c r="AR119" i="109"/>
  <c r="AR125" i="109"/>
  <c r="AQ160" i="109"/>
  <c r="I160" i="109"/>
  <c r="AP160" i="109"/>
  <c r="L160" i="109" s="1"/>
  <c r="AN160" i="109"/>
  <c r="AM160" i="109"/>
  <c r="J160" i="109"/>
  <c r="AT160" i="109"/>
  <c r="AS160" i="109"/>
  <c r="AR160" i="109"/>
  <c r="AO160" i="109"/>
  <c r="AL160" i="109"/>
  <c r="AG160" i="109"/>
  <c r="O160" i="109"/>
  <c r="AJ167" i="109"/>
  <c r="AW167" i="109" s="1"/>
  <c r="AI167" i="109"/>
  <c r="AV167" i="109" s="1"/>
  <c r="AK167" i="109"/>
  <c r="AX167" i="109" s="1"/>
  <c r="AS64" i="109"/>
  <c r="AO68" i="109"/>
  <c r="AN77" i="109"/>
  <c r="O78" i="109"/>
  <c r="AS80" i="109"/>
  <c r="AJ81" i="109"/>
  <c r="AW81" i="109" s="1"/>
  <c r="I82" i="109"/>
  <c r="AQ82" i="109"/>
  <c r="AO84" i="109"/>
  <c r="AP91" i="109"/>
  <c r="L91" i="109" s="1"/>
  <c r="AN93" i="109"/>
  <c r="AO99" i="109"/>
  <c r="AP101" i="109"/>
  <c r="L101" i="109" s="1"/>
  <c r="AQ103" i="109"/>
  <c r="I105" i="109"/>
  <c r="AR105" i="109"/>
  <c r="AQ109" i="109"/>
  <c r="I109" i="109"/>
  <c r="O111" i="109"/>
  <c r="AP112" i="109"/>
  <c r="L112" i="109" s="1"/>
  <c r="AT118" i="109"/>
  <c r="AS119" i="109"/>
  <c r="AS125" i="109"/>
  <c r="AO129" i="109"/>
  <c r="AT64" i="109"/>
  <c r="J66" i="109"/>
  <c r="AR66" i="109"/>
  <c r="AP68" i="109"/>
  <c r="L68" i="109" s="1"/>
  <c r="AL72" i="109"/>
  <c r="AO77" i="109"/>
  <c r="AT80" i="109"/>
  <c r="J82" i="109"/>
  <c r="AR82" i="109"/>
  <c r="AP84" i="109"/>
  <c r="L84" i="109" s="1"/>
  <c r="AL88" i="109"/>
  <c r="I91" i="109"/>
  <c r="AQ91" i="109"/>
  <c r="AO93" i="109"/>
  <c r="AG98" i="109"/>
  <c r="AP99" i="109"/>
  <c r="L99" i="109" s="1"/>
  <c r="AQ101" i="109"/>
  <c r="I103" i="109"/>
  <c r="AR103" i="109"/>
  <c r="J105" i="109"/>
  <c r="AS105" i="109"/>
  <c r="AQ112" i="109"/>
  <c r="AL114" i="109"/>
  <c r="AT114" i="109"/>
  <c r="I118" i="109"/>
  <c r="AT119" i="109"/>
  <c r="AT125" i="109"/>
  <c r="AP129" i="109"/>
  <c r="L129" i="109" s="1"/>
  <c r="I68" i="109"/>
  <c r="I84" i="109"/>
  <c r="J91" i="109"/>
  <c r="AP93" i="109"/>
  <c r="L93" i="109" s="1"/>
  <c r="I101" i="109"/>
  <c r="J103" i="109"/>
  <c r="AS103" i="109"/>
  <c r="AT105" i="109"/>
  <c r="I112" i="109"/>
  <c r="AR112" i="109"/>
  <c r="J118" i="109"/>
  <c r="AO121" i="109"/>
  <c r="I142" i="109"/>
  <c r="AJ154" i="109"/>
  <c r="AW154" i="109" s="1"/>
  <c r="AK166" i="109"/>
  <c r="AX166" i="109" s="1"/>
  <c r="AJ166" i="109"/>
  <c r="AW166" i="109" s="1"/>
  <c r="AI166" i="109"/>
  <c r="AV166" i="109" s="1"/>
  <c r="AM139" i="109"/>
  <c r="O139" i="109"/>
  <c r="AG145" i="109"/>
  <c r="AT145" i="109"/>
  <c r="AO145" i="109"/>
  <c r="AP169" i="109"/>
  <c r="L169" i="109" s="1"/>
  <c r="AO169" i="109"/>
  <c r="AM169" i="109"/>
  <c r="AL169" i="109"/>
  <c r="AG169" i="109"/>
  <c r="AG184" i="109"/>
  <c r="O184" i="109"/>
  <c r="AT184" i="109"/>
  <c r="AQ184" i="109"/>
  <c r="I184" i="109"/>
  <c r="AP184" i="109"/>
  <c r="L184" i="109" s="1"/>
  <c r="AO184" i="109"/>
  <c r="AK222" i="109"/>
  <c r="AX222" i="109" s="1"/>
  <c r="AI222" i="109"/>
  <c r="AV222" i="109" s="1"/>
  <c r="AJ222" i="109"/>
  <c r="AW222" i="109" s="1"/>
  <c r="AO132" i="109"/>
  <c r="AR137" i="109"/>
  <c r="O145" i="109"/>
  <c r="AN147" i="109"/>
  <c r="AR164" i="109"/>
  <c r="O213" i="109"/>
  <c r="AQ213" i="109"/>
  <c r="I213" i="109"/>
  <c r="AM213" i="109"/>
  <c r="AL213" i="109"/>
  <c r="AT213" i="109"/>
  <c r="AS213" i="109"/>
  <c r="AR213" i="109"/>
  <c r="AP213" i="109"/>
  <c r="L213" i="109" s="1"/>
  <c r="AO213" i="109"/>
  <c r="AN213" i="109"/>
  <c r="AG213" i="109"/>
  <c r="AP132" i="109"/>
  <c r="L132" i="109" s="1"/>
  <c r="AL135" i="109"/>
  <c r="AS137" i="109"/>
  <c r="AO147" i="109"/>
  <c r="AO152" i="109"/>
  <c r="AN155" i="109"/>
  <c r="AM155" i="109"/>
  <c r="O155" i="109"/>
  <c r="O169" i="109"/>
  <c r="AK174" i="109"/>
  <c r="AX174" i="109" s="1"/>
  <c r="AJ174" i="109"/>
  <c r="AW174" i="109" s="1"/>
  <c r="AG175" i="109"/>
  <c r="O175" i="109"/>
  <c r="AR175" i="109"/>
  <c r="J175" i="109"/>
  <c r="AQ175" i="109"/>
  <c r="I175" i="109"/>
  <c r="AP175" i="109"/>
  <c r="L175" i="109" s="1"/>
  <c r="AK242" i="109"/>
  <c r="AX242" i="109" s="1"/>
  <c r="AJ242" i="109"/>
  <c r="AW242" i="109" s="1"/>
  <c r="AI242" i="109"/>
  <c r="AV242" i="109" s="1"/>
  <c r="AS130" i="109"/>
  <c r="I132" i="109"/>
  <c r="AQ132" i="109"/>
  <c r="AM135" i="109"/>
  <c r="I137" i="109"/>
  <c r="AT137" i="109"/>
  <c r="AG139" i="109"/>
  <c r="AP147" i="109"/>
  <c r="L147" i="109" s="1"/>
  <c r="AG150" i="109"/>
  <c r="AR150" i="109"/>
  <c r="J150" i="109"/>
  <c r="AQ152" i="109"/>
  <c r="O156" i="109"/>
  <c r="AT156" i="109"/>
  <c r="AR156" i="109"/>
  <c r="J156" i="109"/>
  <c r="AQ156" i="109"/>
  <c r="I156" i="109"/>
  <c r="AL156" i="109"/>
  <c r="AG161" i="109"/>
  <c r="O161" i="109"/>
  <c r="AT161" i="109"/>
  <c r="AP161" i="109"/>
  <c r="L161" i="109" s="1"/>
  <c r="AO161" i="109"/>
  <c r="I171" i="109"/>
  <c r="AL184" i="109"/>
  <c r="AN120" i="109"/>
  <c r="AL122" i="109"/>
  <c r="L130" i="109"/>
  <c r="AT130" i="109"/>
  <c r="J132" i="109"/>
  <c r="AR132" i="109"/>
  <c r="AR134" i="109"/>
  <c r="J134" i="109"/>
  <c r="AT134" i="109"/>
  <c r="AO135" i="109"/>
  <c r="AT140" i="109"/>
  <c r="L140" i="109"/>
  <c r="AQ140" i="109"/>
  <c r="I140" i="109"/>
  <c r="AL140" i="109"/>
  <c r="AQ143" i="109"/>
  <c r="I143" i="109"/>
  <c r="AO146" i="109"/>
  <c r="AN146" i="109"/>
  <c r="AQ147" i="109"/>
  <c r="AI149" i="109"/>
  <c r="AV149" i="109" s="1"/>
  <c r="AR152" i="109"/>
  <c r="AO162" i="109"/>
  <c r="AN162" i="109"/>
  <c r="AL162" i="109"/>
  <c r="AG162" i="109"/>
  <c r="AJ183" i="109"/>
  <c r="AW183" i="109" s="1"/>
  <c r="AI183" i="109"/>
  <c r="AV183" i="109" s="1"/>
  <c r="AM184" i="109"/>
  <c r="AJ224" i="109"/>
  <c r="AW224" i="109" s="1"/>
  <c r="AI224" i="109"/>
  <c r="AV224" i="109" s="1"/>
  <c r="AK224" i="109"/>
  <c r="AX224" i="109" s="1"/>
  <c r="AR273" i="109"/>
  <c r="J273" i="109"/>
  <c r="AQ273" i="109"/>
  <c r="I273" i="109"/>
  <c r="AP273" i="109"/>
  <c r="L273" i="109" s="1"/>
  <c r="AO273" i="109"/>
  <c r="AN273" i="109"/>
  <c r="AM273" i="109"/>
  <c r="AL273" i="109"/>
  <c r="AG273" i="109"/>
  <c r="AT273" i="109"/>
  <c r="AS273" i="109"/>
  <c r="O273" i="109"/>
  <c r="AS132" i="109"/>
  <c r="AP135" i="109"/>
  <c r="L135" i="109" s="1"/>
  <c r="AO137" i="109"/>
  <c r="AL137" i="109"/>
  <c r="AG137" i="109"/>
  <c r="AJ149" i="109"/>
  <c r="AW149" i="109" s="1"/>
  <c r="AK150" i="109"/>
  <c r="AX150" i="109" s="1"/>
  <c r="AJ150" i="109"/>
  <c r="AW150" i="109" s="1"/>
  <c r="AR151" i="109"/>
  <c r="J151" i="109"/>
  <c r="AQ151" i="109"/>
  <c r="I151" i="109"/>
  <c r="AO151" i="109"/>
  <c r="AN151" i="109"/>
  <c r="AG155" i="109"/>
  <c r="AO171" i="109"/>
  <c r="AN171" i="109"/>
  <c r="AM171" i="109"/>
  <c r="AL171" i="109"/>
  <c r="O171" i="109"/>
  <c r="AN184" i="109"/>
  <c r="AK204" i="109"/>
  <c r="AX204" i="109" s="1"/>
  <c r="AJ204" i="109"/>
  <c r="AW204" i="109" s="1"/>
  <c r="AI204" i="109"/>
  <c r="AV204" i="109" s="1"/>
  <c r="AR184" i="109"/>
  <c r="AL139" i="109"/>
  <c r="AL145" i="109"/>
  <c r="AN169" i="109"/>
  <c r="AK182" i="109"/>
  <c r="AX182" i="109" s="1"/>
  <c r="AJ182" i="109"/>
  <c r="AW182" i="109" s="1"/>
  <c r="AI182" i="109"/>
  <c r="AV182" i="109" s="1"/>
  <c r="AS184" i="109"/>
  <c r="AO219" i="109"/>
  <c r="AL219" i="109"/>
  <c r="AG219" i="109"/>
  <c r="AT219" i="109"/>
  <c r="J219" i="109"/>
  <c r="I219" i="109"/>
  <c r="AS219" i="109"/>
  <c r="AR219" i="109"/>
  <c r="AQ219" i="109"/>
  <c r="AP219" i="109"/>
  <c r="L219" i="109" s="1"/>
  <c r="AN219" i="109"/>
  <c r="AM219" i="109"/>
  <c r="AN139" i="109"/>
  <c r="AM145" i="109"/>
  <c r="O147" i="109"/>
  <c r="AR147" i="109"/>
  <c r="J147" i="109"/>
  <c r="AM147" i="109"/>
  <c r="AI150" i="109"/>
  <c r="AV150" i="109" s="1"/>
  <c r="O152" i="109"/>
  <c r="AP152" i="109"/>
  <c r="L152" i="109" s="1"/>
  <c r="AL155" i="109"/>
  <c r="AM164" i="109"/>
  <c r="AL164" i="109"/>
  <c r="O164" i="109"/>
  <c r="AT164" i="109"/>
  <c r="L164" i="109"/>
  <c r="AQ169" i="109"/>
  <c r="AG171" i="109"/>
  <c r="AN175" i="109"/>
  <c r="AP178" i="109"/>
  <c r="L178" i="109" s="1"/>
  <c r="AO178" i="109"/>
  <c r="AN178" i="109"/>
  <c r="AM178" i="109"/>
  <c r="AL178" i="109"/>
  <c r="AG178" i="109"/>
  <c r="O178" i="109"/>
  <c r="AR208" i="109"/>
  <c r="AN208" i="109"/>
  <c r="AG208" i="109"/>
  <c r="J208" i="109"/>
  <c r="I208" i="109"/>
  <c r="AT208" i="109"/>
  <c r="AS208" i="109"/>
  <c r="AQ208" i="109"/>
  <c r="AP208" i="109"/>
  <c r="L208" i="109" s="1"/>
  <c r="AO208" i="109"/>
  <c r="AM208" i="109"/>
  <c r="AL208" i="109"/>
  <c r="O208" i="109"/>
  <c r="AK219" i="109"/>
  <c r="AX219" i="109" s="1"/>
  <c r="AJ219" i="109"/>
  <c r="AW219" i="109" s="1"/>
  <c r="AI219" i="109"/>
  <c r="AV219" i="109" s="1"/>
  <c r="AS120" i="109"/>
  <c r="I122" i="109"/>
  <c r="AQ122" i="109"/>
  <c r="AO124" i="109"/>
  <c r="AI130" i="109"/>
  <c r="AV130" i="109" s="1"/>
  <c r="AG132" i="109"/>
  <c r="AO139" i="109"/>
  <c r="AI140" i="109"/>
  <c r="AV140" i="109" s="1"/>
  <c r="AP144" i="109"/>
  <c r="L144" i="109" s="1"/>
  <c r="AM144" i="109"/>
  <c r="AN145" i="109"/>
  <c r="AL150" i="109"/>
  <c r="AG151" i="109"/>
  <c r="AO155" i="109"/>
  <c r="AL161" i="109"/>
  <c r="AI162" i="109"/>
  <c r="AV162" i="109" s="1"/>
  <c r="AR169" i="109"/>
  <c r="AO175" i="109"/>
  <c r="AR185" i="109"/>
  <c r="J185" i="109"/>
  <c r="AQ185" i="109"/>
  <c r="I185" i="109"/>
  <c r="AP185" i="109"/>
  <c r="L185" i="109" s="1"/>
  <c r="AO185" i="109"/>
  <c r="AN185" i="109"/>
  <c r="AM185" i="109"/>
  <c r="AL185" i="109"/>
  <c r="AG185" i="109"/>
  <c r="AP187" i="109"/>
  <c r="L187" i="109" s="1"/>
  <c r="AO187" i="109"/>
  <c r="AN187" i="109"/>
  <c r="AM187" i="109"/>
  <c r="AL187" i="109"/>
  <c r="O187" i="109"/>
  <c r="AT187" i="109"/>
  <c r="AK223" i="109"/>
  <c r="AX223" i="109" s="1"/>
  <c r="AI223" i="109"/>
  <c r="AV223" i="109" s="1"/>
  <c r="AJ223" i="109"/>
  <c r="AW223" i="109" s="1"/>
  <c r="AJ255" i="109"/>
  <c r="AW255" i="109" s="1"/>
  <c r="AK255" i="109"/>
  <c r="AX255" i="109" s="1"/>
  <c r="AI255" i="109"/>
  <c r="AV255" i="109" s="1"/>
  <c r="AJ130" i="109"/>
  <c r="AW130" i="109" s="1"/>
  <c r="AQ135" i="109"/>
  <c r="I135" i="109"/>
  <c r="AN135" i="109"/>
  <c r="AI137" i="109"/>
  <c r="AV137" i="109" s="1"/>
  <c r="AP139" i="109"/>
  <c r="L139" i="109" s="1"/>
  <c r="AJ140" i="109"/>
  <c r="AW140" i="109" s="1"/>
  <c r="AJ143" i="109"/>
  <c r="AW143" i="109" s="1"/>
  <c r="AP145" i="109"/>
  <c r="L145" i="109" s="1"/>
  <c r="AI146" i="109"/>
  <c r="AV146" i="109" s="1"/>
  <c r="AP155" i="109"/>
  <c r="L155" i="109" s="1"/>
  <c r="AJ162" i="109"/>
  <c r="AW162" i="109" s="1"/>
  <c r="AG164" i="109"/>
  <c r="AS169" i="109"/>
  <c r="AR239" i="109"/>
  <c r="J239" i="109"/>
  <c r="AO239" i="109"/>
  <c r="I239" i="109"/>
  <c r="AT239" i="109"/>
  <c r="AS239" i="109"/>
  <c r="AQ239" i="109"/>
  <c r="AP239" i="109"/>
  <c r="L239" i="109" s="1"/>
  <c r="AN239" i="109"/>
  <c r="AG239" i="109"/>
  <c r="AM239" i="109"/>
  <c r="AL239" i="109"/>
  <c r="O239" i="109"/>
  <c r="AS122" i="109"/>
  <c r="I124" i="109"/>
  <c r="AQ124" i="109"/>
  <c r="AI132" i="109"/>
  <c r="AV132" i="109" s="1"/>
  <c r="I133" i="109"/>
  <c r="AR133" i="109"/>
  <c r="AJ137" i="109"/>
  <c r="AW137" i="109" s="1"/>
  <c r="AQ139" i="109"/>
  <c r="AK143" i="109"/>
  <c r="AX143" i="109" s="1"/>
  <c r="O144" i="109"/>
  <c r="AQ145" i="109"/>
  <c r="AJ146" i="109"/>
  <c r="AW146" i="109" s="1"/>
  <c r="AG147" i="109"/>
  <c r="AN150" i="109"/>
  <c r="AJ151" i="109"/>
  <c r="AW151" i="109" s="1"/>
  <c r="AG152" i="109"/>
  <c r="AP153" i="109"/>
  <c r="L153" i="109" s="1"/>
  <c r="AO153" i="109"/>
  <c r="AM153" i="109"/>
  <c r="AL153" i="109"/>
  <c r="AG153" i="109"/>
  <c r="AQ155" i="109"/>
  <c r="AN156" i="109"/>
  <c r="AN161" i="109"/>
  <c r="AJ163" i="109"/>
  <c r="AW163" i="109" s="1"/>
  <c r="AT169" i="109"/>
  <c r="AQ171" i="109"/>
  <c r="AT175" i="109"/>
  <c r="O185" i="109"/>
  <c r="AG187" i="109"/>
  <c r="L122" i="109"/>
  <c r="J124" i="109"/>
  <c r="AR124" i="109"/>
  <c r="AL130" i="109"/>
  <c r="AJ132" i="109"/>
  <c r="AW132" i="109" s="1"/>
  <c r="J133" i="109"/>
  <c r="AS133" i="109"/>
  <c r="O135" i="109"/>
  <c r="AR139" i="109"/>
  <c r="AR145" i="109"/>
  <c r="AM148" i="109"/>
  <c r="AL148" i="109"/>
  <c r="AT148" i="109"/>
  <c r="AO150" i="109"/>
  <c r="AK151" i="109"/>
  <c r="AX151" i="109" s="1"/>
  <c r="AR155" i="109"/>
  <c r="AO156" i="109"/>
  <c r="AQ161" i="109"/>
  <c r="AP162" i="109"/>
  <c r="L162" i="109" s="1"/>
  <c r="AR171" i="109"/>
  <c r="AQ194" i="109"/>
  <c r="I194" i="109"/>
  <c r="AP194" i="109"/>
  <c r="L194" i="109" s="1"/>
  <c r="AO194" i="109"/>
  <c r="AN194" i="109"/>
  <c r="AM194" i="109"/>
  <c r="AL194" i="109"/>
  <c r="AG194" i="109"/>
  <c r="O194" i="109"/>
  <c r="AT194" i="109"/>
  <c r="AM137" i="109"/>
  <c r="AS139" i="109"/>
  <c r="AG144" i="109"/>
  <c r="AS145" i="109"/>
  <c r="AP150" i="109"/>
  <c r="L150" i="109" s="1"/>
  <c r="AL151" i="109"/>
  <c r="O153" i="109"/>
  <c r="AS155" i="109"/>
  <c r="AP156" i="109"/>
  <c r="L156" i="109" s="1"/>
  <c r="AG159" i="109"/>
  <c r="AQ159" i="109"/>
  <c r="I159" i="109"/>
  <c r="AR161" i="109"/>
  <c r="AQ162" i="109"/>
  <c r="AN164" i="109"/>
  <c r="AI165" i="109"/>
  <c r="AV165" i="109" s="1"/>
  <c r="AR167" i="109"/>
  <c r="J167" i="109"/>
  <c r="AQ167" i="109"/>
  <c r="I167" i="109"/>
  <c r="AO167" i="109"/>
  <c r="AN167" i="109"/>
  <c r="AS171" i="109"/>
  <c r="AR176" i="109"/>
  <c r="J176" i="109"/>
  <c r="AQ176" i="109"/>
  <c r="I176" i="109"/>
  <c r="AP176" i="109"/>
  <c r="L176" i="109" s="1"/>
  <c r="AO176" i="109"/>
  <c r="AN176" i="109"/>
  <c r="AM176" i="109"/>
  <c r="AL176" i="109"/>
  <c r="AG176" i="109"/>
  <c r="AQ178" i="109"/>
  <c r="AQ187" i="109"/>
  <c r="AS210" i="109"/>
  <c r="AM221" i="109"/>
  <c r="O221" i="109"/>
  <c r="AT221" i="109"/>
  <c r="AR221" i="109"/>
  <c r="J221" i="109"/>
  <c r="AS180" i="109"/>
  <c r="AG192" i="109"/>
  <c r="AS197" i="109"/>
  <c r="AT205" i="109"/>
  <c r="AR205" i="109"/>
  <c r="J205" i="109"/>
  <c r="AR206" i="109"/>
  <c r="O209" i="109"/>
  <c r="AP209" i="109"/>
  <c r="L209" i="109" s="1"/>
  <c r="AN209" i="109"/>
  <c r="AT210" i="109"/>
  <c r="AN138" i="109"/>
  <c r="AN154" i="109"/>
  <c r="AM163" i="109"/>
  <c r="J166" i="109"/>
  <c r="AR166" i="109"/>
  <c r="AN170" i="109"/>
  <c r="AL172" i="109"/>
  <c r="AO177" i="109"/>
  <c r="AM179" i="109"/>
  <c r="L180" i="109"/>
  <c r="AT180" i="109"/>
  <c r="J182" i="109"/>
  <c r="AR182" i="109"/>
  <c r="AN186" i="109"/>
  <c r="AL188" i="109"/>
  <c r="AO193" i="109"/>
  <c r="AT197" i="109"/>
  <c r="O199" i="109"/>
  <c r="AO203" i="109"/>
  <c r="O205" i="109"/>
  <c r="AS206" i="109"/>
  <c r="AM207" i="109"/>
  <c r="I210" i="109"/>
  <c r="AK212" i="109"/>
  <c r="AX212" i="109" s="1"/>
  <c r="AO217" i="109"/>
  <c r="AG221" i="109"/>
  <c r="AL224" i="109"/>
  <c r="I235" i="109"/>
  <c r="AS166" i="109"/>
  <c r="AM172" i="109"/>
  <c r="AP177" i="109"/>
  <c r="L177" i="109" s="1"/>
  <c r="O180" i="109"/>
  <c r="AS182" i="109"/>
  <c r="AM188" i="109"/>
  <c r="AP193" i="109"/>
  <c r="L193" i="109" s="1"/>
  <c r="AT202" i="109"/>
  <c r="L202" i="109"/>
  <c r="AO202" i="109"/>
  <c r="AM202" i="109"/>
  <c r="I206" i="109"/>
  <c r="AT206" i="109"/>
  <c r="AM222" i="109"/>
  <c r="AQ197" i="109"/>
  <c r="I197" i="109"/>
  <c r="AL197" i="109"/>
  <c r="AG199" i="109"/>
  <c r="AP210" i="109"/>
  <c r="L210" i="109" s="1"/>
  <c r="AL210" i="109"/>
  <c r="AG210" i="109"/>
  <c r="O210" i="109"/>
  <c r="AI220" i="109"/>
  <c r="AV220" i="109" s="1"/>
  <c r="AL221" i="109"/>
  <c r="AO235" i="109"/>
  <c r="AN235" i="109"/>
  <c r="AM235" i="109"/>
  <c r="AL235" i="109"/>
  <c r="AG235" i="109"/>
  <c r="O235" i="109"/>
  <c r="AT235" i="109"/>
  <c r="AJ220" i="109"/>
  <c r="AW220" i="109" s="1"/>
  <c r="AN221" i="109"/>
  <c r="AK285" i="109"/>
  <c r="AX285" i="109" s="1"/>
  <c r="AJ285" i="109"/>
  <c r="AW285" i="109" s="1"/>
  <c r="AI285" i="109"/>
  <c r="AV285" i="109" s="1"/>
  <c r="AP172" i="109"/>
  <c r="L172" i="109" s="1"/>
  <c r="AS177" i="109"/>
  <c r="AM183" i="109"/>
  <c r="AP188" i="109"/>
  <c r="L188" i="109" s="1"/>
  <c r="AL192" i="109"/>
  <c r="AS193" i="109"/>
  <c r="O197" i="109"/>
  <c r="AQ200" i="109"/>
  <c r="I200" i="109"/>
  <c r="AO200" i="109"/>
  <c r="AN201" i="109"/>
  <c r="AG202" i="109"/>
  <c r="AO204" i="109"/>
  <c r="AS207" i="109"/>
  <c r="AO221" i="109"/>
  <c r="AQ256" i="109"/>
  <c r="I256" i="109"/>
  <c r="AT256" i="109"/>
  <c r="AS256" i="109"/>
  <c r="AR256" i="109"/>
  <c r="AP256" i="109"/>
  <c r="L256" i="109" s="1"/>
  <c r="AO256" i="109"/>
  <c r="AN256" i="109"/>
  <c r="AM256" i="109"/>
  <c r="AL256" i="109"/>
  <c r="AG256" i="109"/>
  <c r="O256" i="109"/>
  <c r="AP149" i="109"/>
  <c r="L149" i="109" s="1"/>
  <c r="AO158" i="109"/>
  <c r="J163" i="109"/>
  <c r="AR163" i="109"/>
  <c r="AP165" i="109"/>
  <c r="L165" i="109" s="1"/>
  <c r="I172" i="109"/>
  <c r="AQ172" i="109"/>
  <c r="AO174" i="109"/>
  <c r="AT177" i="109"/>
  <c r="J179" i="109"/>
  <c r="AR179" i="109"/>
  <c r="AP181" i="109"/>
  <c r="L181" i="109" s="1"/>
  <c r="AN183" i="109"/>
  <c r="I188" i="109"/>
  <c r="AQ188" i="109"/>
  <c r="AO190" i="109"/>
  <c r="AM192" i="109"/>
  <c r="AT193" i="109"/>
  <c r="AO201" i="109"/>
  <c r="AP204" i="109"/>
  <c r="L204" i="109" s="1"/>
  <c r="O206" i="109"/>
  <c r="AT207" i="109"/>
  <c r="AK215" i="109"/>
  <c r="AX215" i="109" s="1"/>
  <c r="AJ215" i="109"/>
  <c r="AW215" i="109" s="1"/>
  <c r="AS218" i="109"/>
  <c r="AP221" i="109"/>
  <c r="L221" i="109" s="1"/>
  <c r="AS163" i="109"/>
  <c r="J172" i="109"/>
  <c r="AR172" i="109"/>
  <c r="O177" i="109"/>
  <c r="AS179" i="109"/>
  <c r="AO183" i="109"/>
  <c r="J188" i="109"/>
  <c r="AR188" i="109"/>
  <c r="AN192" i="109"/>
  <c r="O193" i="109"/>
  <c r="AG197" i="109"/>
  <c r="AL199" i="109"/>
  <c r="O200" i="109"/>
  <c r="AP201" i="109"/>
  <c r="L201" i="109" s="1"/>
  <c r="AT203" i="109"/>
  <c r="AQ204" i="109"/>
  <c r="AL205" i="109"/>
  <c r="AL209" i="109"/>
  <c r="AG216" i="109"/>
  <c r="AR216" i="109"/>
  <c r="J216" i="109"/>
  <c r="AQ216" i="109"/>
  <c r="I216" i="109"/>
  <c r="AO216" i="109"/>
  <c r="AQ221" i="109"/>
  <c r="AQ233" i="109"/>
  <c r="I233" i="109"/>
  <c r="AP233" i="109"/>
  <c r="L233" i="109" s="1"/>
  <c r="AO233" i="109"/>
  <c r="AN233" i="109"/>
  <c r="AM233" i="109"/>
  <c r="AL233" i="109"/>
  <c r="AG233" i="109"/>
  <c r="AP235" i="109"/>
  <c r="L235" i="109" s="1"/>
  <c r="AS172" i="109"/>
  <c r="AP183" i="109"/>
  <c r="L183" i="109" s="1"/>
  <c r="AS188" i="109"/>
  <c r="AO192" i="109"/>
  <c r="AM199" i="109"/>
  <c r="AQ201" i="109"/>
  <c r="AS204" i="109"/>
  <c r="AM205" i="109"/>
  <c r="AG206" i="109"/>
  <c r="AG207" i="109"/>
  <c r="AR207" i="109"/>
  <c r="J207" i="109"/>
  <c r="AP207" i="109"/>
  <c r="L207" i="109" s="1"/>
  <c r="AM209" i="109"/>
  <c r="AQ217" i="109"/>
  <c r="I217" i="109"/>
  <c r="AN217" i="109"/>
  <c r="AM217" i="109"/>
  <c r="AS221" i="109"/>
  <c r="AQ235" i="109"/>
  <c r="AG305" i="109"/>
  <c r="AT305" i="109"/>
  <c r="AP305" i="109"/>
  <c r="L305" i="109" s="1"/>
  <c r="AO305" i="109"/>
  <c r="J305" i="109"/>
  <c r="I305" i="109"/>
  <c r="AS305" i="109"/>
  <c r="AR305" i="109"/>
  <c r="AQ305" i="109"/>
  <c r="AN305" i="109"/>
  <c r="AM305" i="109"/>
  <c r="AL305" i="109"/>
  <c r="J158" i="109"/>
  <c r="AR158" i="109"/>
  <c r="AT172" i="109"/>
  <c r="J174" i="109"/>
  <c r="AR174" i="109"/>
  <c r="AL180" i="109"/>
  <c r="I183" i="109"/>
  <c r="AQ183" i="109"/>
  <c r="AT188" i="109"/>
  <c r="J190" i="109"/>
  <c r="AR190" i="109"/>
  <c r="AP192" i="109"/>
  <c r="L192" i="109" s="1"/>
  <c r="AN199" i="109"/>
  <c r="AG200" i="109"/>
  <c r="I201" i="109"/>
  <c r="AR201" i="109"/>
  <c r="AT204" i="109"/>
  <c r="AN205" i="109"/>
  <c r="AO209" i="109"/>
  <c r="O216" i="109"/>
  <c r="L217" i="109"/>
  <c r="I218" i="109"/>
  <c r="AP226" i="109"/>
  <c r="L226" i="109" s="1"/>
  <c r="AO226" i="109"/>
  <c r="AN226" i="109"/>
  <c r="AM226" i="109"/>
  <c r="AL226" i="109"/>
  <c r="AG226" i="109"/>
  <c r="O226" i="109"/>
  <c r="O233" i="109"/>
  <c r="AR235" i="109"/>
  <c r="O305" i="109"/>
  <c r="AM180" i="109"/>
  <c r="J183" i="109"/>
  <c r="AR183" i="109"/>
  <c r="I192" i="109"/>
  <c r="AQ192" i="109"/>
  <c r="AP199" i="109"/>
  <c r="L199" i="109" s="1"/>
  <c r="J201" i="109"/>
  <c r="AS201" i="109"/>
  <c r="AL202" i="109"/>
  <c r="AG203" i="109"/>
  <c r="AO205" i="109"/>
  <c r="O207" i="109"/>
  <c r="AQ209" i="109"/>
  <c r="AM210" i="109"/>
  <c r="O217" i="109"/>
  <c r="AG225" i="109"/>
  <c r="O225" i="109"/>
  <c r="AQ225" i="109"/>
  <c r="I225" i="109"/>
  <c r="AP225" i="109"/>
  <c r="L225" i="109" s="1"/>
  <c r="AN225" i="109"/>
  <c r="AS235" i="109"/>
  <c r="AG247" i="109"/>
  <c r="AR247" i="109"/>
  <c r="J247" i="109"/>
  <c r="AM247" i="109"/>
  <c r="AL247" i="109"/>
  <c r="O247" i="109"/>
  <c r="I247" i="109"/>
  <c r="AT247" i="109"/>
  <c r="AS247" i="109"/>
  <c r="AQ247" i="109"/>
  <c r="AP247" i="109"/>
  <c r="L247" i="109" s="1"/>
  <c r="AM252" i="109"/>
  <c r="O252" i="109"/>
  <c r="AT252" i="109"/>
  <c r="I252" i="109"/>
  <c r="AS252" i="109"/>
  <c r="AR252" i="109"/>
  <c r="AQ252" i="109"/>
  <c r="AP252" i="109"/>
  <c r="L252" i="109" s="1"/>
  <c r="AO252" i="109"/>
  <c r="AN252" i="109"/>
  <c r="AL252" i="109"/>
  <c r="AG252" i="109"/>
  <c r="J192" i="109"/>
  <c r="AR192" i="109"/>
  <c r="AM197" i="109"/>
  <c r="AQ199" i="109"/>
  <c r="AT201" i="109"/>
  <c r="AN202" i="109"/>
  <c r="AR204" i="109"/>
  <c r="J204" i="109"/>
  <c r="AM204" i="109"/>
  <c r="AP205" i="109"/>
  <c r="L205" i="109" s="1"/>
  <c r="AL206" i="109"/>
  <c r="AR209" i="109"/>
  <c r="AN210" i="109"/>
  <c r="O218" i="109"/>
  <c r="AT218" i="109"/>
  <c r="AP218" i="109"/>
  <c r="L218" i="109" s="1"/>
  <c r="AO218" i="109"/>
  <c r="AM218" i="109"/>
  <c r="AR224" i="109"/>
  <c r="J224" i="109"/>
  <c r="AP224" i="109"/>
  <c r="L224" i="109" s="1"/>
  <c r="AO224" i="109"/>
  <c r="AN224" i="109"/>
  <c r="AG224" i="109"/>
  <c r="AK228" i="109"/>
  <c r="AX228" i="109" s="1"/>
  <c r="AJ228" i="109"/>
  <c r="AW228" i="109" s="1"/>
  <c r="AI228" i="109"/>
  <c r="AV228" i="109" s="1"/>
  <c r="AG232" i="109"/>
  <c r="O232" i="109"/>
  <c r="AR232" i="109"/>
  <c r="J232" i="109"/>
  <c r="AQ232" i="109"/>
  <c r="I232" i="109"/>
  <c r="AP232" i="109"/>
  <c r="L232" i="109" s="1"/>
  <c r="AO232" i="109"/>
  <c r="O249" i="109"/>
  <c r="AP249" i="109"/>
  <c r="L249" i="109" s="1"/>
  <c r="AT249" i="109"/>
  <c r="J249" i="109"/>
  <c r="AS249" i="109"/>
  <c r="I249" i="109"/>
  <c r="AR249" i="109"/>
  <c r="AQ249" i="109"/>
  <c r="AO249" i="109"/>
  <c r="AN249" i="109"/>
  <c r="AM249" i="109"/>
  <c r="AL249" i="109"/>
  <c r="AG249" i="109"/>
  <c r="AP299" i="109"/>
  <c r="L299" i="109" s="1"/>
  <c r="AO299" i="109"/>
  <c r="AM299" i="109"/>
  <c r="O299" i="109"/>
  <c r="I299" i="109"/>
  <c r="AT299" i="109"/>
  <c r="AS299" i="109"/>
  <c r="AR299" i="109"/>
  <c r="AQ299" i="109"/>
  <c r="AN299" i="109"/>
  <c r="AL299" i="109"/>
  <c r="AG299" i="109"/>
  <c r="J299" i="109"/>
  <c r="AN197" i="109"/>
  <c r="AR199" i="109"/>
  <c r="AM206" i="109"/>
  <c r="AO210" i="109"/>
  <c r="AT222" i="109"/>
  <c r="AR222" i="109"/>
  <c r="J222" i="109"/>
  <c r="AQ222" i="109"/>
  <c r="I222" i="109"/>
  <c r="AP222" i="109"/>
  <c r="L222" i="109" s="1"/>
  <c r="AL222" i="109"/>
  <c r="AK231" i="109"/>
  <c r="AX231" i="109" s="1"/>
  <c r="AJ231" i="109"/>
  <c r="AW231" i="109" s="1"/>
  <c r="AI231" i="109"/>
  <c r="AV231" i="109" s="1"/>
  <c r="AL195" i="109"/>
  <c r="I198" i="109"/>
  <c r="AQ198" i="109"/>
  <c r="AL211" i="109"/>
  <c r="AS212" i="109"/>
  <c r="I214" i="109"/>
  <c r="AQ214" i="109"/>
  <c r="AP223" i="109"/>
  <c r="L223" i="109" s="1"/>
  <c r="AL227" i="109"/>
  <c r="AS228" i="109"/>
  <c r="I230" i="109"/>
  <c r="AQ230" i="109"/>
  <c r="AM234" i="109"/>
  <c r="AT237" i="109"/>
  <c r="AQ237" i="109"/>
  <c r="J240" i="109"/>
  <c r="AN241" i="109"/>
  <c r="J243" i="109"/>
  <c r="AT243" i="109"/>
  <c r="AO244" i="109"/>
  <c r="AJ245" i="109"/>
  <c r="AW245" i="109" s="1"/>
  <c r="AR250" i="109"/>
  <c r="AS253" i="109"/>
  <c r="AG255" i="109"/>
  <c r="AR257" i="109"/>
  <c r="J257" i="109"/>
  <c r="AQ257" i="109"/>
  <c r="I257" i="109"/>
  <c r="AP257" i="109"/>
  <c r="L257" i="109" s="1"/>
  <c r="AM257" i="109"/>
  <c r="AR258" i="109"/>
  <c r="AR259" i="109"/>
  <c r="AP260" i="109"/>
  <c r="L260" i="109" s="1"/>
  <c r="AN265" i="109"/>
  <c r="AS268" i="109"/>
  <c r="AR275" i="109"/>
  <c r="AQ240" i="109"/>
  <c r="I240" i="109"/>
  <c r="AK245" i="109"/>
  <c r="AX245" i="109" s="1"/>
  <c r="AS250" i="109"/>
  <c r="AS258" i="109"/>
  <c r="AN211" i="109"/>
  <c r="AM220" i="109"/>
  <c r="J223" i="109"/>
  <c r="AR223" i="109"/>
  <c r="AN227" i="109"/>
  <c r="AL229" i="109"/>
  <c r="AO234" i="109"/>
  <c r="AN236" i="109"/>
  <c r="L240" i="109"/>
  <c r="AQ241" i="109"/>
  <c r="AQ244" i="109"/>
  <c r="AM245" i="109"/>
  <c r="AM248" i="109"/>
  <c r="I250" i="109"/>
  <c r="AT250" i="109"/>
  <c r="O257" i="109"/>
  <c r="AS260" i="109"/>
  <c r="AR265" i="109"/>
  <c r="AT275" i="109"/>
  <c r="AN220" i="109"/>
  <c r="AS223" i="109"/>
  <c r="AM229" i="109"/>
  <c r="AP234" i="109"/>
  <c r="L234" i="109" s="1"/>
  <c r="AO236" i="109"/>
  <c r="O240" i="109"/>
  <c r="O243" i="109"/>
  <c r="AO248" i="109"/>
  <c r="AT253" i="109"/>
  <c r="AQ253" i="109"/>
  <c r="I253" i="109"/>
  <c r="AL253" i="109"/>
  <c r="I258" i="109"/>
  <c r="AS265" i="109"/>
  <c r="AG272" i="109"/>
  <c r="O272" i="109"/>
  <c r="AR272" i="109"/>
  <c r="J272" i="109"/>
  <c r="AQ272" i="109"/>
  <c r="I272" i="109"/>
  <c r="AP272" i="109"/>
  <c r="L272" i="109" s="1"/>
  <c r="AJ280" i="109"/>
  <c r="AW280" i="109" s="1"/>
  <c r="AI280" i="109"/>
  <c r="AV280" i="109" s="1"/>
  <c r="AO250" i="109"/>
  <c r="AL250" i="109"/>
  <c r="AG250" i="109"/>
  <c r="AG258" i="109"/>
  <c r="AT258" i="109"/>
  <c r="AO258" i="109"/>
  <c r="AJ270" i="109"/>
  <c r="AW270" i="109" s="1"/>
  <c r="AI270" i="109"/>
  <c r="AV270" i="109" s="1"/>
  <c r="AS234" i="109"/>
  <c r="AP241" i="109"/>
  <c r="L241" i="109" s="1"/>
  <c r="AM241" i="109"/>
  <c r="AN242" i="109"/>
  <c r="O244" i="109"/>
  <c r="AR244" i="109"/>
  <c r="J244" i="109"/>
  <c r="AM244" i="109"/>
  <c r="O250" i="109"/>
  <c r="AN255" i="109"/>
  <c r="O258" i="109"/>
  <c r="AP259" i="109"/>
  <c r="L259" i="109" s="1"/>
  <c r="AO259" i="109"/>
  <c r="AN259" i="109"/>
  <c r="AM259" i="109"/>
  <c r="AQ266" i="109"/>
  <c r="I266" i="109"/>
  <c r="AP266" i="109"/>
  <c r="L266" i="109" s="1"/>
  <c r="AO266" i="109"/>
  <c r="AN266" i="109"/>
  <c r="AM266" i="109"/>
  <c r="AL266" i="109"/>
  <c r="AG266" i="109"/>
  <c r="AK279" i="109"/>
  <c r="AX279" i="109" s="1"/>
  <c r="AJ279" i="109"/>
  <c r="AW279" i="109" s="1"/>
  <c r="AI279" i="109"/>
  <c r="AV279" i="109" s="1"/>
  <c r="AO308" i="109"/>
  <c r="AN308" i="109"/>
  <c r="AL308" i="109"/>
  <c r="O308" i="109"/>
  <c r="AT308" i="109"/>
  <c r="I308" i="109"/>
  <c r="AS308" i="109"/>
  <c r="AR308" i="109"/>
  <c r="AQ308" i="109"/>
  <c r="AP308" i="109"/>
  <c r="L308" i="109" s="1"/>
  <c r="AM308" i="109"/>
  <c r="AG308" i="109"/>
  <c r="AO215" i="109"/>
  <c r="J220" i="109"/>
  <c r="AR220" i="109"/>
  <c r="I229" i="109"/>
  <c r="AQ229" i="109"/>
  <c r="AO231" i="109"/>
  <c r="AT234" i="109"/>
  <c r="J236" i="109"/>
  <c r="AS236" i="109"/>
  <c r="AP242" i="109"/>
  <c r="L242" i="109" s="1"/>
  <c r="L244" i="109"/>
  <c r="AT248" i="109"/>
  <c r="AP255" i="109"/>
  <c r="L255" i="109" s="1"/>
  <c r="AN261" i="109"/>
  <c r="AM261" i="109"/>
  <c r="AL261" i="109"/>
  <c r="O261" i="109"/>
  <c r="AT261" i="109"/>
  <c r="I268" i="109"/>
  <c r="AL272" i="109"/>
  <c r="AK280" i="109"/>
  <c r="AX280" i="109" s="1"/>
  <c r="J229" i="109"/>
  <c r="AR229" i="109"/>
  <c r="O234" i="109"/>
  <c r="AT236" i="109"/>
  <c r="O241" i="109"/>
  <c r="AQ242" i="109"/>
  <c r="O259" i="109"/>
  <c r="AG260" i="109"/>
  <c r="O260" i="109"/>
  <c r="AT260" i="109"/>
  <c r="AR260" i="109"/>
  <c r="J260" i="109"/>
  <c r="AN260" i="109"/>
  <c r="AM260" i="109"/>
  <c r="O266" i="109"/>
  <c r="AM272" i="109"/>
  <c r="I275" i="109"/>
  <c r="AS229" i="109"/>
  <c r="AL240" i="109"/>
  <c r="AR242" i="109"/>
  <c r="AL243" i="109"/>
  <c r="AG244" i="109"/>
  <c r="AQ248" i="109"/>
  <c r="I248" i="109"/>
  <c r="AN248" i="109"/>
  <c r="AO268" i="109"/>
  <c r="AN268" i="109"/>
  <c r="AM268" i="109"/>
  <c r="AL268" i="109"/>
  <c r="O268" i="109"/>
  <c r="AT268" i="109"/>
  <c r="L268" i="109"/>
  <c r="AN272" i="109"/>
  <c r="AM240" i="109"/>
  <c r="AG241" i="109"/>
  <c r="AS242" i="109"/>
  <c r="AM243" i="109"/>
  <c r="AG259" i="109"/>
  <c r="AG265" i="109"/>
  <c r="O265" i="109"/>
  <c r="AT265" i="109"/>
  <c r="AQ265" i="109"/>
  <c r="I265" i="109"/>
  <c r="AP265" i="109"/>
  <c r="L265" i="109" s="1"/>
  <c r="AP275" i="109"/>
  <c r="L275" i="109" s="1"/>
  <c r="AO275" i="109"/>
  <c r="AN275" i="109"/>
  <c r="AM275" i="109"/>
  <c r="AL275" i="109"/>
  <c r="AG275" i="109"/>
  <c r="O275" i="109"/>
  <c r="AR282" i="109"/>
  <c r="J282" i="109"/>
  <c r="AQ282" i="109"/>
  <c r="I282" i="109"/>
  <c r="AP282" i="109"/>
  <c r="L282" i="109" s="1"/>
  <c r="AO282" i="109"/>
  <c r="AN282" i="109"/>
  <c r="AM282" i="109"/>
  <c r="AL282" i="109"/>
  <c r="AG282" i="109"/>
  <c r="AN240" i="109"/>
  <c r="I242" i="109"/>
  <c r="AO243" i="109"/>
  <c r="AL245" i="109"/>
  <c r="AT245" i="109"/>
  <c r="L245" i="109"/>
  <c r="O248" i="109"/>
  <c r="AM253" i="109"/>
  <c r="AL258" i="109"/>
  <c r="AG268" i="109"/>
  <c r="AS272" i="109"/>
  <c r="AM250" i="109"/>
  <c r="AM258" i="109"/>
  <c r="AK282" i="109"/>
  <c r="AX282" i="109" s="1"/>
  <c r="AJ282" i="109"/>
  <c r="AW282" i="109" s="1"/>
  <c r="AI282" i="109"/>
  <c r="AV282" i="109" s="1"/>
  <c r="AJ294" i="109"/>
  <c r="AW294" i="109" s="1"/>
  <c r="AK294" i="109"/>
  <c r="AX294" i="109" s="1"/>
  <c r="AI294" i="109"/>
  <c r="AV294" i="109" s="1"/>
  <c r="AR329" i="109"/>
  <c r="J329" i="109"/>
  <c r="AQ329" i="109"/>
  <c r="I329" i="109"/>
  <c r="AP329" i="109"/>
  <c r="L329" i="109" s="1"/>
  <c r="AO329" i="109"/>
  <c r="AN329" i="109"/>
  <c r="AM329" i="109"/>
  <c r="AL329" i="109"/>
  <c r="AG329" i="109"/>
  <c r="AT329" i="109"/>
  <c r="AS329" i="109"/>
  <c r="O329" i="109"/>
  <c r="AG242" i="109"/>
  <c r="AT242" i="109"/>
  <c r="AO242" i="109"/>
  <c r="AN250" i="109"/>
  <c r="AT255" i="109"/>
  <c r="AS255" i="109"/>
  <c r="AR255" i="109"/>
  <c r="J255" i="109"/>
  <c r="AO255" i="109"/>
  <c r="AN258" i="109"/>
  <c r="AK263" i="109"/>
  <c r="AX263" i="109" s="1"/>
  <c r="AJ263" i="109"/>
  <c r="AW263" i="109" s="1"/>
  <c r="AI263" i="109"/>
  <c r="AV263" i="109" s="1"/>
  <c r="AQ322" i="109"/>
  <c r="I322" i="109"/>
  <c r="AP322" i="109"/>
  <c r="L322" i="109" s="1"/>
  <c r="AO322" i="109"/>
  <c r="AN322" i="109"/>
  <c r="AL322" i="109"/>
  <c r="AG322" i="109"/>
  <c r="O322" i="109"/>
  <c r="J322" i="109"/>
  <c r="AT322" i="109"/>
  <c r="AS322" i="109"/>
  <c r="AR322" i="109"/>
  <c r="AM322" i="109"/>
  <c r="AS284" i="109"/>
  <c r="AP288" i="109"/>
  <c r="L288" i="109" s="1"/>
  <c r="AM288" i="109"/>
  <c r="O291" i="109"/>
  <c r="AR291" i="109"/>
  <c r="J291" i="109"/>
  <c r="AM291" i="109"/>
  <c r="AT295" i="109"/>
  <c r="AQ295" i="109"/>
  <c r="I295" i="109"/>
  <c r="AN295" i="109"/>
  <c r="AS277" i="109"/>
  <c r="AO281" i="109"/>
  <c r="L284" i="109"/>
  <c r="AT284" i="109"/>
  <c r="AR292" i="109"/>
  <c r="O295" i="109"/>
  <c r="AG300" i="109"/>
  <c r="AT300" i="109"/>
  <c r="AQ300" i="109"/>
  <c r="I300" i="109"/>
  <c r="AL300" i="109"/>
  <c r="AR313" i="109"/>
  <c r="J313" i="109"/>
  <c r="AQ313" i="109"/>
  <c r="I313" i="109"/>
  <c r="AP313" i="109"/>
  <c r="L313" i="109" s="1"/>
  <c r="AO313" i="109"/>
  <c r="AM313" i="109"/>
  <c r="AL313" i="109"/>
  <c r="AG313" i="109"/>
  <c r="AG340" i="109"/>
  <c r="O340" i="109"/>
  <c r="AS340" i="109"/>
  <c r="I340" i="109"/>
  <c r="AR340" i="109"/>
  <c r="AQ340" i="109"/>
  <c r="AP340" i="109"/>
  <c r="L340" i="109" s="1"/>
  <c r="AO340" i="109"/>
  <c r="AN340" i="109"/>
  <c r="AM340" i="109"/>
  <c r="AL340" i="109"/>
  <c r="AN251" i="109"/>
  <c r="J263" i="109"/>
  <c r="AR263" i="109"/>
  <c r="AN267" i="109"/>
  <c r="AL269" i="109"/>
  <c r="AO274" i="109"/>
  <c r="AM276" i="109"/>
  <c r="L277" i="109"/>
  <c r="AT277" i="109"/>
  <c r="J279" i="109"/>
  <c r="AR279" i="109"/>
  <c r="AP281" i="109"/>
  <c r="L281" i="109" s="1"/>
  <c r="AN283" i="109"/>
  <c r="O284" i="109"/>
  <c r="AL285" i="109"/>
  <c r="O288" i="109"/>
  <c r="AS292" i="109"/>
  <c r="AK298" i="109"/>
  <c r="AX298" i="109" s="1"/>
  <c r="O300" i="109"/>
  <c r="AP303" i="109"/>
  <c r="L303" i="109" s="1"/>
  <c r="AN316" i="109"/>
  <c r="AS331" i="109"/>
  <c r="AS263" i="109"/>
  <c r="AP274" i="109"/>
  <c r="L274" i="109" s="1"/>
  <c r="AN276" i="109"/>
  <c r="O277" i="109"/>
  <c r="AS279" i="109"/>
  <c r="I281" i="109"/>
  <c r="AQ281" i="109"/>
  <c r="AG291" i="109"/>
  <c r="AG295" i="109"/>
  <c r="O296" i="109"/>
  <c r="AP296" i="109"/>
  <c r="L296" i="109" s="1"/>
  <c r="O312" i="109"/>
  <c r="AQ312" i="109"/>
  <c r="I312" i="109"/>
  <c r="AP312" i="109"/>
  <c r="L312" i="109" s="1"/>
  <c r="O313" i="109"/>
  <c r="AP315" i="109"/>
  <c r="L315" i="109" s="1"/>
  <c r="AO315" i="109"/>
  <c r="AN315" i="109"/>
  <c r="AM315" i="109"/>
  <c r="O315" i="109"/>
  <c r="AT315" i="109"/>
  <c r="AG284" i="109"/>
  <c r="AG288" i="109"/>
  <c r="AJ311" i="109"/>
  <c r="AW311" i="109" s="1"/>
  <c r="AI311" i="109"/>
  <c r="AV311" i="109" s="1"/>
  <c r="AS281" i="109"/>
  <c r="AL292" i="109"/>
  <c r="AT292" i="109"/>
  <c r="AN294" i="109"/>
  <c r="AM306" i="109"/>
  <c r="AS274" i="109"/>
  <c r="I276" i="109"/>
  <c r="AQ276" i="109"/>
  <c r="AT281" i="109"/>
  <c r="O292" i="109"/>
  <c r="AO294" i="109"/>
  <c r="AG296" i="109"/>
  <c r="AO306" i="109"/>
  <c r="AG312" i="109"/>
  <c r="AL319" i="109"/>
  <c r="AG319" i="109"/>
  <c r="O319" i="109"/>
  <c r="AR319" i="109"/>
  <c r="J319" i="109"/>
  <c r="AQ319" i="109"/>
  <c r="I319" i="109"/>
  <c r="AP319" i="109"/>
  <c r="L319" i="109" s="1"/>
  <c r="AG349" i="109"/>
  <c r="O349" i="109"/>
  <c r="AT349" i="109"/>
  <c r="AO349" i="109"/>
  <c r="J349" i="109"/>
  <c r="I349" i="109"/>
  <c r="AS349" i="109"/>
  <c r="AR349" i="109"/>
  <c r="AQ349" i="109"/>
  <c r="AP349" i="109"/>
  <c r="L349" i="109" s="1"/>
  <c r="AN349" i="109"/>
  <c r="AM349" i="109"/>
  <c r="AL349" i="109"/>
  <c r="AG263" i="109"/>
  <c r="AN264" i="109"/>
  <c r="I269" i="109"/>
  <c r="AQ269" i="109"/>
  <c r="AO271" i="109"/>
  <c r="AT274" i="109"/>
  <c r="J276" i="109"/>
  <c r="AR276" i="109"/>
  <c r="AG279" i="109"/>
  <c r="AN280" i="109"/>
  <c r="O281" i="109"/>
  <c r="I285" i="109"/>
  <c r="AQ285" i="109"/>
  <c r="AP287" i="109"/>
  <c r="L287" i="109" s="1"/>
  <c r="AG289" i="109"/>
  <c r="AT289" i="109"/>
  <c r="L289" i="109"/>
  <c r="AO289" i="109"/>
  <c r="AQ290" i="109"/>
  <c r="AP294" i="109"/>
  <c r="L294" i="109" s="1"/>
  <c r="AL295" i="109"/>
  <c r="AR297" i="109"/>
  <c r="J297" i="109"/>
  <c r="AO297" i="109"/>
  <c r="AL297" i="109"/>
  <c r="AG297" i="109"/>
  <c r="AR306" i="109"/>
  <c r="AL315" i="109"/>
  <c r="AJ320" i="109"/>
  <c r="AW320" i="109" s="1"/>
  <c r="AJ327" i="109"/>
  <c r="AW327" i="109" s="1"/>
  <c r="AI327" i="109"/>
  <c r="AV327" i="109" s="1"/>
  <c r="AS276" i="109"/>
  <c r="AI286" i="109"/>
  <c r="AV286" i="109" s="1"/>
  <c r="AL291" i="109"/>
  <c r="AG292" i="109"/>
  <c r="AQ294" i="109"/>
  <c r="AM295" i="109"/>
  <c r="AM300" i="109"/>
  <c r="AL303" i="109"/>
  <c r="AR303" i="109"/>
  <c r="J303" i="109"/>
  <c r="AQ303" i="109"/>
  <c r="I303" i="109"/>
  <c r="AS306" i="109"/>
  <c r="AK311" i="109"/>
  <c r="AX311" i="109" s="1"/>
  <c r="AQ315" i="109"/>
  <c r="AS269" i="109"/>
  <c r="AT276" i="109"/>
  <c r="AL284" i="109"/>
  <c r="AS285" i="109"/>
  <c r="AJ286" i="109"/>
  <c r="AW286" i="109" s="1"/>
  <c r="AS287" i="109"/>
  <c r="AL288" i="109"/>
  <c r="AS290" i="109"/>
  <c r="AN291" i="109"/>
  <c r="AS294" i="109"/>
  <c r="AO295" i="109"/>
  <c r="O297" i="109"/>
  <c r="AN300" i="109"/>
  <c r="O302" i="109"/>
  <c r="AT302" i="109"/>
  <c r="L302" i="109"/>
  <c r="AR302" i="109"/>
  <c r="J302" i="109"/>
  <c r="AO302" i="109"/>
  <c r="AT306" i="109"/>
  <c r="AM312" i="109"/>
  <c r="AN313" i="109"/>
  <c r="AR315" i="109"/>
  <c r="I264" i="109"/>
  <c r="AQ264" i="109"/>
  <c r="L269" i="109"/>
  <c r="AT269" i="109"/>
  <c r="J271" i="109"/>
  <c r="AR271" i="109"/>
  <c r="O276" i="109"/>
  <c r="AL277" i="109"/>
  <c r="I280" i="109"/>
  <c r="AQ280" i="109"/>
  <c r="AM284" i="109"/>
  <c r="L285" i="109"/>
  <c r="AT285" i="109"/>
  <c r="J287" i="109"/>
  <c r="AT287" i="109"/>
  <c r="AN288" i="109"/>
  <c r="J290" i="109"/>
  <c r="AT290" i="109"/>
  <c r="AO291" i="109"/>
  <c r="AT294" i="109"/>
  <c r="AP295" i="109"/>
  <c r="L295" i="109" s="1"/>
  <c r="AL296" i="109"/>
  <c r="AO300" i="109"/>
  <c r="O303" i="109"/>
  <c r="AN312" i="109"/>
  <c r="AS313" i="109"/>
  <c r="AS315" i="109"/>
  <c r="AK317" i="109"/>
  <c r="AX317" i="109" s="1"/>
  <c r="AI317" i="109"/>
  <c r="AV317" i="109" s="1"/>
  <c r="AM319" i="109"/>
  <c r="AR264" i="109"/>
  <c r="AS271" i="109"/>
  <c r="AM277" i="109"/>
  <c r="AR280" i="109"/>
  <c r="AN284" i="109"/>
  <c r="AO288" i="109"/>
  <c r="AP291" i="109"/>
  <c r="L291" i="109" s="1"/>
  <c r="AR295" i="109"/>
  <c r="AM296" i="109"/>
  <c r="AP300" i="109"/>
  <c r="L300" i="109" s="1"/>
  <c r="AG302" i="109"/>
  <c r="AO312" i="109"/>
  <c r="AT313" i="109"/>
  <c r="AN319" i="109"/>
  <c r="AK327" i="109"/>
  <c r="AX327" i="109" s="1"/>
  <c r="I331" i="109"/>
  <c r="AR337" i="109"/>
  <c r="J337" i="109"/>
  <c r="AQ337" i="109"/>
  <c r="I337" i="109"/>
  <c r="AP337" i="109"/>
  <c r="L337" i="109" s="1"/>
  <c r="AT337" i="109"/>
  <c r="AS337" i="109"/>
  <c r="AO337" i="109"/>
  <c r="AN337" i="109"/>
  <c r="AM337" i="109"/>
  <c r="AL337" i="109"/>
  <c r="AG337" i="109"/>
  <c r="O337" i="109"/>
  <c r="AO350" i="109"/>
  <c r="AN350" i="109"/>
  <c r="AM350" i="109"/>
  <c r="AL350" i="109"/>
  <c r="I350" i="109"/>
  <c r="AT350" i="109"/>
  <c r="AS350" i="109"/>
  <c r="AR350" i="109"/>
  <c r="AQ350" i="109"/>
  <c r="AP350" i="109"/>
  <c r="L350" i="109" s="1"/>
  <c r="AG350" i="109"/>
  <c r="O350" i="109"/>
  <c r="L271" i="109"/>
  <c r="AO284" i="109"/>
  <c r="AQ288" i="109"/>
  <c r="AQ291" i="109"/>
  <c r="AM292" i="109"/>
  <c r="AS295" i="109"/>
  <c r="AN296" i="109"/>
  <c r="AR300" i="109"/>
  <c r="AG303" i="109"/>
  <c r="AR312" i="109"/>
  <c r="AO319" i="109"/>
  <c r="AR288" i="109"/>
  <c r="AS291" i="109"/>
  <c r="AM294" i="109"/>
  <c r="AG294" i="109"/>
  <c r="AR294" i="109"/>
  <c r="J294" i="109"/>
  <c r="AQ306" i="109"/>
  <c r="I306" i="109"/>
  <c r="AP306" i="109"/>
  <c r="L306" i="109" s="1"/>
  <c r="AN306" i="109"/>
  <c r="AG306" i="109"/>
  <c r="AG316" i="109"/>
  <c r="O316" i="109"/>
  <c r="AT316" i="109"/>
  <c r="AR316" i="109"/>
  <c r="J316" i="109"/>
  <c r="AQ316" i="109"/>
  <c r="I316" i="109"/>
  <c r="AP316" i="109"/>
  <c r="L316" i="109" s="1"/>
  <c r="AM316" i="109"/>
  <c r="AL316" i="109"/>
  <c r="AS319" i="109"/>
  <c r="AP331" i="109"/>
  <c r="L331" i="109" s="1"/>
  <c r="AO331" i="109"/>
  <c r="AN331" i="109"/>
  <c r="AM331" i="109"/>
  <c r="AL331" i="109"/>
  <c r="AG331" i="109"/>
  <c r="O331" i="109"/>
  <c r="AT331" i="109"/>
  <c r="AN321" i="109"/>
  <c r="AS324" i="109"/>
  <c r="AO328" i="109"/>
  <c r="AP335" i="109"/>
  <c r="L335" i="109" s="1"/>
  <c r="AR338" i="109"/>
  <c r="AS346" i="109"/>
  <c r="AN347" i="109"/>
  <c r="AN298" i="109"/>
  <c r="AM307" i="109"/>
  <c r="J310" i="109"/>
  <c r="AR310" i="109"/>
  <c r="AN314" i="109"/>
  <c r="AO321" i="109"/>
  <c r="AM323" i="109"/>
  <c r="L324" i="109"/>
  <c r="AT324" i="109"/>
  <c r="J326" i="109"/>
  <c r="AR326" i="109"/>
  <c r="AP328" i="109"/>
  <c r="L328" i="109" s="1"/>
  <c r="AN330" i="109"/>
  <c r="AL332" i="109"/>
  <c r="I335" i="109"/>
  <c r="AQ335" i="109"/>
  <c r="AM336" i="109"/>
  <c r="I338" i="109"/>
  <c r="AS338" i="109"/>
  <c r="AL339" i="109"/>
  <c r="AO347" i="109"/>
  <c r="AN307" i="109"/>
  <c r="AS310" i="109"/>
  <c r="AP321" i="109"/>
  <c r="L321" i="109" s="1"/>
  <c r="AN323" i="109"/>
  <c r="O324" i="109"/>
  <c r="AS326" i="109"/>
  <c r="I328" i="109"/>
  <c r="AQ328" i="109"/>
  <c r="AM332" i="109"/>
  <c r="J335" i="109"/>
  <c r="AN336" i="109"/>
  <c r="J338" i="109"/>
  <c r="AT338" i="109"/>
  <c r="AM339" i="109"/>
  <c r="AN341" i="109"/>
  <c r="AM341" i="109"/>
  <c r="AL341" i="109"/>
  <c r="AP347" i="109"/>
  <c r="AT335" i="109"/>
  <c r="AR335" i="109"/>
  <c r="AI344" i="109"/>
  <c r="AV344" i="109" s="1"/>
  <c r="AS328" i="109"/>
  <c r="L338" i="109"/>
  <c r="AJ344" i="109"/>
  <c r="AW344" i="109" s="1"/>
  <c r="AS321" i="109"/>
  <c r="AT328" i="109"/>
  <c r="AP332" i="109"/>
  <c r="L332" i="109" s="1"/>
  <c r="O335" i="109"/>
  <c r="O338" i="109"/>
  <c r="AS339" i="109"/>
  <c r="AJ345" i="109"/>
  <c r="AW345" i="109" s="1"/>
  <c r="AR346" i="109"/>
  <c r="J346" i="109"/>
  <c r="AQ346" i="109"/>
  <c r="I346" i="109"/>
  <c r="AP346" i="109"/>
  <c r="L346" i="109" s="1"/>
  <c r="AO346" i="109"/>
  <c r="AT347" i="109"/>
  <c r="AP293" i="109"/>
  <c r="L293" i="109" s="1"/>
  <c r="AM304" i="109"/>
  <c r="J307" i="109"/>
  <c r="AR307" i="109"/>
  <c r="AG310" i="109"/>
  <c r="AN311" i="109"/>
  <c r="AO318" i="109"/>
  <c r="AM320" i="109"/>
  <c r="AT321" i="109"/>
  <c r="J323" i="109"/>
  <c r="AR323" i="109"/>
  <c r="AG326" i="109"/>
  <c r="O328" i="109"/>
  <c r="I332" i="109"/>
  <c r="AQ332" i="109"/>
  <c r="AO334" i="109"/>
  <c r="AR336" i="109"/>
  <c r="I339" i="109"/>
  <c r="AT339" i="109"/>
  <c r="AG341" i="109"/>
  <c r="AS307" i="109"/>
  <c r="AP318" i="109"/>
  <c r="L318" i="109" s="1"/>
  <c r="O321" i="109"/>
  <c r="AS323" i="109"/>
  <c r="J332" i="109"/>
  <c r="AR332" i="109"/>
  <c r="AP334" i="109"/>
  <c r="L334" i="109" s="1"/>
  <c r="AG335" i="109"/>
  <c r="AS336" i="109"/>
  <c r="O346" i="109"/>
  <c r="AI326" i="109"/>
  <c r="AV326" i="109" s="1"/>
  <c r="AS332" i="109"/>
  <c r="AP339" i="109"/>
  <c r="L339" i="109" s="1"/>
  <c r="AO339" i="109"/>
  <c r="AN339" i="109"/>
  <c r="AI341" i="109"/>
  <c r="AV341" i="109" s="1"/>
  <c r="AG347" i="109"/>
  <c r="AQ347" i="109"/>
  <c r="I347" i="109"/>
  <c r="AP304" i="109"/>
  <c r="L304" i="109" s="1"/>
  <c r="O307" i="109"/>
  <c r="I311" i="109"/>
  <c r="AQ311" i="109"/>
  <c r="J318" i="109"/>
  <c r="AR318" i="109"/>
  <c r="AP320" i="109"/>
  <c r="L320" i="109" s="1"/>
  <c r="O323" i="109"/>
  <c r="AL324" i="109"/>
  <c r="AJ326" i="109"/>
  <c r="AW326" i="109" s="1"/>
  <c r="I327" i="109"/>
  <c r="AQ327" i="109"/>
  <c r="AT332" i="109"/>
  <c r="J334" i="109"/>
  <c r="AR334" i="109"/>
  <c r="J336" i="109"/>
  <c r="AJ341" i="109"/>
  <c r="AW341" i="109" s="1"/>
  <c r="AG346" i="109"/>
  <c r="L347" i="109"/>
  <c r="AQ348" i="109"/>
  <c r="I348" i="109"/>
  <c r="AP348" i="109"/>
  <c r="L348" i="109" s="1"/>
  <c r="AO348" i="109"/>
  <c r="AN348" i="109"/>
  <c r="AM348" i="109"/>
  <c r="AS318" i="109"/>
  <c r="AM324" i="109"/>
  <c r="O332" i="109"/>
  <c r="AS334" i="109"/>
  <c r="AL338" i="109"/>
  <c r="O339" i="109"/>
  <c r="O347" i="109"/>
  <c r="AL310" i="109"/>
  <c r="AS311" i="109"/>
  <c r="AT318" i="109"/>
  <c r="J320" i="109"/>
  <c r="AR320" i="109"/>
  <c r="AN324" i="109"/>
  <c r="AL326" i="109"/>
  <c r="AS327" i="109"/>
  <c r="AT334" i="109"/>
  <c r="L336" i="109"/>
  <c r="AM338" i="109"/>
  <c r="AO341" i="109"/>
  <c r="AL343" i="109"/>
  <c r="O343" i="109"/>
  <c r="O348" i="109"/>
  <c r="L311" i="109"/>
  <c r="L327" i="109"/>
  <c r="AL335" i="109"/>
  <c r="AN338" i="109"/>
  <c r="AG339" i="109"/>
  <c r="AP341" i="109"/>
  <c r="L341" i="109" s="1"/>
  <c r="AS342" i="109"/>
  <c r="AQ344" i="109"/>
  <c r="J351" i="109"/>
  <c r="AR351" i="109"/>
  <c r="AT342" i="109"/>
  <c r="J344" i="109"/>
  <c r="AR344" i="109"/>
  <c r="AS351" i="109"/>
  <c r="L351" i="109"/>
  <c r="Z19" i="108"/>
  <c r="AL5" i="108"/>
  <c r="X49" i="2" s="1"/>
  <c r="AB19" i="108"/>
  <c r="Q19" i="108"/>
  <c r="P19" i="108"/>
  <c r="AB5" i="108"/>
  <c r="N49" i="2" s="1"/>
  <c r="AF19" i="108"/>
  <c r="AR5" i="108"/>
  <c r="AD49" i="2" s="1"/>
  <c r="R19" i="108"/>
  <c r="AD5" i="108"/>
  <c r="P49" i="2" s="1"/>
  <c r="AK26" i="108"/>
  <c r="AX26" i="108" s="1"/>
  <c r="AJ26" i="108"/>
  <c r="AW26" i="108" s="1"/>
  <c r="AI26" i="108"/>
  <c r="AV26" i="108" s="1"/>
  <c r="AH5" i="108"/>
  <c r="T49" i="2" s="1"/>
  <c r="V19" i="108"/>
  <c r="AE19" i="108"/>
  <c r="AI5" i="108"/>
  <c r="U49" i="2" s="1"/>
  <c r="AI108" i="108"/>
  <c r="AV108" i="108" s="1"/>
  <c r="AK108" i="108"/>
  <c r="AX108" i="108" s="1"/>
  <c r="AJ108" i="108"/>
  <c r="AW108" i="108" s="1"/>
  <c r="T19" i="108"/>
  <c r="J23" i="108"/>
  <c r="AR23" i="108"/>
  <c r="AS30" i="108"/>
  <c r="I32" i="108"/>
  <c r="AQ32" i="108"/>
  <c r="AS34" i="108"/>
  <c r="J39" i="108"/>
  <c r="AT39" i="108"/>
  <c r="I46" i="108"/>
  <c r="AR57" i="108"/>
  <c r="J57" i="108"/>
  <c r="AO57" i="108"/>
  <c r="AJ110" i="108"/>
  <c r="AW110" i="108" s="1"/>
  <c r="AK110" i="108"/>
  <c r="AX110" i="108" s="1"/>
  <c r="AI110" i="108"/>
  <c r="AV110" i="108" s="1"/>
  <c r="AQ115" i="108"/>
  <c r="I115" i="108"/>
  <c r="AO115" i="108"/>
  <c r="AN115" i="108"/>
  <c r="AM115" i="108"/>
  <c r="AL115" i="108"/>
  <c r="O115" i="108"/>
  <c r="AS115" i="108"/>
  <c r="J115" i="108"/>
  <c r="AT115" i="108"/>
  <c r="AR115" i="108"/>
  <c r="AP115" i="108"/>
  <c r="L115" i="108" s="1"/>
  <c r="AG115" i="108"/>
  <c r="AT23" i="108"/>
  <c r="AG46" i="108"/>
  <c r="AP46" i="108"/>
  <c r="L46" i="108" s="1"/>
  <c r="O23" i="108"/>
  <c r="AS25" i="108"/>
  <c r="I27" i="108"/>
  <c r="AQ27" i="108"/>
  <c r="AM31" i="108"/>
  <c r="L32" i="108"/>
  <c r="AT32" i="108"/>
  <c r="J37" i="108"/>
  <c r="AR40" i="108"/>
  <c r="AQ48" i="108"/>
  <c r="AI50" i="108"/>
  <c r="AV50" i="108" s="1"/>
  <c r="AM55" i="108"/>
  <c r="AG57" i="108"/>
  <c r="AM74" i="108"/>
  <c r="AL74" i="108"/>
  <c r="AG74" i="108"/>
  <c r="AR74" i="108"/>
  <c r="I74" i="108"/>
  <c r="AQ74" i="108"/>
  <c r="AR85" i="108"/>
  <c r="J85" i="108"/>
  <c r="AP85" i="108"/>
  <c r="L85" i="108" s="1"/>
  <c r="I85" i="108"/>
  <c r="AT85" i="108"/>
  <c r="AS85" i="108"/>
  <c r="AQ85" i="108"/>
  <c r="AO85" i="108"/>
  <c r="AN85" i="108"/>
  <c r="AM85" i="108"/>
  <c r="AL85" i="108"/>
  <c r="AG85" i="108"/>
  <c r="O85" i="108"/>
  <c r="AP102" i="108"/>
  <c r="L102" i="108" s="1"/>
  <c r="AO102" i="108"/>
  <c r="AM102" i="108"/>
  <c r="AG102" i="108"/>
  <c r="I102" i="108"/>
  <c r="AT102" i="108"/>
  <c r="AS102" i="108"/>
  <c r="AR102" i="108"/>
  <c r="AQ102" i="108"/>
  <c r="AN102" i="108"/>
  <c r="AL102" i="108"/>
  <c r="O102" i="108"/>
  <c r="AK57" i="108"/>
  <c r="AX57" i="108" s="1"/>
  <c r="AJ57" i="108"/>
  <c r="AW57" i="108" s="1"/>
  <c r="AG30" i="108"/>
  <c r="O32" i="108"/>
  <c r="O34" i="108"/>
  <c r="AL37" i="108"/>
  <c r="AG37" i="108"/>
  <c r="AG39" i="108"/>
  <c r="AO42" i="108"/>
  <c r="AT42" i="108"/>
  <c r="O46" i="108"/>
  <c r="AJ50" i="108"/>
  <c r="AW50" i="108" s="1"/>
  <c r="AO68" i="108"/>
  <c r="O68" i="108"/>
  <c r="AP68" i="108"/>
  <c r="L68" i="108" s="1"/>
  <c r="AS32" i="108"/>
  <c r="AG23" i="108"/>
  <c r="AL26" i="108"/>
  <c r="AS27" i="108"/>
  <c r="AO31" i="108"/>
  <c r="O42" i="108"/>
  <c r="AR47" i="108"/>
  <c r="J47" i="108"/>
  <c r="AN47" i="108"/>
  <c r="AM47" i="108"/>
  <c r="AG47" i="108"/>
  <c r="AS48" i="108"/>
  <c r="AO52" i="108"/>
  <c r="O52" i="108"/>
  <c r="AR52" i="108"/>
  <c r="I52" i="108"/>
  <c r="AQ52" i="108"/>
  <c r="AP55" i="108"/>
  <c r="L55" i="108" s="1"/>
  <c r="AI57" i="108"/>
  <c r="AV57" i="108" s="1"/>
  <c r="AP59" i="108"/>
  <c r="L59" i="108" s="1"/>
  <c r="AQ59" i="108"/>
  <c r="AL59" i="108"/>
  <c r="O59" i="108"/>
  <c r="AJ63" i="108"/>
  <c r="AW63" i="108" s="1"/>
  <c r="AR69" i="108"/>
  <c r="J69" i="108"/>
  <c r="AP69" i="108"/>
  <c r="L69" i="108" s="1"/>
  <c r="AN69" i="108"/>
  <c r="AM69" i="108"/>
  <c r="AG69" i="108"/>
  <c r="AI74" i="108"/>
  <c r="AV74" i="108" s="1"/>
  <c r="AK74" i="108"/>
  <c r="AX74" i="108" s="1"/>
  <c r="AJ74" i="108"/>
  <c r="AW74" i="108" s="1"/>
  <c r="AM26" i="108"/>
  <c r="L27" i="108"/>
  <c r="AT27" i="108"/>
  <c r="AP31" i="108"/>
  <c r="L31" i="108" s="1"/>
  <c r="AG32" i="108"/>
  <c r="O37" i="108"/>
  <c r="AI39" i="108"/>
  <c r="AV39" i="108" s="1"/>
  <c r="AQ40" i="108"/>
  <c r="I40" i="108"/>
  <c r="AL40" i="108"/>
  <c r="AR43" i="108"/>
  <c r="J43" i="108"/>
  <c r="AQ43" i="108"/>
  <c r="I43" i="108"/>
  <c r="AL57" i="108"/>
  <c r="AN26" i="108"/>
  <c r="O27" i="108"/>
  <c r="AL28" i="108"/>
  <c r="AS29" i="108"/>
  <c r="AJ30" i="108"/>
  <c r="AW30" i="108" s="1"/>
  <c r="I31" i="108"/>
  <c r="AQ31" i="108"/>
  <c r="AM36" i="108"/>
  <c r="AK39" i="108"/>
  <c r="AX39" i="108" s="1"/>
  <c r="AG42" i="108"/>
  <c r="L43" i="108"/>
  <c r="AM45" i="108"/>
  <c r="O47" i="108"/>
  <c r="I48" i="108"/>
  <c r="AM53" i="108"/>
  <c r="AR53" i="108"/>
  <c r="J53" i="108"/>
  <c r="AR55" i="108"/>
  <c r="AO56" i="108"/>
  <c r="AM57" i="108"/>
  <c r="AP62" i="108"/>
  <c r="L62" i="108" s="1"/>
  <c r="AM63" i="108"/>
  <c r="AS65" i="108"/>
  <c r="J65" i="108"/>
  <c r="AO65" i="108"/>
  <c r="AN65" i="108"/>
  <c r="AG65" i="108"/>
  <c r="AG68" i="108"/>
  <c r="O69" i="108"/>
  <c r="AT71" i="108"/>
  <c r="AS71" i="108"/>
  <c r="J71" i="108"/>
  <c r="AR71" i="108"/>
  <c r="I71" i="108"/>
  <c r="AQ71" i="108"/>
  <c r="AP71" i="108"/>
  <c r="L71" i="108" s="1"/>
  <c r="AO71" i="108"/>
  <c r="AN71" i="108"/>
  <c r="AL72" i="108"/>
  <c r="AG72" i="108"/>
  <c r="AQ72" i="108"/>
  <c r="AP72" i="108"/>
  <c r="L72" i="108" s="1"/>
  <c r="AK119" i="108"/>
  <c r="AX119" i="108" s="1"/>
  <c r="AJ119" i="108"/>
  <c r="AW119" i="108" s="1"/>
  <c r="AI119" i="108"/>
  <c r="AV119" i="108" s="1"/>
  <c r="AS23" i="108"/>
  <c r="I24" i="108"/>
  <c r="AQ24" i="108"/>
  <c r="AO26" i="108"/>
  <c r="AM28" i="108"/>
  <c r="L29" i="108"/>
  <c r="AT29" i="108"/>
  <c r="J31" i="108"/>
  <c r="AR31" i="108"/>
  <c r="AQ33" i="108"/>
  <c r="AN36" i="108"/>
  <c r="AL39" i="108"/>
  <c r="O40" i="108"/>
  <c r="O43" i="108"/>
  <c r="AN45" i="108"/>
  <c r="AG52" i="108"/>
  <c r="L53" i="108"/>
  <c r="AP56" i="108"/>
  <c r="L56" i="108" s="1"/>
  <c r="AN57" i="108"/>
  <c r="AG59" i="108"/>
  <c r="AQ62" i="108"/>
  <c r="AP63" i="108"/>
  <c r="L63" i="108" s="1"/>
  <c r="AM70" i="108"/>
  <c r="O70" i="108"/>
  <c r="AP70" i="108"/>
  <c r="L70" i="108" s="1"/>
  <c r="O71" i="108"/>
  <c r="AN74" i="108"/>
  <c r="AL30" i="108"/>
  <c r="AS31" i="108"/>
  <c r="AM39" i="108"/>
  <c r="AL46" i="108"/>
  <c r="O48" i="108"/>
  <c r="AT48" i="108"/>
  <c r="AN48" i="108"/>
  <c r="AP57" i="108"/>
  <c r="L57" i="108" s="1"/>
  <c r="AK72" i="108"/>
  <c r="AX72" i="108" s="1"/>
  <c r="AJ72" i="108"/>
  <c r="AW72" i="108" s="1"/>
  <c r="AI72" i="108"/>
  <c r="AV72" i="108" s="1"/>
  <c r="AJ81" i="108"/>
  <c r="AW81" i="108" s="1"/>
  <c r="AK81" i="108"/>
  <c r="AX81" i="108" s="1"/>
  <c r="AI81" i="108"/>
  <c r="AV81" i="108" s="1"/>
  <c r="AG109" i="108"/>
  <c r="AL109" i="108"/>
  <c r="O109" i="108"/>
  <c r="AR109" i="108"/>
  <c r="I109" i="108"/>
  <c r="AP109" i="108"/>
  <c r="L109" i="108" s="1"/>
  <c r="J109" i="108"/>
  <c r="AT109" i="108"/>
  <c r="AS109" i="108"/>
  <c r="AQ109" i="108"/>
  <c r="AO109" i="108"/>
  <c r="AN109" i="108"/>
  <c r="AM109" i="108"/>
  <c r="AJ76" i="108"/>
  <c r="AW76" i="108" s="1"/>
  <c r="AL23" i="108"/>
  <c r="AS24" i="108"/>
  <c r="I26" i="108"/>
  <c r="AQ26" i="108"/>
  <c r="AO28" i="108"/>
  <c r="AM30" i="108"/>
  <c r="AT31" i="108"/>
  <c r="AS33" i="108"/>
  <c r="AL34" i="108"/>
  <c r="AQ36" i="108"/>
  <c r="AN39" i="108"/>
  <c r="AG40" i="108"/>
  <c r="AL42" i="108"/>
  <c r="AG43" i="108"/>
  <c r="AM44" i="108"/>
  <c r="AR44" i="108"/>
  <c r="J44" i="108"/>
  <c r="AR45" i="108"/>
  <c r="AM46" i="108"/>
  <c r="AM54" i="108"/>
  <c r="O54" i="108"/>
  <c r="AR54" i="108"/>
  <c r="I54" i="108"/>
  <c r="AQ54" i="108"/>
  <c r="AQ57" i="108"/>
  <c r="AN61" i="108"/>
  <c r="AR61" i="108"/>
  <c r="I61" i="108"/>
  <c r="AM61" i="108"/>
  <c r="AL61" i="108"/>
  <c r="AS62" i="108"/>
  <c r="AR63" i="108"/>
  <c r="AQ66" i="108"/>
  <c r="I66" i="108"/>
  <c r="AG66" i="108"/>
  <c r="AP66" i="108"/>
  <c r="L66" i="108" s="1"/>
  <c r="AG71" i="108"/>
  <c r="AJ73" i="108"/>
  <c r="AW73" i="108" s="1"/>
  <c r="AP74" i="108"/>
  <c r="L74" i="108" s="1"/>
  <c r="AM23" i="108"/>
  <c r="L24" i="108"/>
  <c r="J26" i="108"/>
  <c r="AR26" i="108"/>
  <c r="AP28" i="108"/>
  <c r="L28" i="108" s="1"/>
  <c r="AN30" i="108"/>
  <c r="O31" i="108"/>
  <c r="AL32" i="108"/>
  <c r="AT33" i="108"/>
  <c r="AM34" i="108"/>
  <c r="AR36" i="108"/>
  <c r="AO39" i="108"/>
  <c r="AM42" i="108"/>
  <c r="L44" i="108"/>
  <c r="AN46" i="108"/>
  <c r="AG48" i="108"/>
  <c r="AP49" i="108"/>
  <c r="L49" i="108" s="1"/>
  <c r="AL49" i="108"/>
  <c r="O49" i="108"/>
  <c r="AG53" i="108"/>
  <c r="L54" i="108"/>
  <c r="AS57" i="108"/>
  <c r="AL68" i="108"/>
  <c r="AK73" i="108"/>
  <c r="AX73" i="108" s="1"/>
  <c r="AS74" i="108"/>
  <c r="AN23" i="108"/>
  <c r="AS26" i="108"/>
  <c r="AO30" i="108"/>
  <c r="AM32" i="108"/>
  <c r="AM37" i="108"/>
  <c r="AP39" i="108"/>
  <c r="L39" i="108" s="1"/>
  <c r="AN42" i="108"/>
  <c r="AO46" i="108"/>
  <c r="AL52" i="108"/>
  <c r="AT55" i="108"/>
  <c r="AN55" i="108"/>
  <c r="AS55" i="108"/>
  <c r="J55" i="108"/>
  <c r="AT57" i="108"/>
  <c r="AJ60" i="108"/>
  <c r="AW60" i="108" s="1"/>
  <c r="AI65" i="108"/>
  <c r="AV65" i="108" s="1"/>
  <c r="AM68" i="108"/>
  <c r="AG34" i="108"/>
  <c r="AR34" i="108"/>
  <c r="J34" i="108"/>
  <c r="AO23" i="108"/>
  <c r="AT26" i="108"/>
  <c r="J28" i="108"/>
  <c r="AR28" i="108"/>
  <c r="AI29" i="108"/>
  <c r="AV29" i="108" s="1"/>
  <c r="AP30" i="108"/>
  <c r="L30" i="108" s="1"/>
  <c r="AN32" i="108"/>
  <c r="AO34" i="108"/>
  <c r="J36" i="108"/>
  <c r="AN37" i="108"/>
  <c r="AQ39" i="108"/>
  <c r="AP42" i="108"/>
  <c r="L42" i="108" s="1"/>
  <c r="AQ46" i="108"/>
  <c r="AL47" i="108"/>
  <c r="AM52" i="108"/>
  <c r="AJ53" i="108"/>
  <c r="AW53" i="108" s="1"/>
  <c r="O55" i="108"/>
  <c r="AS56" i="108"/>
  <c r="J56" i="108"/>
  <c r="AR56" i="108"/>
  <c r="I56" i="108"/>
  <c r="AL56" i="108"/>
  <c r="AN59" i="108"/>
  <c r="AK60" i="108"/>
  <c r="AX60" i="108" s="1"/>
  <c r="AK65" i="108"/>
  <c r="AX65" i="108" s="1"/>
  <c r="AN68" i="108"/>
  <c r="AL69" i="108"/>
  <c r="AL170" i="108"/>
  <c r="O170" i="108"/>
  <c r="AG170" i="108"/>
  <c r="J170" i="108"/>
  <c r="AR170" i="108"/>
  <c r="AT170" i="108"/>
  <c r="AS170" i="108"/>
  <c r="AQ170" i="108"/>
  <c r="AP170" i="108"/>
  <c r="L170" i="108" s="1"/>
  <c r="AO170" i="108"/>
  <c r="AN170" i="108"/>
  <c r="AM170" i="108"/>
  <c r="I170" i="108"/>
  <c r="AP23" i="108"/>
  <c r="L23" i="108" s="1"/>
  <c r="AL27" i="108"/>
  <c r="AS28" i="108"/>
  <c r="AJ29" i="108"/>
  <c r="AW29" i="108" s="1"/>
  <c r="I30" i="108"/>
  <c r="AQ30" i="108"/>
  <c r="AO32" i="108"/>
  <c r="AP34" i="108"/>
  <c r="L34" i="108" s="1"/>
  <c r="O36" i="108"/>
  <c r="AP36" i="108"/>
  <c r="L36" i="108" s="1"/>
  <c r="AO37" i="108"/>
  <c r="AR39" i="108"/>
  <c r="AQ42" i="108"/>
  <c r="AL43" i="108"/>
  <c r="AR46" i="108"/>
  <c r="AO47" i="108"/>
  <c r="AN52" i="108"/>
  <c r="AK53" i="108"/>
  <c r="AX53" i="108" s="1"/>
  <c r="AO59" i="108"/>
  <c r="O62" i="108"/>
  <c r="AO62" i="108"/>
  <c r="AQ68" i="108"/>
  <c r="AO69" i="108"/>
  <c r="I23" i="108"/>
  <c r="J30" i="108"/>
  <c r="AQ34" i="108"/>
  <c r="AP37" i="108"/>
  <c r="L37" i="108" s="1"/>
  <c r="I39" i="108"/>
  <c r="AS39" i="108"/>
  <c r="AM40" i="108"/>
  <c r="AR42" i="108"/>
  <c r="AM43" i="108"/>
  <c r="AT45" i="108"/>
  <c r="AP45" i="108"/>
  <c r="L45" i="108" s="1"/>
  <c r="AO45" i="108"/>
  <c r="AS46" i="108"/>
  <c r="AP47" i="108"/>
  <c r="L47" i="108" s="1"/>
  <c r="AL48" i="108"/>
  <c r="AP52" i="108"/>
  <c r="L52" i="108" s="1"/>
  <c r="AG55" i="108"/>
  <c r="O56" i="108"/>
  <c r="I57" i="108"/>
  <c r="AR59" i="108"/>
  <c r="AL63" i="108"/>
  <c r="AS63" i="108"/>
  <c r="J63" i="108"/>
  <c r="AO63" i="108"/>
  <c r="AN63" i="108"/>
  <c r="AG63" i="108"/>
  <c r="AR68" i="108"/>
  <c r="AQ69" i="108"/>
  <c r="AG76" i="108"/>
  <c r="AQ76" i="108"/>
  <c r="AN76" i="108"/>
  <c r="AM76" i="108"/>
  <c r="AL76" i="108"/>
  <c r="AT76" i="108"/>
  <c r="J76" i="108"/>
  <c r="AS76" i="108"/>
  <c r="I76" i="108"/>
  <c r="AR76" i="108"/>
  <c r="AQ81" i="108"/>
  <c r="AS87" i="108"/>
  <c r="AR88" i="108"/>
  <c r="AR94" i="108"/>
  <c r="O78" i="108"/>
  <c r="AO78" i="108"/>
  <c r="AN79" i="108"/>
  <c r="AR81" i="108"/>
  <c r="AS88" i="108"/>
  <c r="AQ89" i="108"/>
  <c r="AQ93" i="108"/>
  <c r="I93" i="108"/>
  <c r="AP93" i="108"/>
  <c r="L93" i="108" s="1"/>
  <c r="AN93" i="108"/>
  <c r="AS94" i="108"/>
  <c r="I97" i="108"/>
  <c r="AP99" i="108"/>
  <c r="AG103" i="108"/>
  <c r="AT103" i="108"/>
  <c r="AP103" i="108"/>
  <c r="L103" i="108" s="1"/>
  <c r="AN103" i="108"/>
  <c r="I104" i="108"/>
  <c r="O127" i="108"/>
  <c r="AS127" i="108"/>
  <c r="J127" i="108"/>
  <c r="AR127" i="108"/>
  <c r="I127" i="108"/>
  <c r="AQ127" i="108"/>
  <c r="AP127" i="108"/>
  <c r="L127" i="108" s="1"/>
  <c r="AO127" i="108"/>
  <c r="AN127" i="108"/>
  <c r="AM127" i="108"/>
  <c r="AL127" i="108"/>
  <c r="AG127" i="108"/>
  <c r="O142" i="108"/>
  <c r="AS142" i="108"/>
  <c r="J142" i="108"/>
  <c r="AR142" i="108"/>
  <c r="I142" i="108"/>
  <c r="AO142" i="108"/>
  <c r="AT142" i="108"/>
  <c r="AQ142" i="108"/>
  <c r="AP142" i="108"/>
  <c r="L142" i="108" s="1"/>
  <c r="AN142" i="108"/>
  <c r="AM142" i="108"/>
  <c r="AL142" i="108"/>
  <c r="AG142" i="108"/>
  <c r="AL50" i="108"/>
  <c r="AS51" i="108"/>
  <c r="AM58" i="108"/>
  <c r="AL77" i="108"/>
  <c r="AO79" i="108"/>
  <c r="AS81" i="108"/>
  <c r="AN83" i="108"/>
  <c r="AP86" i="108"/>
  <c r="L86" i="108" s="1"/>
  <c r="AO86" i="108"/>
  <c r="AM86" i="108"/>
  <c r="AG86" i="108"/>
  <c r="I87" i="108"/>
  <c r="AT88" i="108"/>
  <c r="AJ92" i="108"/>
  <c r="AW92" i="108" s="1"/>
  <c r="AI92" i="108"/>
  <c r="AV92" i="108" s="1"/>
  <c r="AQ99" i="108"/>
  <c r="O103" i="108"/>
  <c r="AM106" i="108"/>
  <c r="AL107" i="108"/>
  <c r="AM97" i="108"/>
  <c r="AL97" i="108"/>
  <c r="AT97" i="108"/>
  <c r="AT104" i="108"/>
  <c r="AN104" i="108"/>
  <c r="AM104" i="108"/>
  <c r="AG104" i="108"/>
  <c r="O104" i="108"/>
  <c r="AK118" i="108"/>
  <c r="AX118" i="108" s="1"/>
  <c r="AI118" i="108"/>
  <c r="AV118" i="108" s="1"/>
  <c r="AG87" i="108"/>
  <c r="AT87" i="108"/>
  <c r="AP87" i="108"/>
  <c r="L87" i="108" s="1"/>
  <c r="AN87" i="108"/>
  <c r="I88" i="108"/>
  <c r="AM81" i="108"/>
  <c r="AT81" i="108"/>
  <c r="L81" i="108"/>
  <c r="O87" i="108"/>
  <c r="AG94" i="108"/>
  <c r="O94" i="108"/>
  <c r="AQ94" i="108"/>
  <c r="I94" i="108"/>
  <c r="AO94" i="108"/>
  <c r="AJ114" i="108"/>
  <c r="AW114" i="108" s="1"/>
  <c r="AI114" i="108"/>
  <c r="AV114" i="108" s="1"/>
  <c r="AT127" i="108"/>
  <c r="AN88" i="108"/>
  <c r="AM88" i="108"/>
  <c r="AG88" i="108"/>
  <c r="O88" i="108"/>
  <c r="AG97" i="108"/>
  <c r="AT79" i="108"/>
  <c r="AJ86" i="108"/>
  <c r="AW86" i="108" s="1"/>
  <c r="O89" i="108"/>
  <c r="AT89" i="108"/>
  <c r="AR89" i="108"/>
  <c r="J89" i="108"/>
  <c r="AN89" i="108"/>
  <c r="AL89" i="108"/>
  <c r="AI93" i="108"/>
  <c r="AV93" i="108" s="1"/>
  <c r="AT99" i="108"/>
  <c r="L99" i="108"/>
  <c r="AR99" i="108"/>
  <c r="J99" i="108"/>
  <c r="AL112" i="108"/>
  <c r="O112" i="108"/>
  <c r="AS112" i="108"/>
  <c r="J112" i="108"/>
  <c r="AR112" i="108"/>
  <c r="I112" i="108"/>
  <c r="AQ112" i="108"/>
  <c r="AP112" i="108"/>
  <c r="L112" i="108" s="1"/>
  <c r="AM112" i="108"/>
  <c r="AJ118" i="108"/>
  <c r="AW118" i="108" s="1"/>
  <c r="AN38" i="108"/>
  <c r="J50" i="108"/>
  <c r="AR50" i="108"/>
  <c r="J58" i="108"/>
  <c r="AS58" i="108"/>
  <c r="AT60" i="108"/>
  <c r="AN67" i="108"/>
  <c r="AO73" i="108"/>
  <c r="AQ75" i="108"/>
  <c r="J77" i="108"/>
  <c r="AS77" i="108"/>
  <c r="L79" i="108"/>
  <c r="AG81" i="108"/>
  <c r="AK86" i="108"/>
  <c r="AX86" i="108" s="1"/>
  <c r="AK93" i="108"/>
  <c r="AX93" i="108" s="1"/>
  <c r="AO95" i="108"/>
  <c r="AN95" i="108"/>
  <c r="AL95" i="108"/>
  <c r="AI97" i="108"/>
  <c r="AV97" i="108" s="1"/>
  <c r="O99" i="108"/>
  <c r="AS101" i="108"/>
  <c r="AL103" i="108"/>
  <c r="AT107" i="108"/>
  <c r="AK117" i="108"/>
  <c r="AX117" i="108" s="1"/>
  <c r="AJ117" i="108"/>
  <c r="AW117" i="108" s="1"/>
  <c r="AI117" i="108"/>
  <c r="AV117" i="108" s="1"/>
  <c r="AG125" i="108"/>
  <c r="AR125" i="108"/>
  <c r="I125" i="108"/>
  <c r="AQ125" i="108"/>
  <c r="AP125" i="108"/>
  <c r="L125" i="108" s="1"/>
  <c r="AO125" i="108"/>
  <c r="AN125" i="108"/>
  <c r="AM125" i="108"/>
  <c r="AL125" i="108"/>
  <c r="O125" i="108"/>
  <c r="AS50" i="108"/>
  <c r="AT58" i="108"/>
  <c r="AP73" i="108"/>
  <c r="L73" i="108" s="1"/>
  <c r="I75" i="108"/>
  <c r="AR75" i="108"/>
  <c r="AT77" i="108"/>
  <c r="AL78" i="108"/>
  <c r="O79" i="108"/>
  <c r="AG89" i="108"/>
  <c r="AL93" i="108"/>
  <c r="AK97" i="108"/>
  <c r="AX97" i="108" s="1"/>
  <c r="AR100" i="108"/>
  <c r="J100" i="108"/>
  <c r="AQ100" i="108"/>
  <c r="I100" i="108"/>
  <c r="AO100" i="108"/>
  <c r="AM103" i="108"/>
  <c r="AL104" i="108"/>
  <c r="AR106" i="108"/>
  <c r="J106" i="108"/>
  <c r="AO106" i="108"/>
  <c r="AN106" i="108"/>
  <c r="AL106" i="108"/>
  <c r="AG112" i="108"/>
  <c r="AK114" i="108"/>
  <c r="AX114" i="108" s="1"/>
  <c r="AQ73" i="108"/>
  <c r="AM78" i="108"/>
  <c r="AT83" i="108"/>
  <c r="AR83" i="108"/>
  <c r="J83" i="108"/>
  <c r="AM93" i="108"/>
  <c r="AN97" i="108"/>
  <c r="AG99" i="108"/>
  <c r="AO103" i="108"/>
  <c r="AO104" i="108"/>
  <c r="I107" i="108"/>
  <c r="AJ141" i="108"/>
  <c r="AW141" i="108" s="1"/>
  <c r="AI141" i="108"/>
  <c r="AV141" i="108" s="1"/>
  <c r="AK141" i="108"/>
  <c r="AX141" i="108" s="1"/>
  <c r="AK149" i="108"/>
  <c r="AX149" i="108" s="1"/>
  <c r="AJ149" i="108"/>
  <c r="AW149" i="108" s="1"/>
  <c r="AI149" i="108"/>
  <c r="AV149" i="108" s="1"/>
  <c r="I73" i="108"/>
  <c r="AT75" i="108"/>
  <c r="AN78" i="108"/>
  <c r="AG79" i="108"/>
  <c r="O83" i="108"/>
  <c r="AL87" i="108"/>
  <c r="AO93" i="108"/>
  <c r="AO97" i="108"/>
  <c r="AR101" i="108"/>
  <c r="J101" i="108"/>
  <c r="AP101" i="108"/>
  <c r="L101" i="108" s="1"/>
  <c r="AQ103" i="108"/>
  <c r="AP104" i="108"/>
  <c r="L104" i="108" s="1"/>
  <c r="AJ111" i="108"/>
  <c r="AW111" i="108" s="1"/>
  <c r="AI111" i="108"/>
  <c r="AV111" i="108" s="1"/>
  <c r="AR73" i="108"/>
  <c r="J73" i="108"/>
  <c r="AT73" i="108"/>
  <c r="AP78" i="108"/>
  <c r="L78" i="108" s="1"/>
  <c r="AL81" i="108"/>
  <c r="AR84" i="108"/>
  <c r="J84" i="108"/>
  <c r="AQ84" i="108"/>
  <c r="I84" i="108"/>
  <c r="AO84" i="108"/>
  <c r="AM87" i="108"/>
  <c r="AL88" i="108"/>
  <c r="AR93" i="108"/>
  <c r="AL94" i="108"/>
  <c r="AP97" i="108"/>
  <c r="L97" i="108" s="1"/>
  <c r="AR103" i="108"/>
  <c r="AQ104" i="108"/>
  <c r="AG107" i="108"/>
  <c r="L107" i="108"/>
  <c r="AQ107" i="108"/>
  <c r="AO107" i="108"/>
  <c r="AN112" i="108"/>
  <c r="AP136" i="108"/>
  <c r="L136" i="108" s="1"/>
  <c r="AO136" i="108"/>
  <c r="AL136" i="108"/>
  <c r="AG136" i="108"/>
  <c r="I136" i="108"/>
  <c r="AT136" i="108"/>
  <c r="AS136" i="108"/>
  <c r="AR136" i="108"/>
  <c r="AQ136" i="108"/>
  <c r="AN136" i="108"/>
  <c r="AM136" i="108"/>
  <c r="O136" i="108"/>
  <c r="AK145" i="108"/>
  <c r="AX145" i="108" s="1"/>
  <c r="O75" i="108"/>
  <c r="AG77" i="108"/>
  <c r="AQ78" i="108"/>
  <c r="AN81" i="108"/>
  <c r="AG83" i="108"/>
  <c r="AS86" i="108"/>
  <c r="AO87" i="108"/>
  <c r="AO88" i="108"/>
  <c r="AS93" i="108"/>
  <c r="AM94" i="108"/>
  <c r="AQ97" i="108"/>
  <c r="AL99" i="108"/>
  <c r="AG100" i="108"/>
  <c r="O101" i="108"/>
  <c r="AS103" i="108"/>
  <c r="AR104" i="108"/>
  <c r="AG106" i="108"/>
  <c r="O107" i="108"/>
  <c r="AO112" i="108"/>
  <c r="I92" i="108"/>
  <c r="AQ92" i="108"/>
  <c r="AG108" i="108"/>
  <c r="AQ111" i="108"/>
  <c r="I117" i="108"/>
  <c r="AR117" i="108"/>
  <c r="I119" i="108"/>
  <c r="AR119" i="108"/>
  <c r="J121" i="108"/>
  <c r="AS121" i="108"/>
  <c r="AL124" i="108"/>
  <c r="AO128" i="108"/>
  <c r="AS130" i="108"/>
  <c r="AO132" i="108"/>
  <c r="AN132" i="108"/>
  <c r="AP133" i="108"/>
  <c r="L133" i="108" s="1"/>
  <c r="AI135" i="108"/>
  <c r="AV135" i="108" s="1"/>
  <c r="AR138" i="108"/>
  <c r="AM139" i="108"/>
  <c r="AG141" i="108"/>
  <c r="AR153" i="108"/>
  <c r="J153" i="108"/>
  <c r="AO153" i="108"/>
  <c r="AS153" i="108"/>
  <c r="AQ153" i="108"/>
  <c r="AN153" i="108"/>
  <c r="AM153" i="108"/>
  <c r="AL153" i="108"/>
  <c r="AM156" i="108"/>
  <c r="AT121" i="108"/>
  <c r="AQ133" i="108"/>
  <c r="AM82" i="108"/>
  <c r="AS92" i="108"/>
  <c r="AM98" i="108"/>
  <c r="J111" i="108"/>
  <c r="AS111" i="108"/>
  <c r="AL114" i="108"/>
  <c r="AL116" i="108"/>
  <c r="AT117" i="108"/>
  <c r="AT119" i="108"/>
  <c r="AL120" i="108"/>
  <c r="L121" i="108"/>
  <c r="AM122" i="108"/>
  <c r="AN124" i="108"/>
  <c r="AQ128" i="108"/>
  <c r="O132" i="108"/>
  <c r="AS133" i="108"/>
  <c r="AP134" i="108"/>
  <c r="L134" i="108" s="1"/>
  <c r="AR137" i="108"/>
  <c r="J137" i="108"/>
  <c r="AG137" i="108"/>
  <c r="AP137" i="108"/>
  <c r="L137" i="108" s="1"/>
  <c r="AT138" i="108"/>
  <c r="AM140" i="108"/>
  <c r="AL147" i="108"/>
  <c r="AT147" i="108"/>
  <c r="L147" i="108"/>
  <c r="O153" i="108"/>
  <c r="AQ156" i="108"/>
  <c r="O158" i="108"/>
  <c r="AR158" i="108"/>
  <c r="J158" i="108"/>
  <c r="AT158" i="108"/>
  <c r="I158" i="108"/>
  <c r="AS158" i="108"/>
  <c r="AQ158" i="108"/>
  <c r="AP158" i="108"/>
  <c r="L158" i="108" s="1"/>
  <c r="AO158" i="108"/>
  <c r="AN158" i="108"/>
  <c r="AM158" i="108"/>
  <c r="AL158" i="108"/>
  <c r="AT111" i="108"/>
  <c r="AM114" i="108"/>
  <c r="AL118" i="108"/>
  <c r="AM120" i="108"/>
  <c r="O121" i="108"/>
  <c r="I128" i="108"/>
  <c r="AR128" i="108"/>
  <c r="AQ130" i="108"/>
  <c r="I130" i="108"/>
  <c r="AO130" i="108"/>
  <c r="I133" i="108"/>
  <c r="AO140" i="108"/>
  <c r="AG152" i="108"/>
  <c r="O152" i="108"/>
  <c r="AT152" i="108"/>
  <c r="AS152" i="108"/>
  <c r="J152" i="108"/>
  <c r="AR152" i="108"/>
  <c r="I152" i="108"/>
  <c r="AN152" i="108"/>
  <c r="AR133" i="108"/>
  <c r="J133" i="108"/>
  <c r="AN133" i="108"/>
  <c r="AG121" i="108"/>
  <c r="AT128" i="108"/>
  <c r="AQ138" i="108"/>
  <c r="AP138" i="108"/>
  <c r="L138" i="108" s="1"/>
  <c r="AM138" i="108"/>
  <c r="AS140" i="108"/>
  <c r="AJ155" i="108"/>
  <c r="AW155" i="108" s="1"/>
  <c r="I82" i="108"/>
  <c r="AQ82" i="108"/>
  <c r="AI90" i="108"/>
  <c r="AV90" i="108" s="1"/>
  <c r="AP91" i="108"/>
  <c r="L91" i="108" s="1"/>
  <c r="I98" i="108"/>
  <c r="AQ98" i="108"/>
  <c r="AM108" i="108"/>
  <c r="AO110" i="108"/>
  <c r="AG111" i="108"/>
  <c r="AP114" i="108"/>
  <c r="L114" i="108" s="1"/>
  <c r="AP116" i="108"/>
  <c r="L116" i="108" s="1"/>
  <c r="AG117" i="108"/>
  <c r="AO118" i="108"/>
  <c r="AG119" i="108"/>
  <c r="AP120" i="108"/>
  <c r="L120" i="108" s="1"/>
  <c r="J124" i="108"/>
  <c r="AS124" i="108"/>
  <c r="AT126" i="108"/>
  <c r="L128" i="108"/>
  <c r="O133" i="108"/>
  <c r="AT134" i="108"/>
  <c r="AP135" i="108"/>
  <c r="L135" i="108" s="1"/>
  <c r="AT140" i="108"/>
  <c r="AP141" i="108"/>
  <c r="L141" i="108" s="1"/>
  <c r="AK155" i="108"/>
  <c r="AX155" i="108" s="1"/>
  <c r="AK179" i="108"/>
  <c r="AX179" i="108" s="1"/>
  <c r="AJ179" i="108"/>
  <c r="AW179" i="108" s="1"/>
  <c r="AI179" i="108"/>
  <c r="AV179" i="108" s="1"/>
  <c r="AP226" i="108"/>
  <c r="L226" i="108" s="1"/>
  <c r="AL226" i="108"/>
  <c r="AT226" i="108"/>
  <c r="I226" i="108"/>
  <c r="AR226" i="108"/>
  <c r="AQ226" i="108"/>
  <c r="AO226" i="108"/>
  <c r="AN226" i="108"/>
  <c r="AM226" i="108"/>
  <c r="AG226" i="108"/>
  <c r="AS226" i="108"/>
  <c r="O226" i="108"/>
  <c r="AP110" i="108"/>
  <c r="L110" i="108" s="1"/>
  <c r="AQ114" i="108"/>
  <c r="AP118" i="108"/>
  <c r="L118" i="108" s="1"/>
  <c r="AQ120" i="108"/>
  <c r="AT124" i="108"/>
  <c r="O128" i="108"/>
  <c r="AG130" i="108"/>
  <c r="AQ135" i="108"/>
  <c r="O138" i="108"/>
  <c r="AQ141" i="108"/>
  <c r="AN184" i="108"/>
  <c r="AM184" i="108"/>
  <c r="AG184" i="108"/>
  <c r="AR184" i="108"/>
  <c r="AQ184" i="108"/>
  <c r="AP184" i="108"/>
  <c r="L184" i="108" s="1"/>
  <c r="AO184" i="108"/>
  <c r="AL184" i="108"/>
  <c r="O184" i="108"/>
  <c r="I184" i="108"/>
  <c r="AT184" i="108"/>
  <c r="AS184" i="108"/>
  <c r="AS82" i="108"/>
  <c r="J91" i="108"/>
  <c r="AR91" i="108"/>
  <c r="AS98" i="108"/>
  <c r="AO108" i="108"/>
  <c r="AQ110" i="108"/>
  <c r="I114" i="108"/>
  <c r="AR114" i="108"/>
  <c r="J116" i="108"/>
  <c r="AR116" i="108"/>
  <c r="I118" i="108"/>
  <c r="AQ118" i="108"/>
  <c r="I120" i="108"/>
  <c r="AR120" i="108"/>
  <c r="AR122" i="108"/>
  <c r="J122" i="108"/>
  <c r="AT122" i="108"/>
  <c r="AG133" i="108"/>
  <c r="AR135" i="108"/>
  <c r="AP139" i="108"/>
  <c r="L139" i="108" s="1"/>
  <c r="O139" i="108"/>
  <c r="AR139" i="108"/>
  <c r="I139" i="108"/>
  <c r="AR141" i="108"/>
  <c r="AL152" i="108"/>
  <c r="L82" i="108"/>
  <c r="L98" i="108"/>
  <c r="AQ108" i="108"/>
  <c r="I110" i="108"/>
  <c r="AR110" i="108"/>
  <c r="J114" i="108"/>
  <c r="AS114" i="108"/>
  <c r="J118" i="108"/>
  <c r="AR118" i="108"/>
  <c r="J120" i="108"/>
  <c r="AL121" i="108"/>
  <c r="O124" i="108"/>
  <c r="AG128" i="108"/>
  <c r="AM134" i="108"/>
  <c r="AO134" i="108"/>
  <c r="AN134" i="108"/>
  <c r="AG138" i="108"/>
  <c r="AT141" i="108"/>
  <c r="AM152" i="108"/>
  <c r="AI166" i="108"/>
  <c r="AV166" i="108" s="1"/>
  <c r="AK166" i="108"/>
  <c r="AX166" i="108" s="1"/>
  <c r="AJ166" i="108"/>
  <c r="AW166" i="108" s="1"/>
  <c r="AT114" i="108"/>
  <c r="AS118" i="108"/>
  <c r="AT120" i="108"/>
  <c r="AM121" i="108"/>
  <c r="AG140" i="108"/>
  <c r="AR140" i="108"/>
  <c r="I140" i="108"/>
  <c r="AQ140" i="108"/>
  <c r="AN140" i="108"/>
  <c r="AT110" i="108"/>
  <c r="AL111" i="108"/>
  <c r="AT118" i="108"/>
  <c r="O120" i="108"/>
  <c r="AN121" i="108"/>
  <c r="AL130" i="108"/>
  <c r="L140" i="108"/>
  <c r="AP152" i="108"/>
  <c r="L152" i="108" s="1"/>
  <c r="AT108" i="108"/>
  <c r="AM111" i="108"/>
  <c r="AO121" i="108"/>
  <c r="AM130" i="108"/>
  <c r="AT135" i="108"/>
  <c r="AG135" i="108"/>
  <c r="AS135" i="108"/>
  <c r="J135" i="108"/>
  <c r="AO135" i="108"/>
  <c r="O140" i="108"/>
  <c r="AN141" i="108"/>
  <c r="AS141" i="108"/>
  <c r="J141" i="108"/>
  <c r="AJ144" i="108"/>
  <c r="AW144" i="108" s="1"/>
  <c r="AQ152" i="108"/>
  <c r="AG120" i="108"/>
  <c r="AN130" i="108"/>
  <c r="AL133" i="108"/>
  <c r="AL138" i="108"/>
  <c r="AG156" i="108"/>
  <c r="AT156" i="108"/>
  <c r="L156" i="108"/>
  <c r="AO156" i="108"/>
  <c r="AN156" i="108"/>
  <c r="AL156" i="108"/>
  <c r="O156" i="108"/>
  <c r="J156" i="108"/>
  <c r="O169" i="108"/>
  <c r="AT169" i="108"/>
  <c r="AR169" i="108"/>
  <c r="J169" i="108"/>
  <c r="AN169" i="108"/>
  <c r="AG169" i="108"/>
  <c r="AT195" i="108"/>
  <c r="I195" i="108"/>
  <c r="AS195" i="108"/>
  <c r="AR195" i="108"/>
  <c r="AQ195" i="108"/>
  <c r="AP195" i="108"/>
  <c r="L195" i="108" s="1"/>
  <c r="AO195" i="108"/>
  <c r="AN195" i="108"/>
  <c r="AM195" i="108"/>
  <c r="AL195" i="108"/>
  <c r="AG195" i="108"/>
  <c r="AS199" i="108"/>
  <c r="AO199" i="108"/>
  <c r="AM199" i="108"/>
  <c r="AG199" i="108"/>
  <c r="AT199" i="108"/>
  <c r="I199" i="108"/>
  <c r="AR199" i="108"/>
  <c r="AQ199" i="108"/>
  <c r="AP199" i="108"/>
  <c r="L199" i="108" s="1"/>
  <c r="AN199" i="108"/>
  <c r="AL199" i="108"/>
  <c r="AT143" i="108"/>
  <c r="AT145" i="108"/>
  <c r="AL146" i="108"/>
  <c r="AS149" i="108"/>
  <c r="AT151" i="108"/>
  <c r="AQ151" i="108"/>
  <c r="AO157" i="108"/>
  <c r="I159" i="108"/>
  <c r="AS159" i="108"/>
  <c r="AG167" i="108"/>
  <c r="AT167" i="108"/>
  <c r="AP167" i="108"/>
  <c r="L167" i="108" s="1"/>
  <c r="AS167" i="108"/>
  <c r="I167" i="108"/>
  <c r="AR167" i="108"/>
  <c r="AN167" i="108"/>
  <c r="AL186" i="108"/>
  <c r="O186" i="108"/>
  <c r="AG186" i="108"/>
  <c r="L186" i="108"/>
  <c r="J186" i="108"/>
  <c r="I186" i="108"/>
  <c r="AS186" i="108"/>
  <c r="AR186" i="108"/>
  <c r="AQ189" i="108"/>
  <c r="I189" i="108"/>
  <c r="AP189" i="108"/>
  <c r="L189" i="108" s="1"/>
  <c r="AN189" i="108"/>
  <c r="AL189" i="108"/>
  <c r="AG189" i="108"/>
  <c r="O189" i="108"/>
  <c r="J189" i="108"/>
  <c r="O195" i="108"/>
  <c r="O199" i="108"/>
  <c r="AR204" i="108"/>
  <c r="J204" i="108"/>
  <c r="AP204" i="108"/>
  <c r="L204" i="108" s="1"/>
  <c r="AO204" i="108"/>
  <c r="I204" i="108"/>
  <c r="AT204" i="108"/>
  <c r="AS204" i="108"/>
  <c r="AQ204" i="108"/>
  <c r="AN204" i="108"/>
  <c r="AM204" i="108"/>
  <c r="AL204" i="108"/>
  <c r="AG204" i="108"/>
  <c r="AN168" i="108"/>
  <c r="AM168" i="108"/>
  <c r="AG168" i="108"/>
  <c r="AP168" i="108"/>
  <c r="L168" i="108" s="1"/>
  <c r="AO168" i="108"/>
  <c r="AJ204" i="108"/>
  <c r="AW204" i="108" s="1"/>
  <c r="AI204" i="108"/>
  <c r="AV204" i="108" s="1"/>
  <c r="AK204" i="108"/>
  <c r="AX204" i="108" s="1"/>
  <c r="AK161" i="108"/>
  <c r="AX161" i="108" s="1"/>
  <c r="AJ161" i="108"/>
  <c r="AW161" i="108" s="1"/>
  <c r="O168" i="108"/>
  <c r="AO175" i="108"/>
  <c r="AN175" i="108"/>
  <c r="AL175" i="108"/>
  <c r="AT175" i="108"/>
  <c r="I175" i="108"/>
  <c r="AS175" i="108"/>
  <c r="AP175" i="108"/>
  <c r="L175" i="108" s="1"/>
  <c r="AM175" i="108"/>
  <c r="L159" i="108"/>
  <c r="AR162" i="108"/>
  <c r="J162" i="108"/>
  <c r="AQ162" i="108"/>
  <c r="I162" i="108"/>
  <c r="AN162" i="108"/>
  <c r="AL169" i="108"/>
  <c r="AG183" i="108"/>
  <c r="AT183" i="108"/>
  <c r="AP183" i="108"/>
  <c r="L183" i="108" s="1"/>
  <c r="I183" i="108"/>
  <c r="AS183" i="108"/>
  <c r="AR183" i="108"/>
  <c r="AQ183" i="108"/>
  <c r="AO183" i="108"/>
  <c r="AM183" i="108"/>
  <c r="AL183" i="108"/>
  <c r="AQ201" i="108"/>
  <c r="I201" i="108"/>
  <c r="AM201" i="108"/>
  <c r="O201" i="108"/>
  <c r="AS201" i="108"/>
  <c r="AN201" i="108"/>
  <c r="AT201" i="108"/>
  <c r="AR201" i="108"/>
  <c r="AP201" i="108"/>
  <c r="L201" i="108" s="1"/>
  <c r="AO201" i="108"/>
  <c r="AL201" i="108"/>
  <c r="AG201" i="108"/>
  <c r="AG143" i="108"/>
  <c r="AG145" i="108"/>
  <c r="AP148" i="108"/>
  <c r="L148" i="108" s="1"/>
  <c r="AP150" i="108"/>
  <c r="L150" i="108" s="1"/>
  <c r="AN155" i="108"/>
  <c r="I157" i="108"/>
  <c r="AS157" i="108"/>
  <c r="O159" i="108"/>
  <c r="L162" i="108"/>
  <c r="AQ165" i="108"/>
  <c r="AM169" i="108"/>
  <c r="AQ173" i="108"/>
  <c r="I173" i="108"/>
  <c r="AP173" i="108"/>
  <c r="L173" i="108" s="1"/>
  <c r="AN173" i="108"/>
  <c r="O173" i="108"/>
  <c r="AG174" i="108"/>
  <c r="O174" i="108"/>
  <c r="AQ174" i="108"/>
  <c r="I174" i="108"/>
  <c r="AT174" i="108"/>
  <c r="AS174" i="108"/>
  <c r="AO174" i="108"/>
  <c r="O175" i="108"/>
  <c r="O183" i="108"/>
  <c r="AN186" i="108"/>
  <c r="AO189" i="108"/>
  <c r="AO155" i="108"/>
  <c r="J157" i="108"/>
  <c r="AT157" i="108"/>
  <c r="AI161" i="108"/>
  <c r="AV161" i="108" s="1"/>
  <c r="O162" i="108"/>
  <c r="AS165" i="108"/>
  <c r="AI167" i="108"/>
  <c r="AV167" i="108" s="1"/>
  <c r="AO169" i="108"/>
  <c r="AM237" i="108"/>
  <c r="AG237" i="108"/>
  <c r="AQ237" i="108"/>
  <c r="I237" i="108"/>
  <c r="J237" i="108"/>
  <c r="AT237" i="108"/>
  <c r="AR237" i="108"/>
  <c r="AP237" i="108"/>
  <c r="L237" i="108" s="1"/>
  <c r="AO237" i="108"/>
  <c r="AN237" i="108"/>
  <c r="AL237" i="108"/>
  <c r="O237" i="108"/>
  <c r="AS237" i="108"/>
  <c r="AQ155" i="108"/>
  <c r="AG159" i="108"/>
  <c r="AT165" i="108"/>
  <c r="AK167" i="108"/>
  <c r="AX167" i="108" s="1"/>
  <c r="AL168" i="108"/>
  <c r="AP169" i="108"/>
  <c r="L169" i="108" s="1"/>
  <c r="AG175" i="108"/>
  <c r="O185" i="108"/>
  <c r="AT185" i="108"/>
  <c r="AR185" i="108"/>
  <c r="J185" i="108"/>
  <c r="AN185" i="108"/>
  <c r="AM185" i="108"/>
  <c r="AL185" i="108"/>
  <c r="AG185" i="108"/>
  <c r="I185" i="108"/>
  <c r="AQ146" i="108"/>
  <c r="I146" i="108"/>
  <c r="AT146" i="108"/>
  <c r="AR155" i="108"/>
  <c r="L157" i="108"/>
  <c r="AM161" i="108"/>
  <c r="AG162" i="108"/>
  <c r="AT163" i="108"/>
  <c r="O163" i="108"/>
  <c r="AR163" i="108"/>
  <c r="I163" i="108"/>
  <c r="AL167" i="108"/>
  <c r="AQ168" i="108"/>
  <c r="AQ169" i="108"/>
  <c r="AQ186" i="108"/>
  <c r="AT189" i="108"/>
  <c r="AJ200" i="108"/>
  <c r="AW200" i="108" s="1"/>
  <c r="AK200" i="108"/>
  <c r="AX200" i="108" s="1"/>
  <c r="AI200" i="108"/>
  <c r="AV200" i="108" s="1"/>
  <c r="AL214" i="108"/>
  <c r="O214" i="108"/>
  <c r="AP214" i="108"/>
  <c r="L214" i="108" s="1"/>
  <c r="J214" i="108"/>
  <c r="AS214" i="108"/>
  <c r="AR214" i="108"/>
  <c r="AO214" i="108"/>
  <c r="AM214" i="108"/>
  <c r="I214" i="108"/>
  <c r="AT214" i="108"/>
  <c r="AQ214" i="108"/>
  <c r="AN214" i="108"/>
  <c r="AT148" i="108"/>
  <c r="AT150" i="108"/>
  <c r="AL151" i="108"/>
  <c r="I155" i="108"/>
  <c r="O157" i="108"/>
  <c r="AN161" i="108"/>
  <c r="L163" i="108"/>
  <c r="AM167" i="108"/>
  <c r="AR168" i="108"/>
  <c r="AS169" i="108"/>
  <c r="AI181" i="108"/>
  <c r="AV181" i="108" s="1"/>
  <c r="AK181" i="108"/>
  <c r="AX181" i="108" s="1"/>
  <c r="AJ181" i="108"/>
  <c r="AW181" i="108" s="1"/>
  <c r="AN183" i="108"/>
  <c r="AT186" i="108"/>
  <c r="AR180" i="108"/>
  <c r="J180" i="108"/>
  <c r="AQ180" i="108"/>
  <c r="I180" i="108"/>
  <c r="AO180" i="108"/>
  <c r="AP180" i="108"/>
  <c r="L180" i="108" s="1"/>
  <c r="AN180" i="108"/>
  <c r="AM180" i="108"/>
  <c r="AL180" i="108"/>
  <c r="AG180" i="108"/>
  <c r="AJ202" i="108"/>
  <c r="AW202" i="108" s="1"/>
  <c r="AK202" i="108"/>
  <c r="AX202" i="108" s="1"/>
  <c r="AI202" i="108"/>
  <c r="AV202" i="108" s="1"/>
  <c r="AJ154" i="108"/>
  <c r="AW154" i="108" s="1"/>
  <c r="AP155" i="108"/>
  <c r="L155" i="108" s="1"/>
  <c r="AM155" i="108"/>
  <c r="AG157" i="108"/>
  <c r="AM159" i="108"/>
  <c r="AT168" i="108"/>
  <c r="AQ175" i="108"/>
  <c r="O180" i="108"/>
  <c r="AP185" i="108"/>
  <c r="L185" i="108" s="1"/>
  <c r="AK154" i="108"/>
  <c r="AX154" i="108" s="1"/>
  <c r="AN159" i="108"/>
  <c r="AL162" i="108"/>
  <c r="AR165" i="108"/>
  <c r="J165" i="108"/>
  <c r="AN165" i="108"/>
  <c r="AM165" i="108"/>
  <c r="O165" i="108"/>
  <c r="AR175" i="108"/>
  <c r="AT179" i="108"/>
  <c r="L179" i="108"/>
  <c r="AR179" i="108"/>
  <c r="AQ179" i="108"/>
  <c r="AN179" i="108"/>
  <c r="AM179" i="108"/>
  <c r="AQ185" i="108"/>
  <c r="AO190" i="108"/>
  <c r="AR196" i="108"/>
  <c r="J196" i="108"/>
  <c r="AQ196" i="108"/>
  <c r="I196" i="108"/>
  <c r="AO196" i="108"/>
  <c r="AK198" i="108"/>
  <c r="AX198" i="108" s="1"/>
  <c r="AL207" i="108"/>
  <c r="O213" i="108"/>
  <c r="AQ213" i="108"/>
  <c r="I213" i="108"/>
  <c r="AO213" i="108"/>
  <c r="AN213" i="108"/>
  <c r="J213" i="108"/>
  <c r="AT213" i="108"/>
  <c r="AR213" i="108"/>
  <c r="AM213" i="108"/>
  <c r="AR222" i="108"/>
  <c r="AJ188" i="108"/>
  <c r="AW188" i="108" s="1"/>
  <c r="AI188" i="108"/>
  <c r="AV188" i="108" s="1"/>
  <c r="AP190" i="108"/>
  <c r="L190" i="108" s="1"/>
  <c r="AL198" i="108"/>
  <c r="AN207" i="108"/>
  <c r="AM202" i="108"/>
  <c r="AQ207" i="108"/>
  <c r="AI221" i="108"/>
  <c r="AV221" i="108" s="1"/>
  <c r="AJ221" i="108"/>
  <c r="AW221" i="108" s="1"/>
  <c r="AP245" i="108"/>
  <c r="L245" i="108" s="1"/>
  <c r="AL245" i="108"/>
  <c r="AT245" i="108"/>
  <c r="AN245" i="108"/>
  <c r="AM245" i="108"/>
  <c r="AG245" i="108"/>
  <c r="O245" i="108"/>
  <c r="I245" i="108"/>
  <c r="AS245" i="108"/>
  <c r="AR245" i="108"/>
  <c r="AQ245" i="108"/>
  <c r="AO245" i="108"/>
  <c r="AR181" i="108"/>
  <c r="J181" i="108"/>
  <c r="AS190" i="108"/>
  <c r="AM191" i="108"/>
  <c r="AQ198" i="108"/>
  <c r="AN202" i="108"/>
  <c r="AS207" i="108"/>
  <c r="AK235" i="108"/>
  <c r="AX235" i="108" s="1"/>
  <c r="AI235" i="108"/>
  <c r="AV235" i="108" s="1"/>
  <c r="AP164" i="108"/>
  <c r="L164" i="108" s="1"/>
  <c r="AM177" i="108"/>
  <c r="AL177" i="108"/>
  <c r="L181" i="108"/>
  <c r="AS182" i="108"/>
  <c r="AP191" i="108"/>
  <c r="L191" i="108" s="1"/>
  <c r="AM193" i="108"/>
  <c r="AL193" i="108"/>
  <c r="AG196" i="108"/>
  <c r="AR197" i="108"/>
  <c r="J197" i="108"/>
  <c r="AR198" i="108"/>
  <c r="AN212" i="108"/>
  <c r="AG212" i="108"/>
  <c r="AR212" i="108"/>
  <c r="J212" i="108"/>
  <c r="O212" i="108"/>
  <c r="I212" i="108"/>
  <c r="AT212" i="108"/>
  <c r="AQ212" i="108"/>
  <c r="AR220" i="108"/>
  <c r="J220" i="108"/>
  <c r="AP220" i="108"/>
  <c r="L220" i="108" s="1"/>
  <c r="AO220" i="108"/>
  <c r="I220" i="108"/>
  <c r="AT220" i="108"/>
  <c r="AQ220" i="108"/>
  <c r="AN220" i="108"/>
  <c r="AL220" i="108"/>
  <c r="AG220" i="108"/>
  <c r="AK221" i="108"/>
  <c r="AX221" i="108" s="1"/>
  <c r="AG223" i="108"/>
  <c r="O223" i="108"/>
  <c r="AT223" i="108"/>
  <c r="L223" i="108"/>
  <c r="AO223" i="108"/>
  <c r="AM223" i="108"/>
  <c r="J223" i="108"/>
  <c r="AS223" i="108"/>
  <c r="AR223" i="108"/>
  <c r="AG190" i="108"/>
  <c r="O190" i="108"/>
  <c r="AQ190" i="108"/>
  <c r="I190" i="108"/>
  <c r="AI196" i="108"/>
  <c r="AV196" i="108" s="1"/>
  <c r="I164" i="108"/>
  <c r="AG181" i="108"/>
  <c r="AS191" i="108"/>
  <c r="AJ196" i="108"/>
  <c r="AW196" i="108" s="1"/>
  <c r="I198" i="108"/>
  <c r="AR208" i="108"/>
  <c r="J208" i="108"/>
  <c r="AN208" i="108"/>
  <c r="AL208" i="108"/>
  <c r="AT208" i="108"/>
  <c r="AS208" i="108"/>
  <c r="AP208" i="108"/>
  <c r="L208" i="108" s="1"/>
  <c r="AM208" i="108"/>
  <c r="AP210" i="108"/>
  <c r="L210" i="108" s="1"/>
  <c r="AL210" i="108"/>
  <c r="AT210" i="108"/>
  <c r="AM210" i="108"/>
  <c r="AG210" i="108"/>
  <c r="O210" i="108"/>
  <c r="J210" i="108"/>
  <c r="AP213" i="108"/>
  <c r="L213" i="108" s="1"/>
  <c r="O220" i="108"/>
  <c r="AJ235" i="108"/>
  <c r="AW235" i="108" s="1"/>
  <c r="AR164" i="108"/>
  <c r="J164" i="108"/>
  <c r="AP182" i="108"/>
  <c r="L182" i="108" s="1"/>
  <c r="AO182" i="108"/>
  <c r="AM182" i="108"/>
  <c r="I191" i="108"/>
  <c r="AL196" i="108"/>
  <c r="AS213" i="108"/>
  <c r="AK242" i="108"/>
  <c r="AX242" i="108" s="1"/>
  <c r="AJ242" i="108"/>
  <c r="AW242" i="108" s="1"/>
  <c r="AI242" i="108"/>
  <c r="AV242" i="108" s="1"/>
  <c r="AP198" i="108"/>
  <c r="L198" i="108" s="1"/>
  <c r="AO198" i="108"/>
  <c r="AM198" i="108"/>
  <c r="I207" i="108"/>
  <c r="AK208" i="108"/>
  <c r="AX208" i="108" s="1"/>
  <c r="AI208" i="108"/>
  <c r="AV208" i="108" s="1"/>
  <c r="AT218" i="108"/>
  <c r="AR218" i="108"/>
  <c r="J218" i="108"/>
  <c r="AQ218" i="108"/>
  <c r="I218" i="108"/>
  <c r="AL218" i="108"/>
  <c r="O218" i="108"/>
  <c r="AP218" i="108"/>
  <c r="L218" i="108" s="1"/>
  <c r="AO218" i="108"/>
  <c r="AL223" i="108"/>
  <c r="AO191" i="108"/>
  <c r="AN191" i="108"/>
  <c r="AL191" i="108"/>
  <c r="AI193" i="108"/>
  <c r="AV193" i="108" s="1"/>
  <c r="AN223" i="108"/>
  <c r="AT202" i="108"/>
  <c r="L202" i="108"/>
  <c r="AR202" i="108"/>
  <c r="J202" i="108"/>
  <c r="AQ202" i="108"/>
  <c r="I202" i="108"/>
  <c r="AL202" i="108"/>
  <c r="AS202" i="108"/>
  <c r="AO202" i="108"/>
  <c r="AG207" i="108"/>
  <c r="O207" i="108"/>
  <c r="AT207" i="108"/>
  <c r="AO207" i="108"/>
  <c r="AR207" i="108"/>
  <c r="AP207" i="108"/>
  <c r="L207" i="108" s="1"/>
  <c r="AM207" i="108"/>
  <c r="AT222" i="108"/>
  <c r="AP222" i="108"/>
  <c r="L222" i="108" s="1"/>
  <c r="AN222" i="108"/>
  <c r="AM222" i="108"/>
  <c r="AQ222" i="108"/>
  <c r="AL222" i="108"/>
  <c r="AG222" i="108"/>
  <c r="O222" i="108"/>
  <c r="J222" i="108"/>
  <c r="I222" i="108"/>
  <c r="AT238" i="108"/>
  <c r="AP238" i="108"/>
  <c r="L238" i="108" s="1"/>
  <c r="AN238" i="108"/>
  <c r="AM238" i="108"/>
  <c r="AT253" i="108"/>
  <c r="AR253" i="108"/>
  <c r="J253" i="108"/>
  <c r="AQ253" i="108"/>
  <c r="I253" i="108"/>
  <c r="AL253" i="108"/>
  <c r="AS253" i="108"/>
  <c r="AP253" i="108"/>
  <c r="L253" i="108" s="1"/>
  <c r="AN253" i="108"/>
  <c r="AM253" i="108"/>
  <c r="AG253" i="108"/>
  <c r="O253" i="108"/>
  <c r="AM221" i="108"/>
  <c r="AG221" i="108"/>
  <c r="AQ221" i="108"/>
  <c r="I221" i="108"/>
  <c r="AP224" i="108"/>
  <c r="L224" i="108" s="1"/>
  <c r="AT229" i="108"/>
  <c r="AO230" i="108"/>
  <c r="O238" i="108"/>
  <c r="AG274" i="108"/>
  <c r="O274" i="108"/>
  <c r="AT274" i="108"/>
  <c r="AO274" i="108"/>
  <c r="J274" i="108"/>
  <c r="I274" i="108"/>
  <c r="AS274" i="108"/>
  <c r="AR274" i="108"/>
  <c r="AQ274" i="108"/>
  <c r="AP274" i="108"/>
  <c r="L274" i="108" s="1"/>
  <c r="AN274" i="108"/>
  <c r="AM274" i="108"/>
  <c r="AL274" i="108"/>
  <c r="AL171" i="108"/>
  <c r="AO176" i="108"/>
  <c r="AM178" i="108"/>
  <c r="AL187" i="108"/>
  <c r="AO192" i="108"/>
  <c r="AM194" i="108"/>
  <c r="AQ224" i="108"/>
  <c r="AN228" i="108"/>
  <c r="AG228" i="108"/>
  <c r="AR228" i="108"/>
  <c r="J228" i="108"/>
  <c r="AQ230" i="108"/>
  <c r="AM242" i="108"/>
  <c r="AQ233" i="108"/>
  <c r="I233" i="108"/>
  <c r="AM233" i="108"/>
  <c r="O233" i="108"/>
  <c r="AG238" i="108"/>
  <c r="O248" i="108"/>
  <c r="AQ248" i="108"/>
  <c r="I248" i="108"/>
  <c r="AO248" i="108"/>
  <c r="AT248" i="108"/>
  <c r="AS248" i="108"/>
  <c r="AR248" i="108"/>
  <c r="AN248" i="108"/>
  <c r="AM248" i="108"/>
  <c r="AL248" i="108"/>
  <c r="AG248" i="108"/>
  <c r="AO253" i="108"/>
  <c r="AT224" i="108"/>
  <c r="AS230" i="108"/>
  <c r="L233" i="108"/>
  <c r="AT234" i="108"/>
  <c r="L234" i="108"/>
  <c r="AR234" i="108"/>
  <c r="J234" i="108"/>
  <c r="AQ234" i="108"/>
  <c r="I234" i="108"/>
  <c r="AL234" i="108"/>
  <c r="AG239" i="108"/>
  <c r="O239" i="108"/>
  <c r="AT239" i="108"/>
  <c r="L239" i="108"/>
  <c r="AO239" i="108"/>
  <c r="AR240" i="108"/>
  <c r="J240" i="108"/>
  <c r="AN240" i="108"/>
  <c r="AL240" i="108"/>
  <c r="AM256" i="108"/>
  <c r="AG256" i="108"/>
  <c r="AQ256" i="108"/>
  <c r="I256" i="108"/>
  <c r="O256" i="108"/>
  <c r="J256" i="108"/>
  <c r="AT256" i="108"/>
  <c r="AS256" i="108"/>
  <c r="AR256" i="108"/>
  <c r="AP256" i="108"/>
  <c r="L256" i="108" s="1"/>
  <c r="AO256" i="108"/>
  <c r="AN256" i="108"/>
  <c r="AL256" i="108"/>
  <c r="O229" i="108"/>
  <c r="AQ229" i="108"/>
  <c r="I229" i="108"/>
  <c r="AO229" i="108"/>
  <c r="AN229" i="108"/>
  <c r="AT230" i="108"/>
  <c r="L240" i="108"/>
  <c r="AR275" i="108"/>
  <c r="J275" i="108"/>
  <c r="AN275" i="108"/>
  <c r="AL275" i="108"/>
  <c r="I275" i="108"/>
  <c r="AT275" i="108"/>
  <c r="AS275" i="108"/>
  <c r="AQ275" i="108"/>
  <c r="AP275" i="108"/>
  <c r="L275" i="108" s="1"/>
  <c r="AO275" i="108"/>
  <c r="AM275" i="108"/>
  <c r="AG275" i="108"/>
  <c r="O275" i="108"/>
  <c r="AS176" i="108"/>
  <c r="I178" i="108"/>
  <c r="AQ178" i="108"/>
  <c r="AS192" i="108"/>
  <c r="AQ194" i="108"/>
  <c r="AM205" i="108"/>
  <c r="AG205" i="108"/>
  <c r="AQ205" i="108"/>
  <c r="I205" i="108"/>
  <c r="AQ217" i="108"/>
  <c r="I217" i="108"/>
  <c r="AM217" i="108"/>
  <c r="O217" i="108"/>
  <c r="AG233" i="108"/>
  <c r="AQ236" i="108"/>
  <c r="O240" i="108"/>
  <c r="AR242" i="108"/>
  <c r="AR224" i="108"/>
  <c r="J224" i="108"/>
  <c r="AN224" i="108"/>
  <c r="AL224" i="108"/>
  <c r="AL230" i="108"/>
  <c r="O230" i="108"/>
  <c r="AP230" i="108"/>
  <c r="L230" i="108" s="1"/>
  <c r="AP248" i="108"/>
  <c r="L248" i="108" s="1"/>
  <c r="AS178" i="108"/>
  <c r="AS194" i="108"/>
  <c r="O205" i="108"/>
  <c r="AT206" i="108"/>
  <c r="AP206" i="108"/>
  <c r="L206" i="108" s="1"/>
  <c r="AN206" i="108"/>
  <c r="AM206" i="108"/>
  <c r="AL221" i="108"/>
  <c r="AK228" i="108"/>
  <c r="AX228" i="108" s="1"/>
  <c r="AG229" i="108"/>
  <c r="AL238" i="108"/>
  <c r="AG240" i="108"/>
  <c r="O206" i="108"/>
  <c r="AG217" i="108"/>
  <c r="AN221" i="108"/>
  <c r="O224" i="108"/>
  <c r="AL228" i="108"/>
  <c r="AL233" i="108"/>
  <c r="AI234" i="108"/>
  <c r="AV234" i="108" s="1"/>
  <c r="AO238" i="108"/>
  <c r="AL239" i="108"/>
  <c r="AQ252" i="108"/>
  <c r="I252" i="108"/>
  <c r="AM252" i="108"/>
  <c r="O252" i="108"/>
  <c r="AT252" i="108"/>
  <c r="AR252" i="108"/>
  <c r="AP252" i="108"/>
  <c r="L252" i="108" s="1"/>
  <c r="AO252" i="108"/>
  <c r="AN252" i="108"/>
  <c r="AG252" i="108"/>
  <c r="AT269" i="108"/>
  <c r="AR269" i="108"/>
  <c r="J269" i="108"/>
  <c r="AQ269" i="108"/>
  <c r="I269" i="108"/>
  <c r="AL269" i="108"/>
  <c r="AS269" i="108"/>
  <c r="AP269" i="108"/>
  <c r="L269" i="108" s="1"/>
  <c r="AO269" i="108"/>
  <c r="AN269" i="108"/>
  <c r="AM269" i="108"/>
  <c r="AG269" i="108"/>
  <c r="O269" i="108"/>
  <c r="AP221" i="108"/>
  <c r="L221" i="108" s="1"/>
  <c r="AG224" i="108"/>
  <c r="AO233" i="108"/>
  <c r="AR236" i="108"/>
  <c r="J236" i="108"/>
  <c r="AP236" i="108"/>
  <c r="L236" i="108" s="1"/>
  <c r="AO236" i="108"/>
  <c r="AR238" i="108"/>
  <c r="AN239" i="108"/>
  <c r="AK246" i="108"/>
  <c r="AX246" i="108" s="1"/>
  <c r="AI246" i="108"/>
  <c r="AV246" i="108" s="1"/>
  <c r="AK219" i="108"/>
  <c r="AX219" i="108" s="1"/>
  <c r="AI219" i="108"/>
  <c r="AV219" i="108" s="1"/>
  <c r="AS221" i="108"/>
  <c r="AM229" i="108"/>
  <c r="AR233" i="108"/>
  <c r="AN234" i="108"/>
  <c r="AQ239" i="108"/>
  <c r="AO240" i="108"/>
  <c r="AP242" i="108"/>
  <c r="L242" i="108" s="1"/>
  <c r="AL242" i="108"/>
  <c r="AT242" i="108"/>
  <c r="AK249" i="108"/>
  <c r="AX249" i="108" s="1"/>
  <c r="AI249" i="108"/>
  <c r="AV249" i="108" s="1"/>
  <c r="AN271" i="108"/>
  <c r="AG258" i="108"/>
  <c r="O258" i="108"/>
  <c r="AT258" i="108"/>
  <c r="AO258" i="108"/>
  <c r="AR259" i="108"/>
  <c r="J259" i="108"/>
  <c r="AN259" i="108"/>
  <c r="AL259" i="108"/>
  <c r="O264" i="108"/>
  <c r="AQ264" i="108"/>
  <c r="I264" i="108"/>
  <c r="AO264" i="108"/>
  <c r="AN264" i="108"/>
  <c r="AQ271" i="108"/>
  <c r="AN200" i="108"/>
  <c r="AS203" i="108"/>
  <c r="AM209" i="108"/>
  <c r="AG215" i="108"/>
  <c r="AN216" i="108"/>
  <c r="AS219" i="108"/>
  <c r="AM225" i="108"/>
  <c r="AN232" i="108"/>
  <c r="AS235" i="108"/>
  <c r="I249" i="108"/>
  <c r="L259" i="108"/>
  <c r="AS271" i="108"/>
  <c r="AO272" i="108"/>
  <c r="AM279" i="108"/>
  <c r="AJ280" i="108"/>
  <c r="AW280" i="108" s="1"/>
  <c r="O259" i="108"/>
  <c r="AI263" i="108"/>
  <c r="AV263" i="108" s="1"/>
  <c r="AL265" i="108"/>
  <c r="O265" i="108"/>
  <c r="AP265" i="108"/>
  <c r="L265" i="108" s="1"/>
  <c r="AT271" i="108"/>
  <c r="AL273" i="108"/>
  <c r="AO279" i="108"/>
  <c r="AL247" i="108"/>
  <c r="AL249" i="108"/>
  <c r="AP249" i="108"/>
  <c r="L249" i="108" s="1"/>
  <c r="AK263" i="108"/>
  <c r="AX263" i="108" s="1"/>
  <c r="AG264" i="108"/>
  <c r="AR272" i="108"/>
  <c r="AO273" i="108"/>
  <c r="AP279" i="108"/>
  <c r="L279" i="108" s="1"/>
  <c r="AL257" i="108"/>
  <c r="AG259" i="108"/>
  <c r="AK270" i="108"/>
  <c r="AX270" i="108" s="1"/>
  <c r="AI270" i="108"/>
  <c r="AV270" i="108" s="1"/>
  <c r="AQ273" i="108"/>
  <c r="AQ279" i="108"/>
  <c r="AL258" i="108"/>
  <c r="AR271" i="108"/>
  <c r="J271" i="108"/>
  <c r="AP271" i="108"/>
  <c r="L271" i="108" s="1"/>
  <c r="AO271" i="108"/>
  <c r="AR273" i="108"/>
  <c r="AS279" i="108"/>
  <c r="AT285" i="108"/>
  <c r="L285" i="108"/>
  <c r="AR285" i="108"/>
  <c r="J285" i="108"/>
  <c r="AQ285" i="108"/>
  <c r="I285" i="108"/>
  <c r="AO285" i="108"/>
  <c r="AM285" i="108"/>
  <c r="AL285" i="108"/>
  <c r="AS200" i="108"/>
  <c r="AS216" i="108"/>
  <c r="AP227" i="108"/>
  <c r="L227" i="108" s="1"/>
  <c r="AS232" i="108"/>
  <c r="AP243" i="108"/>
  <c r="L243" i="108" s="1"/>
  <c r="AP247" i="108"/>
  <c r="L247" i="108" s="1"/>
  <c r="AQ257" i="108"/>
  <c r="AM258" i="108"/>
  <c r="AS273" i="108"/>
  <c r="AT279" i="108"/>
  <c r="AK282" i="108"/>
  <c r="AX282" i="108" s="1"/>
  <c r="AQ284" i="108"/>
  <c r="I284" i="108"/>
  <c r="AO284" i="108"/>
  <c r="AM284" i="108"/>
  <c r="O284" i="108"/>
  <c r="O285" i="108"/>
  <c r="AT319" i="108"/>
  <c r="AR319" i="108"/>
  <c r="J319" i="108"/>
  <c r="AQ319" i="108"/>
  <c r="I319" i="108"/>
  <c r="AL319" i="108"/>
  <c r="AS319" i="108"/>
  <c r="AP319" i="108"/>
  <c r="L319" i="108" s="1"/>
  <c r="AO319" i="108"/>
  <c r="AN319" i="108"/>
  <c r="AM319" i="108"/>
  <c r="AG319" i="108"/>
  <c r="O319" i="108"/>
  <c r="L200" i="108"/>
  <c r="AS209" i="108"/>
  <c r="I211" i="108"/>
  <c r="AQ211" i="108"/>
  <c r="AM215" i="108"/>
  <c r="I227" i="108"/>
  <c r="AQ227" i="108"/>
  <c r="AM231" i="108"/>
  <c r="L232" i="108"/>
  <c r="I243" i="108"/>
  <c r="AQ243" i="108"/>
  <c r="AQ247" i="108"/>
  <c r="AG249" i="108"/>
  <c r="AR255" i="108"/>
  <c r="J255" i="108"/>
  <c r="AP255" i="108"/>
  <c r="L255" i="108" s="1"/>
  <c r="AO255" i="108"/>
  <c r="AR257" i="108"/>
  <c r="AN258" i="108"/>
  <c r="AP261" i="108"/>
  <c r="L261" i="108" s="1"/>
  <c r="AL261" i="108"/>
  <c r="AT261" i="108"/>
  <c r="AL264" i="108"/>
  <c r="O271" i="108"/>
  <c r="AP277" i="108"/>
  <c r="L277" i="108" s="1"/>
  <c r="AL277" i="108"/>
  <c r="AT277" i="108"/>
  <c r="L284" i="108"/>
  <c r="AG290" i="108"/>
  <c r="AQ290" i="108"/>
  <c r="I290" i="108"/>
  <c r="AO290" i="108"/>
  <c r="AS290" i="108"/>
  <c r="AR290" i="108"/>
  <c r="AP290" i="108"/>
  <c r="L290" i="108" s="1"/>
  <c r="AN290" i="108"/>
  <c r="AM290" i="108"/>
  <c r="AL290" i="108"/>
  <c r="O290" i="108"/>
  <c r="AS247" i="108"/>
  <c r="AS257" i="108"/>
  <c r="AP258" i="108"/>
  <c r="L258" i="108" s="1"/>
  <c r="AM259" i="108"/>
  <c r="AJ261" i="108"/>
  <c r="AW261" i="108" s="1"/>
  <c r="AI261" i="108"/>
  <c r="AV261" i="108" s="1"/>
  <c r="AM264" i="108"/>
  <c r="AJ270" i="108"/>
  <c r="AW270" i="108" s="1"/>
  <c r="AM272" i="108"/>
  <c r="AG272" i="108"/>
  <c r="AQ272" i="108"/>
  <c r="I272" i="108"/>
  <c r="I273" i="108"/>
  <c r="AG285" i="108"/>
  <c r="AG297" i="108"/>
  <c r="AR297" i="108"/>
  <c r="J297" i="108"/>
  <c r="AP297" i="108"/>
  <c r="L297" i="108" s="1"/>
  <c r="I297" i="108"/>
  <c r="AT297" i="108"/>
  <c r="AS297" i="108"/>
  <c r="AQ297" i="108"/>
  <c r="AO297" i="108"/>
  <c r="AN297" i="108"/>
  <c r="AM297" i="108"/>
  <c r="AL297" i="108"/>
  <c r="O297" i="108"/>
  <c r="AN309" i="108"/>
  <c r="AL309" i="108"/>
  <c r="AT309" i="108"/>
  <c r="J309" i="108"/>
  <c r="I309" i="108"/>
  <c r="AS309" i="108"/>
  <c r="AR309" i="108"/>
  <c r="AQ309" i="108"/>
  <c r="AP309" i="108"/>
  <c r="L309" i="108" s="1"/>
  <c r="AO309" i="108"/>
  <c r="AM309" i="108"/>
  <c r="AG309" i="108"/>
  <c r="O309" i="108"/>
  <c r="AS211" i="108"/>
  <c r="AO215" i="108"/>
  <c r="AS227" i="108"/>
  <c r="AS243" i="108"/>
  <c r="AQ258" i="108"/>
  <c r="AO259" i="108"/>
  <c r="AJ260" i="108"/>
  <c r="AW260" i="108" s="1"/>
  <c r="AP264" i="108"/>
  <c r="L264" i="108" s="1"/>
  <c r="AG271" i="108"/>
  <c r="L272" i="108"/>
  <c r="AI283" i="108"/>
  <c r="AV283" i="108" s="1"/>
  <c r="AT273" i="108"/>
  <c r="AP273" i="108"/>
  <c r="L273" i="108" s="1"/>
  <c r="AN273" i="108"/>
  <c r="AM273" i="108"/>
  <c r="AN279" i="108"/>
  <c r="AL279" i="108"/>
  <c r="AG279" i="108"/>
  <c r="AR279" i="108"/>
  <c r="J279" i="108"/>
  <c r="AN247" i="108"/>
  <c r="AR247" i="108"/>
  <c r="J247" i="108"/>
  <c r="AS258" i="108"/>
  <c r="AQ259" i="108"/>
  <c r="AS264" i="108"/>
  <c r="AN265" i="108"/>
  <c r="O273" i="108"/>
  <c r="AT257" i="108"/>
  <c r="AP257" i="108"/>
  <c r="L257" i="108" s="1"/>
  <c r="AN257" i="108"/>
  <c r="AM257" i="108"/>
  <c r="AS259" i="108"/>
  <c r="AT264" i="108"/>
  <c r="AO265" i="108"/>
  <c r="O279" i="108"/>
  <c r="O247" i="108"/>
  <c r="AN249" i="108"/>
  <c r="O257" i="108"/>
  <c r="AT259" i="108"/>
  <c r="AM261" i="108"/>
  <c r="AN263" i="108"/>
  <c r="AG263" i="108"/>
  <c r="AR263" i="108"/>
  <c r="J263" i="108"/>
  <c r="AQ265" i="108"/>
  <c r="AQ268" i="108"/>
  <c r="I268" i="108"/>
  <c r="AM268" i="108"/>
  <c r="O268" i="108"/>
  <c r="AL271" i="108"/>
  <c r="AJ272" i="108"/>
  <c r="AW272" i="108" s="1"/>
  <c r="AG273" i="108"/>
  <c r="AM277" i="108"/>
  <c r="AN284" i="108"/>
  <c r="AN285" i="108"/>
  <c r="AK296" i="108"/>
  <c r="AX296" i="108" s="1"/>
  <c r="AI296" i="108"/>
  <c r="AV296" i="108" s="1"/>
  <c r="AJ296" i="108"/>
  <c r="AW296" i="108" s="1"/>
  <c r="AS299" i="108"/>
  <c r="AQ313" i="108"/>
  <c r="AL323" i="108"/>
  <c r="AM244" i="108"/>
  <c r="AG250" i="108"/>
  <c r="AN251" i="108"/>
  <c r="AS254" i="108"/>
  <c r="AM260" i="108"/>
  <c r="AN267" i="108"/>
  <c r="AS270" i="108"/>
  <c r="AP281" i="108"/>
  <c r="L281" i="108" s="1"/>
  <c r="AN283" i="108"/>
  <c r="AM286" i="108"/>
  <c r="AS286" i="108"/>
  <c r="AP291" i="108"/>
  <c r="L291" i="108" s="1"/>
  <c r="AN291" i="108"/>
  <c r="AM291" i="108"/>
  <c r="AM295" i="108"/>
  <c r="AQ298" i="108"/>
  <c r="I298" i="108"/>
  <c r="AO298" i="108"/>
  <c r="AN298" i="108"/>
  <c r="AG298" i="108"/>
  <c r="I299" i="108"/>
  <c r="AT299" i="108"/>
  <c r="AL307" i="108"/>
  <c r="AS313" i="108"/>
  <c r="AM315" i="108"/>
  <c r="AI320" i="108"/>
  <c r="AV320" i="108" s="1"/>
  <c r="AO323" i="108"/>
  <c r="AK330" i="108"/>
  <c r="AX330" i="108" s="1"/>
  <c r="AJ330" i="108"/>
  <c r="AW330" i="108" s="1"/>
  <c r="AI330" i="108"/>
  <c r="AV330" i="108" s="1"/>
  <c r="AR305" i="108"/>
  <c r="J305" i="108"/>
  <c r="AP305" i="108"/>
  <c r="L305" i="108" s="1"/>
  <c r="AO305" i="108"/>
  <c r="AO307" i="108"/>
  <c r="AL311" i="108"/>
  <c r="AT311" i="108"/>
  <c r="AR311" i="108"/>
  <c r="J311" i="108"/>
  <c r="AT313" i="108"/>
  <c r="AR325" i="108"/>
  <c r="J325" i="108"/>
  <c r="AP325" i="108"/>
  <c r="L325" i="108" s="1"/>
  <c r="AO325" i="108"/>
  <c r="AN325" i="108"/>
  <c r="AL325" i="108"/>
  <c r="O325" i="108"/>
  <c r="AT325" i="108"/>
  <c r="O299" i="108"/>
  <c r="AP299" i="108"/>
  <c r="L299" i="108" s="1"/>
  <c r="AN299" i="108"/>
  <c r="AS281" i="108"/>
  <c r="O305" i="108"/>
  <c r="AR307" i="108"/>
  <c r="AG313" i="108"/>
  <c r="AR313" i="108"/>
  <c r="J313" i="108"/>
  <c r="AP313" i="108"/>
  <c r="L313" i="108" s="1"/>
  <c r="AS251" i="108"/>
  <c r="AS267" i="108"/>
  <c r="AN280" i="108"/>
  <c r="O281" i="108"/>
  <c r="AS283" i="108"/>
  <c r="AT287" i="108"/>
  <c r="AR287" i="108"/>
  <c r="J287" i="108"/>
  <c r="AQ287" i="108"/>
  <c r="AL287" i="108"/>
  <c r="AQ289" i="108"/>
  <c r="AG292" i="108"/>
  <c r="O292" i="108"/>
  <c r="AT292" i="108"/>
  <c r="AO292" i="108"/>
  <c r="AM292" i="108"/>
  <c r="AG299" i="108"/>
  <c r="AG305" i="108"/>
  <c r="AG306" i="108"/>
  <c r="AQ306" i="108"/>
  <c r="I306" i="108"/>
  <c r="AO306" i="108"/>
  <c r="I307" i="108"/>
  <c r="AT307" i="108"/>
  <c r="AJ310" i="108"/>
  <c r="AW310" i="108" s="1"/>
  <c r="AT315" i="108"/>
  <c r="I246" i="108"/>
  <c r="AQ246" i="108"/>
  <c r="AM250" i="108"/>
  <c r="L251" i="108"/>
  <c r="AS260" i="108"/>
  <c r="AM266" i="108"/>
  <c r="I278" i="108"/>
  <c r="AQ278" i="108"/>
  <c r="AO280" i="108"/>
  <c r="AM282" i="108"/>
  <c r="L283" i="108"/>
  <c r="O287" i="108"/>
  <c r="AN293" i="108"/>
  <c r="AL293" i="108"/>
  <c r="AT293" i="108"/>
  <c r="L293" i="108"/>
  <c r="AO300" i="108"/>
  <c r="AM300" i="108"/>
  <c r="AL300" i="108"/>
  <c r="AG300" i="108"/>
  <c r="O300" i="108"/>
  <c r="L306" i="108"/>
  <c r="O313" i="108"/>
  <c r="AG324" i="108"/>
  <c r="O324" i="108"/>
  <c r="AT324" i="108"/>
  <c r="AQ324" i="108"/>
  <c r="I324" i="108"/>
  <c r="AO324" i="108"/>
  <c r="AN324" i="108"/>
  <c r="AM324" i="108"/>
  <c r="AP307" i="108"/>
  <c r="L307" i="108" s="1"/>
  <c r="AN307" i="108"/>
  <c r="AM307" i="108"/>
  <c r="AS246" i="108"/>
  <c r="AO250" i="108"/>
  <c r="AS262" i="108"/>
  <c r="AO266" i="108"/>
  <c r="AS278" i="108"/>
  <c r="I280" i="108"/>
  <c r="AQ280" i="108"/>
  <c r="AL286" i="108"/>
  <c r="AG287" i="108"/>
  <c r="AM298" i="108"/>
  <c r="AN311" i="108"/>
  <c r="O315" i="108"/>
  <c r="AP315" i="108"/>
  <c r="L315" i="108" s="1"/>
  <c r="AN315" i="108"/>
  <c r="AQ325" i="108"/>
  <c r="AK329" i="108"/>
  <c r="AX329" i="108" s="1"/>
  <c r="AJ329" i="108"/>
  <c r="AW329" i="108" s="1"/>
  <c r="AI329" i="108"/>
  <c r="AV329" i="108" s="1"/>
  <c r="AT323" i="108"/>
  <c r="AR323" i="108"/>
  <c r="J323" i="108"/>
  <c r="AQ323" i="108"/>
  <c r="I323" i="108"/>
  <c r="AP323" i="108"/>
  <c r="L323" i="108" s="1"/>
  <c r="AN323" i="108"/>
  <c r="AM323" i="108"/>
  <c r="AG323" i="108"/>
  <c r="AS280" i="108"/>
  <c r="AR289" i="108"/>
  <c r="J289" i="108"/>
  <c r="AP289" i="108"/>
  <c r="L289" i="108" s="1"/>
  <c r="AO289" i="108"/>
  <c r="AL295" i="108"/>
  <c r="AT295" i="108"/>
  <c r="L295" i="108"/>
  <c r="AR295" i="108"/>
  <c r="J295" i="108"/>
  <c r="AL299" i="108"/>
  <c r="AM305" i="108"/>
  <c r="AP311" i="108"/>
  <c r="L311" i="108" s="1"/>
  <c r="O323" i="108"/>
  <c r="AJ295" i="108"/>
  <c r="AW295" i="108" s="1"/>
  <c r="AI295" i="108"/>
  <c r="AV295" i="108" s="1"/>
  <c r="AN305" i="108"/>
  <c r="AG307" i="108"/>
  <c r="AQ311" i="108"/>
  <c r="AL313" i="108"/>
  <c r="AL331" i="108"/>
  <c r="AG331" i="108"/>
  <c r="O331" i="108"/>
  <c r="AT331" i="108"/>
  <c r="AR331" i="108"/>
  <c r="J331" i="108"/>
  <c r="AQ331" i="108"/>
  <c r="I331" i="108"/>
  <c r="AP331" i="108"/>
  <c r="L331" i="108" s="1"/>
  <c r="AO331" i="108"/>
  <c r="AN331" i="108"/>
  <c r="AQ286" i="108"/>
  <c r="AM287" i="108"/>
  <c r="O289" i="108"/>
  <c r="AR291" i="108"/>
  <c r="AN292" i="108"/>
  <c r="AJ293" i="108"/>
  <c r="AW293" i="108" s="1"/>
  <c r="AT298" i="108"/>
  <c r="AO299" i="108"/>
  <c r="AT303" i="108"/>
  <c r="L303" i="108"/>
  <c r="AR303" i="108"/>
  <c r="J303" i="108"/>
  <c r="AQ303" i="108"/>
  <c r="I303" i="108"/>
  <c r="AL303" i="108"/>
  <c r="AQ305" i="108"/>
  <c r="AL306" i="108"/>
  <c r="AG308" i="108"/>
  <c r="O308" i="108"/>
  <c r="AT308" i="108"/>
  <c r="L308" i="108"/>
  <c r="AO308" i="108"/>
  <c r="AM308" i="108"/>
  <c r="AS311" i="108"/>
  <c r="AM313" i="108"/>
  <c r="AR324" i="108"/>
  <c r="I288" i="108"/>
  <c r="AQ288" i="108"/>
  <c r="AL301" i="108"/>
  <c r="AS302" i="108"/>
  <c r="I304" i="108"/>
  <c r="AQ304" i="108"/>
  <c r="AG314" i="108"/>
  <c r="O316" i="108"/>
  <c r="AL317" i="108"/>
  <c r="AS318" i="108"/>
  <c r="I320" i="108"/>
  <c r="AQ320" i="108"/>
  <c r="AO322" i="108"/>
  <c r="J327" i="108"/>
  <c r="AR327" i="108"/>
  <c r="AI328" i="108"/>
  <c r="AV328" i="108" s="1"/>
  <c r="AP329" i="108"/>
  <c r="L329" i="108" s="1"/>
  <c r="AG330" i="108"/>
  <c r="O332" i="108"/>
  <c r="AL333" i="108"/>
  <c r="AT334" i="108"/>
  <c r="AR334" i="108"/>
  <c r="AG338" i="108"/>
  <c r="AO342" i="108"/>
  <c r="O345" i="108"/>
  <c r="AP322" i="108"/>
  <c r="L322" i="108" s="1"/>
  <c r="AS327" i="108"/>
  <c r="I329" i="108"/>
  <c r="AQ329" i="108"/>
  <c r="AO339" i="108"/>
  <c r="AM339" i="108"/>
  <c r="AL339" i="108"/>
  <c r="AG339" i="108"/>
  <c r="O339" i="108"/>
  <c r="I347" i="108"/>
  <c r="AM294" i="108"/>
  <c r="AN301" i="108"/>
  <c r="O302" i="108"/>
  <c r="AM310" i="108"/>
  <c r="AG316" i="108"/>
  <c r="AN317" i="108"/>
  <c r="O318" i="108"/>
  <c r="I322" i="108"/>
  <c r="AQ322" i="108"/>
  <c r="AM326" i="108"/>
  <c r="L327" i="108"/>
  <c r="AT327" i="108"/>
  <c r="J329" i="108"/>
  <c r="AR329" i="108"/>
  <c r="AG332" i="108"/>
  <c r="AN333" i="108"/>
  <c r="AL337" i="108"/>
  <c r="AQ348" i="108"/>
  <c r="I348" i="108"/>
  <c r="AN348" i="108"/>
  <c r="AL348" i="108"/>
  <c r="AT348" i="108"/>
  <c r="L348" i="108"/>
  <c r="AS329" i="108"/>
  <c r="AG347" i="108"/>
  <c r="O347" i="108"/>
  <c r="AT347" i="108"/>
  <c r="AO347" i="108"/>
  <c r="AM347" i="108"/>
  <c r="AL321" i="108"/>
  <c r="AS322" i="108"/>
  <c r="AT329" i="108"/>
  <c r="AO350" i="108"/>
  <c r="AL350" i="108"/>
  <c r="AT350" i="108"/>
  <c r="AR350" i="108"/>
  <c r="J350" i="108"/>
  <c r="AM338" i="108"/>
  <c r="O350" i="108"/>
  <c r="J294" i="108"/>
  <c r="AR294" i="108"/>
  <c r="AP296" i="108"/>
  <c r="L296" i="108" s="1"/>
  <c r="AS301" i="108"/>
  <c r="J310" i="108"/>
  <c r="AR310" i="108"/>
  <c r="AP312" i="108"/>
  <c r="L312" i="108" s="1"/>
  <c r="AN314" i="108"/>
  <c r="AL316" i="108"/>
  <c r="AS317" i="108"/>
  <c r="AO321" i="108"/>
  <c r="AI327" i="108"/>
  <c r="AV327" i="108" s="1"/>
  <c r="AP328" i="108"/>
  <c r="L328" i="108" s="1"/>
  <c r="AG329" i="108"/>
  <c r="AN330" i="108"/>
  <c r="AL332" i="108"/>
  <c r="AS333" i="108"/>
  <c r="AT337" i="108"/>
  <c r="AO338" i="108"/>
  <c r="AT342" i="108"/>
  <c r="L342" i="108"/>
  <c r="AR342" i="108"/>
  <c r="J342" i="108"/>
  <c r="AQ342" i="108"/>
  <c r="I342" i="108"/>
  <c r="AL342" i="108"/>
  <c r="AS344" i="108"/>
  <c r="AP345" i="108"/>
  <c r="L345" i="108" s="1"/>
  <c r="AI348" i="108"/>
  <c r="AV348" i="108" s="1"/>
  <c r="AK351" i="108"/>
  <c r="AX351" i="108" s="1"/>
  <c r="AI351" i="108"/>
  <c r="AV351" i="108" s="1"/>
  <c r="AS294" i="108"/>
  <c r="I296" i="108"/>
  <c r="AQ296" i="108"/>
  <c r="AS310" i="108"/>
  <c r="I312" i="108"/>
  <c r="AQ312" i="108"/>
  <c r="AO314" i="108"/>
  <c r="AM316" i="108"/>
  <c r="AP321" i="108"/>
  <c r="L321" i="108" s="1"/>
  <c r="AG322" i="108"/>
  <c r="AJ327" i="108"/>
  <c r="AW327" i="108" s="1"/>
  <c r="I328" i="108"/>
  <c r="AQ328" i="108"/>
  <c r="AO330" i="108"/>
  <c r="AM332" i="108"/>
  <c r="AK335" i="108"/>
  <c r="AX335" i="108" s="1"/>
  <c r="AI335" i="108"/>
  <c r="AV335" i="108" s="1"/>
  <c r="AG336" i="108"/>
  <c r="AR336" i="108"/>
  <c r="J336" i="108"/>
  <c r="AP336" i="108"/>
  <c r="L336" i="108" s="1"/>
  <c r="AQ338" i="108"/>
  <c r="AN339" i="108"/>
  <c r="O342" i="108"/>
  <c r="AR345" i="108"/>
  <c r="AL347" i="108"/>
  <c r="AJ348" i="108"/>
  <c r="AW348" i="108" s="1"/>
  <c r="AI349" i="108"/>
  <c r="AV349" i="108" s="1"/>
  <c r="AG350" i="108"/>
  <c r="AR338" i="108"/>
  <c r="AN347" i="108"/>
  <c r="AJ349" i="108"/>
  <c r="AW349" i="108" s="1"/>
  <c r="I314" i="108"/>
  <c r="AQ314" i="108"/>
  <c r="AO316" i="108"/>
  <c r="J321" i="108"/>
  <c r="AR321" i="108"/>
  <c r="AL327" i="108"/>
  <c r="I330" i="108"/>
  <c r="AQ330" i="108"/>
  <c r="AO332" i="108"/>
  <c r="AS338" i="108"/>
  <c r="AQ339" i="108"/>
  <c r="AP347" i="108"/>
  <c r="L347" i="108" s="1"/>
  <c r="AO348" i="108"/>
  <c r="AS321" i="108"/>
  <c r="AM327" i="108"/>
  <c r="AQ337" i="108"/>
  <c r="I337" i="108"/>
  <c r="AO337" i="108"/>
  <c r="AN337" i="108"/>
  <c r="AG337" i="108"/>
  <c r="I338" i="108"/>
  <c r="AT338" i="108"/>
  <c r="AR339" i="108"/>
  <c r="AK343" i="108"/>
  <c r="AX343" i="108" s="1"/>
  <c r="AI343" i="108"/>
  <c r="AV343" i="108" s="1"/>
  <c r="AQ347" i="108"/>
  <c r="AM350" i="108"/>
  <c r="I316" i="108"/>
  <c r="AQ316" i="108"/>
  <c r="AN327" i="108"/>
  <c r="AL329" i="108"/>
  <c r="AS330" i="108"/>
  <c r="I332" i="108"/>
  <c r="AQ332" i="108"/>
  <c r="L337" i="108"/>
  <c r="AS339" i="108"/>
  <c r="O344" i="108"/>
  <c r="AR344" i="108"/>
  <c r="J344" i="108"/>
  <c r="AP344" i="108"/>
  <c r="L344" i="108" s="1"/>
  <c r="AO344" i="108"/>
  <c r="AR347" i="108"/>
  <c r="AN350" i="108"/>
  <c r="O338" i="108"/>
  <c r="AP338" i="108"/>
  <c r="L338" i="108" s="1"/>
  <c r="AN338" i="108"/>
  <c r="AS347" i="108"/>
  <c r="AP350" i="108"/>
  <c r="L350" i="108" s="1"/>
  <c r="AL345" i="108"/>
  <c r="AG345" i="108"/>
  <c r="AQ345" i="108"/>
  <c r="I345" i="108"/>
  <c r="AO345" i="108"/>
  <c r="AQ350" i="108"/>
  <c r="AL340" i="108"/>
  <c r="AS341" i="108"/>
  <c r="I343" i="108"/>
  <c r="AQ343" i="108"/>
  <c r="AN340" i="108"/>
  <c r="O341" i="108"/>
  <c r="AM349" i="108"/>
  <c r="AP335" i="108"/>
  <c r="L335" i="108" s="1"/>
  <c r="AS340" i="108"/>
  <c r="AM346" i="108"/>
  <c r="J349" i="108"/>
  <c r="AR349" i="108"/>
  <c r="AP351" i="108"/>
  <c r="L351" i="108" s="1"/>
  <c r="AQ335" i="108"/>
  <c r="L340" i="108"/>
  <c r="AN346" i="108"/>
  <c r="AS349" i="108"/>
  <c r="I351" i="108"/>
  <c r="AQ351" i="108"/>
  <c r="AP346" i="108"/>
  <c r="L346" i="108" s="1"/>
  <c r="AK25" i="107"/>
  <c r="AX25" i="107" s="1"/>
  <c r="AJ25" i="107"/>
  <c r="AW25" i="107" s="1"/>
  <c r="AI25" i="107"/>
  <c r="AV25" i="107" s="1"/>
  <c r="AR5" i="107"/>
  <c r="AD50" i="2" s="1"/>
  <c r="AF19" i="107"/>
  <c r="AK47" i="107"/>
  <c r="AX47" i="107" s="1"/>
  <c r="AJ47" i="107"/>
  <c r="AW47" i="107" s="1"/>
  <c r="AI47" i="107"/>
  <c r="AV47" i="107" s="1"/>
  <c r="X19" i="107"/>
  <c r="Y19" i="107"/>
  <c r="AK5" i="107"/>
  <c r="W50" i="2" s="1"/>
  <c r="AD5" i="107"/>
  <c r="P50" i="2" s="1"/>
  <c r="R19" i="107"/>
  <c r="AK38" i="107"/>
  <c r="AX38" i="107" s="1"/>
  <c r="AJ38" i="107"/>
  <c r="AW38" i="107" s="1"/>
  <c r="AI38" i="107"/>
  <c r="AV38" i="107" s="1"/>
  <c r="Z19" i="107"/>
  <c r="AL5" i="107"/>
  <c r="X50" i="2" s="1"/>
  <c r="AC19" i="107"/>
  <c r="AO5" i="107"/>
  <c r="AA50" i="2" s="1"/>
  <c r="AD19" i="107"/>
  <c r="AP5" i="107"/>
  <c r="AB50" i="2" s="1"/>
  <c r="AK22" i="107"/>
  <c r="AJ22" i="107"/>
  <c r="AI22" i="107"/>
  <c r="AK41" i="107"/>
  <c r="AX41" i="107" s="1"/>
  <c r="AJ41" i="107"/>
  <c r="AW41" i="107" s="1"/>
  <c r="AI41" i="107"/>
  <c r="AV41" i="107" s="1"/>
  <c r="AJ34" i="107"/>
  <c r="AW34" i="107" s="1"/>
  <c r="AI34" i="107"/>
  <c r="AV34" i="107" s="1"/>
  <c r="AK34" i="107"/>
  <c r="AX34" i="107" s="1"/>
  <c r="AK73" i="107"/>
  <c r="AX73" i="107" s="1"/>
  <c r="AJ73" i="107"/>
  <c r="AW73" i="107" s="1"/>
  <c r="AI73" i="107"/>
  <c r="AV73" i="107" s="1"/>
  <c r="AE5" i="107"/>
  <c r="Q50" i="2" s="1"/>
  <c r="AO23" i="107"/>
  <c r="AT26" i="107"/>
  <c r="AK27" i="107"/>
  <c r="AX27" i="107" s="1"/>
  <c r="J28" i="107"/>
  <c r="AR28" i="107"/>
  <c r="AG31" i="107"/>
  <c r="AN32" i="107"/>
  <c r="AL34" i="107"/>
  <c r="AS35" i="107"/>
  <c r="I37" i="107"/>
  <c r="AQ37" i="107"/>
  <c r="AO39" i="107"/>
  <c r="AT42" i="107"/>
  <c r="AK43" i="107"/>
  <c r="AX43" i="107" s="1"/>
  <c r="J44" i="107"/>
  <c r="AR44" i="107"/>
  <c r="AG47" i="107"/>
  <c r="AN48" i="107"/>
  <c r="AL50" i="107"/>
  <c r="AS51" i="107"/>
  <c r="AL52" i="107"/>
  <c r="AK55" i="107"/>
  <c r="AX55" i="107" s="1"/>
  <c r="AR69" i="107"/>
  <c r="J69" i="107"/>
  <c r="AQ69" i="107"/>
  <c r="I69" i="107"/>
  <c r="AO69" i="107"/>
  <c r="AL69" i="107"/>
  <c r="AT79" i="107"/>
  <c r="AM84" i="107"/>
  <c r="AJ86" i="107"/>
  <c r="AW86" i="107" s="1"/>
  <c r="AI86" i="107"/>
  <c r="AV86" i="107" s="1"/>
  <c r="O87" i="107"/>
  <c r="AQ87" i="107"/>
  <c r="I87" i="107"/>
  <c r="AP87" i="107"/>
  <c r="L87" i="107" s="1"/>
  <c r="AO87" i="107"/>
  <c r="AN87" i="107"/>
  <c r="AM87" i="107"/>
  <c r="AM93" i="107"/>
  <c r="O142" i="107"/>
  <c r="AQ142" i="107"/>
  <c r="AP142" i="107"/>
  <c r="L142" i="107" s="1"/>
  <c r="AL142" i="107"/>
  <c r="AG142" i="107"/>
  <c r="AT142" i="107"/>
  <c r="J142" i="107"/>
  <c r="AS142" i="107"/>
  <c r="AR142" i="107"/>
  <c r="AO142" i="107"/>
  <c r="AN142" i="107"/>
  <c r="AM142" i="107"/>
  <c r="I142" i="107"/>
  <c r="AS26" i="107"/>
  <c r="AO73" i="107"/>
  <c r="AN73" i="107"/>
  <c r="AM73" i="107"/>
  <c r="AT73" i="107"/>
  <c r="AP23" i="107"/>
  <c r="L23" i="107" s="1"/>
  <c r="AG24" i="107"/>
  <c r="O26" i="107"/>
  <c r="AS28" i="107"/>
  <c r="AO32" i="107"/>
  <c r="J37" i="107"/>
  <c r="AR37" i="107"/>
  <c r="AP39" i="107"/>
  <c r="L39" i="107" s="1"/>
  <c r="AG40" i="107"/>
  <c r="O42" i="107"/>
  <c r="AS44" i="107"/>
  <c r="AO48" i="107"/>
  <c r="AG53" i="107"/>
  <c r="AN57" i="107"/>
  <c r="AM57" i="107"/>
  <c r="AT57" i="107"/>
  <c r="AO64" i="107"/>
  <c r="AN64" i="107"/>
  <c r="AL64" i="107"/>
  <c r="O64" i="107"/>
  <c r="O74" i="107"/>
  <c r="AT74" i="107"/>
  <c r="AR74" i="107"/>
  <c r="J74" i="107"/>
  <c r="AO74" i="107"/>
  <c r="AM75" i="107"/>
  <c r="AL75" i="107"/>
  <c r="AR75" i="107"/>
  <c r="J75" i="107"/>
  <c r="AN84" i="107"/>
  <c r="AO91" i="107"/>
  <c r="I23" i="107"/>
  <c r="AQ23" i="107"/>
  <c r="AS37" i="107"/>
  <c r="I39" i="107"/>
  <c r="AQ39" i="107"/>
  <c r="AG73" i="107"/>
  <c r="AO84" i="107"/>
  <c r="AP91" i="107"/>
  <c r="L91" i="107" s="1"/>
  <c r="AS42" i="107"/>
  <c r="J23" i="107"/>
  <c r="AR23" i="107"/>
  <c r="AG26" i="107"/>
  <c r="O28" i="107"/>
  <c r="AL29" i="107"/>
  <c r="AS30" i="107"/>
  <c r="I32" i="107"/>
  <c r="AQ32" i="107"/>
  <c r="AO34" i="107"/>
  <c r="AM36" i="107"/>
  <c r="AT37" i="107"/>
  <c r="J39" i="107"/>
  <c r="AR39" i="107"/>
  <c r="AI40" i="107"/>
  <c r="AV40" i="107" s="1"/>
  <c r="AG42" i="107"/>
  <c r="O44" i="107"/>
  <c r="AL45" i="107"/>
  <c r="I48" i="107"/>
  <c r="AQ48" i="107"/>
  <c r="AO50" i="107"/>
  <c r="AO52" i="107"/>
  <c r="AI53" i="107"/>
  <c r="AV53" i="107" s="1"/>
  <c r="AN55" i="107"/>
  <c r="AN61" i="107"/>
  <c r="AL62" i="107"/>
  <c r="AN71" i="107"/>
  <c r="AG74" i="107"/>
  <c r="O75" i="107"/>
  <c r="AP84" i="107"/>
  <c r="L84" i="107" s="1"/>
  <c r="AG87" i="107"/>
  <c r="AI89" i="107"/>
  <c r="AV89" i="107" s="1"/>
  <c r="AS91" i="107"/>
  <c r="AT96" i="107"/>
  <c r="AQ96" i="107"/>
  <c r="I96" i="107"/>
  <c r="AP96" i="107"/>
  <c r="L96" i="107" s="1"/>
  <c r="AO96" i="107"/>
  <c r="AN96" i="107"/>
  <c r="AM96" i="107"/>
  <c r="AL96" i="107"/>
  <c r="AG96" i="107"/>
  <c r="O96" i="107"/>
  <c r="AJ99" i="107"/>
  <c r="AW99" i="107" s="1"/>
  <c r="AK99" i="107"/>
  <c r="AX99" i="107" s="1"/>
  <c r="AL22" i="107"/>
  <c r="AS23" i="107"/>
  <c r="AL38" i="107"/>
  <c r="AS39" i="107"/>
  <c r="AJ40" i="107"/>
  <c r="AW40" i="107" s="1"/>
  <c r="AM45" i="107"/>
  <c r="AJ53" i="107"/>
  <c r="AW53" i="107" s="1"/>
  <c r="AR78" i="107"/>
  <c r="J78" i="107"/>
  <c r="AQ78" i="107"/>
  <c r="I78" i="107"/>
  <c r="AP78" i="107"/>
  <c r="L78" i="107" s="1"/>
  <c r="AO78" i="107"/>
  <c r="AN78" i="107"/>
  <c r="AG78" i="107"/>
  <c r="AG79" i="107"/>
  <c r="O79" i="107"/>
  <c r="AR79" i="107"/>
  <c r="J79" i="107"/>
  <c r="AN79" i="107"/>
  <c r="AP80" i="107"/>
  <c r="L80" i="107" s="1"/>
  <c r="AO80" i="107"/>
  <c r="AN80" i="107"/>
  <c r="AM80" i="107"/>
  <c r="AL80" i="107"/>
  <c r="O80" i="107"/>
  <c r="AR84" i="107"/>
  <c r="AJ89" i="107"/>
  <c r="AW89" i="107" s="1"/>
  <c r="AM22" i="107"/>
  <c r="AT23" i="107"/>
  <c r="AN29" i="107"/>
  <c r="AL31" i="107"/>
  <c r="AS32" i="107"/>
  <c r="AM38" i="107"/>
  <c r="AT39" i="107"/>
  <c r="AG44" i="107"/>
  <c r="AN45" i="107"/>
  <c r="AL47" i="107"/>
  <c r="AS48" i="107"/>
  <c r="AL56" i="107"/>
  <c r="O58" i="107"/>
  <c r="AT58" i="107"/>
  <c r="AR58" i="107"/>
  <c r="J58" i="107"/>
  <c r="AO58" i="107"/>
  <c r="AQ61" i="107"/>
  <c r="AO62" i="107"/>
  <c r="AR71" i="107"/>
  <c r="AN72" i="107"/>
  <c r="AG75" i="107"/>
  <c r="AS84" i="107"/>
  <c r="AN88" i="107"/>
  <c r="AN22" i="107"/>
  <c r="O23" i="107"/>
  <c r="AL24" i="107"/>
  <c r="AS25" i="107"/>
  <c r="AO29" i="107"/>
  <c r="AM31" i="107"/>
  <c r="L32" i="107"/>
  <c r="AT32" i="107"/>
  <c r="J34" i="107"/>
  <c r="AR34" i="107"/>
  <c r="AI35" i="107"/>
  <c r="AV35" i="107" s="1"/>
  <c r="AP36" i="107"/>
  <c r="L36" i="107" s="1"/>
  <c r="AG37" i="107"/>
  <c r="AN38" i="107"/>
  <c r="O39" i="107"/>
  <c r="AL40" i="107"/>
  <c r="AS41" i="107"/>
  <c r="AO45" i="107"/>
  <c r="AM47" i="107"/>
  <c r="AT48" i="107"/>
  <c r="J50" i="107"/>
  <c r="AR50" i="107"/>
  <c r="AR52" i="107"/>
  <c r="AM53" i="107"/>
  <c r="AS55" i="107"/>
  <c r="AN56" i="107"/>
  <c r="AL59" i="107"/>
  <c r="AR59" i="107"/>
  <c r="J59" i="107"/>
  <c r="AR61" i="107"/>
  <c r="AR62" i="107"/>
  <c r="AM63" i="107"/>
  <c r="AN68" i="107"/>
  <c r="AI69" i="107"/>
  <c r="AV69" i="107" s="1"/>
  <c r="AS71" i="107"/>
  <c r="AO72" i="107"/>
  <c r="AL73" i="107"/>
  <c r="AG77" i="107"/>
  <c r="AT77" i="107"/>
  <c r="AP77" i="107"/>
  <c r="L77" i="107" s="1"/>
  <c r="O78" i="107"/>
  <c r="AT84" i="107"/>
  <c r="AM95" i="107"/>
  <c r="AG95" i="107"/>
  <c r="O95" i="107"/>
  <c r="AR95" i="107"/>
  <c r="J95" i="107"/>
  <c r="AN95" i="107"/>
  <c r="AL88" i="107"/>
  <c r="AG88" i="107"/>
  <c r="O88" i="107"/>
  <c r="AT88" i="107"/>
  <c r="AQ88" i="107"/>
  <c r="I88" i="107"/>
  <c r="AM88" i="107"/>
  <c r="AO22" i="107"/>
  <c r="AM24" i="107"/>
  <c r="AP29" i="107"/>
  <c r="L29" i="107" s="1"/>
  <c r="AN31" i="107"/>
  <c r="O32" i="107"/>
  <c r="AS34" i="107"/>
  <c r="AJ35" i="107"/>
  <c r="AW35" i="107" s="1"/>
  <c r="AO38" i="107"/>
  <c r="AM40" i="107"/>
  <c r="AP45" i="107"/>
  <c r="L45" i="107" s="1"/>
  <c r="AN47" i="107"/>
  <c r="O48" i="107"/>
  <c r="AS50" i="107"/>
  <c r="I52" i="107"/>
  <c r="AS52" i="107"/>
  <c r="AN53" i="107"/>
  <c r="I55" i="107"/>
  <c r="AT55" i="107"/>
  <c r="AO56" i="107"/>
  <c r="AG58" i="107"/>
  <c r="AS62" i="107"/>
  <c r="AJ69" i="107"/>
  <c r="AW69" i="107" s="1"/>
  <c r="AT71" i="107"/>
  <c r="AP72" i="107"/>
  <c r="L72" i="107" s="1"/>
  <c r="AP73" i="107"/>
  <c r="L73" i="107" s="1"/>
  <c r="AL74" i="107"/>
  <c r="AG80" i="107"/>
  <c r="AP88" i="107"/>
  <c r="L88" i="107" s="1"/>
  <c r="AP22" i="107"/>
  <c r="L22" i="107" s="1"/>
  <c r="AG23" i="107"/>
  <c r="AN24" i="107"/>
  <c r="AL26" i="107"/>
  <c r="I29" i="107"/>
  <c r="AQ29" i="107"/>
  <c r="AO31" i="107"/>
  <c r="AM33" i="107"/>
  <c r="L34" i="107"/>
  <c r="AT34" i="107"/>
  <c r="J36" i="107"/>
  <c r="AR36" i="107"/>
  <c r="AI37" i="107"/>
  <c r="AV37" i="107" s="1"/>
  <c r="AP38" i="107"/>
  <c r="L38" i="107" s="1"/>
  <c r="AG39" i="107"/>
  <c r="AN40" i="107"/>
  <c r="AL42" i="107"/>
  <c r="I45" i="107"/>
  <c r="AQ45" i="107"/>
  <c r="AO47" i="107"/>
  <c r="AM49" i="107"/>
  <c r="J52" i="107"/>
  <c r="AO53" i="107"/>
  <c r="AP56" i="107"/>
  <c r="L56" i="107" s="1"/>
  <c r="O59" i="107"/>
  <c r="AM64" i="107"/>
  <c r="I71" i="107"/>
  <c r="AR72" i="107"/>
  <c r="AQ73" i="107"/>
  <c r="AM74" i="107"/>
  <c r="AN75" i="107"/>
  <c r="AI81" i="107"/>
  <c r="AV81" i="107" s="1"/>
  <c r="AR87" i="107"/>
  <c r="AR88" i="107"/>
  <c r="AR96" i="107"/>
  <c r="AN108" i="107"/>
  <c r="AT108" i="107"/>
  <c r="J108" i="107"/>
  <c r="AS108" i="107"/>
  <c r="I108" i="107"/>
  <c r="AR108" i="107"/>
  <c r="AQ108" i="107"/>
  <c r="AP108" i="107"/>
  <c r="L108" i="107" s="1"/>
  <c r="AO108" i="107"/>
  <c r="AM108" i="107"/>
  <c r="AL108" i="107"/>
  <c r="AG108" i="107"/>
  <c r="O108" i="107"/>
  <c r="I22" i="107"/>
  <c r="AQ22" i="107"/>
  <c r="AO24" i="107"/>
  <c r="AM26" i="107"/>
  <c r="J29" i="107"/>
  <c r="AR29" i="107"/>
  <c r="AP31" i="107"/>
  <c r="L31" i="107" s="1"/>
  <c r="AG32" i="107"/>
  <c r="AJ37" i="107"/>
  <c r="AW37" i="107" s="1"/>
  <c r="I38" i="107"/>
  <c r="AQ38" i="107"/>
  <c r="AO40" i="107"/>
  <c r="AM42" i="107"/>
  <c r="J45" i="107"/>
  <c r="AR45" i="107"/>
  <c r="AP47" i="107"/>
  <c r="L47" i="107" s="1"/>
  <c r="AG48" i="107"/>
  <c r="AJ54" i="107"/>
  <c r="AW54" i="107" s="1"/>
  <c r="AP55" i="107"/>
  <c r="L55" i="107" s="1"/>
  <c r="AO55" i="107"/>
  <c r="AR56" i="107"/>
  <c r="AL57" i="107"/>
  <c r="AP64" i="107"/>
  <c r="L64" i="107" s="1"/>
  <c r="AS72" i="107"/>
  <c r="AR73" i="107"/>
  <c r="AN74" i="107"/>
  <c r="AO75" i="107"/>
  <c r="AS88" i="107"/>
  <c r="J22" i="107"/>
  <c r="AR22" i="107"/>
  <c r="AN26" i="107"/>
  <c r="AS29" i="107"/>
  <c r="J38" i="107"/>
  <c r="AR38" i="107"/>
  <c r="AN42" i="107"/>
  <c r="AS45" i="107"/>
  <c r="AP71" i="107"/>
  <c r="L71" i="107" s="1"/>
  <c r="AO71" i="107"/>
  <c r="AM71" i="107"/>
  <c r="AS73" i="107"/>
  <c r="AP74" i="107"/>
  <c r="L74" i="107" s="1"/>
  <c r="AP75" i="107"/>
  <c r="L75" i="107" s="1"/>
  <c r="AL79" i="107"/>
  <c r="AQ5" i="107"/>
  <c r="AC50" i="2" s="1"/>
  <c r="AS22" i="107"/>
  <c r="AO26" i="107"/>
  <c r="AS38" i="107"/>
  <c r="AO42" i="107"/>
  <c r="AK52" i="107"/>
  <c r="AX52" i="107" s="1"/>
  <c r="AL84" i="107"/>
  <c r="O84" i="107"/>
  <c r="AQ84" i="107"/>
  <c r="I84" i="107"/>
  <c r="AQ91" i="107"/>
  <c r="I91" i="107"/>
  <c r="AN91" i="107"/>
  <c r="AM91" i="107"/>
  <c r="AL91" i="107"/>
  <c r="AR91" i="107"/>
  <c r="J91" i="107"/>
  <c r="AQ113" i="107"/>
  <c r="I113" i="107"/>
  <c r="AL113" i="107"/>
  <c r="AT113" i="107"/>
  <c r="AS113" i="107"/>
  <c r="AR113" i="107"/>
  <c r="AP113" i="107"/>
  <c r="L113" i="107" s="1"/>
  <c r="AO113" i="107"/>
  <c r="AN113" i="107"/>
  <c r="AM113" i="107"/>
  <c r="AG113" i="107"/>
  <c r="O113" i="107"/>
  <c r="J113" i="107"/>
  <c r="AT22" i="107"/>
  <c r="J24" i="107"/>
  <c r="AR24" i="107"/>
  <c r="AP26" i="107"/>
  <c r="L26" i="107" s="1"/>
  <c r="O29" i="107"/>
  <c r="AS31" i="107"/>
  <c r="AM37" i="107"/>
  <c r="AT38" i="107"/>
  <c r="J40" i="107"/>
  <c r="AR40" i="107"/>
  <c r="AP42" i="107"/>
  <c r="L42" i="107" s="1"/>
  <c r="O45" i="107"/>
  <c r="AS47" i="107"/>
  <c r="AQ57" i="107"/>
  <c r="AG61" i="107"/>
  <c r="AT61" i="107"/>
  <c r="AP61" i="107"/>
  <c r="L61" i="107" s="1"/>
  <c r="AQ62" i="107"/>
  <c r="I62" i="107"/>
  <c r="AP62" i="107"/>
  <c r="L62" i="107" s="1"/>
  <c r="AN62" i="107"/>
  <c r="AG62" i="107"/>
  <c r="AS64" i="107"/>
  <c r="O71" i="107"/>
  <c r="AS74" i="107"/>
  <c r="AS75" i="107"/>
  <c r="AM78" i="107"/>
  <c r="AO79" i="107"/>
  <c r="AR80" i="107"/>
  <c r="AO93" i="107"/>
  <c r="AL93" i="107"/>
  <c r="AG93" i="107"/>
  <c r="AT93" i="107"/>
  <c r="AP93" i="107"/>
  <c r="L93" i="107" s="1"/>
  <c r="AL23" i="107"/>
  <c r="AS24" i="107"/>
  <c r="I26" i="107"/>
  <c r="AQ26" i="107"/>
  <c r="AN37" i="107"/>
  <c r="AL39" i="107"/>
  <c r="AS40" i="107"/>
  <c r="I42" i="107"/>
  <c r="AQ42" i="107"/>
  <c r="AR53" i="107"/>
  <c r="J53" i="107"/>
  <c r="AQ53" i="107"/>
  <c r="I53" i="107"/>
  <c r="AL53" i="107"/>
  <c r="AG56" i="107"/>
  <c r="AQ56" i="107"/>
  <c r="I56" i="107"/>
  <c r="AM56" i="107"/>
  <c r="AT64" i="107"/>
  <c r="AG72" i="107"/>
  <c r="AT72" i="107"/>
  <c r="AQ72" i="107"/>
  <c r="I72" i="107"/>
  <c r="AM72" i="107"/>
  <c r="I73" i="107"/>
  <c r="AT75" i="107"/>
  <c r="AS78" i="107"/>
  <c r="AP79" i="107"/>
  <c r="L79" i="107" s="1"/>
  <c r="AS80" i="107"/>
  <c r="O91" i="107"/>
  <c r="AK93" i="107"/>
  <c r="AX93" i="107" s="1"/>
  <c r="AJ93" i="107"/>
  <c r="AW93" i="107" s="1"/>
  <c r="AI93" i="107"/>
  <c r="AV93" i="107" s="1"/>
  <c r="AM117" i="107"/>
  <c r="AG117" i="107"/>
  <c r="O117" i="107"/>
  <c r="AP117" i="107"/>
  <c r="L117" i="107" s="1"/>
  <c r="I117" i="107"/>
  <c r="AT117" i="107"/>
  <c r="AS117" i="107"/>
  <c r="AR117" i="107"/>
  <c r="AQ117" i="107"/>
  <c r="AO117" i="107"/>
  <c r="AN117" i="107"/>
  <c r="AL117" i="107"/>
  <c r="J117" i="107"/>
  <c r="AI122" i="107"/>
  <c r="AV122" i="107" s="1"/>
  <c r="L24" i="107"/>
  <c r="J26" i="107"/>
  <c r="I35" i="107"/>
  <c r="J42" i="107"/>
  <c r="I51" i="107"/>
  <c r="L53" i="107"/>
  <c r="AS57" i="107"/>
  <c r="AP58" i="107"/>
  <c r="L58" i="107" s="1"/>
  <c r="AJ60" i="107"/>
  <c r="AW60" i="107" s="1"/>
  <c r="O62" i="107"/>
  <c r="AG63" i="107"/>
  <c r="O63" i="107"/>
  <c r="AR63" i="107"/>
  <c r="J63" i="107"/>
  <c r="AN63" i="107"/>
  <c r="AI67" i="107"/>
  <c r="AV67" i="107" s="1"/>
  <c r="O68" i="107"/>
  <c r="AQ68" i="107"/>
  <c r="I68" i="107"/>
  <c r="AG71" i="107"/>
  <c r="O72" i="107"/>
  <c r="J73" i="107"/>
  <c r="AT78" i="107"/>
  <c r="AQ79" i="107"/>
  <c r="AT80" i="107"/>
  <c r="AG84" i="107"/>
  <c r="J88" i="107"/>
  <c r="AQ95" i="107"/>
  <c r="AL65" i="107"/>
  <c r="AS66" i="107"/>
  <c r="AL81" i="107"/>
  <c r="AS82" i="107"/>
  <c r="L89" i="107"/>
  <c r="AT89" i="107"/>
  <c r="AG94" i="107"/>
  <c r="AL99" i="107"/>
  <c r="AI104" i="107"/>
  <c r="AV104" i="107" s="1"/>
  <c r="O105" i="107"/>
  <c r="AR106" i="107"/>
  <c r="AT109" i="107"/>
  <c r="AI111" i="107"/>
  <c r="AV111" i="107" s="1"/>
  <c r="O116" i="107"/>
  <c r="AL125" i="107"/>
  <c r="O129" i="107"/>
  <c r="J106" i="107"/>
  <c r="AT106" i="107"/>
  <c r="AG116" i="107"/>
  <c r="AK121" i="107"/>
  <c r="AX121" i="107" s="1"/>
  <c r="AG123" i="107"/>
  <c r="AR123" i="107"/>
  <c r="J123" i="107"/>
  <c r="AQ123" i="107"/>
  <c r="I123" i="107"/>
  <c r="AO123" i="107"/>
  <c r="AJ134" i="107"/>
  <c r="AW134" i="107" s="1"/>
  <c r="AJ154" i="107"/>
  <c r="AW154" i="107" s="1"/>
  <c r="AS156" i="107"/>
  <c r="O109" i="107"/>
  <c r="AP109" i="107"/>
  <c r="L109" i="107" s="1"/>
  <c r="AO109" i="107"/>
  <c r="AM109" i="107"/>
  <c r="AL115" i="107"/>
  <c r="AK134" i="107"/>
  <c r="AX134" i="107" s="1"/>
  <c r="AN135" i="107"/>
  <c r="AQ141" i="107"/>
  <c r="I141" i="107"/>
  <c r="AN141" i="107"/>
  <c r="O141" i="107"/>
  <c r="AS141" i="107"/>
  <c r="AR141" i="107"/>
  <c r="AP141" i="107"/>
  <c r="L141" i="107" s="1"/>
  <c r="AO141" i="107"/>
  <c r="AM141" i="107"/>
  <c r="AG146" i="107"/>
  <c r="O146" i="107"/>
  <c r="AT146" i="107"/>
  <c r="AP146" i="107"/>
  <c r="L146" i="107" s="1"/>
  <c r="AO146" i="107"/>
  <c r="AM146" i="107"/>
  <c r="AL146" i="107"/>
  <c r="I146" i="107"/>
  <c r="AS146" i="107"/>
  <c r="AR146" i="107"/>
  <c r="AQ146" i="107"/>
  <c r="AN146" i="107"/>
  <c r="AK154" i="107"/>
  <c r="AX154" i="107" s="1"/>
  <c r="AG162" i="107"/>
  <c r="O162" i="107"/>
  <c r="AT162" i="107"/>
  <c r="AR162" i="107"/>
  <c r="AP162" i="107"/>
  <c r="L162" i="107" s="1"/>
  <c r="AO162" i="107"/>
  <c r="AM162" i="107"/>
  <c r="AL162" i="107"/>
  <c r="J162" i="107"/>
  <c r="I162" i="107"/>
  <c r="AS162" i="107"/>
  <c r="AQ162" i="107"/>
  <c r="AN162" i="107"/>
  <c r="AM60" i="107"/>
  <c r="AP65" i="107"/>
  <c r="L65" i="107" s="1"/>
  <c r="AG66" i="107"/>
  <c r="AM76" i="107"/>
  <c r="AP81" i="107"/>
  <c r="L81" i="107" s="1"/>
  <c r="AG82" i="107"/>
  <c r="AL85" i="107"/>
  <c r="AO90" i="107"/>
  <c r="AM92" i="107"/>
  <c r="AP97" i="107"/>
  <c r="L97" i="107" s="1"/>
  <c r="AP99" i="107"/>
  <c r="L99" i="107" s="1"/>
  <c r="AP101" i="107"/>
  <c r="L101" i="107" s="1"/>
  <c r="AO104" i="107"/>
  <c r="L106" i="107"/>
  <c r="AM115" i="107"/>
  <c r="AT118" i="107"/>
  <c r="AO118" i="107"/>
  <c r="AN118" i="107"/>
  <c r="AL118" i="107"/>
  <c r="AG118" i="107"/>
  <c r="AQ120" i="107"/>
  <c r="O123" i="107"/>
  <c r="AN124" i="107"/>
  <c r="AQ124" i="107"/>
  <c r="I124" i="107"/>
  <c r="AS125" i="107"/>
  <c r="AP126" i="107"/>
  <c r="L126" i="107" s="1"/>
  <c r="AK128" i="107"/>
  <c r="AX128" i="107" s="1"/>
  <c r="AM129" i="107"/>
  <c r="AO135" i="107"/>
  <c r="O106" i="107"/>
  <c r="AN115" i="107"/>
  <c r="AP135" i="107"/>
  <c r="L135" i="107" s="1"/>
  <c r="AG109" i="107"/>
  <c r="AP115" i="107"/>
  <c r="L115" i="107" s="1"/>
  <c r="AL116" i="107"/>
  <c r="AI130" i="107"/>
  <c r="AV130" i="107" s="1"/>
  <c r="AP131" i="107"/>
  <c r="L131" i="107" s="1"/>
  <c r="AG131" i="107"/>
  <c r="AS131" i="107"/>
  <c r="J131" i="107"/>
  <c r="AS135" i="107"/>
  <c r="AG141" i="107"/>
  <c r="AS65" i="107"/>
  <c r="AS81" i="107"/>
  <c r="AO85" i="107"/>
  <c r="J90" i="107"/>
  <c r="AR90" i="107"/>
  <c r="AN94" i="107"/>
  <c r="AS97" i="107"/>
  <c r="J99" i="107"/>
  <c r="AS99" i="107"/>
  <c r="AS101" i="107"/>
  <c r="AM105" i="107"/>
  <c r="AG106" i="107"/>
  <c r="AL110" i="107"/>
  <c r="AG110" i="107"/>
  <c r="AT110" i="107"/>
  <c r="L110" i="107"/>
  <c r="AN112" i="107"/>
  <c r="AQ115" i="107"/>
  <c r="AM116" i="107"/>
  <c r="AS126" i="107"/>
  <c r="AP129" i="107"/>
  <c r="L129" i="107" s="1"/>
  <c r="AT135" i="107"/>
  <c r="AL89" i="107"/>
  <c r="AS90" i="107"/>
  <c r="AO94" i="107"/>
  <c r="AT99" i="107"/>
  <c r="AL100" i="107"/>
  <c r="AM102" i="107"/>
  <c r="AN105" i="107"/>
  <c r="AO112" i="107"/>
  <c r="AS115" i="107"/>
  <c r="AO116" i="107"/>
  <c r="AI118" i="107"/>
  <c r="AV118" i="107" s="1"/>
  <c r="O125" i="107"/>
  <c r="AP125" i="107"/>
  <c r="L125" i="107" s="1"/>
  <c r="AO125" i="107"/>
  <c r="AM125" i="107"/>
  <c r="AR129" i="107"/>
  <c r="O131" i="107"/>
  <c r="J60" i="107"/>
  <c r="AR60" i="107"/>
  <c r="AL66" i="107"/>
  <c r="J76" i="107"/>
  <c r="AR76" i="107"/>
  <c r="AL82" i="107"/>
  <c r="I85" i="107"/>
  <c r="AQ85" i="107"/>
  <c r="AM89" i="107"/>
  <c r="L90" i="107"/>
  <c r="AT90" i="107"/>
  <c r="J92" i="107"/>
  <c r="AR92" i="107"/>
  <c r="AP94" i="107"/>
  <c r="L94" i="107" s="1"/>
  <c r="AM100" i="107"/>
  <c r="AN102" i="107"/>
  <c r="AO105" i="107"/>
  <c r="AG107" i="107"/>
  <c r="AR107" i="107"/>
  <c r="J107" i="107"/>
  <c r="AO107" i="107"/>
  <c r="AP112" i="107"/>
  <c r="AT115" i="107"/>
  <c r="AR116" i="107"/>
  <c r="AJ118" i="107"/>
  <c r="AW118" i="107" s="1"/>
  <c r="AL123" i="107"/>
  <c r="O137" i="107"/>
  <c r="AS137" i="107"/>
  <c r="J137" i="107"/>
  <c r="AR137" i="107"/>
  <c r="I137" i="107"/>
  <c r="AN137" i="107"/>
  <c r="AM137" i="107"/>
  <c r="AL137" i="107"/>
  <c r="O144" i="107"/>
  <c r="AG144" i="107"/>
  <c r="AT144" i="107"/>
  <c r="I144" i="107"/>
  <c r="AS144" i="107"/>
  <c r="AR144" i="107"/>
  <c r="AQ144" i="107"/>
  <c r="AP144" i="107"/>
  <c r="L144" i="107" s="1"/>
  <c r="AL144" i="107"/>
  <c r="AI145" i="107"/>
  <c r="AV145" i="107" s="1"/>
  <c r="J85" i="107"/>
  <c r="AR85" i="107"/>
  <c r="AN89" i="107"/>
  <c r="I94" i="107"/>
  <c r="AQ94" i="107"/>
  <c r="AN100" i="107"/>
  <c r="AP102" i="107"/>
  <c r="L102" i="107" s="1"/>
  <c r="AR104" i="107"/>
  <c r="J104" i="107"/>
  <c r="AM104" i="107"/>
  <c r="AP105" i="107"/>
  <c r="L105" i="107" s="1"/>
  <c r="AQ112" i="107"/>
  <c r="AS116" i="107"/>
  <c r="AR120" i="107"/>
  <c r="J120" i="107"/>
  <c r="AM120" i="107"/>
  <c r="AL120" i="107"/>
  <c r="O120" i="107"/>
  <c r="AM123" i="107"/>
  <c r="I126" i="107"/>
  <c r="AL141" i="107"/>
  <c r="AJ145" i="107"/>
  <c r="AW145" i="107" s="1"/>
  <c r="AN147" i="107"/>
  <c r="AL147" i="107"/>
  <c r="AG147" i="107"/>
  <c r="J147" i="107"/>
  <c r="I147" i="107"/>
  <c r="AS147" i="107"/>
  <c r="AR147" i="107"/>
  <c r="AQ147" i="107"/>
  <c r="AP147" i="107"/>
  <c r="L147" i="107" s="1"/>
  <c r="AO147" i="107"/>
  <c r="AM147" i="107"/>
  <c r="O147" i="107"/>
  <c r="AO89" i="107"/>
  <c r="J94" i="107"/>
  <c r="AR94" i="107"/>
  <c r="AL106" i="107"/>
  <c r="AL109" i="107"/>
  <c r="I115" i="107"/>
  <c r="AT116" i="107"/>
  <c r="AN123" i="107"/>
  <c r="AG125" i="107"/>
  <c r="AL131" i="107"/>
  <c r="AT141" i="107"/>
  <c r="AM106" i="107"/>
  <c r="AN109" i="107"/>
  <c r="AP123" i="107"/>
  <c r="L123" i="107" s="1"/>
  <c r="AL126" i="107"/>
  <c r="AG126" i="107"/>
  <c r="O126" i="107"/>
  <c r="AT126" i="107"/>
  <c r="AO126" i="107"/>
  <c r="AM131" i="107"/>
  <c r="AG194" i="107"/>
  <c r="O194" i="107"/>
  <c r="AT194" i="107"/>
  <c r="AP194" i="107"/>
  <c r="L194" i="107" s="1"/>
  <c r="AN194" i="107"/>
  <c r="AM194" i="107"/>
  <c r="AL194" i="107"/>
  <c r="I194" i="107"/>
  <c r="J194" i="107"/>
  <c r="AS194" i="107"/>
  <c r="AR194" i="107"/>
  <c r="AQ194" i="107"/>
  <c r="AO194" i="107"/>
  <c r="AN106" i="107"/>
  <c r="AQ109" i="107"/>
  <c r="AO115" i="107"/>
  <c r="AG115" i="107"/>
  <c r="AR115" i="107"/>
  <c r="AK139" i="107"/>
  <c r="AX139" i="107" s="1"/>
  <c r="AJ139" i="107"/>
  <c r="AW139" i="107" s="1"/>
  <c r="AQ116" i="107"/>
  <c r="I116" i="107"/>
  <c r="AP116" i="107"/>
  <c r="L116" i="107" s="1"/>
  <c r="AN116" i="107"/>
  <c r="AI133" i="107"/>
  <c r="AV133" i="107" s="1"/>
  <c r="AK133" i="107"/>
  <c r="AX133" i="107" s="1"/>
  <c r="AJ133" i="107"/>
  <c r="AW133" i="107" s="1"/>
  <c r="AG135" i="107"/>
  <c r="AR135" i="107"/>
  <c r="I135" i="107"/>
  <c r="AQ135" i="107"/>
  <c r="AM135" i="107"/>
  <c r="AL135" i="107"/>
  <c r="AM156" i="107"/>
  <c r="O156" i="107"/>
  <c r="I156" i="107"/>
  <c r="AQ156" i="107"/>
  <c r="AP156" i="107"/>
  <c r="L156" i="107" s="1"/>
  <c r="AO156" i="107"/>
  <c r="AN156" i="107"/>
  <c r="AL156" i="107"/>
  <c r="AG156" i="107"/>
  <c r="AP161" i="107"/>
  <c r="L161" i="107" s="1"/>
  <c r="AO161" i="107"/>
  <c r="AN161" i="107"/>
  <c r="AM161" i="107"/>
  <c r="J161" i="107"/>
  <c r="I161" i="107"/>
  <c r="AS161" i="107"/>
  <c r="AR161" i="107"/>
  <c r="AT161" i="107"/>
  <c r="AQ161" i="107"/>
  <c r="AL161" i="107"/>
  <c r="AG161" i="107"/>
  <c r="AQ100" i="107"/>
  <c r="I100" i="107"/>
  <c r="AT100" i="107"/>
  <c r="AT102" i="107"/>
  <c r="AO102" i="107"/>
  <c r="AL102" i="107"/>
  <c r="AT105" i="107"/>
  <c r="AQ105" i="107"/>
  <c r="I105" i="107"/>
  <c r="AQ106" i="107"/>
  <c r="AS109" i="107"/>
  <c r="O112" i="107"/>
  <c r="AT112" i="107"/>
  <c r="L112" i="107"/>
  <c r="AR112" i="107"/>
  <c r="J112" i="107"/>
  <c r="O115" i="107"/>
  <c r="AQ129" i="107"/>
  <c r="I129" i="107"/>
  <c r="AL129" i="107"/>
  <c r="AT129" i="107"/>
  <c r="AQ131" i="107"/>
  <c r="O135" i="107"/>
  <c r="O161" i="107"/>
  <c r="AR191" i="107"/>
  <c r="J191" i="107"/>
  <c r="AQ191" i="107"/>
  <c r="I191" i="107"/>
  <c r="AP191" i="107"/>
  <c r="L191" i="107" s="1"/>
  <c r="AO191" i="107"/>
  <c r="AG191" i="107"/>
  <c r="O191" i="107"/>
  <c r="AS122" i="107"/>
  <c r="AM128" i="107"/>
  <c r="AT133" i="107"/>
  <c r="AM136" i="107"/>
  <c r="AN143" i="107"/>
  <c r="AI155" i="107"/>
  <c r="AV155" i="107" s="1"/>
  <c r="AT157" i="107"/>
  <c r="AR157" i="107"/>
  <c r="J157" i="107"/>
  <c r="AQ157" i="107"/>
  <c r="I157" i="107"/>
  <c r="O157" i="107"/>
  <c r="AT158" i="107"/>
  <c r="J158" i="107"/>
  <c r="AR158" i="107"/>
  <c r="AQ158" i="107"/>
  <c r="AO158" i="107"/>
  <c r="AN158" i="107"/>
  <c r="AR159" i="107"/>
  <c r="J159" i="107"/>
  <c r="AQ159" i="107"/>
  <c r="AP159" i="107"/>
  <c r="L159" i="107" s="1"/>
  <c r="AO159" i="107"/>
  <c r="AM159" i="107"/>
  <c r="AG159" i="107"/>
  <c r="AG167" i="107"/>
  <c r="AN167" i="107"/>
  <c r="AL167" i="107"/>
  <c r="O167" i="107"/>
  <c r="AP193" i="107"/>
  <c r="L193" i="107" s="1"/>
  <c r="AO193" i="107"/>
  <c r="AN193" i="107"/>
  <c r="AM193" i="107"/>
  <c r="J193" i="107"/>
  <c r="AT193" i="107"/>
  <c r="AS193" i="107"/>
  <c r="AR193" i="107"/>
  <c r="AQ193" i="107"/>
  <c r="AL193" i="107"/>
  <c r="AI200" i="107"/>
  <c r="AV200" i="107" s="1"/>
  <c r="AM204" i="107"/>
  <c r="AL204" i="107"/>
  <c r="O204" i="107"/>
  <c r="J204" i="107"/>
  <c r="I204" i="107"/>
  <c r="AT204" i="107"/>
  <c r="AS204" i="107"/>
  <c r="AR204" i="107"/>
  <c r="AP204" i="107"/>
  <c r="L204" i="107" s="1"/>
  <c r="AS206" i="107"/>
  <c r="AL149" i="107"/>
  <c r="AS149" i="107"/>
  <c r="AR149" i="107"/>
  <c r="AP149" i="107"/>
  <c r="L149" i="107" s="1"/>
  <c r="AO149" i="107"/>
  <c r="AP163" i="107"/>
  <c r="L163" i="107" s="1"/>
  <c r="AO186" i="107"/>
  <c r="AN186" i="107"/>
  <c r="AM186" i="107"/>
  <c r="AL186" i="107"/>
  <c r="AR186" i="107"/>
  <c r="AP186" i="107"/>
  <c r="L186" i="107" s="1"/>
  <c r="AQ190" i="107"/>
  <c r="AO190" i="107"/>
  <c r="AN190" i="107"/>
  <c r="AM190" i="107"/>
  <c r="AL190" i="107"/>
  <c r="AK158" i="107"/>
  <c r="AX158" i="107" s="1"/>
  <c r="AI158" i="107"/>
  <c r="AV158" i="107" s="1"/>
  <c r="AK159" i="107"/>
  <c r="AX159" i="107" s="1"/>
  <c r="AJ159" i="107"/>
  <c r="AW159" i="107" s="1"/>
  <c r="AR163" i="107"/>
  <c r="AJ149" i="107"/>
  <c r="AW149" i="107" s="1"/>
  <c r="AI149" i="107"/>
  <c r="AV149" i="107" s="1"/>
  <c r="AS163" i="107"/>
  <c r="AO170" i="107"/>
  <c r="AN170" i="107"/>
  <c r="AM170" i="107"/>
  <c r="AL170" i="107"/>
  <c r="AS170" i="107"/>
  <c r="AQ170" i="107"/>
  <c r="AP170" i="107"/>
  <c r="L170" i="107" s="1"/>
  <c r="AG185" i="107"/>
  <c r="O185" i="107"/>
  <c r="AT185" i="107"/>
  <c r="J185" i="107"/>
  <c r="AR185" i="107"/>
  <c r="AQ185" i="107"/>
  <c r="AP185" i="107"/>
  <c r="L185" i="107" s="1"/>
  <c r="AO185" i="107"/>
  <c r="AN185" i="107"/>
  <c r="AK186" i="107"/>
  <c r="AX186" i="107" s="1"/>
  <c r="AJ186" i="107"/>
  <c r="AW186" i="107" s="1"/>
  <c r="AI186" i="107"/>
  <c r="AV186" i="107" s="1"/>
  <c r="AK190" i="107"/>
  <c r="AX190" i="107" s="1"/>
  <c r="AJ190" i="107"/>
  <c r="AW190" i="107" s="1"/>
  <c r="AI190" i="107"/>
  <c r="AV190" i="107" s="1"/>
  <c r="AG151" i="107"/>
  <c r="O151" i="107"/>
  <c r="AT151" i="107"/>
  <c r="J151" i="107"/>
  <c r="AS151" i="107"/>
  <c r="I151" i="107"/>
  <c r="AQ152" i="107"/>
  <c r="I152" i="107"/>
  <c r="AO152" i="107"/>
  <c r="AN152" i="107"/>
  <c r="AS152" i="107"/>
  <c r="AR152" i="107"/>
  <c r="AM152" i="107"/>
  <c r="AL152" i="107"/>
  <c r="AI189" i="107"/>
  <c r="AV189" i="107" s="1"/>
  <c r="AL191" i="107"/>
  <c r="AK192" i="107"/>
  <c r="AX192" i="107" s="1"/>
  <c r="AG193" i="107"/>
  <c r="AO202" i="107"/>
  <c r="AN202" i="107"/>
  <c r="AM202" i="107"/>
  <c r="AL202" i="107"/>
  <c r="AR202" i="107"/>
  <c r="AQ202" i="107"/>
  <c r="AG202" i="107"/>
  <c r="O202" i="107"/>
  <c r="I202" i="107"/>
  <c r="AG226" i="107"/>
  <c r="O226" i="107"/>
  <c r="AT226" i="107"/>
  <c r="AO226" i="107"/>
  <c r="AS226" i="107"/>
  <c r="AR226" i="107"/>
  <c r="AQ226" i="107"/>
  <c r="AP226" i="107"/>
  <c r="L226" i="107" s="1"/>
  <c r="AN226" i="107"/>
  <c r="AM226" i="107"/>
  <c r="AL226" i="107"/>
  <c r="J226" i="107"/>
  <c r="I121" i="107"/>
  <c r="AQ121" i="107"/>
  <c r="J128" i="107"/>
  <c r="AR128" i="107"/>
  <c r="I134" i="107"/>
  <c r="AR134" i="107"/>
  <c r="J136" i="107"/>
  <c r="AS136" i="107"/>
  <c r="AT138" i="107"/>
  <c r="AG149" i="107"/>
  <c r="AI159" i="107"/>
  <c r="AV159" i="107" s="1"/>
  <c r="AO167" i="107"/>
  <c r="O170" i="107"/>
  <c r="AG176" i="107"/>
  <c r="O176" i="107"/>
  <c r="L176" i="107"/>
  <c r="AT176" i="107"/>
  <c r="J176" i="107"/>
  <c r="AS176" i="107"/>
  <c r="I176" i="107"/>
  <c r="AN179" i="107"/>
  <c r="AM179" i="107"/>
  <c r="AL179" i="107"/>
  <c r="AP179" i="107"/>
  <c r="L179" i="107" s="1"/>
  <c r="AG179" i="107"/>
  <c r="AL181" i="107"/>
  <c r="J181" i="107"/>
  <c r="I181" i="107"/>
  <c r="AS181" i="107"/>
  <c r="AR181" i="107"/>
  <c r="AG186" i="107"/>
  <c r="AJ189" i="107"/>
  <c r="AW189" i="107" s="1"/>
  <c r="AG190" i="107"/>
  <c r="AM191" i="107"/>
  <c r="AN204" i="107"/>
  <c r="AR207" i="107"/>
  <c r="J207" i="107"/>
  <c r="AQ207" i="107"/>
  <c r="I207" i="107"/>
  <c r="AP207" i="107"/>
  <c r="L207" i="107" s="1"/>
  <c r="AO207" i="107"/>
  <c r="AG207" i="107"/>
  <c r="O207" i="107"/>
  <c r="AN207" i="107"/>
  <c r="AG210" i="107"/>
  <c r="O210" i="107"/>
  <c r="AT210" i="107"/>
  <c r="AP210" i="107"/>
  <c r="L210" i="107" s="1"/>
  <c r="AO210" i="107"/>
  <c r="AM210" i="107"/>
  <c r="AL210" i="107"/>
  <c r="J210" i="107"/>
  <c r="AS210" i="107"/>
  <c r="AS128" i="107"/>
  <c r="AT136" i="107"/>
  <c r="AR143" i="107"/>
  <c r="AO143" i="107"/>
  <c r="AQ143" i="107"/>
  <c r="AP143" i="107"/>
  <c r="L143" i="107" s="1"/>
  <c r="AL143" i="107"/>
  <c r="O152" i="107"/>
  <c r="O153" i="107"/>
  <c r="AG153" i="107"/>
  <c r="AJ158" i="107"/>
  <c r="AW158" i="107" s="1"/>
  <c r="AL159" i="107"/>
  <c r="AP167" i="107"/>
  <c r="L167" i="107" s="1"/>
  <c r="AR175" i="107"/>
  <c r="J175" i="107"/>
  <c r="AQ175" i="107"/>
  <c r="I175" i="107"/>
  <c r="AP175" i="107"/>
  <c r="L175" i="107" s="1"/>
  <c r="AO175" i="107"/>
  <c r="AL175" i="107"/>
  <c r="AG175" i="107"/>
  <c r="AQ184" i="107"/>
  <c r="I184" i="107"/>
  <c r="AP184" i="107"/>
  <c r="L184" i="107" s="1"/>
  <c r="AO184" i="107"/>
  <c r="AN184" i="107"/>
  <c r="AG184" i="107"/>
  <c r="O184" i="107"/>
  <c r="J184" i="107"/>
  <c r="AN191" i="107"/>
  <c r="AI193" i="107"/>
  <c r="AV193" i="107" s="1"/>
  <c r="AO204" i="107"/>
  <c r="AS121" i="107"/>
  <c r="AM127" i="107"/>
  <c r="AT128" i="107"/>
  <c r="AT134" i="107"/>
  <c r="L136" i="107"/>
  <c r="AK149" i="107"/>
  <c r="AX149" i="107" s="1"/>
  <c r="AL157" i="107"/>
  <c r="AL158" i="107"/>
  <c r="AN159" i="107"/>
  <c r="AQ167" i="107"/>
  <c r="AG170" i="107"/>
  <c r="O179" i="107"/>
  <c r="AQ186" i="107"/>
  <c r="AP190" i="107"/>
  <c r="L190" i="107" s="1"/>
  <c r="AS191" i="107"/>
  <c r="AJ193" i="107"/>
  <c r="AW193" i="107" s="1"/>
  <c r="AQ204" i="107"/>
  <c r="AN111" i="107"/>
  <c r="L121" i="107"/>
  <c r="AN127" i="107"/>
  <c r="AR132" i="107"/>
  <c r="J132" i="107"/>
  <c r="AT132" i="107"/>
  <c r="AL133" i="107"/>
  <c r="L134" i="107"/>
  <c r="O136" i="107"/>
  <c r="O143" i="107"/>
  <c r="AM149" i="107"/>
  <c r="AG152" i="107"/>
  <c r="AM157" i="107"/>
  <c r="AM158" i="107"/>
  <c r="AS159" i="107"/>
  <c r="AR167" i="107"/>
  <c r="AR174" i="107"/>
  <c r="AP174" i="107"/>
  <c r="L174" i="107" s="1"/>
  <c r="AO174" i="107"/>
  <c r="AM174" i="107"/>
  <c r="AL174" i="107"/>
  <c r="O175" i="107"/>
  <c r="AG178" i="107"/>
  <c r="O178" i="107"/>
  <c r="AT178" i="107"/>
  <c r="AQ178" i="107"/>
  <c r="AO178" i="107"/>
  <c r="AN178" i="107"/>
  <c r="AL178" i="107"/>
  <c r="AG181" i="107"/>
  <c r="AG183" i="107"/>
  <c r="AM183" i="107"/>
  <c r="O183" i="107"/>
  <c r="AS186" i="107"/>
  <c r="AR190" i="107"/>
  <c r="AT191" i="107"/>
  <c r="AP202" i="107"/>
  <c r="L202" i="107" s="1"/>
  <c r="AK197" i="107"/>
  <c r="AX197" i="107" s="1"/>
  <c r="AJ197" i="107"/>
  <c r="AW197" i="107" s="1"/>
  <c r="AI197" i="107"/>
  <c r="AV197" i="107" s="1"/>
  <c r="AG201" i="107"/>
  <c r="O201" i="107"/>
  <c r="AT201" i="107"/>
  <c r="J201" i="107"/>
  <c r="AS201" i="107"/>
  <c r="I201" i="107"/>
  <c r="AQ201" i="107"/>
  <c r="AP201" i="107"/>
  <c r="L201" i="107" s="1"/>
  <c r="AO201" i="107"/>
  <c r="AN201" i="107"/>
  <c r="AM201" i="107"/>
  <c r="AQ206" i="107"/>
  <c r="AP206" i="107"/>
  <c r="L206" i="107" s="1"/>
  <c r="AN206" i="107"/>
  <c r="AM206" i="107"/>
  <c r="AL206" i="107"/>
  <c r="AG206" i="107"/>
  <c r="O206" i="107"/>
  <c r="AT206" i="107"/>
  <c r="I206" i="107"/>
  <c r="AP218" i="107"/>
  <c r="L218" i="107" s="1"/>
  <c r="AO218" i="107"/>
  <c r="AN218" i="107"/>
  <c r="AM218" i="107"/>
  <c r="AL218" i="107"/>
  <c r="I218" i="107"/>
  <c r="AT218" i="107"/>
  <c r="AS218" i="107"/>
  <c r="AR218" i="107"/>
  <c r="AQ218" i="107"/>
  <c r="AG251" i="107"/>
  <c r="O251" i="107"/>
  <c r="AT251" i="107"/>
  <c r="I251" i="107"/>
  <c r="AR251" i="107"/>
  <c r="AQ251" i="107"/>
  <c r="AP251" i="107"/>
  <c r="L251" i="107" s="1"/>
  <c r="AO251" i="107"/>
  <c r="AN251" i="107"/>
  <c r="AM251" i="107"/>
  <c r="AL251" i="107"/>
  <c r="AS251" i="107"/>
  <c r="J251" i="107"/>
  <c r="AN163" i="107"/>
  <c r="AM163" i="107"/>
  <c r="AL163" i="107"/>
  <c r="AQ163" i="107"/>
  <c r="AO163" i="107"/>
  <c r="AG163" i="107"/>
  <c r="AK198" i="107"/>
  <c r="AX198" i="107" s="1"/>
  <c r="AJ198" i="107"/>
  <c r="AW198" i="107" s="1"/>
  <c r="AI198" i="107"/>
  <c r="AV198" i="107" s="1"/>
  <c r="O218" i="107"/>
  <c r="AS185" i="107"/>
  <c r="AP151" i="107"/>
  <c r="L151" i="107" s="1"/>
  <c r="AP152" i="107"/>
  <c r="L152" i="107" s="1"/>
  <c r="AN153" i="107"/>
  <c r="O163" i="107"/>
  <c r="AN175" i="107"/>
  <c r="AM184" i="107"/>
  <c r="AP209" i="107"/>
  <c r="L209" i="107" s="1"/>
  <c r="AO209" i="107"/>
  <c r="AN209" i="107"/>
  <c r="AM209" i="107"/>
  <c r="J209" i="107"/>
  <c r="I209" i="107"/>
  <c r="AS209" i="107"/>
  <c r="AR209" i="107"/>
  <c r="AQ209" i="107"/>
  <c r="AL209" i="107"/>
  <c r="AG209" i="107"/>
  <c r="O209" i="107"/>
  <c r="AG218" i="107"/>
  <c r="AR264" i="107"/>
  <c r="J264" i="107"/>
  <c r="AQ264" i="107"/>
  <c r="I264" i="107"/>
  <c r="AP264" i="107"/>
  <c r="L264" i="107" s="1"/>
  <c r="AO264" i="107"/>
  <c r="AT264" i="107"/>
  <c r="AS264" i="107"/>
  <c r="AN264" i="107"/>
  <c r="AM264" i="107"/>
  <c r="AL264" i="107"/>
  <c r="AG264" i="107"/>
  <c r="O264" i="107"/>
  <c r="AJ240" i="107"/>
  <c r="AW240" i="107" s="1"/>
  <c r="AK240" i="107"/>
  <c r="AX240" i="107" s="1"/>
  <c r="AG274" i="107"/>
  <c r="O274" i="107"/>
  <c r="AQ274" i="107"/>
  <c r="I274" i="107"/>
  <c r="J274" i="107"/>
  <c r="AT274" i="107"/>
  <c r="AS274" i="107"/>
  <c r="AR274" i="107"/>
  <c r="AP274" i="107"/>
  <c r="L274" i="107" s="1"/>
  <c r="AO274" i="107"/>
  <c r="AN274" i="107"/>
  <c r="AM274" i="107"/>
  <c r="AL274" i="107"/>
  <c r="AR211" i="107"/>
  <c r="AK284" i="107"/>
  <c r="AX284" i="107" s="1"/>
  <c r="AJ284" i="107"/>
  <c r="AW284" i="107" s="1"/>
  <c r="AK213" i="107"/>
  <c r="AX213" i="107" s="1"/>
  <c r="AJ213" i="107"/>
  <c r="AW213" i="107" s="1"/>
  <c r="AI213" i="107"/>
  <c r="AV213" i="107" s="1"/>
  <c r="AO227" i="107"/>
  <c r="AN227" i="107"/>
  <c r="AM227" i="107"/>
  <c r="AL227" i="107"/>
  <c r="AK326" i="107"/>
  <c r="AX326" i="107" s="1"/>
  <c r="AJ326" i="107"/>
  <c r="AW326" i="107" s="1"/>
  <c r="AI326" i="107"/>
  <c r="AV326" i="107" s="1"/>
  <c r="AO243" i="107"/>
  <c r="AL243" i="107"/>
  <c r="AN243" i="107"/>
  <c r="AG243" i="107"/>
  <c r="AS243" i="107"/>
  <c r="I243" i="107"/>
  <c r="AN195" i="107"/>
  <c r="AM195" i="107"/>
  <c r="AL195" i="107"/>
  <c r="AM217" i="107"/>
  <c r="O227" i="107"/>
  <c r="O243" i="107"/>
  <c r="AO275" i="107"/>
  <c r="AN275" i="107"/>
  <c r="AM275" i="107"/>
  <c r="AL275" i="107"/>
  <c r="I275" i="107"/>
  <c r="AS275" i="107"/>
  <c r="AR275" i="107"/>
  <c r="AQ275" i="107"/>
  <c r="AP275" i="107"/>
  <c r="L275" i="107" s="1"/>
  <c r="AG275" i="107"/>
  <c r="O275" i="107"/>
  <c r="AN211" i="107"/>
  <c r="AM211" i="107"/>
  <c r="AL211" i="107"/>
  <c r="AO259" i="107"/>
  <c r="AN259" i="107"/>
  <c r="AM259" i="107"/>
  <c r="AL259" i="107"/>
  <c r="J259" i="107"/>
  <c r="AT259" i="107"/>
  <c r="AS259" i="107"/>
  <c r="AR259" i="107"/>
  <c r="AQ259" i="107"/>
  <c r="AP259" i="107"/>
  <c r="L259" i="107" s="1"/>
  <c r="AG259" i="107"/>
  <c r="O259" i="107"/>
  <c r="AR145" i="107"/>
  <c r="J160" i="107"/>
  <c r="AT160" i="107"/>
  <c r="AS165" i="107"/>
  <c r="AS188" i="107"/>
  <c r="O195" i="107"/>
  <c r="AQ208" i="107"/>
  <c r="AM213" i="107"/>
  <c r="I215" i="107"/>
  <c r="AO217" i="107"/>
  <c r="AN220" i="107"/>
  <c r="AM220" i="107"/>
  <c r="AL220" i="107"/>
  <c r="O220" i="107"/>
  <c r="AL225" i="107"/>
  <c r="AG227" i="107"/>
  <c r="I229" i="107"/>
  <c r="O232" i="107"/>
  <c r="AR232" i="107"/>
  <c r="J232" i="107"/>
  <c r="AQ232" i="107"/>
  <c r="I232" i="107"/>
  <c r="AP232" i="107"/>
  <c r="L232" i="107" s="1"/>
  <c r="AO232" i="107"/>
  <c r="AN232" i="107"/>
  <c r="AL232" i="107"/>
  <c r="O242" i="107"/>
  <c r="AR242" i="107"/>
  <c r="I242" i="107"/>
  <c r="AQ242" i="107"/>
  <c r="AP242" i="107"/>
  <c r="L242" i="107" s="1"/>
  <c r="AO242" i="107"/>
  <c r="AN242" i="107"/>
  <c r="AL242" i="107"/>
  <c r="AT165" i="107"/>
  <c r="AQ168" i="107"/>
  <c r="I168" i="107"/>
  <c r="AP168" i="107"/>
  <c r="L168" i="107" s="1"/>
  <c r="AO168" i="107"/>
  <c r="AN168" i="107"/>
  <c r="AT188" i="107"/>
  <c r="AR208" i="107"/>
  <c r="O211" i="107"/>
  <c r="AN213" i="107"/>
  <c r="J215" i="107"/>
  <c r="AP217" i="107"/>
  <c r="L217" i="107" s="1"/>
  <c r="AR225" i="107"/>
  <c r="AQ236" i="107"/>
  <c r="I236" i="107"/>
  <c r="AN236" i="107"/>
  <c r="AM236" i="107"/>
  <c r="AL236" i="107"/>
  <c r="O236" i="107"/>
  <c r="AT275" i="107"/>
  <c r="AG195" i="107"/>
  <c r="AJ199" i="107"/>
  <c r="AW199" i="107" s="1"/>
  <c r="AI199" i="107"/>
  <c r="AV199" i="107" s="1"/>
  <c r="AO213" i="107"/>
  <c r="AQ217" i="107"/>
  <c r="AS225" i="107"/>
  <c r="AM229" i="107"/>
  <c r="AL229" i="107"/>
  <c r="AG229" i="107"/>
  <c r="AT229" i="107"/>
  <c r="L229" i="107"/>
  <c r="AM243" i="107"/>
  <c r="AT279" i="107"/>
  <c r="I279" i="107"/>
  <c r="AS279" i="107"/>
  <c r="AR279" i="107"/>
  <c r="AQ279" i="107"/>
  <c r="AP279" i="107"/>
  <c r="L279" i="107" s="1"/>
  <c r="AO279" i="107"/>
  <c r="AN279" i="107"/>
  <c r="AM279" i="107"/>
  <c r="AL279" i="107"/>
  <c r="AG279" i="107"/>
  <c r="O279" i="107"/>
  <c r="AM286" i="107"/>
  <c r="AL286" i="107"/>
  <c r="O286" i="107"/>
  <c r="I286" i="107"/>
  <c r="AT286" i="107"/>
  <c r="AS286" i="107"/>
  <c r="AR286" i="107"/>
  <c r="AQ286" i="107"/>
  <c r="AP286" i="107"/>
  <c r="L286" i="107" s="1"/>
  <c r="AO286" i="107"/>
  <c r="AN286" i="107"/>
  <c r="AG286" i="107"/>
  <c r="AK300" i="107"/>
  <c r="AX300" i="107" s="1"/>
  <c r="AJ300" i="107"/>
  <c r="AW300" i="107" s="1"/>
  <c r="AI300" i="107"/>
  <c r="AV300" i="107" s="1"/>
  <c r="AO154" i="107"/>
  <c r="AM154" i="107"/>
  <c r="AL154" i="107"/>
  <c r="O160" i="107"/>
  <c r="J165" i="107"/>
  <c r="O168" i="107"/>
  <c r="AM172" i="107"/>
  <c r="AL172" i="107"/>
  <c r="AQ200" i="107"/>
  <c r="I200" i="107"/>
  <c r="AP200" i="107"/>
  <c r="L200" i="107" s="1"/>
  <c r="AO200" i="107"/>
  <c r="AN200" i="107"/>
  <c r="J208" i="107"/>
  <c r="AT208" i="107"/>
  <c r="AG211" i="107"/>
  <c r="AP213" i="107"/>
  <c r="L213" i="107" s="1"/>
  <c r="L215" i="107"/>
  <c r="AR216" i="107"/>
  <c r="J216" i="107"/>
  <c r="AQ216" i="107"/>
  <c r="I216" i="107"/>
  <c r="AP216" i="107"/>
  <c r="L216" i="107" s="1"/>
  <c r="AO216" i="107"/>
  <c r="AN216" i="107"/>
  <c r="AR217" i="107"/>
  <c r="AG220" i="107"/>
  <c r="AT225" i="107"/>
  <c r="AP227" i="107"/>
  <c r="L227" i="107" s="1"/>
  <c r="O229" i="107"/>
  <c r="AN231" i="107"/>
  <c r="AG231" i="107"/>
  <c r="O231" i="107"/>
  <c r="AR231" i="107"/>
  <c r="J231" i="107"/>
  <c r="AG232" i="107"/>
  <c r="AQ241" i="107"/>
  <c r="I241" i="107"/>
  <c r="AN241" i="107"/>
  <c r="AG241" i="107"/>
  <c r="O241" i="107"/>
  <c r="AT241" i="107"/>
  <c r="J241" i="107"/>
  <c r="AP241" i="107"/>
  <c r="L241" i="107" s="1"/>
  <c r="AP243" i="107"/>
  <c r="L243" i="107" s="1"/>
  <c r="AP145" i="107"/>
  <c r="L145" i="107" s="1"/>
  <c r="AN145" i="107"/>
  <c r="AM145" i="107"/>
  <c r="AM188" i="107"/>
  <c r="AL188" i="107"/>
  <c r="AQ213" i="107"/>
  <c r="O215" i="107"/>
  <c r="AS217" i="107"/>
  <c r="AQ227" i="107"/>
  <c r="AI234" i="107"/>
  <c r="AV234" i="107" s="1"/>
  <c r="AG236" i="107"/>
  <c r="AQ243" i="107"/>
  <c r="AR227" i="107"/>
  <c r="AK238" i="107"/>
  <c r="AX238" i="107" s="1"/>
  <c r="AJ238" i="107"/>
  <c r="AW238" i="107" s="1"/>
  <c r="AI238" i="107"/>
  <c r="AV238" i="107" s="1"/>
  <c r="AR243" i="107"/>
  <c r="AK247" i="107"/>
  <c r="AX247" i="107" s="1"/>
  <c r="AJ247" i="107"/>
  <c r="AW247" i="107" s="1"/>
  <c r="AI247" i="107"/>
  <c r="AV247" i="107" s="1"/>
  <c r="AT263" i="107"/>
  <c r="J263" i="107"/>
  <c r="AS263" i="107"/>
  <c r="AR263" i="107"/>
  <c r="AQ263" i="107"/>
  <c r="AP263" i="107"/>
  <c r="L263" i="107" s="1"/>
  <c r="AO263" i="107"/>
  <c r="AN263" i="107"/>
  <c r="AM263" i="107"/>
  <c r="AL263" i="107"/>
  <c r="AG263" i="107"/>
  <c r="AK285" i="107"/>
  <c r="AX285" i="107" s="1"/>
  <c r="AJ285" i="107"/>
  <c r="AW285" i="107" s="1"/>
  <c r="AI285" i="107"/>
  <c r="AV285" i="107" s="1"/>
  <c r="O165" i="107"/>
  <c r="AG169" i="107"/>
  <c r="O169" i="107"/>
  <c r="AP177" i="107"/>
  <c r="L177" i="107" s="1"/>
  <c r="AO177" i="107"/>
  <c r="AN177" i="107"/>
  <c r="AM177" i="107"/>
  <c r="O188" i="107"/>
  <c r="AO195" i="107"/>
  <c r="AL199" i="107"/>
  <c r="O208" i="107"/>
  <c r="AS213" i="107"/>
  <c r="AO220" i="107"/>
  <c r="AG224" i="107"/>
  <c r="AQ224" i="107"/>
  <c r="I224" i="107"/>
  <c r="AS227" i="107"/>
  <c r="AN229" i="107"/>
  <c r="AM242" i="107"/>
  <c r="AT243" i="107"/>
  <c r="O263" i="107"/>
  <c r="AK278" i="107"/>
  <c r="AX278" i="107" s="1"/>
  <c r="AJ278" i="107"/>
  <c r="AW278" i="107" s="1"/>
  <c r="AI278" i="107"/>
  <c r="AV278" i="107" s="1"/>
  <c r="AO211" i="107"/>
  <c r="AG217" i="107"/>
  <c r="O217" i="107"/>
  <c r="AQ225" i="107"/>
  <c r="I225" i="107"/>
  <c r="AP225" i="107"/>
  <c r="L225" i="107" s="1"/>
  <c r="AO225" i="107"/>
  <c r="AN225" i="107"/>
  <c r="AM225" i="107"/>
  <c r="AT227" i="107"/>
  <c r="AG240" i="107"/>
  <c r="AR240" i="107"/>
  <c r="AO240" i="107"/>
  <c r="AN240" i="107"/>
  <c r="AM240" i="107"/>
  <c r="AL240" i="107"/>
  <c r="AL270" i="107"/>
  <c r="O270" i="107"/>
  <c r="J270" i="107"/>
  <c r="AT270" i="107"/>
  <c r="AS270" i="107"/>
  <c r="AR270" i="107"/>
  <c r="AQ270" i="107"/>
  <c r="AP270" i="107"/>
  <c r="L270" i="107" s="1"/>
  <c r="AO270" i="107"/>
  <c r="AN270" i="107"/>
  <c r="AM270" i="107"/>
  <c r="AG270" i="107"/>
  <c r="AJ262" i="107"/>
  <c r="AW262" i="107" s="1"/>
  <c r="AT265" i="107"/>
  <c r="AJ269" i="107"/>
  <c r="AW269" i="107" s="1"/>
  <c r="AK273" i="107"/>
  <c r="AX273" i="107" s="1"/>
  <c r="AR280" i="107"/>
  <c r="J280" i="107"/>
  <c r="AQ280" i="107"/>
  <c r="I280" i="107"/>
  <c r="AP280" i="107"/>
  <c r="L280" i="107" s="1"/>
  <c r="AO280" i="107"/>
  <c r="AJ291" i="107"/>
  <c r="AW291" i="107" s="1"/>
  <c r="AM292" i="107"/>
  <c r="AS222" i="107"/>
  <c r="AP233" i="107"/>
  <c r="L233" i="107" s="1"/>
  <c r="AG234" i="107"/>
  <c r="AS238" i="107"/>
  <c r="AG247" i="107"/>
  <c r="AR248" i="107"/>
  <c r="J248" i="107"/>
  <c r="AQ248" i="107"/>
  <c r="I248" i="107"/>
  <c r="AP248" i="107"/>
  <c r="L248" i="107" s="1"/>
  <c r="AO248" i="107"/>
  <c r="AN252" i="107"/>
  <c r="AM252" i="107"/>
  <c r="AL252" i="107"/>
  <c r="I256" i="107"/>
  <c r="AT256" i="107"/>
  <c r="AT266" i="107"/>
  <c r="AN292" i="107"/>
  <c r="AT300" i="107"/>
  <c r="AG265" i="107"/>
  <c r="AR265" i="107"/>
  <c r="J265" i="107"/>
  <c r="AR305" i="107"/>
  <c r="J305" i="107"/>
  <c r="AQ305" i="107"/>
  <c r="I305" i="107"/>
  <c r="AP305" i="107"/>
  <c r="L305" i="107" s="1"/>
  <c r="AO305" i="107"/>
  <c r="AN305" i="107"/>
  <c r="AM305" i="107"/>
  <c r="AL305" i="107"/>
  <c r="AG305" i="107"/>
  <c r="AM258" i="107"/>
  <c r="I266" i="107"/>
  <c r="AG281" i="107"/>
  <c r="AR281" i="107"/>
  <c r="J281" i="107"/>
  <c r="AR292" i="107"/>
  <c r="AL295" i="107"/>
  <c r="O295" i="107"/>
  <c r="AS295" i="107"/>
  <c r="AR295" i="107"/>
  <c r="AQ295" i="107"/>
  <c r="AP295" i="107"/>
  <c r="L295" i="107" s="1"/>
  <c r="AO295" i="107"/>
  <c r="AS233" i="107"/>
  <c r="AL247" i="107"/>
  <c r="AN258" i="107"/>
  <c r="O265" i="107"/>
  <c r="AG280" i="107"/>
  <c r="O305" i="107"/>
  <c r="AJ256" i="107"/>
  <c r="AW256" i="107" s="1"/>
  <c r="AI256" i="107"/>
  <c r="AV256" i="107" s="1"/>
  <c r="AO258" i="107"/>
  <c r="AP266" i="107"/>
  <c r="L266" i="107" s="1"/>
  <c r="AO266" i="107"/>
  <c r="AN266" i="107"/>
  <c r="AM266" i="107"/>
  <c r="O281" i="107"/>
  <c r="AP337" i="107"/>
  <c r="L337" i="107" s="1"/>
  <c r="AN337" i="107"/>
  <c r="AG337" i="107"/>
  <c r="O337" i="107"/>
  <c r="AS337" i="107"/>
  <c r="I337" i="107"/>
  <c r="AQ337" i="107"/>
  <c r="J337" i="107"/>
  <c r="AT337" i="107"/>
  <c r="AR337" i="107"/>
  <c r="AO337" i="107"/>
  <c r="AM337" i="107"/>
  <c r="AL337" i="107"/>
  <c r="J148" i="107"/>
  <c r="AR148" i="107"/>
  <c r="AP150" i="107"/>
  <c r="L150" i="107" s="1"/>
  <c r="AS155" i="107"/>
  <c r="J164" i="107"/>
  <c r="AR164" i="107"/>
  <c r="AP166" i="107"/>
  <c r="L166" i="107" s="1"/>
  <c r="AS171" i="107"/>
  <c r="I173" i="107"/>
  <c r="AQ173" i="107"/>
  <c r="J180" i="107"/>
  <c r="AR180" i="107"/>
  <c r="AP182" i="107"/>
  <c r="L182" i="107" s="1"/>
  <c r="AS187" i="107"/>
  <c r="I189" i="107"/>
  <c r="AQ189" i="107"/>
  <c r="J196" i="107"/>
  <c r="AR196" i="107"/>
  <c r="AP198" i="107"/>
  <c r="L198" i="107" s="1"/>
  <c r="AS203" i="107"/>
  <c r="I205" i="107"/>
  <c r="AQ205" i="107"/>
  <c r="AP214" i="107"/>
  <c r="L214" i="107" s="1"/>
  <c r="AS219" i="107"/>
  <c r="I221" i="107"/>
  <c r="AQ221" i="107"/>
  <c r="AO223" i="107"/>
  <c r="AP230" i="107"/>
  <c r="L230" i="107" s="1"/>
  <c r="O233" i="107"/>
  <c r="AL234" i="107"/>
  <c r="AS235" i="107"/>
  <c r="I237" i="107"/>
  <c r="AQ237" i="107"/>
  <c r="AN247" i="107"/>
  <c r="AS250" i="107"/>
  <c r="I254" i="107"/>
  <c r="AQ257" i="107"/>
  <c r="I257" i="107"/>
  <c r="AP257" i="107"/>
  <c r="L257" i="107" s="1"/>
  <c r="AO257" i="107"/>
  <c r="AN257" i="107"/>
  <c r="AP258" i="107"/>
  <c r="L258" i="107" s="1"/>
  <c r="I261" i="107"/>
  <c r="I267" i="107"/>
  <c r="AT277" i="107"/>
  <c r="AI280" i="107"/>
  <c r="AV280" i="107" s="1"/>
  <c r="AP282" i="107"/>
  <c r="L282" i="107" s="1"/>
  <c r="AO282" i="107"/>
  <c r="AN282" i="107"/>
  <c r="AM282" i="107"/>
  <c r="AT284" i="107"/>
  <c r="AJ287" i="107"/>
  <c r="AW287" i="107" s="1"/>
  <c r="AR289" i="107"/>
  <c r="J289" i="107"/>
  <c r="AQ289" i="107"/>
  <c r="I289" i="107"/>
  <c r="AP289" i="107"/>
  <c r="L289" i="107" s="1"/>
  <c r="AO289" i="107"/>
  <c r="AN289" i="107"/>
  <c r="O294" i="107"/>
  <c r="AT294" i="107"/>
  <c r="L294" i="107"/>
  <c r="AR294" i="107"/>
  <c r="J294" i="107"/>
  <c r="AN294" i="107"/>
  <c r="I294" i="107"/>
  <c r="AS294" i="107"/>
  <c r="AQ294" i="107"/>
  <c r="AL294" i="107"/>
  <c r="AG295" i="107"/>
  <c r="AK304" i="107"/>
  <c r="AX304" i="107" s="1"/>
  <c r="AJ304" i="107"/>
  <c r="AW304" i="107" s="1"/>
  <c r="AI304" i="107"/>
  <c r="AV304" i="107" s="1"/>
  <c r="AK309" i="107"/>
  <c r="AX309" i="107" s="1"/>
  <c r="AI309" i="107"/>
  <c r="AV309" i="107" s="1"/>
  <c r="AK325" i="107"/>
  <c r="AX325" i="107" s="1"/>
  <c r="AJ325" i="107"/>
  <c r="AW325" i="107" s="1"/>
  <c r="AI325" i="107"/>
  <c r="AV325" i="107" s="1"/>
  <c r="AS148" i="107"/>
  <c r="AQ150" i="107"/>
  <c r="AS164" i="107"/>
  <c r="AQ166" i="107"/>
  <c r="L171" i="107"/>
  <c r="J173" i="107"/>
  <c r="AR173" i="107"/>
  <c r="AS180" i="107"/>
  <c r="AQ182" i="107"/>
  <c r="J189" i="107"/>
  <c r="AR189" i="107"/>
  <c r="AS196" i="107"/>
  <c r="AQ198" i="107"/>
  <c r="J205" i="107"/>
  <c r="AR205" i="107"/>
  <c r="I214" i="107"/>
  <c r="AQ214" i="107"/>
  <c r="L219" i="107"/>
  <c r="J221" i="107"/>
  <c r="AR221" i="107"/>
  <c r="AP223" i="107"/>
  <c r="L223" i="107" s="1"/>
  <c r="I230" i="107"/>
  <c r="AQ230" i="107"/>
  <c r="AM234" i="107"/>
  <c r="L235" i="107"/>
  <c r="J237" i="107"/>
  <c r="AR237" i="107"/>
  <c r="AT246" i="107"/>
  <c r="AQ246" i="107"/>
  <c r="I246" i="107"/>
  <c r="AO247" i="107"/>
  <c r="AT250" i="107"/>
  <c r="AI252" i="107"/>
  <c r="AV252" i="107" s="1"/>
  <c r="J254" i="107"/>
  <c r="AR258" i="107"/>
  <c r="O266" i="107"/>
  <c r="I268" i="107"/>
  <c r="I277" i="107"/>
  <c r="AJ280" i="107"/>
  <c r="AW280" i="107" s="1"/>
  <c r="I283" i="107"/>
  <c r="I291" i="107"/>
  <c r="AS305" i="107"/>
  <c r="AS173" i="107"/>
  <c r="AS189" i="107"/>
  <c r="AS205" i="107"/>
  <c r="AS221" i="107"/>
  <c r="I223" i="107"/>
  <c r="AQ223" i="107"/>
  <c r="AN234" i="107"/>
  <c r="AS237" i="107"/>
  <c r="AP247" i="107"/>
  <c r="L247" i="107" s="1"/>
  <c r="I250" i="107"/>
  <c r="AJ252" i="107"/>
  <c r="AW252" i="107" s="1"/>
  <c r="AK256" i="107"/>
  <c r="AX256" i="107" s="1"/>
  <c r="AS258" i="107"/>
  <c r="AM261" i="107"/>
  <c r="AL261" i="107"/>
  <c r="AG267" i="107"/>
  <c r="O267" i="107"/>
  <c r="AT267" i="107"/>
  <c r="AP267" i="107"/>
  <c r="L267" i="107" s="1"/>
  <c r="AL280" i="107"/>
  <c r="I284" i="107"/>
  <c r="AK288" i="107"/>
  <c r="AX288" i="107" s="1"/>
  <c r="AJ288" i="107"/>
  <c r="AW288" i="107" s="1"/>
  <c r="AI288" i="107"/>
  <c r="AV288" i="107" s="1"/>
  <c r="AG290" i="107"/>
  <c r="O290" i="107"/>
  <c r="AQ290" i="107"/>
  <c r="I290" i="107"/>
  <c r="AG294" i="107"/>
  <c r="AI303" i="107"/>
  <c r="AV303" i="107" s="1"/>
  <c r="AT305" i="107"/>
  <c r="L173" i="107"/>
  <c r="L221" i="107"/>
  <c r="J223" i="107"/>
  <c r="AR223" i="107"/>
  <c r="AO234" i="107"/>
  <c r="AL245" i="107"/>
  <c r="AQ247" i="107"/>
  <c r="AO252" i="107"/>
  <c r="AL256" i="107"/>
  <c r="I258" i="107"/>
  <c r="AT258" i="107"/>
  <c r="AL265" i="107"/>
  <c r="AG266" i="107"/>
  <c r="AN268" i="107"/>
  <c r="AM268" i="107"/>
  <c r="AL268" i="107"/>
  <c r="AG268" i="107"/>
  <c r="AJ272" i="107"/>
  <c r="AW272" i="107" s="1"/>
  <c r="AI272" i="107"/>
  <c r="AV272" i="107" s="1"/>
  <c r="AQ273" i="107"/>
  <c r="I273" i="107"/>
  <c r="AP273" i="107"/>
  <c r="L273" i="107" s="1"/>
  <c r="AO273" i="107"/>
  <c r="AN273" i="107"/>
  <c r="AM277" i="107"/>
  <c r="AL277" i="107"/>
  <c r="AM280" i="107"/>
  <c r="AG283" i="107"/>
  <c r="O283" i="107"/>
  <c r="AT283" i="107"/>
  <c r="AP283" i="107"/>
  <c r="L283" i="107" s="1"/>
  <c r="AM291" i="107"/>
  <c r="AQ291" i="107"/>
  <c r="AP291" i="107"/>
  <c r="L291" i="107" s="1"/>
  <c r="AO291" i="107"/>
  <c r="AN291" i="107"/>
  <c r="AL291" i="107"/>
  <c r="I292" i="107"/>
  <c r="AM295" i="107"/>
  <c r="I300" i="107"/>
  <c r="AJ303" i="107"/>
  <c r="AW303" i="107" s="1"/>
  <c r="AJ309" i="107"/>
  <c r="AW309" i="107" s="1"/>
  <c r="AP234" i="107"/>
  <c r="L234" i="107" s="1"/>
  <c r="AN245" i="107"/>
  <c r="AL248" i="107"/>
  <c r="AP250" i="107"/>
  <c r="L250" i="107" s="1"/>
  <c r="AO250" i="107"/>
  <c r="AN250" i="107"/>
  <c r="AM250" i="107"/>
  <c r="AP252" i="107"/>
  <c r="L252" i="107" s="1"/>
  <c r="AK254" i="107"/>
  <c r="AX254" i="107" s="1"/>
  <c r="AJ254" i="107"/>
  <c r="AW254" i="107" s="1"/>
  <c r="AI254" i="107"/>
  <c r="AV254" i="107" s="1"/>
  <c r="AM256" i="107"/>
  <c r="AK261" i="107"/>
  <c r="AX261" i="107" s="1"/>
  <c r="AJ261" i="107"/>
  <c r="AW261" i="107" s="1"/>
  <c r="AM265" i="107"/>
  <c r="AN280" i="107"/>
  <c r="AL281" i="107"/>
  <c r="AN284" i="107"/>
  <c r="AM284" i="107"/>
  <c r="AL284" i="107"/>
  <c r="AG284" i="107"/>
  <c r="AN295" i="107"/>
  <c r="AG258" i="107"/>
  <c r="O258" i="107"/>
  <c r="AQ258" i="107"/>
  <c r="AN265" i="107"/>
  <c r="AG292" i="107"/>
  <c r="AT292" i="107"/>
  <c r="AP292" i="107"/>
  <c r="L292" i="107" s="1"/>
  <c r="O292" i="107"/>
  <c r="AS292" i="107"/>
  <c r="AQ292" i="107"/>
  <c r="AO300" i="107"/>
  <c r="AN300" i="107"/>
  <c r="AL300" i="107"/>
  <c r="AS300" i="107"/>
  <c r="AR300" i="107"/>
  <c r="AQ300" i="107"/>
  <c r="AP300" i="107"/>
  <c r="L300" i="107" s="1"/>
  <c r="AM300" i="107"/>
  <c r="AP256" i="107"/>
  <c r="L256" i="107" s="1"/>
  <c r="AP265" i="107"/>
  <c r="L265" i="107" s="1"/>
  <c r="AL266" i="107"/>
  <c r="AO281" i="107"/>
  <c r="AO316" i="107"/>
  <c r="AN316" i="107"/>
  <c r="AM316" i="107"/>
  <c r="AL316" i="107"/>
  <c r="I320" i="107"/>
  <c r="AO322" i="107"/>
  <c r="AM327" i="107"/>
  <c r="AL327" i="107"/>
  <c r="O327" i="107"/>
  <c r="AP331" i="107"/>
  <c r="L331" i="107" s="1"/>
  <c r="AI302" i="107"/>
  <c r="AV302" i="107" s="1"/>
  <c r="AK307" i="107"/>
  <c r="AX307" i="107" s="1"/>
  <c r="AP322" i="107"/>
  <c r="L322" i="107" s="1"/>
  <c r="AR331" i="107"/>
  <c r="AG334" i="107"/>
  <c r="AL311" i="107"/>
  <c r="O311" i="107"/>
  <c r="O316" i="107"/>
  <c r="AT320" i="107"/>
  <c r="AQ322" i="107"/>
  <c r="AS331" i="107"/>
  <c r="AG336" i="107"/>
  <c r="AP336" i="107"/>
  <c r="L336" i="107" s="1"/>
  <c r="AO336" i="107"/>
  <c r="AN336" i="107"/>
  <c r="AM336" i="107"/>
  <c r="AL336" i="107"/>
  <c r="AS272" i="107"/>
  <c r="AS288" i="107"/>
  <c r="AL299" i="107"/>
  <c r="AN302" i="107"/>
  <c r="AT304" i="107"/>
  <c r="AL308" i="107"/>
  <c r="O320" i="107"/>
  <c r="AR321" i="107"/>
  <c r="J321" i="107"/>
  <c r="AQ321" i="107"/>
  <c r="I321" i="107"/>
  <c r="AP321" i="107"/>
  <c r="L321" i="107" s="1"/>
  <c r="AO321" i="107"/>
  <c r="AS322" i="107"/>
  <c r="AM324" i="107"/>
  <c r="AG327" i="107"/>
  <c r="AT331" i="107"/>
  <c r="O336" i="107"/>
  <c r="AG316" i="107"/>
  <c r="AT322" i="107"/>
  <c r="AR330" i="107"/>
  <c r="J330" i="107"/>
  <c r="AQ330" i="107"/>
  <c r="I330" i="107"/>
  <c r="AP330" i="107"/>
  <c r="L330" i="107" s="1"/>
  <c r="AO330" i="107"/>
  <c r="AN330" i="107"/>
  <c r="AN327" i="107"/>
  <c r="AG322" i="107"/>
  <c r="AR322" i="107"/>
  <c r="J322" i="107"/>
  <c r="AO327" i="107"/>
  <c r="AK329" i="107"/>
  <c r="AX329" i="107" s="1"/>
  <c r="AJ329" i="107"/>
  <c r="AW329" i="107" s="1"/>
  <c r="AI329" i="107"/>
  <c r="AV329" i="107" s="1"/>
  <c r="AG331" i="107"/>
  <c r="O331" i="107"/>
  <c r="AQ331" i="107"/>
  <c r="I331" i="107"/>
  <c r="AP239" i="107"/>
  <c r="L239" i="107" s="1"/>
  <c r="J253" i="107"/>
  <c r="AR253" i="107"/>
  <c r="AP255" i="107"/>
  <c r="L255" i="107" s="1"/>
  <c r="I262" i="107"/>
  <c r="AQ262" i="107"/>
  <c r="J269" i="107"/>
  <c r="AR269" i="107"/>
  <c r="AP271" i="107"/>
  <c r="L271" i="107" s="1"/>
  <c r="I278" i="107"/>
  <c r="AQ278" i="107"/>
  <c r="J285" i="107"/>
  <c r="AR285" i="107"/>
  <c r="AP287" i="107"/>
  <c r="L287" i="107" s="1"/>
  <c r="AP299" i="107"/>
  <c r="L299" i="107" s="1"/>
  <c r="AR302" i="107"/>
  <c r="AG306" i="107"/>
  <c r="AR306" i="107"/>
  <c r="J306" i="107"/>
  <c r="AQ308" i="107"/>
  <c r="AQ309" i="107"/>
  <c r="AM311" i="107"/>
  <c r="AO315" i="107"/>
  <c r="AL320" i="107"/>
  <c r="AG321" i="107"/>
  <c r="I323" i="107"/>
  <c r="AR324" i="107"/>
  <c r="AR325" i="107"/>
  <c r="AP327" i="107"/>
  <c r="L327" i="107" s="1"/>
  <c r="AP332" i="107"/>
  <c r="L332" i="107" s="1"/>
  <c r="AO332" i="107"/>
  <c r="AN332" i="107"/>
  <c r="AM332" i="107"/>
  <c r="AL332" i="107"/>
  <c r="AR334" i="107"/>
  <c r="AK351" i="107"/>
  <c r="AX351" i="107" s="1"/>
  <c r="AJ351" i="107"/>
  <c r="AW351" i="107" s="1"/>
  <c r="AI351" i="107"/>
  <c r="AV351" i="107" s="1"/>
  <c r="AS253" i="107"/>
  <c r="J262" i="107"/>
  <c r="AR262" i="107"/>
  <c r="AS269" i="107"/>
  <c r="J278" i="107"/>
  <c r="AR278" i="107"/>
  <c r="AS285" i="107"/>
  <c r="AJ297" i="107"/>
  <c r="AW297" i="107" s="1"/>
  <c r="AI297" i="107"/>
  <c r="AV297" i="107" s="1"/>
  <c r="AQ298" i="107"/>
  <c r="I298" i="107"/>
  <c r="AP298" i="107"/>
  <c r="L298" i="107" s="1"/>
  <c r="AN298" i="107"/>
  <c r="AR299" i="107"/>
  <c r="AS302" i="107"/>
  <c r="AL304" i="107"/>
  <c r="AR308" i="107"/>
  <c r="AR309" i="107"/>
  <c r="AN311" i="107"/>
  <c r="AP315" i="107"/>
  <c r="L315" i="107" s="1"/>
  <c r="AM320" i="107"/>
  <c r="O322" i="107"/>
  <c r="AS324" i="107"/>
  <c r="AS325" i="107"/>
  <c r="AQ327" i="107"/>
  <c r="AG330" i="107"/>
  <c r="AS334" i="107"/>
  <c r="AQ336" i="107"/>
  <c r="AQ344" i="107"/>
  <c r="I344" i="107"/>
  <c r="AP344" i="107"/>
  <c r="L344" i="107" s="1"/>
  <c r="AO344" i="107"/>
  <c r="J344" i="107"/>
  <c r="AR344" i="107"/>
  <c r="AN344" i="107"/>
  <c r="AM344" i="107"/>
  <c r="AL344" i="107"/>
  <c r="AG344" i="107"/>
  <c r="O344" i="107"/>
  <c r="L253" i="107"/>
  <c r="AT253" i="107"/>
  <c r="AS262" i="107"/>
  <c r="AT269" i="107"/>
  <c r="AS278" i="107"/>
  <c r="AT285" i="107"/>
  <c r="AN293" i="107"/>
  <c r="AM293" i="107"/>
  <c r="AG293" i="107"/>
  <c r="AS299" i="107"/>
  <c r="I302" i="107"/>
  <c r="AT302" i="107"/>
  <c r="AM304" i="107"/>
  <c r="AS308" i="107"/>
  <c r="AS309" i="107"/>
  <c r="AO311" i="107"/>
  <c r="AR315" i="107"/>
  <c r="AP316" i="107"/>
  <c r="L316" i="107" s="1"/>
  <c r="AI317" i="107"/>
  <c r="AV317" i="107" s="1"/>
  <c r="AM318" i="107"/>
  <c r="AL318" i="107"/>
  <c r="AN320" i="107"/>
  <c r="AI321" i="107"/>
  <c r="AV321" i="107" s="1"/>
  <c r="AP323" i="107"/>
  <c r="L323" i="107" s="1"/>
  <c r="AO323" i="107"/>
  <c r="AN323" i="107"/>
  <c r="AM323" i="107"/>
  <c r="AT325" i="107"/>
  <c r="AR327" i="107"/>
  <c r="O332" i="107"/>
  <c r="AR336" i="107"/>
  <c r="L262" i="107"/>
  <c r="L293" i="107"/>
  <c r="O298" i="107"/>
  <c r="AT299" i="107"/>
  <c r="AN304" i="107"/>
  <c r="AP307" i="107"/>
  <c r="L307" i="107" s="1"/>
  <c r="AO307" i="107"/>
  <c r="AN307" i="107"/>
  <c r="AM307" i="107"/>
  <c r="AT309" i="107"/>
  <c r="AP311" i="107"/>
  <c r="L311" i="107" s="1"/>
  <c r="AJ313" i="107"/>
  <c r="AW313" i="107" s="1"/>
  <c r="AI313" i="107"/>
  <c r="AV313" i="107" s="1"/>
  <c r="AQ314" i="107"/>
  <c r="I314" i="107"/>
  <c r="AP314" i="107"/>
  <c r="L314" i="107" s="1"/>
  <c r="AO314" i="107"/>
  <c r="AN314" i="107"/>
  <c r="AS315" i="107"/>
  <c r="AQ316" i="107"/>
  <c r="AJ317" i="107"/>
  <c r="AW317" i="107" s="1"/>
  <c r="L318" i="107"/>
  <c r="AO320" i="107"/>
  <c r="I324" i="107"/>
  <c r="AS327" i="107"/>
  <c r="AI330" i="107"/>
  <c r="AV330" i="107" s="1"/>
  <c r="AS336" i="107"/>
  <c r="AM302" i="107"/>
  <c r="AL302" i="107"/>
  <c r="I308" i="107"/>
  <c r="AQ311" i="107"/>
  <c r="AT315" i="107"/>
  <c r="AR316" i="107"/>
  <c r="AK318" i="107"/>
  <c r="AX318" i="107" s="1"/>
  <c r="AJ318" i="107"/>
  <c r="AW318" i="107" s="1"/>
  <c r="AP320" i="107"/>
  <c r="L320" i="107" s="1"/>
  <c r="AT327" i="107"/>
  <c r="AK330" i="107"/>
  <c r="AX330" i="107" s="1"/>
  <c r="AT336" i="107"/>
  <c r="AG299" i="107"/>
  <c r="O299" i="107"/>
  <c r="AQ299" i="107"/>
  <c r="I299" i="107"/>
  <c r="I309" i="107"/>
  <c r="AR311" i="107"/>
  <c r="AS316" i="107"/>
  <c r="AQ320" i="107"/>
  <c r="AG324" i="107"/>
  <c r="O324" i="107"/>
  <c r="AT324" i="107"/>
  <c r="AP324" i="107"/>
  <c r="L324" i="107" s="1"/>
  <c r="AL330" i="107"/>
  <c r="AL331" i="107"/>
  <c r="I334" i="107"/>
  <c r="AJ343" i="107"/>
  <c r="AW343" i="107" s="1"/>
  <c r="AI343" i="107"/>
  <c r="AV343" i="107" s="1"/>
  <c r="AG308" i="107"/>
  <c r="O308" i="107"/>
  <c r="AT308" i="107"/>
  <c r="AP308" i="107"/>
  <c r="L308" i="107" s="1"/>
  <c r="AS311" i="107"/>
  <c r="AG315" i="107"/>
  <c r="O315" i="107"/>
  <c r="AQ315" i="107"/>
  <c r="I315" i="107"/>
  <c r="AT316" i="107"/>
  <c r="AR320" i="107"/>
  <c r="AL322" i="107"/>
  <c r="AN325" i="107"/>
  <c r="AM325" i="107"/>
  <c r="AL325" i="107"/>
  <c r="AG325" i="107"/>
  <c r="AM330" i="107"/>
  <c r="AM331" i="107"/>
  <c r="AG338" i="107"/>
  <c r="O338" i="107"/>
  <c r="AT338" i="107"/>
  <c r="J338" i="107"/>
  <c r="AS338" i="107"/>
  <c r="I338" i="107"/>
  <c r="AR338" i="107"/>
  <c r="AQ338" i="107"/>
  <c r="AP338" i="107"/>
  <c r="L338" i="107" s="1"/>
  <c r="AL338" i="107"/>
  <c r="AT344" i="107"/>
  <c r="AN309" i="107"/>
  <c r="AM309" i="107"/>
  <c r="AL309" i="107"/>
  <c r="AG309" i="107"/>
  <c r="AT311" i="107"/>
  <c r="I316" i="107"/>
  <c r="AS320" i="107"/>
  <c r="AM322" i="107"/>
  <c r="I327" i="107"/>
  <c r="AS330" i="107"/>
  <c r="AN331" i="107"/>
  <c r="AN334" i="107"/>
  <c r="AM334" i="107"/>
  <c r="AL334" i="107"/>
  <c r="AT334" i="107"/>
  <c r="L334" i="107"/>
  <c r="J350" i="107"/>
  <c r="AS350" i="107"/>
  <c r="AR350" i="107"/>
  <c r="AQ350" i="107"/>
  <c r="AP350" i="107"/>
  <c r="L350" i="107" s="1"/>
  <c r="AO350" i="107"/>
  <c r="AN350" i="107"/>
  <c r="AM350" i="107"/>
  <c r="AL350" i="107"/>
  <c r="AG350" i="107"/>
  <c r="O350" i="107"/>
  <c r="AN339" i="107"/>
  <c r="AL339" i="107"/>
  <c r="AP345" i="107"/>
  <c r="L345" i="107" s="1"/>
  <c r="O347" i="107"/>
  <c r="AT347" i="107"/>
  <c r="L347" i="107"/>
  <c r="AR348" i="107"/>
  <c r="AR351" i="107"/>
  <c r="J351" i="107"/>
  <c r="AQ351" i="107"/>
  <c r="I351" i="107"/>
  <c r="AP351" i="107"/>
  <c r="L351" i="107" s="1"/>
  <c r="AL296" i="107"/>
  <c r="AS297" i="107"/>
  <c r="AO301" i="107"/>
  <c r="AM303" i="107"/>
  <c r="AN310" i="107"/>
  <c r="AL312" i="107"/>
  <c r="AS313" i="107"/>
  <c r="AN326" i="107"/>
  <c r="AL328" i="107"/>
  <c r="AS329" i="107"/>
  <c r="O339" i="107"/>
  <c r="AN343" i="107"/>
  <c r="I345" i="107"/>
  <c r="AR345" i="107"/>
  <c r="AG347" i="107"/>
  <c r="I348" i="107"/>
  <c r="AT345" i="107"/>
  <c r="AM348" i="107"/>
  <c r="AL348" i="107"/>
  <c r="AG351" i="107"/>
  <c r="AP296" i="107"/>
  <c r="L296" i="107" s="1"/>
  <c r="I303" i="107"/>
  <c r="AQ303" i="107"/>
  <c r="J310" i="107"/>
  <c r="AR310" i="107"/>
  <c r="AP312" i="107"/>
  <c r="L312" i="107" s="1"/>
  <c r="AS317" i="107"/>
  <c r="I319" i="107"/>
  <c r="AQ319" i="107"/>
  <c r="J326" i="107"/>
  <c r="AR326" i="107"/>
  <c r="AP328" i="107"/>
  <c r="L328" i="107" s="1"/>
  <c r="AS333" i="107"/>
  <c r="AO341" i="107"/>
  <c r="AR343" i="107"/>
  <c r="O345" i="107"/>
  <c r="AR346" i="107"/>
  <c r="O348" i="107"/>
  <c r="AS310" i="107"/>
  <c r="AS326" i="107"/>
  <c r="AP341" i="107"/>
  <c r="L341" i="107" s="1"/>
  <c r="AS343" i="107"/>
  <c r="AS346" i="107"/>
  <c r="AL347" i="107"/>
  <c r="J296" i="107"/>
  <c r="AR296" i="107"/>
  <c r="AS303" i="107"/>
  <c r="AT310" i="107"/>
  <c r="J312" i="107"/>
  <c r="AR312" i="107"/>
  <c r="AT326" i="107"/>
  <c r="J328" i="107"/>
  <c r="AR328" i="107"/>
  <c r="AR335" i="107"/>
  <c r="AP335" i="107"/>
  <c r="L335" i="107" s="1"/>
  <c r="AQ341" i="107"/>
  <c r="J343" i="107"/>
  <c r="I346" i="107"/>
  <c r="AT346" i="107"/>
  <c r="AM347" i="107"/>
  <c r="AG348" i="107"/>
  <c r="L303" i="107"/>
  <c r="AM339" i="107"/>
  <c r="AR341" i="107"/>
  <c r="AN347" i="107"/>
  <c r="AO339" i="107"/>
  <c r="AS341" i="107"/>
  <c r="AO346" i="107"/>
  <c r="AN346" i="107"/>
  <c r="AM346" i="107"/>
  <c r="AO347" i="107"/>
  <c r="AL351" i="107"/>
  <c r="AM351" i="107"/>
  <c r="AM345" i="107"/>
  <c r="AR347" i="107"/>
  <c r="AO348" i="107"/>
  <c r="AO351" i="107"/>
  <c r="AS340" i="107"/>
  <c r="I342" i="107"/>
  <c r="AQ342" i="107"/>
  <c r="J349" i="107"/>
  <c r="AR349" i="107"/>
  <c r="AS349" i="107"/>
  <c r="Z19" i="106"/>
  <c r="AL5" i="106"/>
  <c r="X51" i="2" s="1"/>
  <c r="W19" i="106"/>
  <c r="AI5" i="106"/>
  <c r="U51" i="2" s="1"/>
  <c r="AB19" i="106"/>
  <c r="AN5" i="106"/>
  <c r="Z51" i="2" s="1"/>
  <c r="V19" i="106"/>
  <c r="AH5" i="106"/>
  <c r="T51" i="2" s="1"/>
  <c r="AC5" i="106"/>
  <c r="O51" i="2" s="1"/>
  <c r="Q19" i="106"/>
  <c r="S19" i="106"/>
  <c r="AE5" i="106"/>
  <c r="Q51" i="2" s="1"/>
  <c r="AT25" i="106"/>
  <c r="AT27" i="106"/>
  <c r="O31" i="106"/>
  <c r="AO32" i="106"/>
  <c r="O34" i="106"/>
  <c r="AQ35" i="106"/>
  <c r="AI39" i="106"/>
  <c r="AV39" i="106" s="1"/>
  <c r="L40" i="106"/>
  <c r="AP41" i="106"/>
  <c r="L41" i="106" s="1"/>
  <c r="O46" i="106"/>
  <c r="J50" i="106"/>
  <c r="O68" i="106"/>
  <c r="AK71" i="106"/>
  <c r="AX71" i="106" s="1"/>
  <c r="AJ78" i="106"/>
  <c r="AW78" i="106" s="1"/>
  <c r="AK78" i="106"/>
  <c r="AX78" i="106" s="1"/>
  <c r="AI78" i="106"/>
  <c r="AV78" i="106" s="1"/>
  <c r="O23" i="106"/>
  <c r="O29" i="106"/>
  <c r="AQ32" i="106"/>
  <c r="AL33" i="106"/>
  <c r="AR35" i="106"/>
  <c r="AJ39" i="106"/>
  <c r="AW39" i="106" s="1"/>
  <c r="O40" i="106"/>
  <c r="AO43" i="106"/>
  <c r="AM43" i="106"/>
  <c r="AG43" i="106"/>
  <c r="AP50" i="106"/>
  <c r="L50" i="106" s="1"/>
  <c r="AN50" i="106"/>
  <c r="AL56" i="106"/>
  <c r="O58" i="106"/>
  <c r="AP58" i="106"/>
  <c r="L58" i="106" s="1"/>
  <c r="AO58" i="106"/>
  <c r="AM66" i="106"/>
  <c r="AL66" i="106"/>
  <c r="AN66" i="106"/>
  <c r="AG66" i="106"/>
  <c r="AS66" i="106"/>
  <c r="I66" i="106"/>
  <c r="AR66" i="106"/>
  <c r="AN24" i="106"/>
  <c r="O25" i="106"/>
  <c r="O27" i="106"/>
  <c r="AG31" i="106"/>
  <c r="AM33" i="106"/>
  <c r="AG34" i="106"/>
  <c r="AM36" i="106"/>
  <c r="L43" i="106"/>
  <c r="AL45" i="106"/>
  <c r="AM52" i="106"/>
  <c r="AM56" i="106"/>
  <c r="AG23" i="106"/>
  <c r="AG29" i="106"/>
  <c r="AN33" i="106"/>
  <c r="AG40" i="106"/>
  <c r="AL42" i="106"/>
  <c r="O43" i="106"/>
  <c r="AN45" i="106"/>
  <c r="O50" i="106"/>
  <c r="AO52" i="106"/>
  <c r="AN56" i="106"/>
  <c r="O66" i="106"/>
  <c r="AL75" i="106"/>
  <c r="O75" i="106"/>
  <c r="AT75" i="106"/>
  <c r="I75" i="106"/>
  <c r="AS75" i="106"/>
  <c r="AR75" i="106"/>
  <c r="AP75" i="106"/>
  <c r="L75" i="106" s="1"/>
  <c r="AO75" i="106"/>
  <c r="AN75" i="106"/>
  <c r="AM75" i="106"/>
  <c r="AT46" i="106"/>
  <c r="AR46" i="106"/>
  <c r="J46" i="106"/>
  <c r="AL46" i="106"/>
  <c r="AO33" i="106"/>
  <c r="AM42" i="106"/>
  <c r="AO45" i="106"/>
  <c r="AP52" i="106"/>
  <c r="AO56" i="106"/>
  <c r="AG58" i="106"/>
  <c r="AT68" i="106"/>
  <c r="I68" i="106"/>
  <c r="AS68" i="106"/>
  <c r="AQ68" i="106"/>
  <c r="AP68" i="106"/>
  <c r="L68" i="106" s="1"/>
  <c r="AO68" i="106"/>
  <c r="AN68" i="106"/>
  <c r="AG68" i="106"/>
  <c r="AR32" i="106"/>
  <c r="AP32" i="106"/>
  <c r="L32" i="106" s="1"/>
  <c r="AP33" i="106"/>
  <c r="L33" i="106" s="1"/>
  <c r="AG35" i="106"/>
  <c r="O35" i="106"/>
  <c r="AO35" i="106"/>
  <c r="AQ41" i="106"/>
  <c r="I41" i="106"/>
  <c r="AO41" i="106"/>
  <c r="AN42" i="106"/>
  <c r="AP45" i="106"/>
  <c r="L45" i="106" s="1"/>
  <c r="AG50" i="106"/>
  <c r="AQ52" i="106"/>
  <c r="AP56" i="106"/>
  <c r="L56" i="106" s="1"/>
  <c r="AR59" i="106"/>
  <c r="AQ59" i="106"/>
  <c r="AO59" i="106"/>
  <c r="AN59" i="106"/>
  <c r="AM59" i="106"/>
  <c r="AL59" i="106"/>
  <c r="AG59" i="106"/>
  <c r="O65" i="106"/>
  <c r="AO65" i="106"/>
  <c r="AS65" i="106"/>
  <c r="I65" i="106"/>
  <c r="AR65" i="106"/>
  <c r="AP65" i="106"/>
  <c r="L65" i="106" s="1"/>
  <c r="AN65" i="106"/>
  <c r="AM65" i="106"/>
  <c r="AL65" i="106"/>
  <c r="AG65" i="106"/>
  <c r="AM68" i="106"/>
  <c r="AG75" i="106"/>
  <c r="AL91" i="106"/>
  <c r="O91" i="106"/>
  <c r="AG91" i="106"/>
  <c r="J91" i="106"/>
  <c r="I91" i="106"/>
  <c r="AT91" i="106"/>
  <c r="AS91" i="106"/>
  <c r="AR91" i="106"/>
  <c r="AQ91" i="106"/>
  <c r="AP91" i="106"/>
  <c r="L91" i="106" s="1"/>
  <c r="AO91" i="106"/>
  <c r="AN91" i="106"/>
  <c r="AM91" i="106"/>
  <c r="J24" i="106"/>
  <c r="AR24" i="106"/>
  <c r="AR30" i="106"/>
  <c r="J30" i="106"/>
  <c r="AT30" i="106"/>
  <c r="AL31" i="106"/>
  <c r="AR33" i="106"/>
  <c r="L35" i="106"/>
  <c r="AL38" i="106"/>
  <c r="AT38" i="106"/>
  <c r="L38" i="106"/>
  <c r="AO42" i="106"/>
  <c r="AT44" i="106"/>
  <c r="AN44" i="106"/>
  <c r="AQ45" i="106"/>
  <c r="AK47" i="106"/>
  <c r="AX47" i="106" s="1"/>
  <c r="AI47" i="106"/>
  <c r="AV47" i="106" s="1"/>
  <c r="AN49" i="106"/>
  <c r="AR52" i="106"/>
  <c r="AS56" i="106"/>
  <c r="AM57" i="106"/>
  <c r="AP61" i="106"/>
  <c r="L61" i="106" s="1"/>
  <c r="AO61" i="106"/>
  <c r="AM61" i="106"/>
  <c r="AL61" i="106"/>
  <c r="O61" i="106"/>
  <c r="AT61" i="106"/>
  <c r="AJ67" i="106"/>
  <c r="AW67" i="106" s="1"/>
  <c r="AR68" i="106"/>
  <c r="AG79" i="106"/>
  <c r="AQ79" i="106"/>
  <c r="I79" i="106"/>
  <c r="AO79" i="106"/>
  <c r="AN79" i="106"/>
  <c r="AM79" i="106"/>
  <c r="O79" i="106"/>
  <c r="L79" i="106"/>
  <c r="AT79" i="106"/>
  <c r="J79" i="106"/>
  <c r="AS79" i="106"/>
  <c r="AF19" i="106"/>
  <c r="AP34" i="106"/>
  <c r="L34" i="106" s="1"/>
  <c r="AN34" i="106"/>
  <c r="AS24" i="106"/>
  <c r="AL29" i="106"/>
  <c r="AM31" i="106"/>
  <c r="O32" i="106"/>
  <c r="AS33" i="106"/>
  <c r="AL34" i="106"/>
  <c r="AL40" i="106"/>
  <c r="O41" i="106"/>
  <c r="AQ42" i="106"/>
  <c r="AR45" i="106"/>
  <c r="AM46" i="106"/>
  <c r="AO49" i="106"/>
  <c r="AS52" i="106"/>
  <c r="AJ54" i="106"/>
  <c r="AW54" i="106" s="1"/>
  <c r="AI54" i="106"/>
  <c r="AV54" i="106" s="1"/>
  <c r="AP57" i="106"/>
  <c r="L57" i="106" s="1"/>
  <c r="O59" i="106"/>
  <c r="AO66" i="106"/>
  <c r="AQ75" i="106"/>
  <c r="AG95" i="106"/>
  <c r="O95" i="106"/>
  <c r="AQ95" i="106"/>
  <c r="I95" i="106"/>
  <c r="J95" i="106"/>
  <c r="AT95" i="106"/>
  <c r="AS95" i="106"/>
  <c r="AR95" i="106"/>
  <c r="AP95" i="106"/>
  <c r="L95" i="106" s="1"/>
  <c r="AO95" i="106"/>
  <c r="AN95" i="106"/>
  <c r="AM95" i="106"/>
  <c r="AL95" i="106"/>
  <c r="AL23" i="106"/>
  <c r="AT28" i="106"/>
  <c r="L28" i="106"/>
  <c r="AM29" i="106"/>
  <c r="O30" i="106"/>
  <c r="AN31" i="106"/>
  <c r="AT33" i="106"/>
  <c r="AM34" i="106"/>
  <c r="J36" i="106"/>
  <c r="AM40" i="106"/>
  <c r="I42" i="106"/>
  <c r="AR42" i="106"/>
  <c r="AS45" i="106"/>
  <c r="AN46" i="106"/>
  <c r="AR48" i="106"/>
  <c r="J48" i="106"/>
  <c r="AP48" i="106"/>
  <c r="L48" i="106" s="1"/>
  <c r="AP49" i="106"/>
  <c r="L49" i="106" s="1"/>
  <c r="AG51" i="106"/>
  <c r="O51" i="106"/>
  <c r="AT51" i="106"/>
  <c r="AO51" i="106"/>
  <c r="I52" i="106"/>
  <c r="AT52" i="106"/>
  <c r="AR57" i="106"/>
  <c r="AG61" i="106"/>
  <c r="AP66" i="106"/>
  <c r="L66" i="106" s="1"/>
  <c r="AT23" i="106"/>
  <c r="AM23" i="106"/>
  <c r="AL25" i="106"/>
  <c r="AL27" i="106"/>
  <c r="AN29" i="106"/>
  <c r="AO31" i="106"/>
  <c r="AG32" i="106"/>
  <c r="AO34" i="106"/>
  <c r="AN36" i="106"/>
  <c r="AL36" i="106"/>
  <c r="AG38" i="106"/>
  <c r="AN40" i="106"/>
  <c r="AG41" i="106"/>
  <c r="J42" i="106"/>
  <c r="AS42" i="106"/>
  <c r="AL43" i="106"/>
  <c r="AG44" i="106"/>
  <c r="I45" i="106"/>
  <c r="AO46" i="106"/>
  <c r="AK55" i="106"/>
  <c r="AX55" i="106" s="1"/>
  <c r="AJ55" i="106"/>
  <c r="AW55" i="106" s="1"/>
  <c r="AL58" i="106"/>
  <c r="AQ66" i="106"/>
  <c r="AL79" i="106"/>
  <c r="AT103" i="106"/>
  <c r="AP103" i="106"/>
  <c r="L103" i="106" s="1"/>
  <c r="AO103" i="106"/>
  <c r="AM103" i="106"/>
  <c r="AG103" i="106"/>
  <c r="O103" i="106"/>
  <c r="J103" i="106"/>
  <c r="I103" i="106"/>
  <c r="AS103" i="106"/>
  <c r="AR103" i="106"/>
  <c r="AQ103" i="106"/>
  <c r="AN103" i="106"/>
  <c r="AL103" i="106"/>
  <c r="AT29" i="106"/>
  <c r="AO29" i="106"/>
  <c r="AP31" i="106"/>
  <c r="L31" i="106" s="1"/>
  <c r="AG33" i="106"/>
  <c r="AQ33" i="106"/>
  <c r="I33" i="106"/>
  <c r="AQ34" i="106"/>
  <c r="AO40" i="106"/>
  <c r="AT42" i="106"/>
  <c r="AP46" i="106"/>
  <c r="L46" i="106" s="1"/>
  <c r="AN52" i="106"/>
  <c r="AL52" i="106"/>
  <c r="AG56" i="106"/>
  <c r="AR56" i="106"/>
  <c r="J56" i="106"/>
  <c r="AQ56" i="106"/>
  <c r="I56" i="106"/>
  <c r="AK108" i="106"/>
  <c r="AX108" i="106" s="1"/>
  <c r="AJ108" i="106"/>
  <c r="AW108" i="106" s="1"/>
  <c r="AI108" i="106"/>
  <c r="AV108" i="106" s="1"/>
  <c r="AQ23" i="106"/>
  <c r="I23" i="106"/>
  <c r="AO23" i="106"/>
  <c r="AP29" i="106"/>
  <c r="L29" i="106" s="1"/>
  <c r="AQ31" i="106"/>
  <c r="AR34" i="106"/>
  <c r="L42" i="106"/>
  <c r="AM45" i="106"/>
  <c r="O45" i="106"/>
  <c r="AQ46" i="106"/>
  <c r="L52" i="106"/>
  <c r="AT31" i="106"/>
  <c r="AR40" i="106"/>
  <c r="J40" i="106"/>
  <c r="AP23" i="106"/>
  <c r="AQ29" i="106"/>
  <c r="I31" i="106"/>
  <c r="AR31" i="106"/>
  <c r="O33" i="106"/>
  <c r="I34" i="106"/>
  <c r="AS34" i="106"/>
  <c r="AQ40" i="106"/>
  <c r="O42" i="106"/>
  <c r="AS46" i="106"/>
  <c r="O52" i="106"/>
  <c r="O56" i="106"/>
  <c r="AK92" i="106"/>
  <c r="AX92" i="106" s="1"/>
  <c r="AJ92" i="106"/>
  <c r="AW92" i="106" s="1"/>
  <c r="AI92" i="106"/>
  <c r="AV92" i="106" s="1"/>
  <c r="AO96" i="106"/>
  <c r="AN96" i="106"/>
  <c r="AL96" i="106"/>
  <c r="J96" i="106"/>
  <c r="AT96" i="106"/>
  <c r="I96" i="106"/>
  <c r="AS96" i="106"/>
  <c r="AQ96" i="106"/>
  <c r="AP96" i="106"/>
  <c r="L96" i="106" s="1"/>
  <c r="AM96" i="106"/>
  <c r="AG96" i="106"/>
  <c r="O96" i="106"/>
  <c r="R20" i="106"/>
  <c r="AR23" i="106"/>
  <c r="AQ25" i="106"/>
  <c r="AQ27" i="106"/>
  <c r="I29" i="106"/>
  <c r="J31" i="106"/>
  <c r="AL32" i="106"/>
  <c r="J34" i="106"/>
  <c r="AT34" i="106"/>
  <c r="AM35" i="106"/>
  <c r="AS40" i="106"/>
  <c r="AL41" i="106"/>
  <c r="AR43" i="106"/>
  <c r="AG49" i="106"/>
  <c r="AQ49" i="106"/>
  <c r="I49" i="106"/>
  <c r="AQ50" i="106"/>
  <c r="AQ57" i="106"/>
  <c r="I57" i="106"/>
  <c r="AO57" i="106"/>
  <c r="AN57" i="106"/>
  <c r="AR58" i="106"/>
  <c r="AP59" i="106"/>
  <c r="L59" i="106" s="1"/>
  <c r="AT65" i="106"/>
  <c r="O81" i="106"/>
  <c r="AO81" i="106"/>
  <c r="AT84" i="106"/>
  <c r="AS85" i="106"/>
  <c r="AS54" i="106"/>
  <c r="AG71" i="106"/>
  <c r="AQ82" i="106"/>
  <c r="AJ83" i="106"/>
  <c r="AW83" i="106" s="1"/>
  <c r="O84" i="106"/>
  <c r="AS89" i="106"/>
  <c r="AI99" i="106"/>
  <c r="AV99" i="106" s="1"/>
  <c r="AI105" i="106"/>
  <c r="AV105" i="106" s="1"/>
  <c r="AI138" i="106"/>
  <c r="AV138" i="106" s="1"/>
  <c r="AK138" i="106"/>
  <c r="AX138" i="106" s="1"/>
  <c r="AT54" i="106"/>
  <c r="AN60" i="106"/>
  <c r="AL62" i="106"/>
  <c r="AG63" i="106"/>
  <c r="AQ63" i="106"/>
  <c r="AR69" i="106"/>
  <c r="J69" i="106"/>
  <c r="AQ69" i="106"/>
  <c r="I69" i="106"/>
  <c r="AG72" i="106"/>
  <c r="AP72" i="106"/>
  <c r="L72" i="106" s="1"/>
  <c r="AG78" i="106"/>
  <c r="AL80" i="106"/>
  <c r="AG87" i="106"/>
  <c r="AG88" i="106"/>
  <c r="AT88" i="106"/>
  <c r="AP88" i="106"/>
  <c r="L88" i="106" s="1"/>
  <c r="AO100" i="106"/>
  <c r="AT100" i="106"/>
  <c r="L100" i="106"/>
  <c r="AL104" i="106"/>
  <c r="AJ105" i="106"/>
  <c r="AW105" i="106" s="1"/>
  <c r="AK106" i="106"/>
  <c r="AX106" i="106" s="1"/>
  <c r="AM107" i="106"/>
  <c r="AL116" i="106"/>
  <c r="AK124" i="106"/>
  <c r="AX124" i="106" s="1"/>
  <c r="AJ124" i="106"/>
  <c r="AW124" i="106" s="1"/>
  <c r="AG81" i="106"/>
  <c r="AG84" i="106"/>
  <c r="AR85" i="106"/>
  <c r="J85" i="106"/>
  <c r="AQ85" i="106"/>
  <c r="I85" i="106"/>
  <c r="O126" i="106"/>
  <c r="AT126" i="106"/>
  <c r="AR126" i="106"/>
  <c r="J126" i="106"/>
  <c r="AQ126" i="106"/>
  <c r="I126" i="106"/>
  <c r="AP126" i="106"/>
  <c r="L126" i="106" s="1"/>
  <c r="AO126" i="106"/>
  <c r="AN126" i="106"/>
  <c r="AM126" i="106"/>
  <c r="AL126" i="106"/>
  <c r="AJ87" i="106"/>
  <c r="AW87" i="106" s="1"/>
  <c r="AR101" i="106"/>
  <c r="J101" i="106"/>
  <c r="AQ101" i="106"/>
  <c r="I101" i="106"/>
  <c r="AO101" i="106"/>
  <c r="AJ109" i="106"/>
  <c r="AW109" i="106" s="1"/>
  <c r="AI109" i="106"/>
  <c r="AV109" i="106" s="1"/>
  <c r="AL111" i="106"/>
  <c r="AG111" i="106"/>
  <c r="O111" i="106"/>
  <c r="AS111" i="106"/>
  <c r="AQ111" i="106"/>
  <c r="I111" i="106"/>
  <c r="AM82" i="106"/>
  <c r="AL82" i="106"/>
  <c r="O85" i="106"/>
  <c r="AK87" i="106"/>
  <c r="AX87" i="106" s="1"/>
  <c r="AN89" i="106"/>
  <c r="AM89" i="106"/>
  <c r="AG89" i="106"/>
  <c r="O110" i="106"/>
  <c r="AT110" i="106"/>
  <c r="AQ110" i="106"/>
  <c r="I110" i="106"/>
  <c r="AP110" i="106"/>
  <c r="L110" i="106" s="1"/>
  <c r="AO110" i="106"/>
  <c r="AN110" i="106"/>
  <c r="AG126" i="106"/>
  <c r="AJ138" i="106"/>
  <c r="AW138" i="106" s="1"/>
  <c r="AL78" i="106"/>
  <c r="L82" i="106"/>
  <c r="AL84" i="106"/>
  <c r="AL87" i="106"/>
  <c r="AI88" i="106"/>
  <c r="AV88" i="106" s="1"/>
  <c r="L89" i="106"/>
  <c r="AJ93" i="106"/>
  <c r="AW93" i="106" s="1"/>
  <c r="AI93" i="106"/>
  <c r="AV93" i="106" s="1"/>
  <c r="O101" i="106"/>
  <c r="AK119" i="106"/>
  <c r="AX119" i="106" s="1"/>
  <c r="AI119" i="106"/>
  <c r="AV119" i="106" s="1"/>
  <c r="AQ130" i="106"/>
  <c r="I130" i="106"/>
  <c r="AP130" i="106"/>
  <c r="L130" i="106" s="1"/>
  <c r="AO130" i="106"/>
  <c r="AN130" i="106"/>
  <c r="AM130" i="106"/>
  <c r="AL130" i="106"/>
  <c r="AG130" i="106"/>
  <c r="O130" i="106"/>
  <c r="AT130" i="106"/>
  <c r="AO173" i="106"/>
  <c r="AL173" i="106"/>
  <c r="AT173" i="106"/>
  <c r="J173" i="106"/>
  <c r="I173" i="106"/>
  <c r="AS173" i="106"/>
  <c r="AR173" i="106"/>
  <c r="AQ173" i="106"/>
  <c r="AP173" i="106"/>
  <c r="L173" i="106" s="1"/>
  <c r="AN173" i="106"/>
  <c r="AM173" i="106"/>
  <c r="AG173" i="106"/>
  <c r="O173" i="106"/>
  <c r="AS60" i="106"/>
  <c r="I62" i="106"/>
  <c r="AQ62" i="106"/>
  <c r="AR70" i="106"/>
  <c r="J70" i="106"/>
  <c r="AN71" i="106"/>
  <c r="AN73" i="106"/>
  <c r="AM73" i="106"/>
  <c r="AG73" i="106"/>
  <c r="AQ74" i="106"/>
  <c r="AM78" i="106"/>
  <c r="I80" i="106"/>
  <c r="AS80" i="106"/>
  <c r="O82" i="106"/>
  <c r="AM84" i="106"/>
  <c r="AG85" i="106"/>
  <c r="AN87" i="106"/>
  <c r="AJ88" i="106"/>
  <c r="AW88" i="106" s="1"/>
  <c r="O89" i="106"/>
  <c r="AQ94" i="106"/>
  <c r="I94" i="106"/>
  <c r="AP94" i="106"/>
  <c r="L94" i="106" s="1"/>
  <c r="AN94" i="106"/>
  <c r="AM102" i="106"/>
  <c r="AR102" i="106"/>
  <c r="J102" i="106"/>
  <c r="AR104" i="106"/>
  <c r="AS107" i="106"/>
  <c r="AG110" i="106"/>
  <c r="AQ114" i="106"/>
  <c r="I114" i="106"/>
  <c r="AP114" i="106"/>
  <c r="L114" i="106" s="1"/>
  <c r="AM114" i="106"/>
  <c r="AL114" i="106"/>
  <c r="AM118" i="106"/>
  <c r="AL118" i="106"/>
  <c r="AG118" i="106"/>
  <c r="AT118" i="106"/>
  <c r="AR118" i="106"/>
  <c r="J118" i="106"/>
  <c r="AP118" i="106"/>
  <c r="L118" i="106" s="1"/>
  <c r="I39" i="106"/>
  <c r="AQ39" i="106"/>
  <c r="I55" i="106"/>
  <c r="AQ55" i="106"/>
  <c r="L60" i="106"/>
  <c r="J62" i="106"/>
  <c r="AR62" i="106"/>
  <c r="AO64" i="106"/>
  <c r="AN64" i="106"/>
  <c r="L70" i="106"/>
  <c r="AQ71" i="106"/>
  <c r="AR74" i="106"/>
  <c r="AN78" i="106"/>
  <c r="J80" i="106"/>
  <c r="AL81" i="106"/>
  <c r="AN84" i="106"/>
  <c r="AR86" i="106"/>
  <c r="J86" i="106"/>
  <c r="AQ87" i="106"/>
  <c r="O90" i="106"/>
  <c r="AT90" i="106"/>
  <c r="L90" i="106"/>
  <c r="AR90" i="106"/>
  <c r="J90" i="106"/>
  <c r="AN90" i="106"/>
  <c r="AQ98" i="106"/>
  <c r="I98" i="106"/>
  <c r="AM98" i="106"/>
  <c r="AL98" i="106"/>
  <c r="AL100" i="106"/>
  <c r="AG101" i="106"/>
  <c r="AS104" i="106"/>
  <c r="AT107" i="106"/>
  <c r="AK109" i="106"/>
  <c r="AX109" i="106" s="1"/>
  <c r="AJ113" i="106"/>
  <c r="AW113" i="106" s="1"/>
  <c r="AI113" i="106"/>
  <c r="AV113" i="106" s="1"/>
  <c r="O118" i="106"/>
  <c r="AS126" i="106"/>
  <c r="AK133" i="106"/>
  <c r="AX133" i="106" s="1"/>
  <c r="AJ133" i="106"/>
  <c r="AW133" i="106" s="1"/>
  <c r="AI133" i="106"/>
  <c r="AV133" i="106" s="1"/>
  <c r="AK142" i="106"/>
  <c r="AX142" i="106" s="1"/>
  <c r="AJ142" i="106"/>
  <c r="AW142" i="106" s="1"/>
  <c r="AI142" i="106"/>
  <c r="AV142" i="106" s="1"/>
  <c r="AI160" i="106"/>
  <c r="AV160" i="106" s="1"/>
  <c r="AK160" i="106"/>
  <c r="AX160" i="106" s="1"/>
  <c r="AJ160" i="106"/>
  <c r="AW160" i="106" s="1"/>
  <c r="AQ184" i="106"/>
  <c r="I184" i="106"/>
  <c r="AN184" i="106"/>
  <c r="AT184" i="106"/>
  <c r="AP184" i="106"/>
  <c r="L184" i="106" s="1"/>
  <c r="AO184" i="106"/>
  <c r="AM184" i="106"/>
  <c r="J184" i="106"/>
  <c r="AS184" i="106"/>
  <c r="AR184" i="106"/>
  <c r="AL184" i="106"/>
  <c r="AG184" i="106"/>
  <c r="O184" i="106"/>
  <c r="AS62" i="106"/>
  <c r="AR71" i="106"/>
  <c r="AO78" i="106"/>
  <c r="AO80" i="106"/>
  <c r="AN80" i="106"/>
  <c r="AM81" i="106"/>
  <c r="AG82" i="106"/>
  <c r="AO84" i="106"/>
  <c r="AR87" i="106"/>
  <c r="AK114" i="106"/>
  <c r="AX114" i="106" s="1"/>
  <c r="AJ114" i="106"/>
  <c r="AW114" i="106" s="1"/>
  <c r="AR130" i="106"/>
  <c r="L62" i="106"/>
  <c r="AT62" i="106"/>
  <c r="AS71" i="106"/>
  <c r="AI76" i="106"/>
  <c r="AV76" i="106" s="1"/>
  <c r="AR78" i="106"/>
  <c r="L80" i="106"/>
  <c r="AN81" i="106"/>
  <c r="AP84" i="106"/>
  <c r="L84" i="106" s="1"/>
  <c r="AS87" i="106"/>
  <c r="AK93" i="106"/>
  <c r="AX93" i="106" s="1"/>
  <c r="AM111" i="106"/>
  <c r="O117" i="106"/>
  <c r="AR117" i="106"/>
  <c r="J117" i="106"/>
  <c r="AQ117" i="106"/>
  <c r="I117" i="106"/>
  <c r="AP117" i="106"/>
  <c r="L117" i="106" s="1"/>
  <c r="AO117" i="106"/>
  <c r="AM117" i="106"/>
  <c r="AJ119" i="106"/>
  <c r="AW119" i="106" s="1"/>
  <c r="AS130" i="106"/>
  <c r="AL110" i="106"/>
  <c r="AN111" i="106"/>
  <c r="AK128" i="106"/>
  <c r="AX128" i="106" s="1"/>
  <c r="AJ128" i="106"/>
  <c r="AW128" i="106" s="1"/>
  <c r="AI128" i="106"/>
  <c r="AV128" i="106" s="1"/>
  <c r="AR137" i="106"/>
  <c r="J137" i="106"/>
  <c r="AQ137" i="106"/>
  <c r="I137" i="106"/>
  <c r="AP137" i="106"/>
  <c r="L137" i="106" s="1"/>
  <c r="AO137" i="106"/>
  <c r="AN137" i="106"/>
  <c r="AM137" i="106"/>
  <c r="AL137" i="106"/>
  <c r="AG137" i="106"/>
  <c r="O137" i="106"/>
  <c r="AT137" i="106"/>
  <c r="AI73" i="106"/>
  <c r="AV73" i="106" s="1"/>
  <c r="O74" i="106"/>
  <c r="AT74" i="106"/>
  <c r="L74" i="106"/>
  <c r="AN74" i="106"/>
  <c r="AT78" i="106"/>
  <c r="AQ81" i="106"/>
  <c r="AR84" i="106"/>
  <c r="AM85" i="106"/>
  <c r="I87" i="106"/>
  <c r="AL89" i="106"/>
  <c r="AL101" i="106"/>
  <c r="AR105" i="106"/>
  <c r="J105" i="106"/>
  <c r="AN105" i="106"/>
  <c r="AM105" i="106"/>
  <c r="AL105" i="106"/>
  <c r="AG105" i="106"/>
  <c r="AM110" i="106"/>
  <c r="AO111" i="106"/>
  <c r="AR121" i="106"/>
  <c r="J121" i="106"/>
  <c r="AQ121" i="106"/>
  <c r="I121" i="106"/>
  <c r="AO121" i="106"/>
  <c r="AN121" i="106"/>
  <c r="AM121" i="106"/>
  <c r="AL121" i="106"/>
  <c r="AG121" i="106"/>
  <c r="O121" i="106"/>
  <c r="AP71" i="106"/>
  <c r="L71" i="106" s="1"/>
  <c r="AO71" i="106"/>
  <c r="AG80" i="106"/>
  <c r="AR81" i="106"/>
  <c r="AS84" i="106"/>
  <c r="AN85" i="106"/>
  <c r="AO89" i="106"/>
  <c r="AI94" i="106"/>
  <c r="AV94" i="106" s="1"/>
  <c r="AM101" i="106"/>
  <c r="AG104" i="106"/>
  <c r="O104" i="106"/>
  <c r="AT104" i="106"/>
  <c r="AP104" i="106"/>
  <c r="L104" i="106" s="1"/>
  <c r="AP107" i="106"/>
  <c r="L107" i="106" s="1"/>
  <c r="AL107" i="106"/>
  <c r="O107" i="106"/>
  <c r="AR110" i="106"/>
  <c r="AP111" i="106"/>
  <c r="L111" i="106" s="1"/>
  <c r="AI114" i="106"/>
  <c r="AV114" i="106" s="1"/>
  <c r="AO116" i="106"/>
  <c r="AN116" i="106"/>
  <c r="AT116" i="106"/>
  <c r="L116" i="106"/>
  <c r="AR116" i="106"/>
  <c r="J116" i="106"/>
  <c r="L121" i="106"/>
  <c r="AQ78" i="106"/>
  <c r="I78" i="106"/>
  <c r="AP78" i="106"/>
  <c r="L78" i="106" s="1"/>
  <c r="I81" i="106"/>
  <c r="AS81" i="106"/>
  <c r="I84" i="106"/>
  <c r="AO85" i="106"/>
  <c r="AP87" i="106"/>
  <c r="L87" i="106" s="1"/>
  <c r="AO87" i="106"/>
  <c r="AM87" i="106"/>
  <c r="AN101" i="106"/>
  <c r="AR111" i="106"/>
  <c r="AK116" i="106"/>
  <c r="AX116" i="106" s="1"/>
  <c r="AJ116" i="106"/>
  <c r="AW116" i="106" s="1"/>
  <c r="AI116" i="106"/>
  <c r="AV116" i="106" s="1"/>
  <c r="AN120" i="106"/>
  <c r="AS123" i="106"/>
  <c r="J132" i="106"/>
  <c r="AR132" i="106"/>
  <c r="AP134" i="106"/>
  <c r="L134" i="106" s="1"/>
  <c r="AN136" i="106"/>
  <c r="AS139" i="106"/>
  <c r="AJ140" i="106"/>
  <c r="AW140" i="106" s="1"/>
  <c r="AR151" i="106"/>
  <c r="AP158" i="106"/>
  <c r="L158" i="106" s="1"/>
  <c r="AG161" i="106"/>
  <c r="AT161" i="106"/>
  <c r="AP161" i="106"/>
  <c r="L161" i="106" s="1"/>
  <c r="AQ163" i="106"/>
  <c r="AT167" i="106"/>
  <c r="AR191" i="106"/>
  <c r="J191" i="106"/>
  <c r="AO191" i="106"/>
  <c r="AL191" i="106"/>
  <c r="AN191" i="106"/>
  <c r="AG191" i="106"/>
  <c r="O191" i="106"/>
  <c r="I191" i="106"/>
  <c r="AT191" i="106"/>
  <c r="AS191" i="106"/>
  <c r="AL213" i="106"/>
  <c r="AR213" i="106"/>
  <c r="J213" i="106"/>
  <c r="I213" i="106"/>
  <c r="AT213" i="106"/>
  <c r="AS213" i="106"/>
  <c r="AQ213" i="106"/>
  <c r="AP213" i="106"/>
  <c r="L213" i="106" s="1"/>
  <c r="AO213" i="106"/>
  <c r="AN213" i="106"/>
  <c r="AM213" i="106"/>
  <c r="AG213" i="106"/>
  <c r="O213" i="106"/>
  <c r="AS132" i="106"/>
  <c r="I134" i="106"/>
  <c r="AQ134" i="106"/>
  <c r="AR146" i="106"/>
  <c r="J146" i="106"/>
  <c r="AN146" i="106"/>
  <c r="AG146" i="106"/>
  <c r="AO157" i="106"/>
  <c r="AT157" i="106"/>
  <c r="L157" i="106"/>
  <c r="AS163" i="106"/>
  <c r="AG177" i="106"/>
  <c r="AT177" i="106"/>
  <c r="AR177" i="106"/>
  <c r="J177" i="106"/>
  <c r="AP177" i="106"/>
  <c r="L177" i="106" s="1"/>
  <c r="AT178" i="106"/>
  <c r="AR178" i="106"/>
  <c r="J178" i="106"/>
  <c r="AO178" i="106"/>
  <c r="AN178" i="106"/>
  <c r="AM178" i="106"/>
  <c r="AG178" i="106"/>
  <c r="AM67" i="106"/>
  <c r="AL76" i="106"/>
  <c r="AM83" i="106"/>
  <c r="AO97" i="106"/>
  <c r="AN106" i="106"/>
  <c r="AO113" i="106"/>
  <c r="AP120" i="106"/>
  <c r="AN122" i="106"/>
  <c r="O123" i="106"/>
  <c r="I127" i="106"/>
  <c r="AQ127" i="106"/>
  <c r="AO129" i="106"/>
  <c r="AT132" i="106"/>
  <c r="J134" i="106"/>
  <c r="AR134" i="106"/>
  <c r="AP136" i="106"/>
  <c r="L136" i="106" s="1"/>
  <c r="AN138" i="106"/>
  <c r="O139" i="106"/>
  <c r="I143" i="106"/>
  <c r="AI145" i="106"/>
  <c r="AV145" i="106" s="1"/>
  <c r="AT151" i="106"/>
  <c r="O157" i="106"/>
  <c r="AS158" i="106"/>
  <c r="AR162" i="106"/>
  <c r="J162" i="106"/>
  <c r="AN162" i="106"/>
  <c r="AG162" i="106"/>
  <c r="AT163" i="106"/>
  <c r="AL172" i="106"/>
  <c r="AM175" i="106"/>
  <c r="AT175" i="106"/>
  <c r="AR175" i="106"/>
  <c r="J175" i="106"/>
  <c r="AT176" i="106"/>
  <c r="AQ176" i="106"/>
  <c r="I176" i="106"/>
  <c r="AP176" i="106"/>
  <c r="L176" i="106" s="1"/>
  <c r="AO176" i="106"/>
  <c r="AM176" i="106"/>
  <c r="O177" i="106"/>
  <c r="AL181" i="106"/>
  <c r="AQ181" i="106"/>
  <c r="AN181" i="106"/>
  <c r="AM181" i="106"/>
  <c r="AS134" i="106"/>
  <c r="AJ145" i="106"/>
  <c r="AW145" i="106" s="1"/>
  <c r="AI153" i="106"/>
  <c r="AV153" i="106" s="1"/>
  <c r="O167" i="106"/>
  <c r="AQ167" i="106"/>
  <c r="I167" i="106"/>
  <c r="AN167" i="106"/>
  <c r="AN172" i="106"/>
  <c r="AJ175" i="106"/>
  <c r="AW175" i="106" s="1"/>
  <c r="AI175" i="106"/>
  <c r="AV175" i="106" s="1"/>
  <c r="AK176" i="106"/>
  <c r="AX176" i="106" s="1"/>
  <c r="AI176" i="106"/>
  <c r="AV176" i="106" s="1"/>
  <c r="AK178" i="106"/>
  <c r="AX178" i="106" s="1"/>
  <c r="AI178" i="106"/>
  <c r="AV178" i="106" s="1"/>
  <c r="AI181" i="106"/>
  <c r="AV181" i="106" s="1"/>
  <c r="AK181" i="106"/>
  <c r="AX181" i="106" s="1"/>
  <c r="AG183" i="106"/>
  <c r="AT183" i="106"/>
  <c r="O183" i="106"/>
  <c r="I183" i="106"/>
  <c r="AS183" i="106"/>
  <c r="AR183" i="106"/>
  <c r="AP183" i="106"/>
  <c r="L183" i="106" s="1"/>
  <c r="AN183" i="106"/>
  <c r="AL183" i="106"/>
  <c r="J120" i="106"/>
  <c r="AR120" i="106"/>
  <c r="AG123" i="106"/>
  <c r="AS127" i="106"/>
  <c r="AM133" i="106"/>
  <c r="AT134" i="106"/>
  <c r="J136" i="106"/>
  <c r="AR136" i="106"/>
  <c r="AG139" i="106"/>
  <c r="AL142" i="106"/>
  <c r="AM143" i="106"/>
  <c r="AR143" i="106"/>
  <c r="AL156" i="106"/>
  <c r="AG157" i="106"/>
  <c r="AI161" i="106"/>
  <c r="AV161" i="106" s="1"/>
  <c r="AP172" i="106"/>
  <c r="L172" i="106" s="1"/>
  <c r="O180" i="106"/>
  <c r="AR180" i="106"/>
  <c r="J180" i="106"/>
  <c r="AO180" i="106"/>
  <c r="AT180" i="106"/>
  <c r="AS180" i="106"/>
  <c r="AQ180" i="106"/>
  <c r="AN180" i="106"/>
  <c r="AL180" i="106"/>
  <c r="AM191" i="106"/>
  <c r="AG194" i="106"/>
  <c r="AT194" i="106"/>
  <c r="AQ194" i="106"/>
  <c r="I194" i="106"/>
  <c r="AO194" i="106"/>
  <c r="AL194" i="106"/>
  <c r="O194" i="106"/>
  <c r="J194" i="106"/>
  <c r="AS194" i="106"/>
  <c r="AS120" i="106"/>
  <c r="AG132" i="106"/>
  <c r="AN133" i="106"/>
  <c r="O134" i="106"/>
  <c r="AS136" i="106"/>
  <c r="AM142" i="106"/>
  <c r="O151" i="106"/>
  <c r="AQ151" i="106"/>
  <c r="I151" i="106"/>
  <c r="AN151" i="106"/>
  <c r="AR158" i="106"/>
  <c r="J158" i="106"/>
  <c r="AO158" i="106"/>
  <c r="AJ161" i="106"/>
  <c r="AW161" i="106" s="1"/>
  <c r="O163" i="106"/>
  <c r="AR163" i="106"/>
  <c r="J163" i="106"/>
  <c r="AN163" i="106"/>
  <c r="AR172" i="106"/>
  <c r="AP191" i="106"/>
  <c r="L191" i="106" s="1"/>
  <c r="AS97" i="106"/>
  <c r="J106" i="106"/>
  <c r="AR106" i="106"/>
  <c r="AL112" i="106"/>
  <c r="AS113" i="106"/>
  <c r="AM119" i="106"/>
  <c r="L120" i="106"/>
  <c r="AT120" i="106"/>
  <c r="J122" i="106"/>
  <c r="AR122" i="106"/>
  <c r="O127" i="106"/>
  <c r="AL128" i="106"/>
  <c r="AS129" i="106"/>
  <c r="AO133" i="106"/>
  <c r="AM135" i="106"/>
  <c r="AT136" i="106"/>
  <c r="J138" i="106"/>
  <c r="AR138" i="106"/>
  <c r="AN142" i="106"/>
  <c r="O143" i="106"/>
  <c r="AN145" i="106"/>
  <c r="AI146" i="106"/>
  <c r="AV146" i="106" s="1"/>
  <c r="O147" i="106"/>
  <c r="AR147" i="106"/>
  <c r="AN147" i="106"/>
  <c r="AO156" i="106"/>
  <c r="AO160" i="106"/>
  <c r="AL161" i="106"/>
  <c r="AK166" i="106"/>
  <c r="AX166" i="106" s="1"/>
  <c r="AG167" i="106"/>
  <c r="AL168" i="106"/>
  <c r="O168" i="106"/>
  <c r="AQ168" i="106"/>
  <c r="I168" i="106"/>
  <c r="AQ171" i="106"/>
  <c r="I171" i="106"/>
  <c r="AM171" i="106"/>
  <c r="AS172" i="106"/>
  <c r="AI174" i="106"/>
  <c r="AV174" i="106" s="1"/>
  <c r="AJ178" i="106"/>
  <c r="AW178" i="106" s="1"/>
  <c r="AG180" i="106"/>
  <c r="O190" i="106"/>
  <c r="AT190" i="106"/>
  <c r="J190" i="106"/>
  <c r="AQ190" i="106"/>
  <c r="AP190" i="106"/>
  <c r="L190" i="106" s="1"/>
  <c r="AO190" i="106"/>
  <c r="AN190" i="106"/>
  <c r="AM190" i="106"/>
  <c r="AL190" i="106"/>
  <c r="AG190" i="106"/>
  <c r="AQ191" i="106"/>
  <c r="AS106" i="106"/>
  <c r="AN119" i="106"/>
  <c r="O120" i="106"/>
  <c r="AS122" i="106"/>
  <c r="AI132" i="106"/>
  <c r="AV132" i="106" s="1"/>
  <c r="AP133" i="106"/>
  <c r="L133" i="106" s="1"/>
  <c r="AG134" i="106"/>
  <c r="AN135" i="106"/>
  <c r="O136" i="106"/>
  <c r="AS138" i="106"/>
  <c r="AO142" i="106"/>
  <c r="AO145" i="106"/>
  <c r="AJ146" i="106"/>
  <c r="AW146" i="106" s="1"/>
  <c r="AI150" i="106"/>
  <c r="AV150" i="106" s="1"/>
  <c r="AP156" i="106"/>
  <c r="L156" i="106" s="1"/>
  <c r="O158" i="106"/>
  <c r="AM161" i="106"/>
  <c r="AI170" i="106"/>
  <c r="AV170" i="106" s="1"/>
  <c r="AK175" i="106"/>
  <c r="AX175" i="106" s="1"/>
  <c r="AJ176" i="106"/>
  <c r="AW176" i="106" s="1"/>
  <c r="AL177" i="106"/>
  <c r="AL178" i="106"/>
  <c r="AJ181" i="106"/>
  <c r="AW181" i="106" s="1"/>
  <c r="AM194" i="106"/>
  <c r="AS67" i="106"/>
  <c r="J76" i="106"/>
  <c r="AR76" i="106"/>
  <c r="AS83" i="106"/>
  <c r="J92" i="106"/>
  <c r="AR92" i="106"/>
  <c r="AS99" i="106"/>
  <c r="L106" i="106"/>
  <c r="AT106" i="106"/>
  <c r="J108" i="106"/>
  <c r="AR108" i="106"/>
  <c r="AN112" i="106"/>
  <c r="AO119" i="106"/>
  <c r="L122" i="106"/>
  <c r="AT122" i="106"/>
  <c r="J124" i="106"/>
  <c r="AR124" i="106"/>
  <c r="AI125" i="106"/>
  <c r="AV125" i="106" s="1"/>
  <c r="AG127" i="106"/>
  <c r="AN128" i="106"/>
  <c r="I133" i="106"/>
  <c r="AQ133" i="106"/>
  <c r="AO135" i="106"/>
  <c r="L138" i="106"/>
  <c r="AT138" i="106"/>
  <c r="J140" i="106"/>
  <c r="AR140" i="106"/>
  <c r="AP142" i="106"/>
  <c r="L142" i="106" s="1"/>
  <c r="AG143" i="106"/>
  <c r="AQ145" i="106"/>
  <c r="AK150" i="106"/>
  <c r="AX150" i="106" s="1"/>
  <c r="AG151" i="106"/>
  <c r="AL152" i="106"/>
  <c r="O152" i="106"/>
  <c r="AQ152" i="106"/>
  <c r="I152" i="106"/>
  <c r="AQ155" i="106"/>
  <c r="I155" i="106"/>
  <c r="AM155" i="106"/>
  <c r="AR156" i="106"/>
  <c r="AL157" i="106"/>
  <c r="AR160" i="106"/>
  <c r="AN161" i="106"/>
  <c r="AG163" i="106"/>
  <c r="AP164" i="106"/>
  <c r="L164" i="106" s="1"/>
  <c r="AL164" i="106"/>
  <c r="O164" i="106"/>
  <c r="AK170" i="106"/>
  <c r="AX170" i="106" s="1"/>
  <c r="O171" i="106"/>
  <c r="AL175" i="106"/>
  <c r="AL176" i="106"/>
  <c r="AM177" i="106"/>
  <c r="AP178" i="106"/>
  <c r="L178" i="106" s="1"/>
  <c r="AO181" i="106"/>
  <c r="AM183" i="106"/>
  <c r="AN194" i="106"/>
  <c r="AM247" i="106"/>
  <c r="AR247" i="106"/>
  <c r="J247" i="106"/>
  <c r="AT247" i="106"/>
  <c r="AS247" i="106"/>
  <c r="AQ247" i="106"/>
  <c r="AP247" i="106"/>
  <c r="L247" i="106" s="1"/>
  <c r="AO247" i="106"/>
  <c r="AN247" i="106"/>
  <c r="AL247" i="106"/>
  <c r="AG247" i="106"/>
  <c r="O247" i="106"/>
  <c r="I247" i="106"/>
  <c r="L83" i="106"/>
  <c r="L99" i="106"/>
  <c r="AO112" i="106"/>
  <c r="AP119" i="106"/>
  <c r="L119" i="106" s="1"/>
  <c r="AL123" i="106"/>
  <c r="AO128" i="106"/>
  <c r="J133" i="106"/>
  <c r="AR133" i="106"/>
  <c r="AP135" i="106"/>
  <c r="L135" i="106" s="1"/>
  <c r="AL139" i="106"/>
  <c r="I142" i="106"/>
  <c r="AQ142" i="106"/>
  <c r="AT144" i="106"/>
  <c r="AP144" i="106"/>
  <c r="L144" i="106" s="1"/>
  <c r="AL146" i="106"/>
  <c r="AG147" i="106"/>
  <c r="AP148" i="106"/>
  <c r="L148" i="106" s="1"/>
  <c r="AL148" i="106"/>
  <c r="O148" i="106"/>
  <c r="AM157" i="106"/>
  <c r="AG158" i="106"/>
  <c r="AM159" i="106"/>
  <c r="AR159" i="106"/>
  <c r="J159" i="106"/>
  <c r="AO161" i="106"/>
  <c r="AL162" i="106"/>
  <c r="AG168" i="106"/>
  <c r="AN175" i="106"/>
  <c r="AN176" i="106"/>
  <c r="AN177" i="106"/>
  <c r="AQ178" i="106"/>
  <c r="AP181" i="106"/>
  <c r="L181" i="106" s="1"/>
  <c r="AO183" i="106"/>
  <c r="AP194" i="106"/>
  <c r="L194" i="106" s="1"/>
  <c r="AG224" i="106"/>
  <c r="O224" i="106"/>
  <c r="AN224" i="106"/>
  <c r="AM224" i="106"/>
  <c r="AL224" i="106"/>
  <c r="J224" i="106"/>
  <c r="AS224" i="106"/>
  <c r="AT224" i="106"/>
  <c r="AR224" i="106"/>
  <c r="AQ224" i="106"/>
  <c r="AP224" i="106"/>
  <c r="L224" i="106" s="1"/>
  <c r="AO224" i="106"/>
  <c r="AL132" i="106"/>
  <c r="AS133" i="106"/>
  <c r="J142" i="106"/>
  <c r="AR142" i="106"/>
  <c r="AL167" i="106"/>
  <c r="AT172" i="106"/>
  <c r="AQ172" i="106"/>
  <c r="I172" i="106"/>
  <c r="AO172" i="106"/>
  <c r="AM172" i="106"/>
  <c r="AS142" i="106"/>
  <c r="AM167" i="106"/>
  <c r="AP193" i="106"/>
  <c r="L193" i="106" s="1"/>
  <c r="AM193" i="106"/>
  <c r="J193" i="106"/>
  <c r="AR193" i="106"/>
  <c r="AQ193" i="106"/>
  <c r="AO193" i="106"/>
  <c r="AN193" i="106"/>
  <c r="AL193" i="106"/>
  <c r="AG193" i="106"/>
  <c r="O193" i="106"/>
  <c r="AS119" i="106"/>
  <c r="AO123" i="106"/>
  <c r="AN132" i="106"/>
  <c r="AL134" i="106"/>
  <c r="AS135" i="106"/>
  <c r="AO139" i="106"/>
  <c r="AT142" i="106"/>
  <c r="AP146" i="106"/>
  <c r="L146" i="106" s="1"/>
  <c r="AL151" i="106"/>
  <c r="AT156" i="106"/>
  <c r="AQ156" i="106"/>
  <c r="I156" i="106"/>
  <c r="AM156" i="106"/>
  <c r="AQ157" i="106"/>
  <c r="AS161" i="106"/>
  <c r="AL163" i="106"/>
  <c r="AO167" i="106"/>
  <c r="AS177" i="106"/>
  <c r="AN143" i="106"/>
  <c r="AG145" i="106"/>
  <c r="AP145" i="106"/>
  <c r="L145" i="106" s="1"/>
  <c r="AQ146" i="106"/>
  <c r="AM151" i="106"/>
  <c r="O156" i="106"/>
  <c r="AR157" i="106"/>
  <c r="AL158" i="106"/>
  <c r="AT160" i="106"/>
  <c r="AP160" i="106"/>
  <c r="L160" i="106" s="1"/>
  <c r="AM160" i="106"/>
  <c r="AM163" i="106"/>
  <c r="AP167" i="106"/>
  <c r="L167" i="106" s="1"/>
  <c r="AG172" i="106"/>
  <c r="AR207" i="106"/>
  <c r="J207" i="106"/>
  <c r="AQ207" i="106"/>
  <c r="I207" i="106"/>
  <c r="AO207" i="106"/>
  <c r="AL207" i="106"/>
  <c r="O207" i="106"/>
  <c r="AT207" i="106"/>
  <c r="AS207" i="106"/>
  <c r="AP207" i="106"/>
  <c r="L207" i="106" s="1"/>
  <c r="AN207" i="106"/>
  <c r="AM207" i="106"/>
  <c r="AM195" i="106"/>
  <c r="AL197" i="106"/>
  <c r="AR197" i="106"/>
  <c r="J197" i="106"/>
  <c r="AJ211" i="106"/>
  <c r="AW211" i="106" s="1"/>
  <c r="AK233" i="106"/>
  <c r="AX233" i="106" s="1"/>
  <c r="AJ233" i="106"/>
  <c r="AW233" i="106" s="1"/>
  <c r="AI233" i="106"/>
  <c r="AV233" i="106" s="1"/>
  <c r="AT342" i="106"/>
  <c r="AR342" i="106"/>
  <c r="J342" i="106"/>
  <c r="AQ342" i="106"/>
  <c r="I342" i="106"/>
  <c r="O342" i="106"/>
  <c r="AS342" i="106"/>
  <c r="AP342" i="106"/>
  <c r="L342" i="106" s="1"/>
  <c r="AO342" i="106"/>
  <c r="AN342" i="106"/>
  <c r="AM342" i="106"/>
  <c r="AL342" i="106"/>
  <c r="AG342" i="106"/>
  <c r="AR188" i="106"/>
  <c r="AO195" i="106"/>
  <c r="AS209" i="106"/>
  <c r="AK246" i="106"/>
  <c r="AX246" i="106" s="1"/>
  <c r="AJ246" i="106"/>
  <c r="AW246" i="106" s="1"/>
  <c r="AL149" i="106"/>
  <c r="AS150" i="106"/>
  <c r="AO154" i="106"/>
  <c r="AS166" i="106"/>
  <c r="AM186" i="106"/>
  <c r="AS188" i="106"/>
  <c r="AP195" i="106"/>
  <c r="O197" i="106"/>
  <c r="AR199" i="106"/>
  <c r="AR200" i="106"/>
  <c r="AM201" i="106"/>
  <c r="AT209" i="106"/>
  <c r="AO211" i="106"/>
  <c r="AR223" i="106"/>
  <c r="J223" i="106"/>
  <c r="AP223" i="106"/>
  <c r="L223" i="106" s="1"/>
  <c r="AN223" i="106"/>
  <c r="AT223" i="106"/>
  <c r="AS223" i="106"/>
  <c r="AQ223" i="106"/>
  <c r="AO223" i="106"/>
  <c r="AM223" i="106"/>
  <c r="AL223" i="106"/>
  <c r="AP299" i="106"/>
  <c r="L299" i="106" s="1"/>
  <c r="AO299" i="106"/>
  <c r="AN299" i="106"/>
  <c r="J299" i="106"/>
  <c r="AR299" i="106"/>
  <c r="AQ299" i="106"/>
  <c r="AM299" i="106"/>
  <c r="AL299" i="106"/>
  <c r="AG299" i="106"/>
  <c r="I299" i="106"/>
  <c r="AT299" i="106"/>
  <c r="AS299" i="106"/>
  <c r="O299" i="106"/>
  <c r="AM174" i="106"/>
  <c r="O185" i="106"/>
  <c r="AR185" i="106"/>
  <c r="J185" i="106"/>
  <c r="AP186" i="106"/>
  <c r="L186" i="106" s="1"/>
  <c r="AR195" i="106"/>
  <c r="AG197" i="106"/>
  <c r="AT221" i="106"/>
  <c r="AR221" i="106"/>
  <c r="J221" i="106"/>
  <c r="AP221" i="106"/>
  <c r="L221" i="106" s="1"/>
  <c r="AG221" i="106"/>
  <c r="O221" i="106"/>
  <c r="I221" i="106"/>
  <c r="AS221" i="106"/>
  <c r="AO221" i="106"/>
  <c r="AI187" i="106"/>
  <c r="AV187" i="106" s="1"/>
  <c r="AM188" i="106"/>
  <c r="AG188" i="106"/>
  <c r="I195" i="106"/>
  <c r="AS195" i="106"/>
  <c r="AP209" i="106"/>
  <c r="L209" i="106" s="1"/>
  <c r="AO209" i="106"/>
  <c r="AM209" i="106"/>
  <c r="AG215" i="106"/>
  <c r="AT215" i="106"/>
  <c r="AP215" i="106"/>
  <c r="L215" i="106" s="1"/>
  <c r="AQ216" i="106"/>
  <c r="AO216" i="106"/>
  <c r="AM216" i="106"/>
  <c r="J216" i="106"/>
  <c r="AT216" i="106"/>
  <c r="I216" i="106"/>
  <c r="AR216" i="106"/>
  <c r="AL216" i="106"/>
  <c r="AK232" i="106"/>
  <c r="AX232" i="106" s="1"/>
  <c r="AJ232" i="106"/>
  <c r="AW232" i="106" s="1"/>
  <c r="AP165" i="106"/>
  <c r="L165" i="106" s="1"/>
  <c r="AG166" i="106"/>
  <c r="AL169" i="106"/>
  <c r="AO174" i="106"/>
  <c r="AR186" i="106"/>
  <c r="L188" i="106"/>
  <c r="J195" i="106"/>
  <c r="AT195" i="106"/>
  <c r="AN196" i="106"/>
  <c r="AS201" i="106"/>
  <c r="AQ202" i="106"/>
  <c r="AS211" i="106"/>
  <c r="O215" i="106"/>
  <c r="AT217" i="106"/>
  <c r="L217" i="106"/>
  <c r="AM217" i="106"/>
  <c r="AL217" i="106"/>
  <c r="AG217" i="106"/>
  <c r="AS217" i="106"/>
  <c r="J217" i="106"/>
  <c r="AG223" i="106"/>
  <c r="AN243" i="106"/>
  <c r="AM243" i="106"/>
  <c r="AL243" i="106"/>
  <c r="AS243" i="106"/>
  <c r="AR243" i="106"/>
  <c r="AQ243" i="106"/>
  <c r="AP243" i="106"/>
  <c r="L243" i="106" s="1"/>
  <c r="AO243" i="106"/>
  <c r="AG243" i="106"/>
  <c r="O243" i="106"/>
  <c r="AJ214" i="106"/>
  <c r="AW214" i="106" s="1"/>
  <c r="AM220" i="106"/>
  <c r="AO220" i="106"/>
  <c r="AN220" i="106"/>
  <c r="AL220" i="106"/>
  <c r="J220" i="106"/>
  <c r="L195" i="106"/>
  <c r="AN197" i="106"/>
  <c r="AG199" i="106"/>
  <c r="AT199" i="106"/>
  <c r="AP199" i="106"/>
  <c r="L199" i="106" s="1"/>
  <c r="AQ200" i="106"/>
  <c r="I200" i="106"/>
  <c r="AP200" i="106"/>
  <c r="L200" i="106" s="1"/>
  <c r="AN200" i="106"/>
  <c r="AG200" i="106"/>
  <c r="AG210" i="106"/>
  <c r="AT210" i="106"/>
  <c r="L210" i="106"/>
  <c r="AQ210" i="106"/>
  <c r="I210" i="106"/>
  <c r="AM210" i="106"/>
  <c r="AK214" i="106"/>
  <c r="AX214" i="106" s="1"/>
  <c r="AT219" i="106"/>
  <c r="AR219" i="106"/>
  <c r="J219" i="106"/>
  <c r="AS219" i="106"/>
  <c r="AQ219" i="106"/>
  <c r="AO219" i="106"/>
  <c r="AN219" i="106"/>
  <c r="AL219" i="106"/>
  <c r="AI223" i="106"/>
  <c r="AV223" i="106" s="1"/>
  <c r="AS149" i="106"/>
  <c r="AO153" i="106"/>
  <c r="AS165" i="106"/>
  <c r="AO169" i="106"/>
  <c r="J174" i="106"/>
  <c r="AR174" i="106"/>
  <c r="AT189" i="106"/>
  <c r="L189" i="106"/>
  <c r="AQ189" i="106"/>
  <c r="I189" i="106"/>
  <c r="AN189" i="106"/>
  <c r="O195" i="106"/>
  <c r="AO197" i="106"/>
  <c r="O199" i="106"/>
  <c r="O206" i="106"/>
  <c r="AQ206" i="106"/>
  <c r="I206" i="106"/>
  <c r="AG209" i="106"/>
  <c r="O210" i="106"/>
  <c r="AG216" i="106"/>
  <c r="O219" i="106"/>
  <c r="O220" i="106"/>
  <c r="AL221" i="106"/>
  <c r="AK223" i="106"/>
  <c r="AX223" i="106" s="1"/>
  <c r="AL229" i="106"/>
  <c r="J229" i="106"/>
  <c r="AT229" i="106"/>
  <c r="I229" i="106"/>
  <c r="AS229" i="106"/>
  <c r="AR229" i="106"/>
  <c r="AQ229" i="106"/>
  <c r="AP229" i="106"/>
  <c r="L229" i="106" s="1"/>
  <c r="AN229" i="106"/>
  <c r="AM229" i="106"/>
  <c r="AG229" i="106"/>
  <c r="AI232" i="106"/>
  <c r="AV232" i="106" s="1"/>
  <c r="AK236" i="106"/>
  <c r="AX236" i="106" s="1"/>
  <c r="AI236" i="106"/>
  <c r="AV236" i="106" s="1"/>
  <c r="AO186" i="106"/>
  <c r="AL186" i="106"/>
  <c r="AP197" i="106"/>
  <c r="L197" i="106" s="1"/>
  <c r="O200" i="106"/>
  <c r="AG201" i="106"/>
  <c r="O201" i="106"/>
  <c r="AR201" i="106"/>
  <c r="J201" i="106"/>
  <c r="AN201" i="106"/>
  <c r="AI204" i="106"/>
  <c r="AV204" i="106" s="1"/>
  <c r="AN211" i="106"/>
  <c r="AM211" i="106"/>
  <c r="AT211" i="106"/>
  <c r="L211" i="106"/>
  <c r="AL215" i="106"/>
  <c r="AI217" i="106"/>
  <c r="AV217" i="106" s="1"/>
  <c r="AM221" i="106"/>
  <c r="AK229" i="106"/>
  <c r="AX229" i="106" s="1"/>
  <c r="AJ229" i="106"/>
  <c r="AW229" i="106" s="1"/>
  <c r="AI229" i="106"/>
  <c r="AV229" i="106" s="1"/>
  <c r="AJ179" i="106"/>
  <c r="AW179" i="106" s="1"/>
  <c r="AM185" i="106"/>
  <c r="AN188" i="106"/>
  <c r="O196" i="106"/>
  <c r="AR196" i="106"/>
  <c r="J196" i="106"/>
  <c r="AO196" i="106"/>
  <c r="AT197" i="106"/>
  <c r="AL199" i="106"/>
  <c r="AO202" i="106"/>
  <c r="AN202" i="106"/>
  <c r="AL202" i="106"/>
  <c r="O202" i="106"/>
  <c r="AK205" i="106"/>
  <c r="AX205" i="106" s="1"/>
  <c r="AL209" i="106"/>
  <c r="AG211" i="106"/>
  <c r="O212" i="106"/>
  <c r="AT212" i="106"/>
  <c r="L212" i="106"/>
  <c r="AR212" i="106"/>
  <c r="J212" i="106"/>
  <c r="AO212" i="106"/>
  <c r="AO215" i="106"/>
  <c r="AP220" i="106"/>
  <c r="L220" i="106" s="1"/>
  <c r="AJ236" i="106"/>
  <c r="AW236" i="106" s="1"/>
  <c r="AK286" i="106"/>
  <c r="AX286" i="106" s="1"/>
  <c r="AS204" i="106"/>
  <c r="AO225" i="106"/>
  <c r="AN227" i="106"/>
  <c r="AL227" i="106"/>
  <c r="AG233" i="106"/>
  <c r="AT233" i="106"/>
  <c r="L233" i="106"/>
  <c r="AM235" i="106"/>
  <c r="AR240" i="106"/>
  <c r="AT248" i="106"/>
  <c r="AQ248" i="106"/>
  <c r="I248" i="106"/>
  <c r="AP248" i="106"/>
  <c r="L248" i="106" s="1"/>
  <c r="AO248" i="106"/>
  <c r="AM248" i="106"/>
  <c r="AK265" i="106"/>
  <c r="AX265" i="106" s="1"/>
  <c r="AJ265" i="106"/>
  <c r="AW265" i="106" s="1"/>
  <c r="AG249" i="106"/>
  <c r="AT249" i="106"/>
  <c r="AP249" i="106"/>
  <c r="L249" i="106" s="1"/>
  <c r="AR239" i="106"/>
  <c r="J239" i="106"/>
  <c r="AQ239" i="106"/>
  <c r="I239" i="106"/>
  <c r="AP239" i="106"/>
  <c r="L239" i="106" s="1"/>
  <c r="AN239" i="106"/>
  <c r="AT240" i="106"/>
  <c r="O249" i="106"/>
  <c r="AR250" i="106"/>
  <c r="J250" i="106"/>
  <c r="AO250" i="106"/>
  <c r="AN250" i="106"/>
  <c r="AM250" i="106"/>
  <c r="AG250" i="106"/>
  <c r="O251" i="106"/>
  <c r="AT251" i="106"/>
  <c r="L251" i="106"/>
  <c r="AR251" i="106"/>
  <c r="J251" i="106"/>
  <c r="AN251" i="106"/>
  <c r="AP252" i="106"/>
  <c r="L252" i="106" s="1"/>
  <c r="AM252" i="106"/>
  <c r="AL252" i="106"/>
  <c r="O252" i="106"/>
  <c r="AR261" i="106"/>
  <c r="J261" i="106"/>
  <c r="AQ261" i="106"/>
  <c r="AP261" i="106"/>
  <c r="L261" i="106" s="1"/>
  <c r="AN261" i="106"/>
  <c r="AM261" i="106"/>
  <c r="AL261" i="106"/>
  <c r="O261" i="106"/>
  <c r="AP263" i="106"/>
  <c r="AS263" i="106"/>
  <c r="J263" i="106"/>
  <c r="AR263" i="106"/>
  <c r="I263" i="106"/>
  <c r="AO263" i="106"/>
  <c r="AN263" i="106"/>
  <c r="AM263" i="106"/>
  <c r="AL263" i="106"/>
  <c r="AG263" i="106"/>
  <c r="O263" i="106"/>
  <c r="AK285" i="106"/>
  <c r="AX285" i="106" s="1"/>
  <c r="AJ285" i="106"/>
  <c r="AW285" i="106" s="1"/>
  <c r="AI285" i="106"/>
  <c r="AV285" i="106" s="1"/>
  <c r="AM182" i="106"/>
  <c r="AP187" i="106"/>
  <c r="L187" i="106" s="1"/>
  <c r="AG204" i="106"/>
  <c r="AN205" i="106"/>
  <c r="AM214" i="106"/>
  <c r="I225" i="106"/>
  <c r="AG227" i="106"/>
  <c r="AL232" i="106"/>
  <c r="AO234" i="106"/>
  <c r="AN234" i="106"/>
  <c r="AM234" i="106"/>
  <c r="AQ235" i="106"/>
  <c r="AP236" i="106"/>
  <c r="L236" i="106" s="1"/>
  <c r="AK238" i="106"/>
  <c r="AX238" i="106" s="1"/>
  <c r="AJ238" i="106"/>
  <c r="AW238" i="106" s="1"/>
  <c r="AI238" i="106"/>
  <c r="AV238" i="106" s="1"/>
  <c r="O239" i="106"/>
  <c r="AS245" i="106"/>
  <c r="O250" i="106"/>
  <c r="AL256" i="106"/>
  <c r="AG256" i="106"/>
  <c r="O256" i="106"/>
  <c r="AT256" i="106"/>
  <c r="L256" i="106"/>
  <c r="AQ256" i="106"/>
  <c r="I256" i="106"/>
  <c r="AQ259" i="106"/>
  <c r="I259" i="106"/>
  <c r="AP259" i="106"/>
  <c r="L259" i="106" s="1"/>
  <c r="AN259" i="106"/>
  <c r="AM259" i="106"/>
  <c r="AL259" i="106"/>
  <c r="O259" i="106"/>
  <c r="AT259" i="106"/>
  <c r="L263" i="106"/>
  <c r="AI265" i="106"/>
  <c r="AV265" i="106" s="1"/>
  <c r="AG240" i="106"/>
  <c r="O240" i="106"/>
  <c r="AQ240" i="106"/>
  <c r="I240" i="106"/>
  <c r="O255" i="106"/>
  <c r="AT255" i="106"/>
  <c r="AR255" i="106"/>
  <c r="J255" i="106"/>
  <c r="AQ255" i="106"/>
  <c r="I255" i="106"/>
  <c r="AP255" i="106"/>
  <c r="L255" i="106" s="1"/>
  <c r="AN255" i="106"/>
  <c r="AM255" i="106"/>
  <c r="AM292" i="106"/>
  <c r="AL292" i="106"/>
  <c r="O292" i="106"/>
  <c r="J292" i="106"/>
  <c r="I292" i="106"/>
  <c r="AT292" i="106"/>
  <c r="AS292" i="106"/>
  <c r="AR292" i="106"/>
  <c r="AQ292" i="106"/>
  <c r="AP292" i="106"/>
  <c r="L292" i="106" s="1"/>
  <c r="AO292" i="106"/>
  <c r="AN292" i="106"/>
  <c r="AG292" i="106"/>
  <c r="AP225" i="106"/>
  <c r="L225" i="106" s="1"/>
  <c r="AN225" i="106"/>
  <c r="AL225" i="106"/>
  <c r="AI227" i="106"/>
  <c r="AV227" i="106" s="1"/>
  <c r="AR232" i="106"/>
  <c r="AR236" i="106"/>
  <c r="AG239" i="106"/>
  <c r="L240" i="106"/>
  <c r="AG252" i="106"/>
  <c r="AI271" i="106"/>
  <c r="AV271" i="106" s="1"/>
  <c r="AK271" i="106"/>
  <c r="AX271" i="106" s="1"/>
  <c r="AJ271" i="106"/>
  <c r="AW271" i="106" s="1"/>
  <c r="AK281" i="106"/>
  <c r="AX281" i="106" s="1"/>
  <c r="AJ281" i="106"/>
  <c r="AW281" i="106" s="1"/>
  <c r="AI281" i="106"/>
  <c r="AV281" i="106" s="1"/>
  <c r="AP182" i="106"/>
  <c r="L182" i="106" s="1"/>
  <c r="AP198" i="106"/>
  <c r="L198" i="106" s="1"/>
  <c r="I205" i="106"/>
  <c r="AQ205" i="106"/>
  <c r="AP214" i="106"/>
  <c r="L214" i="106" s="1"/>
  <c r="AO218" i="106"/>
  <c r="AM218" i="106"/>
  <c r="AS222" i="106"/>
  <c r="AK227" i="106"/>
  <c r="AX227" i="106" s="1"/>
  <c r="AS232" i="106"/>
  <c r="AL233" i="106"/>
  <c r="AS236" i="106"/>
  <c r="AP241" i="106"/>
  <c r="L241" i="106" s="1"/>
  <c r="AO241" i="106"/>
  <c r="AN241" i="106"/>
  <c r="AL241" i="106"/>
  <c r="AL248" i="106"/>
  <c r="AL249" i="106"/>
  <c r="AG259" i="106"/>
  <c r="AO261" i="106"/>
  <c r="AQ263" i="106"/>
  <c r="AJ305" i="106"/>
  <c r="AW305" i="106" s="1"/>
  <c r="AI305" i="106"/>
  <c r="AV305" i="106" s="1"/>
  <c r="AK305" i="106"/>
  <c r="AX305" i="106" s="1"/>
  <c r="AT232" i="106"/>
  <c r="O235" i="106"/>
  <c r="AT235" i="106"/>
  <c r="AR235" i="106"/>
  <c r="J235" i="106"/>
  <c r="AT236" i="106"/>
  <c r="AM249" i="106"/>
  <c r="AK254" i="106"/>
  <c r="AX254" i="106" s="1"/>
  <c r="AJ254" i="106"/>
  <c r="AW254" i="106" s="1"/>
  <c r="AI254" i="106"/>
  <c r="AV254" i="106" s="1"/>
  <c r="AG255" i="106"/>
  <c r="AS261" i="106"/>
  <c r="AT263" i="106"/>
  <c r="AL204" i="106"/>
  <c r="AS205" i="106"/>
  <c r="AO227" i="106"/>
  <c r="AJ231" i="106"/>
  <c r="AW231" i="106" s="1"/>
  <c r="AI231" i="106"/>
  <c r="AV231" i="106" s="1"/>
  <c r="AN233" i="106"/>
  <c r="I236" i="106"/>
  <c r="AO245" i="106"/>
  <c r="AL245" i="106"/>
  <c r="AT245" i="106"/>
  <c r="AR248" i="106"/>
  <c r="AN249" i="106"/>
  <c r="AL250" i="106"/>
  <c r="AL251" i="106"/>
  <c r="AN252" i="106"/>
  <c r="AJ253" i="106"/>
  <c r="AW253" i="106" s="1"/>
  <c r="AT261" i="106"/>
  <c r="L205" i="106"/>
  <c r="AG225" i="106"/>
  <c r="AP227" i="106"/>
  <c r="L227" i="106" s="1"/>
  <c r="AO233" i="106"/>
  <c r="AI234" i="106"/>
  <c r="AV234" i="106" s="1"/>
  <c r="AG235" i="106"/>
  <c r="AL239" i="106"/>
  <c r="O245" i="106"/>
  <c r="AS248" i="106"/>
  <c r="AO249" i="106"/>
  <c r="AP250" i="106"/>
  <c r="L250" i="106" s="1"/>
  <c r="AM251" i="106"/>
  <c r="AO252" i="106"/>
  <c r="AO256" i="106"/>
  <c r="AO259" i="106"/>
  <c r="AQ232" i="106"/>
  <c r="I232" i="106"/>
  <c r="AP232" i="106"/>
  <c r="L232" i="106" s="1"/>
  <c r="AO232" i="106"/>
  <c r="AM232" i="106"/>
  <c r="AM236" i="106"/>
  <c r="AL236" i="106"/>
  <c r="AM239" i="106"/>
  <c r="AL240" i="106"/>
  <c r="AQ249" i="106"/>
  <c r="AQ250" i="106"/>
  <c r="AO251" i="106"/>
  <c r="AQ252" i="106"/>
  <c r="AI262" i="106"/>
  <c r="AV262" i="106" s="1"/>
  <c r="AJ262" i="106"/>
  <c r="AW262" i="106" s="1"/>
  <c r="AR270" i="106"/>
  <c r="J270" i="106"/>
  <c r="AQ270" i="106"/>
  <c r="I270" i="106"/>
  <c r="AP270" i="106"/>
  <c r="L270" i="106" s="1"/>
  <c r="O270" i="106"/>
  <c r="AT270" i="106"/>
  <c r="AS270" i="106"/>
  <c r="AO270" i="106"/>
  <c r="AN270" i="106"/>
  <c r="AM270" i="106"/>
  <c r="AL270" i="106"/>
  <c r="AM262" i="106"/>
  <c r="AT271" i="106"/>
  <c r="AN274" i="106"/>
  <c r="AM274" i="106"/>
  <c r="AL274" i="106"/>
  <c r="AM279" i="106"/>
  <c r="AT283" i="106"/>
  <c r="AG287" i="106"/>
  <c r="AR287" i="106"/>
  <c r="J287" i="106"/>
  <c r="AJ291" i="106"/>
  <c r="AW291" i="106" s="1"/>
  <c r="AN262" i="106"/>
  <c r="AN279" i="106"/>
  <c r="I283" i="106"/>
  <c r="O309" i="106"/>
  <c r="AT309" i="106"/>
  <c r="AO309" i="106"/>
  <c r="AN309" i="106"/>
  <c r="AM309" i="106"/>
  <c r="AL309" i="106"/>
  <c r="AG309" i="106"/>
  <c r="J309" i="106"/>
  <c r="AS309" i="106"/>
  <c r="I309" i="106"/>
  <c r="AR309" i="106"/>
  <c r="AQ309" i="106"/>
  <c r="AS238" i="106"/>
  <c r="AS254" i="106"/>
  <c r="AO262" i="106"/>
  <c r="I266" i="106"/>
  <c r="AR266" i="106"/>
  <c r="O274" i="106"/>
  <c r="AG282" i="106"/>
  <c r="O282" i="106"/>
  <c r="AT282" i="106"/>
  <c r="AO282" i="106"/>
  <c r="O287" i="106"/>
  <c r="AQ288" i="106"/>
  <c r="I288" i="106"/>
  <c r="AP288" i="106"/>
  <c r="L288" i="106" s="1"/>
  <c r="AO288" i="106"/>
  <c r="AN288" i="106"/>
  <c r="AS289" i="106"/>
  <c r="AN283" i="106"/>
  <c r="AM283" i="106"/>
  <c r="AL283" i="106"/>
  <c r="AT297" i="106"/>
  <c r="AQ297" i="106"/>
  <c r="I297" i="106"/>
  <c r="AP297" i="106"/>
  <c r="L297" i="106" s="1"/>
  <c r="AO297" i="106"/>
  <c r="AN297" i="106"/>
  <c r="AM297" i="106"/>
  <c r="AL297" i="106"/>
  <c r="AQ262" i="106"/>
  <c r="AT266" i="106"/>
  <c r="AM273" i="106"/>
  <c r="AG274" i="106"/>
  <c r="AP309" i="106"/>
  <c r="L309" i="106" s="1"/>
  <c r="I262" i="106"/>
  <c r="AR262" i="106"/>
  <c r="L266" i="106"/>
  <c r="AN273" i="106"/>
  <c r="O283" i="106"/>
  <c r="AG289" i="106"/>
  <c r="O289" i="106"/>
  <c r="AP289" i="106"/>
  <c r="L289" i="106" s="1"/>
  <c r="AI293" i="106"/>
  <c r="AV293" i="106" s="1"/>
  <c r="O297" i="106"/>
  <c r="AS226" i="106"/>
  <c r="AO230" i="106"/>
  <c r="AP237" i="106"/>
  <c r="L237" i="106" s="1"/>
  <c r="AS242" i="106"/>
  <c r="AO246" i="106"/>
  <c r="AP253" i="106"/>
  <c r="L253" i="106" s="1"/>
  <c r="AL257" i="106"/>
  <c r="AS258" i="106"/>
  <c r="J262" i="106"/>
  <c r="AS262" i="106"/>
  <c r="AT264" i="106"/>
  <c r="AL265" i="106"/>
  <c r="AQ267" i="106"/>
  <c r="AI268" i="106"/>
  <c r="AV268" i="106" s="1"/>
  <c r="AP272" i="106"/>
  <c r="L272" i="106" s="1"/>
  <c r="AO272" i="106"/>
  <c r="AN272" i="106"/>
  <c r="AO273" i="106"/>
  <c r="AR276" i="106"/>
  <c r="AR280" i="106"/>
  <c r="AL281" i="106"/>
  <c r="AQ285" i="106"/>
  <c r="AL287" i="106"/>
  <c r="AG288" i="106"/>
  <c r="AJ293" i="106"/>
  <c r="AW293" i="106" s="1"/>
  <c r="AK294" i="106"/>
  <c r="AX294" i="106" s="1"/>
  <c r="AJ294" i="106"/>
  <c r="AW294" i="106" s="1"/>
  <c r="AI294" i="106"/>
  <c r="AV294" i="106" s="1"/>
  <c r="AG296" i="106"/>
  <c r="O296" i="106"/>
  <c r="AR296" i="106"/>
  <c r="J296" i="106"/>
  <c r="AQ296" i="106"/>
  <c r="I296" i="106"/>
  <c r="AO296" i="106"/>
  <c r="AT262" i="106"/>
  <c r="AK278" i="106"/>
  <c r="AX278" i="106" s="1"/>
  <c r="AJ278" i="106"/>
  <c r="AW278" i="106" s="1"/>
  <c r="AI278" i="106"/>
  <c r="AV278" i="106" s="1"/>
  <c r="AR279" i="106"/>
  <c r="J279" i="106"/>
  <c r="AQ279" i="106"/>
  <c r="I279" i="106"/>
  <c r="AP279" i="106"/>
  <c r="L279" i="106" s="1"/>
  <c r="AO279" i="106"/>
  <c r="AG283" i="106"/>
  <c r="AM287" i="106"/>
  <c r="AG297" i="106"/>
  <c r="AJ302" i="106"/>
  <c r="AW302" i="106" s="1"/>
  <c r="O226" i="106"/>
  <c r="I230" i="106"/>
  <c r="AQ230" i="106"/>
  <c r="J237" i="106"/>
  <c r="AR237" i="106"/>
  <c r="O242" i="106"/>
  <c r="I246" i="106"/>
  <c r="AQ246" i="106"/>
  <c r="J253" i="106"/>
  <c r="AR253" i="106"/>
  <c r="AN257" i="106"/>
  <c r="O258" i="106"/>
  <c r="L262" i="106"/>
  <c r="O264" i="106"/>
  <c r="AP265" i="106"/>
  <c r="L265" i="106" s="1"/>
  <c r="I267" i="106"/>
  <c r="AL271" i="106"/>
  <c r="O272" i="106"/>
  <c r="AQ273" i="106"/>
  <c r="I276" i="106"/>
  <c r="AT276" i="106"/>
  <c r="AR281" i="106"/>
  <c r="AL282" i="106"/>
  <c r="AN287" i="106"/>
  <c r="AJ288" i="106"/>
  <c r="AW288" i="106" s="1"/>
  <c r="AO290" i="106"/>
  <c r="AN290" i="106"/>
  <c r="AM290" i="106"/>
  <c r="AL290" i="106"/>
  <c r="AG290" i="106"/>
  <c r="AG300" i="106"/>
  <c r="O300" i="106"/>
  <c r="AN300" i="106"/>
  <c r="AS300" i="106"/>
  <c r="I300" i="106"/>
  <c r="AR300" i="106"/>
  <c r="AP300" i="106"/>
  <c r="L300" i="106" s="1"/>
  <c r="AK302" i="106"/>
  <c r="AX302" i="106" s="1"/>
  <c r="AQ337" i="106"/>
  <c r="I337" i="106"/>
  <c r="AN337" i="106"/>
  <c r="O337" i="106"/>
  <c r="AT337" i="106"/>
  <c r="J337" i="106"/>
  <c r="AS337" i="106"/>
  <c r="AR337" i="106"/>
  <c r="AP337" i="106"/>
  <c r="L337" i="106" s="1"/>
  <c r="AO337" i="106"/>
  <c r="AM337" i="106"/>
  <c r="AG337" i="106"/>
  <c r="AL337" i="106"/>
  <c r="AS237" i="106"/>
  <c r="AS253" i="106"/>
  <c r="AO257" i="106"/>
  <c r="AQ265" i="106"/>
  <c r="AI266" i="106"/>
  <c r="AV266" i="106" s="1"/>
  <c r="AM271" i="106"/>
  <c r="AR273" i="106"/>
  <c r="AO274" i="106"/>
  <c r="O279" i="106"/>
  <c r="AS281" i="106"/>
  <c r="AM282" i="106"/>
  <c r="AO287" i="106"/>
  <c r="AK288" i="106"/>
  <c r="AX288" i="106" s="1"/>
  <c r="AK306" i="106"/>
  <c r="AX306" i="106" s="1"/>
  <c r="AJ306" i="106"/>
  <c r="AW306" i="106" s="1"/>
  <c r="AI306" i="106"/>
  <c r="AV306" i="106" s="1"/>
  <c r="AP257" i="106"/>
  <c r="L257" i="106" s="1"/>
  <c r="AM267" i="106"/>
  <c r="AL267" i="106"/>
  <c r="AN271" i="106"/>
  <c r="AG272" i="106"/>
  <c r="I273" i="106"/>
  <c r="AP274" i="106"/>
  <c r="L274" i="106" s="1"/>
  <c r="AG280" i="106"/>
  <c r="AQ280" i="106"/>
  <c r="I280" i="106"/>
  <c r="AN282" i="106"/>
  <c r="AP287" i="106"/>
  <c r="L287" i="106" s="1"/>
  <c r="AL288" i="106"/>
  <c r="AO283" i="106"/>
  <c r="AR297" i="106"/>
  <c r="AL266" i="106"/>
  <c r="AP271" i="106"/>
  <c r="L271" i="106" s="1"/>
  <c r="AG273" i="106"/>
  <c r="O273" i="106"/>
  <c r="AR274" i="106"/>
  <c r="AK276" i="106"/>
  <c r="AX276" i="106" s="1"/>
  <c r="AJ276" i="106"/>
  <c r="AW276" i="106" s="1"/>
  <c r="AP283" i="106"/>
  <c r="L283" i="106" s="1"/>
  <c r="AS287" i="106"/>
  <c r="AL289" i="106"/>
  <c r="AS297" i="106"/>
  <c r="AO265" i="106"/>
  <c r="AN265" i="106"/>
  <c r="AM266" i="106"/>
  <c r="AQ271" i="106"/>
  <c r="AS274" i="106"/>
  <c r="AP281" i="106"/>
  <c r="L281" i="106" s="1"/>
  <c r="AO281" i="106"/>
  <c r="AN281" i="106"/>
  <c r="AM281" i="106"/>
  <c r="AR282" i="106"/>
  <c r="AQ283" i="106"/>
  <c r="AL285" i="106"/>
  <c r="AT285" i="106"/>
  <c r="L285" i="106"/>
  <c r="AT287" i="106"/>
  <c r="AS288" i="106"/>
  <c r="AM289" i="106"/>
  <c r="AN296" i="106"/>
  <c r="AM298" i="106"/>
  <c r="AS303" i="106"/>
  <c r="O308" i="106"/>
  <c r="AN313" i="106"/>
  <c r="AJ314" i="106"/>
  <c r="AW314" i="106" s="1"/>
  <c r="AP315" i="106"/>
  <c r="L315" i="106" s="1"/>
  <c r="AO315" i="106"/>
  <c r="AN315" i="106"/>
  <c r="AR316" i="106"/>
  <c r="AG319" i="106"/>
  <c r="AG326" i="106"/>
  <c r="AS316" i="106"/>
  <c r="AP328" i="106"/>
  <c r="L328" i="106" s="1"/>
  <c r="AL328" i="106"/>
  <c r="AT328" i="106"/>
  <c r="AO298" i="106"/>
  <c r="J303" i="106"/>
  <c r="AQ306" i="106"/>
  <c r="I306" i="106"/>
  <c r="AP306" i="106"/>
  <c r="L306" i="106" s="1"/>
  <c r="AO306" i="106"/>
  <c r="AG308" i="106"/>
  <c r="AS313" i="106"/>
  <c r="AL314" i="106"/>
  <c r="O315" i="106"/>
  <c r="I316" i="106"/>
  <c r="AT316" i="106"/>
  <c r="AL325" i="106"/>
  <c r="O328" i="106"/>
  <c r="AN330" i="106"/>
  <c r="AG330" i="106"/>
  <c r="AR330" i="106"/>
  <c r="J330" i="106"/>
  <c r="O331" i="106"/>
  <c r="AQ331" i="106"/>
  <c r="I331" i="106"/>
  <c r="AP331" i="106"/>
  <c r="L331" i="106" s="1"/>
  <c r="AO331" i="106"/>
  <c r="AN331" i="106"/>
  <c r="AM331" i="106"/>
  <c r="AL332" i="106"/>
  <c r="AG332" i="106"/>
  <c r="O332" i="106"/>
  <c r="AT332" i="106"/>
  <c r="AP332" i="106"/>
  <c r="L332" i="106" s="1"/>
  <c r="AP298" i="106"/>
  <c r="L298" i="106" s="1"/>
  <c r="AM314" i="106"/>
  <c r="AN319" i="106"/>
  <c r="AM325" i="106"/>
  <c r="AG316" i="106"/>
  <c r="O316" i="106"/>
  <c r="AP316" i="106"/>
  <c r="L316" i="106" s="1"/>
  <c r="AJ330" i="106"/>
  <c r="AW330" i="106" s="1"/>
  <c r="AI330" i="106"/>
  <c r="AV330" i="106" s="1"/>
  <c r="AK303" i="106"/>
  <c r="AX303" i="106" s="1"/>
  <c r="AJ303" i="106"/>
  <c r="AW303" i="106" s="1"/>
  <c r="AM305" i="106"/>
  <c r="AR313" i="106"/>
  <c r="J313" i="106"/>
  <c r="AQ313" i="106"/>
  <c r="I313" i="106"/>
  <c r="AP313" i="106"/>
  <c r="L313" i="106" s="1"/>
  <c r="AK321" i="106"/>
  <c r="AX321" i="106" s="1"/>
  <c r="AJ321" i="106"/>
  <c r="AW321" i="106" s="1"/>
  <c r="AI321" i="106"/>
  <c r="AV321" i="106" s="1"/>
  <c r="AR322" i="106"/>
  <c r="J322" i="106"/>
  <c r="AQ322" i="106"/>
  <c r="I322" i="106"/>
  <c r="AP322" i="106"/>
  <c r="L322" i="106" s="1"/>
  <c r="AO322" i="106"/>
  <c r="AP325" i="106"/>
  <c r="L325" i="106" s="1"/>
  <c r="AP326" i="106"/>
  <c r="L326" i="106" s="1"/>
  <c r="AK339" i="106"/>
  <c r="AX339" i="106" s="1"/>
  <c r="AJ339" i="106"/>
  <c r="AW339" i="106" s="1"/>
  <c r="AI339" i="106"/>
  <c r="AV339" i="106" s="1"/>
  <c r="AS298" i="106"/>
  <c r="AN305" i="106"/>
  <c r="AQ319" i="106"/>
  <c r="AQ325" i="106"/>
  <c r="AQ326" i="106"/>
  <c r="AM328" i="106"/>
  <c r="AS275" i="106"/>
  <c r="AP286" i="106"/>
  <c r="L286" i="106" s="1"/>
  <c r="AS291" i="106"/>
  <c r="AO295" i="106"/>
  <c r="AT298" i="106"/>
  <c r="AG303" i="106"/>
  <c r="AO305" i="106"/>
  <c r="AL308" i="106"/>
  <c r="O313" i="106"/>
  <c r="AQ314" i="106"/>
  <c r="AO317" i="106"/>
  <c r="AN317" i="106"/>
  <c r="AM317" i="106"/>
  <c r="AL317" i="106"/>
  <c r="AG317" i="106"/>
  <c r="AR319" i="106"/>
  <c r="O322" i="106"/>
  <c r="AR325" i="106"/>
  <c r="AS326" i="106"/>
  <c r="AN328" i="106"/>
  <c r="AJ329" i="106"/>
  <c r="AW329" i="106" s="1"/>
  <c r="AK330" i="106"/>
  <c r="AX330" i="106" s="1"/>
  <c r="AI333" i="106"/>
  <c r="AV333" i="106" s="1"/>
  <c r="AI334" i="106"/>
  <c r="AV334" i="106" s="1"/>
  <c r="L275" i="106"/>
  <c r="AT275" i="106"/>
  <c r="J277" i="106"/>
  <c r="AR277" i="106"/>
  <c r="I286" i="106"/>
  <c r="AQ286" i="106"/>
  <c r="AT291" i="106"/>
  <c r="J293" i="106"/>
  <c r="AR293" i="106"/>
  <c r="AP295" i="106"/>
  <c r="L295" i="106" s="1"/>
  <c r="O298" i="106"/>
  <c r="AP305" i="106"/>
  <c r="L305" i="106" s="1"/>
  <c r="AT307" i="106"/>
  <c r="AP308" i="106"/>
  <c r="L308" i="106" s="1"/>
  <c r="AM310" i="106"/>
  <c r="AL310" i="106"/>
  <c r="AL312" i="106"/>
  <c r="AR314" i="106"/>
  <c r="AL315" i="106"/>
  <c r="L317" i="106"/>
  <c r="AS319" i="106"/>
  <c r="AM323" i="106"/>
  <c r="AG323" i="106"/>
  <c r="AQ323" i="106"/>
  <c r="I323" i="106"/>
  <c r="I324" i="106"/>
  <c r="AS325" i="106"/>
  <c r="AT326" i="106"/>
  <c r="AO328" i="106"/>
  <c r="AL330" i="106"/>
  <c r="AM332" i="106"/>
  <c r="AJ333" i="106"/>
  <c r="AW333" i="106" s="1"/>
  <c r="AK334" i="106"/>
  <c r="AX334" i="106" s="1"/>
  <c r="J286" i="106"/>
  <c r="AR286" i="106"/>
  <c r="I295" i="106"/>
  <c r="AQ295" i="106"/>
  <c r="AN301" i="106"/>
  <c r="AM301" i="106"/>
  <c r="AL301" i="106"/>
  <c r="AI303" i="106"/>
  <c r="AV303" i="106" s="1"/>
  <c r="AQ305" i="106"/>
  <c r="AQ308" i="106"/>
  <c r="AM312" i="106"/>
  <c r="AG313" i="106"/>
  <c r="I314" i="106"/>
  <c r="AS314" i="106"/>
  <c r="AM315" i="106"/>
  <c r="AT319" i="106"/>
  <c r="AG322" i="106"/>
  <c r="AQ328" i="106"/>
  <c r="AM330" i="106"/>
  <c r="AL331" i="106"/>
  <c r="AN332" i="106"/>
  <c r="J295" i="106"/>
  <c r="AR295" i="106"/>
  <c r="AM303" i="106"/>
  <c r="AR305" i="106"/>
  <c r="AR308" i="106"/>
  <c r="J314" i="106"/>
  <c r="AT314" i="106"/>
  <c r="AQ315" i="106"/>
  <c r="AT324" i="106"/>
  <c r="AP324" i="106"/>
  <c r="L324" i="106" s="1"/>
  <c r="AO324" i="106"/>
  <c r="AN324" i="106"/>
  <c r="AM324" i="106"/>
  <c r="AR328" i="106"/>
  <c r="AO330" i="106"/>
  <c r="AR331" i="106"/>
  <c r="AO332" i="106"/>
  <c r="AN303" i="106"/>
  <c r="I305" i="106"/>
  <c r="AS305" i="106"/>
  <c r="AR315" i="106"/>
  <c r="AL316" i="106"/>
  <c r="AS328" i="106"/>
  <c r="AG345" i="106"/>
  <c r="O345" i="106"/>
  <c r="AT345" i="106"/>
  <c r="J345" i="106"/>
  <c r="AS345" i="106"/>
  <c r="I345" i="106"/>
  <c r="AR345" i="106"/>
  <c r="AQ345" i="106"/>
  <c r="AP345" i="106"/>
  <c r="L345" i="106" s="1"/>
  <c r="AO345" i="106"/>
  <c r="AN345" i="106"/>
  <c r="AL345" i="106"/>
  <c r="AM316" i="106"/>
  <c r="AR326" i="106"/>
  <c r="J326" i="106"/>
  <c r="AN326" i="106"/>
  <c r="AM326" i="106"/>
  <c r="AL326" i="106"/>
  <c r="AN316" i="106"/>
  <c r="AM319" i="106"/>
  <c r="AL319" i="106"/>
  <c r="O319" i="106"/>
  <c r="AL322" i="106"/>
  <c r="AG325" i="106"/>
  <c r="O325" i="106"/>
  <c r="AT325" i="106"/>
  <c r="AO325" i="106"/>
  <c r="AO308" i="106"/>
  <c r="AN308" i="106"/>
  <c r="AM308" i="106"/>
  <c r="AL313" i="106"/>
  <c r="AO316" i="106"/>
  <c r="L319" i="106"/>
  <c r="AM322" i="106"/>
  <c r="O326" i="106"/>
  <c r="AM345" i="106"/>
  <c r="AS335" i="106"/>
  <c r="AP335" i="106"/>
  <c r="L335" i="106" s="1"/>
  <c r="AQ338" i="106"/>
  <c r="J343" i="106"/>
  <c r="AT343" i="106"/>
  <c r="AP346" i="106"/>
  <c r="L346" i="106" s="1"/>
  <c r="AN346" i="106"/>
  <c r="AM346" i="106"/>
  <c r="AG333" i="106"/>
  <c r="O335" i="106"/>
  <c r="J338" i="106"/>
  <c r="AS338" i="106"/>
  <c r="L343" i="106"/>
  <c r="O346" i="106"/>
  <c r="J350" i="106"/>
  <c r="AT338" i="106"/>
  <c r="O343" i="106"/>
  <c r="AJ350" i="106"/>
  <c r="AW350" i="106" s="1"/>
  <c r="AG338" i="106"/>
  <c r="AR344" i="106"/>
  <c r="J344" i="106"/>
  <c r="AP344" i="106"/>
  <c r="L344" i="106" s="1"/>
  <c r="AO344" i="106"/>
  <c r="AG347" i="106"/>
  <c r="O347" i="106"/>
  <c r="AT347" i="106"/>
  <c r="L347" i="106"/>
  <c r="AS302" i="106"/>
  <c r="I304" i="106"/>
  <c r="AQ304" i="106"/>
  <c r="J311" i="106"/>
  <c r="AR311" i="106"/>
  <c r="AS318" i="106"/>
  <c r="I320" i="106"/>
  <c r="AQ320" i="106"/>
  <c r="J327" i="106"/>
  <c r="AR327" i="106"/>
  <c r="AP329" i="106"/>
  <c r="L329" i="106" s="1"/>
  <c r="AL333" i="106"/>
  <c r="AS334" i="106"/>
  <c r="AR339" i="106"/>
  <c r="AG350" i="106"/>
  <c r="L302" i="106"/>
  <c r="AT302" i="106"/>
  <c r="J304" i="106"/>
  <c r="AR304" i="106"/>
  <c r="AS311" i="106"/>
  <c r="L318" i="106"/>
  <c r="AT318" i="106"/>
  <c r="J320" i="106"/>
  <c r="AR320" i="106"/>
  <c r="AS327" i="106"/>
  <c r="I329" i="106"/>
  <c r="AQ329" i="106"/>
  <c r="AM333" i="106"/>
  <c r="L334" i="106"/>
  <c r="AT334" i="106"/>
  <c r="L336" i="106"/>
  <c r="AI338" i="106"/>
  <c r="AV338" i="106" s="1"/>
  <c r="I339" i="106"/>
  <c r="AS339" i="106"/>
  <c r="AL343" i="106"/>
  <c r="O344" i="106"/>
  <c r="L327" i="106"/>
  <c r="J329" i="106"/>
  <c r="AR329" i="106"/>
  <c r="AN333" i="106"/>
  <c r="AL335" i="106"/>
  <c r="O336" i="106"/>
  <c r="AJ338" i="106"/>
  <c r="AW338" i="106" s="1"/>
  <c r="J339" i="106"/>
  <c r="AM343" i="106"/>
  <c r="AL346" i="106"/>
  <c r="AN348" i="106"/>
  <c r="AL348" i="106"/>
  <c r="AO333" i="106"/>
  <c r="AM335" i="106"/>
  <c r="AO339" i="106"/>
  <c r="AL339" i="106"/>
  <c r="AK341" i="106"/>
  <c r="AX341" i="106" s="1"/>
  <c r="AJ341" i="106"/>
  <c r="AW341" i="106" s="1"/>
  <c r="AN343" i="106"/>
  <c r="AG344" i="106"/>
  <c r="AO346" i="106"/>
  <c r="AM350" i="106"/>
  <c r="AN335" i="106"/>
  <c r="AL338" i="106"/>
  <c r="AO343" i="106"/>
  <c r="AQ346" i="106"/>
  <c r="AN350" i="106"/>
  <c r="I335" i="106"/>
  <c r="AR335" i="106"/>
  <c r="AO338" i="106"/>
  <c r="AG339" i="106"/>
  <c r="AI341" i="106"/>
  <c r="AV341" i="106" s="1"/>
  <c r="I346" i="106"/>
  <c r="AT346" i="106"/>
  <c r="AN347" i="106"/>
  <c r="AQ350" i="106"/>
  <c r="J349" i="106"/>
  <c r="AR349" i="106"/>
  <c r="AP351" i="106"/>
  <c r="L351" i="106" s="1"/>
  <c r="AS349" i="106"/>
  <c r="R19" i="105"/>
  <c r="AD5" i="105"/>
  <c r="P52" i="2" s="1"/>
  <c r="S19" i="105"/>
  <c r="AE5" i="105"/>
  <c r="Q52" i="2" s="1"/>
  <c r="AA19" i="105"/>
  <c r="AM5" i="105"/>
  <c r="Y52" i="2" s="1"/>
  <c r="AI5" i="105"/>
  <c r="U52" i="2" s="1"/>
  <c r="W19" i="105"/>
  <c r="AD19" i="105"/>
  <c r="AP5" i="105"/>
  <c r="AB52" i="2" s="1"/>
  <c r="AK5" i="105"/>
  <c r="W52" i="2" s="1"/>
  <c r="Y19" i="105"/>
  <c r="X19" i="105"/>
  <c r="Z19" i="105"/>
  <c r="AL5" i="105"/>
  <c r="X52" i="2" s="1"/>
  <c r="AG5" i="105"/>
  <c r="S52" i="2" s="1"/>
  <c r="U19" i="105"/>
  <c r="AO5" i="105"/>
  <c r="AA52" i="2" s="1"/>
  <c r="AQ5" i="105"/>
  <c r="AC52" i="2" s="1"/>
  <c r="P19" i="105"/>
  <c r="AB5" i="105"/>
  <c r="N52" i="2" s="1"/>
  <c r="AF19" i="105"/>
  <c r="AR5" i="105"/>
  <c r="AD52" i="2" s="1"/>
  <c r="AQ82" i="105"/>
  <c r="I82" i="105"/>
  <c r="AL82" i="105"/>
  <c r="AO82" i="105"/>
  <c r="AN82" i="105"/>
  <c r="AM82" i="105"/>
  <c r="AG82" i="105"/>
  <c r="O82" i="105"/>
  <c r="AT82" i="105"/>
  <c r="AJ234" i="105"/>
  <c r="AW234" i="105" s="1"/>
  <c r="AK234" i="105"/>
  <c r="AX234" i="105" s="1"/>
  <c r="AI234" i="105"/>
  <c r="AV234" i="105" s="1"/>
  <c r="AN22" i="105"/>
  <c r="O23" i="105"/>
  <c r="AM33" i="105"/>
  <c r="AR36" i="105"/>
  <c r="AM37" i="105"/>
  <c r="AT39" i="105"/>
  <c r="AO39" i="105"/>
  <c r="AN39" i="105"/>
  <c r="AK42" i="105"/>
  <c r="AX42" i="105" s="1"/>
  <c r="AG43" i="105"/>
  <c r="AM46" i="105"/>
  <c r="AR49" i="105"/>
  <c r="AN50" i="105"/>
  <c r="AN54" i="105"/>
  <c r="AQ59" i="105"/>
  <c r="AO60" i="105"/>
  <c r="AM63" i="105"/>
  <c r="AQ72" i="105"/>
  <c r="AI206" i="105"/>
  <c r="AV206" i="105" s="1"/>
  <c r="AK206" i="105"/>
  <c r="AX206" i="105" s="1"/>
  <c r="AJ206" i="105"/>
  <c r="AW206" i="105" s="1"/>
  <c r="AS23" i="105"/>
  <c r="O56" i="105"/>
  <c r="AP56" i="105"/>
  <c r="L56" i="105" s="1"/>
  <c r="AP27" i="105"/>
  <c r="L27" i="105" s="1"/>
  <c r="O27" i="105"/>
  <c r="O31" i="105"/>
  <c r="O44" i="105"/>
  <c r="AO52" i="105"/>
  <c r="AT52" i="105"/>
  <c r="AG23" i="105"/>
  <c r="O52" i="105"/>
  <c r="AG56" i="105"/>
  <c r="AR57" i="105"/>
  <c r="AM57" i="105"/>
  <c r="AT57" i="105"/>
  <c r="J57" i="105"/>
  <c r="AN57" i="105"/>
  <c r="AL57" i="105"/>
  <c r="AG57" i="105"/>
  <c r="AG66" i="105"/>
  <c r="AJ84" i="105"/>
  <c r="AW84" i="105" s="1"/>
  <c r="AI84" i="105"/>
  <c r="AV84" i="105" s="1"/>
  <c r="AK84" i="105"/>
  <c r="AX84" i="105" s="1"/>
  <c r="I22" i="105"/>
  <c r="AQ22" i="105"/>
  <c r="AJ26" i="105"/>
  <c r="AW26" i="105" s="1"/>
  <c r="AG28" i="105"/>
  <c r="AR28" i="105"/>
  <c r="J28" i="105"/>
  <c r="AQ28" i="105"/>
  <c r="I28" i="105"/>
  <c r="AL28" i="105"/>
  <c r="AL30" i="105"/>
  <c r="AQ33" i="105"/>
  <c r="AM34" i="105"/>
  <c r="I36" i="105"/>
  <c r="AL38" i="105"/>
  <c r="O40" i="105"/>
  <c r="AP40" i="105"/>
  <c r="L40" i="105" s="1"/>
  <c r="AL43" i="105"/>
  <c r="AR46" i="105"/>
  <c r="AM47" i="105"/>
  <c r="I49" i="105"/>
  <c r="AQ53" i="105"/>
  <c r="I53" i="105"/>
  <c r="AP53" i="105"/>
  <c r="L53" i="105" s="1"/>
  <c r="AL55" i="105"/>
  <c r="AT60" i="105"/>
  <c r="AP63" i="105"/>
  <c r="L63" i="105" s="1"/>
  <c r="AP82" i="105"/>
  <c r="L82" i="105" s="1"/>
  <c r="I102" i="105"/>
  <c r="J22" i="105"/>
  <c r="AR22" i="105"/>
  <c r="AK26" i="105"/>
  <c r="AX26" i="105" s="1"/>
  <c r="AG27" i="105"/>
  <c r="AM30" i="105"/>
  <c r="AR33" i="105"/>
  <c r="AN34" i="105"/>
  <c r="AN38" i="105"/>
  <c r="AS46" i="105"/>
  <c r="AG52" i="105"/>
  <c r="O57" i="105"/>
  <c r="AT58" i="105"/>
  <c r="AM58" i="105"/>
  <c r="AG58" i="105"/>
  <c r="AR58" i="105"/>
  <c r="AO68" i="105"/>
  <c r="J68" i="105"/>
  <c r="AP68" i="105"/>
  <c r="L68" i="105" s="1"/>
  <c r="AN68" i="105"/>
  <c r="AG68" i="105"/>
  <c r="AG76" i="105"/>
  <c r="AR76" i="105"/>
  <c r="J76" i="105"/>
  <c r="AQ76" i="105"/>
  <c r="I76" i="105"/>
  <c r="AM76" i="105"/>
  <c r="AL76" i="105"/>
  <c r="O76" i="105"/>
  <c r="AS76" i="105"/>
  <c r="AR82" i="105"/>
  <c r="O93" i="105"/>
  <c r="AN93" i="105"/>
  <c r="AG93" i="105"/>
  <c r="AT93" i="105"/>
  <c r="AS93" i="105"/>
  <c r="AR93" i="105"/>
  <c r="AQ93" i="105"/>
  <c r="AP93" i="105"/>
  <c r="L93" i="105" s="1"/>
  <c r="AO93" i="105"/>
  <c r="AM93" i="105"/>
  <c r="AL93" i="105"/>
  <c r="AS22" i="105"/>
  <c r="AS33" i="105"/>
  <c r="AI35" i="105"/>
  <c r="AV35" i="105" s="1"/>
  <c r="AO36" i="105"/>
  <c r="AT36" i="105"/>
  <c r="AJ39" i="105"/>
  <c r="AW39" i="105" s="1"/>
  <c r="AT46" i="105"/>
  <c r="O49" i="105"/>
  <c r="AT49" i="105"/>
  <c r="L49" i="105"/>
  <c r="AO49" i="105"/>
  <c r="AP59" i="105"/>
  <c r="L59" i="105" s="1"/>
  <c r="AS59" i="105"/>
  <c r="I59" i="105"/>
  <c r="AR59" i="105"/>
  <c r="AL59" i="105"/>
  <c r="AN66" i="105"/>
  <c r="AS82" i="105"/>
  <c r="AT102" i="105"/>
  <c r="AM102" i="105"/>
  <c r="AO102" i="105"/>
  <c r="AN102" i="105"/>
  <c r="AL102" i="105"/>
  <c r="AG102" i="105"/>
  <c r="AS102" i="105"/>
  <c r="AR102" i="105"/>
  <c r="AQ102" i="105"/>
  <c r="AP102" i="105"/>
  <c r="L102" i="105" s="1"/>
  <c r="O102" i="105"/>
  <c r="O128" i="105"/>
  <c r="AO128" i="105"/>
  <c r="AQ128" i="105"/>
  <c r="AM128" i="105"/>
  <c r="J128" i="105"/>
  <c r="AT128" i="105"/>
  <c r="AS128" i="105"/>
  <c r="AR128" i="105"/>
  <c r="AP128" i="105"/>
  <c r="L128" i="105" s="1"/>
  <c r="AN128" i="105"/>
  <c r="AL128" i="105"/>
  <c r="I128" i="105"/>
  <c r="AG128" i="105"/>
  <c r="L22" i="105"/>
  <c r="AT22" i="105"/>
  <c r="AQ30" i="105"/>
  <c r="AP34" i="105"/>
  <c r="L34" i="105" s="1"/>
  <c r="AJ35" i="105"/>
  <c r="AW35" i="105" s="1"/>
  <c r="O36" i="105"/>
  <c r="AP38" i="105"/>
  <c r="L38" i="105" s="1"/>
  <c r="AK39" i="105"/>
  <c r="AX39" i="105" s="1"/>
  <c r="AG40" i="105"/>
  <c r="AR41" i="105"/>
  <c r="J41" i="105"/>
  <c r="AM41" i="105"/>
  <c r="AL41" i="105"/>
  <c r="AG41" i="105"/>
  <c r="AO43" i="105"/>
  <c r="I46" i="105"/>
  <c r="AP47" i="105"/>
  <c r="L47" i="105" s="1"/>
  <c r="AQ55" i="105"/>
  <c r="AL56" i="105"/>
  <c r="AT63" i="105"/>
  <c r="O68" i="105"/>
  <c r="I75" i="105"/>
  <c r="I79" i="105"/>
  <c r="O81" i="105"/>
  <c r="AT81" i="105"/>
  <c r="AS81" i="105"/>
  <c r="AR81" i="105"/>
  <c r="AQ81" i="105"/>
  <c r="AP81" i="105"/>
  <c r="L81" i="105" s="1"/>
  <c r="AO81" i="105"/>
  <c r="AN81" i="105"/>
  <c r="AM81" i="105"/>
  <c r="AL81" i="105"/>
  <c r="AQ116" i="105"/>
  <c r="I116" i="105"/>
  <c r="AM116" i="105"/>
  <c r="AT116" i="105"/>
  <c r="J116" i="105"/>
  <c r="AS116" i="105"/>
  <c r="AR116" i="105"/>
  <c r="AP116" i="105"/>
  <c r="L116" i="105" s="1"/>
  <c r="AO116" i="105"/>
  <c r="AN116" i="105"/>
  <c r="AL116" i="105"/>
  <c r="AG116" i="105"/>
  <c r="O116" i="105"/>
  <c r="AK92" i="105"/>
  <c r="AX92" i="105" s="1"/>
  <c r="AJ92" i="105"/>
  <c r="AW92" i="105" s="1"/>
  <c r="AI92" i="105"/>
  <c r="AV92" i="105" s="1"/>
  <c r="AT23" i="105"/>
  <c r="AQ66" i="105"/>
  <c r="I66" i="105"/>
  <c r="AL66" i="105"/>
  <c r="AS66" i="105"/>
  <c r="AM66" i="105"/>
  <c r="O66" i="105"/>
  <c r="O22" i="105"/>
  <c r="AL23" i="105"/>
  <c r="AL27" i="105"/>
  <c r="AR30" i="105"/>
  <c r="AM31" i="105"/>
  <c r="AR34" i="105"/>
  <c r="AQ37" i="105"/>
  <c r="I37" i="105"/>
  <c r="AP37" i="105"/>
  <c r="L37" i="105" s="1"/>
  <c r="AQ38" i="105"/>
  <c r="AQ43" i="105"/>
  <c r="AM44" i="105"/>
  <c r="AR47" i="105"/>
  <c r="AG49" i="105"/>
  <c r="AQ50" i="105"/>
  <c r="I50" i="105"/>
  <c r="AL50" i="105"/>
  <c r="AL52" i="105"/>
  <c r="AG53" i="105"/>
  <c r="AM54" i="105"/>
  <c r="AG54" i="105"/>
  <c r="AR54" i="105"/>
  <c r="J54" i="105"/>
  <c r="AR55" i="105"/>
  <c r="AM56" i="105"/>
  <c r="O59" i="105"/>
  <c r="AP66" i="105"/>
  <c r="L66" i="105" s="1"/>
  <c r="AM23" i="105"/>
  <c r="AM27" i="105"/>
  <c r="AN31" i="105"/>
  <c r="AN44" i="105"/>
  <c r="O46" i="105"/>
  <c r="AP46" i="105"/>
  <c r="L46" i="105" s="1"/>
  <c r="AO46" i="105"/>
  <c r="AM52" i="105"/>
  <c r="AN56" i="105"/>
  <c r="AG60" i="105"/>
  <c r="AR60" i="105"/>
  <c r="J60" i="105"/>
  <c r="AQ60" i="105"/>
  <c r="AL60" i="105"/>
  <c r="O60" i="105"/>
  <c r="AR66" i="105"/>
  <c r="O72" i="105"/>
  <c r="AP72" i="105"/>
  <c r="L72" i="105" s="1"/>
  <c r="AO72" i="105"/>
  <c r="AL72" i="105"/>
  <c r="AT72" i="105"/>
  <c r="J72" i="105"/>
  <c r="AP75" i="105"/>
  <c r="L75" i="105" s="1"/>
  <c r="AS75" i="105"/>
  <c r="AR75" i="105"/>
  <c r="AN75" i="105"/>
  <c r="AM75" i="105"/>
  <c r="AL75" i="105"/>
  <c r="AL79" i="105"/>
  <c r="AG79" i="105"/>
  <c r="AN79" i="105"/>
  <c r="AM79" i="105"/>
  <c r="O79" i="105"/>
  <c r="AR79" i="105"/>
  <c r="AK104" i="105"/>
  <c r="AX104" i="105" s="1"/>
  <c r="AJ104" i="105"/>
  <c r="AW104" i="105" s="1"/>
  <c r="AI104" i="105"/>
  <c r="AV104" i="105" s="1"/>
  <c r="AN23" i="105"/>
  <c r="AN27" i="105"/>
  <c r="AO31" i="105"/>
  <c r="O33" i="105"/>
  <c r="AT33" i="105"/>
  <c r="L33" i="105"/>
  <c r="AO33" i="105"/>
  <c r="AO44" i="105"/>
  <c r="AN52" i="105"/>
  <c r="AO56" i="105"/>
  <c r="L60" i="105"/>
  <c r="AT66" i="105"/>
  <c r="AJ75" i="105"/>
  <c r="AW75" i="105" s="1"/>
  <c r="AK99" i="105"/>
  <c r="AX99" i="105" s="1"/>
  <c r="AJ99" i="105"/>
  <c r="AW99" i="105" s="1"/>
  <c r="AI99" i="105"/>
  <c r="AV99" i="105" s="1"/>
  <c r="AO23" i="105"/>
  <c r="AG24" i="105"/>
  <c r="AR25" i="105"/>
  <c r="J25" i="105"/>
  <c r="AM25" i="105"/>
  <c r="AL25" i="105"/>
  <c r="AG25" i="105"/>
  <c r="AO27" i="105"/>
  <c r="I30" i="105"/>
  <c r="AP31" i="105"/>
  <c r="L31" i="105" s="1"/>
  <c r="AQ39" i="105"/>
  <c r="AL40" i="105"/>
  <c r="AP44" i="105"/>
  <c r="L44" i="105" s="1"/>
  <c r="AK45" i="105"/>
  <c r="AX45" i="105" s="1"/>
  <c r="AP52" i="105"/>
  <c r="L52" i="105" s="1"/>
  <c r="AJ53" i="105"/>
  <c r="AW53" i="105" s="1"/>
  <c r="I55" i="105"/>
  <c r="AQ56" i="105"/>
  <c r="AO57" i="105"/>
  <c r="AL58" i="105"/>
  <c r="AN61" i="105"/>
  <c r="O61" i="105"/>
  <c r="L61" i="105"/>
  <c r="AQ61" i="105"/>
  <c r="O62" i="105"/>
  <c r="AP62" i="105"/>
  <c r="L62" i="105" s="1"/>
  <c r="AO62" i="105"/>
  <c r="AR62" i="105"/>
  <c r="AQ62" i="105"/>
  <c r="AL68" i="105"/>
  <c r="AJ69" i="105"/>
  <c r="AW69" i="105" s="1"/>
  <c r="AO76" i="105"/>
  <c r="AK103" i="105"/>
  <c r="AX103" i="105" s="1"/>
  <c r="AJ103" i="105"/>
  <c r="AW103" i="105" s="1"/>
  <c r="AI103" i="105"/>
  <c r="AV103" i="105" s="1"/>
  <c r="AP23" i="105"/>
  <c r="L23" i="105" s="1"/>
  <c r="AQ27" i="105"/>
  <c r="AM28" i="105"/>
  <c r="AG33" i="105"/>
  <c r="AQ34" i="105"/>
  <c r="I34" i="105"/>
  <c r="AL34" i="105"/>
  <c r="AL36" i="105"/>
  <c r="AM38" i="105"/>
  <c r="AG38" i="105"/>
  <c r="AR38" i="105"/>
  <c r="J38" i="105"/>
  <c r="AI41" i="105"/>
  <c r="AV41" i="105" s="1"/>
  <c r="AG46" i="105"/>
  <c r="AL47" i="105"/>
  <c r="AG47" i="105"/>
  <c r="AQ47" i="105"/>
  <c r="I47" i="105"/>
  <c r="AL49" i="105"/>
  <c r="AQ52" i="105"/>
  <c r="AR56" i="105"/>
  <c r="AP57" i="105"/>
  <c r="L57" i="105" s="1"/>
  <c r="AN58" i="105"/>
  <c r="AL63" i="105"/>
  <c r="AG63" i="105"/>
  <c r="AQ63" i="105"/>
  <c r="AM68" i="105"/>
  <c r="AG72" i="105"/>
  <c r="AG75" i="105"/>
  <c r="AP76" i="105"/>
  <c r="L76" i="105" s="1"/>
  <c r="AO79" i="105"/>
  <c r="AL31" i="105"/>
  <c r="AG31" i="105"/>
  <c r="AQ31" i="105"/>
  <c r="I31" i="105"/>
  <c r="AG44" i="105"/>
  <c r="AR44" i="105"/>
  <c r="J44" i="105"/>
  <c r="AQ44" i="105"/>
  <c r="I44" i="105"/>
  <c r="AL44" i="105"/>
  <c r="I23" i="105"/>
  <c r="AQ23" i="105"/>
  <c r="AI24" i="105"/>
  <c r="AV24" i="105" s="1"/>
  <c r="AR27" i="105"/>
  <c r="O30" i="105"/>
  <c r="AP30" i="105"/>
  <c r="L30" i="105" s="1"/>
  <c r="AO30" i="105"/>
  <c r="AS31" i="105"/>
  <c r="AM36" i="105"/>
  <c r="AJ41" i="105"/>
  <c r="AW41" i="105" s="1"/>
  <c r="AT44" i="105"/>
  <c r="AM49" i="105"/>
  <c r="AR52" i="105"/>
  <c r="AI54" i="105"/>
  <c r="AV54" i="105" s="1"/>
  <c r="AT55" i="105"/>
  <c r="L55" i="105"/>
  <c r="AO55" i="105"/>
  <c r="AN55" i="105"/>
  <c r="AS56" i="105"/>
  <c r="AQ57" i="105"/>
  <c r="AO58" i="105"/>
  <c r="O63" i="105"/>
  <c r="AQ68" i="105"/>
  <c r="AT76" i="105"/>
  <c r="AP79" i="105"/>
  <c r="L79" i="105" s="1"/>
  <c r="AN92" i="105"/>
  <c r="AG92" i="105"/>
  <c r="AR92" i="105"/>
  <c r="AM92" i="105"/>
  <c r="AL92" i="105"/>
  <c r="J92" i="105"/>
  <c r="I92" i="105"/>
  <c r="AT92" i="105"/>
  <c r="AS92" i="105"/>
  <c r="AQ92" i="105"/>
  <c r="AP92" i="105"/>
  <c r="L92" i="105" s="1"/>
  <c r="AO92" i="105"/>
  <c r="J23" i="105"/>
  <c r="AJ24" i="105"/>
  <c r="AW24" i="105" s="1"/>
  <c r="AS27" i="105"/>
  <c r="AO28" i="105"/>
  <c r="AT31" i="105"/>
  <c r="O34" i="105"/>
  <c r="AN36" i="105"/>
  <c r="O38" i="105"/>
  <c r="AO40" i="105"/>
  <c r="AP43" i="105"/>
  <c r="L43" i="105" s="1"/>
  <c r="O43" i="105"/>
  <c r="O47" i="105"/>
  <c r="AN49" i="105"/>
  <c r="AS52" i="105"/>
  <c r="AN53" i="105"/>
  <c r="O55" i="105"/>
  <c r="I56" i="105"/>
  <c r="AT56" i="105"/>
  <c r="AS57" i="105"/>
  <c r="AP58" i="105"/>
  <c r="L58" i="105" s="1"/>
  <c r="AM59" i="105"/>
  <c r="AR68" i="105"/>
  <c r="AO75" i="105"/>
  <c r="O78" i="105"/>
  <c r="AP78" i="105"/>
  <c r="L78" i="105" s="1"/>
  <c r="AO78" i="105"/>
  <c r="AT78" i="105"/>
  <c r="I78" i="105"/>
  <c r="AS78" i="105"/>
  <c r="AR78" i="105"/>
  <c r="AQ78" i="105"/>
  <c r="AN78" i="105"/>
  <c r="AM78" i="105"/>
  <c r="AL78" i="105"/>
  <c r="AQ79" i="105"/>
  <c r="AN26" i="105"/>
  <c r="AS29" i="105"/>
  <c r="AM35" i="105"/>
  <c r="AN42" i="105"/>
  <c r="AS45" i="105"/>
  <c r="AM51" i="105"/>
  <c r="AQ69" i="105"/>
  <c r="I69" i="105"/>
  <c r="AP69" i="105"/>
  <c r="L69" i="105" s="1"/>
  <c r="AJ74" i="105"/>
  <c r="AW74" i="105" s="1"/>
  <c r="AL77" i="105"/>
  <c r="AT87" i="105"/>
  <c r="L87" i="105"/>
  <c r="AO87" i="105"/>
  <c r="AN87" i="105"/>
  <c r="AP89" i="105"/>
  <c r="L89" i="105" s="1"/>
  <c r="AL90" i="105"/>
  <c r="AL94" i="105"/>
  <c r="O94" i="105"/>
  <c r="AR94" i="105"/>
  <c r="AQ94" i="105"/>
  <c r="AP94" i="105"/>
  <c r="L94" i="105" s="1"/>
  <c r="AJ120" i="105"/>
  <c r="AW120" i="105" s="1"/>
  <c r="AK120" i="105"/>
  <c r="AX120" i="105" s="1"/>
  <c r="AI172" i="105"/>
  <c r="AV172" i="105" s="1"/>
  <c r="AK172" i="105"/>
  <c r="AX172" i="105" s="1"/>
  <c r="AJ172" i="105"/>
  <c r="AW172" i="105" s="1"/>
  <c r="AI168" i="105"/>
  <c r="AV168" i="105" s="1"/>
  <c r="AK168" i="105"/>
  <c r="AX168" i="105" s="1"/>
  <c r="AJ168" i="105"/>
  <c r="AW168" i="105" s="1"/>
  <c r="AN143" i="105"/>
  <c r="AG143" i="105"/>
  <c r="AR143" i="105"/>
  <c r="J143" i="105"/>
  <c r="AT143" i="105"/>
  <c r="AS143" i="105"/>
  <c r="AO143" i="105"/>
  <c r="AM143" i="105"/>
  <c r="AL143" i="105"/>
  <c r="O143" i="105"/>
  <c r="AQ143" i="105"/>
  <c r="AP143" i="105"/>
  <c r="L143" i="105" s="1"/>
  <c r="AJ95" i="105"/>
  <c r="AW95" i="105" s="1"/>
  <c r="AI95" i="105"/>
  <c r="AV95" i="105" s="1"/>
  <c r="AR133" i="105"/>
  <c r="J133" i="105"/>
  <c r="AP133" i="105"/>
  <c r="L133" i="105" s="1"/>
  <c r="AG133" i="105"/>
  <c r="AS133" i="105"/>
  <c r="AQ133" i="105"/>
  <c r="AL133" i="105"/>
  <c r="AT133" i="105"/>
  <c r="AO133" i="105"/>
  <c r="AN133" i="105"/>
  <c r="AM133" i="105"/>
  <c r="O133" i="105"/>
  <c r="AQ77" i="105"/>
  <c r="AQ85" i="105"/>
  <c r="I85" i="105"/>
  <c r="AP85" i="105"/>
  <c r="L85" i="105" s="1"/>
  <c r="AO86" i="105"/>
  <c r="AR90" i="105"/>
  <c r="AT97" i="105"/>
  <c r="AL129" i="105"/>
  <c r="AR129" i="105"/>
  <c r="I129" i="105"/>
  <c r="O129" i="105"/>
  <c r="AS129" i="105"/>
  <c r="AP129" i="105"/>
  <c r="L129" i="105" s="1"/>
  <c r="AT129" i="105"/>
  <c r="AQ129" i="105"/>
  <c r="AO129" i="105"/>
  <c r="AN129" i="105"/>
  <c r="AM129" i="105"/>
  <c r="AS26" i="105"/>
  <c r="AM32" i="105"/>
  <c r="J35" i="105"/>
  <c r="AR35" i="105"/>
  <c r="AS42" i="105"/>
  <c r="AM48" i="105"/>
  <c r="J51" i="105"/>
  <c r="AR51" i="105"/>
  <c r="AP65" i="105"/>
  <c r="L65" i="105" s="1"/>
  <c r="J70" i="105"/>
  <c r="AM71" i="105"/>
  <c r="AR73" i="105"/>
  <c r="J73" i="105"/>
  <c r="AM73" i="105"/>
  <c r="AL73" i="105"/>
  <c r="AR77" i="105"/>
  <c r="AP86" i="105"/>
  <c r="L86" i="105" s="1"/>
  <c r="AG88" i="105"/>
  <c r="O88" i="105"/>
  <c r="AS90" i="105"/>
  <c r="AN91" i="105"/>
  <c r="AJ101" i="105"/>
  <c r="AW101" i="105" s="1"/>
  <c r="AJ153" i="105"/>
  <c r="AW153" i="105" s="1"/>
  <c r="AI153" i="105"/>
  <c r="AV153" i="105" s="1"/>
  <c r="AK153" i="105"/>
  <c r="AX153" i="105" s="1"/>
  <c r="L26" i="105"/>
  <c r="AN32" i="105"/>
  <c r="AN48" i="105"/>
  <c r="AM70" i="105"/>
  <c r="AG70" i="105"/>
  <c r="AP71" i="105"/>
  <c r="L71" i="105" s="1"/>
  <c r="I77" i="105"/>
  <c r="AS77" i="105"/>
  <c r="O85" i="105"/>
  <c r="AQ86" i="105"/>
  <c r="AT90" i="105"/>
  <c r="AR105" i="105"/>
  <c r="J105" i="105"/>
  <c r="AO105" i="105"/>
  <c r="AN105" i="105"/>
  <c r="AM105" i="105"/>
  <c r="AL105" i="105"/>
  <c r="AG105" i="105"/>
  <c r="O105" i="105"/>
  <c r="L105" i="105"/>
  <c r="AN108" i="105"/>
  <c r="AM108" i="105"/>
  <c r="AG108" i="105"/>
  <c r="AQ108" i="105"/>
  <c r="AP108" i="105"/>
  <c r="L108" i="105" s="1"/>
  <c r="AO108" i="105"/>
  <c r="AL108" i="105"/>
  <c r="O108" i="105"/>
  <c r="AT115" i="105"/>
  <c r="AS115" i="105"/>
  <c r="J115" i="105"/>
  <c r="AP115" i="105"/>
  <c r="L115" i="105" s="1"/>
  <c r="AO115" i="105"/>
  <c r="AR115" i="105"/>
  <c r="AQ115" i="105"/>
  <c r="AN115" i="105"/>
  <c r="AM115" i="105"/>
  <c r="AL115" i="105"/>
  <c r="AG115" i="105"/>
  <c r="AN127" i="105"/>
  <c r="AP127" i="105"/>
  <c r="L127" i="105" s="1"/>
  <c r="AG127" i="105"/>
  <c r="J127" i="105"/>
  <c r="AR127" i="105"/>
  <c r="AQ127" i="105"/>
  <c r="I127" i="105"/>
  <c r="AT127" i="105"/>
  <c r="AS127" i="105"/>
  <c r="AO127" i="105"/>
  <c r="AM127" i="105"/>
  <c r="AL127" i="105"/>
  <c r="AG129" i="105"/>
  <c r="AR86" i="105"/>
  <c r="AR89" i="105"/>
  <c r="AT89" i="105"/>
  <c r="J89" i="105"/>
  <c r="AO89" i="105"/>
  <c r="AN89" i="105"/>
  <c r="AM89" i="105"/>
  <c r="I90" i="105"/>
  <c r="AK95" i="105"/>
  <c r="AX95" i="105" s="1"/>
  <c r="AM186" i="105"/>
  <c r="AG186" i="105"/>
  <c r="AL186" i="105"/>
  <c r="O186" i="105"/>
  <c r="AR186" i="105"/>
  <c r="AO186" i="105"/>
  <c r="AS186" i="105"/>
  <c r="AQ186" i="105"/>
  <c r="AP186" i="105"/>
  <c r="L186" i="105" s="1"/>
  <c r="J186" i="105"/>
  <c r="I186" i="105"/>
  <c r="AT186" i="105"/>
  <c r="AN186" i="105"/>
  <c r="AG85" i="105"/>
  <c r="I86" i="105"/>
  <c r="AS86" i="105"/>
  <c r="AI127" i="105"/>
  <c r="AV127" i="105" s="1"/>
  <c r="AK127" i="105"/>
  <c r="AX127" i="105" s="1"/>
  <c r="AJ127" i="105"/>
  <c r="AW127" i="105" s="1"/>
  <c r="AO134" i="105"/>
  <c r="AR134" i="105"/>
  <c r="AT134" i="105"/>
  <c r="I134" i="105"/>
  <c r="AP134" i="105"/>
  <c r="L134" i="105" s="1"/>
  <c r="AL134" i="105"/>
  <c r="AS134" i="105"/>
  <c r="AQ134" i="105"/>
  <c r="AN134" i="105"/>
  <c r="AM134" i="105"/>
  <c r="AG134" i="105"/>
  <c r="J86" i="105"/>
  <c r="O89" i="105"/>
  <c r="AP90" i="105"/>
  <c r="L90" i="105" s="1"/>
  <c r="AM90" i="105"/>
  <c r="AG90" i="105"/>
  <c r="AI134" i="105"/>
  <c r="AV134" i="105" s="1"/>
  <c r="AK134" i="105"/>
  <c r="AX134" i="105" s="1"/>
  <c r="AJ134" i="105"/>
  <c r="AW134" i="105" s="1"/>
  <c r="AM86" i="105"/>
  <c r="AG86" i="105"/>
  <c r="AQ97" i="105"/>
  <c r="I97" i="105"/>
  <c r="AS97" i="105"/>
  <c r="AP97" i="105"/>
  <c r="L97" i="105" s="1"/>
  <c r="AN97" i="105"/>
  <c r="AM97" i="105"/>
  <c r="AL97" i="105"/>
  <c r="O65" i="105"/>
  <c r="AT65" i="105"/>
  <c r="AN69" i="105"/>
  <c r="AQ84" i="105"/>
  <c r="AQ87" i="105"/>
  <c r="AG89" i="105"/>
  <c r="O90" i="105"/>
  <c r="AG91" i="105"/>
  <c r="AP91" i="105"/>
  <c r="L91" i="105" s="1"/>
  <c r="AT91" i="105"/>
  <c r="J91" i="105"/>
  <c r="AS91" i="105"/>
  <c r="I91" i="105"/>
  <c r="AR91" i="105"/>
  <c r="AT94" i="105"/>
  <c r="AQ98" i="105"/>
  <c r="I98" i="105"/>
  <c r="AG98" i="105"/>
  <c r="O98" i="105"/>
  <c r="AS105" i="105"/>
  <c r="AT108" i="105"/>
  <c r="AJ137" i="105"/>
  <c r="AW137" i="105" s="1"/>
  <c r="AI137" i="105"/>
  <c r="AV137" i="105" s="1"/>
  <c r="AK137" i="105"/>
  <c r="AX137" i="105" s="1"/>
  <c r="AT71" i="105"/>
  <c r="AO71" i="105"/>
  <c r="AN71" i="105"/>
  <c r="AG77" i="105"/>
  <c r="O86" i="105"/>
  <c r="AI96" i="105"/>
  <c r="AV96" i="105" s="1"/>
  <c r="O97" i="105"/>
  <c r="AR104" i="105"/>
  <c r="J104" i="105"/>
  <c r="AQ104" i="105"/>
  <c r="I104" i="105"/>
  <c r="AT104" i="105"/>
  <c r="AS104" i="105"/>
  <c r="AP104" i="105"/>
  <c r="L104" i="105" s="1"/>
  <c r="AO104" i="105"/>
  <c r="AN104" i="105"/>
  <c r="AM104" i="105"/>
  <c r="AL104" i="105"/>
  <c r="AK111" i="105"/>
  <c r="AX111" i="105" s="1"/>
  <c r="AJ111" i="105"/>
  <c r="AW111" i="105" s="1"/>
  <c r="AI111" i="105"/>
  <c r="AV111" i="105" s="1"/>
  <c r="AS118" i="105"/>
  <c r="AR123" i="105"/>
  <c r="J123" i="105"/>
  <c r="AL123" i="105"/>
  <c r="AQ123" i="105"/>
  <c r="O123" i="105"/>
  <c r="I123" i="105"/>
  <c r="AT123" i="105"/>
  <c r="AQ132" i="105"/>
  <c r="I132" i="105"/>
  <c r="AO132" i="105"/>
  <c r="AM132" i="105"/>
  <c r="O132" i="105"/>
  <c r="AT132" i="105"/>
  <c r="AR132" i="105"/>
  <c r="AL135" i="105"/>
  <c r="AQ150" i="105"/>
  <c r="AR165" i="105"/>
  <c r="J165" i="105"/>
  <c r="AQ165" i="105"/>
  <c r="I165" i="105"/>
  <c r="AM165" i="105"/>
  <c r="AS165" i="105"/>
  <c r="AO165" i="105"/>
  <c r="AL165" i="105"/>
  <c r="AP165" i="105"/>
  <c r="L165" i="105" s="1"/>
  <c r="AN165" i="105"/>
  <c r="AG165" i="105"/>
  <c r="O165" i="105"/>
  <c r="AT100" i="105"/>
  <c r="AP110" i="105"/>
  <c r="L110" i="105" s="1"/>
  <c r="AN114" i="105"/>
  <c r="AT118" i="105"/>
  <c r="AR119" i="105"/>
  <c r="O122" i="105"/>
  <c r="AO122" i="105"/>
  <c r="AG122" i="105"/>
  <c r="AR122" i="105"/>
  <c r="AM135" i="105"/>
  <c r="AR149" i="105"/>
  <c r="J149" i="105"/>
  <c r="AQ149" i="105"/>
  <c r="I149" i="105"/>
  <c r="AS149" i="105"/>
  <c r="AO149" i="105"/>
  <c r="AT149" i="105"/>
  <c r="AN149" i="105"/>
  <c r="AM149" i="105"/>
  <c r="AG149" i="105"/>
  <c r="O149" i="105"/>
  <c r="L149" i="105"/>
  <c r="AL107" i="105"/>
  <c r="AO135" i="105"/>
  <c r="AM152" i="105"/>
  <c r="AG152" i="105"/>
  <c r="AP152" i="105"/>
  <c r="L152" i="105" s="1"/>
  <c r="AN152" i="105"/>
  <c r="O152" i="105"/>
  <c r="I152" i="105"/>
  <c r="AT152" i="105"/>
  <c r="AS152" i="105"/>
  <c r="AQ152" i="105"/>
  <c r="AO152" i="105"/>
  <c r="AS74" i="105"/>
  <c r="O100" i="105"/>
  <c r="AO101" i="105"/>
  <c r="I103" i="105"/>
  <c r="AS103" i="105"/>
  <c r="I106" i="105"/>
  <c r="AT106" i="105"/>
  <c r="AM107" i="105"/>
  <c r="AR110" i="105"/>
  <c r="AP114" i="105"/>
  <c r="AT119" i="105"/>
  <c r="AG123" i="105"/>
  <c r="AG132" i="105"/>
  <c r="AQ135" i="105"/>
  <c r="AT165" i="105"/>
  <c r="AN64" i="105"/>
  <c r="AN80" i="105"/>
  <c r="AN99" i="105"/>
  <c r="AP101" i="105"/>
  <c r="AN107" i="105"/>
  <c r="O109" i="105"/>
  <c r="AT109" i="105"/>
  <c r="AN109" i="105"/>
  <c r="AS110" i="105"/>
  <c r="AR114" i="105"/>
  <c r="I118" i="105"/>
  <c r="AL145" i="105"/>
  <c r="O145" i="105"/>
  <c r="AO145" i="105"/>
  <c r="AN145" i="105"/>
  <c r="AG145" i="105"/>
  <c r="L145" i="105"/>
  <c r="J145" i="105"/>
  <c r="AT145" i="105"/>
  <c r="I145" i="105"/>
  <c r="AR145" i="105"/>
  <c r="AM202" i="105"/>
  <c r="AG202" i="105"/>
  <c r="O202" i="105"/>
  <c r="AT202" i="105"/>
  <c r="J202" i="105"/>
  <c r="AQ202" i="105"/>
  <c r="AP202" i="105"/>
  <c r="L202" i="105" s="1"/>
  <c r="I202" i="105"/>
  <c r="AS202" i="105"/>
  <c r="AO202" i="105"/>
  <c r="AL202" i="105"/>
  <c r="AR202" i="105"/>
  <c r="AN202" i="105"/>
  <c r="AG100" i="105"/>
  <c r="AQ101" i="105"/>
  <c r="AT103" i="105"/>
  <c r="AP106" i="105"/>
  <c r="L106" i="105" s="1"/>
  <c r="AO106" i="105"/>
  <c r="AO107" i="105"/>
  <c r="AT110" i="105"/>
  <c r="AT113" i="105"/>
  <c r="AQ113" i="105"/>
  <c r="I113" i="105"/>
  <c r="AP113" i="105"/>
  <c r="L113" i="105" s="1"/>
  <c r="AS114" i="105"/>
  <c r="AL149" i="105"/>
  <c r="AQ107" i="105"/>
  <c r="AO118" i="105"/>
  <c r="AQ118" i="105"/>
  <c r="AM118" i="105"/>
  <c r="AL118" i="105"/>
  <c r="O118" i="105"/>
  <c r="AL132" i="105"/>
  <c r="AG142" i="105"/>
  <c r="AQ142" i="105"/>
  <c r="I142" i="105"/>
  <c r="AP142" i="105"/>
  <c r="L142" i="105" s="1"/>
  <c r="O142" i="105"/>
  <c r="AN142" i="105"/>
  <c r="J142" i="105"/>
  <c r="AS142" i="105"/>
  <c r="AR142" i="105"/>
  <c r="AO142" i="105"/>
  <c r="AL142" i="105"/>
  <c r="AR171" i="105"/>
  <c r="J171" i="105"/>
  <c r="AL171" i="105"/>
  <c r="AG171" i="105"/>
  <c r="AT171" i="105"/>
  <c r="AP171" i="105"/>
  <c r="L171" i="105" s="1"/>
  <c r="AN171" i="105"/>
  <c r="AM171" i="105"/>
  <c r="I171" i="105"/>
  <c r="AS171" i="105"/>
  <c r="AQ171" i="105"/>
  <c r="O171" i="105"/>
  <c r="J101" i="105"/>
  <c r="AS101" i="105"/>
  <c r="AR107" i="105"/>
  <c r="L118" i="105"/>
  <c r="AP119" i="105"/>
  <c r="L119" i="105" s="1"/>
  <c r="AQ119" i="105"/>
  <c r="O119" i="105"/>
  <c r="AO119" i="105"/>
  <c r="AM122" i="105"/>
  <c r="AM123" i="105"/>
  <c r="AN132" i="105"/>
  <c r="AT101" i="105"/>
  <c r="I107" i="105"/>
  <c r="AS107" i="105"/>
  <c r="AO110" i="105"/>
  <c r="AL110" i="105"/>
  <c r="O110" i="105"/>
  <c r="AG114" i="105"/>
  <c r="AQ114" i="105"/>
  <c r="I114" i="105"/>
  <c r="AN122" i="105"/>
  <c r="AN123" i="105"/>
  <c r="AP132" i="105"/>
  <c r="L132" i="105" s="1"/>
  <c r="AR139" i="105"/>
  <c r="J139" i="105"/>
  <c r="AL139" i="105"/>
  <c r="O139" i="105"/>
  <c r="AO139" i="105"/>
  <c r="AT139" i="105"/>
  <c r="AQ139" i="105"/>
  <c r="AP139" i="105"/>
  <c r="L139" i="105" s="1"/>
  <c r="I139" i="105"/>
  <c r="AR152" i="105"/>
  <c r="AT185" i="105"/>
  <c r="AN185" i="105"/>
  <c r="AM185" i="105"/>
  <c r="AR185" i="105"/>
  <c r="AQ185" i="105"/>
  <c r="AP185" i="105"/>
  <c r="L185" i="105" s="1"/>
  <c r="AG185" i="105"/>
  <c r="AS185" i="105"/>
  <c r="AO185" i="105"/>
  <c r="AL185" i="105"/>
  <c r="O185" i="105"/>
  <c r="J185" i="105"/>
  <c r="AT99" i="105"/>
  <c r="L101" i="105"/>
  <c r="AG106" i="105"/>
  <c r="J107" i="105"/>
  <c r="L114" i="105"/>
  <c r="AG118" i="105"/>
  <c r="AP122" i="105"/>
  <c r="L122" i="105" s="1"/>
  <c r="AO123" i="105"/>
  <c r="AJ125" i="105"/>
  <c r="AW125" i="105" s="1"/>
  <c r="AK125" i="105"/>
  <c r="AX125" i="105" s="1"/>
  <c r="AS132" i="105"/>
  <c r="O144" i="105"/>
  <c r="AO144" i="105"/>
  <c r="AN144" i="105"/>
  <c r="J144" i="105"/>
  <c r="AS144" i="105"/>
  <c r="AQ144" i="105"/>
  <c r="AP144" i="105"/>
  <c r="L144" i="105" s="1"/>
  <c r="I144" i="105"/>
  <c r="AJ163" i="105"/>
  <c r="AW163" i="105" s="1"/>
  <c r="AK163" i="105"/>
  <c r="AX163" i="105" s="1"/>
  <c r="AI163" i="105"/>
  <c r="AV163" i="105" s="1"/>
  <c r="AK164" i="105"/>
  <c r="AX164" i="105" s="1"/>
  <c r="AJ164" i="105"/>
  <c r="AW164" i="105" s="1"/>
  <c r="AI164" i="105"/>
  <c r="AV164" i="105" s="1"/>
  <c r="AO171" i="105"/>
  <c r="AJ207" i="105"/>
  <c r="AW207" i="105" s="1"/>
  <c r="AI207" i="105"/>
  <c r="AV207" i="105" s="1"/>
  <c r="AK207" i="105"/>
  <c r="AX207" i="105" s="1"/>
  <c r="AG107" i="105"/>
  <c r="AP107" i="105"/>
  <c r="L107" i="105" s="1"/>
  <c r="AP123" i="105"/>
  <c r="L123" i="105" s="1"/>
  <c r="AP135" i="105"/>
  <c r="L135" i="105" s="1"/>
  <c r="AS135" i="105"/>
  <c r="J135" i="105"/>
  <c r="AN135" i="105"/>
  <c r="AG135" i="105"/>
  <c r="I135" i="105"/>
  <c r="AR135" i="105"/>
  <c r="AM142" i="105"/>
  <c r="AO150" i="105"/>
  <c r="AT150" i="105"/>
  <c r="J150" i="105"/>
  <c r="AN150" i="105"/>
  <c r="AL150" i="105"/>
  <c r="O150" i="105"/>
  <c r="L150" i="105"/>
  <c r="I150" i="105"/>
  <c r="AR150" i="105"/>
  <c r="AI166" i="105"/>
  <c r="AV166" i="105" s="1"/>
  <c r="AJ166" i="105"/>
  <c r="AW166" i="105" s="1"/>
  <c r="AK166" i="105"/>
  <c r="AX166" i="105" s="1"/>
  <c r="O176" i="105"/>
  <c r="AO176" i="105"/>
  <c r="AN176" i="105"/>
  <c r="AG176" i="105"/>
  <c r="AS176" i="105"/>
  <c r="AQ176" i="105"/>
  <c r="AP176" i="105"/>
  <c r="L176" i="105" s="1"/>
  <c r="AM176" i="105"/>
  <c r="AT176" i="105"/>
  <c r="AR176" i="105"/>
  <c r="AL176" i="105"/>
  <c r="J176" i="105"/>
  <c r="AL95" i="105"/>
  <c r="AL111" i="105"/>
  <c r="AS112" i="105"/>
  <c r="AG137" i="105"/>
  <c r="O138" i="105"/>
  <c r="AT138" i="105"/>
  <c r="L138" i="105"/>
  <c r="AS138" i="105"/>
  <c r="AM160" i="105"/>
  <c r="AQ164" i="105"/>
  <c r="I164" i="105"/>
  <c r="AT164" i="105"/>
  <c r="AR164" i="105"/>
  <c r="AP167" i="105"/>
  <c r="L167" i="105" s="1"/>
  <c r="AO167" i="105"/>
  <c r="J167" i="105"/>
  <c r="AM167" i="105"/>
  <c r="AM168" i="105"/>
  <c r="AG168" i="105"/>
  <c r="AR168" i="105"/>
  <c r="J168" i="105"/>
  <c r="AO168" i="105"/>
  <c r="I168" i="105"/>
  <c r="AT168" i="105"/>
  <c r="AQ168" i="105"/>
  <c r="AT169" i="105"/>
  <c r="AN169" i="105"/>
  <c r="AM169" i="105"/>
  <c r="AS169" i="105"/>
  <c r="AQ169" i="105"/>
  <c r="AP169" i="105"/>
  <c r="L169" i="105" s="1"/>
  <c r="AO169" i="105"/>
  <c r="AJ189" i="105"/>
  <c r="AW189" i="105" s="1"/>
  <c r="AK189" i="105"/>
  <c r="AX189" i="105" s="1"/>
  <c r="L164" i="105"/>
  <c r="AO166" i="105"/>
  <c r="AT166" i="105"/>
  <c r="AL166" i="105"/>
  <c r="AG166" i="105"/>
  <c r="AS166" i="105"/>
  <c r="O167" i="105"/>
  <c r="O169" i="105"/>
  <c r="AR205" i="105"/>
  <c r="J205" i="105"/>
  <c r="AL205" i="105"/>
  <c r="L205" i="105"/>
  <c r="AS205" i="105"/>
  <c r="AO205" i="105"/>
  <c r="AN205" i="105"/>
  <c r="O205" i="105"/>
  <c r="AT205" i="105"/>
  <c r="AQ205" i="105"/>
  <c r="AM205" i="105"/>
  <c r="AO182" i="105"/>
  <c r="AT182" i="105"/>
  <c r="AQ182" i="105"/>
  <c r="I182" i="105"/>
  <c r="AL182" i="105"/>
  <c r="AG182" i="105"/>
  <c r="AG158" i="105"/>
  <c r="AQ158" i="105"/>
  <c r="I158" i="105"/>
  <c r="AP158" i="105"/>
  <c r="L158" i="105" s="1"/>
  <c r="AT158" i="105"/>
  <c r="AR158" i="105"/>
  <c r="AG167" i="105"/>
  <c r="AG169" i="105"/>
  <c r="AK180" i="105"/>
  <c r="AX180" i="105" s="1"/>
  <c r="AJ180" i="105"/>
  <c r="AW180" i="105" s="1"/>
  <c r="AR181" i="105"/>
  <c r="J181" i="105"/>
  <c r="AQ181" i="105"/>
  <c r="I181" i="105"/>
  <c r="AM181" i="105"/>
  <c r="AP181" i="105"/>
  <c r="L181" i="105" s="1"/>
  <c r="AN181" i="105"/>
  <c r="AL181" i="105"/>
  <c r="O182" i="105"/>
  <c r="AO137" i="105"/>
  <c r="AR153" i="105"/>
  <c r="AP154" i="105"/>
  <c r="L154" i="105" s="1"/>
  <c r="AO155" i="105"/>
  <c r="AG164" i="105"/>
  <c r="O181" i="105"/>
  <c r="O188" i="105"/>
  <c r="AQ188" i="105"/>
  <c r="L188" i="105"/>
  <c r="AS188" i="105"/>
  <c r="I188" i="105"/>
  <c r="AR188" i="105"/>
  <c r="AO188" i="105"/>
  <c r="AN188" i="105"/>
  <c r="AM188" i="105"/>
  <c r="J188" i="105"/>
  <c r="AI189" i="105"/>
  <c r="AV189" i="105" s="1"/>
  <c r="AI192" i="105"/>
  <c r="AV192" i="105" s="1"/>
  <c r="AP201" i="105"/>
  <c r="L201" i="105" s="1"/>
  <c r="AL201" i="105"/>
  <c r="O201" i="105"/>
  <c r="AR201" i="105"/>
  <c r="I201" i="105"/>
  <c r="AN201" i="105"/>
  <c r="J201" i="105"/>
  <c r="AT201" i="105"/>
  <c r="AS201" i="105"/>
  <c r="AO201" i="105"/>
  <c r="O210" i="105"/>
  <c r="AO210" i="105"/>
  <c r="AN210" i="105"/>
  <c r="J210" i="105"/>
  <c r="AT210" i="105"/>
  <c r="I210" i="105"/>
  <c r="AP210" i="105"/>
  <c r="L210" i="105" s="1"/>
  <c r="AS210" i="105"/>
  <c r="AR210" i="105"/>
  <c r="AQ210" i="105"/>
  <c r="AM210" i="105"/>
  <c r="AL210" i="105"/>
  <c r="AG210" i="105"/>
  <c r="AM218" i="105"/>
  <c r="AG218" i="105"/>
  <c r="AN218" i="105"/>
  <c r="O218" i="105"/>
  <c r="AS218" i="105"/>
  <c r="I218" i="105"/>
  <c r="AQ218" i="105"/>
  <c r="AP218" i="105"/>
  <c r="L218" i="105" s="1"/>
  <c r="AT218" i="105"/>
  <c r="AR218" i="105"/>
  <c r="AO218" i="105"/>
  <c r="AL218" i="105"/>
  <c r="AR117" i="105"/>
  <c r="J117" i="105"/>
  <c r="AN117" i="105"/>
  <c r="AG126" i="105"/>
  <c r="AQ126" i="105"/>
  <c r="I126" i="105"/>
  <c r="O126" i="105"/>
  <c r="AN126" i="105"/>
  <c r="AP151" i="105"/>
  <c r="L151" i="105" s="1"/>
  <c r="AO151" i="105"/>
  <c r="AT151" i="105"/>
  <c r="J151" i="105"/>
  <c r="AL151" i="105"/>
  <c r="AS153" i="105"/>
  <c r="O158" i="105"/>
  <c r="AN159" i="105"/>
  <c r="AG159" i="105"/>
  <c r="AM159" i="105"/>
  <c r="L159" i="105"/>
  <c r="AK192" i="105"/>
  <c r="AX192" i="105" s="1"/>
  <c r="AT197" i="105"/>
  <c r="AQ197" i="105"/>
  <c r="AP197" i="105"/>
  <c r="L197" i="105" s="1"/>
  <c r="AL197" i="105"/>
  <c r="O197" i="105"/>
  <c r="J197" i="105"/>
  <c r="I197" i="105"/>
  <c r="AN197" i="105"/>
  <c r="AM197" i="105"/>
  <c r="AG181" i="105"/>
  <c r="AT203" i="105"/>
  <c r="L203" i="105"/>
  <c r="AN203" i="105"/>
  <c r="AQ203" i="105"/>
  <c r="AM203" i="105"/>
  <c r="O203" i="105"/>
  <c r="AS203" i="105"/>
  <c r="I203" i="105"/>
  <c r="AG203" i="105"/>
  <c r="J203" i="105"/>
  <c r="AR203" i="105"/>
  <c r="AO203" i="105"/>
  <c r="AL203" i="105"/>
  <c r="O160" i="105"/>
  <c r="AO160" i="105"/>
  <c r="AN160" i="105"/>
  <c r="AG160" i="105"/>
  <c r="AQ160" i="105"/>
  <c r="AM164" i="105"/>
  <c r="AN166" i="105"/>
  <c r="AL167" i="105"/>
  <c r="AL168" i="105"/>
  <c r="AL169" i="105"/>
  <c r="AI180" i="105"/>
  <c r="AV180" i="105" s="1"/>
  <c r="AM182" i="105"/>
  <c r="AO216" i="105"/>
  <c r="O216" i="105"/>
  <c r="AT216" i="105"/>
  <c r="J216" i="105"/>
  <c r="AS216" i="105"/>
  <c r="I216" i="105"/>
  <c r="AN216" i="105"/>
  <c r="AL216" i="105"/>
  <c r="AR216" i="105"/>
  <c r="AP216" i="105"/>
  <c r="L216" i="105" s="1"/>
  <c r="AM216" i="105"/>
  <c r="AG216" i="105"/>
  <c r="AM120" i="105"/>
  <c r="AG120" i="105"/>
  <c r="AQ138" i="105"/>
  <c r="AP141" i="105"/>
  <c r="L141" i="105" s="1"/>
  <c r="AT141" i="105"/>
  <c r="I141" i="105"/>
  <c r="AG151" i="105"/>
  <c r="AL161" i="105"/>
  <c r="O161" i="105"/>
  <c r="AS161" i="105"/>
  <c r="I161" i="105"/>
  <c r="AQ161" i="105"/>
  <c r="AN164" i="105"/>
  <c r="AP166" i="105"/>
  <c r="L166" i="105" s="1"/>
  <c r="AN167" i="105"/>
  <c r="AN168" i="105"/>
  <c r="AR169" i="105"/>
  <c r="AN182" i="105"/>
  <c r="AT187" i="105"/>
  <c r="AN187" i="105"/>
  <c r="AQ187" i="105"/>
  <c r="AP187" i="105"/>
  <c r="L187" i="105" s="1"/>
  <c r="AS187" i="105"/>
  <c r="AO187" i="105"/>
  <c r="AM187" i="105"/>
  <c r="AL187" i="105"/>
  <c r="O187" i="105"/>
  <c r="AL188" i="105"/>
  <c r="AT153" i="105"/>
  <c r="L153" i="105"/>
  <c r="AN153" i="105"/>
  <c r="AM153" i="105"/>
  <c r="I153" i="105"/>
  <c r="AI159" i="105"/>
  <c r="AV159" i="105" s="1"/>
  <c r="AO164" i="105"/>
  <c r="AQ166" i="105"/>
  <c r="AQ167" i="105"/>
  <c r="AP168" i="105"/>
  <c r="L168" i="105" s="1"/>
  <c r="AP182" i="105"/>
  <c r="L182" i="105" s="1"/>
  <c r="AT219" i="105"/>
  <c r="AN219" i="105"/>
  <c r="AM219" i="105"/>
  <c r="O219" i="105"/>
  <c r="I219" i="105"/>
  <c r="AS219" i="105"/>
  <c r="AO219" i="105"/>
  <c r="J219" i="105"/>
  <c r="AQ219" i="105"/>
  <c r="AP219" i="105"/>
  <c r="L219" i="105" s="1"/>
  <c r="AL219" i="105"/>
  <c r="AR182" i="105"/>
  <c r="AT137" i="105"/>
  <c r="AN137" i="105"/>
  <c r="AM137" i="105"/>
  <c r="AP137" i="105"/>
  <c r="L137" i="105" s="1"/>
  <c r="O154" i="105"/>
  <c r="AT154" i="105"/>
  <c r="J154" i="105"/>
  <c r="AO154" i="105"/>
  <c r="AR155" i="105"/>
  <c r="J155" i="105"/>
  <c r="AL155" i="105"/>
  <c r="AT155" i="105"/>
  <c r="AQ155" i="105"/>
  <c r="AM158" i="105"/>
  <c r="AS164" i="105"/>
  <c r="AS167" i="105"/>
  <c r="AT181" i="105"/>
  <c r="AS182" i="105"/>
  <c r="AG219" i="105"/>
  <c r="AO157" i="105"/>
  <c r="O170" i="105"/>
  <c r="AT170" i="105"/>
  <c r="AP170" i="105"/>
  <c r="L170" i="105" s="1"/>
  <c r="AM170" i="105"/>
  <c r="AO173" i="105"/>
  <c r="AL177" i="105"/>
  <c r="O177" i="105"/>
  <c r="AQ177" i="105"/>
  <c r="I177" i="105"/>
  <c r="AN177" i="105"/>
  <c r="AO192" i="105"/>
  <c r="AR226" i="105"/>
  <c r="AO231" i="105"/>
  <c r="AP207" i="105"/>
  <c r="L207" i="105" s="1"/>
  <c r="AG207" i="105"/>
  <c r="AT207" i="105"/>
  <c r="I207" i="105"/>
  <c r="AS207" i="105"/>
  <c r="AN207" i="105"/>
  <c r="AS226" i="105"/>
  <c r="AP231" i="105"/>
  <c r="L231" i="105" s="1"/>
  <c r="AP217" i="105"/>
  <c r="L217" i="105" s="1"/>
  <c r="AO217" i="105"/>
  <c r="AT217" i="105"/>
  <c r="J217" i="105"/>
  <c r="AQ217" i="105"/>
  <c r="AL217" i="105"/>
  <c r="AG217" i="105"/>
  <c r="O217" i="105"/>
  <c r="AN200" i="105"/>
  <c r="O236" i="105"/>
  <c r="AT236" i="105"/>
  <c r="AP236" i="105"/>
  <c r="L236" i="105" s="1"/>
  <c r="AM236" i="105"/>
  <c r="AS236" i="105"/>
  <c r="AQ236" i="105"/>
  <c r="AN236" i="105"/>
  <c r="AL236" i="105"/>
  <c r="AG236" i="105"/>
  <c r="J236" i="105"/>
  <c r="I236" i="105"/>
  <c r="AT251" i="105"/>
  <c r="AN251" i="105"/>
  <c r="AM251" i="105"/>
  <c r="J251" i="105"/>
  <c r="I251" i="105"/>
  <c r="AS251" i="105"/>
  <c r="AR251" i="105"/>
  <c r="AQ251" i="105"/>
  <c r="AP251" i="105"/>
  <c r="L251" i="105" s="1"/>
  <c r="AO251" i="105"/>
  <c r="AL251" i="105"/>
  <c r="AG251" i="105"/>
  <c r="O251" i="105"/>
  <c r="AR200" i="105"/>
  <c r="AR221" i="105"/>
  <c r="J221" i="105"/>
  <c r="AL221" i="105"/>
  <c r="AQ221" i="105"/>
  <c r="AN221" i="105"/>
  <c r="I221" i="105"/>
  <c r="AT221" i="105"/>
  <c r="AQ148" i="105"/>
  <c r="I148" i="105"/>
  <c r="AP183" i="105"/>
  <c r="L183" i="105" s="1"/>
  <c r="AO183" i="105"/>
  <c r="AP191" i="105"/>
  <c r="L191" i="105" s="1"/>
  <c r="AN191" i="105"/>
  <c r="AG191" i="105"/>
  <c r="AT191" i="105"/>
  <c r="J191" i="105"/>
  <c r="AQ191" i="105"/>
  <c r="AM207" i="105"/>
  <c r="AR215" i="105"/>
  <c r="J215" i="105"/>
  <c r="AQ215" i="105"/>
  <c r="I215" i="105"/>
  <c r="AO215" i="105"/>
  <c r="AL215" i="105"/>
  <c r="AT215" i="105"/>
  <c r="AS215" i="105"/>
  <c r="O221" i="105"/>
  <c r="AI222" i="105"/>
  <c r="AV222" i="105" s="1"/>
  <c r="AJ222" i="105"/>
  <c r="AW222" i="105" s="1"/>
  <c r="AP173" i="105"/>
  <c r="L173" i="105" s="1"/>
  <c r="O173" i="105"/>
  <c r="AR173" i="105"/>
  <c r="J173" i="105"/>
  <c r="AG192" i="105"/>
  <c r="AQ192" i="105"/>
  <c r="I192" i="105"/>
  <c r="AS192" i="105"/>
  <c r="AR192" i="105"/>
  <c r="AM192" i="105"/>
  <c r="AO207" i="105"/>
  <c r="AM217" i="105"/>
  <c r="AO236" i="105"/>
  <c r="AT121" i="105"/>
  <c r="L121" i="105"/>
  <c r="AN121" i="105"/>
  <c r="AL125" i="105"/>
  <c r="AT131" i="105"/>
  <c r="L131" i="105"/>
  <c r="AM136" i="105"/>
  <c r="AG136" i="105"/>
  <c r="O148" i="105"/>
  <c r="O157" i="105"/>
  <c r="AO170" i="105"/>
  <c r="AG174" i="105"/>
  <c r="AQ174" i="105"/>
  <c r="I174" i="105"/>
  <c r="AP174" i="105"/>
  <c r="L174" i="105" s="1"/>
  <c r="AL174" i="105"/>
  <c r="AM177" i="105"/>
  <c r="O183" i="105"/>
  <c r="O191" i="105"/>
  <c r="L192" i="105"/>
  <c r="AQ207" i="105"/>
  <c r="AN217" i="105"/>
  <c r="AG221" i="105"/>
  <c r="AR236" i="105"/>
  <c r="AL243" i="105"/>
  <c r="O243" i="105"/>
  <c r="AQ243" i="105"/>
  <c r="I243" i="105"/>
  <c r="AN243" i="105"/>
  <c r="AS243" i="105"/>
  <c r="AR243" i="105"/>
  <c r="AP243" i="105"/>
  <c r="L243" i="105" s="1"/>
  <c r="AO243" i="105"/>
  <c r="AM243" i="105"/>
  <c r="AG243" i="105"/>
  <c r="J243" i="105"/>
  <c r="O226" i="105"/>
  <c r="AO226" i="105"/>
  <c r="AN226" i="105"/>
  <c r="AT226" i="105"/>
  <c r="I226" i="105"/>
  <c r="AQ226" i="105"/>
  <c r="AP226" i="105"/>
  <c r="L226" i="105" s="1"/>
  <c r="AG226" i="105"/>
  <c r="AG173" i="105"/>
  <c r="AM184" i="105"/>
  <c r="AG184" i="105"/>
  <c r="AR184" i="105"/>
  <c r="J184" i="105"/>
  <c r="AO184" i="105"/>
  <c r="AK193" i="105"/>
  <c r="AX193" i="105" s="1"/>
  <c r="AJ193" i="105"/>
  <c r="AW193" i="105" s="1"/>
  <c r="AQ198" i="105"/>
  <c r="I198" i="105"/>
  <c r="AR198" i="105"/>
  <c r="O198" i="105"/>
  <c r="AT198" i="105"/>
  <c r="J198" i="105"/>
  <c r="AS217" i="105"/>
  <c r="O220" i="105"/>
  <c r="AT220" i="105"/>
  <c r="L220" i="105"/>
  <c r="J220" i="105"/>
  <c r="AR220" i="105"/>
  <c r="AO220" i="105"/>
  <c r="AN220" i="105"/>
  <c r="AG220" i="105"/>
  <c r="AG224" i="105"/>
  <c r="AQ224" i="105"/>
  <c r="I224" i="105"/>
  <c r="AP224" i="105"/>
  <c r="L224" i="105" s="1"/>
  <c r="AR224" i="105"/>
  <c r="AM224" i="105"/>
  <c r="J224" i="105"/>
  <c r="AT224" i="105"/>
  <c r="AJ224" i="105"/>
  <c r="AW224" i="105" s="1"/>
  <c r="AI224" i="105"/>
  <c r="AV224" i="105" s="1"/>
  <c r="AR231" i="105"/>
  <c r="J231" i="105"/>
  <c r="AQ231" i="105"/>
  <c r="I231" i="105"/>
  <c r="AM231" i="105"/>
  <c r="AS231" i="105"/>
  <c r="AN231" i="105"/>
  <c r="AG231" i="105"/>
  <c r="AO200" i="105"/>
  <c r="AT200" i="105"/>
  <c r="J200" i="105"/>
  <c r="AQ200" i="105"/>
  <c r="AM200" i="105"/>
  <c r="AL200" i="105"/>
  <c r="AG200" i="105"/>
  <c r="AP221" i="105"/>
  <c r="L221" i="105" s="1"/>
  <c r="AJ225" i="105"/>
  <c r="AW225" i="105" s="1"/>
  <c r="AK230" i="105"/>
  <c r="AX230" i="105" s="1"/>
  <c r="AJ230" i="105"/>
  <c r="AW230" i="105" s="1"/>
  <c r="AM234" i="105"/>
  <c r="AG234" i="105"/>
  <c r="AR234" i="105"/>
  <c r="J234" i="105"/>
  <c r="AO234" i="105"/>
  <c r="AS234" i="105"/>
  <c r="AQ234" i="105"/>
  <c r="AP234" i="105"/>
  <c r="L234" i="105" s="1"/>
  <c r="AN234" i="105"/>
  <c r="AS180" i="105"/>
  <c r="AT193" i="105"/>
  <c r="AK213" i="105"/>
  <c r="AX213" i="105" s="1"/>
  <c r="AK214" i="105"/>
  <c r="AX214" i="105" s="1"/>
  <c r="AJ214" i="105"/>
  <c r="AW214" i="105" s="1"/>
  <c r="AJ223" i="105"/>
  <c r="AW223" i="105" s="1"/>
  <c r="AI223" i="105"/>
  <c r="AV223" i="105" s="1"/>
  <c r="AP232" i="105"/>
  <c r="L232" i="105" s="1"/>
  <c r="AT235" i="105"/>
  <c r="AN235" i="105"/>
  <c r="AM235" i="105"/>
  <c r="AM239" i="105"/>
  <c r="AK240" i="105"/>
  <c r="AX240" i="105" s="1"/>
  <c r="AR248" i="105"/>
  <c r="AL258" i="105"/>
  <c r="AP272" i="105"/>
  <c r="L272" i="105" s="1"/>
  <c r="AG276" i="105"/>
  <c r="AQ276" i="105"/>
  <c r="I276" i="105"/>
  <c r="O276" i="105"/>
  <c r="AT276" i="105"/>
  <c r="J276" i="105"/>
  <c r="AS276" i="105"/>
  <c r="AP276" i="105"/>
  <c r="L276" i="105" s="1"/>
  <c r="AO276" i="105"/>
  <c r="AG277" i="105"/>
  <c r="AL227" i="105"/>
  <c r="O227" i="105"/>
  <c r="AQ227" i="105"/>
  <c r="I227" i="105"/>
  <c r="AL233" i="105"/>
  <c r="AN239" i="105"/>
  <c r="AM240" i="105"/>
  <c r="O242" i="105"/>
  <c r="AO242" i="105"/>
  <c r="AN242" i="105"/>
  <c r="AG242" i="105"/>
  <c r="AK246" i="105"/>
  <c r="AX246" i="105" s="1"/>
  <c r="AJ246" i="105"/>
  <c r="AW246" i="105" s="1"/>
  <c r="AR247" i="105"/>
  <c r="J247" i="105"/>
  <c r="AQ247" i="105"/>
  <c r="I247" i="105"/>
  <c r="AM247" i="105"/>
  <c r="AS248" i="105"/>
  <c r="O252" i="105"/>
  <c r="AT252" i="105"/>
  <c r="AP252" i="105"/>
  <c r="L252" i="105" s="1"/>
  <c r="AM252" i="105"/>
  <c r="AM258" i="105"/>
  <c r="AM259" i="105"/>
  <c r="AS272" i="105"/>
  <c r="AK293" i="105"/>
  <c r="AX293" i="105" s="1"/>
  <c r="AJ293" i="105"/>
  <c r="AW293" i="105" s="1"/>
  <c r="AI293" i="105"/>
  <c r="AV293" i="105" s="1"/>
  <c r="AP299" i="105"/>
  <c r="L299" i="105" s="1"/>
  <c r="AQ299" i="105"/>
  <c r="AO299" i="105"/>
  <c r="J299" i="105"/>
  <c r="I299" i="105"/>
  <c r="AT299" i="105"/>
  <c r="AS299" i="105"/>
  <c r="AR299" i="105"/>
  <c r="AN299" i="105"/>
  <c r="AM299" i="105"/>
  <c r="AL299" i="105"/>
  <c r="AG299" i="105"/>
  <c r="O299" i="105"/>
  <c r="AR253" i="105"/>
  <c r="J253" i="105"/>
  <c r="AL253" i="105"/>
  <c r="AG253" i="105"/>
  <c r="AT253" i="105"/>
  <c r="AS175" i="105"/>
  <c r="AN209" i="105"/>
  <c r="AG209" i="105"/>
  <c r="AN233" i="105"/>
  <c r="AG235" i="105"/>
  <c r="AR237" i="105"/>
  <c r="J237" i="105"/>
  <c r="AL237" i="105"/>
  <c r="AG237" i="105"/>
  <c r="AT237" i="105"/>
  <c r="AQ239" i="105"/>
  <c r="AO240" i="105"/>
  <c r="O247" i="105"/>
  <c r="AG252" i="105"/>
  <c r="O253" i="105"/>
  <c r="AQ258" i="105"/>
  <c r="AP259" i="105"/>
  <c r="L259" i="105" s="1"/>
  <c r="I275" i="105"/>
  <c r="AO277" i="105"/>
  <c r="AG315" i="105"/>
  <c r="AP315" i="105"/>
  <c r="L315" i="105" s="1"/>
  <c r="AN315" i="105"/>
  <c r="O315" i="105"/>
  <c r="AT315" i="105"/>
  <c r="I315" i="105"/>
  <c r="AQ315" i="105"/>
  <c r="J315" i="105"/>
  <c r="AS315" i="105"/>
  <c r="AR315" i="105"/>
  <c r="AO315" i="105"/>
  <c r="AM315" i="105"/>
  <c r="AL315" i="105"/>
  <c r="AR240" i="105"/>
  <c r="AL250" i="105"/>
  <c r="AS258" i="105"/>
  <c r="AR259" i="105"/>
  <c r="AJ265" i="105"/>
  <c r="AW265" i="105" s="1"/>
  <c r="AK265" i="105"/>
  <c r="AX265" i="105" s="1"/>
  <c r="AQ266" i="105"/>
  <c r="I266" i="105"/>
  <c r="AS266" i="105"/>
  <c r="AO266" i="105"/>
  <c r="AN266" i="105"/>
  <c r="AG266" i="105"/>
  <c r="AI274" i="105"/>
  <c r="AV274" i="105" s="1"/>
  <c r="AK274" i="105"/>
  <c r="AX274" i="105" s="1"/>
  <c r="AQ277" i="105"/>
  <c r="AO248" i="105"/>
  <c r="AT248" i="105"/>
  <c r="AQ248" i="105"/>
  <c r="I248" i="105"/>
  <c r="AJ262" i="105"/>
  <c r="AW262" i="105" s="1"/>
  <c r="O263" i="105"/>
  <c r="AR263" i="105"/>
  <c r="J263" i="105"/>
  <c r="AQ263" i="105"/>
  <c r="I263" i="105"/>
  <c r="AM263" i="105"/>
  <c r="AR273" i="105"/>
  <c r="J273" i="105"/>
  <c r="AL273" i="105"/>
  <c r="O273" i="105"/>
  <c r="AT273" i="105"/>
  <c r="I273" i="105"/>
  <c r="AS273" i="105"/>
  <c r="AN273" i="105"/>
  <c r="AP275" i="105"/>
  <c r="L275" i="105" s="1"/>
  <c r="AL275" i="105"/>
  <c r="AG275" i="105"/>
  <c r="O275" i="105"/>
  <c r="AR275" i="105"/>
  <c r="AO275" i="105"/>
  <c r="AN275" i="105"/>
  <c r="AO232" i="105"/>
  <c r="AT232" i="105"/>
  <c r="AQ232" i="105"/>
  <c r="I232" i="105"/>
  <c r="AT240" i="105"/>
  <c r="O248" i="105"/>
  <c r="AP250" i="105"/>
  <c r="L250" i="105" s="1"/>
  <c r="AI254" i="105"/>
  <c r="AV254" i="105" s="1"/>
  <c r="AK254" i="105"/>
  <c r="AX254" i="105" s="1"/>
  <c r="AT259" i="105"/>
  <c r="AI261" i="105"/>
  <c r="AV261" i="105" s="1"/>
  <c r="AS147" i="105"/>
  <c r="AS163" i="105"/>
  <c r="AG175" i="105"/>
  <c r="AS179" i="105"/>
  <c r="AR189" i="105"/>
  <c r="J189" i="105"/>
  <c r="AL189" i="105"/>
  <c r="AR199" i="105"/>
  <c r="J199" i="105"/>
  <c r="AT199" i="105"/>
  <c r="AN225" i="105"/>
  <c r="AG225" i="105"/>
  <c r="O232" i="105"/>
  <c r="I233" i="105"/>
  <c r="AT233" i="105"/>
  <c r="AL235" i="105"/>
  <c r="AI237" i="105"/>
  <c r="AV237" i="105" s="1"/>
  <c r="AI238" i="105"/>
  <c r="AV238" i="105" s="1"/>
  <c r="AK238" i="105"/>
  <c r="AX238" i="105" s="1"/>
  <c r="AL242" i="105"/>
  <c r="AQ250" i="105"/>
  <c r="AL252" i="105"/>
  <c r="AP255" i="105"/>
  <c r="L255" i="105" s="1"/>
  <c r="AM255" i="105"/>
  <c r="O255" i="105"/>
  <c r="AR255" i="105"/>
  <c r="J255" i="105"/>
  <c r="AG256" i="105"/>
  <c r="AT256" i="105"/>
  <c r="AQ256" i="105"/>
  <c r="I256" i="105"/>
  <c r="AP256" i="105"/>
  <c r="L256" i="105" s="1"/>
  <c r="AL256" i="105"/>
  <c r="AK261" i="105"/>
  <c r="AX261" i="105" s="1"/>
  <c r="AI267" i="105"/>
  <c r="AV267" i="105" s="1"/>
  <c r="AI268" i="105"/>
  <c r="AV268" i="105" s="1"/>
  <c r="AJ268" i="105"/>
  <c r="AW268" i="105" s="1"/>
  <c r="AG273" i="105"/>
  <c r="AN276" i="105"/>
  <c r="AM130" i="105"/>
  <c r="AM146" i="105"/>
  <c r="AM162" i="105"/>
  <c r="L163" i="105"/>
  <c r="AM178" i="105"/>
  <c r="L189" i="105"/>
  <c r="O194" i="105"/>
  <c r="AO194" i="105"/>
  <c r="AN195" i="105"/>
  <c r="L225" i="105"/>
  <c r="AO235" i="105"/>
  <c r="AJ237" i="105"/>
  <c r="AW237" i="105" s="1"/>
  <c r="AM242" i="105"/>
  <c r="AG248" i="105"/>
  <c r="AP249" i="105"/>
  <c r="L249" i="105" s="1"/>
  <c r="AO249" i="105"/>
  <c r="AS250" i="105"/>
  <c r="AN252" i="105"/>
  <c r="AM253" i="105"/>
  <c r="O256" i="105"/>
  <c r="AG263" i="105"/>
  <c r="AI265" i="105"/>
  <c r="AV265" i="105" s="1"/>
  <c r="AJ267" i="105"/>
  <c r="AW267" i="105" s="1"/>
  <c r="AJ274" i="105"/>
  <c r="AW274" i="105" s="1"/>
  <c r="AR276" i="105"/>
  <c r="AG232" i="105"/>
  <c r="AP233" i="105"/>
  <c r="L233" i="105" s="1"/>
  <c r="AO233" i="105"/>
  <c r="AP239" i="105"/>
  <c r="L239" i="105" s="1"/>
  <c r="O239" i="105"/>
  <c r="AR239" i="105"/>
  <c r="J239" i="105"/>
  <c r="AT250" i="105"/>
  <c r="AN253" i="105"/>
  <c r="AL266" i="105"/>
  <c r="AI270" i="105"/>
  <c r="AV270" i="105" s="1"/>
  <c r="O272" i="105"/>
  <c r="AO272" i="105"/>
  <c r="AL272" i="105"/>
  <c r="AG272" i="105"/>
  <c r="AT272" i="105"/>
  <c r="J272" i="105"/>
  <c r="AR272" i="105"/>
  <c r="AQ272" i="105"/>
  <c r="AG240" i="105"/>
  <c r="AQ240" i="105"/>
  <c r="I240" i="105"/>
  <c r="AP240" i="105"/>
  <c r="L240" i="105" s="1"/>
  <c r="AL240" i="105"/>
  <c r="AO253" i="105"/>
  <c r="O258" i="105"/>
  <c r="AR258" i="105"/>
  <c r="J258" i="105"/>
  <c r="AO258" i="105"/>
  <c r="AN258" i="105"/>
  <c r="AG258" i="105"/>
  <c r="AL259" i="105"/>
  <c r="O259" i="105"/>
  <c r="AQ259" i="105"/>
  <c r="I259" i="105"/>
  <c r="AN259" i="105"/>
  <c r="AM266" i="105"/>
  <c r="AM273" i="105"/>
  <c r="AM275" i="105"/>
  <c r="AO227" i="105"/>
  <c r="O233" i="105"/>
  <c r="AR242" i="105"/>
  <c r="AO247" i="105"/>
  <c r="AR252" i="105"/>
  <c r="AP253" i="105"/>
  <c r="L253" i="105" s="1"/>
  <c r="AL263" i="105"/>
  <c r="AP266" i="105"/>
  <c r="L266" i="105" s="1"/>
  <c r="AO273" i="105"/>
  <c r="AQ275" i="105"/>
  <c r="AL248" i="105"/>
  <c r="AM250" i="105"/>
  <c r="AG250" i="105"/>
  <c r="AR250" i="105"/>
  <c r="J250" i="105"/>
  <c r="AO250" i="105"/>
  <c r="AQ253" i="105"/>
  <c r="AN263" i="105"/>
  <c r="AP273" i="105"/>
  <c r="L273" i="105" s="1"/>
  <c r="AM248" i="105"/>
  <c r="AS253" i="105"/>
  <c r="AO263" i="105"/>
  <c r="AQ273" i="105"/>
  <c r="AT275" i="105"/>
  <c r="AN277" i="105"/>
  <c r="AP277" i="105"/>
  <c r="L277" i="105" s="1"/>
  <c r="AL277" i="105"/>
  <c r="AS277" i="105"/>
  <c r="J277" i="105"/>
  <c r="AR277" i="105"/>
  <c r="I277" i="105"/>
  <c r="I180" i="105"/>
  <c r="I193" i="105"/>
  <c r="AR193" i="105"/>
  <c r="AT195" i="105"/>
  <c r="AJ204" i="105"/>
  <c r="AW204" i="105" s="1"/>
  <c r="AG208" i="105"/>
  <c r="AQ208" i="105"/>
  <c r="I208" i="105"/>
  <c r="AP208" i="105"/>
  <c r="L208" i="105" s="1"/>
  <c r="AP209" i="105"/>
  <c r="L209" i="105" s="1"/>
  <c r="AL211" i="105"/>
  <c r="O211" i="105"/>
  <c r="AQ214" i="105"/>
  <c r="I214" i="105"/>
  <c r="AS227" i="105"/>
  <c r="AM232" i="105"/>
  <c r="I235" i="105"/>
  <c r="AS237" i="105"/>
  <c r="AT247" i="105"/>
  <c r="AN248" i="105"/>
  <c r="AI249" i="105"/>
  <c r="AV249" i="105" s="1"/>
  <c r="O250" i="105"/>
  <c r="AN255" i="105"/>
  <c r="AN256" i="105"/>
  <c r="AP263" i="105"/>
  <c r="L263" i="105" s="1"/>
  <c r="AM272" i="105"/>
  <c r="O277" i="105"/>
  <c r="AS230" i="105"/>
  <c r="AS246" i="105"/>
  <c r="AS262" i="105"/>
  <c r="J264" i="105"/>
  <c r="J269" i="105"/>
  <c r="AS269" i="105"/>
  <c r="AT279" i="105"/>
  <c r="J284" i="105"/>
  <c r="AT284" i="105"/>
  <c r="I287" i="105"/>
  <c r="AO291" i="105"/>
  <c r="I294" i="105"/>
  <c r="AG298" i="105"/>
  <c r="AO317" i="105"/>
  <c r="AN334" i="105"/>
  <c r="AM334" i="105"/>
  <c r="AL334" i="105"/>
  <c r="O334" i="105"/>
  <c r="J334" i="105"/>
  <c r="I334" i="105"/>
  <c r="AT334" i="105"/>
  <c r="AS334" i="105"/>
  <c r="AR334" i="105"/>
  <c r="AQ334" i="105"/>
  <c r="AP334" i="105"/>
  <c r="L334" i="105" s="1"/>
  <c r="AO334" i="105"/>
  <c r="AG334" i="105"/>
  <c r="AS264" i="105"/>
  <c r="AM264" i="105"/>
  <c r="AT269" i="105"/>
  <c r="AQ291" i="105"/>
  <c r="AM292" i="105"/>
  <c r="AL316" i="105"/>
  <c r="AR317" i="105"/>
  <c r="AO325" i="105"/>
  <c r="AN325" i="105"/>
  <c r="AM325" i="105"/>
  <c r="O325" i="105"/>
  <c r="L325" i="105"/>
  <c r="J325" i="105"/>
  <c r="I325" i="105"/>
  <c r="AT325" i="105"/>
  <c r="AR325" i="105"/>
  <c r="AQ325" i="105"/>
  <c r="AL325" i="105"/>
  <c r="AT287" i="105"/>
  <c r="L287" i="105"/>
  <c r="AN287" i="105"/>
  <c r="AM287" i="105"/>
  <c r="AR291" i="105"/>
  <c r="AM294" i="105"/>
  <c r="O294" i="105"/>
  <c r="AP294" i="105"/>
  <c r="L294" i="105" s="1"/>
  <c r="AO294" i="105"/>
  <c r="AR314" i="105"/>
  <c r="J314" i="105"/>
  <c r="AQ314" i="105"/>
  <c r="I314" i="105"/>
  <c r="AP314" i="105"/>
  <c r="L314" i="105" s="1"/>
  <c r="AT314" i="105"/>
  <c r="AN314" i="105"/>
  <c r="O314" i="105"/>
  <c r="AM316" i="105"/>
  <c r="AS241" i="105"/>
  <c r="AS257" i="105"/>
  <c r="O264" i="105"/>
  <c r="AR267" i="105"/>
  <c r="J267" i="105"/>
  <c r="AT267" i="105"/>
  <c r="AL268" i="105"/>
  <c r="O269" i="105"/>
  <c r="AM278" i="105"/>
  <c r="AQ282" i="105"/>
  <c r="I282" i="105"/>
  <c r="AM283" i="105"/>
  <c r="O284" i="105"/>
  <c r="O287" i="105"/>
  <c r="AN289" i="105"/>
  <c r="AS291" i="105"/>
  <c r="AO292" i="105"/>
  <c r="AN297" i="105"/>
  <c r="AN309" i="105"/>
  <c r="AM309" i="105"/>
  <c r="AG309" i="105"/>
  <c r="AS309" i="105"/>
  <c r="I309" i="105"/>
  <c r="AR309" i="105"/>
  <c r="AL309" i="105"/>
  <c r="AL311" i="105"/>
  <c r="AT311" i="105"/>
  <c r="AP311" i="105"/>
  <c r="L311" i="105" s="1"/>
  <c r="AM311" i="105"/>
  <c r="AG311" i="105"/>
  <c r="J311" i="105"/>
  <c r="AR311" i="105"/>
  <c r="AR316" i="105"/>
  <c r="AG325" i="105"/>
  <c r="AN301" i="105"/>
  <c r="AS301" i="105"/>
  <c r="J301" i="105"/>
  <c r="AR301" i="105"/>
  <c r="I301" i="105"/>
  <c r="AM301" i="105"/>
  <c r="AG308" i="105"/>
  <c r="AO308" i="105"/>
  <c r="AM308" i="105"/>
  <c r="O308" i="105"/>
  <c r="AS308" i="105"/>
  <c r="I308" i="105"/>
  <c r="AP308" i="105"/>
  <c r="L308" i="105" s="1"/>
  <c r="AS316" i="105"/>
  <c r="O329" i="105"/>
  <c r="AR329" i="105"/>
  <c r="J329" i="105"/>
  <c r="AP329" i="105"/>
  <c r="L329" i="105" s="1"/>
  <c r="AN329" i="105"/>
  <c r="AM329" i="105"/>
  <c r="AL329" i="105"/>
  <c r="AG329" i="105"/>
  <c r="I329" i="105"/>
  <c r="AT329" i="105"/>
  <c r="AS329" i="105"/>
  <c r="AN286" i="105"/>
  <c r="AQ297" i="105"/>
  <c r="AO298" i="105"/>
  <c r="O301" i="105"/>
  <c r="AT303" i="105"/>
  <c r="AL303" i="105"/>
  <c r="AM303" i="105"/>
  <c r="O303" i="105"/>
  <c r="AR303" i="105"/>
  <c r="AO303" i="105"/>
  <c r="AR313" i="105"/>
  <c r="J313" i="105"/>
  <c r="I313" i="105"/>
  <c r="AS313" i="105"/>
  <c r="AO313" i="105"/>
  <c r="AN313" i="105"/>
  <c r="AG313" i="105"/>
  <c r="L313" i="105"/>
  <c r="AT322" i="105"/>
  <c r="L322" i="105"/>
  <c r="AQ322" i="105"/>
  <c r="I322" i="105"/>
  <c r="J322" i="105"/>
  <c r="AS322" i="105"/>
  <c r="AR322" i="105"/>
  <c r="AO322" i="105"/>
  <c r="AN322" i="105"/>
  <c r="O322" i="105"/>
  <c r="AK327" i="105"/>
  <c r="AX327" i="105" s="1"/>
  <c r="AJ327" i="105"/>
  <c r="AW327" i="105" s="1"/>
  <c r="AS213" i="105"/>
  <c r="AS229" i="105"/>
  <c r="AG241" i="105"/>
  <c r="AS245" i="105"/>
  <c r="AG257" i="105"/>
  <c r="AS261" i="105"/>
  <c r="AG267" i="105"/>
  <c r="AQ268" i="105"/>
  <c r="AR278" i="105"/>
  <c r="AJ279" i="105"/>
  <c r="AW279" i="105" s="1"/>
  <c r="AG282" i="105"/>
  <c r="AQ283" i="105"/>
  <c r="AP285" i="105"/>
  <c r="L285" i="105" s="1"/>
  <c r="AO285" i="105"/>
  <c r="AO286" i="105"/>
  <c r="O288" i="105"/>
  <c r="AT288" i="105"/>
  <c r="AS289" i="105"/>
  <c r="L291" i="105"/>
  <c r="AP298" i="105"/>
  <c r="L298" i="105" s="1"/>
  <c r="AI311" i="105"/>
  <c r="AV311" i="105" s="1"/>
  <c r="O313" i="105"/>
  <c r="AL314" i="105"/>
  <c r="AS325" i="105"/>
  <c r="AM196" i="105"/>
  <c r="AM212" i="105"/>
  <c r="L213" i="105"/>
  <c r="AM228" i="105"/>
  <c r="L229" i="105"/>
  <c r="AM244" i="105"/>
  <c r="L245" i="105"/>
  <c r="AM260" i="105"/>
  <c r="L261" i="105"/>
  <c r="AT265" i="105"/>
  <c r="L265" i="105"/>
  <c r="AR268" i="105"/>
  <c r="AM270" i="105"/>
  <c r="AG270" i="105"/>
  <c r="I278" i="105"/>
  <c r="I283" i="105"/>
  <c r="AP286" i="105"/>
  <c r="L286" i="105" s="1"/>
  <c r="O291" i="105"/>
  <c r="AR298" i="105"/>
  <c r="AG301" i="105"/>
  <c r="AG303" i="105"/>
  <c r="AJ309" i="105"/>
  <c r="AW309" i="105" s="1"/>
  <c r="AJ311" i="105"/>
  <c r="AW311" i="105" s="1"/>
  <c r="AM314" i="105"/>
  <c r="AG322" i="105"/>
  <c r="AO329" i="105"/>
  <c r="AR283" i="105"/>
  <c r="J283" i="105"/>
  <c r="AT283" i="105"/>
  <c r="AQ286" i="105"/>
  <c r="AG292" i="105"/>
  <c r="AQ292" i="105"/>
  <c r="I292" i="105"/>
  <c r="AP292" i="105"/>
  <c r="L292" i="105" s="1"/>
  <c r="AL292" i="105"/>
  <c r="AL294" i="105"/>
  <c r="AJ295" i="105"/>
  <c r="AW295" i="105" s="1"/>
  <c r="AK309" i="105"/>
  <c r="AX309" i="105" s="1"/>
  <c r="AO314" i="105"/>
  <c r="AG317" i="105"/>
  <c r="O317" i="105"/>
  <c r="AN317" i="105"/>
  <c r="AT317" i="105"/>
  <c r="I317" i="105"/>
  <c r="AQ317" i="105"/>
  <c r="AP317" i="105"/>
  <c r="L317" i="105" s="1"/>
  <c r="AI327" i="105"/>
  <c r="AV327" i="105" s="1"/>
  <c r="AQ329" i="105"/>
  <c r="O278" i="105"/>
  <c r="AO278" i="105"/>
  <c r="AR286" i="105"/>
  <c r="AL287" i="105"/>
  <c r="AR289" i="105"/>
  <c r="J289" i="105"/>
  <c r="AL289" i="105"/>
  <c r="AG291" i="105"/>
  <c r="AN294" i="105"/>
  <c r="AK295" i="105"/>
  <c r="AX295" i="105" s="1"/>
  <c r="AL313" i="105"/>
  <c r="AS314" i="105"/>
  <c r="AG324" i="105"/>
  <c r="AR324" i="105"/>
  <c r="J324" i="105"/>
  <c r="AO324" i="105"/>
  <c r="AM324" i="105"/>
  <c r="O324" i="105"/>
  <c r="I324" i="105"/>
  <c r="AT324" i="105"/>
  <c r="AQ324" i="105"/>
  <c r="AP324" i="105"/>
  <c r="L324" i="105" s="1"/>
  <c r="AN264" i="105"/>
  <c r="AM269" i="105"/>
  <c r="L278" i="105"/>
  <c r="O283" i="105"/>
  <c r="AN284" i="105"/>
  <c r="I286" i="105"/>
  <c r="AS286" i="105"/>
  <c r="AO287" i="105"/>
  <c r="L289" i="105"/>
  <c r="O292" i="105"/>
  <c r="AQ294" i="105"/>
  <c r="AR305" i="105"/>
  <c r="J305" i="105"/>
  <c r="AP305" i="105"/>
  <c r="L305" i="105" s="1"/>
  <c r="AS305" i="105"/>
  <c r="AL308" i="105"/>
  <c r="AP309" i="105"/>
  <c r="L309" i="105" s="1"/>
  <c r="AQ311" i="105"/>
  <c r="AM313" i="105"/>
  <c r="AL322" i="105"/>
  <c r="AR330" i="105"/>
  <c r="J330" i="105"/>
  <c r="AQ330" i="105"/>
  <c r="I330" i="105"/>
  <c r="AP330" i="105"/>
  <c r="L330" i="105" s="1"/>
  <c r="AL330" i="105"/>
  <c r="AN330" i="105"/>
  <c r="AM330" i="105"/>
  <c r="AG330" i="105"/>
  <c r="O330" i="105"/>
  <c r="AT330" i="105"/>
  <c r="AS330" i="105"/>
  <c r="AR297" i="105"/>
  <c r="J297" i="105"/>
  <c r="AT297" i="105"/>
  <c r="I297" i="105"/>
  <c r="AM297" i="105"/>
  <c r="AL297" i="105"/>
  <c r="AG297" i="105"/>
  <c r="AL301" i="105"/>
  <c r="AN308" i="105"/>
  <c r="AP316" i="105"/>
  <c r="L316" i="105" s="1"/>
  <c r="AO316" i="105"/>
  <c r="AN316" i="105"/>
  <c r="AG316" i="105"/>
  <c r="O316" i="105"/>
  <c r="J316" i="105"/>
  <c r="I316" i="105"/>
  <c r="AQ316" i="105"/>
  <c r="AM286" i="105"/>
  <c r="AG286" i="105"/>
  <c r="L297" i="105"/>
  <c r="AQ298" i="105"/>
  <c r="I298" i="105"/>
  <c r="AM298" i="105"/>
  <c r="O298" i="105"/>
  <c r="AS298" i="105"/>
  <c r="AO301" i="105"/>
  <c r="AQ308" i="105"/>
  <c r="I230" i="105"/>
  <c r="I246" i="105"/>
  <c r="I262" i="105"/>
  <c r="AQ264" i="105"/>
  <c r="AN267" i="105"/>
  <c r="AQ269" i="105"/>
  <c r="AT271" i="105"/>
  <c r="L271" i="105"/>
  <c r="AN271" i="105"/>
  <c r="I279" i="105"/>
  <c r="AR279" i="105"/>
  <c r="AT281" i="105"/>
  <c r="L281" i="105"/>
  <c r="AO282" i="105"/>
  <c r="AR284" i="105"/>
  <c r="AR287" i="105"/>
  <c r="AM288" i="105"/>
  <c r="AG289" i="105"/>
  <c r="AM291" i="105"/>
  <c r="AT294" i="105"/>
  <c r="O297" i="105"/>
  <c r="AP301" i="105"/>
  <c r="L301" i="105" s="1"/>
  <c r="AP303" i="105"/>
  <c r="L303" i="105" s="1"/>
  <c r="AG305" i="105"/>
  <c r="AI306" i="105"/>
  <c r="AV306" i="105" s="1"/>
  <c r="AJ306" i="105"/>
  <c r="AW306" i="105" s="1"/>
  <c r="AR308" i="105"/>
  <c r="AT313" i="105"/>
  <c r="AL317" i="105"/>
  <c r="AN324" i="105"/>
  <c r="AO330" i="105"/>
  <c r="AM302" i="105"/>
  <c r="O302" i="105"/>
  <c r="O310" i="105"/>
  <c r="AT310" i="105"/>
  <c r="L310" i="105"/>
  <c r="AM310" i="105"/>
  <c r="AN318" i="105"/>
  <c r="AM318" i="105"/>
  <c r="AL318" i="105"/>
  <c r="O318" i="105"/>
  <c r="O347" i="105"/>
  <c r="AT347" i="105"/>
  <c r="AP347" i="105"/>
  <c r="L347" i="105" s="1"/>
  <c r="AM347" i="105"/>
  <c r="AL347" i="105"/>
  <c r="J347" i="105"/>
  <c r="AS347" i="105"/>
  <c r="AQ323" i="105"/>
  <c r="I323" i="105"/>
  <c r="AP323" i="105"/>
  <c r="L323" i="105" s="1"/>
  <c r="AO323" i="105"/>
  <c r="AS293" i="105"/>
  <c r="AL295" i="105"/>
  <c r="AT295" i="105"/>
  <c r="AO300" i="105"/>
  <c r="AG300" i="105"/>
  <c r="AG302" i="105"/>
  <c r="AG318" i="105"/>
  <c r="O323" i="105"/>
  <c r="AL326" i="105"/>
  <c r="AM332" i="105"/>
  <c r="AQ348" i="105"/>
  <c r="AL333" i="105"/>
  <c r="AG336" i="105"/>
  <c r="AP336" i="105"/>
  <c r="L336" i="105" s="1"/>
  <c r="AS336" i="105"/>
  <c r="AQ336" i="105"/>
  <c r="AO336" i="105"/>
  <c r="AN336" i="105"/>
  <c r="AO333" i="105"/>
  <c r="O336" i="105"/>
  <c r="AG345" i="105"/>
  <c r="AR345" i="105"/>
  <c r="AO345" i="105"/>
  <c r="AT345" i="105"/>
  <c r="I345" i="105"/>
  <c r="AQ345" i="105"/>
  <c r="AP345" i="105"/>
  <c r="L345" i="105" s="1"/>
  <c r="AN345" i="105"/>
  <c r="AG293" i="105"/>
  <c r="AL310" i="105"/>
  <c r="AR326" i="105"/>
  <c r="AP333" i="105"/>
  <c r="L333" i="105" s="1"/>
  <c r="AM339" i="105"/>
  <c r="AL339" i="105"/>
  <c r="O339" i="105"/>
  <c r="AT339" i="105"/>
  <c r="I339" i="105"/>
  <c r="AR339" i="105"/>
  <c r="AQ339" i="105"/>
  <c r="AP339" i="105"/>
  <c r="L339" i="105" s="1"/>
  <c r="AG339" i="105"/>
  <c r="AI343" i="105"/>
  <c r="AV343" i="105" s="1"/>
  <c r="AK343" i="105"/>
  <c r="AX343" i="105" s="1"/>
  <c r="AP344" i="105"/>
  <c r="L344" i="105" s="1"/>
  <c r="AO344" i="105"/>
  <c r="O344" i="105"/>
  <c r="AR344" i="105"/>
  <c r="AN344" i="105"/>
  <c r="AM344" i="105"/>
  <c r="AQ347" i="105"/>
  <c r="AI351" i="105"/>
  <c r="AV351" i="105" s="1"/>
  <c r="AJ351" i="105"/>
  <c r="AW351" i="105" s="1"/>
  <c r="AM280" i="105"/>
  <c r="AL302" i="105"/>
  <c r="AQ306" i="105"/>
  <c r="I306" i="105"/>
  <c r="AN310" i="105"/>
  <c r="AO318" i="105"/>
  <c r="AS326" i="105"/>
  <c r="AR333" i="105"/>
  <c r="O345" i="105"/>
  <c r="AR347" i="105"/>
  <c r="AS333" i="105"/>
  <c r="AJ342" i="105"/>
  <c r="AW342" i="105" s="1"/>
  <c r="AI342" i="105"/>
  <c r="AV342" i="105" s="1"/>
  <c r="AT333" i="105"/>
  <c r="AN323" i="105"/>
  <c r="AP332" i="105"/>
  <c r="L332" i="105" s="1"/>
  <c r="AO332" i="105"/>
  <c r="AN332" i="105"/>
  <c r="AG332" i="105"/>
  <c r="AL336" i="105"/>
  <c r="AK351" i="105"/>
  <c r="AX351" i="105" s="1"/>
  <c r="AR323" i="105"/>
  <c r="O326" i="105"/>
  <c r="AT326" i="105"/>
  <c r="AP326" i="105"/>
  <c r="L326" i="105" s="1"/>
  <c r="AM326" i="105"/>
  <c r="AM336" i="105"/>
  <c r="AM348" i="105"/>
  <c r="AL348" i="105"/>
  <c r="AG348" i="105"/>
  <c r="AT348" i="105"/>
  <c r="L348" i="105"/>
  <c r="O348" i="105"/>
  <c r="AS348" i="105"/>
  <c r="AR348" i="105"/>
  <c r="AG333" i="105"/>
  <c r="O333" i="105"/>
  <c r="AQ333" i="105"/>
  <c r="I333" i="105"/>
  <c r="AN333" i="105"/>
  <c r="AP295" i="105"/>
  <c r="L295" i="105" s="1"/>
  <c r="AP300" i="105"/>
  <c r="L300" i="105" s="1"/>
  <c r="I302" i="105"/>
  <c r="AS302" i="105"/>
  <c r="AP307" i="105"/>
  <c r="L307" i="105" s="1"/>
  <c r="AO307" i="105"/>
  <c r="I310" i="105"/>
  <c r="I318" i="105"/>
  <c r="AT323" i="105"/>
  <c r="AG326" i="105"/>
  <c r="AM327" i="105"/>
  <c r="AL327" i="105"/>
  <c r="AG327" i="105"/>
  <c r="AT327" i="105"/>
  <c r="AK331" i="105"/>
  <c r="AX331" i="105" s="1"/>
  <c r="AT336" i="105"/>
  <c r="AO339" i="105"/>
  <c r="AL344" i="105"/>
  <c r="AM345" i="105"/>
  <c r="AL319" i="105"/>
  <c r="AP331" i="105"/>
  <c r="L331" i="105" s="1"/>
  <c r="AM335" i="105"/>
  <c r="AQ343" i="105"/>
  <c r="I343" i="105"/>
  <c r="AL350" i="105"/>
  <c r="AO346" i="105"/>
  <c r="AN346" i="105"/>
  <c r="AM346" i="105"/>
  <c r="AM350" i="105"/>
  <c r="AS331" i="105"/>
  <c r="AO337" i="105"/>
  <c r="AN337" i="105"/>
  <c r="AG337" i="105"/>
  <c r="AL342" i="105"/>
  <c r="O346" i="105"/>
  <c r="AO350" i="105"/>
  <c r="AM351" i="105"/>
  <c r="AS319" i="105"/>
  <c r="I321" i="105"/>
  <c r="AQ321" i="105"/>
  <c r="AI340" i="105"/>
  <c r="AV340" i="105" s="1"/>
  <c r="AP342" i="105"/>
  <c r="L342" i="105" s="1"/>
  <c r="L319" i="105"/>
  <c r="J321" i="105"/>
  <c r="AR321" i="105"/>
  <c r="L335" i="105"/>
  <c r="O338" i="105"/>
  <c r="AN338" i="105"/>
  <c r="AJ340" i="105"/>
  <c r="AW340" i="105" s="1"/>
  <c r="AS342" i="105"/>
  <c r="AL343" i="105"/>
  <c r="AL346" i="105"/>
  <c r="AR342" i="105"/>
  <c r="J342" i="105"/>
  <c r="AQ342" i="105"/>
  <c r="I342" i="105"/>
  <c r="AQ346" i="105"/>
  <c r="O350" i="105"/>
  <c r="AR350" i="105"/>
  <c r="J350" i="105"/>
  <c r="AR351" i="105"/>
  <c r="J351" i="105"/>
  <c r="AQ351" i="105"/>
  <c r="I351" i="105"/>
  <c r="AP351" i="105"/>
  <c r="L351" i="105" s="1"/>
  <c r="AL351" i="105"/>
  <c r="AL340" i="105"/>
  <c r="AS340" i="105"/>
  <c r="J349" i="105"/>
  <c r="AR349" i="105"/>
  <c r="AX22" i="104"/>
  <c r="AK39" i="104"/>
  <c r="AX39" i="104" s="1"/>
  <c r="AJ39" i="104"/>
  <c r="AW39" i="104" s="1"/>
  <c r="AI39" i="104"/>
  <c r="AV39" i="104" s="1"/>
  <c r="X19" i="104"/>
  <c r="AJ5" i="104"/>
  <c r="V53" i="2" s="1"/>
  <c r="AE5" i="104"/>
  <c r="Q53" i="2" s="1"/>
  <c r="S19" i="104"/>
  <c r="U19" i="104"/>
  <c r="AG5" i="104"/>
  <c r="S53" i="2" s="1"/>
  <c r="AK51" i="104"/>
  <c r="AX51" i="104" s="1"/>
  <c r="AI51" i="104"/>
  <c r="AV51" i="104" s="1"/>
  <c r="AJ51" i="104"/>
  <c r="AW51" i="104" s="1"/>
  <c r="W19" i="104"/>
  <c r="AI5" i="104"/>
  <c r="U53" i="2" s="1"/>
  <c r="AM5" i="104"/>
  <c r="Y53" i="2" s="1"/>
  <c r="AA19" i="104"/>
  <c r="P19" i="104"/>
  <c r="AF19" i="104"/>
  <c r="AR5" i="104"/>
  <c r="AD53" i="2" s="1"/>
  <c r="AG54" i="104"/>
  <c r="O54" i="104"/>
  <c r="AT54" i="104"/>
  <c r="AR54" i="104"/>
  <c r="J54" i="104"/>
  <c r="AP54" i="104"/>
  <c r="L54" i="104" s="1"/>
  <c r="AN54" i="104"/>
  <c r="AI22" i="104"/>
  <c r="AN23" i="104"/>
  <c r="AM23" i="104"/>
  <c r="AP24" i="104"/>
  <c r="L24" i="104" s="1"/>
  <c r="AM25" i="104"/>
  <c r="AO46" i="104"/>
  <c r="AN46" i="104"/>
  <c r="AM46" i="104"/>
  <c r="AL46" i="104"/>
  <c r="AJ49" i="104"/>
  <c r="AW49" i="104" s="1"/>
  <c r="O50" i="104"/>
  <c r="AL62" i="104"/>
  <c r="AK75" i="104"/>
  <c r="AX75" i="104" s="1"/>
  <c r="AJ75" i="104"/>
  <c r="AW75" i="104" s="1"/>
  <c r="AI75" i="104"/>
  <c r="AV75" i="104" s="1"/>
  <c r="AK103" i="104"/>
  <c r="AX103" i="104" s="1"/>
  <c r="AI103" i="104"/>
  <c r="AV103" i="104" s="1"/>
  <c r="AJ103" i="104"/>
  <c r="AW103" i="104" s="1"/>
  <c r="AL110" i="104"/>
  <c r="AG110" i="104"/>
  <c r="AT110" i="104"/>
  <c r="AR110" i="104"/>
  <c r="J110" i="104"/>
  <c r="AQ110" i="104"/>
  <c r="I110" i="104"/>
  <c r="AS110" i="104"/>
  <c r="AP110" i="104"/>
  <c r="L110" i="104" s="1"/>
  <c r="AO110" i="104"/>
  <c r="AN110" i="104"/>
  <c r="AM110" i="104"/>
  <c r="O110" i="104"/>
  <c r="AD20" i="104"/>
  <c r="AQ24" i="104"/>
  <c r="I34" i="104"/>
  <c r="O52" i="104"/>
  <c r="AQ62" i="104"/>
  <c r="O66" i="104"/>
  <c r="AR66" i="104"/>
  <c r="I66" i="104"/>
  <c r="AQ66" i="104"/>
  <c r="AP66" i="104"/>
  <c r="L66" i="104" s="1"/>
  <c r="AO66" i="104"/>
  <c r="AM66" i="104"/>
  <c r="AM74" i="104"/>
  <c r="O74" i="104"/>
  <c r="AS74" i="104"/>
  <c r="J74" i="104"/>
  <c r="AR74" i="104"/>
  <c r="I74" i="104"/>
  <c r="AQ74" i="104"/>
  <c r="AP74" i="104"/>
  <c r="L74" i="104" s="1"/>
  <c r="AN74" i="104"/>
  <c r="AK76" i="104"/>
  <c r="AX76" i="104" s="1"/>
  <c r="AJ76" i="104"/>
  <c r="AW76" i="104" s="1"/>
  <c r="AP79" i="104"/>
  <c r="L79" i="104" s="1"/>
  <c r="AM79" i="104"/>
  <c r="AT79" i="104"/>
  <c r="J79" i="104"/>
  <c r="AS79" i="104"/>
  <c r="I79" i="104"/>
  <c r="AO79" i="104"/>
  <c r="AN79" i="104"/>
  <c r="AL79" i="104"/>
  <c r="AG79" i="104"/>
  <c r="O79" i="104"/>
  <c r="AN39" i="104"/>
  <c r="AM39" i="104"/>
  <c r="AL39" i="104"/>
  <c r="AG39" i="104"/>
  <c r="AS24" i="104"/>
  <c r="AI26" i="104"/>
  <c r="AV26" i="104" s="1"/>
  <c r="AL37" i="104"/>
  <c r="AL41" i="104"/>
  <c r="O41" i="104"/>
  <c r="AG50" i="104"/>
  <c r="AR62" i="104"/>
  <c r="AK84" i="104"/>
  <c r="AX84" i="104" s="1"/>
  <c r="AI84" i="104"/>
  <c r="AV84" i="104" s="1"/>
  <c r="AR51" i="104"/>
  <c r="J51" i="104"/>
  <c r="AQ51" i="104"/>
  <c r="I51" i="104"/>
  <c r="AP51" i="104"/>
  <c r="L51" i="104" s="1"/>
  <c r="AO51" i="104"/>
  <c r="AJ26" i="104"/>
  <c r="AW26" i="104" s="1"/>
  <c r="AT34" i="104"/>
  <c r="AQ37" i="104"/>
  <c r="AL44" i="104"/>
  <c r="AG51" i="104"/>
  <c r="AT62" i="104"/>
  <c r="AO72" i="104"/>
  <c r="O72" i="104"/>
  <c r="AS72" i="104"/>
  <c r="J72" i="104"/>
  <c r="AR72" i="104"/>
  <c r="I72" i="104"/>
  <c r="AQ72" i="104"/>
  <c r="AP72" i="104"/>
  <c r="L72" i="104" s="1"/>
  <c r="AM72" i="104"/>
  <c r="AS129" i="104"/>
  <c r="J129" i="104"/>
  <c r="AR129" i="104"/>
  <c r="I129" i="104"/>
  <c r="AP129" i="104"/>
  <c r="L129" i="104" s="1"/>
  <c r="AO129" i="104"/>
  <c r="AN129" i="104"/>
  <c r="AM129" i="104"/>
  <c r="AL129" i="104"/>
  <c r="AG129" i="104"/>
  <c r="AT129" i="104"/>
  <c r="AQ129" i="104"/>
  <c r="O129" i="104"/>
  <c r="AJ27" i="104"/>
  <c r="AW27" i="104" s="1"/>
  <c r="AI27" i="104"/>
  <c r="AV27" i="104" s="1"/>
  <c r="AQ28" i="104"/>
  <c r="I28" i="104"/>
  <c r="AP28" i="104"/>
  <c r="L28" i="104" s="1"/>
  <c r="AN28" i="104"/>
  <c r="O34" i="104"/>
  <c r="AR35" i="104"/>
  <c r="J35" i="104"/>
  <c r="AQ35" i="104"/>
  <c r="I35" i="104"/>
  <c r="AP35" i="104"/>
  <c r="L35" i="104" s="1"/>
  <c r="AO35" i="104"/>
  <c r="AR37" i="104"/>
  <c r="AM38" i="104"/>
  <c r="AM44" i="104"/>
  <c r="AL50" i="104"/>
  <c r="AL54" i="104"/>
  <c r="AR60" i="104"/>
  <c r="AN65" i="104"/>
  <c r="AL65" i="104"/>
  <c r="AG65" i="104"/>
  <c r="AS65" i="104"/>
  <c r="J65" i="104"/>
  <c r="AR65" i="104"/>
  <c r="I65" i="104"/>
  <c r="AQ65" i="104"/>
  <c r="AG74" i="104"/>
  <c r="L45" i="104"/>
  <c r="O24" i="104"/>
  <c r="AT24" i="104"/>
  <c r="AR24" i="104"/>
  <c r="J24" i="104"/>
  <c r="AS37" i="104"/>
  <c r="AO39" i="104"/>
  <c r="AR44" i="104"/>
  <c r="AL45" i="104"/>
  <c r="AM50" i="104"/>
  <c r="AM54" i="104"/>
  <c r="AO22" i="104"/>
  <c r="AI23" i="104"/>
  <c r="AV23" i="104" s="1"/>
  <c r="AS25" i="104"/>
  <c r="O28" i="104"/>
  <c r="AP30" i="104"/>
  <c r="L30" i="104" s="1"/>
  <c r="AG34" i="104"/>
  <c r="O35" i="104"/>
  <c r="AT37" i="104"/>
  <c r="AO38" i="104"/>
  <c r="AP39" i="104"/>
  <c r="L39" i="104" s="1"/>
  <c r="AS44" i="104"/>
  <c r="AM45" i="104"/>
  <c r="AI46" i="104"/>
  <c r="AV46" i="104" s="1"/>
  <c r="AL51" i="104"/>
  <c r="AM52" i="104"/>
  <c r="AO54" i="104"/>
  <c r="AN66" i="104"/>
  <c r="AG72" i="104"/>
  <c r="AL74" i="104"/>
  <c r="AK78" i="104"/>
  <c r="AX78" i="104" s="1"/>
  <c r="AQ79" i="104"/>
  <c r="AN81" i="104"/>
  <c r="O81" i="104"/>
  <c r="AT81" i="104"/>
  <c r="J81" i="104"/>
  <c r="AS81" i="104"/>
  <c r="I81" i="104"/>
  <c r="AR81" i="104"/>
  <c r="AQ81" i="104"/>
  <c r="AO81" i="104"/>
  <c r="AL81" i="104"/>
  <c r="AJ84" i="104"/>
  <c r="AW84" i="104" s="1"/>
  <c r="AK111" i="104"/>
  <c r="AX111" i="104" s="1"/>
  <c r="AI111" i="104"/>
  <c r="AV111" i="104" s="1"/>
  <c r="AJ111" i="104"/>
  <c r="AW111" i="104" s="1"/>
  <c r="AT50" i="104"/>
  <c r="AR50" i="104"/>
  <c r="J50" i="104"/>
  <c r="AP22" i="104"/>
  <c r="L22" i="104" s="1"/>
  <c r="AJ23" i="104"/>
  <c r="AG24" i="104"/>
  <c r="I25" i="104"/>
  <c r="AT25" i="104"/>
  <c r="AK27" i="104"/>
  <c r="AX27" i="104" s="1"/>
  <c r="AQ30" i="104"/>
  <c r="AI31" i="104"/>
  <c r="AV31" i="104" s="1"/>
  <c r="AM32" i="104"/>
  <c r="AL32" i="104"/>
  <c r="AG36" i="104"/>
  <c r="AR36" i="104"/>
  <c r="J36" i="104"/>
  <c r="AQ38" i="104"/>
  <c r="AQ39" i="104"/>
  <c r="AM41" i="104"/>
  <c r="AN45" i="104"/>
  <c r="AJ46" i="104"/>
  <c r="AW46" i="104" s="1"/>
  <c r="AO50" i="104"/>
  <c r="AM51" i="104"/>
  <c r="AN52" i="104"/>
  <c r="AQ54" i="104"/>
  <c r="AS66" i="104"/>
  <c r="AK70" i="104"/>
  <c r="AX70" i="104" s="1"/>
  <c r="AJ70" i="104"/>
  <c r="AW70" i="104" s="1"/>
  <c r="AK71" i="104"/>
  <c r="AX71" i="104" s="1"/>
  <c r="AJ71" i="104"/>
  <c r="AW71" i="104" s="1"/>
  <c r="AI71" i="104"/>
  <c r="AV71" i="104" s="1"/>
  <c r="AO74" i="104"/>
  <c r="AR79" i="104"/>
  <c r="AL23" i="104"/>
  <c r="J25" i="104"/>
  <c r="AG28" i="104"/>
  <c r="AG29" i="104"/>
  <c r="O29" i="104"/>
  <c r="AQ29" i="104"/>
  <c r="I29" i="104"/>
  <c r="AJ31" i="104"/>
  <c r="AW31" i="104" s="1"/>
  <c r="AL34" i="104"/>
  <c r="AG35" i="104"/>
  <c r="L36" i="104"/>
  <c r="I37" i="104"/>
  <c r="AR38" i="104"/>
  <c r="AR39" i="104"/>
  <c r="AN41" i="104"/>
  <c r="AI47" i="104"/>
  <c r="AV47" i="104" s="1"/>
  <c r="AM48" i="104"/>
  <c r="AL48" i="104"/>
  <c r="AT48" i="104"/>
  <c r="AP50" i="104"/>
  <c r="L50" i="104" s="1"/>
  <c r="AN51" i="104"/>
  <c r="AO52" i="104"/>
  <c r="AS54" i="104"/>
  <c r="AT66" i="104"/>
  <c r="AL72" i="104"/>
  <c r="AT74" i="104"/>
  <c r="AG45" i="104"/>
  <c r="O45" i="104"/>
  <c r="AQ45" i="104"/>
  <c r="I45" i="104"/>
  <c r="AO45" i="104"/>
  <c r="AK100" i="104"/>
  <c r="AX100" i="104" s="1"/>
  <c r="AJ100" i="104"/>
  <c r="AW100" i="104" s="1"/>
  <c r="AM34" i="104"/>
  <c r="AS38" i="104"/>
  <c r="AS39" i="104"/>
  <c r="AO41" i="104"/>
  <c r="AI42" i="104"/>
  <c r="AV42" i="104" s="1"/>
  <c r="AR45" i="104"/>
  <c r="AK48" i="104"/>
  <c r="AX48" i="104" s="1"/>
  <c r="AJ48" i="104"/>
  <c r="AW48" i="104" s="1"/>
  <c r="AQ50" i="104"/>
  <c r="AS51" i="104"/>
  <c r="AQ52" i="104"/>
  <c r="AJ64" i="104"/>
  <c r="AW64" i="104" s="1"/>
  <c r="AI64" i="104"/>
  <c r="AV64" i="104" s="1"/>
  <c r="AK65" i="104"/>
  <c r="AX65" i="104" s="1"/>
  <c r="AN72" i="104"/>
  <c r="AM118" i="104"/>
  <c r="AS118" i="104"/>
  <c r="J118" i="104"/>
  <c r="AR118" i="104"/>
  <c r="I118" i="104"/>
  <c r="AP118" i="104"/>
  <c r="L118" i="104" s="1"/>
  <c r="AO118" i="104"/>
  <c r="AL118" i="104"/>
  <c r="AT118" i="104"/>
  <c r="AQ118" i="104"/>
  <c r="AN118" i="104"/>
  <c r="AG118" i="104"/>
  <c r="AB20" i="104"/>
  <c r="AP37" i="104"/>
  <c r="L37" i="104" s="1"/>
  <c r="AO37" i="104"/>
  <c r="AN37" i="104"/>
  <c r="AM37" i="104"/>
  <c r="AT39" i="104"/>
  <c r="AS45" i="104"/>
  <c r="AS50" i="104"/>
  <c r="AT51" i="104"/>
  <c r="AS62" i="104"/>
  <c r="J62" i="104"/>
  <c r="AP62" i="104"/>
  <c r="L62" i="104" s="1"/>
  <c r="AO62" i="104"/>
  <c r="AN62" i="104"/>
  <c r="AM62" i="104"/>
  <c r="AG62" i="104"/>
  <c r="AJ118" i="104"/>
  <c r="AW118" i="104" s="1"/>
  <c r="AI118" i="104"/>
  <c r="AV118" i="104" s="1"/>
  <c r="AK118" i="104"/>
  <c r="AX118" i="104" s="1"/>
  <c r="AL52" i="104"/>
  <c r="AG52" i="104"/>
  <c r="AR52" i="104"/>
  <c r="J52" i="104"/>
  <c r="AP52" i="104"/>
  <c r="L52" i="104" s="1"/>
  <c r="AK25" i="104"/>
  <c r="AX25" i="104" s="1"/>
  <c r="AI25" i="104"/>
  <c r="AV25" i="104" s="1"/>
  <c r="AO34" i="104"/>
  <c r="AJ43" i="104"/>
  <c r="AW43" i="104" s="1"/>
  <c r="AI43" i="104"/>
  <c r="AV43" i="104" s="1"/>
  <c r="AQ44" i="104"/>
  <c r="I44" i="104"/>
  <c r="AP44" i="104"/>
  <c r="L44" i="104" s="1"/>
  <c r="AO44" i="104"/>
  <c r="AN44" i="104"/>
  <c r="AT45" i="104"/>
  <c r="AT52" i="104"/>
  <c r="AK58" i="104"/>
  <c r="AX58" i="104" s="1"/>
  <c r="AJ58" i="104"/>
  <c r="AW58" i="104" s="1"/>
  <c r="AR104" i="104"/>
  <c r="J104" i="104"/>
  <c r="AP104" i="104"/>
  <c r="L104" i="104" s="1"/>
  <c r="AO104" i="104"/>
  <c r="AM104" i="104"/>
  <c r="AL104" i="104"/>
  <c r="AG104" i="104"/>
  <c r="I104" i="104"/>
  <c r="AT104" i="104"/>
  <c r="AS104" i="104"/>
  <c r="AQ104" i="104"/>
  <c r="AN104" i="104"/>
  <c r="O104" i="104"/>
  <c r="AG22" i="104"/>
  <c r="AT22" i="104"/>
  <c r="AR23" i="104"/>
  <c r="AL24" i="104"/>
  <c r="AL28" i="104"/>
  <c r="AO30" i="104"/>
  <c r="AN30" i="104"/>
  <c r="AL30" i="104"/>
  <c r="AP34" i="104"/>
  <c r="L34" i="104" s="1"/>
  <c r="AL35" i="104"/>
  <c r="AJ36" i="104"/>
  <c r="AW36" i="104" s="1"/>
  <c r="O37" i="104"/>
  <c r="I39" i="104"/>
  <c r="AR41" i="104"/>
  <c r="AS46" i="104"/>
  <c r="AQ55" i="104"/>
  <c r="I55" i="104"/>
  <c r="AN55" i="104"/>
  <c r="AM55" i="104"/>
  <c r="AL55" i="104"/>
  <c r="AG55" i="104"/>
  <c r="O55" i="104"/>
  <c r="O62" i="104"/>
  <c r="AK64" i="104"/>
  <c r="AX64" i="104" s="1"/>
  <c r="AP65" i="104"/>
  <c r="L65" i="104" s="1"/>
  <c r="AG80" i="104"/>
  <c r="AT80" i="104"/>
  <c r="AM80" i="104"/>
  <c r="AL80" i="104"/>
  <c r="O80" i="104"/>
  <c r="J80" i="104"/>
  <c r="AR80" i="104"/>
  <c r="AQ80" i="104"/>
  <c r="AP80" i="104"/>
  <c r="L80" i="104" s="1"/>
  <c r="AE20" i="104"/>
  <c r="AM24" i="104"/>
  <c r="AM28" i="104"/>
  <c r="AQ34" i="104"/>
  <c r="AM35" i="104"/>
  <c r="AG38" i="104"/>
  <c r="O38" i="104"/>
  <c r="AT38" i="104"/>
  <c r="AP38" i="104"/>
  <c r="L38" i="104" s="1"/>
  <c r="J39" i="104"/>
  <c r="O44" i="104"/>
  <c r="J45" i="104"/>
  <c r="AI48" i="104"/>
  <c r="AV48" i="104" s="1"/>
  <c r="AT60" i="104"/>
  <c r="AQ60" i="104"/>
  <c r="I60" i="104"/>
  <c r="AP60" i="104"/>
  <c r="L60" i="104" s="1"/>
  <c r="AO60" i="104"/>
  <c r="AN60" i="104"/>
  <c r="AL60" i="104"/>
  <c r="AT65" i="104"/>
  <c r="AO176" i="104"/>
  <c r="AN176" i="104"/>
  <c r="AG176" i="104"/>
  <c r="AP176" i="104"/>
  <c r="L176" i="104" s="1"/>
  <c r="AL176" i="104"/>
  <c r="O176" i="104"/>
  <c r="AQ176" i="104"/>
  <c r="AM176" i="104"/>
  <c r="J176" i="104"/>
  <c r="I176" i="104"/>
  <c r="AT176" i="104"/>
  <c r="AS176" i="104"/>
  <c r="AR176" i="104"/>
  <c r="AG53" i="104"/>
  <c r="AS57" i="104"/>
  <c r="AO61" i="104"/>
  <c r="AO63" i="104"/>
  <c r="J71" i="104"/>
  <c r="AR71" i="104"/>
  <c r="AR77" i="104"/>
  <c r="J77" i="104"/>
  <c r="AT77" i="104"/>
  <c r="O82" i="104"/>
  <c r="AR82" i="104"/>
  <c r="J82" i="104"/>
  <c r="AM113" i="104"/>
  <c r="AN115" i="104"/>
  <c r="AN119" i="104"/>
  <c r="AN123" i="104"/>
  <c r="AS71" i="104"/>
  <c r="AI89" i="104"/>
  <c r="AV89" i="104" s="1"/>
  <c r="AN90" i="104"/>
  <c r="AM90" i="104"/>
  <c r="O90" i="104"/>
  <c r="O91" i="104"/>
  <c r="AT91" i="104"/>
  <c r="L91" i="104"/>
  <c r="AR91" i="104"/>
  <c r="J91" i="104"/>
  <c r="AQ91" i="104"/>
  <c r="I91" i="104"/>
  <c r="AM91" i="104"/>
  <c r="AL91" i="104"/>
  <c r="AT102" i="104"/>
  <c r="AR102" i="104"/>
  <c r="J102" i="104"/>
  <c r="AQ102" i="104"/>
  <c r="I102" i="104"/>
  <c r="AO102" i="104"/>
  <c r="AN102" i="104"/>
  <c r="AL102" i="104"/>
  <c r="AG107" i="104"/>
  <c r="O107" i="104"/>
  <c r="AT107" i="104"/>
  <c r="AR107" i="104"/>
  <c r="J107" i="104"/>
  <c r="AQ107" i="104"/>
  <c r="I107" i="104"/>
  <c r="AO107" i="104"/>
  <c r="AM107" i="104"/>
  <c r="AL107" i="104"/>
  <c r="AP113" i="104"/>
  <c r="L113" i="104" s="1"/>
  <c r="AO119" i="104"/>
  <c r="AL127" i="104"/>
  <c r="AS127" i="104"/>
  <c r="J127" i="104"/>
  <c r="AR127" i="104"/>
  <c r="I127" i="104"/>
  <c r="AP127" i="104"/>
  <c r="L127" i="104" s="1"/>
  <c r="AO127" i="104"/>
  <c r="AM127" i="104"/>
  <c r="AG127" i="104"/>
  <c r="AR133" i="104"/>
  <c r="J133" i="104"/>
  <c r="AQ133" i="104"/>
  <c r="I133" i="104"/>
  <c r="AP133" i="104"/>
  <c r="L133" i="104" s="1"/>
  <c r="AO133" i="104"/>
  <c r="AN133" i="104"/>
  <c r="AM133" i="104"/>
  <c r="AL133" i="104"/>
  <c r="AG133" i="104"/>
  <c r="AM162" i="104"/>
  <c r="AL162" i="104"/>
  <c r="O162" i="104"/>
  <c r="J162" i="104"/>
  <c r="AO162" i="104"/>
  <c r="AT162" i="104"/>
  <c r="AP162" i="104"/>
  <c r="L162" i="104" s="1"/>
  <c r="AS162" i="104"/>
  <c r="AR162" i="104"/>
  <c r="AQ162" i="104"/>
  <c r="AN162" i="104"/>
  <c r="AG162" i="104"/>
  <c r="O202" i="104"/>
  <c r="AT202" i="104"/>
  <c r="AM202" i="104"/>
  <c r="AG202" i="104"/>
  <c r="AR202" i="104"/>
  <c r="I202" i="104"/>
  <c r="AS202" i="104"/>
  <c r="AQ202" i="104"/>
  <c r="AP202" i="104"/>
  <c r="L202" i="104" s="1"/>
  <c r="AO202" i="104"/>
  <c r="AL202" i="104"/>
  <c r="AN202" i="104"/>
  <c r="AS27" i="104"/>
  <c r="AN40" i="104"/>
  <c r="AS43" i="104"/>
  <c r="AN56" i="104"/>
  <c r="O57" i="104"/>
  <c r="AS59" i="104"/>
  <c r="I61" i="104"/>
  <c r="AQ61" i="104"/>
  <c r="I63" i="104"/>
  <c r="AR63" i="104"/>
  <c r="AT67" i="104"/>
  <c r="AT69" i="104"/>
  <c r="L71" i="104"/>
  <c r="AT71" i="104"/>
  <c r="AS73" i="104"/>
  <c r="AT75" i="104"/>
  <c r="L75" i="104"/>
  <c r="O77" i="104"/>
  <c r="AR87" i="104"/>
  <c r="AS96" i="104"/>
  <c r="AN99" i="104"/>
  <c r="O102" i="104"/>
  <c r="AP106" i="104"/>
  <c r="L106" i="104" s="1"/>
  <c r="AN106" i="104"/>
  <c r="AM106" i="104"/>
  <c r="O106" i="104"/>
  <c r="AM112" i="104"/>
  <c r="AR113" i="104"/>
  <c r="AQ115" i="104"/>
  <c r="AS123" i="104"/>
  <c r="AN125" i="104"/>
  <c r="AR125" i="104"/>
  <c r="I125" i="104"/>
  <c r="AQ125" i="104"/>
  <c r="AO125" i="104"/>
  <c r="AM125" i="104"/>
  <c r="O125" i="104"/>
  <c r="AJ147" i="104"/>
  <c r="AW147" i="104" s="1"/>
  <c r="AK147" i="104"/>
  <c r="AX147" i="104" s="1"/>
  <c r="AI147" i="104"/>
  <c r="AV147" i="104" s="1"/>
  <c r="AK127" i="104"/>
  <c r="AX127" i="104" s="1"/>
  <c r="AJ127" i="104"/>
  <c r="AW127" i="104" s="1"/>
  <c r="AI127" i="104"/>
  <c r="AV127" i="104" s="1"/>
  <c r="AK133" i="104"/>
  <c r="AX133" i="104" s="1"/>
  <c r="AJ133" i="104"/>
  <c r="AW133" i="104" s="1"/>
  <c r="AI133" i="104"/>
  <c r="AV133" i="104" s="1"/>
  <c r="AI156" i="104"/>
  <c r="AV156" i="104" s="1"/>
  <c r="AJ156" i="104"/>
  <c r="AW156" i="104" s="1"/>
  <c r="AK156" i="104"/>
  <c r="AX156" i="104" s="1"/>
  <c r="AS61" i="104"/>
  <c r="AT63" i="104"/>
  <c r="AG90" i="104"/>
  <c r="AG94" i="104"/>
  <c r="AR94" i="104"/>
  <c r="J94" i="104"/>
  <c r="AQ94" i="104"/>
  <c r="I94" i="104"/>
  <c r="AQ95" i="104"/>
  <c r="I95" i="104"/>
  <c r="AP95" i="104"/>
  <c r="L95" i="104" s="1"/>
  <c r="AN95" i="104"/>
  <c r="AM95" i="104"/>
  <c r="AQ99" i="104"/>
  <c r="AG102" i="104"/>
  <c r="AT113" i="104"/>
  <c r="AP26" i="104"/>
  <c r="L26" i="104" s="1"/>
  <c r="AS31" i="104"/>
  <c r="J40" i="104"/>
  <c r="AR40" i="104"/>
  <c r="AP42" i="104"/>
  <c r="L42" i="104" s="1"/>
  <c r="AS47" i="104"/>
  <c r="AM53" i="104"/>
  <c r="J56" i="104"/>
  <c r="AR56" i="104"/>
  <c r="AP58" i="104"/>
  <c r="L58" i="104" s="1"/>
  <c r="O61" i="104"/>
  <c r="O63" i="104"/>
  <c r="AN64" i="104"/>
  <c r="AG67" i="104"/>
  <c r="AP70" i="104"/>
  <c r="L70" i="104" s="1"/>
  <c r="AQ76" i="104"/>
  <c r="AK85" i="104"/>
  <c r="AX85" i="104" s="1"/>
  <c r="AJ85" i="104"/>
  <c r="AW85" i="104" s="1"/>
  <c r="AR86" i="104"/>
  <c r="J86" i="104"/>
  <c r="AQ86" i="104"/>
  <c r="I86" i="104"/>
  <c r="AO86" i="104"/>
  <c r="AN86" i="104"/>
  <c r="O94" i="104"/>
  <c r="O95" i="104"/>
  <c r="AS99" i="104"/>
  <c r="AN127" i="104"/>
  <c r="AJ131" i="104"/>
  <c r="AW131" i="104" s="1"/>
  <c r="AS133" i="104"/>
  <c r="AS40" i="104"/>
  <c r="AN53" i="104"/>
  <c r="AS56" i="104"/>
  <c r="AO64" i="104"/>
  <c r="O87" i="104"/>
  <c r="AQ87" i="104"/>
  <c r="I87" i="104"/>
  <c r="AP87" i="104"/>
  <c r="L87" i="104" s="1"/>
  <c r="AL90" i="104"/>
  <c r="AG96" i="104"/>
  <c r="O96" i="104"/>
  <c r="AT96" i="104"/>
  <c r="AP96" i="104"/>
  <c r="L96" i="104" s="1"/>
  <c r="AO96" i="104"/>
  <c r="AM102" i="104"/>
  <c r="AN107" i="104"/>
  <c r="AG124" i="104"/>
  <c r="O124" i="104"/>
  <c r="AS124" i="104"/>
  <c r="J124" i="104"/>
  <c r="AR124" i="104"/>
  <c r="I124" i="104"/>
  <c r="AP124" i="104"/>
  <c r="L124" i="104" s="1"/>
  <c r="AN124" i="104"/>
  <c r="AM124" i="104"/>
  <c r="AQ127" i="104"/>
  <c r="AT133" i="104"/>
  <c r="J26" i="104"/>
  <c r="AR26" i="104"/>
  <c r="L40" i="104"/>
  <c r="AT40" i="104"/>
  <c r="J42" i="104"/>
  <c r="AR42" i="104"/>
  <c r="AO53" i="104"/>
  <c r="AT56" i="104"/>
  <c r="J58" i="104"/>
  <c r="AR58" i="104"/>
  <c r="AG63" i="104"/>
  <c r="AP64" i="104"/>
  <c r="L64" i="104" s="1"/>
  <c r="J70" i="104"/>
  <c r="J76" i="104"/>
  <c r="AS76" i="104"/>
  <c r="AL82" i="104"/>
  <c r="O83" i="104"/>
  <c r="O86" i="104"/>
  <c r="AO90" i="104"/>
  <c r="AN91" i="104"/>
  <c r="AG95" i="104"/>
  <c r="AO97" i="104"/>
  <c r="AN97" i="104"/>
  <c r="AL97" i="104"/>
  <c r="AG97" i="104"/>
  <c r="AP102" i="104"/>
  <c r="L102" i="104" s="1"/>
  <c r="AL106" i="104"/>
  <c r="AP107" i="104"/>
  <c r="L107" i="104" s="1"/>
  <c r="AL125" i="104"/>
  <c r="AT127" i="104"/>
  <c r="AL153" i="104"/>
  <c r="AT153" i="104"/>
  <c r="AQ153" i="104"/>
  <c r="J153" i="104"/>
  <c r="I153" i="104"/>
  <c r="AS153" i="104"/>
  <c r="AR153" i="104"/>
  <c r="AP153" i="104"/>
  <c r="L153" i="104" s="1"/>
  <c r="AO153" i="104"/>
  <c r="AN153" i="104"/>
  <c r="AM153" i="104"/>
  <c r="AG153" i="104"/>
  <c r="AG200" i="104"/>
  <c r="AO200" i="104"/>
  <c r="AT200" i="104"/>
  <c r="J200" i="104"/>
  <c r="AS200" i="104"/>
  <c r="AR200" i="104"/>
  <c r="I200" i="104"/>
  <c r="AQ200" i="104"/>
  <c r="AP200" i="104"/>
  <c r="L200" i="104" s="1"/>
  <c r="AN200" i="104"/>
  <c r="AM200" i="104"/>
  <c r="AL200" i="104"/>
  <c r="O200" i="104"/>
  <c r="AP53" i="104"/>
  <c r="L53" i="104" s="1"/>
  <c r="AQ64" i="104"/>
  <c r="AQ70" i="104"/>
  <c r="I70" i="104"/>
  <c r="AT70" i="104"/>
  <c r="AL77" i="104"/>
  <c r="AM82" i="104"/>
  <c r="AP88" i="104"/>
  <c r="L88" i="104" s="1"/>
  <c r="AO88" i="104"/>
  <c r="AM88" i="104"/>
  <c r="AL88" i="104"/>
  <c r="AG88" i="104"/>
  <c r="AP90" i="104"/>
  <c r="L90" i="104" s="1"/>
  <c r="AO91" i="104"/>
  <c r="AS102" i="104"/>
  <c r="AO106" i="104"/>
  <c r="AS107" i="104"/>
  <c r="AP125" i="104"/>
  <c r="L125" i="104" s="1"/>
  <c r="AK153" i="104"/>
  <c r="AX153" i="104" s="1"/>
  <c r="AJ153" i="104"/>
  <c r="AW153" i="104" s="1"/>
  <c r="AI153" i="104"/>
  <c r="AV153" i="104" s="1"/>
  <c r="AQ113" i="104"/>
  <c r="I113" i="104"/>
  <c r="AO113" i="104"/>
  <c r="AN113" i="104"/>
  <c r="AL113" i="104"/>
  <c r="AG113" i="104"/>
  <c r="AK121" i="104"/>
  <c r="AX121" i="104" s="1"/>
  <c r="AI121" i="104"/>
  <c r="AV121" i="104" s="1"/>
  <c r="AT135" i="104"/>
  <c r="AS135" i="104"/>
  <c r="J135" i="104"/>
  <c r="AR135" i="104"/>
  <c r="I135" i="104"/>
  <c r="AQ135" i="104"/>
  <c r="AP135" i="104"/>
  <c r="L135" i="104" s="1"/>
  <c r="AO135" i="104"/>
  <c r="AN135" i="104"/>
  <c r="AM135" i="104"/>
  <c r="AL135" i="104"/>
  <c r="AG135" i="104"/>
  <c r="AK150" i="104"/>
  <c r="AX150" i="104" s="1"/>
  <c r="AJ150" i="104"/>
  <c r="AW150" i="104" s="1"/>
  <c r="AI150" i="104"/>
  <c r="AV150" i="104" s="1"/>
  <c r="AO192" i="104"/>
  <c r="AN192" i="104"/>
  <c r="AG192" i="104"/>
  <c r="AM192" i="104"/>
  <c r="I192" i="104"/>
  <c r="AT192" i="104"/>
  <c r="AS192" i="104"/>
  <c r="AR192" i="104"/>
  <c r="AQ192" i="104"/>
  <c r="AL192" i="104"/>
  <c r="AP192" i="104"/>
  <c r="L192" i="104" s="1"/>
  <c r="O192" i="104"/>
  <c r="AT119" i="104"/>
  <c r="L119" i="104"/>
  <c r="AM119" i="104"/>
  <c r="AG119" i="104"/>
  <c r="O119" i="104"/>
  <c r="AS119" i="104"/>
  <c r="J119" i="104"/>
  <c r="AR119" i="104"/>
  <c r="I119" i="104"/>
  <c r="AK135" i="104"/>
  <c r="AX135" i="104" s="1"/>
  <c r="AJ135" i="104"/>
  <c r="AW135" i="104" s="1"/>
  <c r="AI135" i="104"/>
  <c r="AV135" i="104" s="1"/>
  <c r="O161" i="104"/>
  <c r="AN161" i="104"/>
  <c r="AS161" i="104"/>
  <c r="I161" i="104"/>
  <c r="AP161" i="104"/>
  <c r="L161" i="104" s="1"/>
  <c r="AT161" i="104"/>
  <c r="AR161" i="104"/>
  <c r="AQ161" i="104"/>
  <c r="AO161" i="104"/>
  <c r="AM161" i="104"/>
  <c r="AL161" i="104"/>
  <c r="AG161" i="104"/>
  <c r="AT64" i="104"/>
  <c r="AS90" i="104"/>
  <c r="AG112" i="104"/>
  <c r="O112" i="104"/>
  <c r="AT112" i="104"/>
  <c r="AR112" i="104"/>
  <c r="J112" i="104"/>
  <c r="AP112" i="104"/>
  <c r="L112" i="104" s="1"/>
  <c r="AO112" i="104"/>
  <c r="O113" i="104"/>
  <c r="AO115" i="104"/>
  <c r="AM115" i="104"/>
  <c r="AL115" i="104"/>
  <c r="AG115" i="104"/>
  <c r="O115" i="104"/>
  <c r="AT115" i="104"/>
  <c r="L115" i="104"/>
  <c r="AP123" i="104"/>
  <c r="L123" i="104" s="1"/>
  <c r="AQ123" i="104"/>
  <c r="AO123" i="104"/>
  <c r="AM123" i="104"/>
  <c r="AL123" i="104"/>
  <c r="AG123" i="104"/>
  <c r="O123" i="104"/>
  <c r="AI97" i="104"/>
  <c r="AV97" i="104" s="1"/>
  <c r="AO99" i="104"/>
  <c r="AM99" i="104"/>
  <c r="AL99" i="104"/>
  <c r="O99" i="104"/>
  <c r="AT99" i="104"/>
  <c r="L99" i="104"/>
  <c r="AK137" i="104"/>
  <c r="AX137" i="104" s="1"/>
  <c r="AJ137" i="104"/>
  <c r="AW137" i="104" s="1"/>
  <c r="AI137" i="104"/>
  <c r="AV137" i="104" s="1"/>
  <c r="O186" i="104"/>
  <c r="AT186" i="104"/>
  <c r="AM186" i="104"/>
  <c r="AS186" i="104"/>
  <c r="AQ186" i="104"/>
  <c r="AO186" i="104"/>
  <c r="AN186" i="104"/>
  <c r="AL186" i="104"/>
  <c r="I186" i="104"/>
  <c r="AS92" i="104"/>
  <c r="J101" i="104"/>
  <c r="AR101" i="104"/>
  <c r="AP103" i="104"/>
  <c r="L103" i="104" s="1"/>
  <c r="AS108" i="104"/>
  <c r="J117" i="104"/>
  <c r="AR117" i="104"/>
  <c r="AJ120" i="104"/>
  <c r="AW120" i="104" s="1"/>
  <c r="AR121" i="104"/>
  <c r="J121" i="104"/>
  <c r="AT121" i="104"/>
  <c r="AO130" i="104"/>
  <c r="AG131" i="104"/>
  <c r="AP136" i="104"/>
  <c r="L136" i="104" s="1"/>
  <c r="AQ138" i="104"/>
  <c r="I140" i="104"/>
  <c r="AR140" i="104"/>
  <c r="AT145" i="104"/>
  <c r="L145" i="104"/>
  <c r="AL145" i="104"/>
  <c r="J145" i="104"/>
  <c r="J151" i="104"/>
  <c r="AN152" i="104"/>
  <c r="AG156" i="104"/>
  <c r="AS170" i="104"/>
  <c r="AK180" i="104"/>
  <c r="AX180" i="104" s="1"/>
  <c r="AJ180" i="104"/>
  <c r="AW180" i="104" s="1"/>
  <c r="AI180" i="104"/>
  <c r="AV180" i="104" s="1"/>
  <c r="AS187" i="104"/>
  <c r="AS85" i="104"/>
  <c r="L92" i="104"/>
  <c r="AT92" i="104"/>
  <c r="AS101" i="104"/>
  <c r="I103" i="104"/>
  <c r="AQ103" i="104"/>
  <c r="L108" i="104"/>
  <c r="AT108" i="104"/>
  <c r="AS117" i="104"/>
  <c r="L121" i="104"/>
  <c r="AP130" i="104"/>
  <c r="L130" i="104" s="1"/>
  <c r="AQ136" i="104"/>
  <c r="I138" i="104"/>
  <c r="AR138" i="104"/>
  <c r="J140" i="104"/>
  <c r="AS140" i="104"/>
  <c r="AO142" i="104"/>
  <c r="AG142" i="104"/>
  <c r="O142" i="104"/>
  <c r="O145" i="104"/>
  <c r="AQ148" i="104"/>
  <c r="I148" i="104"/>
  <c r="AR148" i="104"/>
  <c r="AN151" i="104"/>
  <c r="AL151" i="104"/>
  <c r="AO152" i="104"/>
  <c r="AL159" i="104"/>
  <c r="AO177" i="104"/>
  <c r="AQ182" i="104"/>
  <c r="I182" i="104"/>
  <c r="AR182" i="104"/>
  <c r="AO182" i="104"/>
  <c r="AG182" i="104"/>
  <c r="AG186" i="104"/>
  <c r="AT140" i="104"/>
  <c r="AR197" i="104"/>
  <c r="J197" i="104"/>
  <c r="AQ197" i="104"/>
  <c r="I197" i="104"/>
  <c r="AM197" i="104"/>
  <c r="O197" i="104"/>
  <c r="AT197" i="104"/>
  <c r="AS197" i="104"/>
  <c r="AO197" i="104"/>
  <c r="AL197" i="104"/>
  <c r="AS103" i="104"/>
  <c r="J130" i="104"/>
  <c r="J136" i="104"/>
  <c r="AS136" i="104"/>
  <c r="AT138" i="104"/>
  <c r="AL139" i="104"/>
  <c r="L140" i="104"/>
  <c r="AL144" i="104"/>
  <c r="AQ152" i="104"/>
  <c r="AL156" i="104"/>
  <c r="AO159" i="104"/>
  <c r="AI182" i="104"/>
  <c r="AV182" i="104" s="1"/>
  <c r="AK182" i="104"/>
  <c r="AX182" i="104" s="1"/>
  <c r="AJ182" i="104"/>
  <c r="AW182" i="104" s="1"/>
  <c r="AP186" i="104"/>
  <c r="L186" i="104" s="1"/>
  <c r="AG191" i="104"/>
  <c r="AP191" i="104"/>
  <c r="L191" i="104" s="1"/>
  <c r="AT191" i="104"/>
  <c r="J191" i="104"/>
  <c r="AR191" i="104"/>
  <c r="I191" i="104"/>
  <c r="AS191" i="104"/>
  <c r="AQ191" i="104"/>
  <c r="AN191" i="104"/>
  <c r="AQ130" i="104"/>
  <c r="I130" i="104"/>
  <c r="AT130" i="104"/>
  <c r="AT136" i="104"/>
  <c r="AM139" i="104"/>
  <c r="O140" i="104"/>
  <c r="AL150" i="104"/>
  <c r="AK154" i="104"/>
  <c r="AX154" i="104" s="1"/>
  <c r="AI154" i="104"/>
  <c r="AV154" i="104" s="1"/>
  <c r="AM156" i="104"/>
  <c r="AQ159" i="104"/>
  <c r="AN185" i="104"/>
  <c r="AM185" i="104"/>
  <c r="AP185" i="104"/>
  <c r="L185" i="104" s="1"/>
  <c r="AL185" i="104"/>
  <c r="AT185" i="104"/>
  <c r="AR185" i="104"/>
  <c r="AQ185" i="104"/>
  <c r="AO185" i="104"/>
  <c r="AR186" i="104"/>
  <c r="AK191" i="104"/>
  <c r="AX191" i="104" s="1"/>
  <c r="AI191" i="104"/>
  <c r="AV191" i="104" s="1"/>
  <c r="AG197" i="104"/>
  <c r="AO93" i="104"/>
  <c r="J98" i="104"/>
  <c r="AR98" i="104"/>
  <c r="AO109" i="104"/>
  <c r="AM111" i="104"/>
  <c r="J114" i="104"/>
  <c r="AR114" i="104"/>
  <c r="AP120" i="104"/>
  <c r="L120" i="104" s="1"/>
  <c r="J126" i="104"/>
  <c r="AS126" i="104"/>
  <c r="AL131" i="104"/>
  <c r="AT132" i="104"/>
  <c r="AT134" i="104"/>
  <c r="AM137" i="104"/>
  <c r="O138" i="104"/>
  <c r="AN139" i="104"/>
  <c r="AP141" i="104"/>
  <c r="L141" i="104" s="1"/>
  <c r="J143" i="104"/>
  <c r="AO144" i="104"/>
  <c r="AN147" i="104"/>
  <c r="AG148" i="104"/>
  <c r="J149" i="104"/>
  <c r="AT149" i="104"/>
  <c r="AM150" i="104"/>
  <c r="AG151" i="104"/>
  <c r="I152" i="104"/>
  <c r="AS152" i="104"/>
  <c r="AO156" i="104"/>
  <c r="AR159" i="104"/>
  <c r="AK163" i="104"/>
  <c r="AX163" i="104" s="1"/>
  <c r="AR165" i="104"/>
  <c r="J165" i="104"/>
  <c r="AQ165" i="104"/>
  <c r="I165" i="104"/>
  <c r="L165" i="104"/>
  <c r="AO165" i="104"/>
  <c r="AQ166" i="104"/>
  <c r="I166" i="104"/>
  <c r="AS166" i="104"/>
  <c r="AP166" i="104"/>
  <c r="L166" i="104" s="1"/>
  <c r="AT177" i="104"/>
  <c r="O185" i="104"/>
  <c r="AP93" i="104"/>
  <c r="L93" i="104" s="1"/>
  <c r="AS98" i="104"/>
  <c r="AP109" i="104"/>
  <c r="L109" i="104" s="1"/>
  <c r="AN111" i="104"/>
  <c r="AS114" i="104"/>
  <c r="AQ120" i="104"/>
  <c r="AT126" i="104"/>
  <c r="O130" i="104"/>
  <c r="AM131" i="104"/>
  <c r="O136" i="104"/>
  <c r="AN137" i="104"/>
  <c r="AO139" i="104"/>
  <c r="AN143" i="104"/>
  <c r="AP143" i="104"/>
  <c r="L143" i="104" s="1"/>
  <c r="AP144" i="104"/>
  <c r="L144" i="104" s="1"/>
  <c r="AO147" i="104"/>
  <c r="AN150" i="104"/>
  <c r="J152" i="104"/>
  <c r="AP156" i="104"/>
  <c r="L156" i="104" s="1"/>
  <c r="AO158" i="104"/>
  <c r="AG158" i="104"/>
  <c r="AQ158" i="104"/>
  <c r="AL158" i="104"/>
  <c r="AS159" i="104"/>
  <c r="AI166" i="104"/>
  <c r="AV166" i="104" s="1"/>
  <c r="AJ166" i="104"/>
  <c r="AW166" i="104" s="1"/>
  <c r="AL182" i="104"/>
  <c r="AN201" i="104"/>
  <c r="AM201" i="104"/>
  <c r="AQ201" i="104"/>
  <c r="AO201" i="104"/>
  <c r="AL201" i="104"/>
  <c r="O201" i="104"/>
  <c r="J201" i="104"/>
  <c r="AT201" i="104"/>
  <c r="AS201" i="104"/>
  <c r="AR201" i="104"/>
  <c r="AP201" i="104"/>
  <c r="L201" i="104" s="1"/>
  <c r="AG201" i="104"/>
  <c r="AQ139" i="104"/>
  <c r="AQ144" i="104"/>
  <c r="AP150" i="104"/>
  <c r="L150" i="104" s="1"/>
  <c r="O152" i="104"/>
  <c r="AM152" i="104"/>
  <c r="AR156" i="104"/>
  <c r="AT159" i="104"/>
  <c r="O170" i="104"/>
  <c r="AT170" i="104"/>
  <c r="AM170" i="104"/>
  <c r="I170" i="104"/>
  <c r="AO170" i="104"/>
  <c r="AN170" i="104"/>
  <c r="AK171" i="104"/>
  <c r="AX171" i="104" s="1"/>
  <c r="AJ171" i="104"/>
  <c r="AW171" i="104" s="1"/>
  <c r="AI171" i="104"/>
  <c r="AV171" i="104" s="1"/>
  <c r="AK172" i="104"/>
  <c r="AX172" i="104" s="1"/>
  <c r="AI172" i="104"/>
  <c r="AV172" i="104" s="1"/>
  <c r="AJ184" i="104"/>
  <c r="AW184" i="104" s="1"/>
  <c r="AG185" i="104"/>
  <c r="AJ191" i="104"/>
  <c r="AW191" i="104" s="1"/>
  <c r="AN197" i="104"/>
  <c r="AG216" i="104"/>
  <c r="AQ216" i="104"/>
  <c r="I216" i="104"/>
  <c r="AO216" i="104"/>
  <c r="AS216" i="104"/>
  <c r="AR216" i="104"/>
  <c r="AP216" i="104"/>
  <c r="L216" i="104" s="1"/>
  <c r="AN216" i="104"/>
  <c r="AM216" i="104"/>
  <c r="O216" i="104"/>
  <c r="AT216" i="104"/>
  <c r="AL216" i="104"/>
  <c r="J216" i="104"/>
  <c r="J93" i="104"/>
  <c r="AR93" i="104"/>
  <c r="AJ101" i="104"/>
  <c r="AW101" i="104" s="1"/>
  <c r="J109" i="104"/>
  <c r="AR109" i="104"/>
  <c r="AP111" i="104"/>
  <c r="L111" i="104" s="1"/>
  <c r="AJ117" i="104"/>
  <c r="AW117" i="104" s="1"/>
  <c r="J120" i="104"/>
  <c r="AS120" i="104"/>
  <c r="AG130" i="104"/>
  <c r="AO131" i="104"/>
  <c r="AG136" i="104"/>
  <c r="AP137" i="104"/>
  <c r="L137" i="104" s="1"/>
  <c r="I139" i="104"/>
  <c r="AR139" i="104"/>
  <c r="J141" i="104"/>
  <c r="AS141" i="104"/>
  <c r="AL142" i="104"/>
  <c r="O143" i="104"/>
  <c r="AR144" i="104"/>
  <c r="AM145" i="104"/>
  <c r="AQ147" i="104"/>
  <c r="AK148" i="104"/>
  <c r="AX148" i="104" s="1"/>
  <c r="O149" i="104"/>
  <c r="AQ150" i="104"/>
  <c r="AJ151" i="104"/>
  <c r="AW151" i="104" s="1"/>
  <c r="AJ154" i="104"/>
  <c r="AW154" i="104" s="1"/>
  <c r="AS156" i="104"/>
  <c r="O158" i="104"/>
  <c r="I159" i="104"/>
  <c r="AG165" i="104"/>
  <c r="AG166" i="104"/>
  <c r="AK167" i="104"/>
  <c r="AX167" i="104" s="1"/>
  <c r="AI167" i="104"/>
  <c r="AV167" i="104" s="1"/>
  <c r="AG168" i="104"/>
  <c r="AO168" i="104"/>
  <c r="L168" i="104"/>
  <c r="AT168" i="104"/>
  <c r="J168" i="104"/>
  <c r="AM168" i="104"/>
  <c r="AR168" i="104"/>
  <c r="AL168" i="104"/>
  <c r="AN169" i="104"/>
  <c r="AM169" i="104"/>
  <c r="AQ169" i="104"/>
  <c r="AO169" i="104"/>
  <c r="AG169" i="104"/>
  <c r="AP169" i="104"/>
  <c r="L169" i="104" s="1"/>
  <c r="AL169" i="104"/>
  <c r="AN182" i="104"/>
  <c r="AK184" i="104"/>
  <c r="AX184" i="104" s="1"/>
  <c r="AL191" i="104"/>
  <c r="AK195" i="104"/>
  <c r="AX195" i="104" s="1"/>
  <c r="AP197" i="104"/>
  <c r="L197" i="104" s="1"/>
  <c r="I111" i="104"/>
  <c r="AQ111" i="104"/>
  <c r="AL121" i="104"/>
  <c r="AP131" i="104"/>
  <c r="L131" i="104" s="1"/>
  <c r="J139" i="104"/>
  <c r="AS139" i="104"/>
  <c r="AT141" i="104"/>
  <c r="AM142" i="104"/>
  <c r="AS144" i="104"/>
  <c r="AN145" i="104"/>
  <c r="AL148" i="104"/>
  <c r="AR150" i="104"/>
  <c r="AT156" i="104"/>
  <c r="AG170" i="104"/>
  <c r="AP182" i="104"/>
  <c r="L182" i="104" s="1"/>
  <c r="AJ189" i="104"/>
  <c r="AW189" i="104" s="1"/>
  <c r="AI189" i="104"/>
  <c r="AV189" i="104" s="1"/>
  <c r="AK189" i="104"/>
  <c r="AX189" i="104" s="1"/>
  <c r="AM191" i="104"/>
  <c r="AT139" i="104"/>
  <c r="AP159" i="104"/>
  <c r="L159" i="104" s="1"/>
  <c r="AN159" i="104"/>
  <c r="O159" i="104"/>
  <c r="AL187" i="104"/>
  <c r="AT187" i="104"/>
  <c r="L187" i="104"/>
  <c r="O187" i="104"/>
  <c r="J187" i="104"/>
  <c r="AO187" i="104"/>
  <c r="AQ187" i="104"/>
  <c r="AN187" i="104"/>
  <c r="AM187" i="104"/>
  <c r="AQ198" i="104"/>
  <c r="I198" i="104"/>
  <c r="AS198" i="104"/>
  <c r="AP198" i="104"/>
  <c r="L198" i="104" s="1"/>
  <c r="AN198" i="104"/>
  <c r="AG198" i="104"/>
  <c r="J198" i="104"/>
  <c r="AT198" i="104"/>
  <c r="AO198" i="104"/>
  <c r="AL198" i="104"/>
  <c r="AJ205" i="104"/>
  <c r="AW205" i="104" s="1"/>
  <c r="AI205" i="104"/>
  <c r="AV205" i="104" s="1"/>
  <c r="AK205" i="104"/>
  <c r="AX205" i="104" s="1"/>
  <c r="J131" i="104"/>
  <c r="AR131" i="104"/>
  <c r="AI132" i="104"/>
  <c r="AV132" i="104" s="1"/>
  <c r="AI134" i="104"/>
  <c r="AV134" i="104" s="1"/>
  <c r="AR137" i="104"/>
  <c r="J137" i="104"/>
  <c r="AT137" i="104"/>
  <c r="L139" i="104"/>
  <c r="AM140" i="104"/>
  <c r="AI146" i="104"/>
  <c r="AV146" i="104" s="1"/>
  <c r="AR147" i="104"/>
  <c r="J147" i="104"/>
  <c r="O177" i="104"/>
  <c r="AN177" i="104"/>
  <c r="AG177" i="104"/>
  <c r="AR177" i="104"/>
  <c r="AM177" i="104"/>
  <c r="AL177" i="104"/>
  <c r="O198" i="104"/>
  <c r="O139" i="104"/>
  <c r="AN140" i="104"/>
  <c r="AM144" i="104"/>
  <c r="O144" i="104"/>
  <c r="AJ146" i="104"/>
  <c r="AW146" i="104" s="1"/>
  <c r="AG150" i="104"/>
  <c r="AO150" i="104"/>
  <c r="AT150" i="104"/>
  <c r="J150" i="104"/>
  <c r="AQ156" i="104"/>
  <c r="I156" i="104"/>
  <c r="AN156" i="104"/>
  <c r="AG187" i="104"/>
  <c r="O193" i="104"/>
  <c r="AN193" i="104"/>
  <c r="AQ193" i="104"/>
  <c r="AG207" i="104"/>
  <c r="AR207" i="104"/>
  <c r="J207" i="104"/>
  <c r="AP207" i="104"/>
  <c r="L207" i="104" s="1"/>
  <c r="AL207" i="104"/>
  <c r="I207" i="104"/>
  <c r="AT207" i="104"/>
  <c r="AQ218" i="104"/>
  <c r="AM194" i="104"/>
  <c r="AL194" i="104"/>
  <c r="O194" i="104"/>
  <c r="J194" i="104"/>
  <c r="AS194" i="104"/>
  <c r="AJ207" i="104"/>
  <c r="AW207" i="104" s="1"/>
  <c r="AK207" i="104"/>
  <c r="AX207" i="104" s="1"/>
  <c r="AI207" i="104"/>
  <c r="AV207" i="104" s="1"/>
  <c r="AT157" i="104"/>
  <c r="AP183" i="104"/>
  <c r="L183" i="104" s="1"/>
  <c r="AO183" i="104"/>
  <c r="AT183" i="104"/>
  <c r="J183" i="104"/>
  <c r="AR199" i="104"/>
  <c r="AN207" i="104"/>
  <c r="AO207" i="104"/>
  <c r="AL193" i="104"/>
  <c r="AQ207" i="104"/>
  <c r="AL221" i="104"/>
  <c r="AT221" i="104"/>
  <c r="AR221" i="104"/>
  <c r="J221" i="104"/>
  <c r="I221" i="104"/>
  <c r="AS221" i="104"/>
  <c r="AQ221" i="104"/>
  <c r="AP221" i="104"/>
  <c r="L221" i="104" s="1"/>
  <c r="AO221" i="104"/>
  <c r="AN221" i="104"/>
  <c r="AM221" i="104"/>
  <c r="AG221" i="104"/>
  <c r="AR173" i="104"/>
  <c r="J173" i="104"/>
  <c r="AN173" i="104"/>
  <c r="AL173" i="104"/>
  <c r="L173" i="104"/>
  <c r="AQ174" i="104"/>
  <c r="I174" i="104"/>
  <c r="AP174" i="104"/>
  <c r="L174" i="104" s="1"/>
  <c r="AS174" i="104"/>
  <c r="AM193" i="104"/>
  <c r="AN194" i="104"/>
  <c r="AS207" i="104"/>
  <c r="O221" i="104"/>
  <c r="AR155" i="104"/>
  <c r="J155" i="104"/>
  <c r="AG157" i="104"/>
  <c r="AO160" i="104"/>
  <c r="AN160" i="104"/>
  <c r="AG160" i="104"/>
  <c r="AQ160" i="104"/>
  <c r="AM160" i="104"/>
  <c r="O173" i="104"/>
  <c r="AG183" i="104"/>
  <c r="AQ190" i="104"/>
  <c r="I190" i="104"/>
  <c r="AP190" i="104"/>
  <c r="L190" i="104" s="1"/>
  <c r="AG190" i="104"/>
  <c r="O190" i="104"/>
  <c r="AR190" i="104"/>
  <c r="AO193" i="104"/>
  <c r="AO194" i="104"/>
  <c r="AK196" i="104"/>
  <c r="AX196" i="104" s="1"/>
  <c r="AJ196" i="104"/>
  <c r="AW196" i="104" s="1"/>
  <c r="AT213" i="104"/>
  <c r="L213" i="104"/>
  <c r="AR213" i="104"/>
  <c r="J213" i="104"/>
  <c r="AQ213" i="104"/>
  <c r="I213" i="104"/>
  <c r="AL213" i="104"/>
  <c r="AM213" i="104"/>
  <c r="AG213" i="104"/>
  <c r="O213" i="104"/>
  <c r="AS213" i="104"/>
  <c r="AG218" i="104"/>
  <c r="O218" i="104"/>
  <c r="AT218" i="104"/>
  <c r="AO218" i="104"/>
  <c r="AM218" i="104"/>
  <c r="AN218" i="104"/>
  <c r="J218" i="104"/>
  <c r="AS218" i="104"/>
  <c r="AG256" i="104"/>
  <c r="AQ256" i="104"/>
  <c r="I256" i="104"/>
  <c r="AP256" i="104"/>
  <c r="L256" i="104" s="1"/>
  <c r="AN256" i="104"/>
  <c r="AM256" i="104"/>
  <c r="O256" i="104"/>
  <c r="J256" i="104"/>
  <c r="AT256" i="104"/>
  <c r="AS256" i="104"/>
  <c r="AR256" i="104"/>
  <c r="AO256" i="104"/>
  <c r="AL256" i="104"/>
  <c r="AQ194" i="104"/>
  <c r="AP199" i="104"/>
  <c r="L199" i="104" s="1"/>
  <c r="AO199" i="104"/>
  <c r="AG199" i="104"/>
  <c r="AS199" i="104"/>
  <c r="I199" i="104"/>
  <c r="AP167" i="104"/>
  <c r="L167" i="104" s="1"/>
  <c r="AO167" i="104"/>
  <c r="AR189" i="104"/>
  <c r="J189" i="104"/>
  <c r="AL205" i="104"/>
  <c r="AT205" i="104"/>
  <c r="AR205" i="104"/>
  <c r="J205" i="104"/>
  <c r="AP217" i="104"/>
  <c r="L217" i="104" s="1"/>
  <c r="AN217" i="104"/>
  <c r="AM217" i="104"/>
  <c r="AQ233" i="104"/>
  <c r="I233" i="104"/>
  <c r="AP233" i="104"/>
  <c r="L233" i="104" s="1"/>
  <c r="AO233" i="104"/>
  <c r="AN233" i="104"/>
  <c r="AM233" i="104"/>
  <c r="AO235" i="104"/>
  <c r="AN235" i="104"/>
  <c r="AM235" i="104"/>
  <c r="AL235" i="104"/>
  <c r="AG235" i="104"/>
  <c r="AT235" i="104"/>
  <c r="L235" i="104"/>
  <c r="AN243" i="104"/>
  <c r="AK222" i="104"/>
  <c r="AX222" i="104" s="1"/>
  <c r="AI222" i="104"/>
  <c r="AV222" i="104" s="1"/>
  <c r="AG223" i="104"/>
  <c r="AR223" i="104"/>
  <c r="J223" i="104"/>
  <c r="AP223" i="104"/>
  <c r="L223" i="104" s="1"/>
  <c r="AS231" i="104"/>
  <c r="AR231" i="104"/>
  <c r="J231" i="104"/>
  <c r="AQ231" i="104"/>
  <c r="I231" i="104"/>
  <c r="AP231" i="104"/>
  <c r="L231" i="104" s="1"/>
  <c r="AO231" i="104"/>
  <c r="AG232" i="104"/>
  <c r="AR232" i="104"/>
  <c r="J232" i="104"/>
  <c r="AQ232" i="104"/>
  <c r="I232" i="104"/>
  <c r="AO232" i="104"/>
  <c r="AG234" i="104"/>
  <c r="O234" i="104"/>
  <c r="AT234" i="104"/>
  <c r="AP234" i="104"/>
  <c r="L234" i="104" s="1"/>
  <c r="AO234" i="104"/>
  <c r="AM234" i="104"/>
  <c r="O242" i="104"/>
  <c r="AO242" i="104"/>
  <c r="AT242" i="104"/>
  <c r="J242" i="104"/>
  <c r="AR242" i="104"/>
  <c r="AQ242" i="104"/>
  <c r="AP242" i="104"/>
  <c r="L242" i="104" s="1"/>
  <c r="AN242" i="104"/>
  <c r="AM242" i="104"/>
  <c r="AG242" i="104"/>
  <c r="AO243" i="104"/>
  <c r="AR281" i="104"/>
  <c r="J281" i="104"/>
  <c r="AP281" i="104"/>
  <c r="L281" i="104" s="1"/>
  <c r="AO281" i="104"/>
  <c r="I281" i="104"/>
  <c r="AT281" i="104"/>
  <c r="AS281" i="104"/>
  <c r="AQ281" i="104"/>
  <c r="AN281" i="104"/>
  <c r="AM281" i="104"/>
  <c r="AL281" i="104"/>
  <c r="AG281" i="104"/>
  <c r="O281" i="104"/>
  <c r="AK230" i="104"/>
  <c r="AX230" i="104" s="1"/>
  <c r="AJ230" i="104"/>
  <c r="AW230" i="104" s="1"/>
  <c r="AI230" i="104"/>
  <c r="AV230" i="104" s="1"/>
  <c r="O258" i="104"/>
  <c r="AO258" i="104"/>
  <c r="AN258" i="104"/>
  <c r="J258" i="104"/>
  <c r="AT258" i="104"/>
  <c r="I258" i="104"/>
  <c r="AR258" i="104"/>
  <c r="AQ258" i="104"/>
  <c r="AP258" i="104"/>
  <c r="L258" i="104" s="1"/>
  <c r="AM258" i="104"/>
  <c r="AL258" i="104"/>
  <c r="AG258" i="104"/>
  <c r="AK231" i="104"/>
  <c r="AX231" i="104" s="1"/>
  <c r="AJ231" i="104"/>
  <c r="AW231" i="104" s="1"/>
  <c r="AJ232" i="104"/>
  <c r="AW232" i="104" s="1"/>
  <c r="AI232" i="104"/>
  <c r="AV232" i="104" s="1"/>
  <c r="AQ224" i="104"/>
  <c r="I224" i="104"/>
  <c r="AO224" i="104"/>
  <c r="AN224" i="104"/>
  <c r="AG224" i="104"/>
  <c r="AG241" i="104"/>
  <c r="O241" i="104"/>
  <c r="AQ241" i="104"/>
  <c r="I241" i="104"/>
  <c r="AP241" i="104"/>
  <c r="L241" i="104" s="1"/>
  <c r="AO241" i="104"/>
  <c r="AN241" i="104"/>
  <c r="AL171" i="104"/>
  <c r="AT171" i="104"/>
  <c r="AR181" i="104"/>
  <c r="J181" i="104"/>
  <c r="AQ181" i="104"/>
  <c r="I181" i="104"/>
  <c r="AQ208" i="104"/>
  <c r="I208" i="104"/>
  <c r="AO208" i="104"/>
  <c r="AN208" i="104"/>
  <c r="AG208" i="104"/>
  <c r="AR210" i="104"/>
  <c r="AI217" i="104"/>
  <c r="AV217" i="104" s="1"/>
  <c r="AN219" i="104"/>
  <c r="AL219" i="104"/>
  <c r="AT219" i="104"/>
  <c r="O224" i="104"/>
  <c r="AG225" i="104"/>
  <c r="O225" i="104"/>
  <c r="AP225" i="104"/>
  <c r="L225" i="104" s="1"/>
  <c r="AN225" i="104"/>
  <c r="AK232" i="104"/>
  <c r="AX232" i="104" s="1"/>
  <c r="AJ233" i="104"/>
  <c r="AW233" i="104" s="1"/>
  <c r="AL242" i="104"/>
  <c r="AS258" i="104"/>
  <c r="AS210" i="104"/>
  <c r="AJ217" i="104"/>
  <c r="AW217" i="104" s="1"/>
  <c r="AI231" i="104"/>
  <c r="AV231" i="104" s="1"/>
  <c r="AL232" i="104"/>
  <c r="AK233" i="104"/>
  <c r="AX233" i="104" s="1"/>
  <c r="AL234" i="104"/>
  <c r="AS242" i="104"/>
  <c r="O252" i="104"/>
  <c r="AT252" i="104"/>
  <c r="J252" i="104"/>
  <c r="AR252" i="104"/>
  <c r="AQ252" i="104"/>
  <c r="AP252" i="104"/>
  <c r="L252" i="104" s="1"/>
  <c r="AO252" i="104"/>
  <c r="AN252" i="104"/>
  <c r="AL252" i="104"/>
  <c r="AG252" i="104"/>
  <c r="AG175" i="104"/>
  <c r="AP175" i="104"/>
  <c r="L175" i="104" s="1"/>
  <c r="AM178" i="104"/>
  <c r="AL178" i="104"/>
  <c r="O178" i="104"/>
  <c r="O181" i="104"/>
  <c r="AG184" i="104"/>
  <c r="AO184" i="104"/>
  <c r="AM189" i="104"/>
  <c r="AL203" i="104"/>
  <c r="AT203" i="104"/>
  <c r="AO205" i="104"/>
  <c r="O208" i="104"/>
  <c r="O209" i="104"/>
  <c r="AP209" i="104"/>
  <c r="L209" i="104" s="1"/>
  <c r="AN209" i="104"/>
  <c r="AT210" i="104"/>
  <c r="AL223" i="104"/>
  <c r="AO226" i="104"/>
  <c r="AN226" i="104"/>
  <c r="AM226" i="104"/>
  <c r="AL226" i="104"/>
  <c r="AG226" i="104"/>
  <c r="O226" i="104"/>
  <c r="AL231" i="104"/>
  <c r="AM232" i="104"/>
  <c r="AL233" i="104"/>
  <c r="AN234" i="104"/>
  <c r="AR235" i="104"/>
  <c r="AK247" i="104"/>
  <c r="AX247" i="104" s="1"/>
  <c r="AI247" i="104"/>
  <c r="AV247" i="104" s="1"/>
  <c r="AO264" i="104"/>
  <c r="AT264" i="104"/>
  <c r="J264" i="104"/>
  <c r="AS264" i="104"/>
  <c r="I264" i="104"/>
  <c r="AR264" i="104"/>
  <c r="AQ264" i="104"/>
  <c r="AP264" i="104"/>
  <c r="L264" i="104" s="1"/>
  <c r="AN264" i="104"/>
  <c r="AM264" i="104"/>
  <c r="AL264" i="104"/>
  <c r="AG264" i="104"/>
  <c r="O264" i="104"/>
  <c r="AK214" i="104"/>
  <c r="AX214" i="104" s="1"/>
  <c r="AI214" i="104"/>
  <c r="AV214" i="104" s="1"/>
  <c r="AM223" i="104"/>
  <c r="AM231" i="104"/>
  <c r="AN232" i="104"/>
  <c r="AQ234" i="104"/>
  <c r="AT240" i="104"/>
  <c r="AR240" i="104"/>
  <c r="J240" i="104"/>
  <c r="AQ240" i="104"/>
  <c r="I240" i="104"/>
  <c r="AP240" i="104"/>
  <c r="L240" i="104" s="1"/>
  <c r="AO240" i="104"/>
  <c r="AN240" i="104"/>
  <c r="AG240" i="104"/>
  <c r="AL259" i="104"/>
  <c r="O259" i="104"/>
  <c r="AO259" i="104"/>
  <c r="AN259" i="104"/>
  <c r="AG259" i="104"/>
  <c r="L259" i="104"/>
  <c r="AT259" i="104"/>
  <c r="J259" i="104"/>
  <c r="AS259" i="104"/>
  <c r="I259" i="104"/>
  <c r="AR259" i="104"/>
  <c r="AQ259" i="104"/>
  <c r="AG309" i="104"/>
  <c r="AQ309" i="104"/>
  <c r="I309" i="104"/>
  <c r="AP309" i="104"/>
  <c r="L309" i="104" s="1"/>
  <c r="AN309" i="104"/>
  <c r="AM309" i="104"/>
  <c r="O309" i="104"/>
  <c r="J309" i="104"/>
  <c r="AT309" i="104"/>
  <c r="AS309" i="104"/>
  <c r="AR309" i="104"/>
  <c r="AO309" i="104"/>
  <c r="AL309" i="104"/>
  <c r="AR215" i="104"/>
  <c r="J215" i="104"/>
  <c r="AP215" i="104"/>
  <c r="L215" i="104" s="1"/>
  <c r="AO215" i="104"/>
  <c r="AN223" i="104"/>
  <c r="AN231" i="104"/>
  <c r="AP232" i="104"/>
  <c r="L232" i="104" s="1"/>
  <c r="AR234" i="104"/>
  <c r="O240" i="104"/>
  <c r="AL241" i="104"/>
  <c r="AK250" i="104"/>
  <c r="AX250" i="104" s="1"/>
  <c r="AJ250" i="104"/>
  <c r="AW250" i="104" s="1"/>
  <c r="AI250" i="104"/>
  <c r="AV250" i="104" s="1"/>
  <c r="AM241" i="104"/>
  <c r="AL243" i="104"/>
  <c r="AM243" i="104"/>
  <c r="AG243" i="104"/>
  <c r="AS243" i="104"/>
  <c r="J243" i="104"/>
  <c r="AR243" i="104"/>
  <c r="I243" i="104"/>
  <c r="AQ243" i="104"/>
  <c r="AP243" i="104"/>
  <c r="L243" i="104" s="1"/>
  <c r="AO210" i="104"/>
  <c r="AM210" i="104"/>
  <c r="AL210" i="104"/>
  <c r="AG210" i="104"/>
  <c r="O210" i="104"/>
  <c r="AQ223" i="104"/>
  <c r="AM224" i="104"/>
  <c r="AT232" i="104"/>
  <c r="AR241" i="104"/>
  <c r="O243" i="104"/>
  <c r="AK238" i="104"/>
  <c r="AX238" i="104" s="1"/>
  <c r="AJ238" i="104"/>
  <c r="AW238" i="104" s="1"/>
  <c r="AI238" i="104"/>
  <c r="AV238" i="104" s="1"/>
  <c r="AK239" i="104"/>
  <c r="AX239" i="104" s="1"/>
  <c r="AJ239" i="104"/>
  <c r="AW239" i="104" s="1"/>
  <c r="AI239" i="104"/>
  <c r="AV239" i="104" s="1"/>
  <c r="AS241" i="104"/>
  <c r="AL163" i="104"/>
  <c r="AL179" i="104"/>
  <c r="AL195" i="104"/>
  <c r="AL211" i="104"/>
  <c r="I214" i="104"/>
  <c r="AQ214" i="104"/>
  <c r="AL227" i="104"/>
  <c r="I230" i="104"/>
  <c r="AQ230" i="104"/>
  <c r="J237" i="104"/>
  <c r="AR237" i="104"/>
  <c r="AP239" i="104"/>
  <c r="L239" i="104" s="1"/>
  <c r="I245" i="104"/>
  <c r="AP248" i="104"/>
  <c r="L248" i="104" s="1"/>
  <c r="I250" i="104"/>
  <c r="AQ253" i="104"/>
  <c r="AR262" i="104"/>
  <c r="AN265" i="104"/>
  <c r="AI266" i="104"/>
  <c r="AV266" i="104" s="1"/>
  <c r="AT267" i="104"/>
  <c r="L267" i="104"/>
  <c r="AN267" i="104"/>
  <c r="AM267" i="104"/>
  <c r="AQ268" i="104"/>
  <c r="AQ273" i="104"/>
  <c r="AS283" i="104"/>
  <c r="AL291" i="104"/>
  <c r="O291" i="104"/>
  <c r="AQ291" i="104"/>
  <c r="I291" i="104"/>
  <c r="AP291" i="104"/>
  <c r="L291" i="104" s="1"/>
  <c r="AN291" i="104"/>
  <c r="AI333" i="104"/>
  <c r="AV333" i="104" s="1"/>
  <c r="AJ333" i="104"/>
  <c r="AW333" i="104" s="1"/>
  <c r="AK333" i="104"/>
  <c r="AX333" i="104" s="1"/>
  <c r="AS237" i="104"/>
  <c r="AI244" i="104"/>
  <c r="AV244" i="104" s="1"/>
  <c r="AG247" i="104"/>
  <c r="AQ248" i="104"/>
  <c r="AI249" i="104"/>
  <c r="AV249" i="104" s="1"/>
  <c r="AS253" i="104"/>
  <c r="AS262" i="104"/>
  <c r="AQ265" i="104"/>
  <c r="AJ266" i="104"/>
  <c r="AW266" i="104" s="1"/>
  <c r="AR268" i="104"/>
  <c r="AS273" i="104"/>
  <c r="AP287" i="104"/>
  <c r="L287" i="104" s="1"/>
  <c r="AL287" i="104"/>
  <c r="AT287" i="104"/>
  <c r="O311" i="104"/>
  <c r="AO311" i="104"/>
  <c r="AN311" i="104"/>
  <c r="J311" i="104"/>
  <c r="AT311" i="104"/>
  <c r="I311" i="104"/>
  <c r="AR311" i="104"/>
  <c r="AQ311" i="104"/>
  <c r="AM311" i="104"/>
  <c r="AL311" i="104"/>
  <c r="AG311" i="104"/>
  <c r="L311" i="104"/>
  <c r="AL229" i="104"/>
  <c r="L237" i="104"/>
  <c r="AT237" i="104"/>
  <c r="J239" i="104"/>
  <c r="AR239" i="104"/>
  <c r="AJ244" i="104"/>
  <c r="AW244" i="104" s="1"/>
  <c r="AT245" i="104"/>
  <c r="L245" i="104"/>
  <c r="AR248" i="104"/>
  <c r="AJ249" i="104"/>
  <c r="AW249" i="104" s="1"/>
  <c r="AM250" i="104"/>
  <c r="AG250" i="104"/>
  <c r="I253" i="104"/>
  <c r="AM257" i="104"/>
  <c r="AT262" i="104"/>
  <c r="AR265" i="104"/>
  <c r="AS268" i="104"/>
  <c r="AP271" i="104"/>
  <c r="L271" i="104" s="1"/>
  <c r="AL271" i="104"/>
  <c r="AT271" i="104"/>
  <c r="AM282" i="104"/>
  <c r="AG282" i="104"/>
  <c r="AQ282" i="104"/>
  <c r="I282" i="104"/>
  <c r="I283" i="104"/>
  <c r="O287" i="104"/>
  <c r="O237" i="104"/>
  <c r="AS239" i="104"/>
  <c r="I248" i="104"/>
  <c r="AS248" i="104"/>
  <c r="AR253" i="104"/>
  <c r="J253" i="104"/>
  <c r="AL253" i="104"/>
  <c r="I265" i="104"/>
  <c r="AJ271" i="104"/>
  <c r="AW271" i="104" s="1"/>
  <c r="AI271" i="104"/>
  <c r="AV271" i="104" s="1"/>
  <c r="O290" i="104"/>
  <c r="AR290" i="104"/>
  <c r="AQ290" i="104"/>
  <c r="I290" i="104"/>
  <c r="AO290" i="104"/>
  <c r="AN290" i="104"/>
  <c r="AG290" i="104"/>
  <c r="AQ262" i="104"/>
  <c r="I262" i="104"/>
  <c r="AT283" i="104"/>
  <c r="AP283" i="104"/>
  <c r="L283" i="104" s="1"/>
  <c r="AN283" i="104"/>
  <c r="AM283" i="104"/>
  <c r="AK288" i="104"/>
  <c r="AX288" i="104" s="1"/>
  <c r="AI288" i="104"/>
  <c r="AV288" i="104" s="1"/>
  <c r="AI304" i="104"/>
  <c r="AV304" i="104" s="1"/>
  <c r="O337" i="104"/>
  <c r="AQ337" i="104"/>
  <c r="AG337" i="104"/>
  <c r="AT337" i="104"/>
  <c r="I337" i="104"/>
  <c r="AR337" i="104"/>
  <c r="AP337" i="104"/>
  <c r="L337" i="104" s="1"/>
  <c r="AL337" i="104"/>
  <c r="J337" i="104"/>
  <c r="AS337" i="104"/>
  <c r="AO337" i="104"/>
  <c r="AN337" i="104"/>
  <c r="AM337" i="104"/>
  <c r="L262" i="104"/>
  <c r="AP265" i="104"/>
  <c r="L265" i="104" s="1"/>
  <c r="AO265" i="104"/>
  <c r="O268" i="104"/>
  <c r="AT268" i="104"/>
  <c r="AN273" i="104"/>
  <c r="AG273" i="104"/>
  <c r="AR273" i="104"/>
  <c r="J273" i="104"/>
  <c r="O283" i="104"/>
  <c r="O295" i="104"/>
  <c r="AT295" i="104"/>
  <c r="AR295" i="104"/>
  <c r="J295" i="104"/>
  <c r="AQ295" i="104"/>
  <c r="I295" i="104"/>
  <c r="AM295" i="104"/>
  <c r="AL295" i="104"/>
  <c r="AG335" i="104"/>
  <c r="AS335" i="104"/>
  <c r="I335" i="104"/>
  <c r="AO335" i="104"/>
  <c r="AM335" i="104"/>
  <c r="AL335" i="104"/>
  <c r="O335" i="104"/>
  <c r="J335" i="104"/>
  <c r="AT335" i="104"/>
  <c r="AR335" i="104"/>
  <c r="AQ335" i="104"/>
  <c r="AP335" i="104"/>
  <c r="L335" i="104" s="1"/>
  <c r="AN335" i="104"/>
  <c r="AJ340" i="104"/>
  <c r="AW340" i="104" s="1"/>
  <c r="AI340" i="104"/>
  <c r="AV340" i="104" s="1"/>
  <c r="AK340" i="104"/>
  <c r="AX340" i="104" s="1"/>
  <c r="O262" i="104"/>
  <c r="AK296" i="104"/>
  <c r="AX296" i="104" s="1"/>
  <c r="AI296" i="104"/>
  <c r="AV296" i="104" s="1"/>
  <c r="AO301" i="104"/>
  <c r="AM301" i="104"/>
  <c r="O301" i="104"/>
  <c r="AS301" i="104"/>
  <c r="I301" i="104"/>
  <c r="AR301" i="104"/>
  <c r="AP301" i="104"/>
  <c r="L301" i="104" s="1"/>
  <c r="AK302" i="104"/>
  <c r="AX302" i="104" s="1"/>
  <c r="AJ302" i="104"/>
  <c r="AW302" i="104" s="1"/>
  <c r="AI307" i="104"/>
  <c r="AV307" i="104" s="1"/>
  <c r="AK307" i="104"/>
  <c r="AX307" i="104" s="1"/>
  <c r="AJ307" i="104"/>
  <c r="AW307" i="104" s="1"/>
  <c r="AQ315" i="104"/>
  <c r="I315" i="104"/>
  <c r="AO315" i="104"/>
  <c r="AN315" i="104"/>
  <c r="AL315" i="104"/>
  <c r="AG315" i="104"/>
  <c r="O315" i="104"/>
  <c r="J315" i="104"/>
  <c r="AT315" i="104"/>
  <c r="AS315" i="104"/>
  <c r="AR315" i="104"/>
  <c r="AS163" i="104"/>
  <c r="J172" i="104"/>
  <c r="AR172" i="104"/>
  <c r="AS179" i="104"/>
  <c r="J188" i="104"/>
  <c r="AR188" i="104"/>
  <c r="AS195" i="104"/>
  <c r="AR204" i="104"/>
  <c r="AP206" i="104"/>
  <c r="L206" i="104" s="1"/>
  <c r="AS211" i="104"/>
  <c r="AJ212" i="104"/>
  <c r="AW212" i="104" s="1"/>
  <c r="AP222" i="104"/>
  <c r="L222" i="104" s="1"/>
  <c r="AS227" i="104"/>
  <c r="AJ228" i="104"/>
  <c r="AW228" i="104" s="1"/>
  <c r="I229" i="104"/>
  <c r="AQ229" i="104"/>
  <c r="AP238" i="104"/>
  <c r="L238" i="104" s="1"/>
  <c r="AI245" i="104"/>
  <c r="AV245" i="104" s="1"/>
  <c r="AQ246" i="104"/>
  <c r="I246" i="104"/>
  <c r="AM247" i="104"/>
  <c r="O248" i="104"/>
  <c r="AO249" i="104"/>
  <c r="AG253" i="104"/>
  <c r="AL255" i="104"/>
  <c r="I257" i="104"/>
  <c r="AS257" i="104"/>
  <c r="O265" i="104"/>
  <c r="AQ266" i="104"/>
  <c r="AG268" i="104"/>
  <c r="AK271" i="104"/>
  <c r="AX271" i="104" s="1"/>
  <c r="O273" i="104"/>
  <c r="AS275" i="104"/>
  <c r="AQ278" i="104"/>
  <c r="I278" i="104"/>
  <c r="AM278" i="104"/>
  <c r="O278" i="104"/>
  <c r="AJ282" i="104"/>
  <c r="AW282" i="104" s="1"/>
  <c r="AG283" i="104"/>
  <c r="AM287" i="104"/>
  <c r="AJ288" i="104"/>
  <c r="AW288" i="104" s="1"/>
  <c r="AM291" i="104"/>
  <c r="AG295" i="104"/>
  <c r="AS311" i="104"/>
  <c r="L179" i="104"/>
  <c r="L195" i="104"/>
  <c r="I206" i="104"/>
  <c r="AQ206" i="104"/>
  <c r="I222" i="104"/>
  <c r="AQ222" i="104"/>
  <c r="L227" i="104"/>
  <c r="J229" i="104"/>
  <c r="AR229" i="104"/>
  <c r="I238" i="104"/>
  <c r="AQ238" i="104"/>
  <c r="AK245" i="104"/>
  <c r="AX245" i="104" s="1"/>
  <c r="L246" i="104"/>
  <c r="AN247" i="104"/>
  <c r="AQ249" i="104"/>
  <c r="AT251" i="104"/>
  <c r="AN251" i="104"/>
  <c r="AM255" i="104"/>
  <c r="J257" i="104"/>
  <c r="AG262" i="104"/>
  <c r="AR263" i="104"/>
  <c r="J263" i="104"/>
  <c r="AQ263" i="104"/>
  <c r="I263" i="104"/>
  <c r="AR266" i="104"/>
  <c r="AL267" i="104"/>
  <c r="AR269" i="104"/>
  <c r="J269" i="104"/>
  <c r="AL269" i="104"/>
  <c r="AM271" i="104"/>
  <c r="AI272" i="104"/>
  <c r="AV272" i="104" s="1"/>
  <c r="O274" i="104"/>
  <c r="AQ274" i="104"/>
  <c r="I274" i="104"/>
  <c r="AO274" i="104"/>
  <c r="AN274" i="104"/>
  <c r="I275" i="104"/>
  <c r="AT279" i="104"/>
  <c r="L279" i="104"/>
  <c r="AR279" i="104"/>
  <c r="J279" i="104"/>
  <c r="AQ279" i="104"/>
  <c r="I279" i="104"/>
  <c r="AL279" i="104"/>
  <c r="AK282" i="104"/>
  <c r="AX282" i="104" s="1"/>
  <c r="AG284" i="104"/>
  <c r="O284" i="104"/>
  <c r="AT284" i="104"/>
  <c r="AO284" i="104"/>
  <c r="AR285" i="104"/>
  <c r="J285" i="104"/>
  <c r="AN285" i="104"/>
  <c r="AL285" i="104"/>
  <c r="AN287" i="104"/>
  <c r="AL290" i="104"/>
  <c r="AO291" i="104"/>
  <c r="AR300" i="104"/>
  <c r="J300" i="104"/>
  <c r="AQ300" i="104"/>
  <c r="AP300" i="104"/>
  <c r="L300" i="104" s="1"/>
  <c r="AN300" i="104"/>
  <c r="AM300" i="104"/>
  <c r="AK306" i="104"/>
  <c r="AX306" i="104" s="1"/>
  <c r="AJ306" i="104"/>
  <c r="AW306" i="104" s="1"/>
  <c r="AN310" i="104"/>
  <c r="AG310" i="104"/>
  <c r="O310" i="104"/>
  <c r="L310" i="104"/>
  <c r="AT310" i="104"/>
  <c r="J310" i="104"/>
  <c r="AS310" i="104"/>
  <c r="I310" i="104"/>
  <c r="AR310" i="104"/>
  <c r="AO310" i="104"/>
  <c r="AM310" i="104"/>
  <c r="AL310" i="104"/>
  <c r="AS229" i="104"/>
  <c r="AO247" i="104"/>
  <c r="AG248" i="104"/>
  <c r="I249" i="104"/>
  <c r="AR249" i="104"/>
  <c r="AI253" i="104"/>
  <c r="AV253" i="104" s="1"/>
  <c r="AN257" i="104"/>
  <c r="AG257" i="104"/>
  <c r="AG265" i="104"/>
  <c r="I266" i="104"/>
  <c r="AS266" i="104"/>
  <c r="AJ272" i="104"/>
  <c r="AW272" i="104" s="1"/>
  <c r="AI277" i="104"/>
  <c r="AV277" i="104" s="1"/>
  <c r="AO287" i="104"/>
  <c r="AM290" i="104"/>
  <c r="AG301" i="104"/>
  <c r="AM315" i="104"/>
  <c r="L229" i="104"/>
  <c r="AL237" i="104"/>
  <c r="AM245" i="104"/>
  <c r="AP247" i="104"/>
  <c r="L247" i="104" s="1"/>
  <c r="J249" i="104"/>
  <c r="AS249" i="104"/>
  <c r="AL250" i="104"/>
  <c r="AJ253" i="104"/>
  <c r="AW253" i="104" s="1"/>
  <c r="J266" i="104"/>
  <c r="AO271" i="104"/>
  <c r="AL275" i="104"/>
  <c r="O275" i="104"/>
  <c r="AP275" i="104"/>
  <c r="L275" i="104" s="1"/>
  <c r="AK277" i="104"/>
  <c r="AX277" i="104" s="1"/>
  <c r="AN282" i="104"/>
  <c r="AQ287" i="104"/>
  <c r="AP290" i="104"/>
  <c r="L290" i="104" s="1"/>
  <c r="AS291" i="104"/>
  <c r="AI293" i="104"/>
  <c r="AV293" i="104" s="1"/>
  <c r="AJ296" i="104"/>
  <c r="AW296" i="104" s="1"/>
  <c r="AI302" i="104"/>
  <c r="AV302" i="104" s="1"/>
  <c r="AL312" i="104"/>
  <c r="O312" i="104"/>
  <c r="AO312" i="104"/>
  <c r="AN312" i="104"/>
  <c r="AG312" i="104"/>
  <c r="AT312" i="104"/>
  <c r="J312" i="104"/>
  <c r="AS312" i="104"/>
  <c r="I312" i="104"/>
  <c r="AR312" i="104"/>
  <c r="AQ312" i="104"/>
  <c r="AP315" i="104"/>
  <c r="L315" i="104" s="1"/>
  <c r="AM237" i="104"/>
  <c r="AT249" i="104"/>
  <c r="AL262" i="104"/>
  <c r="AM266" i="104"/>
  <c r="AG266" i="104"/>
  <c r="AL268" i="104"/>
  <c r="AR287" i="104"/>
  <c r="AS290" i="104"/>
  <c r="AK293" i="104"/>
  <c r="AX293" i="104" s="1"/>
  <c r="AN295" i="104"/>
  <c r="AM262" i="104"/>
  <c r="AK334" i="104"/>
  <c r="AX334" i="104" s="1"/>
  <c r="AJ334" i="104"/>
  <c r="AW334" i="104" s="1"/>
  <c r="AI334" i="104"/>
  <c r="AV334" i="104" s="1"/>
  <c r="AR247" i="104"/>
  <c r="J247" i="104"/>
  <c r="AT247" i="104"/>
  <c r="AL248" i="104"/>
  <c r="AN262" i="104"/>
  <c r="AN268" i="104"/>
  <c r="AM273" i="104"/>
  <c r="AO283" i="104"/>
  <c r="AP295" i="104"/>
  <c r="L295" i="104" s="1"/>
  <c r="AN301" i="104"/>
  <c r="AO317" i="104"/>
  <c r="AT317" i="104"/>
  <c r="J317" i="104"/>
  <c r="AS317" i="104"/>
  <c r="I317" i="104"/>
  <c r="AR317" i="104"/>
  <c r="AQ317" i="104"/>
  <c r="AP317" i="104"/>
  <c r="L317" i="104" s="1"/>
  <c r="AN317" i="104"/>
  <c r="AM317" i="104"/>
  <c r="AL317" i="104"/>
  <c r="AG317" i="104"/>
  <c r="O317" i="104"/>
  <c r="AO262" i="104"/>
  <c r="AQ283" i="104"/>
  <c r="AP324" i="104"/>
  <c r="L324" i="104" s="1"/>
  <c r="AL324" i="104"/>
  <c r="J324" i="104"/>
  <c r="I324" i="104"/>
  <c r="AT324" i="104"/>
  <c r="AS324" i="104"/>
  <c r="AR324" i="104"/>
  <c r="AQ324" i="104"/>
  <c r="AO324" i="104"/>
  <c r="AN324" i="104"/>
  <c r="AM324" i="104"/>
  <c r="AG324" i="104"/>
  <c r="O324" i="104"/>
  <c r="AP289" i="104"/>
  <c r="L289" i="104" s="1"/>
  <c r="AS294" i="104"/>
  <c r="AQ306" i="104"/>
  <c r="AN318" i="104"/>
  <c r="AT320" i="104"/>
  <c r="AP320" i="104"/>
  <c r="L320" i="104" s="1"/>
  <c r="AN320" i="104"/>
  <c r="AM320" i="104"/>
  <c r="AS321" i="104"/>
  <c r="AQ322" i="104"/>
  <c r="AP326" i="104"/>
  <c r="L326" i="104" s="1"/>
  <c r="AL327" i="104"/>
  <c r="AQ318" i="104"/>
  <c r="AS322" i="104"/>
  <c r="AQ326" i="104"/>
  <c r="AM327" i="104"/>
  <c r="AM332" i="104"/>
  <c r="AS280" i="104"/>
  <c r="J289" i="104"/>
  <c r="AR289" i="104"/>
  <c r="O294" i="104"/>
  <c r="AS296" i="104"/>
  <c r="AT298" i="104"/>
  <c r="L298" i="104"/>
  <c r="AM303" i="104"/>
  <c r="AG303" i="104"/>
  <c r="I306" i="104"/>
  <c r="O308" i="104"/>
  <c r="AR318" i="104"/>
  <c r="I321" i="104"/>
  <c r="AS326" i="104"/>
  <c r="AP327" i="104"/>
  <c r="L327" i="104" s="1"/>
  <c r="AN332" i="104"/>
  <c r="AS289" i="104"/>
  <c r="AR306" i="104"/>
  <c r="J306" i="104"/>
  <c r="AL306" i="104"/>
  <c r="I318" i="104"/>
  <c r="AG320" i="104"/>
  <c r="AR327" i="104"/>
  <c r="AG321" i="104"/>
  <c r="O321" i="104"/>
  <c r="AT321" i="104"/>
  <c r="AT346" i="104"/>
  <c r="AP346" i="104"/>
  <c r="L346" i="104" s="1"/>
  <c r="J346" i="104"/>
  <c r="AS346" i="104"/>
  <c r="AQ346" i="104"/>
  <c r="AO346" i="104"/>
  <c r="AM346" i="104"/>
  <c r="AL346" i="104"/>
  <c r="AG346" i="104"/>
  <c r="O346" i="104"/>
  <c r="AP318" i="104"/>
  <c r="L318" i="104" s="1"/>
  <c r="AO318" i="104"/>
  <c r="AR322" i="104"/>
  <c r="J322" i="104"/>
  <c r="AN322" i="104"/>
  <c r="AL322" i="104"/>
  <c r="AT327" i="104"/>
  <c r="AP350" i="104"/>
  <c r="L350" i="104" s="1"/>
  <c r="AL350" i="104"/>
  <c r="O350" i="104"/>
  <c r="AR350" i="104"/>
  <c r="J350" i="104"/>
  <c r="I350" i="104"/>
  <c r="AS350" i="104"/>
  <c r="AQ350" i="104"/>
  <c r="AO350" i="104"/>
  <c r="AN350" i="104"/>
  <c r="AN326" i="104"/>
  <c r="AG326" i="104"/>
  <c r="AR326" i="104"/>
  <c r="AJ329" i="104"/>
  <c r="AW329" i="104" s="1"/>
  <c r="AS261" i="104"/>
  <c r="AP272" i="104"/>
  <c r="L272" i="104" s="1"/>
  <c r="AS277" i="104"/>
  <c r="AP288" i="104"/>
  <c r="L288" i="104" s="1"/>
  <c r="AG289" i="104"/>
  <c r="AS293" i="104"/>
  <c r="AP297" i="104"/>
  <c r="L297" i="104" s="1"/>
  <c r="AQ299" i="104"/>
  <c r="I299" i="104"/>
  <c r="AO302" i="104"/>
  <c r="AG306" i="104"/>
  <c r="AL308" i="104"/>
  <c r="O318" i="104"/>
  <c r="AQ319" i="104"/>
  <c r="O322" i="104"/>
  <c r="AI325" i="104"/>
  <c r="AV325" i="104" s="1"/>
  <c r="AR328" i="104"/>
  <c r="AG350" i="104"/>
  <c r="AM244" i="104"/>
  <c r="AM260" i="104"/>
  <c r="L261" i="104"/>
  <c r="I272" i="104"/>
  <c r="AQ272" i="104"/>
  <c r="AM276" i="104"/>
  <c r="L277" i="104"/>
  <c r="I288" i="104"/>
  <c r="AQ288" i="104"/>
  <c r="AM292" i="104"/>
  <c r="AQ297" i="104"/>
  <c r="L299" i="104"/>
  <c r="AQ302" i="104"/>
  <c r="AT304" i="104"/>
  <c r="L304" i="104"/>
  <c r="AN304" i="104"/>
  <c r="AM308" i="104"/>
  <c r="AR316" i="104"/>
  <c r="J316" i="104"/>
  <c r="AQ316" i="104"/>
  <c r="I316" i="104"/>
  <c r="AR319" i="104"/>
  <c r="AL320" i="104"/>
  <c r="AJ325" i="104"/>
  <c r="AW325" i="104" s="1"/>
  <c r="O326" i="104"/>
  <c r="AS328" i="104"/>
  <c r="AQ331" i="104"/>
  <c r="I331" i="104"/>
  <c r="AM331" i="104"/>
  <c r="O331" i="104"/>
  <c r="AG318" i="104"/>
  <c r="AL321" i="104"/>
  <c r="AG322" i="104"/>
  <c r="O327" i="104"/>
  <c r="AQ327" i="104"/>
  <c r="I327" i="104"/>
  <c r="AO327" i="104"/>
  <c r="AN327" i="104"/>
  <c r="AT332" i="104"/>
  <c r="AR332" i="104"/>
  <c r="J332" i="104"/>
  <c r="AQ332" i="104"/>
  <c r="I332" i="104"/>
  <c r="AL332" i="104"/>
  <c r="AI345" i="104"/>
  <c r="AV345" i="104" s="1"/>
  <c r="AK345" i="104"/>
  <c r="AX345" i="104" s="1"/>
  <c r="AJ345" i="104"/>
  <c r="AW345" i="104" s="1"/>
  <c r="AM350" i="104"/>
  <c r="AS272" i="104"/>
  <c r="AS288" i="104"/>
  <c r="AM294" i="104"/>
  <c r="J297" i="104"/>
  <c r="AM298" i="104"/>
  <c r="J302" i="104"/>
  <c r="AS302" i="104"/>
  <c r="AL303" i="104"/>
  <c r="AO308" i="104"/>
  <c r="J319" i="104"/>
  <c r="AQ320" i="104"/>
  <c r="AM321" i="104"/>
  <c r="O332" i="104"/>
  <c r="AN346" i="104"/>
  <c r="AT350" i="104"/>
  <c r="AN294" i="104"/>
  <c r="AS297" i="104"/>
  <c r="AM297" i="104"/>
  <c r="AT302" i="104"/>
  <c r="AQ308" i="104"/>
  <c r="AM319" i="104"/>
  <c r="AG319" i="104"/>
  <c r="AR320" i="104"/>
  <c r="AN321" i="104"/>
  <c r="AL328" i="104"/>
  <c r="O328" i="104"/>
  <c r="AP328" i="104"/>
  <c r="L328" i="104" s="1"/>
  <c r="AT342" i="104"/>
  <c r="O342" i="104"/>
  <c r="J342" i="104"/>
  <c r="AS342" i="104"/>
  <c r="I342" i="104"/>
  <c r="AO342" i="104"/>
  <c r="AN342" i="104"/>
  <c r="AL342" i="104"/>
  <c r="AR346" i="104"/>
  <c r="AO321" i="104"/>
  <c r="AK341" i="104"/>
  <c r="AX341" i="104" s="1"/>
  <c r="AI341" i="104"/>
  <c r="AV341" i="104" s="1"/>
  <c r="AP321" i="104"/>
  <c r="L321" i="104" s="1"/>
  <c r="AM322" i="104"/>
  <c r="AL326" i="104"/>
  <c r="I294" i="104"/>
  <c r="AQ298" i="104"/>
  <c r="AQ303" i="104"/>
  <c r="AO306" i="104"/>
  <c r="I308" i="104"/>
  <c r="AT308" i="104"/>
  <c r="AL318" i="104"/>
  <c r="I320" i="104"/>
  <c r="AQ321" i="104"/>
  <c r="AO322" i="104"/>
  <c r="AM326" i="104"/>
  <c r="AG328" i="104"/>
  <c r="AL331" i="104"/>
  <c r="AP334" i="104"/>
  <c r="L334" i="104" s="1"/>
  <c r="AR334" i="104"/>
  <c r="AT334" i="104"/>
  <c r="J334" i="104"/>
  <c r="AS334" i="104"/>
  <c r="I334" i="104"/>
  <c r="AL334" i="104"/>
  <c r="AN336" i="104"/>
  <c r="AP336" i="104"/>
  <c r="L336" i="104" s="1"/>
  <c r="AL336" i="104"/>
  <c r="O336" i="104"/>
  <c r="AS336" i="104"/>
  <c r="I336" i="104"/>
  <c r="AR336" i="104"/>
  <c r="AL340" i="104"/>
  <c r="AS340" i="104"/>
  <c r="AR340" i="104"/>
  <c r="AP340" i="104"/>
  <c r="L340" i="104" s="1"/>
  <c r="AO340" i="104"/>
  <c r="AG347" i="104"/>
  <c r="AP347" i="104"/>
  <c r="L347" i="104" s="1"/>
  <c r="AM347" i="104"/>
  <c r="AQ347" i="104"/>
  <c r="AO347" i="104"/>
  <c r="AL347" i="104"/>
  <c r="J347" i="104"/>
  <c r="I347" i="104"/>
  <c r="AT347" i="104"/>
  <c r="AS347" i="104"/>
  <c r="AL338" i="104"/>
  <c r="AN338" i="104"/>
  <c r="AT333" i="104"/>
  <c r="O338" i="104"/>
  <c r="I344" i="104"/>
  <c r="AR344" i="104"/>
  <c r="J344" i="104"/>
  <c r="AT344" i="104"/>
  <c r="AS314" i="104"/>
  <c r="AP325" i="104"/>
  <c r="L325" i="104" s="1"/>
  <c r="AS330" i="104"/>
  <c r="AG344" i="104"/>
  <c r="AS345" i="104"/>
  <c r="AR348" i="104"/>
  <c r="J348" i="104"/>
  <c r="AN348" i="104"/>
  <c r="AG348" i="104"/>
  <c r="AT348" i="104"/>
  <c r="L348" i="104"/>
  <c r="AT349" i="104"/>
  <c r="AM313" i="104"/>
  <c r="I325" i="104"/>
  <c r="AQ325" i="104"/>
  <c r="AM329" i="104"/>
  <c r="L330" i="104"/>
  <c r="I345" i="104"/>
  <c r="O348" i="104"/>
  <c r="AS325" i="104"/>
  <c r="AL333" i="104"/>
  <c r="AO338" i="104"/>
  <c r="AM345" i="104"/>
  <c r="AO345" i="104"/>
  <c r="O349" i="104"/>
  <c r="AN349" i="104"/>
  <c r="I338" i="104"/>
  <c r="AS338" i="104"/>
  <c r="AO343" i="104"/>
  <c r="AQ343" i="104"/>
  <c r="I343" i="104"/>
  <c r="AN344" i="104"/>
  <c r="AG345" i="104"/>
  <c r="AL348" i="104"/>
  <c r="O339" i="104"/>
  <c r="AS341" i="104"/>
  <c r="AS351" i="104"/>
  <c r="I341" i="104"/>
  <c r="S20" i="101"/>
  <c r="S19" i="101" s="1"/>
  <c r="U20" i="101"/>
  <c r="U19" i="101" s="1"/>
  <c r="S20" i="100"/>
  <c r="S19" i="100" s="1"/>
  <c r="S20" i="99"/>
  <c r="S19" i="99" s="1"/>
  <c r="P20" i="69"/>
  <c r="S20" i="98"/>
  <c r="S19" i="98" s="1"/>
  <c r="T20" i="69"/>
  <c r="T19" i="69" s="1"/>
  <c r="U20" i="69"/>
  <c r="U19" i="69" s="1"/>
  <c r="T20" i="101"/>
  <c r="T19" i="101" s="1"/>
  <c r="R20" i="101"/>
  <c r="R19" i="101" s="1"/>
  <c r="P20" i="101"/>
  <c r="P19" i="101" s="1"/>
  <c r="T20" i="99"/>
  <c r="T19" i="99" s="1"/>
  <c r="R20" i="99"/>
  <c r="R19" i="99" s="1"/>
  <c r="P20" i="99"/>
  <c r="P19" i="99" s="1"/>
  <c r="R20" i="100"/>
  <c r="R19" i="100" s="1"/>
  <c r="S20" i="69"/>
  <c r="S19" i="69" s="1"/>
  <c r="U20" i="99"/>
  <c r="U19" i="99" s="1"/>
  <c r="R20" i="98"/>
  <c r="R19" i="98" s="1"/>
  <c r="R20" i="69"/>
  <c r="R19" i="69" s="1"/>
  <c r="Q20" i="101"/>
  <c r="Q19" i="101" s="1"/>
  <c r="R20" i="102"/>
  <c r="R19" i="102" s="1"/>
  <c r="T20" i="98"/>
  <c r="T19" i="98" s="1"/>
  <c r="P20" i="98"/>
  <c r="P19" i="98" s="1"/>
  <c r="Q20" i="99"/>
  <c r="Q19" i="99" s="1"/>
  <c r="U20" i="98"/>
  <c r="U19" i="98" s="1"/>
  <c r="T20" i="100"/>
  <c r="T19" i="100" s="1"/>
  <c r="P20" i="100"/>
  <c r="P19" i="100" s="1"/>
  <c r="T20" i="102"/>
  <c r="T19" i="102" s="1"/>
  <c r="G144" i="2"/>
  <c r="U20" i="100"/>
  <c r="U19" i="100" s="1"/>
  <c r="U20" i="102"/>
  <c r="U19" i="102" s="1"/>
  <c r="S20" i="102"/>
  <c r="S19" i="102" s="1"/>
  <c r="Q20" i="102"/>
  <c r="Q19" i="102" s="1"/>
  <c r="H144" i="2"/>
  <c r="AM5" i="108" l="1"/>
  <c r="Y49" i="2" s="1"/>
  <c r="AD19" i="106"/>
  <c r="Y19" i="106"/>
  <c r="AI332" i="111"/>
  <c r="AV332" i="111" s="1"/>
  <c r="AI319" i="112"/>
  <c r="AV319" i="112" s="1"/>
  <c r="AI33" i="109"/>
  <c r="AV33" i="109" s="1"/>
  <c r="AK38" i="106"/>
  <c r="AX38" i="106" s="1"/>
  <c r="AJ202" i="109"/>
  <c r="AW202" i="109" s="1"/>
  <c r="AJ127" i="111"/>
  <c r="AW127" i="111" s="1"/>
  <c r="AK26" i="109"/>
  <c r="AX26" i="109" s="1"/>
  <c r="AJ38" i="106"/>
  <c r="AW38" i="106" s="1"/>
  <c r="AK127" i="111"/>
  <c r="AX127" i="111" s="1"/>
  <c r="AK326" i="112"/>
  <c r="AX326" i="112" s="1"/>
  <c r="AI159" i="109"/>
  <c r="AV159" i="109" s="1"/>
  <c r="AJ28" i="111"/>
  <c r="AW28" i="111" s="1"/>
  <c r="AK330" i="109"/>
  <c r="AX330" i="109" s="1"/>
  <c r="AK28" i="111"/>
  <c r="AX28" i="111" s="1"/>
  <c r="AI330" i="109"/>
  <c r="AV330" i="109" s="1"/>
  <c r="AI276" i="104"/>
  <c r="AV276" i="104" s="1"/>
  <c r="AI257" i="106"/>
  <c r="AV257" i="106" s="1"/>
  <c r="AI326" i="112"/>
  <c r="AV326" i="112" s="1"/>
  <c r="AI41" i="112"/>
  <c r="AV41" i="112" s="1"/>
  <c r="AI101" i="104"/>
  <c r="AV101" i="104" s="1"/>
  <c r="AK338" i="98"/>
  <c r="AX338" i="98" s="1"/>
  <c r="AJ338" i="98"/>
  <c r="AW338" i="98" s="1"/>
  <c r="AI301" i="111"/>
  <c r="AV301" i="111" s="1"/>
  <c r="AI283" i="112"/>
  <c r="AV283" i="112" s="1"/>
  <c r="AJ257" i="106"/>
  <c r="AW257" i="106" s="1"/>
  <c r="AI202" i="109"/>
  <c r="AV202" i="109" s="1"/>
  <c r="AJ283" i="112"/>
  <c r="AW283" i="112" s="1"/>
  <c r="AJ280" i="111"/>
  <c r="AW280" i="111" s="1"/>
  <c r="AJ276" i="104"/>
  <c r="AW276" i="104" s="1"/>
  <c r="AJ319" i="112"/>
  <c r="AW319" i="112" s="1"/>
  <c r="AF19" i="109"/>
  <c r="AJ5" i="109"/>
  <c r="V48" i="2" s="1"/>
  <c r="AJ5" i="106"/>
  <c r="V51" i="2" s="1"/>
  <c r="V19" i="105"/>
  <c r="V19" i="104"/>
  <c r="AF5" i="110"/>
  <c r="R47" i="2" s="1"/>
  <c r="AI345" i="112"/>
  <c r="AV345" i="112" s="1"/>
  <c r="AJ345" i="112"/>
  <c r="AW345" i="112" s="1"/>
  <c r="AJ25" i="112"/>
  <c r="AW25" i="112" s="1"/>
  <c r="AI121" i="112"/>
  <c r="AV121" i="112" s="1"/>
  <c r="AK121" i="112"/>
  <c r="AX121" i="112" s="1"/>
  <c r="AD5" i="112"/>
  <c r="P45" i="2" s="1"/>
  <c r="AJ67" i="112"/>
  <c r="AW67" i="112" s="1"/>
  <c r="AJ111" i="112"/>
  <c r="AW111" i="112" s="1"/>
  <c r="AK67" i="112"/>
  <c r="AX67" i="112" s="1"/>
  <c r="AK253" i="111"/>
  <c r="AX253" i="111" s="1"/>
  <c r="AJ213" i="111"/>
  <c r="AW213" i="111" s="1"/>
  <c r="AJ253" i="111"/>
  <c r="AW253" i="111" s="1"/>
  <c r="AK213" i="111"/>
  <c r="AX213" i="111" s="1"/>
  <c r="AI62" i="111"/>
  <c r="AV62" i="111" s="1"/>
  <c r="AJ62" i="111"/>
  <c r="AW62" i="111" s="1"/>
  <c r="AI98" i="111"/>
  <c r="AV98" i="111" s="1"/>
  <c r="AK98" i="111"/>
  <c r="AX98" i="111" s="1"/>
  <c r="AJ162" i="111"/>
  <c r="AW162" i="111" s="1"/>
  <c r="AI162" i="111"/>
  <c r="AV162" i="111" s="1"/>
  <c r="AK134" i="110"/>
  <c r="AX134" i="110" s="1"/>
  <c r="AK99" i="110"/>
  <c r="AX99" i="110" s="1"/>
  <c r="AI99" i="110"/>
  <c r="AV99" i="110" s="1"/>
  <c r="AJ134" i="110"/>
  <c r="AW134" i="110" s="1"/>
  <c r="AK118" i="110"/>
  <c r="AX118" i="110" s="1"/>
  <c r="AI230" i="109"/>
  <c r="AV230" i="109" s="1"/>
  <c r="AJ230" i="109"/>
  <c r="AW230" i="109" s="1"/>
  <c r="AI196" i="109"/>
  <c r="AV196" i="109" s="1"/>
  <c r="AK92" i="109"/>
  <c r="AX92" i="109" s="1"/>
  <c r="AK311" i="108"/>
  <c r="AX311" i="108" s="1"/>
  <c r="AJ58" i="108"/>
  <c r="AW58" i="108" s="1"/>
  <c r="AK58" i="108"/>
  <c r="AX58" i="108" s="1"/>
  <c r="AI311" i="108"/>
  <c r="AV311" i="108" s="1"/>
  <c r="AJ255" i="107"/>
  <c r="AW255" i="107" s="1"/>
  <c r="AI31" i="107"/>
  <c r="AV31" i="107" s="1"/>
  <c r="AK255" i="107"/>
  <c r="AX255" i="107" s="1"/>
  <c r="AJ31" i="107"/>
  <c r="AW31" i="107" s="1"/>
  <c r="Q19" i="107"/>
  <c r="AK90" i="107"/>
  <c r="AX90" i="107" s="1"/>
  <c r="AJ90" i="107"/>
  <c r="AW90" i="107" s="1"/>
  <c r="AI37" i="106"/>
  <c r="AV37" i="106" s="1"/>
  <c r="AI154" i="106"/>
  <c r="AV154" i="106" s="1"/>
  <c r="AK57" i="106"/>
  <c r="AX57" i="106" s="1"/>
  <c r="AI286" i="106"/>
  <c r="AV286" i="106" s="1"/>
  <c r="AI260" i="106"/>
  <c r="AV260" i="106" s="1"/>
  <c r="P19" i="106"/>
  <c r="AK187" i="106"/>
  <c r="AX187" i="106" s="1"/>
  <c r="AI135" i="106"/>
  <c r="AV135" i="106" s="1"/>
  <c r="AJ57" i="106"/>
  <c r="AW57" i="106" s="1"/>
  <c r="AJ135" i="106"/>
  <c r="AW135" i="106" s="1"/>
  <c r="AI72" i="106"/>
  <c r="AV72" i="106" s="1"/>
  <c r="AI67" i="106"/>
  <c r="AV67" i="106" s="1"/>
  <c r="AJ260" i="106"/>
  <c r="AW260" i="106" s="1"/>
  <c r="AJ72" i="106"/>
  <c r="AW72" i="106" s="1"/>
  <c r="AK154" i="106"/>
  <c r="AX154" i="106" s="1"/>
  <c r="AK262" i="105"/>
  <c r="AX262" i="105" s="1"/>
  <c r="AI286" i="105"/>
  <c r="AV286" i="105" s="1"/>
  <c r="AJ286" i="105"/>
  <c r="AW286" i="105" s="1"/>
  <c r="AI199" i="105"/>
  <c r="AV199" i="105" s="1"/>
  <c r="AI266" i="105"/>
  <c r="AV266" i="105" s="1"/>
  <c r="AK199" i="105"/>
  <c r="AX199" i="105" s="1"/>
  <c r="AK266" i="105"/>
  <c r="AX266" i="105" s="1"/>
  <c r="AI112" i="105"/>
  <c r="AV112" i="105" s="1"/>
  <c r="AJ112" i="105"/>
  <c r="AW112" i="105" s="1"/>
  <c r="AJ347" i="104"/>
  <c r="AW347" i="104" s="1"/>
  <c r="AK347" i="104"/>
  <c r="AX347" i="104" s="1"/>
  <c r="AI59" i="104"/>
  <c r="AV59" i="104" s="1"/>
  <c r="AK298" i="104"/>
  <c r="AX298" i="104" s="1"/>
  <c r="AK59" i="104"/>
  <c r="AX59" i="104" s="1"/>
  <c r="AI165" i="104"/>
  <c r="AV165" i="104" s="1"/>
  <c r="AI298" i="104"/>
  <c r="AV298" i="104" s="1"/>
  <c r="AI223" i="104"/>
  <c r="AV223" i="104" s="1"/>
  <c r="AK223" i="104"/>
  <c r="AX223" i="104" s="1"/>
  <c r="AK165" i="104"/>
  <c r="AX165" i="104" s="1"/>
  <c r="AJ334" i="98"/>
  <c r="AW334" i="98" s="1"/>
  <c r="AI334" i="98"/>
  <c r="AV334" i="98" s="1"/>
  <c r="AI347" i="98"/>
  <c r="AV347" i="98" s="1"/>
  <c r="AK347" i="98"/>
  <c r="AX347" i="98" s="1"/>
  <c r="AI331" i="98"/>
  <c r="AV331" i="98" s="1"/>
  <c r="AJ331" i="98"/>
  <c r="AW331" i="98" s="1"/>
  <c r="AK331" i="98"/>
  <c r="AX331" i="98" s="1"/>
  <c r="AI335" i="98"/>
  <c r="AV335" i="98" s="1"/>
  <c r="AJ335" i="98"/>
  <c r="AW335" i="98" s="1"/>
  <c r="AK335" i="98"/>
  <c r="AX335" i="98" s="1"/>
  <c r="AI333" i="98"/>
  <c r="AV333" i="98" s="1"/>
  <c r="AJ333" i="98"/>
  <c r="AW333" i="98" s="1"/>
  <c r="AK333" i="98"/>
  <c r="AX333" i="98" s="1"/>
  <c r="AI344" i="98"/>
  <c r="AV344" i="98" s="1"/>
  <c r="AJ344" i="98"/>
  <c r="AW344" i="98" s="1"/>
  <c r="AK344" i="98"/>
  <c r="AX344" i="98" s="1"/>
  <c r="AI339" i="98"/>
  <c r="AV339" i="98" s="1"/>
  <c r="AJ339" i="98"/>
  <c r="AW339" i="98" s="1"/>
  <c r="AK339" i="98"/>
  <c r="AX339" i="98" s="1"/>
  <c r="AJ345" i="98"/>
  <c r="AW345" i="98" s="1"/>
  <c r="AK345" i="98"/>
  <c r="AX345" i="98" s="1"/>
  <c r="AI345" i="98"/>
  <c r="AV345" i="98" s="1"/>
  <c r="AI337" i="98"/>
  <c r="AV337" i="98" s="1"/>
  <c r="AJ337" i="98"/>
  <c r="AW337" i="98" s="1"/>
  <c r="AK337" i="98"/>
  <c r="AX337" i="98" s="1"/>
  <c r="AI342" i="98"/>
  <c r="AV342" i="98" s="1"/>
  <c r="AJ342" i="98"/>
  <c r="AW342" i="98" s="1"/>
  <c r="AK342" i="98"/>
  <c r="AX342" i="98" s="1"/>
  <c r="AI350" i="98"/>
  <c r="AV350" i="98" s="1"/>
  <c r="AJ350" i="98"/>
  <c r="AW350" i="98" s="1"/>
  <c r="AK350" i="98"/>
  <c r="AX350" i="98" s="1"/>
  <c r="AJ329" i="98"/>
  <c r="AW329" i="98" s="1"/>
  <c r="AK329" i="98"/>
  <c r="AX329" i="98" s="1"/>
  <c r="AI329" i="98"/>
  <c r="AV329" i="98" s="1"/>
  <c r="AI328" i="98"/>
  <c r="AV328" i="98" s="1"/>
  <c r="AJ328" i="98"/>
  <c r="AW328" i="98" s="1"/>
  <c r="AK328" i="98"/>
  <c r="AX328" i="98" s="1"/>
  <c r="AI336" i="98"/>
  <c r="AV336" i="98" s="1"/>
  <c r="AJ336" i="98"/>
  <c r="AW336" i="98" s="1"/>
  <c r="AK336" i="98"/>
  <c r="AX336" i="98" s="1"/>
  <c r="AJ298" i="112"/>
  <c r="AW298" i="112" s="1"/>
  <c r="AI110" i="112"/>
  <c r="AV110" i="112" s="1"/>
  <c r="AE19" i="112"/>
  <c r="AI100" i="112"/>
  <c r="AV100" i="112" s="1"/>
  <c r="AI331" i="112"/>
  <c r="AV331" i="112" s="1"/>
  <c r="AJ174" i="112"/>
  <c r="AW174" i="112" s="1"/>
  <c r="AI174" i="112"/>
  <c r="AV174" i="112" s="1"/>
  <c r="AJ303" i="112"/>
  <c r="AW303" i="112" s="1"/>
  <c r="AK32" i="112"/>
  <c r="AX32" i="112" s="1"/>
  <c r="AJ41" i="112"/>
  <c r="AW41" i="112" s="1"/>
  <c r="AK331" i="112"/>
  <c r="AX331" i="112" s="1"/>
  <c r="AJ100" i="112"/>
  <c r="AW100" i="112" s="1"/>
  <c r="AJ269" i="112"/>
  <c r="AW269" i="112" s="1"/>
  <c r="AJ336" i="112"/>
  <c r="AW336" i="112" s="1"/>
  <c r="AI182" i="112"/>
  <c r="AV182" i="112" s="1"/>
  <c r="AI258" i="112"/>
  <c r="AV258" i="112" s="1"/>
  <c r="AJ182" i="112"/>
  <c r="AW182" i="112" s="1"/>
  <c r="AF19" i="112"/>
  <c r="AJ258" i="112"/>
  <c r="AW258" i="112" s="1"/>
  <c r="AI105" i="112"/>
  <c r="AV105" i="112" s="1"/>
  <c r="AI171" i="112"/>
  <c r="AV171" i="112" s="1"/>
  <c r="AK105" i="112"/>
  <c r="AX105" i="112" s="1"/>
  <c r="AH5" i="112"/>
  <c r="T45" i="2" s="1"/>
  <c r="AI274" i="112"/>
  <c r="AV274" i="112" s="1"/>
  <c r="AK336" i="112"/>
  <c r="AX336" i="112" s="1"/>
  <c r="AJ220" i="112"/>
  <c r="AW220" i="112" s="1"/>
  <c r="AK220" i="112"/>
  <c r="AX220" i="112" s="1"/>
  <c r="AI201" i="112"/>
  <c r="AV201" i="112" s="1"/>
  <c r="AI149" i="112"/>
  <c r="AV149" i="112" s="1"/>
  <c r="AJ274" i="112"/>
  <c r="AW274" i="112" s="1"/>
  <c r="AK218" i="112"/>
  <c r="AX218" i="112" s="1"/>
  <c r="AK201" i="112"/>
  <c r="AX201" i="112" s="1"/>
  <c r="AK149" i="112"/>
  <c r="AX149" i="112" s="1"/>
  <c r="AI266" i="112"/>
  <c r="AV266" i="112" s="1"/>
  <c r="AI218" i="112"/>
  <c r="AV218" i="112" s="1"/>
  <c r="AJ266" i="112"/>
  <c r="AW266" i="112" s="1"/>
  <c r="AJ60" i="111"/>
  <c r="AW60" i="111" s="1"/>
  <c r="AI60" i="111"/>
  <c r="AV60" i="111" s="1"/>
  <c r="AJ267" i="111"/>
  <c r="AW267" i="111" s="1"/>
  <c r="AI267" i="111"/>
  <c r="AV267" i="111" s="1"/>
  <c r="AK227" i="111"/>
  <c r="AX227" i="111" s="1"/>
  <c r="AI311" i="111"/>
  <c r="AV311" i="111" s="1"/>
  <c r="AJ311" i="111"/>
  <c r="AW311" i="111" s="1"/>
  <c r="AI228" i="111"/>
  <c r="AV228" i="111" s="1"/>
  <c r="AI227" i="111"/>
  <c r="AV227" i="111" s="1"/>
  <c r="AI194" i="111"/>
  <c r="AV194" i="111" s="1"/>
  <c r="AJ194" i="111"/>
  <c r="AW194" i="111" s="1"/>
  <c r="AJ79" i="111"/>
  <c r="AW79" i="111" s="1"/>
  <c r="AJ337" i="111"/>
  <c r="AW337" i="111" s="1"/>
  <c r="AK337" i="111"/>
  <c r="AX337" i="111" s="1"/>
  <c r="AI260" i="111"/>
  <c r="AV260" i="111" s="1"/>
  <c r="AK188" i="111"/>
  <c r="AX188" i="111" s="1"/>
  <c r="AJ260" i="111"/>
  <c r="AW260" i="111" s="1"/>
  <c r="AI188" i="111"/>
  <c r="AV188" i="111" s="1"/>
  <c r="AI294" i="111"/>
  <c r="AV294" i="111" s="1"/>
  <c r="AK294" i="111"/>
  <c r="AX294" i="111" s="1"/>
  <c r="AD5" i="111"/>
  <c r="P46" i="2" s="1"/>
  <c r="AI295" i="111"/>
  <c r="AV295" i="111" s="1"/>
  <c r="AI231" i="111"/>
  <c r="AV231" i="111" s="1"/>
  <c r="AK231" i="111"/>
  <c r="AX231" i="111" s="1"/>
  <c r="AI114" i="110"/>
  <c r="AV114" i="110" s="1"/>
  <c r="AJ114" i="110"/>
  <c r="AW114" i="110" s="1"/>
  <c r="AI78" i="110"/>
  <c r="AV78" i="110" s="1"/>
  <c r="AI84" i="110"/>
  <c r="AV84" i="110" s="1"/>
  <c r="AJ316" i="110"/>
  <c r="AW316" i="110" s="1"/>
  <c r="AK84" i="110"/>
  <c r="AX84" i="110" s="1"/>
  <c r="AE5" i="110"/>
  <c r="Q47" i="2" s="1"/>
  <c r="AK257" i="110"/>
  <c r="AX257" i="110" s="1"/>
  <c r="AI217" i="110"/>
  <c r="AV217" i="110" s="1"/>
  <c r="AI257" i="110"/>
  <c r="AV257" i="110" s="1"/>
  <c r="AJ217" i="110"/>
  <c r="AW217" i="110" s="1"/>
  <c r="AJ81" i="110"/>
  <c r="AW81" i="110" s="1"/>
  <c r="AI316" i="110"/>
  <c r="AV316" i="110" s="1"/>
  <c r="AK81" i="110"/>
  <c r="AX81" i="110" s="1"/>
  <c r="AJ263" i="110"/>
  <c r="AW263" i="110" s="1"/>
  <c r="AI263" i="110"/>
  <c r="AV263" i="110" s="1"/>
  <c r="AI297" i="110"/>
  <c r="AV297" i="110" s="1"/>
  <c r="AI304" i="110"/>
  <c r="AV304" i="110" s="1"/>
  <c r="AI230" i="110"/>
  <c r="AV230" i="110" s="1"/>
  <c r="AK304" i="110"/>
  <c r="AX304" i="110" s="1"/>
  <c r="AJ323" i="110"/>
  <c r="AW323" i="110" s="1"/>
  <c r="AK230" i="110"/>
  <c r="AX230" i="110" s="1"/>
  <c r="AI323" i="110"/>
  <c r="AV323" i="110" s="1"/>
  <c r="AJ78" i="110"/>
  <c r="AW78" i="110" s="1"/>
  <c r="AJ335" i="110"/>
  <c r="AW335" i="110" s="1"/>
  <c r="AI313" i="110"/>
  <c r="AV313" i="110" s="1"/>
  <c r="AK256" i="110"/>
  <c r="AX256" i="110" s="1"/>
  <c r="AJ269" i="110"/>
  <c r="AW269" i="110" s="1"/>
  <c r="AK126" i="110"/>
  <c r="AX126" i="110" s="1"/>
  <c r="AJ313" i="110"/>
  <c r="AW313" i="110" s="1"/>
  <c r="AI262" i="110"/>
  <c r="AV262" i="110" s="1"/>
  <c r="AK262" i="110"/>
  <c r="AX262" i="110" s="1"/>
  <c r="AJ155" i="110"/>
  <c r="AW155" i="110" s="1"/>
  <c r="AJ199" i="110"/>
  <c r="AW199" i="110" s="1"/>
  <c r="AI256" i="110"/>
  <c r="AV256" i="110" s="1"/>
  <c r="AK155" i="110"/>
  <c r="AX155" i="110" s="1"/>
  <c r="AJ113" i="110"/>
  <c r="AW113" i="110" s="1"/>
  <c r="AK113" i="110"/>
  <c r="AX113" i="110" s="1"/>
  <c r="AI151" i="110"/>
  <c r="AV151" i="110" s="1"/>
  <c r="AI246" i="110"/>
  <c r="AV246" i="110" s="1"/>
  <c r="AK70" i="110"/>
  <c r="AX70" i="110" s="1"/>
  <c r="AI199" i="110"/>
  <c r="AV199" i="110" s="1"/>
  <c r="AK269" i="110"/>
  <c r="AX269" i="110" s="1"/>
  <c r="AI225" i="110"/>
  <c r="AV225" i="110" s="1"/>
  <c r="AI36" i="110"/>
  <c r="AV36" i="110" s="1"/>
  <c r="AJ225" i="110"/>
  <c r="AW225" i="110" s="1"/>
  <c r="AQ5" i="110"/>
  <c r="AC47" i="2" s="1"/>
  <c r="AK36" i="110"/>
  <c r="AX36" i="110" s="1"/>
  <c r="AJ246" i="110"/>
  <c r="AW246" i="110" s="1"/>
  <c r="AI109" i="110"/>
  <c r="AV109" i="110" s="1"/>
  <c r="AJ109" i="110"/>
  <c r="AW109" i="110" s="1"/>
  <c r="AJ99" i="109"/>
  <c r="AW99" i="109" s="1"/>
  <c r="Y19" i="109"/>
  <c r="AI157" i="109"/>
  <c r="AV157" i="109" s="1"/>
  <c r="AK54" i="109"/>
  <c r="AX54" i="109" s="1"/>
  <c r="AK99" i="109"/>
  <c r="AX99" i="109" s="1"/>
  <c r="AK157" i="109"/>
  <c r="AX157" i="109" s="1"/>
  <c r="AJ27" i="109"/>
  <c r="AW27" i="109" s="1"/>
  <c r="AJ54" i="109"/>
  <c r="AW54" i="109" s="1"/>
  <c r="AI45" i="109"/>
  <c r="AV45" i="109" s="1"/>
  <c r="AJ253" i="109"/>
  <c r="AW253" i="109" s="1"/>
  <c r="AI290" i="109"/>
  <c r="AV290" i="109" s="1"/>
  <c r="AJ290" i="109"/>
  <c r="AW290" i="109" s="1"/>
  <c r="AI334" i="109"/>
  <c r="AV334" i="109" s="1"/>
  <c r="AI253" i="109"/>
  <c r="AV253" i="109" s="1"/>
  <c r="AJ334" i="109"/>
  <c r="AW334" i="109" s="1"/>
  <c r="AJ45" i="109"/>
  <c r="AW45" i="109" s="1"/>
  <c r="AI345" i="109"/>
  <c r="AV345" i="109" s="1"/>
  <c r="AI283" i="109"/>
  <c r="AV283" i="109" s="1"/>
  <c r="AI269" i="109"/>
  <c r="AV269" i="109" s="1"/>
  <c r="AK154" i="109"/>
  <c r="AX154" i="109" s="1"/>
  <c r="AJ106" i="109"/>
  <c r="AW106" i="109" s="1"/>
  <c r="AJ190" i="109"/>
  <c r="AW190" i="109" s="1"/>
  <c r="AI201" i="109"/>
  <c r="AV201" i="109" s="1"/>
  <c r="AN5" i="109"/>
  <c r="Z48" i="2" s="1"/>
  <c r="AJ201" i="109"/>
  <c r="AW201" i="109" s="1"/>
  <c r="AE5" i="109"/>
  <c r="Q48" i="2" s="1"/>
  <c r="AJ176" i="109"/>
  <c r="AW176" i="109" s="1"/>
  <c r="P19" i="109"/>
  <c r="AK176" i="109"/>
  <c r="AX176" i="109" s="1"/>
  <c r="AI134" i="109"/>
  <c r="AV134" i="109" s="1"/>
  <c r="AJ134" i="109"/>
  <c r="AW134" i="109" s="1"/>
  <c r="AL5" i="109"/>
  <c r="X48" i="2" s="1"/>
  <c r="AI127" i="109"/>
  <c r="AV127" i="109" s="1"/>
  <c r="AJ127" i="109"/>
  <c r="AW127" i="109" s="1"/>
  <c r="AJ269" i="109"/>
  <c r="AW269" i="109" s="1"/>
  <c r="AI106" i="109"/>
  <c r="AV106" i="109" s="1"/>
  <c r="AI76" i="108"/>
  <c r="AV76" i="108" s="1"/>
  <c r="AK225" i="108"/>
  <c r="AX225" i="108" s="1"/>
  <c r="AJ143" i="108"/>
  <c r="AW143" i="108" s="1"/>
  <c r="AI254" i="108"/>
  <c r="AV254" i="108" s="1"/>
  <c r="AK143" i="108"/>
  <c r="AX143" i="108" s="1"/>
  <c r="AJ291" i="108"/>
  <c r="AW291" i="108" s="1"/>
  <c r="AK254" i="108"/>
  <c r="AX254" i="108" s="1"/>
  <c r="AI100" i="108"/>
  <c r="AV100" i="108" s="1"/>
  <c r="AK216" i="108"/>
  <c r="AX216" i="108" s="1"/>
  <c r="AK100" i="108"/>
  <c r="AX100" i="108" s="1"/>
  <c r="AI216" i="108"/>
  <c r="AV216" i="108" s="1"/>
  <c r="Y19" i="108"/>
  <c r="AI203" i="108"/>
  <c r="AV203" i="108" s="1"/>
  <c r="AK231" i="108"/>
  <c r="AX231" i="108" s="1"/>
  <c r="AI291" i="108"/>
  <c r="AV291" i="108" s="1"/>
  <c r="AK203" i="108"/>
  <c r="AX203" i="108" s="1"/>
  <c r="U19" i="108"/>
  <c r="AP5" i="108"/>
  <c r="AB49" i="2" s="1"/>
  <c r="AI63" i="108"/>
  <c r="AV63" i="108" s="1"/>
  <c r="AK337" i="108"/>
  <c r="AX337" i="108" s="1"/>
  <c r="AJ129" i="108"/>
  <c r="AW129" i="108" s="1"/>
  <c r="AI321" i="108"/>
  <c r="AV321" i="108" s="1"/>
  <c r="AI255" i="108"/>
  <c r="AV255" i="108" s="1"/>
  <c r="AK129" i="108"/>
  <c r="AX129" i="108" s="1"/>
  <c r="AJ35" i="108"/>
  <c r="AW35" i="108" s="1"/>
  <c r="AI25" i="108"/>
  <c r="AV25" i="108" s="1"/>
  <c r="AJ314" i="108"/>
  <c r="AW314" i="108" s="1"/>
  <c r="AJ321" i="108"/>
  <c r="AW321" i="108" s="1"/>
  <c r="AK267" i="108"/>
  <c r="AX267" i="108" s="1"/>
  <c r="AK35" i="108"/>
  <c r="AX35" i="108" s="1"/>
  <c r="AK113" i="108"/>
  <c r="AX113" i="108" s="1"/>
  <c r="AI113" i="108"/>
  <c r="AV113" i="108" s="1"/>
  <c r="AJ147" i="108"/>
  <c r="AW147" i="108" s="1"/>
  <c r="AI225" i="108"/>
  <c r="AV225" i="108" s="1"/>
  <c r="AK314" i="108"/>
  <c r="AX314" i="108" s="1"/>
  <c r="AJ337" i="108"/>
  <c r="AW337" i="108" s="1"/>
  <c r="AI267" i="108"/>
  <c r="AV267" i="108" s="1"/>
  <c r="AK255" i="108"/>
  <c r="AX255" i="108" s="1"/>
  <c r="AI66" i="108"/>
  <c r="AV66" i="108" s="1"/>
  <c r="AJ25" i="108"/>
  <c r="AW25" i="108" s="1"/>
  <c r="AJ145" i="108"/>
  <c r="AW145" i="108" s="1"/>
  <c r="AK66" i="108"/>
  <c r="AX66" i="108" s="1"/>
  <c r="AI147" i="108"/>
  <c r="AV147" i="108" s="1"/>
  <c r="AJ122" i="107"/>
  <c r="AW122" i="107" s="1"/>
  <c r="AJ306" i="107"/>
  <c r="AW306" i="107" s="1"/>
  <c r="AI222" i="107"/>
  <c r="AV222" i="107" s="1"/>
  <c r="AI306" i="107"/>
  <c r="AV306" i="107" s="1"/>
  <c r="AJ222" i="107"/>
  <c r="AW222" i="107" s="1"/>
  <c r="AJ341" i="107"/>
  <c r="AW341" i="107" s="1"/>
  <c r="AJ172" i="107"/>
  <c r="AW172" i="107" s="1"/>
  <c r="AK341" i="107"/>
  <c r="AX341" i="107" s="1"/>
  <c r="AK172" i="107"/>
  <c r="AX172" i="107" s="1"/>
  <c r="AK224" i="107"/>
  <c r="AX224" i="107" s="1"/>
  <c r="AJ76" i="107"/>
  <c r="AW76" i="107" s="1"/>
  <c r="AI56" i="107"/>
  <c r="AV56" i="107" s="1"/>
  <c r="AI174" i="107"/>
  <c r="AV174" i="107" s="1"/>
  <c r="AI224" i="107"/>
  <c r="AV224" i="107" s="1"/>
  <c r="AJ51" i="107"/>
  <c r="AW51" i="107" s="1"/>
  <c r="AI51" i="107"/>
  <c r="AV51" i="107" s="1"/>
  <c r="AJ174" i="107"/>
  <c r="AW174" i="107" s="1"/>
  <c r="AK76" i="107"/>
  <c r="AX76" i="107" s="1"/>
  <c r="AJ56" i="107"/>
  <c r="AW56" i="107" s="1"/>
  <c r="AJ100" i="107"/>
  <c r="AW100" i="107" s="1"/>
  <c r="AI230" i="107"/>
  <c r="AV230" i="107" s="1"/>
  <c r="AJ150" i="107"/>
  <c r="AW150" i="107" s="1"/>
  <c r="AK100" i="107"/>
  <c r="AX100" i="107" s="1"/>
  <c r="AK230" i="107"/>
  <c r="AX230" i="107" s="1"/>
  <c r="AK150" i="107"/>
  <c r="AX150" i="107" s="1"/>
  <c r="AM5" i="107"/>
  <c r="Y50" i="2" s="1"/>
  <c r="AI250" i="107"/>
  <c r="AV250" i="107" s="1"/>
  <c r="AJ57" i="107"/>
  <c r="AW57" i="107" s="1"/>
  <c r="AJ250" i="107"/>
  <c r="AW250" i="107" s="1"/>
  <c r="AJ52" i="107"/>
  <c r="AW52" i="107" s="1"/>
  <c r="AI57" i="107"/>
  <c r="AV57" i="107" s="1"/>
  <c r="AJ115" i="106"/>
  <c r="AW115" i="106" s="1"/>
  <c r="AJ122" i="106"/>
  <c r="AW122" i="106" s="1"/>
  <c r="AI63" i="106"/>
  <c r="AV63" i="106" s="1"/>
  <c r="AJ63" i="106"/>
  <c r="AW63" i="106" s="1"/>
  <c r="AI115" i="106"/>
  <c r="AV115" i="106" s="1"/>
  <c r="AI77" i="106"/>
  <c r="AV77" i="106" s="1"/>
  <c r="AJ77" i="106"/>
  <c r="AW77" i="106" s="1"/>
  <c r="AK122" i="106"/>
  <c r="AX122" i="106" s="1"/>
  <c r="AK192" i="106"/>
  <c r="AX192" i="106" s="1"/>
  <c r="AK188" i="106"/>
  <c r="AX188" i="106" s="1"/>
  <c r="AI192" i="106"/>
  <c r="AV192" i="106" s="1"/>
  <c r="AI188" i="106"/>
  <c r="AV188" i="106" s="1"/>
  <c r="AK94" i="106"/>
  <c r="AX94" i="106" s="1"/>
  <c r="AI112" i="106"/>
  <c r="AV112" i="106" s="1"/>
  <c r="AJ36" i="106"/>
  <c r="AW36" i="106" s="1"/>
  <c r="AI36" i="106"/>
  <c r="AV36" i="106" s="1"/>
  <c r="AK112" i="106"/>
  <c r="AX112" i="106" s="1"/>
  <c r="AI80" i="106"/>
  <c r="AV80" i="106" s="1"/>
  <c r="AI172" i="106"/>
  <c r="AV172" i="106" s="1"/>
  <c r="AI69" i="106"/>
  <c r="AV69" i="106" s="1"/>
  <c r="AJ80" i="106"/>
  <c r="AW80" i="106" s="1"/>
  <c r="AI324" i="106"/>
  <c r="AV324" i="106" s="1"/>
  <c r="AJ153" i="106"/>
  <c r="AW153" i="106" s="1"/>
  <c r="AJ69" i="106"/>
  <c r="AW69" i="106" s="1"/>
  <c r="AK324" i="106"/>
  <c r="AX324" i="106" s="1"/>
  <c r="AJ71" i="106"/>
  <c r="AW71" i="106" s="1"/>
  <c r="AJ172" i="106"/>
  <c r="AW172" i="106" s="1"/>
  <c r="AK290" i="105"/>
  <c r="AX290" i="105" s="1"/>
  <c r="AI229" i="105"/>
  <c r="AV229" i="105" s="1"/>
  <c r="AJ229" i="105"/>
  <c r="AW229" i="105" s="1"/>
  <c r="AJ32" i="105"/>
  <c r="AW32" i="105" s="1"/>
  <c r="AK208" i="105"/>
  <c r="AX208" i="105" s="1"/>
  <c r="AI32" i="105"/>
  <c r="AV32" i="105" s="1"/>
  <c r="AN5" i="105"/>
  <c r="Z52" i="2" s="1"/>
  <c r="AJ290" i="105"/>
  <c r="AW290" i="105" s="1"/>
  <c r="AK130" i="105"/>
  <c r="AX130" i="105" s="1"/>
  <c r="AI305" i="105"/>
  <c r="AV305" i="105" s="1"/>
  <c r="AJ208" i="105"/>
  <c r="AW208" i="105" s="1"/>
  <c r="AJ305" i="105"/>
  <c r="AW305" i="105" s="1"/>
  <c r="AJ124" i="105"/>
  <c r="AW124" i="105" s="1"/>
  <c r="AI130" i="105"/>
  <c r="AV130" i="105" s="1"/>
  <c r="AK121" i="105"/>
  <c r="AX121" i="105" s="1"/>
  <c r="AI124" i="105"/>
  <c r="AV124" i="105" s="1"/>
  <c r="AK131" i="105"/>
  <c r="AX131" i="105" s="1"/>
  <c r="AI117" i="105"/>
  <c r="AV117" i="105" s="1"/>
  <c r="AI231" i="105"/>
  <c r="AV231" i="105" s="1"/>
  <c r="AJ131" i="105"/>
  <c r="AW131" i="105" s="1"/>
  <c r="AK117" i="105"/>
  <c r="AX117" i="105" s="1"/>
  <c r="AK231" i="105"/>
  <c r="AX231" i="105" s="1"/>
  <c r="AJ70" i="105"/>
  <c r="AW70" i="105" s="1"/>
  <c r="AJ156" i="105"/>
  <c r="AW156" i="105" s="1"/>
  <c r="AI184" i="105"/>
  <c r="AV184" i="105" s="1"/>
  <c r="AI156" i="105"/>
  <c r="AV156" i="105" s="1"/>
  <c r="AJ121" i="105"/>
  <c r="AW121" i="105" s="1"/>
  <c r="AJ200" i="105"/>
  <c r="AW200" i="105" s="1"/>
  <c r="AJ155" i="105"/>
  <c r="AW155" i="105" s="1"/>
  <c r="AK184" i="105"/>
  <c r="AX184" i="105" s="1"/>
  <c r="AI155" i="105"/>
  <c r="AV155" i="105" s="1"/>
  <c r="AK70" i="105"/>
  <c r="AX70" i="105" s="1"/>
  <c r="AJ93" i="104"/>
  <c r="AW93" i="104" s="1"/>
  <c r="AJ343" i="104"/>
  <c r="AW343" i="104" s="1"/>
  <c r="AI261" i="104"/>
  <c r="AV261" i="104" s="1"/>
  <c r="AK93" i="104"/>
  <c r="AX93" i="104" s="1"/>
  <c r="AI151" i="104"/>
  <c r="AV151" i="104" s="1"/>
  <c r="AK261" i="104"/>
  <c r="AX261" i="104" s="1"/>
  <c r="AK330" i="104"/>
  <c r="AX330" i="104" s="1"/>
  <c r="AI343" i="104"/>
  <c r="AV343" i="104" s="1"/>
  <c r="AJ199" i="104"/>
  <c r="AW199" i="104" s="1"/>
  <c r="AJ92" i="104"/>
  <c r="AW92" i="104" s="1"/>
  <c r="AI330" i="104"/>
  <c r="AV330" i="104" s="1"/>
  <c r="AJ204" i="104"/>
  <c r="AW204" i="104" s="1"/>
  <c r="AI92" i="104"/>
  <c r="AV92" i="104" s="1"/>
  <c r="AI204" i="104"/>
  <c r="AV204" i="104" s="1"/>
  <c r="AI199" i="104"/>
  <c r="AV199" i="104" s="1"/>
  <c r="AJ304" i="104"/>
  <c r="AW304" i="104" s="1"/>
  <c r="AF5" i="104"/>
  <c r="R53" i="2" s="1"/>
  <c r="AK32" i="104"/>
  <c r="AX32" i="104" s="1"/>
  <c r="AI255" i="104"/>
  <c r="AV255" i="104" s="1"/>
  <c r="AJ254" i="104"/>
  <c r="AW254" i="104" s="1"/>
  <c r="AJ65" i="104"/>
  <c r="AW65" i="104" s="1"/>
  <c r="AJ255" i="104"/>
  <c r="AW255" i="104" s="1"/>
  <c r="AK254" i="104"/>
  <c r="AX254" i="104" s="1"/>
  <c r="AI32" i="104"/>
  <c r="AV32" i="104" s="1"/>
  <c r="P19" i="69"/>
  <c r="AB5" i="69"/>
  <c r="AK271" i="109"/>
  <c r="AX271" i="109" s="1"/>
  <c r="AK164" i="111"/>
  <c r="AX164" i="111" s="1"/>
  <c r="AJ164" i="111"/>
  <c r="AW164" i="111" s="1"/>
  <c r="AJ291" i="111"/>
  <c r="AW291" i="111" s="1"/>
  <c r="AK84" i="112"/>
  <c r="AX84" i="112" s="1"/>
  <c r="AJ26" i="106"/>
  <c r="AW26" i="106" s="1"/>
  <c r="AI264" i="109"/>
  <c r="AV264" i="109" s="1"/>
  <c r="AJ37" i="112"/>
  <c r="AW37" i="112" s="1"/>
  <c r="AJ264" i="109"/>
  <c r="AW264" i="109" s="1"/>
  <c r="AI271" i="109"/>
  <c r="AV271" i="109" s="1"/>
  <c r="AK37" i="112"/>
  <c r="AX37" i="112" s="1"/>
  <c r="AI291" i="111"/>
  <c r="AV291" i="111" s="1"/>
  <c r="AJ351" i="112"/>
  <c r="AW351" i="112" s="1"/>
  <c r="AI350" i="110"/>
  <c r="AV350" i="110" s="1"/>
  <c r="AK350" i="110"/>
  <c r="AX350" i="110" s="1"/>
  <c r="AJ328" i="107"/>
  <c r="AW328" i="107" s="1"/>
  <c r="AI262" i="107"/>
  <c r="AV262" i="107" s="1"/>
  <c r="AI140" i="107"/>
  <c r="AV140" i="107" s="1"/>
  <c r="AJ105" i="111"/>
  <c r="AW105" i="111" s="1"/>
  <c r="AJ24" i="112"/>
  <c r="AW24" i="112" s="1"/>
  <c r="AK140" i="107"/>
  <c r="AX140" i="107" s="1"/>
  <c r="AI114" i="105"/>
  <c r="AV114" i="105" s="1"/>
  <c r="AI77" i="110"/>
  <c r="AV77" i="110" s="1"/>
  <c r="AJ70" i="110"/>
  <c r="AW70" i="110" s="1"/>
  <c r="AI307" i="108"/>
  <c r="AV307" i="108" s="1"/>
  <c r="AI29" i="111"/>
  <c r="AV29" i="111" s="1"/>
  <c r="AK307" i="108"/>
  <c r="AX307" i="108" s="1"/>
  <c r="AJ88" i="109"/>
  <c r="AW88" i="109" s="1"/>
  <c r="AK351" i="112"/>
  <c r="AX351" i="112" s="1"/>
  <c r="AP5" i="111"/>
  <c r="AB46" i="2" s="1"/>
  <c r="AK136" i="112"/>
  <c r="AX136" i="112" s="1"/>
  <c r="AI57" i="110"/>
  <c r="AV57" i="110" s="1"/>
  <c r="AK77" i="110"/>
  <c r="AX77" i="110" s="1"/>
  <c r="AJ5" i="110"/>
  <c r="V47" i="2" s="1"/>
  <c r="AI136" i="112"/>
  <c r="AV136" i="112" s="1"/>
  <c r="AK22" i="110"/>
  <c r="AX22" i="110" s="1"/>
  <c r="AJ22" i="110"/>
  <c r="AW22" i="110" s="1"/>
  <c r="AO5" i="110"/>
  <c r="AA47" i="2" s="1"/>
  <c r="AI88" i="109"/>
  <c r="AV88" i="109" s="1"/>
  <c r="AI179" i="106"/>
  <c r="AV179" i="106" s="1"/>
  <c r="AI328" i="107"/>
  <c r="AV328" i="107" s="1"/>
  <c r="AJ268" i="106"/>
  <c r="AW268" i="106" s="1"/>
  <c r="AI349" i="111"/>
  <c r="AV349" i="111" s="1"/>
  <c r="AJ114" i="105"/>
  <c r="AW114" i="105" s="1"/>
  <c r="AI181" i="107"/>
  <c r="AV181" i="107" s="1"/>
  <c r="AK45" i="108"/>
  <c r="AX45" i="108" s="1"/>
  <c r="AJ312" i="107"/>
  <c r="AW312" i="107" s="1"/>
  <c r="AJ181" i="107"/>
  <c r="AW181" i="107" s="1"/>
  <c r="AJ102" i="107"/>
  <c r="AW102" i="107" s="1"/>
  <c r="AJ298" i="108"/>
  <c r="AW298" i="108" s="1"/>
  <c r="AI251" i="108"/>
  <c r="AV251" i="108" s="1"/>
  <c r="AI191" i="108"/>
  <c r="AV191" i="108" s="1"/>
  <c r="AK196" i="109"/>
  <c r="AX196" i="109" s="1"/>
  <c r="AK279" i="110"/>
  <c r="AX279" i="110" s="1"/>
  <c r="AI56" i="110"/>
  <c r="AV56" i="110" s="1"/>
  <c r="AI85" i="111"/>
  <c r="AV85" i="111" s="1"/>
  <c r="AK147" i="112"/>
  <c r="AX147" i="112" s="1"/>
  <c r="AJ71" i="112"/>
  <c r="AW71" i="112" s="1"/>
  <c r="AJ5" i="112"/>
  <c r="V45" i="2" s="1"/>
  <c r="AK318" i="106"/>
  <c r="AX318" i="106" s="1"/>
  <c r="AJ318" i="106"/>
  <c r="AW318" i="106" s="1"/>
  <c r="AI318" i="106"/>
  <c r="AV318" i="106" s="1"/>
  <c r="AI215" i="104"/>
  <c r="AV215" i="104" s="1"/>
  <c r="AI195" i="104"/>
  <c r="AV195" i="104" s="1"/>
  <c r="AI48" i="105"/>
  <c r="AV48" i="105" s="1"/>
  <c r="AI162" i="106"/>
  <c r="AV162" i="106" s="1"/>
  <c r="AK102" i="107"/>
  <c r="AX102" i="107" s="1"/>
  <c r="AH5" i="107"/>
  <c r="T50" i="2" s="1"/>
  <c r="AJ306" i="108"/>
  <c r="AW306" i="108" s="1"/>
  <c r="AI303" i="108"/>
  <c r="AV303" i="108" s="1"/>
  <c r="AK251" i="108"/>
  <c r="AX251" i="108" s="1"/>
  <c r="AK172" i="108"/>
  <c r="AX172" i="108" s="1"/>
  <c r="AJ191" i="108"/>
  <c r="AW191" i="108" s="1"/>
  <c r="AJ301" i="109"/>
  <c r="AW301" i="109" s="1"/>
  <c r="AI243" i="110"/>
  <c r="AV243" i="110" s="1"/>
  <c r="AJ56" i="110"/>
  <c r="AW56" i="110" s="1"/>
  <c r="AK146" i="111"/>
  <c r="AX146" i="111" s="1"/>
  <c r="AJ85" i="111"/>
  <c r="AW85" i="111" s="1"/>
  <c r="AE5" i="111"/>
  <c r="Q46" i="2" s="1"/>
  <c r="AI223" i="111"/>
  <c r="AV223" i="111" s="1"/>
  <c r="AJ320" i="105"/>
  <c r="AW320" i="105" s="1"/>
  <c r="AJ289" i="105"/>
  <c r="AW289" i="105" s="1"/>
  <c r="AI281" i="105"/>
  <c r="AV281" i="105" s="1"/>
  <c r="AK141" i="105"/>
  <c r="AX141" i="105" s="1"/>
  <c r="AI147" i="105"/>
  <c r="AV147" i="105" s="1"/>
  <c r="AK303" i="108"/>
  <c r="AX303" i="108" s="1"/>
  <c r="AI277" i="108"/>
  <c r="AV277" i="108" s="1"/>
  <c r="AI98" i="108"/>
  <c r="AV98" i="108" s="1"/>
  <c r="AI273" i="110"/>
  <c r="AV273" i="110" s="1"/>
  <c r="AI146" i="111"/>
  <c r="AV146" i="111" s="1"/>
  <c r="AI71" i="112"/>
  <c r="AV71" i="112" s="1"/>
  <c r="AI235" i="104"/>
  <c r="AV235" i="104" s="1"/>
  <c r="AK75" i="105"/>
  <c r="AX75" i="105" s="1"/>
  <c r="AI128" i="104"/>
  <c r="AV128" i="104" s="1"/>
  <c r="AK320" i="105"/>
  <c r="AX320" i="105" s="1"/>
  <c r="AJ281" i="105"/>
  <c r="AW281" i="105" s="1"/>
  <c r="AI141" i="105"/>
  <c r="AV141" i="105" s="1"/>
  <c r="AK147" i="105"/>
  <c r="AX147" i="105" s="1"/>
  <c r="AI87" i="105"/>
  <c r="AV87" i="105" s="1"/>
  <c r="AI91" i="105"/>
  <c r="AV91" i="105" s="1"/>
  <c r="AJ94" i="107"/>
  <c r="AW94" i="107" s="1"/>
  <c r="AI94" i="107"/>
  <c r="AV94" i="107" s="1"/>
  <c r="AK298" i="108"/>
  <c r="AX298" i="108" s="1"/>
  <c r="AJ277" i="108"/>
  <c r="AW277" i="108" s="1"/>
  <c r="AJ273" i="110"/>
  <c r="AW273" i="110" s="1"/>
  <c r="AI214" i="111"/>
  <c r="AV214" i="111" s="1"/>
  <c r="AI169" i="111"/>
  <c r="AV169" i="111" s="1"/>
  <c r="AH5" i="111"/>
  <c r="T46" i="2" s="1"/>
  <c r="AJ128" i="104"/>
  <c r="AW128" i="104" s="1"/>
  <c r="AJ87" i="105"/>
  <c r="AW87" i="105" s="1"/>
  <c r="AJ91" i="105"/>
  <c r="AW91" i="105" s="1"/>
  <c r="AI311" i="106"/>
  <c r="AV311" i="106" s="1"/>
  <c r="AI97" i="106"/>
  <c r="AV97" i="106" s="1"/>
  <c r="AI334" i="107"/>
  <c r="AV334" i="107" s="1"/>
  <c r="AI61" i="107"/>
  <c r="AV61" i="107" s="1"/>
  <c r="AI301" i="109"/>
  <c r="AV301" i="109" s="1"/>
  <c r="AJ266" i="110"/>
  <c r="AW266" i="110" s="1"/>
  <c r="AI266" i="110"/>
  <c r="AV266" i="110" s="1"/>
  <c r="AI157" i="110"/>
  <c r="AV157" i="110" s="1"/>
  <c r="AJ214" i="111"/>
  <c r="AW214" i="111" s="1"/>
  <c r="AJ169" i="111"/>
  <c r="AW169" i="111" s="1"/>
  <c r="AI305" i="112"/>
  <c r="AV305" i="112" s="1"/>
  <c r="AI175" i="105"/>
  <c r="AV175" i="105" s="1"/>
  <c r="AI107" i="105"/>
  <c r="AV107" i="105" s="1"/>
  <c r="AJ186" i="106"/>
  <c r="AW186" i="106" s="1"/>
  <c r="AJ132" i="106"/>
  <c r="AW132" i="106" s="1"/>
  <c r="AQ5" i="106"/>
  <c r="AC51" i="2" s="1"/>
  <c r="AI342" i="107"/>
  <c r="AV342" i="107" s="1"/>
  <c r="AJ334" i="107"/>
  <c r="AW334" i="107" s="1"/>
  <c r="AI225" i="107"/>
  <c r="AV225" i="107" s="1"/>
  <c r="AI127" i="107"/>
  <c r="AV127" i="107" s="1"/>
  <c r="AJ61" i="107"/>
  <c r="AW61" i="107" s="1"/>
  <c r="AK310" i="109"/>
  <c r="AX310" i="109" s="1"/>
  <c r="AK157" i="110"/>
  <c r="AX157" i="110" s="1"/>
  <c r="AJ305" i="112"/>
  <c r="AW305" i="112" s="1"/>
  <c r="AI311" i="112"/>
  <c r="AV311" i="112" s="1"/>
  <c r="AI193" i="112"/>
  <c r="AV193" i="112" s="1"/>
  <c r="AK311" i="106"/>
  <c r="AX311" i="106" s="1"/>
  <c r="AK175" i="105"/>
  <c r="AX175" i="105" s="1"/>
  <c r="AK215" i="104"/>
  <c r="AX215" i="104" s="1"/>
  <c r="AI116" i="104"/>
  <c r="AV116" i="104" s="1"/>
  <c r="AJ98" i="108"/>
  <c r="AW98" i="108" s="1"/>
  <c r="AI245" i="105"/>
  <c r="AV245" i="105" s="1"/>
  <c r="AJ107" i="105"/>
  <c r="AW107" i="105" s="1"/>
  <c r="AI312" i="106"/>
  <c r="AV312" i="106" s="1"/>
  <c r="AJ277" i="106"/>
  <c r="AW277" i="106" s="1"/>
  <c r="AI237" i="106"/>
  <c r="AV237" i="106" s="1"/>
  <c r="AK186" i="106"/>
  <c r="AX186" i="106" s="1"/>
  <c r="AJ342" i="107"/>
  <c r="AW342" i="107" s="1"/>
  <c r="AJ225" i="107"/>
  <c r="AW225" i="107" s="1"/>
  <c r="AI322" i="108"/>
  <c r="AV322" i="108" s="1"/>
  <c r="AJ73" i="109"/>
  <c r="AW73" i="109" s="1"/>
  <c r="AN5" i="110"/>
  <c r="Z47" i="2" s="1"/>
  <c r="AI297" i="111"/>
  <c r="AV297" i="111" s="1"/>
  <c r="AJ223" i="111"/>
  <c r="AW223" i="111" s="1"/>
  <c r="AI125" i="111"/>
  <c r="AV125" i="111" s="1"/>
  <c r="AJ311" i="112"/>
  <c r="AW311" i="112" s="1"/>
  <c r="AI177" i="110"/>
  <c r="AV177" i="110" s="1"/>
  <c r="AI216" i="106"/>
  <c r="AV216" i="106" s="1"/>
  <c r="AJ332" i="111"/>
  <c r="AW332" i="111" s="1"/>
  <c r="AJ116" i="104"/>
  <c r="AW116" i="104" s="1"/>
  <c r="AI289" i="105"/>
  <c r="AV289" i="105" s="1"/>
  <c r="AJ312" i="106"/>
  <c r="AW312" i="106" s="1"/>
  <c r="AJ237" i="106"/>
  <c r="AW237" i="106" s="1"/>
  <c r="AG5" i="106"/>
  <c r="S51" i="2" s="1"/>
  <c r="AI288" i="108"/>
  <c r="AV288" i="108" s="1"/>
  <c r="AJ322" i="108"/>
  <c r="AW322" i="108" s="1"/>
  <c r="AJ84" i="108"/>
  <c r="AW84" i="108" s="1"/>
  <c r="AI73" i="109"/>
  <c r="AV73" i="109" s="1"/>
  <c r="AO5" i="109"/>
  <c r="AA48" i="2" s="1"/>
  <c r="AK243" i="110"/>
  <c r="AX243" i="110" s="1"/>
  <c r="AI209" i="110"/>
  <c r="AV209" i="110" s="1"/>
  <c r="AK190" i="110"/>
  <c r="AX190" i="110" s="1"/>
  <c r="AJ125" i="111"/>
  <c r="AW125" i="111" s="1"/>
  <c r="AK234" i="112"/>
  <c r="AX234" i="112" s="1"/>
  <c r="AJ177" i="110"/>
  <c r="AW177" i="110" s="1"/>
  <c r="AI134" i="108"/>
  <c r="AV134" i="108" s="1"/>
  <c r="AJ97" i="106"/>
  <c r="AW97" i="106" s="1"/>
  <c r="AJ230" i="106"/>
  <c r="AW230" i="106" s="1"/>
  <c r="P19" i="107"/>
  <c r="AK288" i="108"/>
  <c r="AX288" i="108" s="1"/>
  <c r="AI84" i="108"/>
  <c r="AV84" i="108" s="1"/>
  <c r="AJ209" i="110"/>
  <c r="AW209" i="110" s="1"/>
  <c r="AI190" i="110"/>
  <c r="AV190" i="110" s="1"/>
  <c r="AJ144" i="110"/>
  <c r="AW144" i="110" s="1"/>
  <c r="AI234" i="112"/>
  <c r="AV234" i="112" s="1"/>
  <c r="AJ134" i="108"/>
  <c r="AW134" i="108" s="1"/>
  <c r="AO5" i="104"/>
  <c r="AA53" i="2" s="1"/>
  <c r="AF5" i="105"/>
  <c r="R52" i="2" s="1"/>
  <c r="AJ48" i="105"/>
  <c r="AW48" i="105" s="1"/>
  <c r="AO5" i="106"/>
  <c r="AA51" i="2" s="1"/>
  <c r="AJ127" i="107"/>
  <c r="AW127" i="107" s="1"/>
  <c r="AG5" i="107"/>
  <c r="S50" i="2" s="1"/>
  <c r="AE5" i="108"/>
  <c r="Q49" i="2" s="1"/>
  <c r="AI108" i="109"/>
  <c r="AV108" i="109" s="1"/>
  <c r="AK144" i="110"/>
  <c r="AX144" i="110" s="1"/>
  <c r="AI97" i="110"/>
  <c r="AV97" i="110" s="1"/>
  <c r="AI263" i="111"/>
  <c r="AV263" i="111" s="1"/>
  <c r="AI204" i="111"/>
  <c r="AV204" i="111" s="1"/>
  <c r="AJ84" i="112"/>
  <c r="AW84" i="112" s="1"/>
  <c r="AK193" i="112"/>
  <c r="AX193" i="112" s="1"/>
  <c r="AJ79" i="110"/>
  <c r="AW79" i="110" s="1"/>
  <c r="AI79" i="110"/>
  <c r="AV79" i="110" s="1"/>
  <c r="AI230" i="106"/>
  <c r="AV230" i="106" s="1"/>
  <c r="AI108" i="104"/>
  <c r="AV108" i="104" s="1"/>
  <c r="AJ341" i="105"/>
  <c r="AW341" i="105" s="1"/>
  <c r="AK82" i="107"/>
  <c r="AX82" i="107" s="1"/>
  <c r="AI172" i="108"/>
  <c r="AV172" i="108" s="1"/>
  <c r="AI310" i="109"/>
  <c r="AV310" i="109" s="1"/>
  <c r="AJ97" i="110"/>
  <c r="AW97" i="110" s="1"/>
  <c r="AJ297" i="111"/>
  <c r="AW297" i="111" s="1"/>
  <c r="AK263" i="111"/>
  <c r="AX263" i="111" s="1"/>
  <c r="AJ204" i="111"/>
  <c r="AW204" i="111" s="1"/>
  <c r="AJ216" i="106"/>
  <c r="AW216" i="106" s="1"/>
  <c r="AJ235" i="104"/>
  <c r="AW235" i="104" s="1"/>
  <c r="AJ319" i="104"/>
  <c r="AW319" i="104" s="1"/>
  <c r="AK79" i="111"/>
  <c r="AX79" i="111" s="1"/>
  <c r="AI319" i="104"/>
  <c r="AV319" i="104" s="1"/>
  <c r="AK108" i="104"/>
  <c r="AX108" i="104" s="1"/>
  <c r="AK341" i="105"/>
  <c r="AX341" i="105" s="1"/>
  <c r="AI320" i="106"/>
  <c r="AV320" i="106" s="1"/>
  <c r="AK306" i="108"/>
  <c r="AX306" i="108" s="1"/>
  <c r="AJ287" i="109"/>
  <c r="AW287" i="109" s="1"/>
  <c r="AI306" i="109"/>
  <c r="AV306" i="109" s="1"/>
  <c r="AC5" i="109"/>
  <c r="O48" i="2" s="1"/>
  <c r="Z19" i="110"/>
  <c r="AJ147" i="112"/>
  <c r="AW147" i="112" s="1"/>
  <c r="AJ24" i="106"/>
  <c r="AW24" i="106" s="1"/>
  <c r="AJ320" i="106"/>
  <c r="AW320" i="106" s="1"/>
  <c r="AI277" i="106"/>
  <c r="AV277" i="106" s="1"/>
  <c r="AI312" i="107"/>
  <c r="AV312" i="107" s="1"/>
  <c r="AJ45" i="108"/>
  <c r="AW45" i="108" s="1"/>
  <c r="AK287" i="109"/>
  <c r="AX287" i="109" s="1"/>
  <c r="AJ306" i="109"/>
  <c r="AW306" i="109" s="1"/>
  <c r="AK108" i="109"/>
  <c r="AX108" i="109" s="1"/>
  <c r="AK228" i="111"/>
  <c r="AX228" i="111" s="1"/>
  <c r="AI325" i="109"/>
  <c r="AV325" i="109" s="1"/>
  <c r="AK285" i="105"/>
  <c r="AX285" i="105" s="1"/>
  <c r="AK24" i="106"/>
  <c r="AX24" i="106" s="1"/>
  <c r="AJ299" i="104"/>
  <c r="AW299" i="104" s="1"/>
  <c r="AK299" i="104"/>
  <c r="AX299" i="104" s="1"/>
  <c r="AK245" i="105"/>
  <c r="AX245" i="105" s="1"/>
  <c r="AJ162" i="106"/>
  <c r="AW162" i="106" s="1"/>
  <c r="AI187" i="111"/>
  <c r="AV187" i="111" s="1"/>
  <c r="AK325" i="109"/>
  <c r="AX325" i="109" s="1"/>
  <c r="AK131" i="104"/>
  <c r="AX131" i="104" s="1"/>
  <c r="AI200" i="105"/>
  <c r="AV200" i="105" s="1"/>
  <c r="AJ171" i="108"/>
  <c r="AW171" i="108" s="1"/>
  <c r="AI30" i="108"/>
  <c r="AV30" i="108" s="1"/>
  <c r="AO5" i="108"/>
  <c r="AA49" i="2" s="1"/>
  <c r="AA19" i="110"/>
  <c r="AJ171" i="112"/>
  <c r="AW171" i="112" s="1"/>
  <c r="AI164" i="104"/>
  <c r="AV164" i="104" s="1"/>
  <c r="AK332" i="105"/>
  <c r="AX332" i="105" s="1"/>
  <c r="AK73" i="105"/>
  <c r="AX73" i="105" s="1"/>
  <c r="AI312" i="108"/>
  <c r="AV312" i="108" s="1"/>
  <c r="AI46" i="111"/>
  <c r="AV46" i="111" s="1"/>
  <c r="AI346" i="112"/>
  <c r="AV346" i="112" s="1"/>
  <c r="AI103" i="112"/>
  <c r="AV103" i="112" s="1"/>
  <c r="AI326" i="108"/>
  <c r="AV326" i="108" s="1"/>
  <c r="AI303" i="104"/>
  <c r="AV303" i="104" s="1"/>
  <c r="AI188" i="104"/>
  <c r="AV188" i="104" s="1"/>
  <c r="AJ206" i="104"/>
  <c r="AW206" i="104" s="1"/>
  <c r="P11" i="105"/>
  <c r="AJ130" i="107"/>
  <c r="AW130" i="107" s="1"/>
  <c r="AI148" i="107"/>
  <c r="AV148" i="107" s="1"/>
  <c r="AK312" i="108"/>
  <c r="AX312" i="108" s="1"/>
  <c r="AJ151" i="108"/>
  <c r="AW151" i="108" s="1"/>
  <c r="AJ28" i="108"/>
  <c r="AW28" i="108" s="1"/>
  <c r="Y19" i="110"/>
  <c r="AJ46" i="111"/>
  <c r="AW46" i="111" s="1"/>
  <c r="AB5" i="111"/>
  <c r="N46" i="2" s="1"/>
  <c r="AJ332" i="112"/>
  <c r="AW332" i="112" s="1"/>
  <c r="AJ261" i="112"/>
  <c r="AW261" i="112" s="1"/>
  <c r="AI227" i="112"/>
  <c r="AV227" i="112" s="1"/>
  <c r="AK326" i="108"/>
  <c r="AX326" i="108" s="1"/>
  <c r="AJ303" i="104"/>
  <c r="AW303" i="104" s="1"/>
  <c r="AI206" i="104"/>
  <c r="AV206" i="104" s="1"/>
  <c r="AI69" i="104"/>
  <c r="AV69" i="104" s="1"/>
  <c r="Z19" i="104"/>
  <c r="R19" i="104"/>
  <c r="AJ148" i="107"/>
  <c r="AW148" i="107" s="1"/>
  <c r="AK269" i="112"/>
  <c r="AX269" i="112" s="1"/>
  <c r="AI261" i="112"/>
  <c r="AV261" i="112" s="1"/>
  <c r="AK227" i="112"/>
  <c r="AX227" i="112" s="1"/>
  <c r="AI141" i="109"/>
  <c r="AV141" i="109" s="1"/>
  <c r="AI171" i="108"/>
  <c r="AV171" i="108" s="1"/>
  <c r="AK289" i="110"/>
  <c r="AX289" i="110" s="1"/>
  <c r="AI245" i="112"/>
  <c r="AV245" i="112" s="1"/>
  <c r="AJ242" i="112"/>
  <c r="AW242" i="112" s="1"/>
  <c r="AJ299" i="111"/>
  <c r="AW299" i="111" s="1"/>
  <c r="AJ211" i="108"/>
  <c r="AW211" i="108" s="1"/>
  <c r="P11" i="107"/>
  <c r="AJ297" i="104"/>
  <c r="AW297" i="104" s="1"/>
  <c r="AK69" i="104"/>
  <c r="AX69" i="104" s="1"/>
  <c r="AI321" i="105"/>
  <c r="AV321" i="105" s="1"/>
  <c r="AJ340" i="106"/>
  <c r="AW340" i="106" s="1"/>
  <c r="AJ208" i="106"/>
  <c r="AW208" i="106" s="1"/>
  <c r="AJ289" i="110"/>
  <c r="AW289" i="110" s="1"/>
  <c r="AJ244" i="112"/>
  <c r="AW244" i="112" s="1"/>
  <c r="AI244" i="112"/>
  <c r="AV244" i="112" s="1"/>
  <c r="AK242" i="112"/>
  <c r="AX242" i="112" s="1"/>
  <c r="AO5" i="112"/>
  <c r="AA45" i="2" s="1"/>
  <c r="AJ103" i="112"/>
  <c r="AW103" i="112" s="1"/>
  <c r="AK299" i="111"/>
  <c r="AX299" i="111" s="1"/>
  <c r="AK297" i="104"/>
  <c r="AX297" i="104" s="1"/>
  <c r="AJ321" i="105"/>
  <c r="AW321" i="105" s="1"/>
  <c r="AJ212" i="105"/>
  <c r="AW212" i="105" s="1"/>
  <c r="AJ346" i="107"/>
  <c r="AW346" i="107" s="1"/>
  <c r="AI151" i="108"/>
  <c r="AV151" i="108" s="1"/>
  <c r="AI28" i="108"/>
  <c r="AV28" i="108" s="1"/>
  <c r="AI195" i="110"/>
  <c r="AV195" i="110" s="1"/>
  <c r="AI100" i="106"/>
  <c r="AV100" i="106" s="1"/>
  <c r="AI346" i="107"/>
  <c r="AV346" i="107" s="1"/>
  <c r="AI211" i="108"/>
  <c r="AV211" i="108" s="1"/>
  <c r="AJ234" i="110"/>
  <c r="AW234" i="110" s="1"/>
  <c r="AJ195" i="110"/>
  <c r="AW195" i="110" s="1"/>
  <c r="AJ346" i="112"/>
  <c r="AW346" i="112" s="1"/>
  <c r="AJ141" i="109"/>
  <c r="AW141" i="109" s="1"/>
  <c r="AJ214" i="107"/>
  <c r="AW214" i="107" s="1"/>
  <c r="AJ182" i="107"/>
  <c r="AW182" i="107" s="1"/>
  <c r="AI234" i="110"/>
  <c r="AV234" i="110" s="1"/>
  <c r="AK61" i="111"/>
  <c r="AX61" i="111" s="1"/>
  <c r="AI340" i="106"/>
  <c r="AV340" i="106" s="1"/>
  <c r="AI222" i="106"/>
  <c r="AV222" i="106" s="1"/>
  <c r="AJ49" i="106"/>
  <c r="AW49" i="106" s="1"/>
  <c r="AK182" i="107"/>
  <c r="AX182" i="107" s="1"/>
  <c r="AI286" i="108"/>
  <c r="AV286" i="108" s="1"/>
  <c r="AI333" i="109"/>
  <c r="AV333" i="109" s="1"/>
  <c r="AI190" i="109"/>
  <c r="AV190" i="109" s="1"/>
  <c r="AJ341" i="112"/>
  <c r="AW341" i="112" s="1"/>
  <c r="AI330" i="112"/>
  <c r="AV330" i="112" s="1"/>
  <c r="AK303" i="112"/>
  <c r="AX303" i="112" s="1"/>
  <c r="AI120" i="112"/>
  <c r="AV120" i="112" s="1"/>
  <c r="AK208" i="106"/>
  <c r="AX208" i="106" s="1"/>
  <c r="AJ164" i="104"/>
  <c r="AW164" i="104" s="1"/>
  <c r="AI151" i="105"/>
  <c r="AV151" i="105" s="1"/>
  <c r="AK222" i="106"/>
  <c r="AX222" i="106" s="1"/>
  <c r="AI129" i="106"/>
  <c r="AV129" i="106" s="1"/>
  <c r="AI24" i="107"/>
  <c r="AV24" i="107" s="1"/>
  <c r="AK286" i="108"/>
  <c r="AX286" i="108" s="1"/>
  <c r="AJ333" i="109"/>
  <c r="AW333" i="109" s="1"/>
  <c r="Y19" i="111"/>
  <c r="AK341" i="112"/>
  <c r="AX341" i="112" s="1"/>
  <c r="AJ245" i="112"/>
  <c r="AW245" i="112" s="1"/>
  <c r="AJ120" i="112"/>
  <c r="AW120" i="112" s="1"/>
  <c r="AJ171" i="110"/>
  <c r="AW171" i="110" s="1"/>
  <c r="P11" i="108"/>
  <c r="AJ30" i="104"/>
  <c r="AW30" i="104" s="1"/>
  <c r="AI30" i="104"/>
  <c r="AV30" i="104" s="1"/>
  <c r="AK151" i="105"/>
  <c r="AX151" i="105" s="1"/>
  <c r="AC5" i="105"/>
  <c r="O52" i="2" s="1"/>
  <c r="AJ248" i="106"/>
  <c r="AW248" i="106" s="1"/>
  <c r="AJ129" i="106"/>
  <c r="AW129" i="106" s="1"/>
  <c r="AJ100" i="106"/>
  <c r="AW100" i="106" s="1"/>
  <c r="AJ271" i="107"/>
  <c r="AW271" i="107" s="1"/>
  <c r="AI318" i="109"/>
  <c r="AV318" i="109" s="1"/>
  <c r="AK85" i="110"/>
  <c r="AX85" i="110" s="1"/>
  <c r="AI85" i="110"/>
  <c r="AV85" i="110" s="1"/>
  <c r="AI130" i="112"/>
  <c r="AV130" i="112" s="1"/>
  <c r="AK171" i="110"/>
  <c r="AX171" i="110" s="1"/>
  <c r="AI212" i="105"/>
  <c r="AV212" i="105" s="1"/>
  <c r="AI282" i="105"/>
  <c r="AV282" i="105" s="1"/>
  <c r="AI73" i="105"/>
  <c r="AV73" i="105" s="1"/>
  <c r="AK248" i="106"/>
  <c r="AX248" i="106" s="1"/>
  <c r="AJ24" i="107"/>
  <c r="AW24" i="107" s="1"/>
  <c r="AJ318" i="109"/>
  <c r="AW318" i="109" s="1"/>
  <c r="AI336" i="109"/>
  <c r="AV336" i="109" s="1"/>
  <c r="AK197" i="110"/>
  <c r="AX197" i="110" s="1"/>
  <c r="AJ198" i="112"/>
  <c r="AW198" i="112" s="1"/>
  <c r="AK130" i="112"/>
  <c r="AX130" i="112" s="1"/>
  <c r="P19" i="112"/>
  <c r="AK5" i="104"/>
  <c r="W53" i="2" s="1"/>
  <c r="AI332" i="105"/>
  <c r="AV332" i="105" s="1"/>
  <c r="AJ282" i="105"/>
  <c r="AW282" i="105" s="1"/>
  <c r="AI5" i="107"/>
  <c r="U50" i="2" s="1"/>
  <c r="AK209" i="108"/>
  <c r="AX209" i="108" s="1"/>
  <c r="AJ336" i="109"/>
  <c r="AW336" i="109" s="1"/>
  <c r="AI197" i="110"/>
  <c r="AV197" i="110" s="1"/>
  <c r="AI195" i="111"/>
  <c r="AV195" i="111" s="1"/>
  <c r="AI61" i="111"/>
  <c r="AV61" i="111" s="1"/>
  <c r="AK51" i="111"/>
  <c r="AX51" i="111" s="1"/>
  <c r="AK332" i="112"/>
  <c r="AX332" i="112" s="1"/>
  <c r="T19" i="112"/>
  <c r="AK350" i="106"/>
  <c r="AX350" i="106" s="1"/>
  <c r="AK49" i="106"/>
  <c r="AX49" i="106" s="1"/>
  <c r="AI271" i="107"/>
  <c r="AV271" i="107" s="1"/>
  <c r="AI214" i="107"/>
  <c r="AV214" i="107" s="1"/>
  <c r="AI209" i="108"/>
  <c r="AV209" i="108" s="1"/>
  <c r="AK320" i="108"/>
  <c r="AX320" i="108" s="1"/>
  <c r="AJ118" i="110"/>
  <c r="AW118" i="110" s="1"/>
  <c r="U19" i="111"/>
  <c r="AK68" i="110"/>
  <c r="AX68" i="110" s="1"/>
  <c r="AI68" i="110"/>
  <c r="AV68" i="110" s="1"/>
  <c r="AJ124" i="110"/>
  <c r="AW124" i="110" s="1"/>
  <c r="AI124" i="110"/>
  <c r="AV124" i="110" s="1"/>
  <c r="AI276" i="108"/>
  <c r="AV276" i="108" s="1"/>
  <c r="AJ276" i="108"/>
  <c r="AW276" i="108" s="1"/>
  <c r="AK276" i="108"/>
  <c r="AX276" i="108" s="1"/>
  <c r="AJ62" i="106"/>
  <c r="AW62" i="106" s="1"/>
  <c r="T19" i="106"/>
  <c r="AI77" i="107"/>
  <c r="AV77" i="107" s="1"/>
  <c r="AK51" i="108"/>
  <c r="AX51" i="108" s="1"/>
  <c r="AI190" i="111"/>
  <c r="AV190" i="111" s="1"/>
  <c r="AI144" i="112"/>
  <c r="AV144" i="112" s="1"/>
  <c r="AI81" i="112"/>
  <c r="AV81" i="112" s="1"/>
  <c r="AK293" i="108"/>
  <c r="AX293" i="108" s="1"/>
  <c r="AI293" i="108"/>
  <c r="AV293" i="108" s="1"/>
  <c r="AJ60" i="110"/>
  <c r="AW60" i="110" s="1"/>
  <c r="AI60" i="110"/>
  <c r="AV60" i="110" s="1"/>
  <c r="AJ122" i="109"/>
  <c r="AW122" i="109" s="1"/>
  <c r="AK122" i="109"/>
  <c r="AX122" i="109" s="1"/>
  <c r="AI122" i="109"/>
  <c r="AV122" i="109" s="1"/>
  <c r="AK254" i="109"/>
  <c r="AX254" i="109" s="1"/>
  <c r="AJ254" i="109"/>
  <c r="AW254" i="109" s="1"/>
  <c r="AI254" i="109"/>
  <c r="AV254" i="109" s="1"/>
  <c r="AK49" i="107"/>
  <c r="AX49" i="107" s="1"/>
  <c r="AI49" i="107"/>
  <c r="AV49" i="107" s="1"/>
  <c r="AK80" i="105"/>
  <c r="AX80" i="105" s="1"/>
  <c r="AI80" i="105"/>
  <c r="AV80" i="105" s="1"/>
  <c r="AJ80" i="105"/>
  <c r="AW80" i="105" s="1"/>
  <c r="AJ77" i="107"/>
  <c r="AW77" i="107" s="1"/>
  <c r="AI51" i="110"/>
  <c r="AV51" i="110" s="1"/>
  <c r="AJ323" i="111"/>
  <c r="AW323" i="111" s="1"/>
  <c r="AK190" i="111"/>
  <c r="AX190" i="111" s="1"/>
  <c r="AK205" i="112"/>
  <c r="AX205" i="112" s="1"/>
  <c r="AJ81" i="112"/>
  <c r="AW81" i="112" s="1"/>
  <c r="AK120" i="111"/>
  <c r="AX120" i="111" s="1"/>
  <c r="AI120" i="111"/>
  <c r="AV120" i="111" s="1"/>
  <c r="AK98" i="107"/>
  <c r="AX98" i="107" s="1"/>
  <c r="AI98" i="107"/>
  <c r="AV98" i="107" s="1"/>
  <c r="AK348" i="106"/>
  <c r="AX348" i="106" s="1"/>
  <c r="AI348" i="106"/>
  <c r="AV348" i="106" s="1"/>
  <c r="AJ295" i="106"/>
  <c r="AW295" i="106" s="1"/>
  <c r="AK124" i="107"/>
  <c r="AX124" i="107" s="1"/>
  <c r="AJ5" i="108"/>
  <c r="V49" i="2" s="1"/>
  <c r="AJ298" i="109"/>
  <c r="AW298" i="109" s="1"/>
  <c r="AI173" i="109"/>
  <c r="AV173" i="109" s="1"/>
  <c r="AI172" i="110"/>
  <c r="AV172" i="110" s="1"/>
  <c r="AK323" i="111"/>
  <c r="AX323" i="111" s="1"/>
  <c r="AJ285" i="112"/>
  <c r="AW285" i="112" s="1"/>
  <c r="AJ189" i="110"/>
  <c r="AW189" i="110" s="1"/>
  <c r="AK189" i="110"/>
  <c r="AX189" i="110" s="1"/>
  <c r="AK187" i="108"/>
  <c r="AX187" i="108" s="1"/>
  <c r="AI187" i="108"/>
  <c r="AV187" i="108" s="1"/>
  <c r="AK349" i="107"/>
  <c r="AX349" i="107" s="1"/>
  <c r="AJ349" i="107"/>
  <c r="AW349" i="107" s="1"/>
  <c r="AK295" i="106"/>
  <c r="AX295" i="106" s="1"/>
  <c r="X19" i="108"/>
  <c r="AJ173" i="109"/>
  <c r="AW173" i="109" s="1"/>
  <c r="AJ172" i="110"/>
  <c r="AW172" i="110" s="1"/>
  <c r="AJ189" i="111"/>
  <c r="AW189" i="111" s="1"/>
  <c r="AI93" i="111"/>
  <c r="AV93" i="111" s="1"/>
  <c r="AJ249" i="112"/>
  <c r="AW249" i="112" s="1"/>
  <c r="AJ144" i="112"/>
  <c r="AW144" i="112" s="1"/>
  <c r="AI231" i="108"/>
  <c r="AV231" i="108" s="1"/>
  <c r="AJ22" i="112"/>
  <c r="AW22" i="112" s="1"/>
  <c r="AI22" i="112"/>
  <c r="AV22" i="112" s="1"/>
  <c r="AI212" i="112"/>
  <c r="AV212" i="112" s="1"/>
  <c r="AJ212" i="112"/>
  <c r="AW212" i="112" s="1"/>
  <c r="AK105" i="108"/>
  <c r="AX105" i="108" s="1"/>
  <c r="AJ105" i="108"/>
  <c r="AW105" i="108" s="1"/>
  <c r="AI323" i="104"/>
  <c r="AV323" i="104" s="1"/>
  <c r="AK323" i="104"/>
  <c r="AX323" i="104" s="1"/>
  <c r="P11" i="106"/>
  <c r="AI304" i="108"/>
  <c r="AV304" i="108" s="1"/>
  <c r="AJ192" i="109"/>
  <c r="AW192" i="109" s="1"/>
  <c r="AI244" i="111"/>
  <c r="AV244" i="111" s="1"/>
  <c r="AK205" i="111"/>
  <c r="AX205" i="111" s="1"/>
  <c r="AK189" i="111"/>
  <c r="AX189" i="111" s="1"/>
  <c r="AJ93" i="111"/>
  <c r="AW93" i="111" s="1"/>
  <c r="AI267" i="106"/>
  <c r="AV267" i="106" s="1"/>
  <c r="AJ282" i="108"/>
  <c r="AW282" i="108" s="1"/>
  <c r="AI282" i="108"/>
  <c r="AV282" i="108" s="1"/>
  <c r="AK177" i="107"/>
  <c r="AX177" i="107" s="1"/>
  <c r="AI177" i="107"/>
  <c r="AV177" i="107" s="1"/>
  <c r="AJ280" i="105"/>
  <c r="AW280" i="105" s="1"/>
  <c r="AI280" i="105"/>
  <c r="AV280" i="105" s="1"/>
  <c r="AK227" i="104"/>
  <c r="AX227" i="104" s="1"/>
  <c r="AI227" i="104"/>
  <c r="AV227" i="104" s="1"/>
  <c r="AK304" i="108"/>
  <c r="AX304" i="108" s="1"/>
  <c r="AK244" i="111"/>
  <c r="AX244" i="111" s="1"/>
  <c r="AI205" i="111"/>
  <c r="AV205" i="111" s="1"/>
  <c r="AI268" i="112"/>
  <c r="AV268" i="112" s="1"/>
  <c r="AJ267" i="106"/>
  <c r="AW267" i="106" s="1"/>
  <c r="AK267" i="109"/>
  <c r="AX267" i="109" s="1"/>
  <c r="AJ267" i="109"/>
  <c r="AW267" i="109" s="1"/>
  <c r="AK212" i="107"/>
  <c r="AX212" i="107" s="1"/>
  <c r="AJ212" i="107"/>
  <c r="AW212" i="107" s="1"/>
  <c r="AI212" i="107"/>
  <c r="AV212" i="107" s="1"/>
  <c r="AK166" i="107"/>
  <c r="AX166" i="107" s="1"/>
  <c r="AI166" i="107"/>
  <c r="AV166" i="107" s="1"/>
  <c r="AK165" i="106"/>
  <c r="AX165" i="106" s="1"/>
  <c r="AI165" i="106"/>
  <c r="AV165" i="106" s="1"/>
  <c r="AI71" i="105"/>
  <c r="AV71" i="105" s="1"/>
  <c r="AK71" i="105"/>
  <c r="AX71" i="105" s="1"/>
  <c r="AJ71" i="105"/>
  <c r="AW71" i="105" s="1"/>
  <c r="AK211" i="104"/>
  <c r="AX211" i="104" s="1"/>
  <c r="AJ211" i="104"/>
  <c r="AW211" i="104" s="1"/>
  <c r="AF5" i="107"/>
  <c r="R50" i="2" s="1"/>
  <c r="AI51" i="108"/>
  <c r="AV51" i="108" s="1"/>
  <c r="AI249" i="111"/>
  <c r="AV249" i="111" s="1"/>
  <c r="AJ268" i="112"/>
  <c r="AW268" i="112" s="1"/>
  <c r="AJ64" i="106"/>
  <c r="AW64" i="106" s="1"/>
  <c r="AK168" i="111"/>
  <c r="AX168" i="111" s="1"/>
  <c r="AJ168" i="111"/>
  <c r="AW168" i="111" s="1"/>
  <c r="AJ208" i="111"/>
  <c r="AW208" i="111" s="1"/>
  <c r="AK208" i="111"/>
  <c r="AX208" i="111" s="1"/>
  <c r="AK87" i="109"/>
  <c r="AX87" i="109" s="1"/>
  <c r="AJ87" i="109"/>
  <c r="AW87" i="109" s="1"/>
  <c r="AK164" i="108"/>
  <c r="AX164" i="108" s="1"/>
  <c r="AI164" i="108"/>
  <c r="AV164" i="108" s="1"/>
  <c r="AJ80" i="108"/>
  <c r="AW80" i="108" s="1"/>
  <c r="AK80" i="108"/>
  <c r="AX80" i="108" s="1"/>
  <c r="AK179" i="104"/>
  <c r="AX179" i="104" s="1"/>
  <c r="AJ179" i="104"/>
  <c r="AW179" i="104" s="1"/>
  <c r="T19" i="107"/>
  <c r="AI326" i="111"/>
  <c r="AV326" i="111" s="1"/>
  <c r="AK249" i="111"/>
  <c r="AX249" i="111" s="1"/>
  <c r="AK217" i="106"/>
  <c r="AX217" i="106" s="1"/>
  <c r="AI52" i="110"/>
  <c r="AV52" i="110" s="1"/>
  <c r="AJ52" i="110"/>
  <c r="AW52" i="110" s="1"/>
  <c r="AK135" i="111"/>
  <c r="AX135" i="111" s="1"/>
  <c r="AJ135" i="111"/>
  <c r="AW135" i="111" s="1"/>
  <c r="AK296" i="105"/>
  <c r="AX296" i="105" s="1"/>
  <c r="AI296" i="105"/>
  <c r="AV296" i="105" s="1"/>
  <c r="AK51" i="105"/>
  <c r="AX51" i="105" s="1"/>
  <c r="AI51" i="105"/>
  <c r="AV51" i="105" s="1"/>
  <c r="AK203" i="104"/>
  <c r="AX203" i="104" s="1"/>
  <c r="AJ203" i="104"/>
  <c r="AW203" i="104" s="1"/>
  <c r="AI129" i="111"/>
  <c r="AV129" i="111" s="1"/>
  <c r="AI282" i="112"/>
  <c r="AV282" i="112" s="1"/>
  <c r="AK104" i="112"/>
  <c r="AX104" i="112" s="1"/>
  <c r="AJ22" i="104"/>
  <c r="AW22" i="104" s="1"/>
  <c r="AI253" i="110"/>
  <c r="AV253" i="110" s="1"/>
  <c r="AK253" i="110"/>
  <c r="AX253" i="110" s="1"/>
  <c r="AJ253" i="110"/>
  <c r="AW253" i="110" s="1"/>
  <c r="AJ336" i="108"/>
  <c r="AW336" i="108" s="1"/>
  <c r="AK336" i="108"/>
  <c r="AX336" i="108" s="1"/>
  <c r="AI336" i="108"/>
  <c r="AV336" i="108" s="1"/>
  <c r="AK293" i="107"/>
  <c r="AX293" i="107" s="1"/>
  <c r="AJ293" i="107"/>
  <c r="AW293" i="107" s="1"/>
  <c r="AK349" i="106"/>
  <c r="AX349" i="106" s="1"/>
  <c r="AJ349" i="106"/>
  <c r="AW349" i="106" s="1"/>
  <c r="AI169" i="104"/>
  <c r="AV169" i="104" s="1"/>
  <c r="AK169" i="104"/>
  <c r="AX169" i="104" s="1"/>
  <c r="AJ169" i="104"/>
  <c r="AW169" i="104" s="1"/>
  <c r="AI91" i="108"/>
  <c r="AV91" i="108" s="1"/>
  <c r="AJ326" i="111"/>
  <c r="AW326" i="111" s="1"/>
  <c r="AK129" i="111"/>
  <c r="AX129" i="111" s="1"/>
  <c r="AK301" i="108"/>
  <c r="AX301" i="108" s="1"/>
  <c r="AJ301" i="108"/>
  <c r="AW301" i="108" s="1"/>
  <c r="AK44" i="106"/>
  <c r="AX44" i="106" s="1"/>
  <c r="AI44" i="106"/>
  <c r="AV44" i="106" s="1"/>
  <c r="AJ25" i="105"/>
  <c r="AW25" i="105" s="1"/>
  <c r="AK25" i="105"/>
  <c r="AX25" i="105" s="1"/>
  <c r="AI25" i="105"/>
  <c r="AV25" i="105" s="1"/>
  <c r="AJ124" i="107"/>
  <c r="AW124" i="107" s="1"/>
  <c r="AK91" i="108"/>
  <c r="AX91" i="108" s="1"/>
  <c r="AJ334" i="111"/>
  <c r="AW334" i="111" s="1"/>
  <c r="AI249" i="112"/>
  <c r="AV249" i="112" s="1"/>
  <c r="AI58" i="112"/>
  <c r="AV58" i="112" s="1"/>
  <c r="AJ241" i="110"/>
  <c r="AW241" i="110" s="1"/>
  <c r="AK241" i="110"/>
  <c r="AX241" i="110" s="1"/>
  <c r="AK346" i="108"/>
  <c r="AX346" i="108" s="1"/>
  <c r="AJ346" i="108"/>
  <c r="AW346" i="108" s="1"/>
  <c r="AI346" i="108"/>
  <c r="AV346" i="108" s="1"/>
  <c r="AJ251" i="109"/>
  <c r="AW251" i="109" s="1"/>
  <c r="AK251" i="109"/>
  <c r="AX251" i="109" s="1"/>
  <c r="AI251" i="109"/>
  <c r="AV251" i="109" s="1"/>
  <c r="AJ333" i="108"/>
  <c r="AW333" i="108" s="1"/>
  <c r="AK333" i="108"/>
  <c r="AX333" i="108" s="1"/>
  <c r="AI333" i="108"/>
  <c r="AV333" i="108" s="1"/>
  <c r="AK276" i="107"/>
  <c r="AX276" i="107" s="1"/>
  <c r="AI276" i="107"/>
  <c r="AV276" i="107" s="1"/>
  <c r="AK33" i="107"/>
  <c r="AX33" i="107" s="1"/>
  <c r="AJ33" i="107"/>
  <c r="AW33" i="107" s="1"/>
  <c r="AI60" i="106"/>
  <c r="AV60" i="106" s="1"/>
  <c r="AK60" i="106"/>
  <c r="AX60" i="106" s="1"/>
  <c r="AI192" i="109"/>
  <c r="AV192" i="109" s="1"/>
  <c r="AK334" i="111"/>
  <c r="AX334" i="111" s="1"/>
  <c r="AJ282" i="112"/>
  <c r="AW282" i="112" s="1"/>
  <c r="AI64" i="106"/>
  <c r="AV64" i="106" s="1"/>
  <c r="AK328" i="108"/>
  <c r="AX328" i="108" s="1"/>
  <c r="AJ328" i="108"/>
  <c r="AW328" i="108" s="1"/>
  <c r="AK294" i="108"/>
  <c r="AX294" i="108" s="1"/>
  <c r="AJ294" i="108"/>
  <c r="AW294" i="108" s="1"/>
  <c r="AJ83" i="107"/>
  <c r="AW83" i="107" s="1"/>
  <c r="AI83" i="107"/>
  <c r="AV83" i="107" s="1"/>
  <c r="AK320" i="104"/>
  <c r="AX320" i="104" s="1"/>
  <c r="AJ320" i="104"/>
  <c r="AW320" i="104" s="1"/>
  <c r="AI320" i="104"/>
  <c r="AV320" i="104" s="1"/>
  <c r="AI105" i="111"/>
  <c r="AV105" i="111" s="1"/>
  <c r="AK285" i="112"/>
  <c r="AX285" i="112" s="1"/>
  <c r="AI205" i="112"/>
  <c r="AV205" i="112" s="1"/>
  <c r="AI204" i="110"/>
  <c r="AV204" i="110" s="1"/>
  <c r="AK204" i="110"/>
  <c r="AX204" i="110" s="1"/>
  <c r="AJ204" i="110"/>
  <c r="AW204" i="110" s="1"/>
  <c r="AK309" i="109"/>
  <c r="AX309" i="109" s="1"/>
  <c r="AJ309" i="109"/>
  <c r="AW309" i="109" s="1"/>
  <c r="AK171" i="107"/>
  <c r="AX171" i="107" s="1"/>
  <c r="AI171" i="107"/>
  <c r="AV171" i="107" s="1"/>
  <c r="AI62" i="106"/>
  <c r="AV62" i="106" s="1"/>
  <c r="AJ321" i="107"/>
  <c r="AW321" i="107" s="1"/>
  <c r="AJ82" i="107"/>
  <c r="AW82" i="107" s="1"/>
  <c r="AJ51" i="110"/>
  <c r="AW51" i="110" s="1"/>
  <c r="AJ331" i="105"/>
  <c r="AW331" i="105" s="1"/>
  <c r="AI172" i="109"/>
  <c r="AV172" i="109" s="1"/>
  <c r="AK172" i="109"/>
  <c r="AX172" i="109" s="1"/>
  <c r="AJ172" i="109"/>
  <c r="AW172" i="109" s="1"/>
  <c r="AK293" i="109"/>
  <c r="AX293" i="109" s="1"/>
  <c r="AJ293" i="109"/>
  <c r="AW293" i="109" s="1"/>
  <c r="AK227" i="108"/>
  <c r="AX227" i="108" s="1"/>
  <c r="AJ227" i="108"/>
  <c r="AW227" i="108" s="1"/>
  <c r="AI123" i="108"/>
  <c r="AV123" i="108" s="1"/>
  <c r="AK123" i="108"/>
  <c r="AX123" i="108" s="1"/>
  <c r="AI219" i="107"/>
  <c r="AV219" i="107" s="1"/>
  <c r="AK219" i="107"/>
  <c r="AX219" i="107" s="1"/>
  <c r="AJ219" i="107"/>
  <c r="AW219" i="107" s="1"/>
  <c r="AK83" i="106"/>
  <c r="AX83" i="106" s="1"/>
  <c r="AI83" i="106"/>
  <c r="AV83" i="106" s="1"/>
  <c r="AI174" i="104"/>
  <c r="AV174" i="104" s="1"/>
  <c r="AK174" i="104"/>
  <c r="AX174" i="104" s="1"/>
  <c r="AJ337" i="105"/>
  <c r="AW337" i="105" s="1"/>
  <c r="AA19" i="106"/>
  <c r="AN5" i="107"/>
  <c r="Z50" i="2" s="1"/>
  <c r="AI101" i="109"/>
  <c r="AV101" i="109" s="1"/>
  <c r="AI325" i="110"/>
  <c r="AV325" i="110" s="1"/>
  <c r="F19" i="110"/>
  <c r="W5" i="110" s="1"/>
  <c r="I47" i="2" s="1"/>
  <c r="AJ226" i="112"/>
  <c r="AW226" i="112" s="1"/>
  <c r="AI189" i="112"/>
  <c r="AV189" i="112" s="1"/>
  <c r="P11" i="112"/>
  <c r="AJ137" i="112"/>
  <c r="AW137" i="112" s="1"/>
  <c r="AK137" i="112"/>
  <c r="AX137" i="112" s="1"/>
  <c r="AJ322" i="111"/>
  <c r="AW322" i="111" s="1"/>
  <c r="AK322" i="111"/>
  <c r="AX322" i="111" s="1"/>
  <c r="AI322" i="111"/>
  <c r="AV322" i="111" s="1"/>
  <c r="AK159" i="111"/>
  <c r="AX159" i="111" s="1"/>
  <c r="AJ159" i="111"/>
  <c r="AW159" i="111" s="1"/>
  <c r="AI159" i="111"/>
  <c r="AV159" i="111" s="1"/>
  <c r="AI299" i="110"/>
  <c r="AV299" i="110" s="1"/>
  <c r="AK299" i="110"/>
  <c r="AX299" i="110" s="1"/>
  <c r="AI203" i="110"/>
  <c r="AV203" i="110" s="1"/>
  <c r="AK203" i="110"/>
  <c r="AX203" i="110" s="1"/>
  <c r="AJ203" i="110"/>
  <c r="AW203" i="110" s="1"/>
  <c r="AK92" i="110"/>
  <c r="AX92" i="110" s="1"/>
  <c r="AJ92" i="110"/>
  <c r="AW92" i="110" s="1"/>
  <c r="AI320" i="109"/>
  <c r="AV320" i="109" s="1"/>
  <c r="AK320" i="109"/>
  <c r="AX320" i="109" s="1"/>
  <c r="AK89" i="109"/>
  <c r="AX89" i="109" s="1"/>
  <c r="AI89" i="109"/>
  <c r="AV89" i="109" s="1"/>
  <c r="AK268" i="107"/>
  <c r="AX268" i="107" s="1"/>
  <c r="AI268" i="107"/>
  <c r="AV268" i="107" s="1"/>
  <c r="AJ268" i="107"/>
  <c r="AW268" i="107" s="1"/>
  <c r="AK90" i="108"/>
  <c r="AX90" i="108" s="1"/>
  <c r="AJ90" i="108"/>
  <c r="AW90" i="108" s="1"/>
  <c r="AI192" i="107"/>
  <c r="AV192" i="107" s="1"/>
  <c r="AJ192" i="107"/>
  <c r="AW192" i="107" s="1"/>
  <c r="AI85" i="107"/>
  <c r="AV85" i="107" s="1"/>
  <c r="AJ85" i="107"/>
  <c r="AW85" i="107" s="1"/>
  <c r="AK85" i="107"/>
  <c r="AX85" i="107" s="1"/>
  <c r="AI92" i="107"/>
  <c r="AV92" i="107" s="1"/>
  <c r="AK92" i="107"/>
  <c r="AX92" i="107" s="1"/>
  <c r="AJ92" i="107"/>
  <c r="AW92" i="107" s="1"/>
  <c r="AI102" i="106"/>
  <c r="AV102" i="106" s="1"/>
  <c r="AK102" i="106"/>
  <c r="AX102" i="106" s="1"/>
  <c r="AJ102" i="106"/>
  <c r="AW102" i="106" s="1"/>
  <c r="AK37" i="105"/>
  <c r="AX37" i="105" s="1"/>
  <c r="AJ37" i="105"/>
  <c r="AW37" i="105" s="1"/>
  <c r="AK220" i="104"/>
  <c r="AX220" i="104" s="1"/>
  <c r="AJ220" i="104"/>
  <c r="AW220" i="104" s="1"/>
  <c r="AI220" i="104"/>
  <c r="AV220" i="104" s="1"/>
  <c r="AI49" i="109"/>
  <c r="AV49" i="109" s="1"/>
  <c r="AK49" i="109"/>
  <c r="AX49" i="109" s="1"/>
  <c r="AJ49" i="109"/>
  <c r="AW49" i="109" s="1"/>
  <c r="F17" i="104"/>
  <c r="U5" i="104" s="1"/>
  <c r="G53" i="2" s="1"/>
  <c r="AK300" i="105"/>
  <c r="AX300" i="105" s="1"/>
  <c r="AI135" i="105"/>
  <c r="AV135" i="105" s="1"/>
  <c r="AI149" i="106"/>
  <c r="AV149" i="106" s="1"/>
  <c r="AK329" i="112"/>
  <c r="AX329" i="112" s="1"/>
  <c r="AK226" i="112"/>
  <c r="AX226" i="112" s="1"/>
  <c r="AJ189" i="112"/>
  <c r="AW189" i="112" s="1"/>
  <c r="AI125" i="112"/>
  <c r="AV125" i="112" s="1"/>
  <c r="W19" i="112"/>
  <c r="AI262" i="112"/>
  <c r="AV262" i="112" s="1"/>
  <c r="AJ262" i="112"/>
  <c r="AW262" i="112" s="1"/>
  <c r="AK237" i="112"/>
  <c r="AX237" i="112" s="1"/>
  <c r="AJ237" i="112"/>
  <c r="AW237" i="112" s="1"/>
  <c r="AK132" i="112"/>
  <c r="AX132" i="112" s="1"/>
  <c r="AI132" i="112"/>
  <c r="AV132" i="112" s="1"/>
  <c r="AJ85" i="112"/>
  <c r="AW85" i="112" s="1"/>
  <c r="AK85" i="112"/>
  <c r="AX85" i="112" s="1"/>
  <c r="AK322" i="112"/>
  <c r="AX322" i="112" s="1"/>
  <c r="AJ322" i="112"/>
  <c r="AW322" i="112" s="1"/>
  <c r="AI322" i="112"/>
  <c r="AV322" i="112" s="1"/>
  <c r="AJ48" i="112"/>
  <c r="AW48" i="112" s="1"/>
  <c r="AK48" i="112"/>
  <c r="AX48" i="112" s="1"/>
  <c r="AK292" i="111"/>
  <c r="AX292" i="111" s="1"/>
  <c r="AJ292" i="111"/>
  <c r="AW292" i="111" s="1"/>
  <c r="AI292" i="111"/>
  <c r="AV292" i="111" s="1"/>
  <c r="AI349" i="110"/>
  <c r="AV349" i="110" s="1"/>
  <c r="AK349" i="110"/>
  <c r="AX349" i="110" s="1"/>
  <c r="AJ349" i="110"/>
  <c r="AW349" i="110" s="1"/>
  <c r="AK89" i="111"/>
  <c r="AX89" i="111" s="1"/>
  <c r="AJ89" i="111"/>
  <c r="AW89" i="111" s="1"/>
  <c r="AI89" i="111"/>
  <c r="AV89" i="111" s="1"/>
  <c r="AJ267" i="110"/>
  <c r="AW267" i="110" s="1"/>
  <c r="AK267" i="110"/>
  <c r="AX267" i="110" s="1"/>
  <c r="AI267" i="110"/>
  <c r="AV267" i="110" s="1"/>
  <c r="AJ89" i="110"/>
  <c r="AW89" i="110" s="1"/>
  <c r="AK89" i="110"/>
  <c r="AX89" i="110" s="1"/>
  <c r="AI89" i="110"/>
  <c r="AV89" i="110" s="1"/>
  <c r="AJ42" i="110"/>
  <c r="AW42" i="110" s="1"/>
  <c r="AI42" i="110"/>
  <c r="AV42" i="110" s="1"/>
  <c r="AK42" i="110"/>
  <c r="AX42" i="110" s="1"/>
  <c r="AJ317" i="108"/>
  <c r="AW317" i="108" s="1"/>
  <c r="AI317" i="108"/>
  <c r="AV317" i="108" s="1"/>
  <c r="AI60" i="107"/>
  <c r="AV60" i="107" s="1"/>
  <c r="AK60" i="107"/>
  <c r="AX60" i="107" s="1"/>
  <c r="AK36" i="107"/>
  <c r="AX36" i="107" s="1"/>
  <c r="AI36" i="107"/>
  <c r="AV36" i="107" s="1"/>
  <c r="AK28" i="106"/>
  <c r="AX28" i="106" s="1"/>
  <c r="AJ28" i="106"/>
  <c r="AW28" i="106" s="1"/>
  <c r="AI28" i="106"/>
  <c r="AV28" i="106" s="1"/>
  <c r="AI215" i="105"/>
  <c r="AV215" i="105" s="1"/>
  <c r="AK215" i="105"/>
  <c r="AX215" i="105" s="1"/>
  <c r="AJ215" i="105"/>
  <c r="AW215" i="105" s="1"/>
  <c r="AI29" i="105"/>
  <c r="AV29" i="105" s="1"/>
  <c r="AK29" i="105"/>
  <c r="AX29" i="105" s="1"/>
  <c r="AK219" i="104"/>
  <c r="AX219" i="104" s="1"/>
  <c r="AJ219" i="104"/>
  <c r="AW219" i="104" s="1"/>
  <c r="AI219" i="104"/>
  <c r="AV219" i="104" s="1"/>
  <c r="AI70" i="106"/>
  <c r="AV70" i="106" s="1"/>
  <c r="AK70" i="106"/>
  <c r="AX70" i="106" s="1"/>
  <c r="AI148" i="104"/>
  <c r="AV148" i="104" s="1"/>
  <c r="AJ148" i="104"/>
  <c r="AW148" i="104" s="1"/>
  <c r="AI105" i="104"/>
  <c r="AV105" i="104" s="1"/>
  <c r="AJ105" i="104"/>
  <c r="AW105" i="104" s="1"/>
  <c r="AK105" i="104"/>
  <c r="AX105" i="104" s="1"/>
  <c r="AK135" i="105"/>
  <c r="AX135" i="105" s="1"/>
  <c r="AI269" i="106"/>
  <c r="AV269" i="106" s="1"/>
  <c r="AJ149" i="106"/>
  <c r="AW149" i="106" s="1"/>
  <c r="P12" i="106"/>
  <c r="AI245" i="107"/>
  <c r="AV245" i="107" s="1"/>
  <c r="J15" i="109"/>
  <c r="T6" i="109" s="1"/>
  <c r="R8" i="109" s="1"/>
  <c r="H24" i="2" s="1"/>
  <c r="F14" i="110"/>
  <c r="Q5" i="110" s="1"/>
  <c r="C47" i="2" s="1"/>
  <c r="AK325" i="112"/>
  <c r="AX325" i="112" s="1"/>
  <c r="AJ325" i="112"/>
  <c r="AW325" i="112" s="1"/>
  <c r="AI325" i="112"/>
  <c r="AV325" i="112" s="1"/>
  <c r="AK128" i="112"/>
  <c r="AX128" i="112" s="1"/>
  <c r="AJ128" i="112"/>
  <c r="AW128" i="112" s="1"/>
  <c r="AI128" i="112"/>
  <c r="AV128" i="112" s="1"/>
  <c r="AK96" i="112"/>
  <c r="AX96" i="112" s="1"/>
  <c r="AJ96" i="112"/>
  <c r="AW96" i="112" s="1"/>
  <c r="AI96" i="112"/>
  <c r="AV96" i="112" s="1"/>
  <c r="AK54" i="112"/>
  <c r="AX54" i="112" s="1"/>
  <c r="AJ54" i="112"/>
  <c r="AW54" i="112" s="1"/>
  <c r="AI54" i="112"/>
  <c r="AV54" i="112" s="1"/>
  <c r="AK145" i="112"/>
  <c r="AX145" i="112" s="1"/>
  <c r="AJ145" i="112"/>
  <c r="AW145" i="112" s="1"/>
  <c r="AI145" i="112"/>
  <c r="AV145" i="112" s="1"/>
  <c r="AI343" i="110"/>
  <c r="AV343" i="110" s="1"/>
  <c r="AK343" i="110"/>
  <c r="AX343" i="110" s="1"/>
  <c r="AJ343" i="110"/>
  <c r="AW343" i="110" s="1"/>
  <c r="AK73" i="111"/>
  <c r="AX73" i="111" s="1"/>
  <c r="AI73" i="111"/>
  <c r="AV73" i="111" s="1"/>
  <c r="AJ272" i="110"/>
  <c r="AW272" i="110" s="1"/>
  <c r="AK272" i="110"/>
  <c r="AX272" i="110" s="1"/>
  <c r="AK248" i="110"/>
  <c r="AX248" i="110" s="1"/>
  <c r="AI248" i="110"/>
  <c r="AV248" i="110" s="1"/>
  <c r="AJ96" i="110"/>
  <c r="AW96" i="110" s="1"/>
  <c r="AK96" i="110"/>
  <c r="AX96" i="110" s="1"/>
  <c r="AI96" i="110"/>
  <c r="AV96" i="110" s="1"/>
  <c r="AK334" i="108"/>
  <c r="AX334" i="108" s="1"/>
  <c r="AI334" i="108"/>
  <c r="AV334" i="108" s="1"/>
  <c r="AK96" i="108"/>
  <c r="AX96" i="108" s="1"/>
  <c r="AJ96" i="108"/>
  <c r="AW96" i="108" s="1"/>
  <c r="AI96" i="108"/>
  <c r="AV96" i="108" s="1"/>
  <c r="AK33" i="108"/>
  <c r="AX33" i="108" s="1"/>
  <c r="AJ33" i="108"/>
  <c r="AW33" i="108" s="1"/>
  <c r="AI33" i="108"/>
  <c r="AV33" i="108" s="1"/>
  <c r="AK235" i="107"/>
  <c r="AX235" i="107" s="1"/>
  <c r="AJ235" i="107"/>
  <c r="AW235" i="107" s="1"/>
  <c r="AI235" i="107"/>
  <c r="AV235" i="107" s="1"/>
  <c r="AK119" i="107"/>
  <c r="AX119" i="107" s="1"/>
  <c r="AJ119" i="107"/>
  <c r="AW119" i="107" s="1"/>
  <c r="AI119" i="107"/>
  <c r="AV119" i="107" s="1"/>
  <c r="AJ204" i="106"/>
  <c r="AW204" i="106" s="1"/>
  <c r="AK204" i="106"/>
  <c r="AX204" i="106" s="1"/>
  <c r="AJ169" i="106"/>
  <c r="AW169" i="106" s="1"/>
  <c r="AK169" i="106"/>
  <c r="AX169" i="106" s="1"/>
  <c r="AI169" i="106"/>
  <c r="AV169" i="106" s="1"/>
  <c r="AJ73" i="106"/>
  <c r="AW73" i="106" s="1"/>
  <c r="AK73" i="106"/>
  <c r="AX73" i="106" s="1"/>
  <c r="AI271" i="105"/>
  <c r="AV271" i="105" s="1"/>
  <c r="AK271" i="105"/>
  <c r="AX271" i="105" s="1"/>
  <c r="AJ271" i="105"/>
  <c r="AW271" i="105" s="1"/>
  <c r="AK313" i="104"/>
  <c r="AX313" i="104" s="1"/>
  <c r="AJ313" i="104"/>
  <c r="AW313" i="104" s="1"/>
  <c r="AI313" i="104"/>
  <c r="AV313" i="104" s="1"/>
  <c r="AJ96" i="105"/>
  <c r="AW96" i="105" s="1"/>
  <c r="AK96" i="105"/>
  <c r="AX96" i="105" s="1"/>
  <c r="AI106" i="105"/>
  <c r="AV106" i="105" s="1"/>
  <c r="AJ106" i="105"/>
  <c r="AW106" i="105" s="1"/>
  <c r="AK106" i="105"/>
  <c r="AX106" i="105" s="1"/>
  <c r="AK240" i="112"/>
  <c r="AX240" i="112" s="1"/>
  <c r="AJ240" i="112"/>
  <c r="AW240" i="112" s="1"/>
  <c r="AI240" i="112"/>
  <c r="AV240" i="112" s="1"/>
  <c r="AK203" i="109"/>
  <c r="AX203" i="109" s="1"/>
  <c r="AJ203" i="109"/>
  <c r="AW203" i="109" s="1"/>
  <c r="AI203" i="109"/>
  <c r="AV203" i="109" s="1"/>
  <c r="AJ157" i="104"/>
  <c r="AW157" i="104" s="1"/>
  <c r="P12" i="104"/>
  <c r="AJ269" i="106"/>
  <c r="AW269" i="106" s="1"/>
  <c r="F15" i="106"/>
  <c r="T5" i="106" s="1"/>
  <c r="F51" i="2" s="1"/>
  <c r="AI137" i="108"/>
  <c r="AV137" i="108" s="1"/>
  <c r="F16" i="109"/>
  <c r="V5" i="109" s="1"/>
  <c r="H48" i="2" s="1"/>
  <c r="P11" i="110"/>
  <c r="AJ241" i="112"/>
  <c r="AW241" i="112" s="1"/>
  <c r="AK241" i="112"/>
  <c r="AX241" i="112" s="1"/>
  <c r="AI250" i="112"/>
  <c r="AV250" i="112" s="1"/>
  <c r="AJ250" i="112"/>
  <c r="AW250" i="112" s="1"/>
  <c r="AJ306" i="112"/>
  <c r="AW306" i="112" s="1"/>
  <c r="AI306" i="112"/>
  <c r="AV306" i="112" s="1"/>
  <c r="AK56" i="112"/>
  <c r="AX56" i="112" s="1"/>
  <c r="AJ56" i="112"/>
  <c r="AW56" i="112" s="1"/>
  <c r="AK293" i="112"/>
  <c r="AX293" i="112" s="1"/>
  <c r="AJ293" i="112"/>
  <c r="AW293" i="112" s="1"/>
  <c r="AI293" i="112"/>
  <c r="AV293" i="112" s="1"/>
  <c r="AI142" i="112"/>
  <c r="AV142" i="112" s="1"/>
  <c r="AK142" i="112"/>
  <c r="AX142" i="112" s="1"/>
  <c r="AK284" i="111"/>
  <c r="AX284" i="111" s="1"/>
  <c r="AI284" i="111"/>
  <c r="AV284" i="111" s="1"/>
  <c r="AK321" i="111"/>
  <c r="AX321" i="111" s="1"/>
  <c r="AJ321" i="111"/>
  <c r="AW321" i="111" s="1"/>
  <c r="AI321" i="111"/>
  <c r="AV321" i="111" s="1"/>
  <c r="AK236" i="111"/>
  <c r="AX236" i="111" s="1"/>
  <c r="AJ236" i="111"/>
  <c r="AW236" i="111" s="1"/>
  <c r="AI236" i="111"/>
  <c r="AV236" i="111" s="1"/>
  <c r="AK268" i="111"/>
  <c r="AX268" i="111" s="1"/>
  <c r="AI268" i="111"/>
  <c r="AV268" i="111" s="1"/>
  <c r="AK312" i="110"/>
  <c r="AX312" i="110" s="1"/>
  <c r="AJ312" i="110"/>
  <c r="AW312" i="110" s="1"/>
  <c r="AI312" i="110"/>
  <c r="AV312" i="110" s="1"/>
  <c r="AK233" i="110"/>
  <c r="AX233" i="110" s="1"/>
  <c r="AJ233" i="110"/>
  <c r="AW233" i="110" s="1"/>
  <c r="AI233" i="110"/>
  <c r="AV233" i="110" s="1"/>
  <c r="AJ90" i="110"/>
  <c r="AW90" i="110" s="1"/>
  <c r="AK90" i="110"/>
  <c r="AX90" i="110" s="1"/>
  <c r="AI91" i="110"/>
  <c r="AV91" i="110" s="1"/>
  <c r="AK91" i="110"/>
  <c r="AX91" i="110" s="1"/>
  <c r="AJ91" i="110"/>
  <c r="AW91" i="110" s="1"/>
  <c r="AK44" i="110"/>
  <c r="AX44" i="110" s="1"/>
  <c r="AJ44" i="110"/>
  <c r="AW44" i="110" s="1"/>
  <c r="AI44" i="110"/>
  <c r="AV44" i="110" s="1"/>
  <c r="AJ101" i="110"/>
  <c r="AW101" i="110" s="1"/>
  <c r="AK101" i="110"/>
  <c r="AX101" i="110" s="1"/>
  <c r="AK236" i="109"/>
  <c r="AX236" i="109" s="1"/>
  <c r="AJ236" i="109"/>
  <c r="AW236" i="109" s="1"/>
  <c r="AI236" i="109"/>
  <c r="AV236" i="109" s="1"/>
  <c r="AK278" i="108"/>
  <c r="AX278" i="108" s="1"/>
  <c r="AJ278" i="108"/>
  <c r="AW278" i="108" s="1"/>
  <c r="AI278" i="108"/>
  <c r="AV278" i="108" s="1"/>
  <c r="AK146" i="108"/>
  <c r="AX146" i="108" s="1"/>
  <c r="AJ146" i="108"/>
  <c r="AW146" i="108" s="1"/>
  <c r="AI146" i="108"/>
  <c r="AV146" i="108" s="1"/>
  <c r="AI198" i="108"/>
  <c r="AV198" i="108" s="1"/>
  <c r="AJ198" i="108"/>
  <c r="AW198" i="108" s="1"/>
  <c r="AJ302" i="107"/>
  <c r="AW302" i="107" s="1"/>
  <c r="AK302" i="107"/>
  <c r="AX302" i="107" s="1"/>
  <c r="AK114" i="107"/>
  <c r="AX114" i="107" s="1"/>
  <c r="AJ114" i="107"/>
  <c r="AW114" i="107" s="1"/>
  <c r="AI114" i="107"/>
  <c r="AV114" i="107" s="1"/>
  <c r="AK307" i="106"/>
  <c r="AX307" i="106" s="1"/>
  <c r="AJ307" i="106"/>
  <c r="AW307" i="106" s="1"/>
  <c r="AI307" i="106"/>
  <c r="AV307" i="106" s="1"/>
  <c r="AJ203" i="106"/>
  <c r="AW203" i="106" s="1"/>
  <c r="AI203" i="106"/>
  <c r="AV203" i="106" s="1"/>
  <c r="AK203" i="106"/>
  <c r="AX203" i="106" s="1"/>
  <c r="AK228" i="107"/>
  <c r="AX228" i="107" s="1"/>
  <c r="AJ228" i="107"/>
  <c r="AW228" i="107" s="1"/>
  <c r="AI228" i="107"/>
  <c r="AV228" i="107" s="1"/>
  <c r="AK234" i="106"/>
  <c r="AX234" i="106" s="1"/>
  <c r="AJ234" i="106"/>
  <c r="AW234" i="106" s="1"/>
  <c r="AJ166" i="106"/>
  <c r="AW166" i="106" s="1"/>
  <c r="AI166" i="106"/>
  <c r="AV166" i="106" s="1"/>
  <c r="AK195" i="105"/>
  <c r="AX195" i="105" s="1"/>
  <c r="AJ195" i="105"/>
  <c r="AW195" i="105" s="1"/>
  <c r="AI195" i="105"/>
  <c r="AV195" i="105" s="1"/>
  <c r="AJ54" i="105"/>
  <c r="AW54" i="105" s="1"/>
  <c r="AK54" i="105"/>
  <c r="AX54" i="105" s="1"/>
  <c r="AI42" i="105"/>
  <c r="AV42" i="105" s="1"/>
  <c r="AJ42" i="105"/>
  <c r="AW42" i="105" s="1"/>
  <c r="AJ114" i="104"/>
  <c r="AW114" i="104" s="1"/>
  <c r="AI114" i="104"/>
  <c r="AV114" i="104" s="1"/>
  <c r="AK114" i="104"/>
  <c r="AX114" i="104" s="1"/>
  <c r="AJ79" i="112"/>
  <c r="AW79" i="112" s="1"/>
  <c r="AI79" i="112"/>
  <c r="AV79" i="112" s="1"/>
  <c r="AJ41" i="108"/>
  <c r="AW41" i="108" s="1"/>
  <c r="AK41" i="108"/>
  <c r="AX41" i="108" s="1"/>
  <c r="AI41" i="108"/>
  <c r="AV41" i="108" s="1"/>
  <c r="AI280" i="104"/>
  <c r="AV280" i="104" s="1"/>
  <c r="AJ277" i="107"/>
  <c r="AW277" i="107" s="1"/>
  <c r="AJ248" i="107"/>
  <c r="AW248" i="107" s="1"/>
  <c r="F18" i="107"/>
  <c r="R5" i="107" s="1"/>
  <c r="D50" i="2" s="1"/>
  <c r="F18" i="112"/>
  <c r="R5" i="112" s="1"/>
  <c r="D45" i="2" s="1"/>
  <c r="AK315" i="112"/>
  <c r="AX315" i="112" s="1"/>
  <c r="AI315" i="112"/>
  <c r="AV315" i="112" s="1"/>
  <c r="AI313" i="112"/>
  <c r="AV313" i="112" s="1"/>
  <c r="AK313" i="112"/>
  <c r="AX313" i="112" s="1"/>
  <c r="AK160" i="112"/>
  <c r="AX160" i="112" s="1"/>
  <c r="AJ160" i="112"/>
  <c r="AW160" i="112" s="1"/>
  <c r="AI160" i="112"/>
  <c r="AV160" i="112" s="1"/>
  <c r="AJ283" i="111"/>
  <c r="AW283" i="111" s="1"/>
  <c r="AK283" i="111"/>
  <c r="AX283" i="111" s="1"/>
  <c r="AI179" i="111"/>
  <c r="AV179" i="111" s="1"/>
  <c r="AJ179" i="111"/>
  <c r="AW179" i="111" s="1"/>
  <c r="AK179" i="111"/>
  <c r="AX179" i="111" s="1"/>
  <c r="AJ47" i="111"/>
  <c r="AW47" i="111" s="1"/>
  <c r="AK47" i="111"/>
  <c r="AX47" i="111" s="1"/>
  <c r="AI47" i="111"/>
  <c r="AV47" i="111" s="1"/>
  <c r="AI337" i="110"/>
  <c r="AV337" i="110" s="1"/>
  <c r="AK337" i="110"/>
  <c r="AX337" i="110" s="1"/>
  <c r="AJ136" i="110"/>
  <c r="AW136" i="110" s="1"/>
  <c r="AI136" i="110"/>
  <c r="AV136" i="110" s="1"/>
  <c r="AK136" i="110"/>
  <c r="AX136" i="110" s="1"/>
  <c r="AJ244" i="110"/>
  <c r="AW244" i="110" s="1"/>
  <c r="AI244" i="110"/>
  <c r="AV244" i="110" s="1"/>
  <c r="AK224" i="110"/>
  <c r="AX224" i="110" s="1"/>
  <c r="AJ224" i="110"/>
  <c r="AW224" i="110" s="1"/>
  <c r="AI224" i="110"/>
  <c r="AV224" i="110" s="1"/>
  <c r="AJ186" i="109"/>
  <c r="AW186" i="109" s="1"/>
  <c r="AI186" i="109"/>
  <c r="AV186" i="109" s="1"/>
  <c r="AK186" i="109"/>
  <c r="AX186" i="109" s="1"/>
  <c r="AK105" i="109"/>
  <c r="AX105" i="109" s="1"/>
  <c r="AJ105" i="109"/>
  <c r="AW105" i="109" s="1"/>
  <c r="AI105" i="109"/>
  <c r="AV105" i="109" s="1"/>
  <c r="AK24" i="108"/>
  <c r="AX24" i="108" s="1"/>
  <c r="AJ24" i="108"/>
  <c r="AW24" i="108" s="1"/>
  <c r="AI24" i="108"/>
  <c r="AV24" i="108" s="1"/>
  <c r="AK301" i="107"/>
  <c r="AX301" i="107" s="1"/>
  <c r="AJ301" i="107"/>
  <c r="AW301" i="107" s="1"/>
  <c r="AI301" i="107"/>
  <c r="AV301" i="107" s="1"/>
  <c r="AJ116" i="108"/>
  <c r="AW116" i="108" s="1"/>
  <c r="AK116" i="108"/>
  <c r="AX116" i="108" s="1"/>
  <c r="AI116" i="108"/>
  <c r="AV116" i="108" s="1"/>
  <c r="AK138" i="107"/>
  <c r="AX138" i="107" s="1"/>
  <c r="AJ138" i="107"/>
  <c r="AW138" i="107" s="1"/>
  <c r="AI138" i="107"/>
  <c r="AV138" i="107" s="1"/>
  <c r="AJ273" i="107"/>
  <c r="AW273" i="107" s="1"/>
  <c r="AI273" i="107"/>
  <c r="AV273" i="107" s="1"/>
  <c r="AK107" i="107"/>
  <c r="AX107" i="107" s="1"/>
  <c r="AJ107" i="107"/>
  <c r="AW107" i="107" s="1"/>
  <c r="AI107" i="107"/>
  <c r="AV107" i="107" s="1"/>
  <c r="AK131" i="106"/>
  <c r="AX131" i="106" s="1"/>
  <c r="AJ131" i="106"/>
  <c r="AW131" i="106" s="1"/>
  <c r="AI131" i="106"/>
  <c r="AV131" i="106" s="1"/>
  <c r="AI228" i="106"/>
  <c r="AV228" i="106" s="1"/>
  <c r="AK228" i="106"/>
  <c r="AX228" i="106" s="1"/>
  <c r="AJ228" i="106"/>
  <c r="AW228" i="106" s="1"/>
  <c r="AK284" i="106"/>
  <c r="AX284" i="106" s="1"/>
  <c r="AJ284" i="106"/>
  <c r="AW284" i="106" s="1"/>
  <c r="AI284" i="106"/>
  <c r="AV284" i="106" s="1"/>
  <c r="AK304" i="106"/>
  <c r="AX304" i="106" s="1"/>
  <c r="AJ304" i="106"/>
  <c r="AW304" i="106" s="1"/>
  <c r="AI304" i="106"/>
  <c r="AV304" i="106" s="1"/>
  <c r="AJ141" i="106"/>
  <c r="AW141" i="106" s="1"/>
  <c r="AK141" i="106"/>
  <c r="AX141" i="106" s="1"/>
  <c r="AK211" i="106"/>
  <c r="AX211" i="106" s="1"/>
  <c r="AI211" i="106"/>
  <c r="AV211" i="106" s="1"/>
  <c r="AK257" i="105"/>
  <c r="AX257" i="105" s="1"/>
  <c r="AJ257" i="105"/>
  <c r="AW257" i="105" s="1"/>
  <c r="AI257" i="105"/>
  <c r="AV257" i="105" s="1"/>
  <c r="AK253" i="106"/>
  <c r="AX253" i="106" s="1"/>
  <c r="AI253" i="106"/>
  <c r="AV253" i="106" s="1"/>
  <c r="AI351" i="104"/>
  <c r="AV351" i="104" s="1"/>
  <c r="AK351" i="104"/>
  <c r="AX351" i="104" s="1"/>
  <c r="AJ351" i="104"/>
  <c r="AW351" i="104" s="1"/>
  <c r="AK212" i="104"/>
  <c r="AX212" i="104" s="1"/>
  <c r="AI212" i="104"/>
  <c r="AV212" i="104" s="1"/>
  <c r="AI344" i="104"/>
  <c r="AV344" i="104" s="1"/>
  <c r="AK280" i="104"/>
  <c r="AX280" i="104" s="1"/>
  <c r="F16" i="106"/>
  <c r="V5" i="106" s="1"/>
  <c r="H51" i="2" s="1"/>
  <c r="AK277" i="107"/>
  <c r="AX277" i="107" s="1"/>
  <c r="AJ137" i="108"/>
  <c r="AW137" i="108" s="1"/>
  <c r="F17" i="108"/>
  <c r="U5" i="108" s="1"/>
  <c r="G49" i="2" s="1"/>
  <c r="AJ28" i="109"/>
  <c r="AW28" i="109" s="1"/>
  <c r="AF5" i="109"/>
  <c r="R48" i="2" s="1"/>
  <c r="F16" i="110"/>
  <c r="V5" i="110" s="1"/>
  <c r="H47" i="2" s="1"/>
  <c r="AJ275" i="112"/>
  <c r="AW275" i="112" s="1"/>
  <c r="AK233" i="112"/>
  <c r="AX233" i="112" s="1"/>
  <c r="AJ233" i="112"/>
  <c r="AW233" i="112" s="1"/>
  <c r="AI233" i="112"/>
  <c r="AV233" i="112" s="1"/>
  <c r="AJ64" i="112"/>
  <c r="AW64" i="112" s="1"/>
  <c r="AK64" i="112"/>
  <c r="AX64" i="112" s="1"/>
  <c r="AI246" i="111"/>
  <c r="AV246" i="111" s="1"/>
  <c r="AK246" i="111"/>
  <c r="AX246" i="111" s="1"/>
  <c r="AJ246" i="111"/>
  <c r="AW246" i="111" s="1"/>
  <c r="AK104" i="111"/>
  <c r="AX104" i="111" s="1"/>
  <c r="AJ104" i="111"/>
  <c r="AW104" i="111" s="1"/>
  <c r="AI104" i="111"/>
  <c r="AV104" i="111" s="1"/>
  <c r="AI173" i="111"/>
  <c r="AV173" i="111" s="1"/>
  <c r="AK173" i="111"/>
  <c r="AX173" i="111" s="1"/>
  <c r="AJ173" i="111"/>
  <c r="AW173" i="111" s="1"/>
  <c r="AJ288" i="110"/>
  <c r="AW288" i="110" s="1"/>
  <c r="AK288" i="110"/>
  <c r="AX288" i="110" s="1"/>
  <c r="AI288" i="110"/>
  <c r="AV288" i="110" s="1"/>
  <c r="AK211" i="109"/>
  <c r="AX211" i="109" s="1"/>
  <c r="AI211" i="109"/>
  <c r="AV211" i="109" s="1"/>
  <c r="AJ211" i="109"/>
  <c r="AW211" i="109" s="1"/>
  <c r="AK160" i="108"/>
  <c r="AX160" i="108" s="1"/>
  <c r="AJ160" i="108"/>
  <c r="AW160" i="108" s="1"/>
  <c r="AI160" i="108"/>
  <c r="AV160" i="108" s="1"/>
  <c r="AJ266" i="108"/>
  <c r="AW266" i="108" s="1"/>
  <c r="AK266" i="108"/>
  <c r="AX266" i="108" s="1"/>
  <c r="AI266" i="108"/>
  <c r="AV266" i="108" s="1"/>
  <c r="AI71" i="109"/>
  <c r="AV71" i="109" s="1"/>
  <c r="AK71" i="109"/>
  <c r="AX71" i="109" s="1"/>
  <c r="AJ71" i="109"/>
  <c r="AW71" i="109" s="1"/>
  <c r="AI249" i="107"/>
  <c r="AV249" i="107" s="1"/>
  <c r="AK249" i="107"/>
  <c r="AX249" i="107" s="1"/>
  <c r="AJ249" i="107"/>
  <c r="AW249" i="107" s="1"/>
  <c r="AJ104" i="107"/>
  <c r="AW104" i="107" s="1"/>
  <c r="AK104" i="107"/>
  <c r="AX104" i="107" s="1"/>
  <c r="AK103" i="107"/>
  <c r="AX103" i="107" s="1"/>
  <c r="AJ103" i="107"/>
  <c r="AW103" i="107" s="1"/>
  <c r="AI103" i="107"/>
  <c r="AV103" i="107" s="1"/>
  <c r="AJ125" i="106"/>
  <c r="AW125" i="106" s="1"/>
  <c r="AK125" i="106"/>
  <c r="AX125" i="106" s="1"/>
  <c r="AJ244" i="106"/>
  <c r="AW244" i="106" s="1"/>
  <c r="AI244" i="106"/>
  <c r="AV244" i="106" s="1"/>
  <c r="AK244" i="106"/>
  <c r="AX244" i="106" s="1"/>
  <c r="AK140" i="106"/>
  <c r="AX140" i="106" s="1"/>
  <c r="AI140" i="106"/>
  <c r="AV140" i="106" s="1"/>
  <c r="AI280" i="106"/>
  <c r="AV280" i="106" s="1"/>
  <c r="AK280" i="106"/>
  <c r="AX280" i="106" s="1"/>
  <c r="AJ280" i="106"/>
  <c r="AW280" i="106" s="1"/>
  <c r="AK244" i="105"/>
  <c r="AX244" i="105" s="1"/>
  <c r="AJ244" i="105"/>
  <c r="AW244" i="105" s="1"/>
  <c r="AI244" i="105"/>
  <c r="AV244" i="105" s="1"/>
  <c r="AI174" i="105"/>
  <c r="AV174" i="105" s="1"/>
  <c r="AK174" i="105"/>
  <c r="AX174" i="105" s="1"/>
  <c r="AJ174" i="105"/>
  <c r="AW174" i="105" s="1"/>
  <c r="AK120" i="104"/>
  <c r="AX120" i="104" s="1"/>
  <c r="AI120" i="104"/>
  <c r="AV120" i="104" s="1"/>
  <c r="AK251" i="104"/>
  <c r="AX251" i="104" s="1"/>
  <c r="AJ251" i="104"/>
  <c r="AW251" i="104" s="1"/>
  <c r="AI251" i="104"/>
  <c r="AV251" i="104" s="1"/>
  <c r="AJ300" i="105"/>
  <c r="AW300" i="105" s="1"/>
  <c r="AK245" i="107"/>
  <c r="AX245" i="107" s="1"/>
  <c r="F14" i="108"/>
  <c r="Q5" i="108" s="1"/>
  <c r="C49" i="2" s="1"/>
  <c r="P12" i="110"/>
  <c r="AI78" i="111"/>
  <c r="AV78" i="111" s="1"/>
  <c r="AK275" i="112"/>
  <c r="AX275" i="112" s="1"/>
  <c r="AK198" i="112"/>
  <c r="AX198" i="112" s="1"/>
  <c r="AI116" i="112"/>
  <c r="AV116" i="112" s="1"/>
  <c r="AI343" i="112"/>
  <c r="AV343" i="112" s="1"/>
  <c r="AK343" i="112"/>
  <c r="AX343" i="112" s="1"/>
  <c r="AJ343" i="112"/>
  <c r="AW343" i="112" s="1"/>
  <c r="AK299" i="112"/>
  <c r="AX299" i="112" s="1"/>
  <c r="AJ299" i="112"/>
  <c r="AW299" i="112" s="1"/>
  <c r="AI299" i="112"/>
  <c r="AV299" i="112" s="1"/>
  <c r="AK70" i="112"/>
  <c r="AX70" i="112" s="1"/>
  <c r="AJ70" i="112"/>
  <c r="AW70" i="112" s="1"/>
  <c r="AI70" i="112"/>
  <c r="AV70" i="112" s="1"/>
  <c r="AK157" i="112"/>
  <c r="AX157" i="112" s="1"/>
  <c r="AJ157" i="112"/>
  <c r="AW157" i="112" s="1"/>
  <c r="AI157" i="112"/>
  <c r="AV157" i="112" s="1"/>
  <c r="AJ245" i="111"/>
  <c r="AW245" i="111" s="1"/>
  <c r="AK245" i="111"/>
  <c r="AX245" i="111" s="1"/>
  <c r="AI262" i="111"/>
  <c r="AV262" i="111" s="1"/>
  <c r="AK262" i="111"/>
  <c r="AX262" i="111" s="1"/>
  <c r="AJ262" i="111"/>
  <c r="AW262" i="111" s="1"/>
  <c r="AK76" i="111"/>
  <c r="AX76" i="111" s="1"/>
  <c r="AJ76" i="111"/>
  <c r="AW76" i="111" s="1"/>
  <c r="AJ31" i="112"/>
  <c r="AW31" i="112" s="1"/>
  <c r="AI31" i="112"/>
  <c r="AV31" i="112" s="1"/>
  <c r="AI283" i="110"/>
  <c r="AV283" i="110" s="1"/>
  <c r="AK283" i="110"/>
  <c r="AX283" i="110" s="1"/>
  <c r="AJ283" i="110"/>
  <c r="AW283" i="110" s="1"/>
  <c r="AK336" i="110"/>
  <c r="AX336" i="110" s="1"/>
  <c r="AI336" i="110"/>
  <c r="AV336" i="110" s="1"/>
  <c r="AI235" i="110"/>
  <c r="AV235" i="110" s="1"/>
  <c r="AJ235" i="110"/>
  <c r="AW235" i="110" s="1"/>
  <c r="AK46" i="110"/>
  <c r="AX46" i="110" s="1"/>
  <c r="AJ46" i="110"/>
  <c r="AW46" i="110" s="1"/>
  <c r="AK28" i="110"/>
  <c r="AX28" i="110" s="1"/>
  <c r="AJ28" i="110"/>
  <c r="AW28" i="110" s="1"/>
  <c r="AI28" i="110"/>
  <c r="AV28" i="110" s="1"/>
  <c r="AJ112" i="110"/>
  <c r="AW112" i="110" s="1"/>
  <c r="AK112" i="110"/>
  <c r="AX112" i="110" s="1"/>
  <c r="AI112" i="110"/>
  <c r="AV112" i="110" s="1"/>
  <c r="AI100" i="109"/>
  <c r="AV100" i="109" s="1"/>
  <c r="AJ100" i="109"/>
  <c r="AW100" i="109" s="1"/>
  <c r="AK100" i="109"/>
  <c r="AX100" i="109" s="1"/>
  <c r="AK198" i="109"/>
  <c r="AX198" i="109" s="1"/>
  <c r="AJ198" i="109"/>
  <c r="AW198" i="109" s="1"/>
  <c r="AI198" i="109"/>
  <c r="AV198" i="109" s="1"/>
  <c r="AK246" i="109"/>
  <c r="AX246" i="109" s="1"/>
  <c r="AI246" i="109"/>
  <c r="AV246" i="109" s="1"/>
  <c r="AK165" i="109"/>
  <c r="AX165" i="109" s="1"/>
  <c r="AJ165" i="109"/>
  <c r="AW165" i="109" s="1"/>
  <c r="AK195" i="109"/>
  <c r="AX195" i="109" s="1"/>
  <c r="AI195" i="109"/>
  <c r="AV195" i="109" s="1"/>
  <c r="AJ195" i="109"/>
  <c r="AW195" i="109" s="1"/>
  <c r="AK64" i="109"/>
  <c r="AX64" i="109" s="1"/>
  <c r="AJ64" i="109"/>
  <c r="AW64" i="109" s="1"/>
  <c r="AI64" i="109"/>
  <c r="AV64" i="109" s="1"/>
  <c r="AJ158" i="109"/>
  <c r="AW158" i="109" s="1"/>
  <c r="AI158" i="109"/>
  <c r="AV158" i="109" s="1"/>
  <c r="AK158" i="109"/>
  <c r="AX158" i="109" s="1"/>
  <c r="AI182" i="108"/>
  <c r="AV182" i="108" s="1"/>
  <c r="AK182" i="108"/>
  <c r="AX182" i="108" s="1"/>
  <c r="AJ182" i="108"/>
  <c r="AW182" i="108" s="1"/>
  <c r="AI244" i="108"/>
  <c r="AV244" i="108" s="1"/>
  <c r="AK244" i="108"/>
  <c r="AX244" i="108" s="1"/>
  <c r="AI106" i="108"/>
  <c r="AV106" i="108" s="1"/>
  <c r="AK106" i="108"/>
  <c r="AX106" i="108" s="1"/>
  <c r="AJ106" i="108"/>
  <c r="AW106" i="108" s="1"/>
  <c r="AI44" i="108"/>
  <c r="AV44" i="108" s="1"/>
  <c r="AK44" i="108"/>
  <c r="AX44" i="108" s="1"/>
  <c r="AJ44" i="108"/>
  <c r="AW44" i="108" s="1"/>
  <c r="AK176" i="108"/>
  <c r="AX176" i="108" s="1"/>
  <c r="AI176" i="108"/>
  <c r="AV176" i="108" s="1"/>
  <c r="AJ176" i="108"/>
  <c r="AW176" i="108" s="1"/>
  <c r="AK257" i="107"/>
  <c r="AX257" i="107" s="1"/>
  <c r="AJ257" i="107"/>
  <c r="AW257" i="107" s="1"/>
  <c r="AI257" i="107"/>
  <c r="AV257" i="107" s="1"/>
  <c r="AK279" i="104"/>
  <c r="AX279" i="104" s="1"/>
  <c r="AJ279" i="104"/>
  <c r="AW279" i="104" s="1"/>
  <c r="AI279" i="104"/>
  <c r="AV279" i="104" s="1"/>
  <c r="AI157" i="104"/>
  <c r="AV157" i="104" s="1"/>
  <c r="AI335" i="110"/>
  <c r="AV335" i="110" s="1"/>
  <c r="AJ110" i="110"/>
  <c r="AW110" i="110" s="1"/>
  <c r="AJ78" i="111"/>
  <c r="AW78" i="111" s="1"/>
  <c r="P11" i="111"/>
  <c r="F16" i="112"/>
  <c r="V5" i="112" s="1"/>
  <c r="H45" i="2" s="1"/>
  <c r="AK80" i="112"/>
  <c r="AX80" i="112" s="1"/>
  <c r="AJ80" i="112"/>
  <c r="AW80" i="112" s="1"/>
  <c r="AI80" i="112"/>
  <c r="AV80" i="112" s="1"/>
  <c r="AK152" i="112"/>
  <c r="AX152" i="112" s="1"/>
  <c r="AJ152" i="112"/>
  <c r="AW152" i="112" s="1"/>
  <c r="AI152" i="112"/>
  <c r="AV152" i="112" s="1"/>
  <c r="AI114" i="112"/>
  <c r="AV114" i="112" s="1"/>
  <c r="AK114" i="112"/>
  <c r="AX114" i="112" s="1"/>
  <c r="AJ114" i="112"/>
  <c r="AW114" i="112" s="1"/>
  <c r="AI166" i="112"/>
  <c r="AV166" i="112" s="1"/>
  <c r="AK166" i="112"/>
  <c r="AX166" i="112" s="1"/>
  <c r="AJ166" i="112"/>
  <c r="AW166" i="112" s="1"/>
  <c r="AK308" i="111"/>
  <c r="AX308" i="111" s="1"/>
  <c r="AJ308" i="111"/>
  <c r="AW308" i="111" s="1"/>
  <c r="AI308" i="111"/>
  <c r="AV308" i="111" s="1"/>
  <c r="AK317" i="111"/>
  <c r="AX317" i="111" s="1"/>
  <c r="AI317" i="111"/>
  <c r="AV317" i="111" s="1"/>
  <c r="AK39" i="110"/>
  <c r="AX39" i="110" s="1"/>
  <c r="AI39" i="110"/>
  <c r="AV39" i="110" s="1"/>
  <c r="AJ26" i="110"/>
  <c r="AW26" i="110" s="1"/>
  <c r="AI26" i="110"/>
  <c r="AV26" i="110" s="1"/>
  <c r="AK26" i="110"/>
  <c r="AX26" i="110" s="1"/>
  <c r="AJ38" i="110"/>
  <c r="AW38" i="110" s="1"/>
  <c r="AK38" i="110"/>
  <c r="AX38" i="110" s="1"/>
  <c r="AI38" i="110"/>
  <c r="AV38" i="110" s="1"/>
  <c r="AK31" i="109"/>
  <c r="AX31" i="109" s="1"/>
  <c r="AI31" i="109"/>
  <c r="AV31" i="109" s="1"/>
  <c r="AJ31" i="109"/>
  <c r="AW31" i="109" s="1"/>
  <c r="AJ283" i="108"/>
  <c r="AW283" i="108" s="1"/>
  <c r="AK283" i="108"/>
  <c r="AX283" i="108" s="1"/>
  <c r="AK243" i="108"/>
  <c r="AX243" i="108" s="1"/>
  <c r="AJ243" i="108"/>
  <c r="AW243" i="108" s="1"/>
  <c r="AI243" i="108"/>
  <c r="AV243" i="108" s="1"/>
  <c r="AI274" i="109"/>
  <c r="AV274" i="109" s="1"/>
  <c r="AK274" i="109"/>
  <c r="AX274" i="109" s="1"/>
  <c r="AJ274" i="109"/>
  <c r="AW274" i="109" s="1"/>
  <c r="AJ289" i="107"/>
  <c r="AW289" i="107" s="1"/>
  <c r="AK289" i="107"/>
  <c r="AX289" i="107" s="1"/>
  <c r="AI289" i="107"/>
  <c r="AV289" i="107" s="1"/>
  <c r="AI282" i="107"/>
  <c r="AV282" i="107" s="1"/>
  <c r="AK282" i="107"/>
  <c r="AX282" i="107" s="1"/>
  <c r="AJ282" i="107"/>
  <c r="AW282" i="107" s="1"/>
  <c r="AK225" i="106"/>
  <c r="AX225" i="106" s="1"/>
  <c r="AJ225" i="106"/>
  <c r="AW225" i="106" s="1"/>
  <c r="AI225" i="106"/>
  <c r="AV225" i="106" s="1"/>
  <c r="AK178" i="105"/>
  <c r="AX178" i="105" s="1"/>
  <c r="AJ178" i="105"/>
  <c r="AW178" i="105" s="1"/>
  <c r="AI178" i="105"/>
  <c r="AV178" i="105" s="1"/>
  <c r="AK236" i="104"/>
  <c r="AX236" i="104" s="1"/>
  <c r="AJ236" i="104"/>
  <c r="AW236" i="104" s="1"/>
  <c r="AI236" i="104"/>
  <c r="AV236" i="104" s="1"/>
  <c r="AI45" i="105"/>
  <c r="AV45" i="105" s="1"/>
  <c r="AJ45" i="105"/>
  <c r="AW45" i="105" s="1"/>
  <c r="AK246" i="104"/>
  <c r="AX246" i="104" s="1"/>
  <c r="AJ246" i="104"/>
  <c r="AW246" i="104" s="1"/>
  <c r="AI246" i="104"/>
  <c r="AV246" i="104" s="1"/>
  <c r="AK68" i="104"/>
  <c r="AX68" i="104" s="1"/>
  <c r="AJ68" i="104"/>
  <c r="AW68" i="104" s="1"/>
  <c r="AK57" i="111"/>
  <c r="AX57" i="111" s="1"/>
  <c r="AI57" i="111"/>
  <c r="AV57" i="111" s="1"/>
  <c r="AJ179" i="109"/>
  <c r="AW179" i="109" s="1"/>
  <c r="AK179" i="109"/>
  <c r="AX179" i="109" s="1"/>
  <c r="AI60" i="104"/>
  <c r="AV60" i="104" s="1"/>
  <c r="J14" i="104"/>
  <c r="Q8" i="104" s="1"/>
  <c r="G29" i="2" s="1"/>
  <c r="F14" i="105"/>
  <c r="Q5" i="105" s="1"/>
  <c r="C52" i="2" s="1"/>
  <c r="AI244" i="107"/>
  <c r="AV244" i="107" s="1"/>
  <c r="AK308" i="110"/>
  <c r="AX308" i="110" s="1"/>
  <c r="F17" i="112"/>
  <c r="U5" i="112" s="1"/>
  <c r="G45" i="2" s="1"/>
  <c r="AI57" i="112"/>
  <c r="AV57" i="112" s="1"/>
  <c r="AK72" i="112"/>
  <c r="AX72" i="112" s="1"/>
  <c r="AJ72" i="112"/>
  <c r="AW72" i="112" s="1"/>
  <c r="AK148" i="112"/>
  <c r="AX148" i="112" s="1"/>
  <c r="AJ148" i="112"/>
  <c r="AW148" i="112" s="1"/>
  <c r="AI148" i="112"/>
  <c r="AV148" i="112" s="1"/>
  <c r="AJ168" i="112"/>
  <c r="AW168" i="112" s="1"/>
  <c r="AI168" i="112"/>
  <c r="AV168" i="112" s="1"/>
  <c r="AJ255" i="111"/>
  <c r="AW255" i="111" s="1"/>
  <c r="AK255" i="111"/>
  <c r="AX255" i="111" s="1"/>
  <c r="AI255" i="111"/>
  <c r="AV255" i="111" s="1"/>
  <c r="AI315" i="111"/>
  <c r="AV315" i="111" s="1"/>
  <c r="AJ315" i="111"/>
  <c r="AW315" i="111" s="1"/>
  <c r="AK211" i="111"/>
  <c r="AX211" i="111" s="1"/>
  <c r="AJ211" i="111"/>
  <c r="AW211" i="111" s="1"/>
  <c r="AI211" i="111"/>
  <c r="AV211" i="111" s="1"/>
  <c r="AK321" i="110"/>
  <c r="AX321" i="110" s="1"/>
  <c r="AI321" i="110"/>
  <c r="AV321" i="110" s="1"/>
  <c r="AK296" i="110"/>
  <c r="AX296" i="110" s="1"/>
  <c r="AJ296" i="110"/>
  <c r="AW296" i="110" s="1"/>
  <c r="AI296" i="110"/>
  <c r="AV296" i="110" s="1"/>
  <c r="AK220" i="111"/>
  <c r="AX220" i="111" s="1"/>
  <c r="AJ220" i="111"/>
  <c r="AW220" i="111" s="1"/>
  <c r="AI220" i="111"/>
  <c r="AV220" i="111" s="1"/>
  <c r="AJ226" i="110"/>
  <c r="AW226" i="110" s="1"/>
  <c r="AI226" i="110"/>
  <c r="AV226" i="110" s="1"/>
  <c r="AJ289" i="109"/>
  <c r="AW289" i="109" s="1"/>
  <c r="AK289" i="109"/>
  <c r="AX289" i="109" s="1"/>
  <c r="AI148" i="109"/>
  <c r="AV148" i="109" s="1"/>
  <c r="AJ148" i="109"/>
  <c r="AW148" i="109" s="1"/>
  <c r="AK148" i="109"/>
  <c r="AX148" i="109" s="1"/>
  <c r="AJ82" i="109"/>
  <c r="AW82" i="109" s="1"/>
  <c r="AK82" i="109"/>
  <c r="AX82" i="109" s="1"/>
  <c r="AI114" i="109"/>
  <c r="AV114" i="109" s="1"/>
  <c r="AK114" i="109"/>
  <c r="AX114" i="109" s="1"/>
  <c r="AJ114" i="109"/>
  <c r="AW114" i="109" s="1"/>
  <c r="AI109" i="109"/>
  <c r="AV109" i="109" s="1"/>
  <c r="AK109" i="109"/>
  <c r="AX109" i="109" s="1"/>
  <c r="AJ109" i="109"/>
  <c r="AW109" i="109" s="1"/>
  <c r="AK287" i="107"/>
  <c r="AX287" i="107" s="1"/>
  <c r="AI287" i="107"/>
  <c r="AV287" i="107" s="1"/>
  <c r="AI314" i="106"/>
  <c r="AV314" i="106" s="1"/>
  <c r="AK314" i="106"/>
  <c r="AX314" i="106" s="1"/>
  <c r="AJ205" i="106"/>
  <c r="AW205" i="106" s="1"/>
  <c r="AI205" i="106"/>
  <c r="AV205" i="106" s="1"/>
  <c r="AI110" i="107"/>
  <c r="AV110" i="107" s="1"/>
  <c r="AK110" i="107"/>
  <c r="AX110" i="107" s="1"/>
  <c r="AJ110" i="107"/>
  <c r="AW110" i="107" s="1"/>
  <c r="AI27" i="107"/>
  <c r="AV27" i="107" s="1"/>
  <c r="AJ27" i="107"/>
  <c r="AW27" i="107" s="1"/>
  <c r="AK159" i="105"/>
  <c r="AX159" i="105" s="1"/>
  <c r="AJ159" i="105"/>
  <c r="AW159" i="105" s="1"/>
  <c r="AK312" i="105"/>
  <c r="AX312" i="105" s="1"/>
  <c r="AI312" i="105"/>
  <c r="AV312" i="105" s="1"/>
  <c r="AK28" i="105"/>
  <c r="AX28" i="105" s="1"/>
  <c r="AJ28" i="105"/>
  <c r="AW28" i="105" s="1"/>
  <c r="AI28" i="105"/>
  <c r="AV28" i="105" s="1"/>
  <c r="AK141" i="104"/>
  <c r="AX141" i="104" s="1"/>
  <c r="AI141" i="104"/>
  <c r="AV141" i="104" s="1"/>
  <c r="AJ155" i="104"/>
  <c r="AW155" i="104" s="1"/>
  <c r="AK155" i="104"/>
  <c r="AX155" i="104" s="1"/>
  <c r="AI155" i="104"/>
  <c r="AV155" i="104" s="1"/>
  <c r="AJ73" i="104"/>
  <c r="AW73" i="104" s="1"/>
  <c r="AK73" i="104"/>
  <c r="AX73" i="104" s="1"/>
  <c r="AJ60" i="104"/>
  <c r="AW60" i="104" s="1"/>
  <c r="J15" i="104"/>
  <c r="T6" i="104" s="1"/>
  <c r="R8" i="104" s="1"/>
  <c r="H29" i="2" s="1"/>
  <c r="AI28" i="109"/>
  <c r="AV28" i="109" s="1"/>
  <c r="AI286" i="111"/>
  <c r="AV286" i="111" s="1"/>
  <c r="AJ116" i="112"/>
  <c r="AW116" i="112" s="1"/>
  <c r="AK79" i="112"/>
  <c r="AX79" i="112" s="1"/>
  <c r="AJ57" i="112"/>
  <c r="AW57" i="112" s="1"/>
  <c r="AI309" i="111"/>
  <c r="AV309" i="111" s="1"/>
  <c r="AJ309" i="111"/>
  <c r="AW309" i="111" s="1"/>
  <c r="AJ289" i="111"/>
  <c r="AW289" i="111" s="1"/>
  <c r="AK289" i="111"/>
  <c r="AX289" i="111" s="1"/>
  <c r="AI289" i="111"/>
  <c r="AV289" i="111" s="1"/>
  <c r="AK276" i="111"/>
  <c r="AX276" i="111" s="1"/>
  <c r="AJ276" i="111"/>
  <c r="AW276" i="111" s="1"/>
  <c r="AI276" i="111"/>
  <c r="AV276" i="111" s="1"/>
  <c r="AJ117" i="111"/>
  <c r="AW117" i="111" s="1"/>
  <c r="AI117" i="111"/>
  <c r="AV117" i="111" s="1"/>
  <c r="AJ234" i="111"/>
  <c r="AW234" i="111" s="1"/>
  <c r="AK234" i="111"/>
  <c r="AX234" i="111" s="1"/>
  <c r="AK39" i="109"/>
  <c r="AX39" i="109" s="1"/>
  <c r="AI39" i="109"/>
  <c r="AV39" i="109" s="1"/>
  <c r="AK310" i="108"/>
  <c r="AX310" i="108" s="1"/>
  <c r="AI310" i="108"/>
  <c r="AV310" i="108" s="1"/>
  <c r="AJ55" i="107"/>
  <c r="AW55" i="107" s="1"/>
  <c r="AI55" i="107"/>
  <c r="AV55" i="107" s="1"/>
  <c r="AJ301" i="106"/>
  <c r="AW301" i="106" s="1"/>
  <c r="AK301" i="106"/>
  <c r="AX301" i="106" s="1"/>
  <c r="AI301" i="106"/>
  <c r="AV301" i="106" s="1"/>
  <c r="AI351" i="106"/>
  <c r="AV351" i="106" s="1"/>
  <c r="AK351" i="106"/>
  <c r="AX351" i="106" s="1"/>
  <c r="AJ351" i="106"/>
  <c r="AW351" i="106" s="1"/>
  <c r="AK317" i="106"/>
  <c r="AX317" i="106" s="1"/>
  <c r="AJ317" i="106"/>
  <c r="AW317" i="106" s="1"/>
  <c r="AI317" i="106"/>
  <c r="AV317" i="106" s="1"/>
  <c r="AK241" i="106"/>
  <c r="AX241" i="106" s="1"/>
  <c r="AJ241" i="106"/>
  <c r="AW241" i="106" s="1"/>
  <c r="AI241" i="106"/>
  <c r="AV241" i="106" s="1"/>
  <c r="AK53" i="106"/>
  <c r="AX53" i="106" s="1"/>
  <c r="AJ53" i="106"/>
  <c r="AW53" i="106" s="1"/>
  <c r="AI53" i="106"/>
  <c r="AV53" i="106" s="1"/>
  <c r="AK83" i="105"/>
  <c r="AX83" i="105" s="1"/>
  <c r="AJ83" i="105"/>
  <c r="AW83" i="105" s="1"/>
  <c r="AI83" i="105"/>
  <c r="AV83" i="105" s="1"/>
  <c r="AI190" i="105"/>
  <c r="AV190" i="105" s="1"/>
  <c r="AK190" i="105"/>
  <c r="AX190" i="105" s="1"/>
  <c r="AJ190" i="105"/>
  <c r="AW190" i="105" s="1"/>
  <c r="AJ292" i="104"/>
  <c r="AW292" i="104" s="1"/>
  <c r="AI292" i="104"/>
  <c r="AV292" i="104" s="1"/>
  <c r="AK292" i="104"/>
  <c r="AX292" i="104" s="1"/>
  <c r="AI74" i="105"/>
  <c r="AV74" i="105" s="1"/>
  <c r="AK74" i="105"/>
  <c r="AX74" i="105" s="1"/>
  <c r="AJ229" i="104"/>
  <c r="AW229" i="104" s="1"/>
  <c r="AK229" i="104"/>
  <c r="AX229" i="104" s="1"/>
  <c r="AI229" i="104"/>
  <c r="AV229" i="104" s="1"/>
  <c r="AK267" i="104"/>
  <c r="AX267" i="104" s="1"/>
  <c r="AJ267" i="104"/>
  <c r="AW267" i="104" s="1"/>
  <c r="AI267" i="104"/>
  <c r="AV267" i="104" s="1"/>
  <c r="AJ163" i="104"/>
  <c r="AW163" i="104" s="1"/>
  <c r="AI163" i="104"/>
  <c r="AV163" i="104" s="1"/>
  <c r="AJ33" i="104"/>
  <c r="AW33" i="104" s="1"/>
  <c r="AK33" i="104"/>
  <c r="AX33" i="104" s="1"/>
  <c r="AI33" i="104"/>
  <c r="AV33" i="104" s="1"/>
  <c r="AK88" i="104"/>
  <c r="AX88" i="104" s="1"/>
  <c r="AJ88" i="104"/>
  <c r="AW88" i="104" s="1"/>
  <c r="AI88" i="104"/>
  <c r="AV88" i="104" s="1"/>
  <c r="AK109" i="104"/>
  <c r="AX109" i="104" s="1"/>
  <c r="AI109" i="104"/>
  <c r="AV109" i="104" s="1"/>
  <c r="AJ229" i="110"/>
  <c r="AW229" i="110" s="1"/>
  <c r="AK229" i="110"/>
  <c r="AX229" i="110" s="1"/>
  <c r="AJ342" i="109"/>
  <c r="AW342" i="109" s="1"/>
  <c r="AK342" i="109"/>
  <c r="AX342" i="109" s="1"/>
  <c r="AI115" i="105"/>
  <c r="AV115" i="105" s="1"/>
  <c r="F19" i="106"/>
  <c r="W5" i="106" s="1"/>
  <c r="I51" i="2" s="1"/>
  <c r="AJ296" i="107"/>
  <c r="AW296" i="107" s="1"/>
  <c r="AK244" i="107"/>
  <c r="AX244" i="107" s="1"/>
  <c r="AJ123" i="109"/>
  <c r="AW123" i="109" s="1"/>
  <c r="AJ331" i="111"/>
  <c r="AW331" i="111" s="1"/>
  <c r="AI341" i="111"/>
  <c r="AV341" i="111" s="1"/>
  <c r="AK286" i="111"/>
  <c r="AX286" i="111" s="1"/>
  <c r="AJ276" i="112"/>
  <c r="AW276" i="112" s="1"/>
  <c r="AI276" i="112"/>
  <c r="AV276" i="112" s="1"/>
  <c r="AK119" i="112"/>
  <c r="AX119" i="112" s="1"/>
  <c r="AJ119" i="112"/>
  <c r="AW119" i="112" s="1"/>
  <c r="AI119" i="112"/>
  <c r="AV119" i="112" s="1"/>
  <c r="AK86" i="112"/>
  <c r="AX86" i="112" s="1"/>
  <c r="AJ86" i="112"/>
  <c r="AW86" i="112" s="1"/>
  <c r="AK163" i="112"/>
  <c r="AX163" i="112" s="1"/>
  <c r="AJ163" i="112"/>
  <c r="AW163" i="112" s="1"/>
  <c r="AJ154" i="112"/>
  <c r="AW154" i="112" s="1"/>
  <c r="AK154" i="112"/>
  <c r="AX154" i="112" s="1"/>
  <c r="AI154" i="112"/>
  <c r="AV154" i="112" s="1"/>
  <c r="AK329" i="110"/>
  <c r="AX329" i="110" s="1"/>
  <c r="AJ329" i="110"/>
  <c r="AW329" i="110" s="1"/>
  <c r="AI340" i="110"/>
  <c r="AV340" i="110" s="1"/>
  <c r="AK340" i="110"/>
  <c r="AX340" i="110" s="1"/>
  <c r="AJ340" i="110"/>
  <c r="AW340" i="110" s="1"/>
  <c r="AK55" i="110"/>
  <c r="AX55" i="110" s="1"/>
  <c r="AJ55" i="110"/>
  <c r="AW55" i="110" s="1"/>
  <c r="AI55" i="110"/>
  <c r="AV55" i="110" s="1"/>
  <c r="AK30" i="110"/>
  <c r="AX30" i="110" s="1"/>
  <c r="AJ30" i="110"/>
  <c r="AW30" i="110" s="1"/>
  <c r="AK35" i="110"/>
  <c r="AX35" i="110" s="1"/>
  <c r="AJ35" i="110"/>
  <c r="AW35" i="110" s="1"/>
  <c r="AI35" i="110"/>
  <c r="AV35" i="110" s="1"/>
  <c r="AK181" i="109"/>
  <c r="AX181" i="109" s="1"/>
  <c r="AJ181" i="109"/>
  <c r="AW181" i="109" s="1"/>
  <c r="AI181" i="109"/>
  <c r="AV181" i="109" s="1"/>
  <c r="AK38" i="108"/>
  <c r="AX38" i="108" s="1"/>
  <c r="AJ38" i="108"/>
  <c r="AW38" i="108" s="1"/>
  <c r="AI38" i="108"/>
  <c r="AV38" i="108" s="1"/>
  <c r="AK178" i="108"/>
  <c r="AX178" i="108" s="1"/>
  <c r="AJ178" i="108"/>
  <c r="AW178" i="108" s="1"/>
  <c r="AI178" i="108"/>
  <c r="AV178" i="108" s="1"/>
  <c r="AI67" i="108"/>
  <c r="AV67" i="108" s="1"/>
  <c r="AK67" i="108"/>
  <c r="AX67" i="108" s="1"/>
  <c r="AJ67" i="108"/>
  <c r="AW67" i="108" s="1"/>
  <c r="AJ177" i="108"/>
  <c r="AW177" i="108" s="1"/>
  <c r="AK177" i="108"/>
  <c r="AX177" i="108" s="1"/>
  <c r="AI177" i="108"/>
  <c r="AV177" i="108" s="1"/>
  <c r="AK22" i="108"/>
  <c r="AX22" i="108" s="1"/>
  <c r="AJ22" i="108"/>
  <c r="AW22" i="108" s="1"/>
  <c r="AI22" i="108"/>
  <c r="AV22" i="108" s="1"/>
  <c r="AK221" i="107"/>
  <c r="AX221" i="107" s="1"/>
  <c r="AJ221" i="107"/>
  <c r="AW221" i="107" s="1"/>
  <c r="AI221" i="107"/>
  <c r="AV221" i="107" s="1"/>
  <c r="AK173" i="107"/>
  <c r="AX173" i="107" s="1"/>
  <c r="AJ173" i="107"/>
  <c r="AW173" i="107" s="1"/>
  <c r="AI173" i="107"/>
  <c r="AV173" i="107" s="1"/>
  <c r="AI140" i="105"/>
  <c r="AV140" i="105" s="1"/>
  <c r="AK140" i="105"/>
  <c r="AX140" i="105" s="1"/>
  <c r="AJ140" i="105"/>
  <c r="AW140" i="105" s="1"/>
  <c r="AJ314" i="104"/>
  <c r="AW314" i="104" s="1"/>
  <c r="AK314" i="104"/>
  <c r="AX314" i="104" s="1"/>
  <c r="AI314" i="104"/>
  <c r="AV314" i="104" s="1"/>
  <c r="AI202" i="112"/>
  <c r="AV202" i="112" s="1"/>
  <c r="AK202" i="112"/>
  <c r="AX202" i="112" s="1"/>
  <c r="AJ202" i="112"/>
  <c r="AW202" i="112" s="1"/>
  <c r="AI197" i="108"/>
  <c r="AV197" i="108" s="1"/>
  <c r="AK197" i="108"/>
  <c r="AX197" i="108" s="1"/>
  <c r="AJ67" i="104"/>
  <c r="AW67" i="104" s="1"/>
  <c r="AK67" i="104"/>
  <c r="AX67" i="104" s="1"/>
  <c r="AK289" i="104"/>
  <c r="AX289" i="104" s="1"/>
  <c r="AI289" i="104"/>
  <c r="AV289" i="104" s="1"/>
  <c r="AK115" i="105"/>
  <c r="AX115" i="105" s="1"/>
  <c r="J14" i="105"/>
  <c r="Q8" i="105" s="1"/>
  <c r="G28" i="2" s="1"/>
  <c r="AJ198" i="106"/>
  <c r="AW198" i="106" s="1"/>
  <c r="AI248" i="107"/>
  <c r="AV248" i="107" s="1"/>
  <c r="AI130" i="108"/>
  <c r="AV130" i="108" s="1"/>
  <c r="AI150" i="108"/>
  <c r="AV150" i="108" s="1"/>
  <c r="J14" i="108"/>
  <c r="AK123" i="109"/>
  <c r="AX123" i="109" s="1"/>
  <c r="F14" i="109"/>
  <c r="Q5" i="109" s="1"/>
  <c r="C48" i="2" s="1"/>
  <c r="AJ76" i="110"/>
  <c r="AW76" i="110" s="1"/>
  <c r="AJ32" i="110"/>
  <c r="AW32" i="110" s="1"/>
  <c r="AK331" i="111"/>
  <c r="AX331" i="111" s="1"/>
  <c r="AD19" i="112"/>
  <c r="AK112" i="112"/>
  <c r="AX112" i="112" s="1"/>
  <c r="AJ112" i="112"/>
  <c r="AW112" i="112" s="1"/>
  <c r="AI112" i="112"/>
  <c r="AV112" i="112" s="1"/>
  <c r="AK333" i="111"/>
  <c r="AX333" i="111" s="1"/>
  <c r="AI333" i="111"/>
  <c r="AV333" i="111" s="1"/>
  <c r="AJ333" i="111"/>
  <c r="AW333" i="111" s="1"/>
  <c r="AK151" i="111"/>
  <c r="AX151" i="111" s="1"/>
  <c r="AJ151" i="111"/>
  <c r="AW151" i="111" s="1"/>
  <c r="AI151" i="111"/>
  <c r="AV151" i="111" s="1"/>
  <c r="AK212" i="110"/>
  <c r="AX212" i="110" s="1"/>
  <c r="AI212" i="110"/>
  <c r="AV212" i="110" s="1"/>
  <c r="AJ128" i="110"/>
  <c r="AW128" i="110" s="1"/>
  <c r="AI128" i="110"/>
  <c r="AV128" i="110" s="1"/>
  <c r="AK128" i="110"/>
  <c r="AX128" i="110" s="1"/>
  <c r="AK100" i="110"/>
  <c r="AX100" i="110" s="1"/>
  <c r="AJ100" i="110"/>
  <c r="AW100" i="110" s="1"/>
  <c r="AI100" i="110"/>
  <c r="AV100" i="110" s="1"/>
  <c r="AI119" i="110"/>
  <c r="AV119" i="110" s="1"/>
  <c r="AK119" i="110"/>
  <c r="AX119" i="110" s="1"/>
  <c r="AJ119" i="110"/>
  <c r="AW119" i="110" s="1"/>
  <c r="AK170" i="109"/>
  <c r="AX170" i="109" s="1"/>
  <c r="AI170" i="109"/>
  <c r="AV170" i="109" s="1"/>
  <c r="AJ170" i="109"/>
  <c r="AW170" i="109" s="1"/>
  <c r="AJ236" i="108"/>
  <c r="AW236" i="108" s="1"/>
  <c r="AI236" i="108"/>
  <c r="AV236" i="108" s="1"/>
  <c r="AJ205" i="107"/>
  <c r="AW205" i="107" s="1"/>
  <c r="AI205" i="107"/>
  <c r="AV205" i="107" s="1"/>
  <c r="AI121" i="107"/>
  <c r="AV121" i="107" s="1"/>
  <c r="AJ121" i="107"/>
  <c r="AW121" i="107" s="1"/>
  <c r="AK239" i="107"/>
  <c r="AX239" i="107" s="1"/>
  <c r="AI239" i="107"/>
  <c r="AV239" i="107" s="1"/>
  <c r="AJ239" i="107"/>
  <c r="AW239" i="107" s="1"/>
  <c r="AK218" i="106"/>
  <c r="AX218" i="106" s="1"/>
  <c r="AJ218" i="106"/>
  <c r="AW218" i="106" s="1"/>
  <c r="AI218" i="106"/>
  <c r="AV218" i="106" s="1"/>
  <c r="AK310" i="106"/>
  <c r="AX310" i="106" s="1"/>
  <c r="AI310" i="106"/>
  <c r="AV310" i="106" s="1"/>
  <c r="AJ310" i="106"/>
  <c r="AW310" i="106" s="1"/>
  <c r="AI323" i="106"/>
  <c r="AV323" i="106" s="1"/>
  <c r="AK323" i="106"/>
  <c r="AX323" i="106" s="1"/>
  <c r="AJ323" i="106"/>
  <c r="AW323" i="106" s="1"/>
  <c r="AJ196" i="105"/>
  <c r="AW196" i="105" s="1"/>
  <c r="AI196" i="105"/>
  <c r="AV196" i="105" s="1"/>
  <c r="AK196" i="105"/>
  <c r="AX196" i="105" s="1"/>
  <c r="AI235" i="105"/>
  <c r="AV235" i="105" s="1"/>
  <c r="AK235" i="105"/>
  <c r="AX235" i="105" s="1"/>
  <c r="AJ235" i="105"/>
  <c r="AW235" i="105" s="1"/>
  <c r="AJ22" i="106"/>
  <c r="AW22" i="106" s="1"/>
  <c r="AK22" i="106"/>
  <c r="AX22" i="106" s="1"/>
  <c r="AI22" i="106"/>
  <c r="AV22" i="106" s="1"/>
  <c r="AK225" i="105"/>
  <c r="AX225" i="105" s="1"/>
  <c r="AI225" i="105"/>
  <c r="AV225" i="105" s="1"/>
  <c r="AC5" i="104"/>
  <c r="O53" i="2" s="1"/>
  <c r="AI296" i="107"/>
  <c r="AV296" i="107" s="1"/>
  <c r="AJ130" i="108"/>
  <c r="AW130" i="108" s="1"/>
  <c r="F15" i="109"/>
  <c r="T5" i="109" s="1"/>
  <c r="F48" i="2" s="1"/>
  <c r="AJ325" i="110"/>
  <c r="AW325" i="110" s="1"/>
  <c r="AP5" i="110"/>
  <c r="AB47" i="2" s="1"/>
  <c r="AJ341" i="111"/>
  <c r="AW341" i="111" s="1"/>
  <c r="AI294" i="112"/>
  <c r="AV294" i="112" s="1"/>
  <c r="AI280" i="112"/>
  <c r="AV280" i="112" s="1"/>
  <c r="AJ280" i="112"/>
  <c r="AW280" i="112" s="1"/>
  <c r="AJ51" i="112"/>
  <c r="AW51" i="112" s="1"/>
  <c r="AK51" i="112"/>
  <c r="AX51" i="112" s="1"/>
  <c r="AI51" i="112"/>
  <c r="AV51" i="112" s="1"/>
  <c r="AJ47" i="112"/>
  <c r="AW47" i="112" s="1"/>
  <c r="AK47" i="112"/>
  <c r="AX47" i="112" s="1"/>
  <c r="AI47" i="112"/>
  <c r="AV47" i="112" s="1"/>
  <c r="AI114" i="111"/>
  <c r="AV114" i="111" s="1"/>
  <c r="AK114" i="111"/>
  <c r="AX114" i="111" s="1"/>
  <c r="AJ114" i="111"/>
  <c r="AW114" i="111" s="1"/>
  <c r="AI320" i="110"/>
  <c r="AV320" i="110" s="1"/>
  <c r="AK320" i="110"/>
  <c r="AX320" i="110" s="1"/>
  <c r="AJ105" i="110"/>
  <c r="AW105" i="110" s="1"/>
  <c r="AI105" i="110"/>
  <c r="AV105" i="110" s="1"/>
  <c r="AK105" i="110"/>
  <c r="AX105" i="110" s="1"/>
  <c r="AK278" i="109"/>
  <c r="AX278" i="109" s="1"/>
  <c r="AJ278" i="109"/>
  <c r="AW278" i="109" s="1"/>
  <c r="AI278" i="109"/>
  <c r="AV278" i="109" s="1"/>
  <c r="AK52" i="109"/>
  <c r="AX52" i="109" s="1"/>
  <c r="AJ52" i="109"/>
  <c r="AW52" i="109" s="1"/>
  <c r="AK340" i="108"/>
  <c r="AX340" i="108" s="1"/>
  <c r="AJ340" i="108"/>
  <c r="AW340" i="108" s="1"/>
  <c r="AI241" i="108"/>
  <c r="AV241" i="108" s="1"/>
  <c r="AK241" i="108"/>
  <c r="AX241" i="108" s="1"/>
  <c r="AJ241" i="108"/>
  <c r="AW241" i="108" s="1"/>
  <c r="AJ64" i="108"/>
  <c r="AW64" i="108" s="1"/>
  <c r="AK64" i="108"/>
  <c r="AX64" i="108" s="1"/>
  <c r="AI64" i="108"/>
  <c r="AV64" i="108" s="1"/>
  <c r="AK82" i="108"/>
  <c r="AX82" i="108" s="1"/>
  <c r="AJ82" i="108"/>
  <c r="AW82" i="108" s="1"/>
  <c r="AJ99" i="106"/>
  <c r="AW99" i="106" s="1"/>
  <c r="AK99" i="106"/>
  <c r="AX99" i="106" s="1"/>
  <c r="AI196" i="107"/>
  <c r="AV196" i="107" s="1"/>
  <c r="AK196" i="107"/>
  <c r="AX196" i="107" s="1"/>
  <c r="AJ196" i="107"/>
  <c r="AW196" i="107" s="1"/>
  <c r="AK319" i="105"/>
  <c r="AX319" i="105" s="1"/>
  <c r="AJ319" i="105"/>
  <c r="AW319" i="105" s="1"/>
  <c r="AI319" i="105"/>
  <c r="AV319" i="105" s="1"/>
  <c r="AI146" i="105"/>
  <c r="AV146" i="105" s="1"/>
  <c r="AK146" i="105"/>
  <c r="AX146" i="105" s="1"/>
  <c r="AI86" i="106"/>
  <c r="AV86" i="106" s="1"/>
  <c r="AK86" i="106"/>
  <c r="AX86" i="106" s="1"/>
  <c r="AJ86" i="106"/>
  <c r="AW86" i="106" s="1"/>
  <c r="AK307" i="105"/>
  <c r="AX307" i="105" s="1"/>
  <c r="AJ307" i="105"/>
  <c r="AW307" i="105" s="1"/>
  <c r="AI307" i="105"/>
  <c r="AV307" i="105" s="1"/>
  <c r="AI286" i="104"/>
  <c r="AV286" i="104" s="1"/>
  <c r="AK286" i="104"/>
  <c r="AX286" i="104" s="1"/>
  <c r="AJ286" i="104"/>
  <c r="AW286" i="104" s="1"/>
  <c r="AJ64" i="105"/>
  <c r="AW64" i="105" s="1"/>
  <c r="AK64" i="105"/>
  <c r="AX64" i="105" s="1"/>
  <c r="AI64" i="105"/>
  <c r="AV64" i="105" s="1"/>
  <c r="AI316" i="104"/>
  <c r="AV316" i="104" s="1"/>
  <c r="AK316" i="104"/>
  <c r="AX316" i="104" s="1"/>
  <c r="AJ316" i="104"/>
  <c r="AW316" i="104" s="1"/>
  <c r="AI77" i="105"/>
  <c r="AV77" i="105" s="1"/>
  <c r="AK77" i="105"/>
  <c r="AX77" i="105" s="1"/>
  <c r="AJ77" i="105"/>
  <c r="AW77" i="105" s="1"/>
  <c r="AK42" i="104"/>
  <c r="AX42" i="104" s="1"/>
  <c r="AJ42" i="104"/>
  <c r="AW42" i="104" s="1"/>
  <c r="AJ344" i="104"/>
  <c r="AW344" i="104" s="1"/>
  <c r="AI73" i="104"/>
  <c r="AV73" i="104" s="1"/>
  <c r="AK198" i="106"/>
  <c r="AX198" i="106" s="1"/>
  <c r="AI342" i="109"/>
  <c r="AV342" i="109" s="1"/>
  <c r="AI179" i="109"/>
  <c r="AV179" i="109" s="1"/>
  <c r="P11" i="109"/>
  <c r="AJ101" i="109"/>
  <c r="AW101" i="109" s="1"/>
  <c r="AI32" i="110"/>
  <c r="AV32" i="110" s="1"/>
  <c r="AK297" i="112"/>
  <c r="AX297" i="112" s="1"/>
  <c r="AK294" i="112"/>
  <c r="AX294" i="112" s="1"/>
  <c r="F14" i="112"/>
  <c r="Q5" i="112" s="1"/>
  <c r="C45" i="2" s="1"/>
  <c r="AI104" i="112"/>
  <c r="AV104" i="112" s="1"/>
  <c r="AI24" i="112"/>
  <c r="AV24" i="112" s="1"/>
  <c r="AC5" i="112"/>
  <c r="O45" i="2" s="1"/>
  <c r="AK181" i="111"/>
  <c r="AX181" i="111" s="1"/>
  <c r="AI181" i="111"/>
  <c r="AV181" i="111" s="1"/>
  <c r="AJ278" i="110"/>
  <c r="AW278" i="110" s="1"/>
  <c r="AI278" i="110"/>
  <c r="AV278" i="110" s="1"/>
  <c r="AI218" i="110"/>
  <c r="AV218" i="110" s="1"/>
  <c r="AK218" i="110"/>
  <c r="AX218" i="110" s="1"/>
  <c r="AJ218" i="110"/>
  <c r="AW218" i="110" s="1"/>
  <c r="AK139" i="110"/>
  <c r="AX139" i="110" s="1"/>
  <c r="AJ139" i="110"/>
  <c r="AW139" i="110" s="1"/>
  <c r="AI139" i="110"/>
  <c r="AV139" i="110" s="1"/>
  <c r="AK262" i="109"/>
  <c r="AX262" i="109" s="1"/>
  <c r="AI262" i="109"/>
  <c r="AV262" i="109" s="1"/>
  <c r="AJ262" i="109"/>
  <c r="AW262" i="109" s="1"/>
  <c r="AK238" i="109"/>
  <c r="AX238" i="109" s="1"/>
  <c r="AJ238" i="109"/>
  <c r="AW238" i="109" s="1"/>
  <c r="AI238" i="109"/>
  <c r="AV238" i="109" s="1"/>
  <c r="AK115" i="109"/>
  <c r="AX115" i="109" s="1"/>
  <c r="AI115" i="109"/>
  <c r="AV115" i="109" s="1"/>
  <c r="AJ115" i="109"/>
  <c r="AW115" i="109" s="1"/>
  <c r="AI214" i="109"/>
  <c r="AV214" i="109" s="1"/>
  <c r="AJ214" i="109"/>
  <c r="AW214" i="109" s="1"/>
  <c r="AK107" i="109"/>
  <c r="AX107" i="109" s="1"/>
  <c r="AI107" i="109"/>
  <c r="AV107" i="109" s="1"/>
  <c r="AK138" i="109"/>
  <c r="AX138" i="109" s="1"/>
  <c r="AJ138" i="109"/>
  <c r="AW138" i="109" s="1"/>
  <c r="AI138" i="109"/>
  <c r="AV138" i="109" s="1"/>
  <c r="AI76" i="109"/>
  <c r="AV76" i="109" s="1"/>
  <c r="AK76" i="109"/>
  <c r="AX76" i="109" s="1"/>
  <c r="AJ76" i="109"/>
  <c r="AW76" i="109" s="1"/>
  <c r="AI272" i="108"/>
  <c r="AV272" i="108" s="1"/>
  <c r="AK272" i="108"/>
  <c r="AX272" i="108" s="1"/>
  <c r="AK234" i="108"/>
  <c r="AX234" i="108" s="1"/>
  <c r="AJ234" i="108"/>
  <c r="AW234" i="108" s="1"/>
  <c r="AJ131" i="108"/>
  <c r="AW131" i="108" s="1"/>
  <c r="AI131" i="108"/>
  <c r="AV131" i="108" s="1"/>
  <c r="AK131" i="108"/>
  <c r="AX131" i="108" s="1"/>
  <c r="AJ67" i="107"/>
  <c r="AW67" i="107" s="1"/>
  <c r="AK67" i="107"/>
  <c r="AX67" i="107" s="1"/>
  <c r="AJ50" i="107"/>
  <c r="AW50" i="107" s="1"/>
  <c r="AK50" i="107"/>
  <c r="AX50" i="107" s="1"/>
  <c r="AI50" i="107"/>
  <c r="AV50" i="107" s="1"/>
  <c r="AK189" i="106"/>
  <c r="AX189" i="106" s="1"/>
  <c r="AJ189" i="106"/>
  <c r="AW189" i="106" s="1"/>
  <c r="AI189" i="106"/>
  <c r="AV189" i="106" s="1"/>
  <c r="AJ216" i="107"/>
  <c r="AW216" i="107" s="1"/>
  <c r="AK216" i="107"/>
  <c r="AX216" i="107" s="1"/>
  <c r="AI216" i="107"/>
  <c r="AV216" i="107" s="1"/>
  <c r="AJ155" i="106"/>
  <c r="AW155" i="106" s="1"/>
  <c r="AK155" i="106"/>
  <c r="AX155" i="106" s="1"/>
  <c r="AI155" i="106"/>
  <c r="AV155" i="106" s="1"/>
  <c r="AI335" i="105"/>
  <c r="AV335" i="105" s="1"/>
  <c r="AK335" i="105"/>
  <c r="AX335" i="105" s="1"/>
  <c r="AJ335" i="105"/>
  <c r="AW335" i="105" s="1"/>
  <c r="AK228" i="105"/>
  <c r="AX228" i="105" s="1"/>
  <c r="AJ228" i="105"/>
  <c r="AW228" i="105" s="1"/>
  <c r="AI228" i="105"/>
  <c r="AV228" i="105" s="1"/>
  <c r="AI58" i="105"/>
  <c r="AV58" i="105" s="1"/>
  <c r="AK58" i="105"/>
  <c r="AX58" i="105" s="1"/>
  <c r="AJ58" i="105"/>
  <c r="AW58" i="105" s="1"/>
  <c r="AK117" i="104"/>
  <c r="AX117" i="104" s="1"/>
  <c r="AI117" i="104"/>
  <c r="AV117" i="104" s="1"/>
  <c r="AI122" i="104"/>
  <c r="AV122" i="104" s="1"/>
  <c r="AK122" i="104"/>
  <c r="AX122" i="104" s="1"/>
  <c r="AJ122" i="104"/>
  <c r="AW122" i="104" s="1"/>
  <c r="AI53" i="104"/>
  <c r="AV53" i="104" s="1"/>
  <c r="AJ53" i="104"/>
  <c r="AW53" i="104" s="1"/>
  <c r="J14" i="110"/>
  <c r="Q8" i="110" s="1"/>
  <c r="G23" i="2" s="1"/>
  <c r="AI159" i="106"/>
  <c r="AV159" i="106" s="1"/>
  <c r="AJ159" i="106"/>
  <c r="AW159" i="106" s="1"/>
  <c r="AI337" i="105"/>
  <c r="AV337" i="105" s="1"/>
  <c r="J15" i="106"/>
  <c r="T6" i="106" s="1"/>
  <c r="R8" i="106" s="1"/>
  <c r="H27" i="2" s="1"/>
  <c r="AJ150" i="108"/>
  <c r="AW150" i="108" s="1"/>
  <c r="F19" i="108"/>
  <c r="W5" i="108" s="1"/>
  <c r="I49" i="2" s="1"/>
  <c r="AI76" i="110"/>
  <c r="AV76" i="110" s="1"/>
  <c r="AJ329" i="112"/>
  <c r="AW329" i="112" s="1"/>
  <c r="AI297" i="112"/>
  <c r="AV297" i="112" s="1"/>
  <c r="AI72" i="112"/>
  <c r="AV72" i="112" s="1"/>
  <c r="AJ153" i="112"/>
  <c r="AW153" i="112" s="1"/>
  <c r="AK153" i="112"/>
  <c r="AX153" i="112" s="1"/>
  <c r="AK252" i="111"/>
  <c r="AX252" i="111" s="1"/>
  <c r="AJ252" i="111"/>
  <c r="AW252" i="111" s="1"/>
  <c r="AI252" i="111"/>
  <c r="AV252" i="111" s="1"/>
  <c r="AK230" i="111"/>
  <c r="AX230" i="111" s="1"/>
  <c r="AJ230" i="111"/>
  <c r="AW230" i="111" s="1"/>
  <c r="AI230" i="111"/>
  <c r="AV230" i="111" s="1"/>
  <c r="AK176" i="110"/>
  <c r="AX176" i="110" s="1"/>
  <c r="AJ176" i="110"/>
  <c r="AW176" i="110" s="1"/>
  <c r="AI176" i="110"/>
  <c r="AV176" i="110" s="1"/>
  <c r="AJ40" i="110"/>
  <c r="AW40" i="110" s="1"/>
  <c r="AK40" i="110"/>
  <c r="AX40" i="110" s="1"/>
  <c r="AI40" i="110"/>
  <c r="AV40" i="110" s="1"/>
  <c r="AK59" i="110"/>
  <c r="AX59" i="110" s="1"/>
  <c r="AI59" i="110"/>
  <c r="AV59" i="110" s="1"/>
  <c r="AK351" i="109"/>
  <c r="AX351" i="109" s="1"/>
  <c r="AJ351" i="109"/>
  <c r="AW351" i="109" s="1"/>
  <c r="AI351" i="109"/>
  <c r="AV351" i="109" s="1"/>
  <c r="AI314" i="109"/>
  <c r="AV314" i="109" s="1"/>
  <c r="AJ314" i="109"/>
  <c r="AW314" i="109" s="1"/>
  <c r="AK314" i="109"/>
  <c r="AX314" i="109" s="1"/>
  <c r="AK237" i="109"/>
  <c r="AX237" i="109" s="1"/>
  <c r="AI237" i="109"/>
  <c r="AV237" i="109" s="1"/>
  <c r="AI215" i="108"/>
  <c r="AV215" i="108" s="1"/>
  <c r="AK215" i="108"/>
  <c r="AX215" i="108" s="1"/>
  <c r="AJ215" i="108"/>
  <c r="AW215" i="108" s="1"/>
  <c r="AJ232" i="108"/>
  <c r="AW232" i="108" s="1"/>
  <c r="AK232" i="108"/>
  <c r="AX232" i="108" s="1"/>
  <c r="AI232" i="108"/>
  <c r="AV232" i="108" s="1"/>
  <c r="AI77" i="108"/>
  <c r="AV77" i="108" s="1"/>
  <c r="AK77" i="108"/>
  <c r="AX77" i="108" s="1"/>
  <c r="AJ77" i="108"/>
  <c r="AW77" i="108" s="1"/>
  <c r="AJ314" i="107"/>
  <c r="AW314" i="107" s="1"/>
  <c r="AI314" i="107"/>
  <c r="AV314" i="107" s="1"/>
  <c r="AK95" i="108"/>
  <c r="AX95" i="108" s="1"/>
  <c r="AJ95" i="108"/>
  <c r="AW95" i="108" s="1"/>
  <c r="AI95" i="108"/>
  <c r="AV95" i="108" s="1"/>
  <c r="AJ253" i="107"/>
  <c r="AW253" i="107" s="1"/>
  <c r="AK253" i="107"/>
  <c r="AX253" i="107" s="1"/>
  <c r="AJ66" i="107"/>
  <c r="AW66" i="107" s="1"/>
  <c r="AI66" i="107"/>
  <c r="AV66" i="107" s="1"/>
  <c r="AK66" i="107"/>
  <c r="AX66" i="107" s="1"/>
  <c r="AK132" i="107"/>
  <c r="AX132" i="107" s="1"/>
  <c r="AJ132" i="107"/>
  <c r="AW132" i="107" s="1"/>
  <c r="AI132" i="107"/>
  <c r="AV132" i="107" s="1"/>
  <c r="AJ223" i="107"/>
  <c r="AW223" i="107" s="1"/>
  <c r="AK223" i="107"/>
  <c r="AX223" i="107" s="1"/>
  <c r="AI223" i="107"/>
  <c r="AV223" i="107" s="1"/>
  <c r="AJ209" i="106"/>
  <c r="AW209" i="106" s="1"/>
  <c r="AK209" i="106"/>
  <c r="AX209" i="106" s="1"/>
  <c r="AI209" i="106"/>
  <c r="AV209" i="106" s="1"/>
  <c r="AJ179" i="105"/>
  <c r="AW179" i="105" s="1"/>
  <c r="AK179" i="105"/>
  <c r="AX179" i="105" s="1"/>
  <c r="AI179" i="105"/>
  <c r="AV179" i="105" s="1"/>
  <c r="AK304" i="105"/>
  <c r="AX304" i="105" s="1"/>
  <c r="AJ304" i="105"/>
  <c r="AW304" i="105" s="1"/>
  <c r="AI304" i="105"/>
  <c r="AV304" i="105" s="1"/>
  <c r="AK329" i="104"/>
  <c r="AX329" i="104" s="1"/>
  <c r="AI329" i="104"/>
  <c r="AV329" i="104" s="1"/>
  <c r="AK50" i="105"/>
  <c r="AX50" i="105" s="1"/>
  <c r="AJ50" i="105"/>
  <c r="AW50" i="105" s="1"/>
  <c r="AI300" i="104"/>
  <c r="AV300" i="104" s="1"/>
  <c r="AK300" i="104"/>
  <c r="AX300" i="104" s="1"/>
  <c r="AJ300" i="104"/>
  <c r="AW300" i="104" s="1"/>
  <c r="AJ89" i="104"/>
  <c r="AW89" i="104" s="1"/>
  <c r="AK89" i="104"/>
  <c r="AX89" i="104" s="1"/>
  <c r="AK150" i="112"/>
  <c r="AX150" i="112" s="1"/>
  <c r="AJ150" i="112"/>
  <c r="AW150" i="112" s="1"/>
  <c r="AI150" i="112"/>
  <c r="AV150" i="112" s="1"/>
  <c r="AK264" i="112"/>
  <c r="AX264" i="112" s="1"/>
  <c r="AJ264" i="112"/>
  <c r="AW264" i="112" s="1"/>
  <c r="AI264" i="112"/>
  <c r="AV264" i="112" s="1"/>
  <c r="AI247" i="112"/>
  <c r="AV247" i="112" s="1"/>
  <c r="AK247" i="112"/>
  <c r="AX247" i="112" s="1"/>
  <c r="AJ247" i="112"/>
  <c r="AW247" i="112" s="1"/>
  <c r="AK263" i="112"/>
  <c r="AX263" i="112" s="1"/>
  <c r="AJ263" i="112"/>
  <c r="AW263" i="112" s="1"/>
  <c r="AI263" i="112"/>
  <c r="AV263" i="112" s="1"/>
  <c r="AK167" i="112"/>
  <c r="AX167" i="112" s="1"/>
  <c r="AJ167" i="112"/>
  <c r="AW167" i="112" s="1"/>
  <c r="AI167" i="112"/>
  <c r="AV167" i="112" s="1"/>
  <c r="AJ214" i="112"/>
  <c r="AW214" i="112" s="1"/>
  <c r="AI214" i="112"/>
  <c r="AV214" i="112" s="1"/>
  <c r="AK214" i="112"/>
  <c r="AX214" i="112" s="1"/>
  <c r="AK177" i="112"/>
  <c r="AX177" i="112" s="1"/>
  <c r="AI177" i="112"/>
  <c r="AV177" i="112" s="1"/>
  <c r="AJ177" i="112"/>
  <c r="AW177" i="112" s="1"/>
  <c r="AJ133" i="112"/>
  <c r="AW133" i="112" s="1"/>
  <c r="AK133" i="112"/>
  <c r="AX133" i="112" s="1"/>
  <c r="AI133" i="112"/>
  <c r="AV133" i="112" s="1"/>
  <c r="AK140" i="112"/>
  <c r="AX140" i="112" s="1"/>
  <c r="AI140" i="112"/>
  <c r="AV140" i="112" s="1"/>
  <c r="AJ140" i="112"/>
  <c r="AW140" i="112" s="1"/>
  <c r="AK44" i="112"/>
  <c r="AX44" i="112" s="1"/>
  <c r="AI44" i="112"/>
  <c r="AV44" i="112" s="1"/>
  <c r="AJ44" i="112"/>
  <c r="AW44" i="112" s="1"/>
  <c r="AK23" i="112"/>
  <c r="AX23" i="112" s="1"/>
  <c r="AJ23" i="112"/>
  <c r="AI23" i="112"/>
  <c r="AX22" i="112"/>
  <c r="AJ344" i="112"/>
  <c r="AW344" i="112" s="1"/>
  <c r="AI344" i="112"/>
  <c r="AV344" i="112" s="1"/>
  <c r="AK344" i="112"/>
  <c r="AX344" i="112" s="1"/>
  <c r="AK301" i="112"/>
  <c r="AX301" i="112" s="1"/>
  <c r="AJ301" i="112"/>
  <c r="AW301" i="112" s="1"/>
  <c r="AI301" i="112"/>
  <c r="AV301" i="112" s="1"/>
  <c r="AK216" i="112"/>
  <c r="AX216" i="112" s="1"/>
  <c r="AJ216" i="112"/>
  <c r="AW216" i="112" s="1"/>
  <c r="AI216" i="112"/>
  <c r="AV216" i="112" s="1"/>
  <c r="AK257" i="112"/>
  <c r="AX257" i="112" s="1"/>
  <c r="AJ257" i="112"/>
  <c r="AW257" i="112" s="1"/>
  <c r="AI257" i="112"/>
  <c r="AV257" i="112" s="1"/>
  <c r="AK200" i="112"/>
  <c r="AX200" i="112" s="1"/>
  <c r="AI200" i="112"/>
  <c r="AV200" i="112" s="1"/>
  <c r="AJ200" i="112"/>
  <c r="AW200" i="112" s="1"/>
  <c r="AI108" i="112"/>
  <c r="AV108" i="112" s="1"/>
  <c r="AK108" i="112"/>
  <c r="AX108" i="112" s="1"/>
  <c r="AJ108" i="112"/>
  <c r="AW108" i="112" s="1"/>
  <c r="AJ172" i="112"/>
  <c r="AW172" i="112" s="1"/>
  <c r="AI172" i="112"/>
  <c r="AV172" i="112" s="1"/>
  <c r="AK172" i="112"/>
  <c r="AX172" i="112" s="1"/>
  <c r="AK134" i="112"/>
  <c r="AX134" i="112" s="1"/>
  <c r="AI134" i="112"/>
  <c r="AV134" i="112" s="1"/>
  <c r="AJ134" i="112"/>
  <c r="AW134" i="112" s="1"/>
  <c r="AJ97" i="112"/>
  <c r="AW97" i="112" s="1"/>
  <c r="AK97" i="112"/>
  <c r="AX97" i="112" s="1"/>
  <c r="AI97" i="112"/>
  <c r="AV97" i="112" s="1"/>
  <c r="AK46" i="112"/>
  <c r="AX46" i="112" s="1"/>
  <c r="AJ46" i="112"/>
  <c r="AW46" i="112" s="1"/>
  <c r="AI46" i="112"/>
  <c r="AV46" i="112" s="1"/>
  <c r="AK107" i="112"/>
  <c r="AX107" i="112" s="1"/>
  <c r="AJ107" i="112"/>
  <c r="AW107" i="112" s="1"/>
  <c r="AI107" i="112"/>
  <c r="AV107" i="112" s="1"/>
  <c r="AJ65" i="112"/>
  <c r="AW65" i="112" s="1"/>
  <c r="AI65" i="112"/>
  <c r="AV65" i="112" s="1"/>
  <c r="AK65" i="112"/>
  <c r="AX65" i="112" s="1"/>
  <c r="AI165" i="112"/>
  <c r="AV165" i="112" s="1"/>
  <c r="AK165" i="112"/>
  <c r="AX165" i="112" s="1"/>
  <c r="AJ165" i="112"/>
  <c r="AW165" i="112" s="1"/>
  <c r="AK333" i="112"/>
  <c r="AX333" i="112" s="1"/>
  <c r="AJ333" i="112"/>
  <c r="AW333" i="112" s="1"/>
  <c r="AI333" i="112"/>
  <c r="AV333" i="112" s="1"/>
  <c r="AJ277" i="112"/>
  <c r="AW277" i="112" s="1"/>
  <c r="AI277" i="112"/>
  <c r="AV277" i="112" s="1"/>
  <c r="AK277" i="112"/>
  <c r="AX277" i="112" s="1"/>
  <c r="AI215" i="112"/>
  <c r="AV215" i="112" s="1"/>
  <c r="AK215" i="112"/>
  <c r="AX215" i="112" s="1"/>
  <c r="AJ215" i="112"/>
  <c r="AW215" i="112" s="1"/>
  <c r="AK89" i="112"/>
  <c r="AX89" i="112" s="1"/>
  <c r="AJ89" i="112"/>
  <c r="AW89" i="112" s="1"/>
  <c r="AI89" i="112"/>
  <c r="AV89" i="112" s="1"/>
  <c r="AJ123" i="112"/>
  <c r="AW123" i="112" s="1"/>
  <c r="AK123" i="112"/>
  <c r="AX123" i="112" s="1"/>
  <c r="AI123" i="112"/>
  <c r="AV123" i="112" s="1"/>
  <c r="AK59" i="112"/>
  <c r="AX59" i="112" s="1"/>
  <c r="AJ59" i="112"/>
  <c r="AW59" i="112" s="1"/>
  <c r="AI59" i="112"/>
  <c r="AV59" i="112" s="1"/>
  <c r="AK143" i="112"/>
  <c r="AX143" i="112" s="1"/>
  <c r="AJ143" i="112"/>
  <c r="AW143" i="112" s="1"/>
  <c r="AI143" i="112"/>
  <c r="AV143" i="112" s="1"/>
  <c r="AK40" i="112"/>
  <c r="AX40" i="112" s="1"/>
  <c r="AI40" i="112"/>
  <c r="AV40" i="112" s="1"/>
  <c r="AJ40" i="112"/>
  <c r="AW40" i="112" s="1"/>
  <c r="AK69" i="112"/>
  <c r="AX69" i="112" s="1"/>
  <c r="AJ69" i="112"/>
  <c r="AW69" i="112" s="1"/>
  <c r="AI69" i="112"/>
  <c r="AV69" i="112" s="1"/>
  <c r="AK55" i="112"/>
  <c r="AX55" i="112" s="1"/>
  <c r="AJ55" i="112"/>
  <c r="AW55" i="112" s="1"/>
  <c r="AI55" i="112"/>
  <c r="AV55" i="112" s="1"/>
  <c r="S19" i="112"/>
  <c r="AE5" i="112"/>
  <c r="Q45" i="2" s="1"/>
  <c r="AJ49" i="112"/>
  <c r="AW49" i="112" s="1"/>
  <c r="AK49" i="112"/>
  <c r="AX49" i="112" s="1"/>
  <c r="AI49" i="112"/>
  <c r="AV49" i="112" s="1"/>
  <c r="AK295" i="112"/>
  <c r="AX295" i="112" s="1"/>
  <c r="AJ295" i="112"/>
  <c r="AW295" i="112" s="1"/>
  <c r="AI295" i="112"/>
  <c r="AV295" i="112" s="1"/>
  <c r="AK273" i="112"/>
  <c r="AX273" i="112" s="1"/>
  <c r="AJ273" i="112"/>
  <c r="AW273" i="112" s="1"/>
  <c r="AI273" i="112"/>
  <c r="AV273" i="112" s="1"/>
  <c r="AK271" i="112"/>
  <c r="AX271" i="112" s="1"/>
  <c r="AJ271" i="112"/>
  <c r="AW271" i="112" s="1"/>
  <c r="AI271" i="112"/>
  <c r="AV271" i="112" s="1"/>
  <c r="AK302" i="112"/>
  <c r="AX302" i="112" s="1"/>
  <c r="AI302" i="112"/>
  <c r="AV302" i="112" s="1"/>
  <c r="AJ302" i="112"/>
  <c r="AW302" i="112" s="1"/>
  <c r="AJ238" i="112"/>
  <c r="AW238" i="112" s="1"/>
  <c r="AK238" i="112"/>
  <c r="AX238" i="112" s="1"/>
  <c r="AI238" i="112"/>
  <c r="AV238" i="112" s="1"/>
  <c r="AK170" i="112"/>
  <c r="AX170" i="112" s="1"/>
  <c r="AJ170" i="112"/>
  <c r="AW170" i="112" s="1"/>
  <c r="AI170" i="112"/>
  <c r="AV170" i="112" s="1"/>
  <c r="AJ164" i="112"/>
  <c r="AW164" i="112" s="1"/>
  <c r="AK164" i="112"/>
  <c r="AX164" i="112" s="1"/>
  <c r="AI164" i="112"/>
  <c r="AV164" i="112" s="1"/>
  <c r="AJ135" i="112"/>
  <c r="AW135" i="112" s="1"/>
  <c r="AK135" i="112"/>
  <c r="AX135" i="112" s="1"/>
  <c r="AI135" i="112"/>
  <c r="AV135" i="112" s="1"/>
  <c r="AK93" i="112"/>
  <c r="AX93" i="112" s="1"/>
  <c r="AJ93" i="112"/>
  <c r="AW93" i="112" s="1"/>
  <c r="AI93" i="112"/>
  <c r="AV93" i="112" s="1"/>
  <c r="AJ99" i="112"/>
  <c r="AW99" i="112" s="1"/>
  <c r="AK99" i="112"/>
  <c r="AX99" i="112" s="1"/>
  <c r="AI99" i="112"/>
  <c r="AV99" i="112" s="1"/>
  <c r="AK53" i="112"/>
  <c r="AX53" i="112" s="1"/>
  <c r="AJ53" i="112"/>
  <c r="AW53" i="112" s="1"/>
  <c r="AI53" i="112"/>
  <c r="AV53" i="112" s="1"/>
  <c r="AI321" i="112"/>
  <c r="AV321" i="112" s="1"/>
  <c r="AK321" i="112"/>
  <c r="AX321" i="112" s="1"/>
  <c r="AJ321" i="112"/>
  <c r="AW321" i="112" s="1"/>
  <c r="AJ342" i="112"/>
  <c r="AW342" i="112" s="1"/>
  <c r="AK342" i="112"/>
  <c r="AX342" i="112" s="1"/>
  <c r="AI342" i="112"/>
  <c r="AV342" i="112" s="1"/>
  <c r="AK324" i="112"/>
  <c r="AX324" i="112" s="1"/>
  <c r="AJ324" i="112"/>
  <c r="AW324" i="112" s="1"/>
  <c r="AI324" i="112"/>
  <c r="AV324" i="112" s="1"/>
  <c r="AJ304" i="112"/>
  <c r="AW304" i="112" s="1"/>
  <c r="AI304" i="112"/>
  <c r="AV304" i="112" s="1"/>
  <c r="AK304" i="112"/>
  <c r="AX304" i="112" s="1"/>
  <c r="AK185" i="112"/>
  <c r="AX185" i="112" s="1"/>
  <c r="AJ185" i="112"/>
  <c r="AW185" i="112" s="1"/>
  <c r="AI185" i="112"/>
  <c r="AV185" i="112" s="1"/>
  <c r="AJ175" i="112"/>
  <c r="AW175" i="112" s="1"/>
  <c r="AI175" i="112"/>
  <c r="AV175" i="112" s="1"/>
  <c r="AK175" i="112"/>
  <c r="AX175" i="112" s="1"/>
  <c r="AK151" i="112"/>
  <c r="AX151" i="112" s="1"/>
  <c r="AJ151" i="112"/>
  <c r="AW151" i="112" s="1"/>
  <c r="AI151" i="112"/>
  <c r="AV151" i="112" s="1"/>
  <c r="AK91" i="112"/>
  <c r="AX91" i="112" s="1"/>
  <c r="AJ91" i="112"/>
  <c r="AW91" i="112" s="1"/>
  <c r="AI91" i="112"/>
  <c r="AV91" i="112" s="1"/>
  <c r="AI335" i="112"/>
  <c r="AV335" i="112" s="1"/>
  <c r="AK335" i="112"/>
  <c r="AX335" i="112" s="1"/>
  <c r="AJ335" i="112"/>
  <c r="AW335" i="112" s="1"/>
  <c r="AI239" i="112"/>
  <c r="AV239" i="112" s="1"/>
  <c r="AK239" i="112"/>
  <c r="AX239" i="112" s="1"/>
  <c r="AJ239" i="112"/>
  <c r="AW239" i="112" s="1"/>
  <c r="AI228" i="112"/>
  <c r="AV228" i="112" s="1"/>
  <c r="AK228" i="112"/>
  <c r="AX228" i="112" s="1"/>
  <c r="AJ228" i="112"/>
  <c r="AW228" i="112" s="1"/>
  <c r="AK191" i="112"/>
  <c r="AX191" i="112" s="1"/>
  <c r="AJ191" i="112"/>
  <c r="AW191" i="112" s="1"/>
  <c r="AI191" i="112"/>
  <c r="AV191" i="112" s="1"/>
  <c r="AK162" i="112"/>
  <c r="AX162" i="112" s="1"/>
  <c r="AI162" i="112"/>
  <c r="AV162" i="112" s="1"/>
  <c r="AJ162" i="112"/>
  <c r="AW162" i="112" s="1"/>
  <c r="AK229" i="112"/>
  <c r="AX229" i="112" s="1"/>
  <c r="AI229" i="112"/>
  <c r="AV229" i="112" s="1"/>
  <c r="AJ229" i="112"/>
  <c r="AW229" i="112" s="1"/>
  <c r="AK127" i="112"/>
  <c r="AX127" i="112" s="1"/>
  <c r="AJ127" i="112"/>
  <c r="AW127" i="112" s="1"/>
  <c r="AI127" i="112"/>
  <c r="AV127" i="112" s="1"/>
  <c r="AJ188" i="112"/>
  <c r="AW188" i="112" s="1"/>
  <c r="AK188" i="112"/>
  <c r="AX188" i="112" s="1"/>
  <c r="AI188" i="112"/>
  <c r="AV188" i="112" s="1"/>
  <c r="AK350" i="112"/>
  <c r="AX350" i="112" s="1"/>
  <c r="AJ350" i="112"/>
  <c r="AW350" i="112" s="1"/>
  <c r="AI350" i="112"/>
  <c r="AV350" i="112" s="1"/>
  <c r="AK318" i="112"/>
  <c r="AX318" i="112" s="1"/>
  <c r="AJ318" i="112"/>
  <c r="AW318" i="112" s="1"/>
  <c r="AI318" i="112"/>
  <c r="AV318" i="112" s="1"/>
  <c r="AK334" i="112"/>
  <c r="AX334" i="112" s="1"/>
  <c r="AJ334" i="112"/>
  <c r="AW334" i="112" s="1"/>
  <c r="AI334" i="112"/>
  <c r="AV334" i="112" s="1"/>
  <c r="AK272" i="112"/>
  <c r="AX272" i="112" s="1"/>
  <c r="AJ272" i="112"/>
  <c r="AW272" i="112" s="1"/>
  <c r="AI272" i="112"/>
  <c r="AV272" i="112" s="1"/>
  <c r="AJ300" i="112"/>
  <c r="AW300" i="112" s="1"/>
  <c r="AK300" i="112"/>
  <c r="AX300" i="112" s="1"/>
  <c r="AI300" i="112"/>
  <c r="AV300" i="112" s="1"/>
  <c r="AI281" i="112"/>
  <c r="AV281" i="112" s="1"/>
  <c r="AK281" i="112"/>
  <c r="AX281" i="112" s="1"/>
  <c r="AJ281" i="112"/>
  <c r="AW281" i="112" s="1"/>
  <c r="AI288" i="112"/>
  <c r="AV288" i="112" s="1"/>
  <c r="AK288" i="112"/>
  <c r="AX288" i="112" s="1"/>
  <c r="AJ288" i="112"/>
  <c r="AW288" i="112" s="1"/>
  <c r="AK230" i="112"/>
  <c r="AX230" i="112" s="1"/>
  <c r="AJ230" i="112"/>
  <c r="AW230" i="112" s="1"/>
  <c r="AI230" i="112"/>
  <c r="AV230" i="112" s="1"/>
  <c r="AJ243" i="112"/>
  <c r="AW243" i="112" s="1"/>
  <c r="AK243" i="112"/>
  <c r="AX243" i="112" s="1"/>
  <c r="AI243" i="112"/>
  <c r="AV243" i="112" s="1"/>
  <c r="J19" i="112"/>
  <c r="AI50" i="112"/>
  <c r="AV50" i="112" s="1"/>
  <c r="AK50" i="112"/>
  <c r="AX50" i="112" s="1"/>
  <c r="AJ50" i="112"/>
  <c r="AW50" i="112" s="1"/>
  <c r="AK73" i="112"/>
  <c r="AX73" i="112" s="1"/>
  <c r="AJ73" i="112"/>
  <c r="AW73" i="112" s="1"/>
  <c r="AI73" i="112"/>
  <c r="AV73" i="112" s="1"/>
  <c r="AK60" i="112"/>
  <c r="AX60" i="112" s="1"/>
  <c r="AJ60" i="112"/>
  <c r="AW60" i="112" s="1"/>
  <c r="AI60" i="112"/>
  <c r="AV60" i="112" s="1"/>
  <c r="J15" i="112"/>
  <c r="T6" i="112" s="1"/>
  <c r="R8" i="112" s="1"/>
  <c r="H21" i="2" s="1"/>
  <c r="AK76" i="112"/>
  <c r="AX76" i="112" s="1"/>
  <c r="AJ76" i="112"/>
  <c r="AW76" i="112" s="1"/>
  <c r="AI76" i="112"/>
  <c r="AV76" i="112" s="1"/>
  <c r="P12" i="112"/>
  <c r="P13" i="112" s="1"/>
  <c r="AJ323" i="112"/>
  <c r="AW323" i="112" s="1"/>
  <c r="AK323" i="112"/>
  <c r="AX323" i="112" s="1"/>
  <c r="AI323" i="112"/>
  <c r="AV323" i="112" s="1"/>
  <c r="AK292" i="112"/>
  <c r="AX292" i="112" s="1"/>
  <c r="AJ292" i="112"/>
  <c r="AW292" i="112" s="1"/>
  <c r="AI292" i="112"/>
  <c r="AV292" i="112" s="1"/>
  <c r="AJ222" i="112"/>
  <c r="AW222" i="112" s="1"/>
  <c r="AK222" i="112"/>
  <c r="AX222" i="112" s="1"/>
  <c r="AI222" i="112"/>
  <c r="AV222" i="112" s="1"/>
  <c r="AJ219" i="112"/>
  <c r="AW219" i="112" s="1"/>
  <c r="AI219" i="112"/>
  <c r="AV219" i="112" s="1"/>
  <c r="AK219" i="112"/>
  <c r="AX219" i="112" s="1"/>
  <c r="AK159" i="112"/>
  <c r="AX159" i="112" s="1"/>
  <c r="AJ159" i="112"/>
  <c r="AW159" i="112" s="1"/>
  <c r="AI159" i="112"/>
  <c r="AV159" i="112" s="1"/>
  <c r="AK131" i="112"/>
  <c r="AX131" i="112" s="1"/>
  <c r="AJ131" i="112"/>
  <c r="AW131" i="112" s="1"/>
  <c r="AI131" i="112"/>
  <c r="AV131" i="112" s="1"/>
  <c r="AI158" i="112"/>
  <c r="AV158" i="112" s="1"/>
  <c r="AK158" i="112"/>
  <c r="AX158" i="112" s="1"/>
  <c r="AJ158" i="112"/>
  <c r="AW158" i="112" s="1"/>
  <c r="J16" i="112"/>
  <c r="W6" i="112" s="1"/>
  <c r="S8" i="112" s="1"/>
  <c r="I21" i="2" s="1"/>
  <c r="AK328" i="112"/>
  <c r="AX328" i="112" s="1"/>
  <c r="AJ328" i="112"/>
  <c r="AW328" i="112" s="1"/>
  <c r="AI328" i="112"/>
  <c r="AV328" i="112" s="1"/>
  <c r="AJ246" i="112"/>
  <c r="AW246" i="112" s="1"/>
  <c r="AI246" i="112"/>
  <c r="AV246" i="112" s="1"/>
  <c r="AK246" i="112"/>
  <c r="AX246" i="112" s="1"/>
  <c r="AK232" i="112"/>
  <c r="AX232" i="112" s="1"/>
  <c r="AJ232" i="112"/>
  <c r="AW232" i="112" s="1"/>
  <c r="AI232" i="112"/>
  <c r="AV232" i="112" s="1"/>
  <c r="AK204" i="112"/>
  <c r="AX204" i="112" s="1"/>
  <c r="AJ204" i="112"/>
  <c r="AW204" i="112" s="1"/>
  <c r="AI204" i="112"/>
  <c r="AV204" i="112" s="1"/>
  <c r="AK155" i="112"/>
  <c r="AX155" i="112" s="1"/>
  <c r="AJ155" i="112"/>
  <c r="AW155" i="112" s="1"/>
  <c r="AI155" i="112"/>
  <c r="AV155" i="112" s="1"/>
  <c r="AK197" i="112"/>
  <c r="AX197" i="112" s="1"/>
  <c r="AJ197" i="112"/>
  <c r="AW197" i="112" s="1"/>
  <c r="AI197" i="112"/>
  <c r="AV197" i="112" s="1"/>
  <c r="AK161" i="112"/>
  <c r="AX161" i="112" s="1"/>
  <c r="AJ161" i="112"/>
  <c r="AW161" i="112" s="1"/>
  <c r="AI161" i="112"/>
  <c r="AV161" i="112" s="1"/>
  <c r="AI124" i="112"/>
  <c r="AV124" i="112" s="1"/>
  <c r="AK124" i="112"/>
  <c r="AX124" i="112" s="1"/>
  <c r="AJ124" i="112"/>
  <c r="AW124" i="112" s="1"/>
  <c r="AK156" i="112"/>
  <c r="AX156" i="112" s="1"/>
  <c r="AJ156" i="112"/>
  <c r="AW156" i="112" s="1"/>
  <c r="AI156" i="112"/>
  <c r="AV156" i="112" s="1"/>
  <c r="AK62" i="112"/>
  <c r="AX62" i="112" s="1"/>
  <c r="AJ62" i="112"/>
  <c r="AW62" i="112" s="1"/>
  <c r="AI62" i="112"/>
  <c r="AV62" i="112" s="1"/>
  <c r="AK113" i="112"/>
  <c r="AX113" i="112" s="1"/>
  <c r="AJ113" i="112"/>
  <c r="AW113" i="112" s="1"/>
  <c r="AI113" i="112"/>
  <c r="AV113" i="112" s="1"/>
  <c r="AJ312" i="112"/>
  <c r="AW312" i="112" s="1"/>
  <c r="AI312" i="112"/>
  <c r="AV312" i="112" s="1"/>
  <c r="AK312" i="112"/>
  <c r="AX312" i="112" s="1"/>
  <c r="AK248" i="112"/>
  <c r="AX248" i="112" s="1"/>
  <c r="AJ248" i="112"/>
  <c r="AW248" i="112" s="1"/>
  <c r="AI248" i="112"/>
  <c r="AV248" i="112" s="1"/>
  <c r="AJ203" i="112"/>
  <c r="AW203" i="112" s="1"/>
  <c r="AI203" i="112"/>
  <c r="AV203" i="112" s="1"/>
  <c r="AK203" i="112"/>
  <c r="AX203" i="112" s="1"/>
  <c r="AI180" i="112"/>
  <c r="AV180" i="112" s="1"/>
  <c r="AK180" i="112"/>
  <c r="AX180" i="112" s="1"/>
  <c r="AJ180" i="112"/>
  <c r="AW180" i="112" s="1"/>
  <c r="AK83" i="112"/>
  <c r="AX83" i="112" s="1"/>
  <c r="AJ83" i="112"/>
  <c r="AW83" i="112" s="1"/>
  <c r="AI83" i="112"/>
  <c r="AV83" i="112" s="1"/>
  <c r="AK30" i="112"/>
  <c r="AX30" i="112" s="1"/>
  <c r="AJ30" i="112"/>
  <c r="AW30" i="112" s="1"/>
  <c r="AI30" i="112"/>
  <c r="AV30" i="112" s="1"/>
  <c r="U19" i="112"/>
  <c r="AG5" i="112"/>
  <c r="S45" i="2" s="1"/>
  <c r="F19" i="112"/>
  <c r="W5" i="112" s="1"/>
  <c r="I45" i="2" s="1"/>
  <c r="AA19" i="112"/>
  <c r="AM5" i="112"/>
  <c r="Y45" i="2" s="1"/>
  <c r="AK348" i="112"/>
  <c r="AX348" i="112" s="1"/>
  <c r="AJ348" i="112"/>
  <c r="AW348" i="112" s="1"/>
  <c r="AI348" i="112"/>
  <c r="AV348" i="112" s="1"/>
  <c r="AK337" i="112"/>
  <c r="AX337" i="112" s="1"/>
  <c r="AJ337" i="112"/>
  <c r="AW337" i="112" s="1"/>
  <c r="AI337" i="112"/>
  <c r="AV337" i="112" s="1"/>
  <c r="AI265" i="112"/>
  <c r="AV265" i="112" s="1"/>
  <c r="AK265" i="112"/>
  <c r="AX265" i="112" s="1"/>
  <c r="AJ265" i="112"/>
  <c r="AW265" i="112" s="1"/>
  <c r="AK255" i="112"/>
  <c r="AX255" i="112" s="1"/>
  <c r="AJ255" i="112"/>
  <c r="AW255" i="112" s="1"/>
  <c r="AI255" i="112"/>
  <c r="AV255" i="112" s="1"/>
  <c r="AJ190" i="112"/>
  <c r="AW190" i="112" s="1"/>
  <c r="AK190" i="112"/>
  <c r="AX190" i="112" s="1"/>
  <c r="AI190" i="112"/>
  <c r="AV190" i="112" s="1"/>
  <c r="AK194" i="112"/>
  <c r="AX194" i="112" s="1"/>
  <c r="AJ194" i="112"/>
  <c r="AW194" i="112" s="1"/>
  <c r="AI194" i="112"/>
  <c r="AV194" i="112" s="1"/>
  <c r="AJ235" i="112"/>
  <c r="AW235" i="112" s="1"/>
  <c r="AI235" i="112"/>
  <c r="AV235" i="112" s="1"/>
  <c r="AK235" i="112"/>
  <c r="AX235" i="112" s="1"/>
  <c r="AJ139" i="112"/>
  <c r="AW139" i="112" s="1"/>
  <c r="AI139" i="112"/>
  <c r="AV139" i="112" s="1"/>
  <c r="AK139" i="112"/>
  <c r="AX139" i="112" s="1"/>
  <c r="AK122" i="112"/>
  <c r="AX122" i="112" s="1"/>
  <c r="AJ122" i="112"/>
  <c r="AW122" i="112" s="1"/>
  <c r="AI122" i="112"/>
  <c r="AV122" i="112" s="1"/>
  <c r="AK92" i="112"/>
  <c r="AX92" i="112" s="1"/>
  <c r="AJ92" i="112"/>
  <c r="AW92" i="112" s="1"/>
  <c r="AI92" i="112"/>
  <c r="AV92" i="112" s="1"/>
  <c r="AK34" i="112"/>
  <c r="AX34" i="112" s="1"/>
  <c r="AJ34" i="112"/>
  <c r="AW34" i="112" s="1"/>
  <c r="AI34" i="112"/>
  <c r="AV34" i="112" s="1"/>
  <c r="AK117" i="112"/>
  <c r="AX117" i="112" s="1"/>
  <c r="AJ117" i="112"/>
  <c r="AW117" i="112" s="1"/>
  <c r="AI117" i="112"/>
  <c r="AV117" i="112" s="1"/>
  <c r="AK27" i="112"/>
  <c r="AX27" i="112" s="1"/>
  <c r="AJ27" i="112"/>
  <c r="AW27" i="112" s="1"/>
  <c r="AI27" i="112"/>
  <c r="AV27" i="112" s="1"/>
  <c r="AK106" i="112"/>
  <c r="AX106" i="112" s="1"/>
  <c r="AI106" i="112"/>
  <c r="AV106" i="112" s="1"/>
  <c r="AJ106" i="112"/>
  <c r="AW106" i="112" s="1"/>
  <c r="F15" i="112"/>
  <c r="T5" i="112" s="1"/>
  <c r="F45" i="2" s="1"/>
  <c r="AK43" i="112"/>
  <c r="AX43" i="112" s="1"/>
  <c r="AJ43" i="112"/>
  <c r="AW43" i="112" s="1"/>
  <c r="AI43" i="112"/>
  <c r="AV43" i="112" s="1"/>
  <c r="AK347" i="112"/>
  <c r="AX347" i="112" s="1"/>
  <c r="AJ347" i="112"/>
  <c r="AW347" i="112" s="1"/>
  <c r="AI347" i="112"/>
  <c r="AV347" i="112" s="1"/>
  <c r="AI307" i="112"/>
  <c r="AV307" i="112" s="1"/>
  <c r="AK307" i="112"/>
  <c r="AX307" i="112" s="1"/>
  <c r="AJ307" i="112"/>
  <c r="AW307" i="112" s="1"/>
  <c r="AK317" i="112"/>
  <c r="AX317" i="112" s="1"/>
  <c r="AJ317" i="112"/>
  <c r="AW317" i="112" s="1"/>
  <c r="AI317" i="112"/>
  <c r="AV317" i="112" s="1"/>
  <c r="AK206" i="112"/>
  <c r="AX206" i="112" s="1"/>
  <c r="AJ206" i="112"/>
  <c r="AW206" i="112" s="1"/>
  <c r="AI206" i="112"/>
  <c r="AV206" i="112" s="1"/>
  <c r="AK183" i="112"/>
  <c r="AX183" i="112" s="1"/>
  <c r="AJ183" i="112"/>
  <c r="AW183" i="112" s="1"/>
  <c r="AI183" i="112"/>
  <c r="AV183" i="112" s="1"/>
  <c r="AK213" i="112"/>
  <c r="AX213" i="112" s="1"/>
  <c r="AI213" i="112"/>
  <c r="AV213" i="112" s="1"/>
  <c r="AJ213" i="112"/>
  <c r="AW213" i="112" s="1"/>
  <c r="AK179" i="112"/>
  <c r="AX179" i="112" s="1"/>
  <c r="AJ179" i="112"/>
  <c r="AW179" i="112" s="1"/>
  <c r="AI179" i="112"/>
  <c r="AV179" i="112" s="1"/>
  <c r="AK102" i="112"/>
  <c r="AX102" i="112" s="1"/>
  <c r="AJ102" i="112"/>
  <c r="AW102" i="112" s="1"/>
  <c r="AI102" i="112"/>
  <c r="AV102" i="112" s="1"/>
  <c r="AK78" i="112"/>
  <c r="AX78" i="112" s="1"/>
  <c r="AJ78" i="112"/>
  <c r="AW78" i="112" s="1"/>
  <c r="AI78" i="112"/>
  <c r="AV78" i="112" s="1"/>
  <c r="J14" i="112"/>
  <c r="AK26" i="112"/>
  <c r="AX26" i="112" s="1"/>
  <c r="AI26" i="112"/>
  <c r="AV26" i="112" s="1"/>
  <c r="AJ26" i="112"/>
  <c r="AW26" i="112" s="1"/>
  <c r="AK82" i="112"/>
  <c r="AX82" i="112" s="1"/>
  <c r="AJ82" i="112"/>
  <c r="AW82" i="112" s="1"/>
  <c r="AI82" i="112"/>
  <c r="AV82" i="112" s="1"/>
  <c r="AK5" i="112"/>
  <c r="W45" i="2" s="1"/>
  <c r="Y19" i="112"/>
  <c r="AJ291" i="112"/>
  <c r="AW291" i="112" s="1"/>
  <c r="AK291" i="112"/>
  <c r="AX291" i="112" s="1"/>
  <c r="AI291" i="112"/>
  <c r="AV291" i="112" s="1"/>
  <c r="AJ199" i="112"/>
  <c r="AW199" i="112" s="1"/>
  <c r="AI199" i="112"/>
  <c r="AV199" i="112" s="1"/>
  <c r="AK199" i="112"/>
  <c r="AX199" i="112" s="1"/>
  <c r="AK278" i="112"/>
  <c r="AX278" i="112" s="1"/>
  <c r="AJ278" i="112"/>
  <c r="AW278" i="112" s="1"/>
  <c r="AI278" i="112"/>
  <c r="AV278" i="112" s="1"/>
  <c r="AJ260" i="112"/>
  <c r="AW260" i="112" s="1"/>
  <c r="AI260" i="112"/>
  <c r="AV260" i="112" s="1"/>
  <c r="AK260" i="112"/>
  <c r="AX260" i="112" s="1"/>
  <c r="AI146" i="112"/>
  <c r="AV146" i="112" s="1"/>
  <c r="AK146" i="112"/>
  <c r="AX146" i="112" s="1"/>
  <c r="AJ146" i="112"/>
  <c r="AW146" i="112" s="1"/>
  <c r="AI176" i="112"/>
  <c r="AV176" i="112" s="1"/>
  <c r="AK176" i="112"/>
  <c r="AX176" i="112" s="1"/>
  <c r="AJ176" i="112"/>
  <c r="AW176" i="112" s="1"/>
  <c r="AI173" i="112"/>
  <c r="AV173" i="112" s="1"/>
  <c r="AK173" i="112"/>
  <c r="AX173" i="112" s="1"/>
  <c r="AJ173" i="112"/>
  <c r="AW173" i="112" s="1"/>
  <c r="AK184" i="112"/>
  <c r="AX184" i="112" s="1"/>
  <c r="AJ184" i="112"/>
  <c r="AW184" i="112" s="1"/>
  <c r="AI184" i="112"/>
  <c r="AV184" i="112" s="1"/>
  <c r="AI98" i="112"/>
  <c r="AV98" i="112" s="1"/>
  <c r="AK98" i="112"/>
  <c r="AX98" i="112" s="1"/>
  <c r="AJ98" i="112"/>
  <c r="AW98" i="112" s="1"/>
  <c r="AK75" i="112"/>
  <c r="AX75" i="112" s="1"/>
  <c r="AJ75" i="112"/>
  <c r="AW75" i="112" s="1"/>
  <c r="AI75" i="112"/>
  <c r="AV75" i="112" s="1"/>
  <c r="AK28" i="112"/>
  <c r="AX28" i="112" s="1"/>
  <c r="AI28" i="112"/>
  <c r="AV28" i="112" s="1"/>
  <c r="AJ28" i="112"/>
  <c r="AW28" i="112" s="1"/>
  <c r="AJ339" i="112"/>
  <c r="AW339" i="112" s="1"/>
  <c r="AI339" i="112"/>
  <c r="AV339" i="112" s="1"/>
  <c r="AK339" i="112"/>
  <c r="AX339" i="112" s="1"/>
  <c r="AJ308" i="112"/>
  <c r="AW308" i="112" s="1"/>
  <c r="AI308" i="112"/>
  <c r="AV308" i="112" s="1"/>
  <c r="AK308" i="112"/>
  <c r="AX308" i="112" s="1"/>
  <c r="AI296" i="112"/>
  <c r="AV296" i="112" s="1"/>
  <c r="AK296" i="112"/>
  <c r="AX296" i="112" s="1"/>
  <c r="AJ296" i="112"/>
  <c r="AW296" i="112" s="1"/>
  <c r="AK256" i="112"/>
  <c r="AX256" i="112" s="1"/>
  <c r="AJ256" i="112"/>
  <c r="AW256" i="112" s="1"/>
  <c r="AI256" i="112"/>
  <c r="AV256" i="112" s="1"/>
  <c r="AJ251" i="112"/>
  <c r="AW251" i="112" s="1"/>
  <c r="AI251" i="112"/>
  <c r="AV251" i="112" s="1"/>
  <c r="AK251" i="112"/>
  <c r="AX251" i="112" s="1"/>
  <c r="AI196" i="112"/>
  <c r="AV196" i="112" s="1"/>
  <c r="AK196" i="112"/>
  <c r="AX196" i="112" s="1"/>
  <c r="AJ196" i="112"/>
  <c r="AW196" i="112" s="1"/>
  <c r="AK210" i="112"/>
  <c r="AX210" i="112" s="1"/>
  <c r="AJ210" i="112"/>
  <c r="AW210" i="112" s="1"/>
  <c r="AI210" i="112"/>
  <c r="AV210" i="112" s="1"/>
  <c r="AJ207" i="112"/>
  <c r="AW207" i="112" s="1"/>
  <c r="AI207" i="112"/>
  <c r="AV207" i="112" s="1"/>
  <c r="AK207" i="112"/>
  <c r="AX207" i="112" s="1"/>
  <c r="AI231" i="112"/>
  <c r="AV231" i="112" s="1"/>
  <c r="AJ231" i="112"/>
  <c r="AW231" i="112" s="1"/>
  <c r="AK231" i="112"/>
  <c r="AX231" i="112" s="1"/>
  <c r="AK88" i="112"/>
  <c r="AX88" i="112" s="1"/>
  <c r="AI88" i="112"/>
  <c r="AV88" i="112" s="1"/>
  <c r="AJ88" i="112"/>
  <c r="AW88" i="112" s="1"/>
  <c r="AK101" i="112"/>
  <c r="AX101" i="112" s="1"/>
  <c r="AJ101" i="112"/>
  <c r="AW101" i="112" s="1"/>
  <c r="AI101" i="112"/>
  <c r="AV101" i="112" s="1"/>
  <c r="AB19" i="112"/>
  <c r="AN5" i="112"/>
  <c r="Z45" i="2" s="1"/>
  <c r="AJ33" i="112"/>
  <c r="AW33" i="112" s="1"/>
  <c r="AK33" i="112"/>
  <c r="AX33" i="112" s="1"/>
  <c r="AI33" i="112"/>
  <c r="AV33" i="112" s="1"/>
  <c r="AK118" i="112"/>
  <c r="AX118" i="112" s="1"/>
  <c r="AI118" i="112"/>
  <c r="AV118" i="112" s="1"/>
  <c r="AJ118" i="112"/>
  <c r="AW118" i="112" s="1"/>
  <c r="AJ320" i="112"/>
  <c r="AW320" i="112" s="1"/>
  <c r="AI320" i="112"/>
  <c r="AV320" i="112" s="1"/>
  <c r="AK320" i="112"/>
  <c r="AX320" i="112" s="1"/>
  <c r="AI338" i="112"/>
  <c r="AV338" i="112" s="1"/>
  <c r="AK338" i="112"/>
  <c r="AX338" i="112" s="1"/>
  <c r="AJ338" i="112"/>
  <c r="AW338" i="112" s="1"/>
  <c r="AI289" i="112"/>
  <c r="AV289" i="112" s="1"/>
  <c r="AK289" i="112"/>
  <c r="AX289" i="112" s="1"/>
  <c r="AJ289" i="112"/>
  <c r="AW289" i="112" s="1"/>
  <c r="AK314" i="112"/>
  <c r="AX314" i="112" s="1"/>
  <c r="AJ314" i="112"/>
  <c r="AW314" i="112" s="1"/>
  <c r="AI314" i="112"/>
  <c r="AV314" i="112" s="1"/>
  <c r="AK284" i="112"/>
  <c r="AX284" i="112" s="1"/>
  <c r="AJ284" i="112"/>
  <c r="AW284" i="112" s="1"/>
  <c r="AI284" i="112"/>
  <c r="AV284" i="112" s="1"/>
  <c r="AK223" i="112"/>
  <c r="AX223" i="112" s="1"/>
  <c r="AJ223" i="112"/>
  <c r="AW223" i="112" s="1"/>
  <c r="AI223" i="112"/>
  <c r="AV223" i="112" s="1"/>
  <c r="AK141" i="112"/>
  <c r="AX141" i="112" s="1"/>
  <c r="AI141" i="112"/>
  <c r="AV141" i="112" s="1"/>
  <c r="AJ141" i="112"/>
  <c r="AW141" i="112" s="1"/>
  <c r="AJ95" i="112"/>
  <c r="AW95" i="112" s="1"/>
  <c r="AK95" i="112"/>
  <c r="AX95" i="112" s="1"/>
  <c r="AI95" i="112"/>
  <c r="AV95" i="112" s="1"/>
  <c r="AK66" i="112"/>
  <c r="AX66" i="112" s="1"/>
  <c r="AI66" i="112"/>
  <c r="AV66" i="112" s="1"/>
  <c r="AJ66" i="112"/>
  <c r="AW66" i="112" s="1"/>
  <c r="Z19" i="112"/>
  <c r="AL5" i="112"/>
  <c r="X45" i="2" s="1"/>
  <c r="AK339" i="111"/>
  <c r="AX339" i="111" s="1"/>
  <c r="AJ339" i="111"/>
  <c r="AW339" i="111" s="1"/>
  <c r="AI339" i="111"/>
  <c r="AV339" i="111" s="1"/>
  <c r="AK350" i="111"/>
  <c r="AX350" i="111" s="1"/>
  <c r="AJ350" i="111"/>
  <c r="AW350" i="111" s="1"/>
  <c r="AI350" i="111"/>
  <c r="AV350" i="111" s="1"/>
  <c r="AJ277" i="111"/>
  <c r="AW277" i="111" s="1"/>
  <c r="AI277" i="111"/>
  <c r="AV277" i="111" s="1"/>
  <c r="AK277" i="111"/>
  <c r="AX277" i="111" s="1"/>
  <c r="AK266" i="111"/>
  <c r="AX266" i="111" s="1"/>
  <c r="AI266" i="111"/>
  <c r="AV266" i="111" s="1"/>
  <c r="AJ266" i="111"/>
  <c r="AW266" i="111" s="1"/>
  <c r="AI264" i="111"/>
  <c r="AV264" i="111" s="1"/>
  <c r="AK264" i="111"/>
  <c r="AX264" i="111" s="1"/>
  <c r="AJ264" i="111"/>
  <c r="AW264" i="111" s="1"/>
  <c r="AI217" i="111"/>
  <c r="AV217" i="111" s="1"/>
  <c r="AK217" i="111"/>
  <c r="AX217" i="111" s="1"/>
  <c r="AJ217" i="111"/>
  <c r="AW217" i="111" s="1"/>
  <c r="AK106" i="111"/>
  <c r="AX106" i="111" s="1"/>
  <c r="AJ106" i="111"/>
  <c r="AW106" i="111" s="1"/>
  <c r="AI106" i="111"/>
  <c r="AV106" i="111" s="1"/>
  <c r="AK141" i="111"/>
  <c r="AX141" i="111" s="1"/>
  <c r="AJ141" i="111"/>
  <c r="AW141" i="111" s="1"/>
  <c r="AI141" i="111"/>
  <c r="AV141" i="111" s="1"/>
  <c r="AI83" i="111"/>
  <c r="AV83" i="111" s="1"/>
  <c r="AK83" i="111"/>
  <c r="AX83" i="111" s="1"/>
  <c r="AJ83" i="111"/>
  <c r="AW83" i="111" s="1"/>
  <c r="AF5" i="111"/>
  <c r="R46" i="2" s="1"/>
  <c r="T19" i="111"/>
  <c r="AK248" i="111"/>
  <c r="AX248" i="111" s="1"/>
  <c r="AJ248" i="111"/>
  <c r="AW248" i="111" s="1"/>
  <c r="AI248" i="111"/>
  <c r="AV248" i="111" s="1"/>
  <c r="AK348" i="111"/>
  <c r="AX348" i="111" s="1"/>
  <c r="AJ348" i="111"/>
  <c r="AW348" i="111" s="1"/>
  <c r="AI348" i="111"/>
  <c r="AV348" i="111" s="1"/>
  <c r="AI290" i="111"/>
  <c r="AV290" i="111" s="1"/>
  <c r="AK290" i="111"/>
  <c r="AX290" i="111" s="1"/>
  <c r="AJ290" i="111"/>
  <c r="AW290" i="111" s="1"/>
  <c r="AK256" i="111"/>
  <c r="AX256" i="111" s="1"/>
  <c r="AJ256" i="111"/>
  <c r="AW256" i="111" s="1"/>
  <c r="AI256" i="111"/>
  <c r="AV256" i="111" s="1"/>
  <c r="AJ296" i="111"/>
  <c r="AW296" i="111" s="1"/>
  <c r="AI296" i="111"/>
  <c r="AV296" i="111" s="1"/>
  <c r="AK296" i="111"/>
  <c r="AX296" i="111" s="1"/>
  <c r="AK185" i="111"/>
  <c r="AX185" i="111" s="1"/>
  <c r="AI185" i="111"/>
  <c r="AV185" i="111" s="1"/>
  <c r="AJ185" i="111"/>
  <c r="AW185" i="111" s="1"/>
  <c r="AI147" i="111"/>
  <c r="AV147" i="111" s="1"/>
  <c r="AJ147" i="111"/>
  <c r="AW147" i="111" s="1"/>
  <c r="AK147" i="111"/>
  <c r="AX147" i="111" s="1"/>
  <c r="AK178" i="111"/>
  <c r="AX178" i="111" s="1"/>
  <c r="AI178" i="111"/>
  <c r="AV178" i="111" s="1"/>
  <c r="AJ178" i="111"/>
  <c r="AW178" i="111" s="1"/>
  <c r="AJ193" i="111"/>
  <c r="AW193" i="111" s="1"/>
  <c r="AI193" i="111"/>
  <c r="AV193" i="111" s="1"/>
  <c r="AK193" i="111"/>
  <c r="AX193" i="111" s="1"/>
  <c r="AI130" i="111"/>
  <c r="AV130" i="111" s="1"/>
  <c r="AK130" i="111"/>
  <c r="AX130" i="111" s="1"/>
  <c r="AJ130" i="111"/>
  <c r="AW130" i="111" s="1"/>
  <c r="AK81" i="111"/>
  <c r="AX81" i="111" s="1"/>
  <c r="AJ81" i="111"/>
  <c r="AW81" i="111" s="1"/>
  <c r="AI81" i="111"/>
  <c r="AV81" i="111" s="1"/>
  <c r="AK95" i="111"/>
  <c r="AX95" i="111" s="1"/>
  <c r="AI95" i="111"/>
  <c r="AV95" i="111" s="1"/>
  <c r="AJ95" i="111"/>
  <c r="AW95" i="111" s="1"/>
  <c r="AK242" i="111"/>
  <c r="AX242" i="111" s="1"/>
  <c r="AJ242" i="111"/>
  <c r="AW242" i="111" s="1"/>
  <c r="AI242" i="111"/>
  <c r="AV242" i="111" s="1"/>
  <c r="AJ163" i="111"/>
  <c r="AW163" i="111" s="1"/>
  <c r="AK163" i="111"/>
  <c r="AX163" i="111" s="1"/>
  <c r="AI163" i="111"/>
  <c r="AV163" i="111" s="1"/>
  <c r="AK111" i="111"/>
  <c r="AX111" i="111" s="1"/>
  <c r="AJ111" i="111"/>
  <c r="AW111" i="111" s="1"/>
  <c r="AI111" i="111"/>
  <c r="AV111" i="111" s="1"/>
  <c r="AK91" i="111"/>
  <c r="AX91" i="111" s="1"/>
  <c r="AI91" i="111"/>
  <c r="AV91" i="111" s="1"/>
  <c r="AJ91" i="111"/>
  <c r="AW91" i="111" s="1"/>
  <c r="AK33" i="111"/>
  <c r="AX33" i="111" s="1"/>
  <c r="AJ33" i="111"/>
  <c r="AW33" i="111" s="1"/>
  <c r="AI33" i="111"/>
  <c r="AV33" i="111" s="1"/>
  <c r="J15" i="111"/>
  <c r="T6" i="111" s="1"/>
  <c r="R8" i="111" s="1"/>
  <c r="H22" i="2" s="1"/>
  <c r="J14" i="111"/>
  <c r="AJ42" i="111"/>
  <c r="AW42" i="111" s="1"/>
  <c r="AK42" i="111"/>
  <c r="AX42" i="111" s="1"/>
  <c r="AI42" i="111"/>
  <c r="AV42" i="111" s="1"/>
  <c r="AK318" i="111"/>
  <c r="AX318" i="111" s="1"/>
  <c r="AJ318" i="111"/>
  <c r="AW318" i="111" s="1"/>
  <c r="AI318" i="111"/>
  <c r="AV318" i="111" s="1"/>
  <c r="AK303" i="111"/>
  <c r="AX303" i="111" s="1"/>
  <c r="AJ303" i="111"/>
  <c r="AW303" i="111" s="1"/>
  <c r="AI303" i="111"/>
  <c r="AV303" i="111" s="1"/>
  <c r="AK319" i="111"/>
  <c r="AX319" i="111" s="1"/>
  <c r="AJ319" i="111"/>
  <c r="AW319" i="111" s="1"/>
  <c r="AI319" i="111"/>
  <c r="AV319" i="111" s="1"/>
  <c r="AI265" i="111"/>
  <c r="AV265" i="111" s="1"/>
  <c r="AK265" i="111"/>
  <c r="AX265" i="111" s="1"/>
  <c r="AJ265" i="111"/>
  <c r="AW265" i="111" s="1"/>
  <c r="AK202" i="111"/>
  <c r="AX202" i="111" s="1"/>
  <c r="AJ202" i="111"/>
  <c r="AW202" i="111" s="1"/>
  <c r="AI202" i="111"/>
  <c r="AV202" i="111" s="1"/>
  <c r="AK229" i="111"/>
  <c r="AX229" i="111" s="1"/>
  <c r="AJ229" i="111"/>
  <c r="AW229" i="111" s="1"/>
  <c r="AI229" i="111"/>
  <c r="AV229" i="111" s="1"/>
  <c r="AI254" i="111"/>
  <c r="AV254" i="111" s="1"/>
  <c r="AK254" i="111"/>
  <c r="AX254" i="111" s="1"/>
  <c r="AJ254" i="111"/>
  <c r="AW254" i="111" s="1"/>
  <c r="AK167" i="111"/>
  <c r="AX167" i="111" s="1"/>
  <c r="AJ167" i="111"/>
  <c r="AW167" i="111" s="1"/>
  <c r="AI167" i="111"/>
  <c r="AV167" i="111" s="1"/>
  <c r="AJ145" i="111"/>
  <c r="AW145" i="111" s="1"/>
  <c r="AI145" i="111"/>
  <c r="AV145" i="111" s="1"/>
  <c r="AK145" i="111"/>
  <c r="AX145" i="111" s="1"/>
  <c r="AI138" i="111"/>
  <c r="AV138" i="111" s="1"/>
  <c r="AK138" i="111"/>
  <c r="AX138" i="111" s="1"/>
  <c r="AJ138" i="111"/>
  <c r="AW138" i="111" s="1"/>
  <c r="AJ75" i="111"/>
  <c r="AW75" i="111" s="1"/>
  <c r="AK75" i="111"/>
  <c r="AX75" i="111" s="1"/>
  <c r="AI75" i="111"/>
  <c r="AV75" i="111" s="1"/>
  <c r="AK50" i="111"/>
  <c r="AX50" i="111" s="1"/>
  <c r="AJ50" i="111"/>
  <c r="AW50" i="111" s="1"/>
  <c r="AI50" i="111"/>
  <c r="AV50" i="111" s="1"/>
  <c r="AK96" i="111"/>
  <c r="AX96" i="111" s="1"/>
  <c r="AJ96" i="111"/>
  <c r="AW96" i="111" s="1"/>
  <c r="AI96" i="111"/>
  <c r="AV96" i="111" s="1"/>
  <c r="AJ30" i="111"/>
  <c r="AW30" i="111" s="1"/>
  <c r="AI30" i="111"/>
  <c r="AV30" i="111" s="1"/>
  <c r="AK30" i="111"/>
  <c r="AX30" i="111" s="1"/>
  <c r="AK59" i="111"/>
  <c r="AX59" i="111" s="1"/>
  <c r="AJ59" i="111"/>
  <c r="AW59" i="111" s="1"/>
  <c r="AI59" i="111"/>
  <c r="AV59" i="111" s="1"/>
  <c r="AJ110" i="111"/>
  <c r="AW110" i="111" s="1"/>
  <c r="AI110" i="111"/>
  <c r="AV110" i="111" s="1"/>
  <c r="AK110" i="111"/>
  <c r="AX110" i="111" s="1"/>
  <c r="AK273" i="111"/>
  <c r="AX273" i="111" s="1"/>
  <c r="AJ273" i="111"/>
  <c r="AW273" i="111" s="1"/>
  <c r="AI273" i="111"/>
  <c r="AV273" i="111" s="1"/>
  <c r="AI288" i="111"/>
  <c r="AV288" i="111" s="1"/>
  <c r="AK288" i="111"/>
  <c r="AX288" i="111" s="1"/>
  <c r="AJ288" i="111"/>
  <c r="AW288" i="111" s="1"/>
  <c r="AJ287" i="111"/>
  <c r="AW287" i="111" s="1"/>
  <c r="AK287" i="111"/>
  <c r="AX287" i="111" s="1"/>
  <c r="AI287" i="111"/>
  <c r="AV287" i="111" s="1"/>
  <c r="AK192" i="111"/>
  <c r="AX192" i="111" s="1"/>
  <c r="AJ192" i="111"/>
  <c r="AW192" i="111" s="1"/>
  <c r="AI192" i="111"/>
  <c r="AV192" i="111" s="1"/>
  <c r="AI39" i="111"/>
  <c r="AV39" i="111" s="1"/>
  <c r="AK39" i="111"/>
  <c r="AX39" i="111" s="1"/>
  <c r="AJ39" i="111"/>
  <c r="AW39" i="111" s="1"/>
  <c r="AJ94" i="111"/>
  <c r="AW94" i="111" s="1"/>
  <c r="AI94" i="111"/>
  <c r="AV94" i="111" s="1"/>
  <c r="AK94" i="111"/>
  <c r="AX94" i="111" s="1"/>
  <c r="F15" i="111"/>
  <c r="T5" i="111" s="1"/>
  <c r="F46" i="2" s="1"/>
  <c r="AI70" i="111"/>
  <c r="AV70" i="111" s="1"/>
  <c r="AJ70" i="111"/>
  <c r="AW70" i="111" s="1"/>
  <c r="AK70" i="111"/>
  <c r="AX70" i="111" s="1"/>
  <c r="AI23" i="111"/>
  <c r="AV23" i="111" s="1"/>
  <c r="AK23" i="111"/>
  <c r="AX23" i="111" s="1"/>
  <c r="AJ23" i="111"/>
  <c r="AW23" i="111" s="1"/>
  <c r="AI325" i="111"/>
  <c r="AV325" i="111" s="1"/>
  <c r="AK325" i="111"/>
  <c r="AX325" i="111" s="1"/>
  <c r="AJ325" i="111"/>
  <c r="AW325" i="111" s="1"/>
  <c r="AI257" i="111"/>
  <c r="AV257" i="111" s="1"/>
  <c r="AK257" i="111"/>
  <c r="AX257" i="111" s="1"/>
  <c r="AJ257" i="111"/>
  <c r="AW257" i="111" s="1"/>
  <c r="AJ222" i="111"/>
  <c r="AW222" i="111" s="1"/>
  <c r="AI222" i="111"/>
  <c r="AV222" i="111" s="1"/>
  <c r="AK222" i="111"/>
  <c r="AX222" i="111" s="1"/>
  <c r="F14" i="111"/>
  <c r="Q5" i="111" s="1"/>
  <c r="C46" i="2" s="1"/>
  <c r="AK338" i="111"/>
  <c r="AX338" i="111" s="1"/>
  <c r="AJ338" i="111"/>
  <c r="AW338" i="111" s="1"/>
  <c r="AI338" i="111"/>
  <c r="AV338" i="111" s="1"/>
  <c r="AK293" i="111"/>
  <c r="AX293" i="111" s="1"/>
  <c r="AJ293" i="111"/>
  <c r="AW293" i="111" s="1"/>
  <c r="AI293" i="111"/>
  <c r="AV293" i="111" s="1"/>
  <c r="AJ218" i="111"/>
  <c r="AW218" i="111" s="1"/>
  <c r="AI218" i="111"/>
  <c r="AV218" i="111" s="1"/>
  <c r="AK218" i="111"/>
  <c r="AX218" i="111" s="1"/>
  <c r="AK171" i="111"/>
  <c r="AX171" i="111" s="1"/>
  <c r="AJ171" i="111"/>
  <c r="AW171" i="111" s="1"/>
  <c r="AI171" i="111"/>
  <c r="AV171" i="111" s="1"/>
  <c r="AI139" i="111"/>
  <c r="AV139" i="111" s="1"/>
  <c r="AJ139" i="111"/>
  <c r="AW139" i="111" s="1"/>
  <c r="AK139" i="111"/>
  <c r="AX139" i="111" s="1"/>
  <c r="AE19" i="111"/>
  <c r="AQ5" i="111"/>
  <c r="AC46" i="2" s="1"/>
  <c r="AI5" i="111"/>
  <c r="U46" i="2" s="1"/>
  <c r="W19" i="111"/>
  <c r="AJ345" i="111"/>
  <c r="AW345" i="111" s="1"/>
  <c r="AI345" i="111"/>
  <c r="AV345" i="111" s="1"/>
  <c r="AK345" i="111"/>
  <c r="AX345" i="111" s="1"/>
  <c r="AK274" i="111"/>
  <c r="AX274" i="111" s="1"/>
  <c r="AJ274" i="111"/>
  <c r="AW274" i="111" s="1"/>
  <c r="AI274" i="111"/>
  <c r="AV274" i="111" s="1"/>
  <c r="AI343" i="111"/>
  <c r="AV343" i="111" s="1"/>
  <c r="AK343" i="111"/>
  <c r="AX343" i="111" s="1"/>
  <c r="AJ343" i="111"/>
  <c r="AW343" i="111" s="1"/>
  <c r="AK282" i="111"/>
  <c r="AX282" i="111" s="1"/>
  <c r="AJ282" i="111"/>
  <c r="AW282" i="111" s="1"/>
  <c r="AI282" i="111"/>
  <c r="AV282" i="111" s="1"/>
  <c r="AJ300" i="111"/>
  <c r="AW300" i="111" s="1"/>
  <c r="AI300" i="111"/>
  <c r="AV300" i="111" s="1"/>
  <c r="AK300" i="111"/>
  <c r="AX300" i="111" s="1"/>
  <c r="AJ118" i="111"/>
  <c r="AW118" i="111" s="1"/>
  <c r="AI118" i="111"/>
  <c r="AV118" i="111" s="1"/>
  <c r="AK118" i="111"/>
  <c r="AX118" i="111" s="1"/>
  <c r="AK90" i="111"/>
  <c r="AX90" i="111" s="1"/>
  <c r="AJ90" i="111"/>
  <c r="AW90" i="111" s="1"/>
  <c r="AI90" i="111"/>
  <c r="AV90" i="111" s="1"/>
  <c r="AI87" i="111"/>
  <c r="AV87" i="111" s="1"/>
  <c r="AJ87" i="111"/>
  <c r="AW87" i="111" s="1"/>
  <c r="AK87" i="111"/>
  <c r="AX87" i="111" s="1"/>
  <c r="AI22" i="111"/>
  <c r="AJ22" i="111"/>
  <c r="F18" i="111"/>
  <c r="R5" i="111" s="1"/>
  <c r="D46" i="2" s="1"/>
  <c r="AK22" i="111"/>
  <c r="J19" i="111"/>
  <c r="AI86" i="111"/>
  <c r="AV86" i="111" s="1"/>
  <c r="AK86" i="111"/>
  <c r="AX86" i="111" s="1"/>
  <c r="AJ86" i="111"/>
  <c r="AW86" i="111" s="1"/>
  <c r="AK203" i="111"/>
  <c r="AX203" i="111" s="1"/>
  <c r="AJ203" i="111"/>
  <c r="AW203" i="111" s="1"/>
  <c r="AI203" i="111"/>
  <c r="AV203" i="111" s="1"/>
  <c r="AI335" i="111"/>
  <c r="AV335" i="111" s="1"/>
  <c r="AJ335" i="111"/>
  <c r="AW335" i="111" s="1"/>
  <c r="AK335" i="111"/>
  <c r="AX335" i="111" s="1"/>
  <c r="AJ340" i="111"/>
  <c r="AW340" i="111" s="1"/>
  <c r="AI340" i="111"/>
  <c r="AV340" i="111" s="1"/>
  <c r="AK340" i="111"/>
  <c r="AX340" i="111" s="1"/>
  <c r="AK327" i="111"/>
  <c r="AX327" i="111" s="1"/>
  <c r="AJ327" i="111"/>
  <c r="AW327" i="111" s="1"/>
  <c r="AI327" i="111"/>
  <c r="AV327" i="111" s="1"/>
  <c r="AK330" i="111"/>
  <c r="AX330" i="111" s="1"/>
  <c r="AJ330" i="111"/>
  <c r="AW330" i="111" s="1"/>
  <c r="AI330" i="111"/>
  <c r="AV330" i="111" s="1"/>
  <c r="AK304" i="111"/>
  <c r="AX304" i="111" s="1"/>
  <c r="AJ304" i="111"/>
  <c r="AW304" i="111" s="1"/>
  <c r="AI304" i="111"/>
  <c r="AV304" i="111" s="1"/>
  <c r="AJ198" i="111"/>
  <c r="AW198" i="111" s="1"/>
  <c r="AI198" i="111"/>
  <c r="AV198" i="111" s="1"/>
  <c r="AK198" i="111"/>
  <c r="AX198" i="111" s="1"/>
  <c r="AJ209" i="111"/>
  <c r="AW209" i="111" s="1"/>
  <c r="AI209" i="111"/>
  <c r="AV209" i="111" s="1"/>
  <c r="AK209" i="111"/>
  <c r="AX209" i="111" s="1"/>
  <c r="AI183" i="111"/>
  <c r="AV183" i="111" s="1"/>
  <c r="AJ183" i="111"/>
  <c r="AW183" i="111" s="1"/>
  <c r="AK183" i="111"/>
  <c r="AX183" i="111" s="1"/>
  <c r="AK113" i="111"/>
  <c r="AX113" i="111" s="1"/>
  <c r="AJ113" i="111"/>
  <c r="AW113" i="111" s="1"/>
  <c r="AI113" i="111"/>
  <c r="AV113" i="111" s="1"/>
  <c r="AK158" i="111"/>
  <c r="AX158" i="111" s="1"/>
  <c r="AJ158" i="111"/>
  <c r="AW158" i="111" s="1"/>
  <c r="AI158" i="111"/>
  <c r="AV158" i="111" s="1"/>
  <c r="AJ121" i="111"/>
  <c r="AW121" i="111" s="1"/>
  <c r="AI121" i="111"/>
  <c r="AV121" i="111" s="1"/>
  <c r="AK121" i="111"/>
  <c r="AX121" i="111" s="1"/>
  <c r="AK64" i="111"/>
  <c r="AX64" i="111" s="1"/>
  <c r="AJ64" i="111"/>
  <c r="AW64" i="111" s="1"/>
  <c r="AI64" i="111"/>
  <c r="AV64" i="111" s="1"/>
  <c r="AK34" i="111"/>
  <c r="AX34" i="111" s="1"/>
  <c r="AJ34" i="111"/>
  <c r="AW34" i="111" s="1"/>
  <c r="AI34" i="111"/>
  <c r="AV34" i="111" s="1"/>
  <c r="AI54" i="111"/>
  <c r="AV54" i="111" s="1"/>
  <c r="AJ54" i="111"/>
  <c r="AW54" i="111" s="1"/>
  <c r="AK54" i="111"/>
  <c r="AX54" i="111" s="1"/>
  <c r="AC5" i="111"/>
  <c r="O46" i="2" s="1"/>
  <c r="Q19" i="111"/>
  <c r="AJ316" i="111"/>
  <c r="AW316" i="111" s="1"/>
  <c r="AI316" i="111"/>
  <c r="AV316" i="111" s="1"/>
  <c r="AK316" i="111"/>
  <c r="AX316" i="111" s="1"/>
  <c r="AK258" i="111"/>
  <c r="AX258" i="111" s="1"/>
  <c r="AJ258" i="111"/>
  <c r="AW258" i="111" s="1"/>
  <c r="AI258" i="111"/>
  <c r="AV258" i="111" s="1"/>
  <c r="AK235" i="111"/>
  <c r="AX235" i="111" s="1"/>
  <c r="AJ235" i="111"/>
  <c r="AW235" i="111" s="1"/>
  <c r="AI235" i="111"/>
  <c r="AV235" i="111" s="1"/>
  <c r="AJ180" i="111"/>
  <c r="AW180" i="111" s="1"/>
  <c r="AI180" i="111"/>
  <c r="AV180" i="111" s="1"/>
  <c r="AK180" i="111"/>
  <c r="AX180" i="111" s="1"/>
  <c r="AI182" i="111"/>
  <c r="AV182" i="111" s="1"/>
  <c r="AK182" i="111"/>
  <c r="AX182" i="111" s="1"/>
  <c r="AJ182" i="111"/>
  <c r="AW182" i="111" s="1"/>
  <c r="AI71" i="111"/>
  <c r="AV71" i="111" s="1"/>
  <c r="AK71" i="111"/>
  <c r="AX71" i="111" s="1"/>
  <c r="AJ71" i="111"/>
  <c r="AW71" i="111" s="1"/>
  <c r="AK66" i="111"/>
  <c r="AX66" i="111" s="1"/>
  <c r="AJ66" i="111"/>
  <c r="AW66" i="111" s="1"/>
  <c r="AI66" i="111"/>
  <c r="AV66" i="111" s="1"/>
  <c r="AK65" i="111"/>
  <c r="AX65" i="111" s="1"/>
  <c r="AJ65" i="111"/>
  <c r="AW65" i="111" s="1"/>
  <c r="AI65" i="111"/>
  <c r="AV65" i="111" s="1"/>
  <c r="AJ74" i="111"/>
  <c r="AW74" i="111" s="1"/>
  <c r="AK74" i="111"/>
  <c r="AX74" i="111" s="1"/>
  <c r="AI74" i="111"/>
  <c r="AV74" i="111" s="1"/>
  <c r="AK25" i="111"/>
  <c r="AX25" i="111" s="1"/>
  <c r="AJ25" i="111"/>
  <c r="AW25" i="111" s="1"/>
  <c r="AI25" i="111"/>
  <c r="AV25" i="111" s="1"/>
  <c r="AK313" i="111"/>
  <c r="AX313" i="111" s="1"/>
  <c r="AJ313" i="111"/>
  <c r="AW313" i="111" s="1"/>
  <c r="AI313" i="111"/>
  <c r="AV313" i="111" s="1"/>
  <c r="AK310" i="111"/>
  <c r="AX310" i="111" s="1"/>
  <c r="AJ310" i="111"/>
  <c r="AW310" i="111" s="1"/>
  <c r="AI310" i="111"/>
  <c r="AV310" i="111" s="1"/>
  <c r="AK177" i="111"/>
  <c r="AX177" i="111" s="1"/>
  <c r="AJ177" i="111"/>
  <c r="AW177" i="111" s="1"/>
  <c r="AI177" i="111"/>
  <c r="AV177" i="111" s="1"/>
  <c r="AI240" i="111"/>
  <c r="AV240" i="111" s="1"/>
  <c r="AK240" i="111"/>
  <c r="AX240" i="111" s="1"/>
  <c r="AJ240" i="111"/>
  <c r="AW240" i="111" s="1"/>
  <c r="AK251" i="111"/>
  <c r="AX251" i="111" s="1"/>
  <c r="AJ251" i="111"/>
  <c r="AW251" i="111" s="1"/>
  <c r="AI251" i="111"/>
  <c r="AV251" i="111" s="1"/>
  <c r="AJ196" i="111"/>
  <c r="AW196" i="111" s="1"/>
  <c r="AK196" i="111"/>
  <c r="AX196" i="111" s="1"/>
  <c r="AI196" i="111"/>
  <c r="AV196" i="111" s="1"/>
  <c r="AK97" i="111"/>
  <c r="AX97" i="111" s="1"/>
  <c r="AJ97" i="111"/>
  <c r="AW97" i="111" s="1"/>
  <c r="AI97" i="111"/>
  <c r="AV97" i="111" s="1"/>
  <c r="AK43" i="111"/>
  <c r="AX43" i="111" s="1"/>
  <c r="AJ43" i="111"/>
  <c r="AW43" i="111" s="1"/>
  <c r="AI43" i="111"/>
  <c r="AV43" i="111" s="1"/>
  <c r="AK80" i="111"/>
  <c r="AX80" i="111" s="1"/>
  <c r="AI80" i="111"/>
  <c r="AV80" i="111" s="1"/>
  <c r="AJ80" i="111"/>
  <c r="AW80" i="111" s="1"/>
  <c r="J16" i="111"/>
  <c r="W6" i="111" s="1"/>
  <c r="S8" i="111" s="1"/>
  <c r="I22" i="2" s="1"/>
  <c r="AJ306" i="111"/>
  <c r="AW306" i="111" s="1"/>
  <c r="AK306" i="111"/>
  <c r="AX306" i="111" s="1"/>
  <c r="AI306" i="111"/>
  <c r="AV306" i="111" s="1"/>
  <c r="AJ237" i="111"/>
  <c r="AW237" i="111" s="1"/>
  <c r="AK237" i="111"/>
  <c r="AX237" i="111" s="1"/>
  <c r="AI237" i="111"/>
  <c r="AV237" i="111" s="1"/>
  <c r="AJ224" i="111"/>
  <c r="AW224" i="111" s="1"/>
  <c r="AK224" i="111"/>
  <c r="AX224" i="111" s="1"/>
  <c r="AI224" i="111"/>
  <c r="AV224" i="111" s="1"/>
  <c r="AK210" i="111"/>
  <c r="AX210" i="111" s="1"/>
  <c r="AJ210" i="111"/>
  <c r="AW210" i="111" s="1"/>
  <c r="AI210" i="111"/>
  <c r="AV210" i="111" s="1"/>
  <c r="AJ216" i="111"/>
  <c r="AW216" i="111" s="1"/>
  <c r="AI216" i="111"/>
  <c r="AV216" i="111" s="1"/>
  <c r="AK216" i="111"/>
  <c r="AX216" i="111" s="1"/>
  <c r="AI199" i="111"/>
  <c r="AV199" i="111" s="1"/>
  <c r="AJ199" i="111"/>
  <c r="AW199" i="111" s="1"/>
  <c r="AK199" i="111"/>
  <c r="AX199" i="111" s="1"/>
  <c r="AK143" i="111"/>
  <c r="AX143" i="111" s="1"/>
  <c r="AJ143" i="111"/>
  <c r="AW143" i="111" s="1"/>
  <c r="AI143" i="111"/>
  <c r="AV143" i="111" s="1"/>
  <c r="AI156" i="111"/>
  <c r="AV156" i="111" s="1"/>
  <c r="AK156" i="111"/>
  <c r="AX156" i="111" s="1"/>
  <c r="AJ156" i="111"/>
  <c r="AW156" i="111" s="1"/>
  <c r="AK191" i="111"/>
  <c r="AX191" i="111" s="1"/>
  <c r="AJ191" i="111"/>
  <c r="AW191" i="111" s="1"/>
  <c r="AI191" i="111"/>
  <c r="AV191" i="111" s="1"/>
  <c r="AI140" i="111"/>
  <c r="AV140" i="111" s="1"/>
  <c r="AK140" i="111"/>
  <c r="AX140" i="111" s="1"/>
  <c r="AJ140" i="111"/>
  <c r="AW140" i="111" s="1"/>
  <c r="AI166" i="111"/>
  <c r="AV166" i="111" s="1"/>
  <c r="AK166" i="111"/>
  <c r="AX166" i="111" s="1"/>
  <c r="AJ166" i="111"/>
  <c r="AW166" i="111" s="1"/>
  <c r="AK197" i="111"/>
  <c r="AX197" i="111" s="1"/>
  <c r="AJ197" i="111"/>
  <c r="AW197" i="111" s="1"/>
  <c r="AI197" i="111"/>
  <c r="AV197" i="111" s="1"/>
  <c r="AK142" i="111"/>
  <c r="AX142" i="111" s="1"/>
  <c r="AJ142" i="111"/>
  <c r="AW142" i="111" s="1"/>
  <c r="AI142" i="111"/>
  <c r="AV142" i="111" s="1"/>
  <c r="F17" i="111"/>
  <c r="U5" i="111" s="1"/>
  <c r="G46" i="2" s="1"/>
  <c r="AJ26" i="111"/>
  <c r="AW26" i="111" s="1"/>
  <c r="AK26" i="111"/>
  <c r="AX26" i="111" s="1"/>
  <c r="AI26" i="111"/>
  <c r="AV26" i="111" s="1"/>
  <c r="AI102" i="111"/>
  <c r="AV102" i="111" s="1"/>
  <c r="AK102" i="111"/>
  <c r="AX102" i="111" s="1"/>
  <c r="AJ102" i="111"/>
  <c r="AW102" i="111" s="1"/>
  <c r="AK24" i="111"/>
  <c r="AX24" i="111" s="1"/>
  <c r="AJ24" i="111"/>
  <c r="AW24" i="111" s="1"/>
  <c r="AI24" i="111"/>
  <c r="AV24" i="111" s="1"/>
  <c r="AI347" i="111"/>
  <c r="AV347" i="111" s="1"/>
  <c r="AK347" i="111"/>
  <c r="AX347" i="111" s="1"/>
  <c r="AJ347" i="111"/>
  <c r="AW347" i="111" s="1"/>
  <c r="AK324" i="111"/>
  <c r="AX324" i="111" s="1"/>
  <c r="AJ324" i="111"/>
  <c r="AW324" i="111" s="1"/>
  <c r="AI324" i="111"/>
  <c r="AV324" i="111" s="1"/>
  <c r="AK281" i="111"/>
  <c r="AX281" i="111" s="1"/>
  <c r="AJ281" i="111"/>
  <c r="AW281" i="111" s="1"/>
  <c r="AI281" i="111"/>
  <c r="AV281" i="111" s="1"/>
  <c r="AI150" i="111"/>
  <c r="AV150" i="111" s="1"/>
  <c r="AK150" i="111"/>
  <c r="AX150" i="111" s="1"/>
  <c r="AJ150" i="111"/>
  <c r="AW150" i="111" s="1"/>
  <c r="AK157" i="111"/>
  <c r="AX157" i="111" s="1"/>
  <c r="AJ157" i="111"/>
  <c r="AW157" i="111" s="1"/>
  <c r="AI157" i="111"/>
  <c r="AV157" i="111" s="1"/>
  <c r="AJ161" i="111"/>
  <c r="AW161" i="111" s="1"/>
  <c r="AK161" i="111"/>
  <c r="AX161" i="111" s="1"/>
  <c r="AI161" i="111"/>
  <c r="AV161" i="111" s="1"/>
  <c r="AK27" i="111"/>
  <c r="AX27" i="111" s="1"/>
  <c r="AI27" i="111"/>
  <c r="AV27" i="111" s="1"/>
  <c r="AJ27" i="111"/>
  <c r="AW27" i="111" s="1"/>
  <c r="AK165" i="111"/>
  <c r="AX165" i="111" s="1"/>
  <c r="AJ165" i="111"/>
  <c r="AW165" i="111" s="1"/>
  <c r="AI165" i="111"/>
  <c r="AV165" i="111" s="1"/>
  <c r="F19" i="111"/>
  <c r="W5" i="111" s="1"/>
  <c r="I46" i="2" s="1"/>
  <c r="AJ48" i="111"/>
  <c r="AW48" i="111" s="1"/>
  <c r="AI48" i="111"/>
  <c r="AV48" i="111" s="1"/>
  <c r="AK48" i="111"/>
  <c r="AX48" i="111" s="1"/>
  <c r="AI67" i="111"/>
  <c r="AV67" i="111" s="1"/>
  <c r="AJ67" i="111"/>
  <c r="AW67" i="111" s="1"/>
  <c r="AK67" i="111"/>
  <c r="AX67" i="111" s="1"/>
  <c r="AI103" i="111"/>
  <c r="AV103" i="111" s="1"/>
  <c r="AK103" i="111"/>
  <c r="AX103" i="111" s="1"/>
  <c r="AJ103" i="111"/>
  <c r="AW103" i="111" s="1"/>
  <c r="AK329" i="111"/>
  <c r="AX329" i="111" s="1"/>
  <c r="AJ329" i="111"/>
  <c r="AW329" i="111" s="1"/>
  <c r="AI329" i="111"/>
  <c r="AV329" i="111" s="1"/>
  <c r="AJ342" i="111"/>
  <c r="AW342" i="111" s="1"/>
  <c r="AK342" i="111"/>
  <c r="AX342" i="111" s="1"/>
  <c r="AI342" i="111"/>
  <c r="AV342" i="111" s="1"/>
  <c r="AK275" i="111"/>
  <c r="AX275" i="111" s="1"/>
  <c r="AJ275" i="111"/>
  <c r="AW275" i="111" s="1"/>
  <c r="AI275" i="111"/>
  <c r="AV275" i="111" s="1"/>
  <c r="AK201" i="111"/>
  <c r="AX201" i="111" s="1"/>
  <c r="AJ201" i="111"/>
  <c r="AW201" i="111" s="1"/>
  <c r="AI201" i="111"/>
  <c r="AV201" i="111" s="1"/>
  <c r="AI184" i="111"/>
  <c r="AV184" i="111" s="1"/>
  <c r="AJ184" i="111"/>
  <c r="AW184" i="111" s="1"/>
  <c r="AK184" i="111"/>
  <c r="AX184" i="111" s="1"/>
  <c r="AK112" i="111"/>
  <c r="AX112" i="111" s="1"/>
  <c r="AJ112" i="111"/>
  <c r="AW112" i="111" s="1"/>
  <c r="AI112" i="111"/>
  <c r="AV112" i="111" s="1"/>
  <c r="AJ82" i="111"/>
  <c r="AW82" i="111" s="1"/>
  <c r="AI82" i="111"/>
  <c r="AV82" i="111" s="1"/>
  <c r="AK82" i="111"/>
  <c r="AX82" i="111" s="1"/>
  <c r="AJ133" i="111"/>
  <c r="AW133" i="111" s="1"/>
  <c r="AI133" i="111"/>
  <c r="AV133" i="111" s="1"/>
  <c r="AK133" i="111"/>
  <c r="AX133" i="111" s="1"/>
  <c r="AK35" i="111"/>
  <c r="AX35" i="111" s="1"/>
  <c r="AJ35" i="111"/>
  <c r="AW35" i="111" s="1"/>
  <c r="AI35" i="111"/>
  <c r="AV35" i="111" s="1"/>
  <c r="P12" i="111"/>
  <c r="P13" i="111" s="1"/>
  <c r="AJ58" i="111"/>
  <c r="AW58" i="111" s="1"/>
  <c r="AK58" i="111"/>
  <c r="AX58" i="111" s="1"/>
  <c r="AI58" i="111"/>
  <c r="AV58" i="111" s="1"/>
  <c r="AL5" i="111"/>
  <c r="X46" i="2" s="1"/>
  <c r="Z19" i="111"/>
  <c r="AJ137" i="111"/>
  <c r="AW137" i="111" s="1"/>
  <c r="AI137" i="111"/>
  <c r="AV137" i="111" s="1"/>
  <c r="AK137" i="111"/>
  <c r="AX137" i="111" s="1"/>
  <c r="AK40" i="111"/>
  <c r="AX40" i="111" s="1"/>
  <c r="AJ40" i="111"/>
  <c r="AW40" i="111" s="1"/>
  <c r="AI40" i="111"/>
  <c r="AV40" i="111" s="1"/>
  <c r="AI344" i="111"/>
  <c r="AV344" i="111" s="1"/>
  <c r="AK344" i="111"/>
  <c r="AX344" i="111" s="1"/>
  <c r="AJ344" i="111"/>
  <c r="AW344" i="111" s="1"/>
  <c r="AK328" i="111"/>
  <c r="AX328" i="111" s="1"/>
  <c r="AJ328" i="111"/>
  <c r="AW328" i="111" s="1"/>
  <c r="AI328" i="111"/>
  <c r="AV328" i="111" s="1"/>
  <c r="AK302" i="111"/>
  <c r="AX302" i="111" s="1"/>
  <c r="AJ302" i="111"/>
  <c r="AW302" i="111" s="1"/>
  <c r="AI302" i="111"/>
  <c r="AV302" i="111" s="1"/>
  <c r="AJ239" i="111"/>
  <c r="AW239" i="111" s="1"/>
  <c r="AI239" i="111"/>
  <c r="AV239" i="111" s="1"/>
  <c r="AK239" i="111"/>
  <c r="AX239" i="111" s="1"/>
  <c r="AK219" i="111"/>
  <c r="AX219" i="111" s="1"/>
  <c r="AJ219" i="111"/>
  <c r="AW219" i="111" s="1"/>
  <c r="AI219" i="111"/>
  <c r="AV219" i="111" s="1"/>
  <c r="AI250" i="111"/>
  <c r="AV250" i="111" s="1"/>
  <c r="AK250" i="111"/>
  <c r="AX250" i="111" s="1"/>
  <c r="AJ250" i="111"/>
  <c r="AW250" i="111" s="1"/>
  <c r="AI225" i="111"/>
  <c r="AV225" i="111" s="1"/>
  <c r="AK225" i="111"/>
  <c r="AX225" i="111" s="1"/>
  <c r="AJ225" i="111"/>
  <c r="AW225" i="111" s="1"/>
  <c r="AJ172" i="111"/>
  <c r="AW172" i="111" s="1"/>
  <c r="AI172" i="111"/>
  <c r="AV172" i="111" s="1"/>
  <c r="AK172" i="111"/>
  <c r="AX172" i="111" s="1"/>
  <c r="AI134" i="111"/>
  <c r="AV134" i="111" s="1"/>
  <c r="AJ134" i="111"/>
  <c r="AW134" i="111" s="1"/>
  <c r="AK134" i="111"/>
  <c r="AX134" i="111" s="1"/>
  <c r="AJ206" i="111"/>
  <c r="AW206" i="111" s="1"/>
  <c r="AI206" i="111"/>
  <c r="AV206" i="111" s="1"/>
  <c r="AK206" i="111"/>
  <c r="AX206" i="111" s="1"/>
  <c r="AK132" i="111"/>
  <c r="AX132" i="111" s="1"/>
  <c r="AJ132" i="111"/>
  <c r="AW132" i="111" s="1"/>
  <c r="AI132" i="111"/>
  <c r="AV132" i="111" s="1"/>
  <c r="F16" i="111"/>
  <c r="V5" i="111" s="1"/>
  <c r="H46" i="2" s="1"/>
  <c r="AI351" i="111"/>
  <c r="AV351" i="111" s="1"/>
  <c r="AK351" i="111"/>
  <c r="AX351" i="111" s="1"/>
  <c r="AJ351" i="111"/>
  <c r="AW351" i="111" s="1"/>
  <c r="AK320" i="111"/>
  <c r="AX320" i="111" s="1"/>
  <c r="AJ320" i="111"/>
  <c r="AW320" i="111" s="1"/>
  <c r="AI320" i="111"/>
  <c r="AV320" i="111" s="1"/>
  <c r="AI226" i="111"/>
  <c r="AV226" i="111" s="1"/>
  <c r="AK226" i="111"/>
  <c r="AX226" i="111" s="1"/>
  <c r="AJ226" i="111"/>
  <c r="AW226" i="111" s="1"/>
  <c r="AK259" i="111"/>
  <c r="AX259" i="111" s="1"/>
  <c r="AJ259" i="111"/>
  <c r="AW259" i="111" s="1"/>
  <c r="AI259" i="111"/>
  <c r="AV259" i="111" s="1"/>
  <c r="AK186" i="111"/>
  <c r="AX186" i="111" s="1"/>
  <c r="AJ186" i="111"/>
  <c r="AW186" i="111" s="1"/>
  <c r="AI186" i="111"/>
  <c r="AV186" i="111" s="1"/>
  <c r="AI126" i="111"/>
  <c r="AV126" i="111" s="1"/>
  <c r="AK126" i="111"/>
  <c r="AX126" i="111" s="1"/>
  <c r="AJ126" i="111"/>
  <c r="AW126" i="111" s="1"/>
  <c r="AJ232" i="111"/>
  <c r="AW232" i="111" s="1"/>
  <c r="AK232" i="111"/>
  <c r="AX232" i="111" s="1"/>
  <c r="AI232" i="111"/>
  <c r="AV232" i="111" s="1"/>
  <c r="AK148" i="111"/>
  <c r="AX148" i="111" s="1"/>
  <c r="AJ148" i="111"/>
  <c r="AW148" i="111" s="1"/>
  <c r="AI148" i="111"/>
  <c r="AV148" i="111" s="1"/>
  <c r="AK107" i="111"/>
  <c r="AX107" i="111" s="1"/>
  <c r="AI107" i="111"/>
  <c r="AV107" i="111" s="1"/>
  <c r="AJ107" i="111"/>
  <c r="AW107" i="111" s="1"/>
  <c r="AI55" i="111"/>
  <c r="AV55" i="111" s="1"/>
  <c r="AK55" i="111"/>
  <c r="AX55" i="111" s="1"/>
  <c r="AJ55" i="111"/>
  <c r="AW55" i="111" s="1"/>
  <c r="AK123" i="111"/>
  <c r="AX123" i="111" s="1"/>
  <c r="AJ123" i="111"/>
  <c r="AW123" i="111" s="1"/>
  <c r="AI123" i="111"/>
  <c r="AV123" i="111" s="1"/>
  <c r="AJ56" i="111"/>
  <c r="AW56" i="111" s="1"/>
  <c r="AK56" i="111"/>
  <c r="AX56" i="111" s="1"/>
  <c r="AI56" i="111"/>
  <c r="AV56" i="111" s="1"/>
  <c r="AI38" i="111"/>
  <c r="AV38" i="111" s="1"/>
  <c r="AJ38" i="111"/>
  <c r="AW38" i="111" s="1"/>
  <c r="AK38" i="111"/>
  <c r="AX38" i="111" s="1"/>
  <c r="AI307" i="110"/>
  <c r="AV307" i="110" s="1"/>
  <c r="AK307" i="110"/>
  <c r="AX307" i="110" s="1"/>
  <c r="AJ307" i="110"/>
  <c r="AW307" i="110" s="1"/>
  <c r="AK221" i="110"/>
  <c r="AX221" i="110" s="1"/>
  <c r="AJ221" i="110"/>
  <c r="AW221" i="110" s="1"/>
  <c r="AI221" i="110"/>
  <c r="AV221" i="110" s="1"/>
  <c r="AK280" i="110"/>
  <c r="AX280" i="110" s="1"/>
  <c r="AJ280" i="110"/>
  <c r="AW280" i="110" s="1"/>
  <c r="AI280" i="110"/>
  <c r="AV280" i="110" s="1"/>
  <c r="AJ207" i="110"/>
  <c r="AW207" i="110" s="1"/>
  <c r="AK207" i="110"/>
  <c r="AX207" i="110" s="1"/>
  <c r="AI207" i="110"/>
  <c r="AV207" i="110" s="1"/>
  <c r="AK214" i="110"/>
  <c r="AX214" i="110" s="1"/>
  <c r="AI214" i="110"/>
  <c r="AV214" i="110" s="1"/>
  <c r="AJ214" i="110"/>
  <c r="AW214" i="110" s="1"/>
  <c r="AK145" i="110"/>
  <c r="AX145" i="110" s="1"/>
  <c r="AJ145" i="110"/>
  <c r="AW145" i="110" s="1"/>
  <c r="AI145" i="110"/>
  <c r="AV145" i="110" s="1"/>
  <c r="AK216" i="110"/>
  <c r="AX216" i="110" s="1"/>
  <c r="AJ216" i="110"/>
  <c r="AW216" i="110" s="1"/>
  <c r="AI216" i="110"/>
  <c r="AV216" i="110" s="1"/>
  <c r="AJ194" i="110"/>
  <c r="AW194" i="110" s="1"/>
  <c r="AI194" i="110"/>
  <c r="AV194" i="110" s="1"/>
  <c r="AK194" i="110"/>
  <c r="AX194" i="110" s="1"/>
  <c r="AJ125" i="110"/>
  <c r="AW125" i="110" s="1"/>
  <c r="AI125" i="110"/>
  <c r="AV125" i="110" s="1"/>
  <c r="AK125" i="110"/>
  <c r="AX125" i="110" s="1"/>
  <c r="AK317" i="110"/>
  <c r="AX317" i="110" s="1"/>
  <c r="AJ317" i="110"/>
  <c r="AW317" i="110" s="1"/>
  <c r="AI317" i="110"/>
  <c r="AV317" i="110" s="1"/>
  <c r="AI295" i="110"/>
  <c r="AV295" i="110" s="1"/>
  <c r="AJ295" i="110"/>
  <c r="AW295" i="110" s="1"/>
  <c r="AK295" i="110"/>
  <c r="AX295" i="110" s="1"/>
  <c r="AI220" i="110"/>
  <c r="AV220" i="110" s="1"/>
  <c r="AK220" i="110"/>
  <c r="AX220" i="110" s="1"/>
  <c r="AJ220" i="110"/>
  <c r="AW220" i="110" s="1"/>
  <c r="AJ185" i="110"/>
  <c r="AW185" i="110" s="1"/>
  <c r="AI185" i="110"/>
  <c r="AV185" i="110" s="1"/>
  <c r="AK185" i="110"/>
  <c r="AX185" i="110" s="1"/>
  <c r="AK196" i="110"/>
  <c r="AX196" i="110" s="1"/>
  <c r="AI196" i="110"/>
  <c r="AV196" i="110" s="1"/>
  <c r="AJ196" i="110"/>
  <c r="AW196" i="110" s="1"/>
  <c r="AJ93" i="110"/>
  <c r="AW93" i="110" s="1"/>
  <c r="AK93" i="110"/>
  <c r="AX93" i="110" s="1"/>
  <c r="AI93" i="110"/>
  <c r="AV93" i="110" s="1"/>
  <c r="AK120" i="110"/>
  <c r="AX120" i="110" s="1"/>
  <c r="AJ120" i="110"/>
  <c r="AW120" i="110" s="1"/>
  <c r="AI120" i="110"/>
  <c r="AV120" i="110" s="1"/>
  <c r="AJ66" i="110"/>
  <c r="AW66" i="110" s="1"/>
  <c r="AK66" i="110"/>
  <c r="AX66" i="110" s="1"/>
  <c r="AI66" i="110"/>
  <c r="AV66" i="110" s="1"/>
  <c r="F17" i="110"/>
  <c r="U5" i="110" s="1"/>
  <c r="G47" i="2" s="1"/>
  <c r="AJ146" i="110"/>
  <c r="AW146" i="110" s="1"/>
  <c r="AI146" i="110"/>
  <c r="AV146" i="110" s="1"/>
  <c r="AK146" i="110"/>
  <c r="AX146" i="110" s="1"/>
  <c r="AJ314" i="110"/>
  <c r="AW314" i="110" s="1"/>
  <c r="AI314" i="110"/>
  <c r="AV314" i="110" s="1"/>
  <c r="AK314" i="110"/>
  <c r="AX314" i="110" s="1"/>
  <c r="AK277" i="110"/>
  <c r="AX277" i="110" s="1"/>
  <c r="AI277" i="110"/>
  <c r="AV277" i="110" s="1"/>
  <c r="AJ277" i="110"/>
  <c r="AW277" i="110" s="1"/>
  <c r="AK301" i="110"/>
  <c r="AX301" i="110" s="1"/>
  <c r="AI301" i="110"/>
  <c r="AV301" i="110" s="1"/>
  <c r="AJ301" i="110"/>
  <c r="AW301" i="110" s="1"/>
  <c r="AK300" i="110"/>
  <c r="AX300" i="110" s="1"/>
  <c r="AJ300" i="110"/>
  <c r="AW300" i="110" s="1"/>
  <c r="AI300" i="110"/>
  <c r="AV300" i="110" s="1"/>
  <c r="AI238" i="110"/>
  <c r="AV238" i="110" s="1"/>
  <c r="AK238" i="110"/>
  <c r="AX238" i="110" s="1"/>
  <c r="AJ238" i="110"/>
  <c r="AW238" i="110" s="1"/>
  <c r="AJ154" i="110"/>
  <c r="AW154" i="110" s="1"/>
  <c r="AK154" i="110"/>
  <c r="AX154" i="110" s="1"/>
  <c r="AI154" i="110"/>
  <c r="AV154" i="110" s="1"/>
  <c r="AJ165" i="110"/>
  <c r="AW165" i="110" s="1"/>
  <c r="AI165" i="110"/>
  <c r="AV165" i="110" s="1"/>
  <c r="AK165" i="110"/>
  <c r="AX165" i="110" s="1"/>
  <c r="AK107" i="110"/>
  <c r="AX107" i="110" s="1"/>
  <c r="AJ107" i="110"/>
  <c r="AW107" i="110" s="1"/>
  <c r="AI107" i="110"/>
  <c r="AV107" i="110" s="1"/>
  <c r="AK72" i="110"/>
  <c r="AX72" i="110" s="1"/>
  <c r="AJ72" i="110"/>
  <c r="AW72" i="110" s="1"/>
  <c r="AI72" i="110"/>
  <c r="AV72" i="110" s="1"/>
  <c r="AI159" i="110"/>
  <c r="AV159" i="110" s="1"/>
  <c r="AK159" i="110"/>
  <c r="AX159" i="110" s="1"/>
  <c r="AJ159" i="110"/>
  <c r="AW159" i="110" s="1"/>
  <c r="AK347" i="110"/>
  <c r="AX347" i="110" s="1"/>
  <c r="AJ347" i="110"/>
  <c r="AW347" i="110" s="1"/>
  <c r="AI347" i="110"/>
  <c r="AV347" i="110" s="1"/>
  <c r="AK310" i="110"/>
  <c r="AX310" i="110" s="1"/>
  <c r="AJ310" i="110"/>
  <c r="AW310" i="110" s="1"/>
  <c r="AI310" i="110"/>
  <c r="AV310" i="110" s="1"/>
  <c r="AI261" i="110"/>
  <c r="AV261" i="110" s="1"/>
  <c r="AK261" i="110"/>
  <c r="AX261" i="110" s="1"/>
  <c r="AJ261" i="110"/>
  <c r="AW261" i="110" s="1"/>
  <c r="AK247" i="110"/>
  <c r="AX247" i="110" s="1"/>
  <c r="AJ247" i="110"/>
  <c r="AW247" i="110" s="1"/>
  <c r="AI247" i="110"/>
  <c r="AV247" i="110" s="1"/>
  <c r="AK255" i="110"/>
  <c r="AX255" i="110" s="1"/>
  <c r="AI255" i="110"/>
  <c r="AV255" i="110" s="1"/>
  <c r="AJ255" i="110"/>
  <c r="AW255" i="110" s="1"/>
  <c r="AK254" i="110"/>
  <c r="AX254" i="110" s="1"/>
  <c r="AJ254" i="110"/>
  <c r="AW254" i="110" s="1"/>
  <c r="AI254" i="110"/>
  <c r="AV254" i="110" s="1"/>
  <c r="AI174" i="110"/>
  <c r="AV174" i="110" s="1"/>
  <c r="AJ174" i="110"/>
  <c r="AW174" i="110" s="1"/>
  <c r="AK174" i="110"/>
  <c r="AX174" i="110" s="1"/>
  <c r="AK184" i="110"/>
  <c r="AX184" i="110" s="1"/>
  <c r="AJ184" i="110"/>
  <c r="AW184" i="110" s="1"/>
  <c r="AI184" i="110"/>
  <c r="AV184" i="110" s="1"/>
  <c r="AJ106" i="110"/>
  <c r="AW106" i="110" s="1"/>
  <c r="AI106" i="110"/>
  <c r="AV106" i="110" s="1"/>
  <c r="AK106" i="110"/>
  <c r="AX106" i="110" s="1"/>
  <c r="AK265" i="110"/>
  <c r="AX265" i="110" s="1"/>
  <c r="AI265" i="110"/>
  <c r="AV265" i="110" s="1"/>
  <c r="AJ265" i="110"/>
  <c r="AW265" i="110" s="1"/>
  <c r="AK286" i="110"/>
  <c r="AX286" i="110" s="1"/>
  <c r="AJ286" i="110"/>
  <c r="AW286" i="110" s="1"/>
  <c r="AI286" i="110"/>
  <c r="AV286" i="110" s="1"/>
  <c r="AK223" i="110"/>
  <c r="AX223" i="110" s="1"/>
  <c r="AJ223" i="110"/>
  <c r="AW223" i="110" s="1"/>
  <c r="AI223" i="110"/>
  <c r="AV223" i="110" s="1"/>
  <c r="AJ270" i="110"/>
  <c r="AW270" i="110" s="1"/>
  <c r="AK270" i="110"/>
  <c r="AX270" i="110" s="1"/>
  <c r="AI270" i="110"/>
  <c r="AV270" i="110" s="1"/>
  <c r="AK348" i="110"/>
  <c r="AX348" i="110" s="1"/>
  <c r="AJ348" i="110"/>
  <c r="AW348" i="110" s="1"/>
  <c r="AI348" i="110"/>
  <c r="AV348" i="110" s="1"/>
  <c r="AI276" i="110"/>
  <c r="AV276" i="110" s="1"/>
  <c r="AK276" i="110"/>
  <c r="AX276" i="110" s="1"/>
  <c r="AJ276" i="110"/>
  <c r="AW276" i="110" s="1"/>
  <c r="AK215" i="110"/>
  <c r="AX215" i="110" s="1"/>
  <c r="AJ215" i="110"/>
  <c r="AW215" i="110" s="1"/>
  <c r="AI215" i="110"/>
  <c r="AV215" i="110" s="1"/>
  <c r="AK147" i="110"/>
  <c r="AX147" i="110" s="1"/>
  <c r="AJ147" i="110"/>
  <c r="AW147" i="110" s="1"/>
  <c r="AI147" i="110"/>
  <c r="AV147" i="110" s="1"/>
  <c r="AK169" i="110"/>
  <c r="AX169" i="110" s="1"/>
  <c r="AJ169" i="110"/>
  <c r="AW169" i="110" s="1"/>
  <c r="AI169" i="110"/>
  <c r="AV169" i="110" s="1"/>
  <c r="AK142" i="110"/>
  <c r="AX142" i="110" s="1"/>
  <c r="AI142" i="110"/>
  <c r="AV142" i="110" s="1"/>
  <c r="AJ142" i="110"/>
  <c r="AW142" i="110" s="1"/>
  <c r="AJ121" i="110"/>
  <c r="AW121" i="110" s="1"/>
  <c r="AK121" i="110"/>
  <c r="AX121" i="110" s="1"/>
  <c r="AI121" i="110"/>
  <c r="AV121" i="110" s="1"/>
  <c r="AK98" i="110"/>
  <c r="AX98" i="110" s="1"/>
  <c r="AJ98" i="110"/>
  <c r="AW98" i="110" s="1"/>
  <c r="AI98" i="110"/>
  <c r="AV98" i="110" s="1"/>
  <c r="J16" i="110"/>
  <c r="W6" i="110" s="1"/>
  <c r="S8" i="110" s="1"/>
  <c r="I23" i="2" s="1"/>
  <c r="AK33" i="110"/>
  <c r="AX33" i="110" s="1"/>
  <c r="AJ33" i="110"/>
  <c r="AW33" i="110" s="1"/>
  <c r="AI33" i="110"/>
  <c r="AV33" i="110" s="1"/>
  <c r="AK29" i="110"/>
  <c r="AX29" i="110" s="1"/>
  <c r="AJ29" i="110"/>
  <c r="AW29" i="110" s="1"/>
  <c r="AI29" i="110"/>
  <c r="AV29" i="110" s="1"/>
  <c r="AK65" i="110"/>
  <c r="AX65" i="110" s="1"/>
  <c r="AJ65" i="110"/>
  <c r="AW65" i="110" s="1"/>
  <c r="AI65" i="110"/>
  <c r="AV65" i="110" s="1"/>
  <c r="AK34" i="110"/>
  <c r="AX34" i="110" s="1"/>
  <c r="AJ34" i="110"/>
  <c r="AW34" i="110" s="1"/>
  <c r="AI34" i="110"/>
  <c r="AV34" i="110" s="1"/>
  <c r="AK346" i="110"/>
  <c r="AX346" i="110" s="1"/>
  <c r="AJ346" i="110"/>
  <c r="AW346" i="110" s="1"/>
  <c r="AI346" i="110"/>
  <c r="AV346" i="110" s="1"/>
  <c r="AK318" i="110"/>
  <c r="AX318" i="110" s="1"/>
  <c r="AJ318" i="110"/>
  <c r="AW318" i="110" s="1"/>
  <c r="AI318" i="110"/>
  <c r="AV318" i="110" s="1"/>
  <c r="AJ275" i="110"/>
  <c r="AW275" i="110" s="1"/>
  <c r="AI275" i="110"/>
  <c r="AV275" i="110" s="1"/>
  <c r="AK275" i="110"/>
  <c r="AX275" i="110" s="1"/>
  <c r="AK131" i="110"/>
  <c r="AX131" i="110" s="1"/>
  <c r="AI131" i="110"/>
  <c r="AV131" i="110" s="1"/>
  <c r="AJ131" i="110"/>
  <c r="AW131" i="110" s="1"/>
  <c r="AK168" i="110"/>
  <c r="AX168" i="110" s="1"/>
  <c r="AJ168" i="110"/>
  <c r="AW168" i="110" s="1"/>
  <c r="AI168" i="110"/>
  <c r="AV168" i="110" s="1"/>
  <c r="AK138" i="110"/>
  <c r="AX138" i="110" s="1"/>
  <c r="AI138" i="110"/>
  <c r="AV138" i="110" s="1"/>
  <c r="AJ138" i="110"/>
  <c r="AW138" i="110" s="1"/>
  <c r="AI170" i="110"/>
  <c r="AV170" i="110" s="1"/>
  <c r="AK170" i="110"/>
  <c r="AX170" i="110" s="1"/>
  <c r="AJ170" i="110"/>
  <c r="AW170" i="110" s="1"/>
  <c r="AK102" i="110"/>
  <c r="AX102" i="110" s="1"/>
  <c r="AI102" i="110"/>
  <c r="AV102" i="110" s="1"/>
  <c r="AJ102" i="110"/>
  <c r="AW102" i="110" s="1"/>
  <c r="AK58" i="110"/>
  <c r="AX58" i="110" s="1"/>
  <c r="AJ58" i="110"/>
  <c r="AW58" i="110" s="1"/>
  <c r="AI58" i="110"/>
  <c r="AV58" i="110" s="1"/>
  <c r="AI50" i="110"/>
  <c r="AV50" i="110" s="1"/>
  <c r="AK50" i="110"/>
  <c r="AX50" i="110" s="1"/>
  <c r="AJ50" i="110"/>
  <c r="AW50" i="110" s="1"/>
  <c r="AJ290" i="110"/>
  <c r="AW290" i="110" s="1"/>
  <c r="AK290" i="110"/>
  <c r="AX290" i="110" s="1"/>
  <c r="AI290" i="110"/>
  <c r="AV290" i="110" s="1"/>
  <c r="AK330" i="110"/>
  <c r="AX330" i="110" s="1"/>
  <c r="AJ330" i="110"/>
  <c r="AW330" i="110" s="1"/>
  <c r="AI330" i="110"/>
  <c r="AV330" i="110" s="1"/>
  <c r="AK328" i="110"/>
  <c r="AX328" i="110" s="1"/>
  <c r="AI328" i="110"/>
  <c r="AV328" i="110" s="1"/>
  <c r="AJ328" i="110"/>
  <c r="AW328" i="110" s="1"/>
  <c r="AJ306" i="110"/>
  <c r="AW306" i="110" s="1"/>
  <c r="AK306" i="110"/>
  <c r="AX306" i="110" s="1"/>
  <c r="AI306" i="110"/>
  <c r="AV306" i="110" s="1"/>
  <c r="AK271" i="110"/>
  <c r="AX271" i="110" s="1"/>
  <c r="AJ271" i="110"/>
  <c r="AW271" i="110" s="1"/>
  <c r="AI271" i="110"/>
  <c r="AV271" i="110" s="1"/>
  <c r="AK249" i="110"/>
  <c r="AX249" i="110" s="1"/>
  <c r="AJ249" i="110"/>
  <c r="AW249" i="110" s="1"/>
  <c r="AI249" i="110"/>
  <c r="AV249" i="110" s="1"/>
  <c r="AK303" i="110"/>
  <c r="AX303" i="110" s="1"/>
  <c r="AJ303" i="110"/>
  <c r="AW303" i="110" s="1"/>
  <c r="AI303" i="110"/>
  <c r="AV303" i="110" s="1"/>
  <c r="AJ252" i="110"/>
  <c r="AW252" i="110" s="1"/>
  <c r="AI252" i="110"/>
  <c r="AV252" i="110" s="1"/>
  <c r="AK252" i="110"/>
  <c r="AX252" i="110" s="1"/>
  <c r="AK183" i="110"/>
  <c r="AX183" i="110" s="1"/>
  <c r="AJ183" i="110"/>
  <c r="AW183" i="110" s="1"/>
  <c r="AI183" i="110"/>
  <c r="AV183" i="110" s="1"/>
  <c r="AK82" i="110"/>
  <c r="AX82" i="110" s="1"/>
  <c r="AI82" i="110"/>
  <c r="AV82" i="110" s="1"/>
  <c r="AJ82" i="110"/>
  <c r="AW82" i="110" s="1"/>
  <c r="AI80" i="110"/>
  <c r="AV80" i="110" s="1"/>
  <c r="AK80" i="110"/>
  <c r="AX80" i="110" s="1"/>
  <c r="AJ80" i="110"/>
  <c r="AW80" i="110" s="1"/>
  <c r="AK54" i="110"/>
  <c r="AX54" i="110" s="1"/>
  <c r="AJ54" i="110"/>
  <c r="AW54" i="110" s="1"/>
  <c r="AI54" i="110"/>
  <c r="AV54" i="110" s="1"/>
  <c r="AK251" i="110"/>
  <c r="AX251" i="110" s="1"/>
  <c r="AI251" i="110"/>
  <c r="AV251" i="110" s="1"/>
  <c r="AJ251" i="110"/>
  <c r="AW251" i="110" s="1"/>
  <c r="AK53" i="110"/>
  <c r="AX53" i="110" s="1"/>
  <c r="AJ53" i="110"/>
  <c r="AW53" i="110" s="1"/>
  <c r="AI53" i="110"/>
  <c r="AV53" i="110" s="1"/>
  <c r="AK341" i="110"/>
  <c r="AX341" i="110" s="1"/>
  <c r="AJ341" i="110"/>
  <c r="AW341" i="110" s="1"/>
  <c r="AI341" i="110"/>
  <c r="AV341" i="110" s="1"/>
  <c r="AI315" i="110"/>
  <c r="AV315" i="110" s="1"/>
  <c r="AK315" i="110"/>
  <c r="AX315" i="110" s="1"/>
  <c r="AJ315" i="110"/>
  <c r="AW315" i="110" s="1"/>
  <c r="AJ311" i="110"/>
  <c r="AW311" i="110" s="1"/>
  <c r="AK311" i="110"/>
  <c r="AX311" i="110" s="1"/>
  <c r="AI311" i="110"/>
  <c r="AV311" i="110" s="1"/>
  <c r="AI236" i="110"/>
  <c r="AV236" i="110" s="1"/>
  <c r="AK236" i="110"/>
  <c r="AX236" i="110" s="1"/>
  <c r="AJ236" i="110"/>
  <c r="AW236" i="110" s="1"/>
  <c r="AI150" i="110"/>
  <c r="AV150" i="110" s="1"/>
  <c r="AK150" i="110"/>
  <c r="AX150" i="110" s="1"/>
  <c r="AJ150" i="110"/>
  <c r="AW150" i="110" s="1"/>
  <c r="AI115" i="110"/>
  <c r="AV115" i="110" s="1"/>
  <c r="AK115" i="110"/>
  <c r="AX115" i="110" s="1"/>
  <c r="AJ115" i="110"/>
  <c r="AW115" i="110" s="1"/>
  <c r="F18" i="110"/>
  <c r="R5" i="110" s="1"/>
  <c r="D47" i="2" s="1"/>
  <c r="AK345" i="110"/>
  <c r="AX345" i="110" s="1"/>
  <c r="AJ345" i="110"/>
  <c r="AW345" i="110" s="1"/>
  <c r="AI345" i="110"/>
  <c r="AV345" i="110" s="1"/>
  <c r="AK293" i="110"/>
  <c r="AX293" i="110" s="1"/>
  <c r="AJ293" i="110"/>
  <c r="AW293" i="110" s="1"/>
  <c r="AI293" i="110"/>
  <c r="AV293" i="110" s="1"/>
  <c r="AK239" i="110"/>
  <c r="AX239" i="110" s="1"/>
  <c r="AI239" i="110"/>
  <c r="AV239" i="110" s="1"/>
  <c r="AJ239" i="110"/>
  <c r="AW239" i="110" s="1"/>
  <c r="AK122" i="110"/>
  <c r="AX122" i="110" s="1"/>
  <c r="AJ122" i="110"/>
  <c r="AW122" i="110" s="1"/>
  <c r="AI122" i="110"/>
  <c r="AV122" i="110" s="1"/>
  <c r="AK88" i="110"/>
  <c r="AX88" i="110" s="1"/>
  <c r="AJ88" i="110"/>
  <c r="AW88" i="110" s="1"/>
  <c r="AI88" i="110"/>
  <c r="AV88" i="110" s="1"/>
  <c r="AK127" i="110"/>
  <c r="AX127" i="110" s="1"/>
  <c r="AJ127" i="110"/>
  <c r="AW127" i="110" s="1"/>
  <c r="AI127" i="110"/>
  <c r="AV127" i="110" s="1"/>
  <c r="AJ228" i="110"/>
  <c r="AW228" i="110" s="1"/>
  <c r="AK228" i="110"/>
  <c r="AX228" i="110" s="1"/>
  <c r="AI228" i="110"/>
  <c r="AV228" i="110" s="1"/>
  <c r="AK148" i="110"/>
  <c r="AX148" i="110" s="1"/>
  <c r="AI148" i="110"/>
  <c r="AV148" i="110" s="1"/>
  <c r="AJ148" i="110"/>
  <c r="AW148" i="110" s="1"/>
  <c r="AJ173" i="110"/>
  <c r="AW173" i="110" s="1"/>
  <c r="AI173" i="110"/>
  <c r="AV173" i="110" s="1"/>
  <c r="AK173" i="110"/>
  <c r="AX173" i="110" s="1"/>
  <c r="AJ74" i="110"/>
  <c r="AW74" i="110" s="1"/>
  <c r="AK74" i="110"/>
  <c r="AX74" i="110" s="1"/>
  <c r="AI74" i="110"/>
  <c r="AV74" i="110" s="1"/>
  <c r="AK49" i="110"/>
  <c r="AX49" i="110" s="1"/>
  <c r="AJ49" i="110"/>
  <c r="AW49" i="110" s="1"/>
  <c r="AI49" i="110"/>
  <c r="AV49" i="110" s="1"/>
  <c r="AK95" i="110"/>
  <c r="AX95" i="110" s="1"/>
  <c r="AJ95" i="110"/>
  <c r="AW95" i="110" s="1"/>
  <c r="AI95" i="110"/>
  <c r="AV95" i="110" s="1"/>
  <c r="AI268" i="110"/>
  <c r="AV268" i="110" s="1"/>
  <c r="AK268" i="110"/>
  <c r="AX268" i="110" s="1"/>
  <c r="AJ268" i="110"/>
  <c r="AW268" i="110" s="1"/>
  <c r="AI333" i="110"/>
  <c r="AV333" i="110" s="1"/>
  <c r="AK333" i="110"/>
  <c r="AX333" i="110" s="1"/>
  <c r="AJ333" i="110"/>
  <c r="AW333" i="110" s="1"/>
  <c r="AJ324" i="110"/>
  <c r="AW324" i="110" s="1"/>
  <c r="AK324" i="110"/>
  <c r="AX324" i="110" s="1"/>
  <c r="AI324" i="110"/>
  <c r="AV324" i="110" s="1"/>
  <c r="AK167" i="110"/>
  <c r="AX167" i="110" s="1"/>
  <c r="AI167" i="110"/>
  <c r="AV167" i="110" s="1"/>
  <c r="AJ167" i="110"/>
  <c r="AW167" i="110" s="1"/>
  <c r="AK116" i="110"/>
  <c r="AX116" i="110" s="1"/>
  <c r="AJ116" i="110"/>
  <c r="AW116" i="110" s="1"/>
  <c r="AI116" i="110"/>
  <c r="AV116" i="110" s="1"/>
  <c r="AI291" i="110"/>
  <c r="AV291" i="110" s="1"/>
  <c r="AK291" i="110"/>
  <c r="AX291" i="110" s="1"/>
  <c r="AJ291" i="110"/>
  <c r="AW291" i="110" s="1"/>
  <c r="AK43" i="110"/>
  <c r="AX43" i="110" s="1"/>
  <c r="AJ43" i="110"/>
  <c r="AW43" i="110" s="1"/>
  <c r="AI43" i="110"/>
  <c r="AV43" i="110" s="1"/>
  <c r="AK334" i="110"/>
  <c r="AX334" i="110" s="1"/>
  <c r="AJ334" i="110"/>
  <c r="AW334" i="110" s="1"/>
  <c r="AI334" i="110"/>
  <c r="AV334" i="110" s="1"/>
  <c r="AJ302" i="110"/>
  <c r="AW302" i="110" s="1"/>
  <c r="AK302" i="110"/>
  <c r="AX302" i="110" s="1"/>
  <c r="AI302" i="110"/>
  <c r="AV302" i="110" s="1"/>
  <c r="AK206" i="110"/>
  <c r="AX206" i="110" s="1"/>
  <c r="AI206" i="110"/>
  <c r="AV206" i="110" s="1"/>
  <c r="AJ206" i="110"/>
  <c r="AW206" i="110" s="1"/>
  <c r="AK281" i="110"/>
  <c r="AX281" i="110" s="1"/>
  <c r="AJ281" i="110"/>
  <c r="AW281" i="110" s="1"/>
  <c r="AI281" i="110"/>
  <c r="AV281" i="110" s="1"/>
  <c r="AK94" i="110"/>
  <c r="AX94" i="110" s="1"/>
  <c r="AJ94" i="110"/>
  <c r="AW94" i="110" s="1"/>
  <c r="AI94" i="110"/>
  <c r="AV94" i="110" s="1"/>
  <c r="AK153" i="110"/>
  <c r="AX153" i="110" s="1"/>
  <c r="AJ153" i="110"/>
  <c r="AW153" i="110" s="1"/>
  <c r="AI153" i="110"/>
  <c r="AV153" i="110" s="1"/>
  <c r="AK64" i="110"/>
  <c r="AX64" i="110" s="1"/>
  <c r="AJ64" i="110"/>
  <c r="AW64" i="110" s="1"/>
  <c r="AI64" i="110"/>
  <c r="AV64" i="110" s="1"/>
  <c r="AK87" i="110"/>
  <c r="AX87" i="110" s="1"/>
  <c r="AJ87" i="110"/>
  <c r="AW87" i="110" s="1"/>
  <c r="AI87" i="110"/>
  <c r="AV87" i="110" s="1"/>
  <c r="AI258" i="110"/>
  <c r="AV258" i="110" s="1"/>
  <c r="AK258" i="110"/>
  <c r="AX258" i="110" s="1"/>
  <c r="AJ258" i="110"/>
  <c r="AW258" i="110" s="1"/>
  <c r="AI282" i="110"/>
  <c r="AV282" i="110" s="1"/>
  <c r="AK282" i="110"/>
  <c r="AX282" i="110" s="1"/>
  <c r="AJ282" i="110"/>
  <c r="AW282" i="110" s="1"/>
  <c r="AK222" i="110"/>
  <c r="AX222" i="110" s="1"/>
  <c r="AJ222" i="110"/>
  <c r="AW222" i="110" s="1"/>
  <c r="AI222" i="110"/>
  <c r="AV222" i="110" s="1"/>
  <c r="AJ231" i="110"/>
  <c r="AW231" i="110" s="1"/>
  <c r="AI231" i="110"/>
  <c r="AV231" i="110" s="1"/>
  <c r="AK231" i="110"/>
  <c r="AX231" i="110" s="1"/>
  <c r="AI162" i="110"/>
  <c r="AV162" i="110" s="1"/>
  <c r="AK162" i="110"/>
  <c r="AX162" i="110" s="1"/>
  <c r="AJ162" i="110"/>
  <c r="AW162" i="110" s="1"/>
  <c r="AK178" i="110"/>
  <c r="AX178" i="110" s="1"/>
  <c r="AJ178" i="110"/>
  <c r="AW178" i="110" s="1"/>
  <c r="AI178" i="110"/>
  <c r="AV178" i="110" s="1"/>
  <c r="AK137" i="110"/>
  <c r="AX137" i="110" s="1"/>
  <c r="AJ137" i="110"/>
  <c r="AW137" i="110" s="1"/>
  <c r="AI137" i="110"/>
  <c r="AV137" i="110" s="1"/>
  <c r="AI182" i="110"/>
  <c r="AV182" i="110" s="1"/>
  <c r="AK182" i="110"/>
  <c r="AX182" i="110" s="1"/>
  <c r="AJ182" i="110"/>
  <c r="AW182" i="110" s="1"/>
  <c r="AK117" i="110"/>
  <c r="AX117" i="110" s="1"/>
  <c r="AI117" i="110"/>
  <c r="AV117" i="110" s="1"/>
  <c r="AJ117" i="110"/>
  <c r="AW117" i="110" s="1"/>
  <c r="AI135" i="110"/>
  <c r="AV135" i="110" s="1"/>
  <c r="AK135" i="110"/>
  <c r="AX135" i="110" s="1"/>
  <c r="AJ135" i="110"/>
  <c r="AW135" i="110" s="1"/>
  <c r="AK104" i="110"/>
  <c r="AX104" i="110" s="1"/>
  <c r="AI104" i="110"/>
  <c r="AV104" i="110" s="1"/>
  <c r="AJ104" i="110"/>
  <c r="AW104" i="110" s="1"/>
  <c r="AK27" i="110"/>
  <c r="AJ27" i="110"/>
  <c r="AW27" i="110" s="1"/>
  <c r="AI27" i="110"/>
  <c r="AK319" i="110"/>
  <c r="AX319" i="110" s="1"/>
  <c r="AJ319" i="110"/>
  <c r="AW319" i="110" s="1"/>
  <c r="AI319" i="110"/>
  <c r="AV319" i="110" s="1"/>
  <c r="AK191" i="110"/>
  <c r="AX191" i="110" s="1"/>
  <c r="AJ191" i="110"/>
  <c r="AW191" i="110" s="1"/>
  <c r="AI191" i="110"/>
  <c r="AV191" i="110" s="1"/>
  <c r="AK232" i="110"/>
  <c r="AX232" i="110" s="1"/>
  <c r="AJ232" i="110"/>
  <c r="AW232" i="110" s="1"/>
  <c r="AI232" i="110"/>
  <c r="AV232" i="110" s="1"/>
  <c r="AK200" i="110"/>
  <c r="AX200" i="110" s="1"/>
  <c r="AJ200" i="110"/>
  <c r="AW200" i="110" s="1"/>
  <c r="AI200" i="110"/>
  <c r="AV200" i="110" s="1"/>
  <c r="AJ143" i="110"/>
  <c r="AW143" i="110" s="1"/>
  <c r="AI143" i="110"/>
  <c r="AV143" i="110" s="1"/>
  <c r="AK143" i="110"/>
  <c r="AX143" i="110" s="1"/>
  <c r="AI83" i="110"/>
  <c r="AV83" i="110" s="1"/>
  <c r="AK83" i="110"/>
  <c r="AX83" i="110" s="1"/>
  <c r="AJ83" i="110"/>
  <c r="AW83" i="110" s="1"/>
  <c r="J15" i="110"/>
  <c r="T6" i="110" s="1"/>
  <c r="R8" i="110" s="1"/>
  <c r="H23" i="2" s="1"/>
  <c r="F15" i="110"/>
  <c r="T5" i="110" s="1"/>
  <c r="F47" i="2" s="1"/>
  <c r="AK45" i="110"/>
  <c r="AX45" i="110" s="1"/>
  <c r="AJ45" i="110"/>
  <c r="AW45" i="110" s="1"/>
  <c r="AI45" i="110"/>
  <c r="AV45" i="110" s="1"/>
  <c r="L27" i="110"/>
  <c r="J19" i="110" s="1"/>
  <c r="AI332" i="110"/>
  <c r="AV332" i="110" s="1"/>
  <c r="AJ332" i="110"/>
  <c r="AW332" i="110" s="1"/>
  <c r="AK332" i="110"/>
  <c r="AX332" i="110" s="1"/>
  <c r="AJ327" i="110"/>
  <c r="AW327" i="110" s="1"/>
  <c r="AI327" i="110"/>
  <c r="AV327" i="110" s="1"/>
  <c r="AK327" i="110"/>
  <c r="AX327" i="110" s="1"/>
  <c r="AK287" i="110"/>
  <c r="AX287" i="110" s="1"/>
  <c r="AJ287" i="110"/>
  <c r="AW287" i="110" s="1"/>
  <c r="AI287" i="110"/>
  <c r="AV287" i="110" s="1"/>
  <c r="AJ227" i="110"/>
  <c r="AW227" i="110" s="1"/>
  <c r="AK227" i="110"/>
  <c r="AX227" i="110" s="1"/>
  <c r="AI227" i="110"/>
  <c r="AV227" i="110" s="1"/>
  <c r="AK339" i="110"/>
  <c r="AX339" i="110" s="1"/>
  <c r="AJ339" i="110"/>
  <c r="AW339" i="110" s="1"/>
  <c r="AI339" i="110"/>
  <c r="AV339" i="110" s="1"/>
  <c r="AK259" i="110"/>
  <c r="AX259" i="110" s="1"/>
  <c r="AJ259" i="110"/>
  <c r="AW259" i="110" s="1"/>
  <c r="AI259" i="110"/>
  <c r="AV259" i="110" s="1"/>
  <c r="AK260" i="110"/>
  <c r="AX260" i="110" s="1"/>
  <c r="AI260" i="110"/>
  <c r="AV260" i="110" s="1"/>
  <c r="AJ260" i="110"/>
  <c r="AW260" i="110" s="1"/>
  <c r="AK186" i="110"/>
  <c r="AX186" i="110" s="1"/>
  <c r="AJ186" i="110"/>
  <c r="AW186" i="110" s="1"/>
  <c r="AI186" i="110"/>
  <c r="AV186" i="110" s="1"/>
  <c r="AK130" i="110"/>
  <c r="AX130" i="110" s="1"/>
  <c r="AI130" i="110"/>
  <c r="AV130" i="110" s="1"/>
  <c r="AJ130" i="110"/>
  <c r="AW130" i="110" s="1"/>
  <c r="AK160" i="110"/>
  <c r="AX160" i="110" s="1"/>
  <c r="AI160" i="110"/>
  <c r="AV160" i="110" s="1"/>
  <c r="AJ160" i="110"/>
  <c r="AW160" i="110" s="1"/>
  <c r="AK71" i="110"/>
  <c r="AX71" i="110" s="1"/>
  <c r="AJ71" i="110"/>
  <c r="AW71" i="110" s="1"/>
  <c r="AI71" i="110"/>
  <c r="AV71" i="110" s="1"/>
  <c r="AI158" i="110"/>
  <c r="AV158" i="110" s="1"/>
  <c r="AK158" i="110"/>
  <c r="AX158" i="110" s="1"/>
  <c r="AJ158" i="110"/>
  <c r="AW158" i="110" s="1"/>
  <c r="AI166" i="110"/>
  <c r="AV166" i="110" s="1"/>
  <c r="AK166" i="110"/>
  <c r="AX166" i="110" s="1"/>
  <c r="AJ166" i="110"/>
  <c r="AW166" i="110" s="1"/>
  <c r="AK103" i="110"/>
  <c r="AX103" i="110" s="1"/>
  <c r="AJ103" i="110"/>
  <c r="AW103" i="110" s="1"/>
  <c r="AI103" i="110"/>
  <c r="AV103" i="110" s="1"/>
  <c r="AI133" i="110"/>
  <c r="AV133" i="110" s="1"/>
  <c r="AJ133" i="110"/>
  <c r="AW133" i="110" s="1"/>
  <c r="AK133" i="110"/>
  <c r="AX133" i="110" s="1"/>
  <c r="AK307" i="109"/>
  <c r="AX307" i="109" s="1"/>
  <c r="AJ307" i="109"/>
  <c r="AW307" i="109" s="1"/>
  <c r="AI307" i="109"/>
  <c r="AV307" i="109" s="1"/>
  <c r="AK335" i="109"/>
  <c r="AX335" i="109" s="1"/>
  <c r="AJ335" i="109"/>
  <c r="AW335" i="109" s="1"/>
  <c r="AI335" i="109"/>
  <c r="AV335" i="109" s="1"/>
  <c r="AK331" i="109"/>
  <c r="AX331" i="109" s="1"/>
  <c r="AJ331" i="109"/>
  <c r="AW331" i="109" s="1"/>
  <c r="AI331" i="109"/>
  <c r="AV331" i="109" s="1"/>
  <c r="AK303" i="109"/>
  <c r="AX303" i="109" s="1"/>
  <c r="AI303" i="109"/>
  <c r="AV303" i="109" s="1"/>
  <c r="AJ303" i="109"/>
  <c r="AW303" i="109" s="1"/>
  <c r="AK243" i="109"/>
  <c r="AX243" i="109" s="1"/>
  <c r="AJ243" i="109"/>
  <c r="AW243" i="109" s="1"/>
  <c r="AI243" i="109"/>
  <c r="AV243" i="109" s="1"/>
  <c r="AI147" i="109"/>
  <c r="AV147" i="109" s="1"/>
  <c r="AK147" i="109"/>
  <c r="AX147" i="109" s="1"/>
  <c r="AJ147" i="109"/>
  <c r="AW147" i="109" s="1"/>
  <c r="AJ102" i="109"/>
  <c r="AW102" i="109" s="1"/>
  <c r="AI102" i="109"/>
  <c r="AV102" i="109" s="1"/>
  <c r="AK102" i="109"/>
  <c r="AX102" i="109" s="1"/>
  <c r="AK79" i="109"/>
  <c r="AX79" i="109" s="1"/>
  <c r="AJ79" i="109"/>
  <c r="AW79" i="109" s="1"/>
  <c r="AI79" i="109"/>
  <c r="AV79" i="109" s="1"/>
  <c r="AK70" i="109"/>
  <c r="AX70" i="109" s="1"/>
  <c r="AJ70" i="109"/>
  <c r="AW70" i="109" s="1"/>
  <c r="AI70" i="109"/>
  <c r="AV70" i="109" s="1"/>
  <c r="AK316" i="109"/>
  <c r="AX316" i="109" s="1"/>
  <c r="AJ316" i="109"/>
  <c r="AW316" i="109" s="1"/>
  <c r="AI316" i="109"/>
  <c r="AV316" i="109" s="1"/>
  <c r="AI240" i="109"/>
  <c r="AV240" i="109" s="1"/>
  <c r="AK240" i="109"/>
  <c r="AX240" i="109" s="1"/>
  <c r="AJ240" i="109"/>
  <c r="AW240" i="109" s="1"/>
  <c r="AK111" i="109"/>
  <c r="AX111" i="109" s="1"/>
  <c r="AJ111" i="109"/>
  <c r="AW111" i="109" s="1"/>
  <c r="AI111" i="109"/>
  <c r="AV111" i="109" s="1"/>
  <c r="AK29" i="109"/>
  <c r="AX29" i="109" s="1"/>
  <c r="AJ29" i="109"/>
  <c r="AW29" i="109" s="1"/>
  <c r="AI29" i="109"/>
  <c r="AV29" i="109" s="1"/>
  <c r="AK95" i="109"/>
  <c r="AX95" i="109" s="1"/>
  <c r="AJ95" i="109"/>
  <c r="AW95" i="109" s="1"/>
  <c r="AI95" i="109"/>
  <c r="AV95" i="109" s="1"/>
  <c r="AJ346" i="109"/>
  <c r="AW346" i="109" s="1"/>
  <c r="AK346" i="109"/>
  <c r="AX346" i="109" s="1"/>
  <c r="AI346" i="109"/>
  <c r="AV346" i="109" s="1"/>
  <c r="AK276" i="109"/>
  <c r="AX276" i="109" s="1"/>
  <c r="AJ276" i="109"/>
  <c r="AW276" i="109" s="1"/>
  <c r="AI276" i="109"/>
  <c r="AV276" i="109" s="1"/>
  <c r="AI292" i="109"/>
  <c r="AV292" i="109" s="1"/>
  <c r="AK292" i="109"/>
  <c r="AX292" i="109" s="1"/>
  <c r="AJ292" i="109"/>
  <c r="AW292" i="109" s="1"/>
  <c r="AK315" i="109"/>
  <c r="AX315" i="109" s="1"/>
  <c r="AJ315" i="109"/>
  <c r="AW315" i="109" s="1"/>
  <c r="AI315" i="109"/>
  <c r="AV315" i="109" s="1"/>
  <c r="AK284" i="109"/>
  <c r="AX284" i="109" s="1"/>
  <c r="AJ284" i="109"/>
  <c r="AW284" i="109" s="1"/>
  <c r="AI284" i="109"/>
  <c r="AV284" i="109" s="1"/>
  <c r="AI295" i="109"/>
  <c r="AV295" i="109" s="1"/>
  <c r="AK295" i="109"/>
  <c r="AX295" i="109" s="1"/>
  <c r="AJ295" i="109"/>
  <c r="AW295" i="109" s="1"/>
  <c r="AI248" i="109"/>
  <c r="AV248" i="109" s="1"/>
  <c r="AK248" i="109"/>
  <c r="AX248" i="109" s="1"/>
  <c r="AJ248" i="109"/>
  <c r="AW248" i="109" s="1"/>
  <c r="AK260" i="109"/>
  <c r="AX260" i="109" s="1"/>
  <c r="AJ260" i="109"/>
  <c r="AW260" i="109" s="1"/>
  <c r="AI260" i="109"/>
  <c r="AV260" i="109" s="1"/>
  <c r="AK261" i="109"/>
  <c r="AX261" i="109" s="1"/>
  <c r="AI261" i="109"/>
  <c r="AV261" i="109" s="1"/>
  <c r="AJ261" i="109"/>
  <c r="AW261" i="109" s="1"/>
  <c r="AJ216" i="109"/>
  <c r="AW216" i="109" s="1"/>
  <c r="AI216" i="109"/>
  <c r="AV216" i="109" s="1"/>
  <c r="AK216" i="109"/>
  <c r="AX216" i="109" s="1"/>
  <c r="AJ200" i="109"/>
  <c r="AW200" i="109" s="1"/>
  <c r="AI200" i="109"/>
  <c r="AV200" i="109" s="1"/>
  <c r="AK200" i="109"/>
  <c r="AX200" i="109" s="1"/>
  <c r="AK144" i="109"/>
  <c r="AX144" i="109" s="1"/>
  <c r="AJ144" i="109"/>
  <c r="AW144" i="109" s="1"/>
  <c r="AI144" i="109"/>
  <c r="AV144" i="109" s="1"/>
  <c r="AK187" i="109"/>
  <c r="AX187" i="109" s="1"/>
  <c r="AJ187" i="109"/>
  <c r="AW187" i="109" s="1"/>
  <c r="AI187" i="109"/>
  <c r="AV187" i="109" s="1"/>
  <c r="AJ139" i="109"/>
  <c r="AW139" i="109" s="1"/>
  <c r="AK139" i="109"/>
  <c r="AX139" i="109" s="1"/>
  <c r="AI139" i="109"/>
  <c r="AV139" i="109" s="1"/>
  <c r="AJ78" i="109"/>
  <c r="AW78" i="109" s="1"/>
  <c r="AI78" i="109"/>
  <c r="AV78" i="109" s="1"/>
  <c r="AK78" i="109"/>
  <c r="AX78" i="109" s="1"/>
  <c r="AK85" i="109"/>
  <c r="AX85" i="109" s="1"/>
  <c r="AJ85" i="109"/>
  <c r="AW85" i="109" s="1"/>
  <c r="AI85" i="109"/>
  <c r="AV85" i="109" s="1"/>
  <c r="AK113" i="109"/>
  <c r="AX113" i="109" s="1"/>
  <c r="AJ113" i="109"/>
  <c r="AW113" i="109" s="1"/>
  <c r="AI113" i="109"/>
  <c r="AV113" i="109" s="1"/>
  <c r="AK91" i="109"/>
  <c r="AX91" i="109" s="1"/>
  <c r="AJ91" i="109"/>
  <c r="AW91" i="109" s="1"/>
  <c r="AI91" i="109"/>
  <c r="AV91" i="109" s="1"/>
  <c r="AK75" i="109"/>
  <c r="AX75" i="109" s="1"/>
  <c r="AI75" i="109"/>
  <c r="AV75" i="109" s="1"/>
  <c r="AJ75" i="109"/>
  <c r="AW75" i="109" s="1"/>
  <c r="AJ213" i="109"/>
  <c r="AW213" i="109" s="1"/>
  <c r="AK213" i="109"/>
  <c r="AX213" i="109" s="1"/>
  <c r="AI213" i="109"/>
  <c r="AV213" i="109" s="1"/>
  <c r="AK349" i="109"/>
  <c r="AX349" i="109" s="1"/>
  <c r="AJ349" i="109"/>
  <c r="AW349" i="109" s="1"/>
  <c r="AI349" i="109"/>
  <c r="AV349" i="109" s="1"/>
  <c r="AK291" i="109"/>
  <c r="AX291" i="109" s="1"/>
  <c r="AJ291" i="109"/>
  <c r="AW291" i="109" s="1"/>
  <c r="AI291" i="109"/>
  <c r="AV291" i="109" s="1"/>
  <c r="AK259" i="109"/>
  <c r="AX259" i="109" s="1"/>
  <c r="AJ259" i="109"/>
  <c r="AW259" i="109" s="1"/>
  <c r="AI259" i="109"/>
  <c r="AV259" i="109" s="1"/>
  <c r="AK235" i="109"/>
  <c r="AX235" i="109" s="1"/>
  <c r="AJ235" i="109"/>
  <c r="AW235" i="109" s="1"/>
  <c r="AI235" i="109"/>
  <c r="AV235" i="109" s="1"/>
  <c r="AK153" i="109"/>
  <c r="AX153" i="109" s="1"/>
  <c r="AJ153" i="109"/>
  <c r="AW153" i="109" s="1"/>
  <c r="AI153" i="109"/>
  <c r="AV153" i="109" s="1"/>
  <c r="AI135" i="109"/>
  <c r="AV135" i="109" s="1"/>
  <c r="AK135" i="109"/>
  <c r="AX135" i="109" s="1"/>
  <c r="AJ135" i="109"/>
  <c r="AW135" i="109" s="1"/>
  <c r="AK156" i="109"/>
  <c r="AX156" i="109" s="1"/>
  <c r="AJ156" i="109"/>
  <c r="AW156" i="109" s="1"/>
  <c r="AI156" i="109"/>
  <c r="AV156" i="109" s="1"/>
  <c r="AK184" i="109"/>
  <c r="AX184" i="109" s="1"/>
  <c r="AJ184" i="109"/>
  <c r="AW184" i="109" s="1"/>
  <c r="AI184" i="109"/>
  <c r="AV184" i="109" s="1"/>
  <c r="AK129" i="109"/>
  <c r="AX129" i="109" s="1"/>
  <c r="AJ129" i="109"/>
  <c r="AW129" i="109" s="1"/>
  <c r="AI129" i="109"/>
  <c r="AV129" i="109" s="1"/>
  <c r="P12" i="109"/>
  <c r="AI36" i="109"/>
  <c r="AV36" i="109" s="1"/>
  <c r="AK36" i="109"/>
  <c r="AX36" i="109" s="1"/>
  <c r="AJ36" i="109"/>
  <c r="AW36" i="109" s="1"/>
  <c r="AK35" i="109"/>
  <c r="AX35" i="109" s="1"/>
  <c r="AJ35" i="109"/>
  <c r="AW35" i="109" s="1"/>
  <c r="AI35" i="109"/>
  <c r="AV35" i="109" s="1"/>
  <c r="AJ61" i="109"/>
  <c r="AW61" i="109" s="1"/>
  <c r="AK61" i="109"/>
  <c r="AX61" i="109" s="1"/>
  <c r="AI61" i="109"/>
  <c r="AV61" i="109" s="1"/>
  <c r="AK32" i="109"/>
  <c r="AX32" i="109" s="1"/>
  <c r="AJ32" i="109"/>
  <c r="AW32" i="109" s="1"/>
  <c r="AI32" i="109"/>
  <c r="AV32" i="109" s="1"/>
  <c r="AK329" i="109"/>
  <c r="AX329" i="109" s="1"/>
  <c r="AJ329" i="109"/>
  <c r="AW329" i="109" s="1"/>
  <c r="AI329" i="109"/>
  <c r="AV329" i="109" s="1"/>
  <c r="AI258" i="109"/>
  <c r="AV258" i="109" s="1"/>
  <c r="AK258" i="109"/>
  <c r="AX258" i="109" s="1"/>
  <c r="AJ258" i="109"/>
  <c r="AW258" i="109" s="1"/>
  <c r="AJ232" i="109"/>
  <c r="AW232" i="109" s="1"/>
  <c r="AI232" i="109"/>
  <c r="AV232" i="109" s="1"/>
  <c r="AK232" i="109"/>
  <c r="AX232" i="109" s="1"/>
  <c r="AK218" i="109"/>
  <c r="AX218" i="109" s="1"/>
  <c r="AJ218" i="109"/>
  <c r="AW218" i="109" s="1"/>
  <c r="AI218" i="109"/>
  <c r="AV218" i="109" s="1"/>
  <c r="AI225" i="109"/>
  <c r="AV225" i="109" s="1"/>
  <c r="AK225" i="109"/>
  <c r="AX225" i="109" s="1"/>
  <c r="AJ225" i="109"/>
  <c r="AW225" i="109" s="1"/>
  <c r="AJ193" i="109"/>
  <c r="AW193" i="109" s="1"/>
  <c r="AI193" i="109"/>
  <c r="AV193" i="109" s="1"/>
  <c r="AK193" i="109"/>
  <c r="AX193" i="109" s="1"/>
  <c r="AK206" i="109"/>
  <c r="AX206" i="109" s="1"/>
  <c r="AI206" i="109"/>
  <c r="AV206" i="109" s="1"/>
  <c r="AJ206" i="109"/>
  <c r="AW206" i="109" s="1"/>
  <c r="AK221" i="109"/>
  <c r="AX221" i="109" s="1"/>
  <c r="AJ221" i="109"/>
  <c r="AW221" i="109" s="1"/>
  <c r="AI221" i="109"/>
  <c r="AV221" i="109" s="1"/>
  <c r="AI118" i="109"/>
  <c r="AV118" i="109" s="1"/>
  <c r="AK118" i="109"/>
  <c r="AX118" i="109" s="1"/>
  <c r="AJ118" i="109"/>
  <c r="AW118" i="109" s="1"/>
  <c r="AJ46" i="109"/>
  <c r="AW46" i="109" s="1"/>
  <c r="AK46" i="109"/>
  <c r="AX46" i="109" s="1"/>
  <c r="AI46" i="109"/>
  <c r="AV46" i="109" s="1"/>
  <c r="AK38" i="109"/>
  <c r="AX38" i="109" s="1"/>
  <c r="AJ38" i="109"/>
  <c r="AW38" i="109" s="1"/>
  <c r="AI38" i="109"/>
  <c r="AV38" i="109" s="1"/>
  <c r="AI273" i="109"/>
  <c r="AV273" i="109" s="1"/>
  <c r="AK273" i="109"/>
  <c r="AX273" i="109" s="1"/>
  <c r="AJ273" i="109"/>
  <c r="AW273" i="109" s="1"/>
  <c r="AJ297" i="109"/>
  <c r="AW297" i="109" s="1"/>
  <c r="AI297" i="109"/>
  <c r="AV297" i="109" s="1"/>
  <c r="AK297" i="109"/>
  <c r="AX297" i="109" s="1"/>
  <c r="AK272" i="109"/>
  <c r="AX272" i="109" s="1"/>
  <c r="AJ272" i="109"/>
  <c r="AW272" i="109" s="1"/>
  <c r="AI272" i="109"/>
  <c r="AV272" i="109" s="1"/>
  <c r="AJ247" i="109"/>
  <c r="AW247" i="109" s="1"/>
  <c r="AK247" i="109"/>
  <c r="AX247" i="109" s="1"/>
  <c r="AI247" i="109"/>
  <c r="AV247" i="109" s="1"/>
  <c r="AJ305" i="109"/>
  <c r="AW305" i="109" s="1"/>
  <c r="AI305" i="109"/>
  <c r="AV305" i="109" s="1"/>
  <c r="AK305" i="109"/>
  <c r="AX305" i="109" s="1"/>
  <c r="AJ164" i="109"/>
  <c r="AW164" i="109" s="1"/>
  <c r="AI164" i="109"/>
  <c r="AV164" i="109" s="1"/>
  <c r="AK164" i="109"/>
  <c r="AX164" i="109" s="1"/>
  <c r="AK128" i="109"/>
  <c r="AX128" i="109" s="1"/>
  <c r="AJ128" i="109"/>
  <c r="AW128" i="109" s="1"/>
  <c r="AI128" i="109"/>
  <c r="AV128" i="109" s="1"/>
  <c r="AK136" i="109"/>
  <c r="AX136" i="109" s="1"/>
  <c r="AJ136" i="109"/>
  <c r="AW136" i="109" s="1"/>
  <c r="AI136" i="109"/>
  <c r="AV136" i="109" s="1"/>
  <c r="AI168" i="109"/>
  <c r="AV168" i="109" s="1"/>
  <c r="AK168" i="109"/>
  <c r="AX168" i="109" s="1"/>
  <c r="AJ168" i="109"/>
  <c r="AW168" i="109" s="1"/>
  <c r="AI59" i="109"/>
  <c r="AV59" i="109" s="1"/>
  <c r="AJ59" i="109"/>
  <c r="AW59" i="109" s="1"/>
  <c r="AK59" i="109"/>
  <c r="AX59" i="109" s="1"/>
  <c r="AJ40" i="109"/>
  <c r="AW40" i="109" s="1"/>
  <c r="AK40" i="109"/>
  <c r="AX40" i="109" s="1"/>
  <c r="AI40" i="109"/>
  <c r="AV40" i="109" s="1"/>
  <c r="F17" i="109"/>
  <c r="U5" i="109" s="1"/>
  <c r="G48" i="2" s="1"/>
  <c r="AK37" i="109"/>
  <c r="AX37" i="109" s="1"/>
  <c r="AJ37" i="109"/>
  <c r="AW37" i="109" s="1"/>
  <c r="AI37" i="109"/>
  <c r="AV37" i="109" s="1"/>
  <c r="AK348" i="109"/>
  <c r="AX348" i="109" s="1"/>
  <c r="AJ348" i="109"/>
  <c r="AW348" i="109" s="1"/>
  <c r="AI348" i="109"/>
  <c r="AV348" i="109" s="1"/>
  <c r="AK313" i="109"/>
  <c r="AX313" i="109" s="1"/>
  <c r="AJ313" i="109"/>
  <c r="AW313" i="109" s="1"/>
  <c r="AI313" i="109"/>
  <c r="AV313" i="109" s="1"/>
  <c r="AJ241" i="109"/>
  <c r="AW241" i="109" s="1"/>
  <c r="AI241" i="109"/>
  <c r="AV241" i="109" s="1"/>
  <c r="AK241" i="109"/>
  <c r="AX241" i="109" s="1"/>
  <c r="AK250" i="109"/>
  <c r="AX250" i="109" s="1"/>
  <c r="AJ250" i="109"/>
  <c r="AW250" i="109" s="1"/>
  <c r="AI250" i="109"/>
  <c r="AV250" i="109" s="1"/>
  <c r="AI217" i="109"/>
  <c r="AV217" i="109" s="1"/>
  <c r="AK217" i="109"/>
  <c r="AX217" i="109" s="1"/>
  <c r="AJ217" i="109"/>
  <c r="AW217" i="109" s="1"/>
  <c r="AK145" i="109"/>
  <c r="AX145" i="109" s="1"/>
  <c r="AJ145" i="109"/>
  <c r="AW145" i="109" s="1"/>
  <c r="AI145" i="109"/>
  <c r="AV145" i="109" s="1"/>
  <c r="AJ67" i="109"/>
  <c r="AW67" i="109" s="1"/>
  <c r="AI67" i="109"/>
  <c r="AV67" i="109" s="1"/>
  <c r="AK67" i="109"/>
  <c r="AX67" i="109" s="1"/>
  <c r="AK343" i="109"/>
  <c r="AX343" i="109" s="1"/>
  <c r="AJ343" i="109"/>
  <c r="AW343" i="109" s="1"/>
  <c r="AI343" i="109"/>
  <c r="AV343" i="109" s="1"/>
  <c r="AK324" i="109"/>
  <c r="AX324" i="109" s="1"/>
  <c r="AJ324" i="109"/>
  <c r="AW324" i="109" s="1"/>
  <c r="AI324" i="109"/>
  <c r="AV324" i="109" s="1"/>
  <c r="AI233" i="109"/>
  <c r="AV233" i="109" s="1"/>
  <c r="AJ233" i="109"/>
  <c r="AW233" i="109" s="1"/>
  <c r="AK233" i="109"/>
  <c r="AX233" i="109" s="1"/>
  <c r="AJ142" i="109"/>
  <c r="AW142" i="109" s="1"/>
  <c r="AK142" i="109"/>
  <c r="AX142" i="109" s="1"/>
  <c r="AI142" i="109"/>
  <c r="AV142" i="109" s="1"/>
  <c r="AJ58" i="109"/>
  <c r="AW58" i="109" s="1"/>
  <c r="AK58" i="109"/>
  <c r="AX58" i="109" s="1"/>
  <c r="AI58" i="109"/>
  <c r="AV58" i="109" s="1"/>
  <c r="AK126" i="109"/>
  <c r="AX126" i="109" s="1"/>
  <c r="AJ126" i="109"/>
  <c r="AW126" i="109" s="1"/>
  <c r="AI126" i="109"/>
  <c r="AV126" i="109" s="1"/>
  <c r="AK63" i="109"/>
  <c r="AX63" i="109" s="1"/>
  <c r="AJ63" i="109"/>
  <c r="AW63" i="109" s="1"/>
  <c r="AI63" i="109"/>
  <c r="AV63" i="109" s="1"/>
  <c r="AK337" i="109"/>
  <c r="AX337" i="109" s="1"/>
  <c r="AJ337" i="109"/>
  <c r="AW337" i="109" s="1"/>
  <c r="AI337" i="109"/>
  <c r="AV337" i="109" s="1"/>
  <c r="AK234" i="109"/>
  <c r="AX234" i="109" s="1"/>
  <c r="AJ234" i="109"/>
  <c r="AW234" i="109" s="1"/>
  <c r="AI234" i="109"/>
  <c r="AV234" i="109" s="1"/>
  <c r="AK226" i="109"/>
  <c r="AX226" i="109" s="1"/>
  <c r="AI226" i="109"/>
  <c r="AV226" i="109" s="1"/>
  <c r="AJ226" i="109"/>
  <c r="AW226" i="109" s="1"/>
  <c r="AK160" i="109"/>
  <c r="AX160" i="109" s="1"/>
  <c r="AJ160" i="109"/>
  <c r="AW160" i="109" s="1"/>
  <c r="AI160" i="109"/>
  <c r="AV160" i="109" s="1"/>
  <c r="AK98" i="109"/>
  <c r="AX98" i="109" s="1"/>
  <c r="AJ98" i="109"/>
  <c r="AW98" i="109" s="1"/>
  <c r="AI98" i="109"/>
  <c r="AV98" i="109" s="1"/>
  <c r="AK53" i="109"/>
  <c r="AX53" i="109" s="1"/>
  <c r="AJ53" i="109"/>
  <c r="AW53" i="109" s="1"/>
  <c r="AI53" i="109"/>
  <c r="AV53" i="109" s="1"/>
  <c r="AJ22" i="109"/>
  <c r="AI22" i="109"/>
  <c r="F18" i="109"/>
  <c r="R5" i="109" s="1"/>
  <c r="D48" i="2" s="1"/>
  <c r="AK22" i="109"/>
  <c r="AJ347" i="109"/>
  <c r="AW347" i="109" s="1"/>
  <c r="AI347" i="109"/>
  <c r="AV347" i="109" s="1"/>
  <c r="AK347" i="109"/>
  <c r="AX347" i="109" s="1"/>
  <c r="AK323" i="109"/>
  <c r="AX323" i="109" s="1"/>
  <c r="AJ323" i="109"/>
  <c r="AW323" i="109" s="1"/>
  <c r="AI323" i="109"/>
  <c r="AV323" i="109" s="1"/>
  <c r="AJ321" i="109"/>
  <c r="AW321" i="109" s="1"/>
  <c r="AI321" i="109"/>
  <c r="AV321" i="109" s="1"/>
  <c r="AK321" i="109"/>
  <c r="AX321" i="109" s="1"/>
  <c r="AK268" i="109"/>
  <c r="AX268" i="109" s="1"/>
  <c r="AJ268" i="109"/>
  <c r="AW268" i="109" s="1"/>
  <c r="AI268" i="109"/>
  <c r="AV268" i="109" s="1"/>
  <c r="AK257" i="109"/>
  <c r="AX257" i="109" s="1"/>
  <c r="AJ257" i="109"/>
  <c r="AW257" i="109" s="1"/>
  <c r="AI257" i="109"/>
  <c r="AV257" i="109" s="1"/>
  <c r="AK207" i="109"/>
  <c r="AX207" i="109" s="1"/>
  <c r="AJ207" i="109"/>
  <c r="AW207" i="109" s="1"/>
  <c r="AI207" i="109"/>
  <c r="AV207" i="109" s="1"/>
  <c r="AI208" i="109"/>
  <c r="AV208" i="109" s="1"/>
  <c r="AK208" i="109"/>
  <c r="AX208" i="109" s="1"/>
  <c r="AJ208" i="109"/>
  <c r="AW208" i="109" s="1"/>
  <c r="AK178" i="109"/>
  <c r="AX178" i="109" s="1"/>
  <c r="AJ178" i="109"/>
  <c r="AW178" i="109" s="1"/>
  <c r="AI178" i="109"/>
  <c r="AV178" i="109" s="1"/>
  <c r="AK175" i="109"/>
  <c r="AX175" i="109" s="1"/>
  <c r="AJ175" i="109"/>
  <c r="AW175" i="109" s="1"/>
  <c r="AI175" i="109"/>
  <c r="AV175" i="109" s="1"/>
  <c r="AJ83" i="109"/>
  <c r="AW83" i="109" s="1"/>
  <c r="AI83" i="109"/>
  <c r="AV83" i="109" s="1"/>
  <c r="AK83" i="109"/>
  <c r="AX83" i="109" s="1"/>
  <c r="AK90" i="109"/>
  <c r="AX90" i="109" s="1"/>
  <c r="AJ90" i="109"/>
  <c r="AW90" i="109" s="1"/>
  <c r="AI90" i="109"/>
  <c r="AV90" i="109" s="1"/>
  <c r="AK41" i="109"/>
  <c r="AX41" i="109" s="1"/>
  <c r="AJ41" i="109"/>
  <c r="AW41" i="109" s="1"/>
  <c r="AI41" i="109"/>
  <c r="AV41" i="109" s="1"/>
  <c r="AK23" i="109"/>
  <c r="AX23" i="109" s="1"/>
  <c r="AJ23" i="109"/>
  <c r="AW23" i="109" s="1"/>
  <c r="AI23" i="109"/>
  <c r="AV23" i="109" s="1"/>
  <c r="AK277" i="109"/>
  <c r="AX277" i="109" s="1"/>
  <c r="AJ277" i="109"/>
  <c r="AW277" i="109" s="1"/>
  <c r="AI277" i="109"/>
  <c r="AV277" i="109" s="1"/>
  <c r="AJ197" i="109"/>
  <c r="AW197" i="109" s="1"/>
  <c r="AK197" i="109"/>
  <c r="AX197" i="109" s="1"/>
  <c r="AI197" i="109"/>
  <c r="AV197" i="109" s="1"/>
  <c r="AK110" i="109"/>
  <c r="AX110" i="109" s="1"/>
  <c r="AJ110" i="109"/>
  <c r="AW110" i="109" s="1"/>
  <c r="AI110" i="109"/>
  <c r="AV110" i="109" s="1"/>
  <c r="AK339" i="109"/>
  <c r="AX339" i="109" s="1"/>
  <c r="AJ339" i="109"/>
  <c r="AW339" i="109" s="1"/>
  <c r="AI339" i="109"/>
  <c r="AV339" i="109" s="1"/>
  <c r="AK319" i="109"/>
  <c r="AX319" i="109" s="1"/>
  <c r="AJ319" i="109"/>
  <c r="AW319" i="109" s="1"/>
  <c r="AI319" i="109"/>
  <c r="AV319" i="109" s="1"/>
  <c r="AK312" i="109"/>
  <c r="AX312" i="109" s="1"/>
  <c r="AJ312" i="109"/>
  <c r="AW312" i="109" s="1"/>
  <c r="AI312" i="109"/>
  <c r="AV312" i="109" s="1"/>
  <c r="AK300" i="109"/>
  <c r="AX300" i="109" s="1"/>
  <c r="AJ300" i="109"/>
  <c r="AW300" i="109" s="1"/>
  <c r="AI300" i="109"/>
  <c r="AV300" i="109" s="1"/>
  <c r="AK266" i="109"/>
  <c r="AX266" i="109" s="1"/>
  <c r="AJ266" i="109"/>
  <c r="AW266" i="109" s="1"/>
  <c r="AI266" i="109"/>
  <c r="AV266" i="109" s="1"/>
  <c r="AI177" i="109"/>
  <c r="AV177" i="109" s="1"/>
  <c r="AK177" i="109"/>
  <c r="AX177" i="109" s="1"/>
  <c r="AJ177" i="109"/>
  <c r="AW177" i="109" s="1"/>
  <c r="AI205" i="109"/>
  <c r="AV205" i="109" s="1"/>
  <c r="AK205" i="109"/>
  <c r="AX205" i="109" s="1"/>
  <c r="AJ205" i="109"/>
  <c r="AW205" i="109" s="1"/>
  <c r="AI152" i="109"/>
  <c r="AV152" i="109" s="1"/>
  <c r="AJ152" i="109"/>
  <c r="AW152" i="109" s="1"/>
  <c r="AK152" i="109"/>
  <c r="AX152" i="109" s="1"/>
  <c r="AK161" i="109"/>
  <c r="AX161" i="109" s="1"/>
  <c r="AJ161" i="109"/>
  <c r="AW161" i="109" s="1"/>
  <c r="AI161" i="109"/>
  <c r="AV161" i="109" s="1"/>
  <c r="AI43" i="109"/>
  <c r="AV43" i="109" s="1"/>
  <c r="AK43" i="109"/>
  <c r="AX43" i="109" s="1"/>
  <c r="AJ43" i="109"/>
  <c r="AW43" i="109" s="1"/>
  <c r="AK24" i="109"/>
  <c r="AX24" i="109" s="1"/>
  <c r="AJ24" i="109"/>
  <c r="AW24" i="109" s="1"/>
  <c r="AI24" i="109"/>
  <c r="AV24" i="109" s="1"/>
  <c r="AJ50" i="109"/>
  <c r="AW50" i="109" s="1"/>
  <c r="AK50" i="109"/>
  <c r="AX50" i="109" s="1"/>
  <c r="AI50" i="109"/>
  <c r="AV50" i="109" s="1"/>
  <c r="J14" i="109"/>
  <c r="J16" i="109"/>
  <c r="W6" i="109" s="1"/>
  <c r="S8" i="109" s="1"/>
  <c r="I24" i="2" s="1"/>
  <c r="AK281" i="109"/>
  <c r="AX281" i="109" s="1"/>
  <c r="AJ281" i="109"/>
  <c r="AW281" i="109" s="1"/>
  <c r="AI281" i="109"/>
  <c r="AV281" i="109" s="1"/>
  <c r="AK244" i="109"/>
  <c r="AX244" i="109" s="1"/>
  <c r="AJ244" i="109"/>
  <c r="AW244" i="109" s="1"/>
  <c r="AI244" i="109"/>
  <c r="AV244" i="109" s="1"/>
  <c r="AK210" i="109"/>
  <c r="AX210" i="109" s="1"/>
  <c r="AJ210" i="109"/>
  <c r="AW210" i="109" s="1"/>
  <c r="AI210" i="109"/>
  <c r="AV210" i="109" s="1"/>
  <c r="AK94" i="109"/>
  <c r="AX94" i="109" s="1"/>
  <c r="AJ94" i="109"/>
  <c r="AW94" i="109" s="1"/>
  <c r="AI94" i="109"/>
  <c r="AV94" i="109" s="1"/>
  <c r="AK104" i="109"/>
  <c r="AX104" i="109" s="1"/>
  <c r="AJ104" i="109"/>
  <c r="AW104" i="109" s="1"/>
  <c r="AI104" i="109"/>
  <c r="AV104" i="109" s="1"/>
  <c r="AJ121" i="109"/>
  <c r="AW121" i="109" s="1"/>
  <c r="AK121" i="109"/>
  <c r="AX121" i="109" s="1"/>
  <c r="AI121" i="109"/>
  <c r="AV121" i="109" s="1"/>
  <c r="AK30" i="109"/>
  <c r="AX30" i="109" s="1"/>
  <c r="AJ30" i="109"/>
  <c r="AW30" i="109" s="1"/>
  <c r="AI30" i="109"/>
  <c r="AV30" i="109" s="1"/>
  <c r="AK97" i="109"/>
  <c r="AX97" i="109" s="1"/>
  <c r="AJ97" i="109"/>
  <c r="AW97" i="109" s="1"/>
  <c r="AI97" i="109"/>
  <c r="AV97" i="109" s="1"/>
  <c r="AK302" i="109"/>
  <c r="AX302" i="109" s="1"/>
  <c r="AJ302" i="109"/>
  <c r="AW302" i="109" s="1"/>
  <c r="AI302" i="109"/>
  <c r="AV302" i="109" s="1"/>
  <c r="AK275" i="109"/>
  <c r="AX275" i="109" s="1"/>
  <c r="AJ275" i="109"/>
  <c r="AW275" i="109" s="1"/>
  <c r="AI275" i="109"/>
  <c r="AV275" i="109" s="1"/>
  <c r="AK350" i="109"/>
  <c r="AX350" i="109" s="1"/>
  <c r="AJ350" i="109"/>
  <c r="AW350" i="109" s="1"/>
  <c r="AI350" i="109"/>
  <c r="AV350" i="109" s="1"/>
  <c r="AK296" i="109"/>
  <c r="AX296" i="109" s="1"/>
  <c r="AJ296" i="109"/>
  <c r="AW296" i="109" s="1"/>
  <c r="AI296" i="109"/>
  <c r="AV296" i="109" s="1"/>
  <c r="AK340" i="109"/>
  <c r="AX340" i="109" s="1"/>
  <c r="AJ340" i="109"/>
  <c r="AW340" i="109" s="1"/>
  <c r="AI340" i="109"/>
  <c r="AV340" i="109" s="1"/>
  <c r="AK322" i="109"/>
  <c r="AX322" i="109" s="1"/>
  <c r="AJ322" i="109"/>
  <c r="AW322" i="109" s="1"/>
  <c r="AI322" i="109"/>
  <c r="AV322" i="109" s="1"/>
  <c r="AJ199" i="109"/>
  <c r="AW199" i="109" s="1"/>
  <c r="AK199" i="109"/>
  <c r="AX199" i="109" s="1"/>
  <c r="AI199" i="109"/>
  <c r="AV199" i="109" s="1"/>
  <c r="AK194" i="109"/>
  <c r="AX194" i="109" s="1"/>
  <c r="AJ194" i="109"/>
  <c r="AW194" i="109" s="1"/>
  <c r="AI194" i="109"/>
  <c r="AV194" i="109" s="1"/>
  <c r="AJ116" i="109"/>
  <c r="AW116" i="109" s="1"/>
  <c r="AI116" i="109"/>
  <c r="AV116" i="109" s="1"/>
  <c r="AK116" i="109"/>
  <c r="AX116" i="109" s="1"/>
  <c r="AK69" i="109"/>
  <c r="AX69" i="109" s="1"/>
  <c r="AJ69" i="109"/>
  <c r="AW69" i="109" s="1"/>
  <c r="AI69" i="109"/>
  <c r="AV69" i="109" s="1"/>
  <c r="AJ34" i="109"/>
  <c r="AW34" i="109" s="1"/>
  <c r="AK34" i="109"/>
  <c r="AX34" i="109" s="1"/>
  <c r="AI34" i="109"/>
  <c r="AV34" i="109" s="1"/>
  <c r="F19" i="109"/>
  <c r="W5" i="109" s="1"/>
  <c r="I48" i="2" s="1"/>
  <c r="AI209" i="109"/>
  <c r="AV209" i="109" s="1"/>
  <c r="AK209" i="109"/>
  <c r="AX209" i="109" s="1"/>
  <c r="AJ209" i="109"/>
  <c r="AW209" i="109" s="1"/>
  <c r="AK74" i="109"/>
  <c r="AX74" i="109" s="1"/>
  <c r="AJ74" i="109"/>
  <c r="AW74" i="109" s="1"/>
  <c r="AI74" i="109"/>
  <c r="AV74" i="109" s="1"/>
  <c r="AK332" i="109"/>
  <c r="AX332" i="109" s="1"/>
  <c r="AJ332" i="109"/>
  <c r="AW332" i="109" s="1"/>
  <c r="AI332" i="109"/>
  <c r="AV332" i="109" s="1"/>
  <c r="AJ299" i="109"/>
  <c r="AW299" i="109" s="1"/>
  <c r="AK299" i="109"/>
  <c r="AX299" i="109" s="1"/>
  <c r="AI299" i="109"/>
  <c r="AV299" i="109" s="1"/>
  <c r="AK249" i="109"/>
  <c r="AX249" i="109" s="1"/>
  <c r="AJ249" i="109"/>
  <c r="AW249" i="109" s="1"/>
  <c r="AI249" i="109"/>
  <c r="AV249" i="109" s="1"/>
  <c r="AJ252" i="109"/>
  <c r="AW252" i="109" s="1"/>
  <c r="AK252" i="109"/>
  <c r="AX252" i="109" s="1"/>
  <c r="AI252" i="109"/>
  <c r="AV252" i="109" s="1"/>
  <c r="AK256" i="109"/>
  <c r="AX256" i="109" s="1"/>
  <c r="AJ256" i="109"/>
  <c r="AW256" i="109" s="1"/>
  <c r="AI256" i="109"/>
  <c r="AV256" i="109" s="1"/>
  <c r="AK180" i="109"/>
  <c r="AX180" i="109" s="1"/>
  <c r="AJ180" i="109"/>
  <c r="AW180" i="109" s="1"/>
  <c r="AI180" i="109"/>
  <c r="AV180" i="109" s="1"/>
  <c r="AK185" i="109"/>
  <c r="AX185" i="109" s="1"/>
  <c r="AJ185" i="109"/>
  <c r="AW185" i="109" s="1"/>
  <c r="AI185" i="109"/>
  <c r="AV185" i="109" s="1"/>
  <c r="AJ239" i="109"/>
  <c r="AW239" i="109" s="1"/>
  <c r="AK239" i="109"/>
  <c r="AX239" i="109" s="1"/>
  <c r="AI239" i="109"/>
  <c r="AV239" i="109" s="1"/>
  <c r="AK169" i="109"/>
  <c r="AX169" i="109" s="1"/>
  <c r="AJ169" i="109"/>
  <c r="AW169" i="109" s="1"/>
  <c r="AI169" i="109"/>
  <c r="AV169" i="109" s="1"/>
  <c r="AK103" i="109"/>
  <c r="AX103" i="109" s="1"/>
  <c r="AJ103" i="109"/>
  <c r="AW103" i="109" s="1"/>
  <c r="AI103" i="109"/>
  <c r="AV103" i="109" s="1"/>
  <c r="AD19" i="109"/>
  <c r="AP5" i="109"/>
  <c r="AK328" i="109"/>
  <c r="AX328" i="109" s="1"/>
  <c r="AJ328" i="109"/>
  <c r="AW328" i="109" s="1"/>
  <c r="AI328" i="109"/>
  <c r="AV328" i="109" s="1"/>
  <c r="AI338" i="109"/>
  <c r="AV338" i="109" s="1"/>
  <c r="AK338" i="109"/>
  <c r="AX338" i="109" s="1"/>
  <c r="AJ338" i="109"/>
  <c r="AW338" i="109" s="1"/>
  <c r="AK288" i="109"/>
  <c r="AX288" i="109" s="1"/>
  <c r="AJ288" i="109"/>
  <c r="AW288" i="109" s="1"/>
  <c r="AI288" i="109"/>
  <c r="AV288" i="109" s="1"/>
  <c r="AJ265" i="109"/>
  <c r="AW265" i="109" s="1"/>
  <c r="AI265" i="109"/>
  <c r="AV265" i="109" s="1"/>
  <c r="AK265" i="109"/>
  <c r="AX265" i="109" s="1"/>
  <c r="AJ308" i="109"/>
  <c r="AW308" i="109" s="1"/>
  <c r="AI308" i="109"/>
  <c r="AV308" i="109" s="1"/>
  <c r="AK308" i="109"/>
  <c r="AX308" i="109" s="1"/>
  <c r="AK171" i="109"/>
  <c r="AX171" i="109" s="1"/>
  <c r="AJ171" i="109"/>
  <c r="AW171" i="109" s="1"/>
  <c r="AI171" i="109"/>
  <c r="AV171" i="109" s="1"/>
  <c r="AK155" i="109"/>
  <c r="AX155" i="109" s="1"/>
  <c r="AJ155" i="109"/>
  <c r="AW155" i="109" s="1"/>
  <c r="AI155" i="109"/>
  <c r="AV155" i="109" s="1"/>
  <c r="AK191" i="109"/>
  <c r="AX191" i="109" s="1"/>
  <c r="AJ191" i="109"/>
  <c r="AW191" i="109" s="1"/>
  <c r="AI191" i="109"/>
  <c r="AV191" i="109" s="1"/>
  <c r="AK86" i="109"/>
  <c r="AX86" i="109" s="1"/>
  <c r="AJ86" i="109"/>
  <c r="AW86" i="109" s="1"/>
  <c r="AI86" i="109"/>
  <c r="AV86" i="109" s="1"/>
  <c r="AK51" i="109"/>
  <c r="AX51" i="109" s="1"/>
  <c r="AJ51" i="109"/>
  <c r="AW51" i="109" s="1"/>
  <c r="AI51" i="109"/>
  <c r="AV51" i="109" s="1"/>
  <c r="J19" i="109"/>
  <c r="AK42" i="109"/>
  <c r="AX42" i="109" s="1"/>
  <c r="AJ42" i="109"/>
  <c r="AW42" i="109" s="1"/>
  <c r="AI42" i="109"/>
  <c r="AV42" i="109" s="1"/>
  <c r="Q8" i="108"/>
  <c r="G25" i="2" s="1"/>
  <c r="Q6" i="108"/>
  <c r="J19" i="108"/>
  <c r="AI345" i="108"/>
  <c r="AV345" i="108" s="1"/>
  <c r="AK345" i="108"/>
  <c r="AX345" i="108" s="1"/>
  <c r="AJ345" i="108"/>
  <c r="AW345" i="108" s="1"/>
  <c r="AK273" i="108"/>
  <c r="AX273" i="108" s="1"/>
  <c r="AJ273" i="108"/>
  <c r="AW273" i="108" s="1"/>
  <c r="AI273" i="108"/>
  <c r="AV273" i="108" s="1"/>
  <c r="AI213" i="108"/>
  <c r="AV213" i="108" s="1"/>
  <c r="AK213" i="108"/>
  <c r="AX213" i="108" s="1"/>
  <c r="AJ213" i="108"/>
  <c r="AW213" i="108" s="1"/>
  <c r="AI175" i="108"/>
  <c r="AV175" i="108" s="1"/>
  <c r="AK175" i="108"/>
  <c r="AX175" i="108" s="1"/>
  <c r="AJ175" i="108"/>
  <c r="AW175" i="108" s="1"/>
  <c r="AK199" i="108"/>
  <c r="AX199" i="108" s="1"/>
  <c r="AJ199" i="108"/>
  <c r="AW199" i="108" s="1"/>
  <c r="AI199" i="108"/>
  <c r="AV199" i="108" s="1"/>
  <c r="AI124" i="108"/>
  <c r="AV124" i="108" s="1"/>
  <c r="AK124" i="108"/>
  <c r="AX124" i="108" s="1"/>
  <c r="AJ124" i="108"/>
  <c r="AW124" i="108" s="1"/>
  <c r="AI79" i="108"/>
  <c r="AV79" i="108" s="1"/>
  <c r="AK79" i="108"/>
  <c r="AX79" i="108" s="1"/>
  <c r="AJ79" i="108"/>
  <c r="AW79" i="108" s="1"/>
  <c r="AK36" i="108"/>
  <c r="AX36" i="108" s="1"/>
  <c r="AJ36" i="108"/>
  <c r="AW36" i="108" s="1"/>
  <c r="AI36" i="108"/>
  <c r="AV36" i="108" s="1"/>
  <c r="AI109" i="108"/>
  <c r="AV109" i="108" s="1"/>
  <c r="AK109" i="108"/>
  <c r="AX109" i="108" s="1"/>
  <c r="AJ109" i="108"/>
  <c r="AW109" i="108" s="1"/>
  <c r="AI48" i="108"/>
  <c r="AV48" i="108" s="1"/>
  <c r="AK48" i="108"/>
  <c r="AX48" i="108" s="1"/>
  <c r="AJ48" i="108"/>
  <c r="AW48" i="108" s="1"/>
  <c r="AK46" i="108"/>
  <c r="AX46" i="108" s="1"/>
  <c r="AJ46" i="108"/>
  <c r="AW46" i="108" s="1"/>
  <c r="AI46" i="108"/>
  <c r="AV46" i="108" s="1"/>
  <c r="AK341" i="108"/>
  <c r="AX341" i="108" s="1"/>
  <c r="AJ341" i="108"/>
  <c r="AW341" i="108" s="1"/>
  <c r="AI341" i="108"/>
  <c r="AV341" i="108" s="1"/>
  <c r="AK338" i="108"/>
  <c r="AX338" i="108" s="1"/>
  <c r="AJ338" i="108"/>
  <c r="AW338" i="108" s="1"/>
  <c r="AI338" i="108"/>
  <c r="AV338" i="108" s="1"/>
  <c r="AK299" i="108"/>
  <c r="AX299" i="108" s="1"/>
  <c r="AJ299" i="108"/>
  <c r="AW299" i="108" s="1"/>
  <c r="AI299" i="108"/>
  <c r="AV299" i="108" s="1"/>
  <c r="AK258" i="108"/>
  <c r="AX258" i="108" s="1"/>
  <c r="AJ258" i="108"/>
  <c r="AW258" i="108" s="1"/>
  <c r="AI258" i="108"/>
  <c r="AV258" i="108" s="1"/>
  <c r="AK252" i="108"/>
  <c r="AX252" i="108" s="1"/>
  <c r="AJ252" i="108"/>
  <c r="AW252" i="108" s="1"/>
  <c r="AI252" i="108"/>
  <c r="AV252" i="108" s="1"/>
  <c r="AK238" i="108"/>
  <c r="AX238" i="108" s="1"/>
  <c r="AJ238" i="108"/>
  <c r="AW238" i="108" s="1"/>
  <c r="AI238" i="108"/>
  <c r="AV238" i="108" s="1"/>
  <c r="AJ218" i="108"/>
  <c r="AW218" i="108" s="1"/>
  <c r="AK218" i="108"/>
  <c r="AX218" i="108" s="1"/>
  <c r="AI218" i="108"/>
  <c r="AV218" i="108" s="1"/>
  <c r="AI165" i="108"/>
  <c r="AV165" i="108" s="1"/>
  <c r="AJ165" i="108"/>
  <c r="AW165" i="108" s="1"/>
  <c r="AK165" i="108"/>
  <c r="AX165" i="108" s="1"/>
  <c r="AK195" i="108"/>
  <c r="AX195" i="108" s="1"/>
  <c r="AJ195" i="108"/>
  <c r="AW195" i="108" s="1"/>
  <c r="AI195" i="108"/>
  <c r="AV195" i="108" s="1"/>
  <c r="AK186" i="108"/>
  <c r="AX186" i="108" s="1"/>
  <c r="AI186" i="108"/>
  <c r="AV186" i="108" s="1"/>
  <c r="AJ186" i="108"/>
  <c r="AW186" i="108" s="1"/>
  <c r="AJ226" i="108"/>
  <c r="AW226" i="108" s="1"/>
  <c r="AI226" i="108"/>
  <c r="AV226" i="108" s="1"/>
  <c r="AK226" i="108"/>
  <c r="AX226" i="108" s="1"/>
  <c r="AK153" i="108"/>
  <c r="AX153" i="108" s="1"/>
  <c r="AJ153" i="108"/>
  <c r="AW153" i="108" s="1"/>
  <c r="AI153" i="108"/>
  <c r="AV153" i="108" s="1"/>
  <c r="AJ75" i="108"/>
  <c r="AW75" i="108" s="1"/>
  <c r="AI75" i="108"/>
  <c r="AV75" i="108" s="1"/>
  <c r="AK75" i="108"/>
  <c r="AX75" i="108" s="1"/>
  <c r="AK78" i="108"/>
  <c r="AX78" i="108" s="1"/>
  <c r="AJ78" i="108"/>
  <c r="AW78" i="108" s="1"/>
  <c r="AI78" i="108"/>
  <c r="AV78" i="108" s="1"/>
  <c r="AI31" i="108"/>
  <c r="AV31" i="108" s="1"/>
  <c r="AK31" i="108"/>
  <c r="AX31" i="108" s="1"/>
  <c r="AJ31" i="108"/>
  <c r="AW31" i="108" s="1"/>
  <c r="AK42" i="108"/>
  <c r="AX42" i="108" s="1"/>
  <c r="AJ42" i="108"/>
  <c r="AW42" i="108" s="1"/>
  <c r="AI42" i="108"/>
  <c r="AV42" i="108" s="1"/>
  <c r="AK316" i="108"/>
  <c r="AX316" i="108" s="1"/>
  <c r="AJ316" i="108"/>
  <c r="AW316" i="108" s="1"/>
  <c r="AI316" i="108"/>
  <c r="AV316" i="108" s="1"/>
  <c r="AK308" i="108"/>
  <c r="AX308" i="108" s="1"/>
  <c r="AJ308" i="108"/>
  <c r="AW308" i="108" s="1"/>
  <c r="AI308" i="108"/>
  <c r="AV308" i="108" s="1"/>
  <c r="AJ289" i="108"/>
  <c r="AW289" i="108" s="1"/>
  <c r="AK289" i="108"/>
  <c r="AX289" i="108" s="1"/>
  <c r="AI289" i="108"/>
  <c r="AV289" i="108" s="1"/>
  <c r="AK257" i="108"/>
  <c r="AX257" i="108" s="1"/>
  <c r="AJ257" i="108"/>
  <c r="AW257" i="108" s="1"/>
  <c r="AI257" i="108"/>
  <c r="AV257" i="108" s="1"/>
  <c r="AK259" i="108"/>
  <c r="AX259" i="108" s="1"/>
  <c r="AJ259" i="108"/>
  <c r="AW259" i="108" s="1"/>
  <c r="AI259" i="108"/>
  <c r="AV259" i="108" s="1"/>
  <c r="AJ230" i="108"/>
  <c r="AW230" i="108" s="1"/>
  <c r="AK230" i="108"/>
  <c r="AX230" i="108" s="1"/>
  <c r="AI230" i="108"/>
  <c r="AV230" i="108" s="1"/>
  <c r="AK223" i="108"/>
  <c r="AX223" i="108" s="1"/>
  <c r="AJ223" i="108"/>
  <c r="AW223" i="108" s="1"/>
  <c r="AI223" i="108"/>
  <c r="AV223" i="108" s="1"/>
  <c r="AI159" i="108"/>
  <c r="AV159" i="108" s="1"/>
  <c r="AK159" i="108"/>
  <c r="AX159" i="108" s="1"/>
  <c r="AJ159" i="108"/>
  <c r="AW159" i="108" s="1"/>
  <c r="AK201" i="108"/>
  <c r="AX201" i="108" s="1"/>
  <c r="AJ201" i="108"/>
  <c r="AW201" i="108" s="1"/>
  <c r="AI201" i="108"/>
  <c r="AV201" i="108" s="1"/>
  <c r="AK169" i="108"/>
  <c r="AX169" i="108" s="1"/>
  <c r="AJ169" i="108"/>
  <c r="AW169" i="108" s="1"/>
  <c r="AI169" i="108"/>
  <c r="AV169" i="108" s="1"/>
  <c r="AI139" i="108"/>
  <c r="AV139" i="108" s="1"/>
  <c r="AJ139" i="108"/>
  <c r="AW139" i="108" s="1"/>
  <c r="AK139" i="108"/>
  <c r="AX139" i="108" s="1"/>
  <c r="AI101" i="108"/>
  <c r="AV101" i="108" s="1"/>
  <c r="AK101" i="108"/>
  <c r="AX101" i="108" s="1"/>
  <c r="AJ101" i="108"/>
  <c r="AW101" i="108" s="1"/>
  <c r="AK142" i="108"/>
  <c r="AX142" i="108" s="1"/>
  <c r="AJ142" i="108"/>
  <c r="AW142" i="108" s="1"/>
  <c r="AI142" i="108"/>
  <c r="AV142" i="108" s="1"/>
  <c r="AK27" i="108"/>
  <c r="AX27" i="108" s="1"/>
  <c r="AJ27" i="108"/>
  <c r="AW27" i="108" s="1"/>
  <c r="AI27" i="108"/>
  <c r="AV27" i="108" s="1"/>
  <c r="AJ212" i="108"/>
  <c r="AW212" i="108" s="1"/>
  <c r="AK212" i="108"/>
  <c r="AX212" i="108" s="1"/>
  <c r="AI212" i="108"/>
  <c r="AV212" i="108" s="1"/>
  <c r="AK103" i="108"/>
  <c r="AX103" i="108" s="1"/>
  <c r="AJ103" i="108"/>
  <c r="AW103" i="108" s="1"/>
  <c r="AI103" i="108"/>
  <c r="AV103" i="108" s="1"/>
  <c r="AK339" i="108"/>
  <c r="AX339" i="108" s="1"/>
  <c r="AJ339" i="108"/>
  <c r="AW339" i="108" s="1"/>
  <c r="AI339" i="108"/>
  <c r="AV339" i="108" s="1"/>
  <c r="AK325" i="108"/>
  <c r="AX325" i="108" s="1"/>
  <c r="AJ325" i="108"/>
  <c r="AW325" i="108" s="1"/>
  <c r="AI325" i="108"/>
  <c r="AV325" i="108" s="1"/>
  <c r="AK239" i="108"/>
  <c r="AX239" i="108" s="1"/>
  <c r="AJ239" i="108"/>
  <c r="AW239" i="108" s="1"/>
  <c r="AI239" i="108"/>
  <c r="AV239" i="108" s="1"/>
  <c r="AJ189" i="108"/>
  <c r="AW189" i="108" s="1"/>
  <c r="AK189" i="108"/>
  <c r="AX189" i="108" s="1"/>
  <c r="AI189" i="108"/>
  <c r="AV189" i="108" s="1"/>
  <c r="AK156" i="108"/>
  <c r="AX156" i="108" s="1"/>
  <c r="AJ156" i="108"/>
  <c r="AW156" i="108" s="1"/>
  <c r="AI156" i="108"/>
  <c r="AV156" i="108" s="1"/>
  <c r="AJ140" i="108"/>
  <c r="AW140" i="108" s="1"/>
  <c r="AK140" i="108"/>
  <c r="AX140" i="108" s="1"/>
  <c r="AI140" i="108"/>
  <c r="AV140" i="108" s="1"/>
  <c r="AK120" i="108"/>
  <c r="AX120" i="108" s="1"/>
  <c r="AJ120" i="108"/>
  <c r="AW120" i="108" s="1"/>
  <c r="AI120" i="108"/>
  <c r="AV120" i="108" s="1"/>
  <c r="AK152" i="108"/>
  <c r="AX152" i="108" s="1"/>
  <c r="AJ152" i="108"/>
  <c r="AW152" i="108" s="1"/>
  <c r="AI152" i="108"/>
  <c r="AV152" i="108" s="1"/>
  <c r="AJ62" i="108"/>
  <c r="AW62" i="108" s="1"/>
  <c r="AI62" i="108"/>
  <c r="AV62" i="108" s="1"/>
  <c r="AK62" i="108"/>
  <c r="AX62" i="108" s="1"/>
  <c r="AJ55" i="108"/>
  <c r="AW55" i="108" s="1"/>
  <c r="AI55" i="108"/>
  <c r="AV55" i="108" s="1"/>
  <c r="AK55" i="108"/>
  <c r="AX55" i="108" s="1"/>
  <c r="AJ342" i="108"/>
  <c r="AW342" i="108" s="1"/>
  <c r="AK342" i="108"/>
  <c r="AX342" i="108" s="1"/>
  <c r="AI342" i="108"/>
  <c r="AV342" i="108" s="1"/>
  <c r="AJ347" i="108"/>
  <c r="AW347" i="108" s="1"/>
  <c r="AK347" i="108"/>
  <c r="AX347" i="108" s="1"/>
  <c r="AI347" i="108"/>
  <c r="AV347" i="108" s="1"/>
  <c r="AK324" i="108"/>
  <c r="AX324" i="108" s="1"/>
  <c r="AI324" i="108"/>
  <c r="AV324" i="108" s="1"/>
  <c r="AJ324" i="108"/>
  <c r="AW324" i="108" s="1"/>
  <c r="AJ247" i="108"/>
  <c r="AW247" i="108" s="1"/>
  <c r="AI247" i="108"/>
  <c r="AV247" i="108" s="1"/>
  <c r="AK247" i="108"/>
  <c r="AX247" i="108" s="1"/>
  <c r="AJ245" i="108"/>
  <c r="AW245" i="108" s="1"/>
  <c r="AK245" i="108"/>
  <c r="AX245" i="108" s="1"/>
  <c r="AI245" i="108"/>
  <c r="AV245" i="108" s="1"/>
  <c r="AK170" i="108"/>
  <c r="AX170" i="108" s="1"/>
  <c r="AI170" i="108"/>
  <c r="AV170" i="108" s="1"/>
  <c r="AJ170" i="108"/>
  <c r="AW170" i="108" s="1"/>
  <c r="F15" i="108"/>
  <c r="T5" i="108" s="1"/>
  <c r="F49" i="2" s="1"/>
  <c r="AK49" i="108"/>
  <c r="AX49" i="108" s="1"/>
  <c r="AJ49" i="108"/>
  <c r="AW49" i="108" s="1"/>
  <c r="AI49" i="108"/>
  <c r="AV49" i="108" s="1"/>
  <c r="AK69" i="108"/>
  <c r="AX69" i="108" s="1"/>
  <c r="AJ69" i="108"/>
  <c r="AW69" i="108" s="1"/>
  <c r="AI69" i="108"/>
  <c r="AV69" i="108" s="1"/>
  <c r="AJ287" i="108"/>
  <c r="AW287" i="108" s="1"/>
  <c r="AI287" i="108"/>
  <c r="AV287" i="108" s="1"/>
  <c r="AK287" i="108"/>
  <c r="AX287" i="108" s="1"/>
  <c r="AJ279" i="108"/>
  <c r="AW279" i="108" s="1"/>
  <c r="AK279" i="108"/>
  <c r="AX279" i="108" s="1"/>
  <c r="AI279" i="108"/>
  <c r="AV279" i="108" s="1"/>
  <c r="AK83" i="108"/>
  <c r="AX83" i="108" s="1"/>
  <c r="AJ83" i="108"/>
  <c r="AW83" i="108" s="1"/>
  <c r="AI83" i="108"/>
  <c r="AV83" i="108" s="1"/>
  <c r="AK112" i="108"/>
  <c r="AX112" i="108" s="1"/>
  <c r="AI112" i="108"/>
  <c r="AV112" i="108" s="1"/>
  <c r="AJ112" i="108"/>
  <c r="AW112" i="108" s="1"/>
  <c r="AK104" i="108"/>
  <c r="AX104" i="108" s="1"/>
  <c r="AJ104" i="108"/>
  <c r="AW104" i="108" s="1"/>
  <c r="AI104" i="108"/>
  <c r="AV104" i="108" s="1"/>
  <c r="AK43" i="108"/>
  <c r="AX43" i="108" s="1"/>
  <c r="AJ43" i="108"/>
  <c r="AW43" i="108" s="1"/>
  <c r="AI43" i="108"/>
  <c r="AV43" i="108" s="1"/>
  <c r="AK47" i="108"/>
  <c r="AX47" i="108" s="1"/>
  <c r="AJ47" i="108"/>
  <c r="AW47" i="108" s="1"/>
  <c r="AI47" i="108"/>
  <c r="AV47" i="108" s="1"/>
  <c r="AK332" i="108"/>
  <c r="AX332" i="108" s="1"/>
  <c r="AI332" i="108"/>
  <c r="AV332" i="108" s="1"/>
  <c r="AJ332" i="108"/>
  <c r="AW332" i="108" s="1"/>
  <c r="AK268" i="108"/>
  <c r="AX268" i="108" s="1"/>
  <c r="AJ268" i="108"/>
  <c r="AW268" i="108" s="1"/>
  <c r="AI268" i="108"/>
  <c r="AV268" i="108" s="1"/>
  <c r="AJ162" i="108"/>
  <c r="AW162" i="108" s="1"/>
  <c r="AK162" i="108"/>
  <c r="AX162" i="108" s="1"/>
  <c r="AI162" i="108"/>
  <c r="AV162" i="108" s="1"/>
  <c r="AK174" i="108"/>
  <c r="AX174" i="108" s="1"/>
  <c r="AJ174" i="108"/>
  <c r="AW174" i="108" s="1"/>
  <c r="AI174" i="108"/>
  <c r="AV174" i="108" s="1"/>
  <c r="AK168" i="108"/>
  <c r="AX168" i="108" s="1"/>
  <c r="AI168" i="108"/>
  <c r="AV168" i="108" s="1"/>
  <c r="AJ168" i="108"/>
  <c r="AW168" i="108" s="1"/>
  <c r="AI138" i="108"/>
  <c r="AV138" i="108" s="1"/>
  <c r="AK138" i="108"/>
  <c r="AX138" i="108" s="1"/>
  <c r="AJ138" i="108"/>
  <c r="AW138" i="108" s="1"/>
  <c r="AK136" i="108"/>
  <c r="AX136" i="108" s="1"/>
  <c r="AJ136" i="108"/>
  <c r="AW136" i="108" s="1"/>
  <c r="AI136" i="108"/>
  <c r="AV136" i="108" s="1"/>
  <c r="AK71" i="108"/>
  <c r="AX71" i="108" s="1"/>
  <c r="AJ71" i="108"/>
  <c r="AW71" i="108" s="1"/>
  <c r="AI71" i="108"/>
  <c r="AV71" i="108" s="1"/>
  <c r="AK40" i="108"/>
  <c r="AX40" i="108" s="1"/>
  <c r="AJ40" i="108"/>
  <c r="AW40" i="108" s="1"/>
  <c r="AI40" i="108"/>
  <c r="AV40" i="108" s="1"/>
  <c r="AK115" i="108"/>
  <c r="AX115" i="108" s="1"/>
  <c r="AJ115" i="108"/>
  <c r="AW115" i="108" s="1"/>
  <c r="AI115" i="108"/>
  <c r="AV115" i="108" s="1"/>
  <c r="AJ344" i="108"/>
  <c r="AW344" i="108" s="1"/>
  <c r="AK344" i="108"/>
  <c r="AX344" i="108" s="1"/>
  <c r="AI344" i="108"/>
  <c r="AV344" i="108" s="1"/>
  <c r="AJ323" i="108"/>
  <c r="AW323" i="108" s="1"/>
  <c r="AK323" i="108"/>
  <c r="AX323" i="108" s="1"/>
  <c r="AI323" i="108"/>
  <c r="AV323" i="108" s="1"/>
  <c r="AJ313" i="108"/>
  <c r="AW313" i="108" s="1"/>
  <c r="AK313" i="108"/>
  <c r="AX313" i="108" s="1"/>
  <c r="AI313" i="108"/>
  <c r="AV313" i="108" s="1"/>
  <c r="AJ305" i="108"/>
  <c r="AW305" i="108" s="1"/>
  <c r="AK305" i="108"/>
  <c r="AX305" i="108" s="1"/>
  <c r="AI305" i="108"/>
  <c r="AV305" i="108" s="1"/>
  <c r="AK285" i="108"/>
  <c r="AX285" i="108" s="1"/>
  <c r="AJ285" i="108"/>
  <c r="AW285" i="108" s="1"/>
  <c r="AI285" i="108"/>
  <c r="AV285" i="108" s="1"/>
  <c r="AI256" i="108"/>
  <c r="AV256" i="108" s="1"/>
  <c r="AK256" i="108"/>
  <c r="AX256" i="108" s="1"/>
  <c r="AJ256" i="108"/>
  <c r="AW256" i="108" s="1"/>
  <c r="AI237" i="108"/>
  <c r="AV237" i="108" s="1"/>
  <c r="AK237" i="108"/>
  <c r="AX237" i="108" s="1"/>
  <c r="AJ237" i="108"/>
  <c r="AW237" i="108" s="1"/>
  <c r="AK94" i="108"/>
  <c r="AX94" i="108" s="1"/>
  <c r="AJ94" i="108"/>
  <c r="AW94" i="108" s="1"/>
  <c r="AI94" i="108"/>
  <c r="AV94" i="108" s="1"/>
  <c r="AJ52" i="108"/>
  <c r="AW52" i="108" s="1"/>
  <c r="AK52" i="108"/>
  <c r="AX52" i="108" s="1"/>
  <c r="AI52" i="108"/>
  <c r="AV52" i="108" s="1"/>
  <c r="AK34" i="108"/>
  <c r="AX34" i="108" s="1"/>
  <c r="AJ34" i="108"/>
  <c r="AW34" i="108" s="1"/>
  <c r="AI34" i="108"/>
  <c r="AV34" i="108" s="1"/>
  <c r="AJ315" i="108"/>
  <c r="AW315" i="108" s="1"/>
  <c r="AK315" i="108"/>
  <c r="AX315" i="108" s="1"/>
  <c r="AI315" i="108"/>
  <c r="AV315" i="108" s="1"/>
  <c r="AK284" i="108"/>
  <c r="AX284" i="108" s="1"/>
  <c r="AJ284" i="108"/>
  <c r="AW284" i="108" s="1"/>
  <c r="AI284" i="108"/>
  <c r="AV284" i="108" s="1"/>
  <c r="AI264" i="108"/>
  <c r="AV264" i="108" s="1"/>
  <c r="AK264" i="108"/>
  <c r="AX264" i="108" s="1"/>
  <c r="AJ264" i="108"/>
  <c r="AW264" i="108" s="1"/>
  <c r="AK240" i="108"/>
  <c r="AX240" i="108" s="1"/>
  <c r="AJ240" i="108"/>
  <c r="AW240" i="108" s="1"/>
  <c r="AI240" i="108"/>
  <c r="AV240" i="108" s="1"/>
  <c r="AK253" i="108"/>
  <c r="AX253" i="108" s="1"/>
  <c r="AJ253" i="108"/>
  <c r="AW253" i="108" s="1"/>
  <c r="AI253" i="108"/>
  <c r="AV253" i="108" s="1"/>
  <c r="AI190" i="108"/>
  <c r="AV190" i="108" s="1"/>
  <c r="AK190" i="108"/>
  <c r="AX190" i="108" s="1"/>
  <c r="AJ190" i="108"/>
  <c r="AW190" i="108" s="1"/>
  <c r="AK163" i="108"/>
  <c r="AX163" i="108" s="1"/>
  <c r="AI163" i="108"/>
  <c r="AV163" i="108" s="1"/>
  <c r="AJ163" i="108"/>
  <c r="AW163" i="108" s="1"/>
  <c r="AJ173" i="108"/>
  <c r="AW173" i="108" s="1"/>
  <c r="AI173" i="108"/>
  <c r="AV173" i="108" s="1"/>
  <c r="AK173" i="108"/>
  <c r="AX173" i="108" s="1"/>
  <c r="AK125" i="108"/>
  <c r="AX125" i="108" s="1"/>
  <c r="AJ125" i="108"/>
  <c r="AW125" i="108" s="1"/>
  <c r="AI125" i="108"/>
  <c r="AV125" i="108" s="1"/>
  <c r="AK99" i="108"/>
  <c r="AX99" i="108" s="1"/>
  <c r="AJ99" i="108"/>
  <c r="AW99" i="108" s="1"/>
  <c r="AI99" i="108"/>
  <c r="AV99" i="108" s="1"/>
  <c r="AK88" i="108"/>
  <c r="AX88" i="108" s="1"/>
  <c r="AJ88" i="108"/>
  <c r="AW88" i="108" s="1"/>
  <c r="AI88" i="108"/>
  <c r="AV88" i="108" s="1"/>
  <c r="AJ70" i="108"/>
  <c r="AW70" i="108" s="1"/>
  <c r="AI70" i="108"/>
  <c r="AV70" i="108" s="1"/>
  <c r="AK70" i="108"/>
  <c r="AX70" i="108" s="1"/>
  <c r="AK32" i="108"/>
  <c r="AX32" i="108" s="1"/>
  <c r="AJ32" i="108"/>
  <c r="AW32" i="108" s="1"/>
  <c r="AI32" i="108"/>
  <c r="AV32" i="108" s="1"/>
  <c r="AK318" i="108"/>
  <c r="AX318" i="108" s="1"/>
  <c r="AJ318" i="108"/>
  <c r="AW318" i="108" s="1"/>
  <c r="AI318" i="108"/>
  <c r="AV318" i="108" s="1"/>
  <c r="AJ319" i="108"/>
  <c r="AW319" i="108" s="1"/>
  <c r="AK319" i="108"/>
  <c r="AX319" i="108" s="1"/>
  <c r="AI319" i="108"/>
  <c r="AV319" i="108" s="1"/>
  <c r="AK224" i="108"/>
  <c r="AX224" i="108" s="1"/>
  <c r="AI224" i="108"/>
  <c r="AV224" i="108" s="1"/>
  <c r="AJ224" i="108"/>
  <c r="AW224" i="108" s="1"/>
  <c r="AK133" i="108"/>
  <c r="AX133" i="108" s="1"/>
  <c r="AJ133" i="108"/>
  <c r="AW133" i="108" s="1"/>
  <c r="AI133" i="108"/>
  <c r="AV133" i="108" s="1"/>
  <c r="AK87" i="108"/>
  <c r="AX87" i="108" s="1"/>
  <c r="AJ87" i="108"/>
  <c r="AW87" i="108" s="1"/>
  <c r="AI87" i="108"/>
  <c r="AV87" i="108" s="1"/>
  <c r="AJ68" i="108"/>
  <c r="AW68" i="108" s="1"/>
  <c r="AK68" i="108"/>
  <c r="AX68" i="108" s="1"/>
  <c r="AI68" i="108"/>
  <c r="AV68" i="108" s="1"/>
  <c r="AK292" i="108"/>
  <c r="AX292" i="108" s="1"/>
  <c r="AJ292" i="108"/>
  <c r="AW292" i="108" s="1"/>
  <c r="AI292" i="108"/>
  <c r="AV292" i="108" s="1"/>
  <c r="AK300" i="108"/>
  <c r="AX300" i="108" s="1"/>
  <c r="AJ300" i="108"/>
  <c r="AW300" i="108" s="1"/>
  <c r="AI300" i="108"/>
  <c r="AV300" i="108" s="1"/>
  <c r="AK275" i="108"/>
  <c r="AX275" i="108" s="1"/>
  <c r="AJ275" i="108"/>
  <c r="AW275" i="108" s="1"/>
  <c r="AI275" i="108"/>
  <c r="AV275" i="108" s="1"/>
  <c r="AJ220" i="108"/>
  <c r="AW220" i="108" s="1"/>
  <c r="AI220" i="108"/>
  <c r="AV220" i="108" s="1"/>
  <c r="AK220" i="108"/>
  <c r="AX220" i="108" s="1"/>
  <c r="AK180" i="108"/>
  <c r="AX180" i="108" s="1"/>
  <c r="AJ180" i="108"/>
  <c r="AW180" i="108" s="1"/>
  <c r="AI180" i="108"/>
  <c r="AV180" i="108" s="1"/>
  <c r="AK128" i="108"/>
  <c r="AX128" i="108" s="1"/>
  <c r="AJ128" i="108"/>
  <c r="AW128" i="108" s="1"/>
  <c r="AI128" i="108"/>
  <c r="AV128" i="108" s="1"/>
  <c r="AK56" i="108"/>
  <c r="AX56" i="108" s="1"/>
  <c r="AJ56" i="108"/>
  <c r="AW56" i="108" s="1"/>
  <c r="AI56" i="108"/>
  <c r="AV56" i="108" s="1"/>
  <c r="AI85" i="108"/>
  <c r="AV85" i="108" s="1"/>
  <c r="AK85" i="108"/>
  <c r="AX85" i="108" s="1"/>
  <c r="AJ85" i="108"/>
  <c r="AW85" i="108" s="1"/>
  <c r="AI248" i="108"/>
  <c r="AV248" i="108" s="1"/>
  <c r="AK248" i="108"/>
  <c r="AX248" i="108" s="1"/>
  <c r="AJ248" i="108"/>
  <c r="AW248" i="108" s="1"/>
  <c r="AK207" i="108"/>
  <c r="AX207" i="108" s="1"/>
  <c r="AJ207" i="108"/>
  <c r="AW207" i="108" s="1"/>
  <c r="AI207" i="108"/>
  <c r="AV207" i="108" s="1"/>
  <c r="AK157" i="108"/>
  <c r="AX157" i="108" s="1"/>
  <c r="AJ157" i="108"/>
  <c r="AW157" i="108" s="1"/>
  <c r="AI157" i="108"/>
  <c r="AV157" i="108" s="1"/>
  <c r="AJ214" i="108"/>
  <c r="AW214" i="108" s="1"/>
  <c r="AK214" i="108"/>
  <c r="AX214" i="108" s="1"/>
  <c r="AI214" i="108"/>
  <c r="AV214" i="108" s="1"/>
  <c r="AK184" i="108"/>
  <c r="AX184" i="108" s="1"/>
  <c r="AI184" i="108"/>
  <c r="AV184" i="108" s="1"/>
  <c r="AJ184" i="108"/>
  <c r="AW184" i="108" s="1"/>
  <c r="J15" i="108"/>
  <c r="T6" i="108" s="1"/>
  <c r="R8" i="108" s="1"/>
  <c r="H25" i="2" s="1"/>
  <c r="AJ54" i="108"/>
  <c r="AW54" i="108" s="1"/>
  <c r="AI54" i="108"/>
  <c r="AV54" i="108" s="1"/>
  <c r="AK54" i="108"/>
  <c r="AX54" i="108" s="1"/>
  <c r="AK23" i="108"/>
  <c r="F18" i="108"/>
  <c r="R5" i="108" s="1"/>
  <c r="AJ23" i="108"/>
  <c r="AI23" i="108"/>
  <c r="F16" i="108"/>
  <c r="V5" i="108" s="1"/>
  <c r="H49" i="2" s="1"/>
  <c r="AK89" i="108"/>
  <c r="AX89" i="108" s="1"/>
  <c r="AJ89" i="108"/>
  <c r="AW89" i="108" s="1"/>
  <c r="AI89" i="108"/>
  <c r="AV89" i="108" s="1"/>
  <c r="AJ281" i="108"/>
  <c r="AW281" i="108" s="1"/>
  <c r="AK281" i="108"/>
  <c r="AX281" i="108" s="1"/>
  <c r="AI281" i="108"/>
  <c r="AV281" i="108" s="1"/>
  <c r="AK309" i="108"/>
  <c r="AX309" i="108" s="1"/>
  <c r="AJ309" i="108"/>
  <c r="AW309" i="108" s="1"/>
  <c r="AI309" i="108"/>
  <c r="AV309" i="108" s="1"/>
  <c r="AI290" i="108"/>
  <c r="AV290" i="108" s="1"/>
  <c r="AK290" i="108"/>
  <c r="AX290" i="108" s="1"/>
  <c r="AJ290" i="108"/>
  <c r="AW290" i="108" s="1"/>
  <c r="AK269" i="108"/>
  <c r="AX269" i="108" s="1"/>
  <c r="AJ269" i="108"/>
  <c r="AW269" i="108" s="1"/>
  <c r="AI269" i="108"/>
  <c r="AV269" i="108" s="1"/>
  <c r="AI205" i="108"/>
  <c r="AV205" i="108" s="1"/>
  <c r="AK205" i="108"/>
  <c r="AX205" i="108" s="1"/>
  <c r="AJ205" i="108"/>
  <c r="AW205" i="108" s="1"/>
  <c r="AK217" i="108"/>
  <c r="AX217" i="108" s="1"/>
  <c r="AJ217" i="108"/>
  <c r="AW217" i="108" s="1"/>
  <c r="AI217" i="108"/>
  <c r="AV217" i="108" s="1"/>
  <c r="AJ222" i="108"/>
  <c r="AW222" i="108" s="1"/>
  <c r="AI222" i="108"/>
  <c r="AV222" i="108" s="1"/>
  <c r="AK222" i="108"/>
  <c r="AX222" i="108" s="1"/>
  <c r="AK37" i="108"/>
  <c r="AX37" i="108" s="1"/>
  <c r="AJ37" i="108"/>
  <c r="AW37" i="108" s="1"/>
  <c r="AI37" i="108"/>
  <c r="AV37" i="108" s="1"/>
  <c r="P12" i="108"/>
  <c r="J16" i="108"/>
  <c r="W6" i="108" s="1"/>
  <c r="S8" i="108" s="1"/>
  <c r="I25" i="2" s="1"/>
  <c r="AK302" i="108"/>
  <c r="AX302" i="108" s="1"/>
  <c r="AJ302" i="108"/>
  <c r="AW302" i="108" s="1"/>
  <c r="AI302" i="108"/>
  <c r="AV302" i="108" s="1"/>
  <c r="AK331" i="108"/>
  <c r="AX331" i="108" s="1"/>
  <c r="AJ331" i="108"/>
  <c r="AW331" i="108" s="1"/>
  <c r="AI331" i="108"/>
  <c r="AV331" i="108" s="1"/>
  <c r="AK206" i="108"/>
  <c r="AX206" i="108" s="1"/>
  <c r="AJ206" i="108"/>
  <c r="AW206" i="108" s="1"/>
  <c r="AI206" i="108"/>
  <c r="AV206" i="108" s="1"/>
  <c r="AI229" i="108"/>
  <c r="AV229" i="108" s="1"/>
  <c r="AK229" i="108"/>
  <c r="AX229" i="108" s="1"/>
  <c r="AJ229" i="108"/>
  <c r="AW229" i="108" s="1"/>
  <c r="AK233" i="108"/>
  <c r="AX233" i="108" s="1"/>
  <c r="AJ233" i="108"/>
  <c r="AW233" i="108" s="1"/>
  <c r="AI233" i="108"/>
  <c r="AV233" i="108" s="1"/>
  <c r="AJ210" i="108"/>
  <c r="AW210" i="108" s="1"/>
  <c r="AI210" i="108"/>
  <c r="AV210" i="108" s="1"/>
  <c r="AK210" i="108"/>
  <c r="AX210" i="108" s="1"/>
  <c r="AK185" i="108"/>
  <c r="AX185" i="108" s="1"/>
  <c r="AJ185" i="108"/>
  <c r="AW185" i="108" s="1"/>
  <c r="AI185" i="108"/>
  <c r="AV185" i="108" s="1"/>
  <c r="AJ132" i="108"/>
  <c r="AW132" i="108" s="1"/>
  <c r="AK132" i="108"/>
  <c r="AX132" i="108" s="1"/>
  <c r="AI132" i="108"/>
  <c r="AV132" i="108" s="1"/>
  <c r="AI107" i="108"/>
  <c r="AV107" i="108" s="1"/>
  <c r="AK107" i="108"/>
  <c r="AX107" i="108" s="1"/>
  <c r="AJ107" i="108"/>
  <c r="AW107" i="108" s="1"/>
  <c r="AK127" i="108"/>
  <c r="AX127" i="108" s="1"/>
  <c r="AJ127" i="108"/>
  <c r="AW127" i="108" s="1"/>
  <c r="AI127" i="108"/>
  <c r="AV127" i="108" s="1"/>
  <c r="AJ350" i="108"/>
  <c r="AW350" i="108" s="1"/>
  <c r="AI350" i="108"/>
  <c r="AV350" i="108" s="1"/>
  <c r="AK350" i="108"/>
  <c r="AX350" i="108" s="1"/>
  <c r="AJ297" i="108"/>
  <c r="AW297" i="108" s="1"/>
  <c r="AK297" i="108"/>
  <c r="AX297" i="108" s="1"/>
  <c r="AI297" i="108"/>
  <c r="AV297" i="108" s="1"/>
  <c r="AJ271" i="108"/>
  <c r="AW271" i="108" s="1"/>
  <c r="AK271" i="108"/>
  <c r="AX271" i="108" s="1"/>
  <c r="AI271" i="108"/>
  <c r="AV271" i="108" s="1"/>
  <c r="AK265" i="108"/>
  <c r="AX265" i="108" s="1"/>
  <c r="AJ265" i="108"/>
  <c r="AW265" i="108" s="1"/>
  <c r="AI265" i="108"/>
  <c r="AV265" i="108" s="1"/>
  <c r="AK274" i="108"/>
  <c r="AX274" i="108" s="1"/>
  <c r="AJ274" i="108"/>
  <c r="AW274" i="108" s="1"/>
  <c r="AI274" i="108"/>
  <c r="AV274" i="108" s="1"/>
  <c r="AJ183" i="108"/>
  <c r="AW183" i="108" s="1"/>
  <c r="AI183" i="108"/>
  <c r="AV183" i="108" s="1"/>
  <c r="AK183" i="108"/>
  <c r="AX183" i="108" s="1"/>
  <c r="AK121" i="108"/>
  <c r="AX121" i="108" s="1"/>
  <c r="AJ121" i="108"/>
  <c r="AW121" i="108" s="1"/>
  <c r="AI121" i="108"/>
  <c r="AV121" i="108" s="1"/>
  <c r="AK158" i="108"/>
  <c r="AX158" i="108" s="1"/>
  <c r="AJ158" i="108"/>
  <c r="AW158" i="108" s="1"/>
  <c r="AI158" i="108"/>
  <c r="AV158" i="108" s="1"/>
  <c r="AK59" i="108"/>
  <c r="AX59" i="108" s="1"/>
  <c r="AJ59" i="108"/>
  <c r="AW59" i="108" s="1"/>
  <c r="AI59" i="108"/>
  <c r="AV59" i="108" s="1"/>
  <c r="AI102" i="108"/>
  <c r="AV102" i="108" s="1"/>
  <c r="AK102" i="108"/>
  <c r="AX102" i="108" s="1"/>
  <c r="AJ102" i="108"/>
  <c r="AW102" i="108" s="1"/>
  <c r="AK191" i="107"/>
  <c r="AX191" i="107" s="1"/>
  <c r="AI191" i="107"/>
  <c r="AV191" i="107" s="1"/>
  <c r="AJ191" i="107"/>
  <c r="AW191" i="107" s="1"/>
  <c r="AK350" i="107"/>
  <c r="AX350" i="107" s="1"/>
  <c r="AJ350" i="107"/>
  <c r="AW350" i="107" s="1"/>
  <c r="AI350" i="107"/>
  <c r="AV350" i="107" s="1"/>
  <c r="AK258" i="107"/>
  <c r="AX258" i="107" s="1"/>
  <c r="AJ258" i="107"/>
  <c r="AW258" i="107" s="1"/>
  <c r="AI258" i="107"/>
  <c r="AV258" i="107" s="1"/>
  <c r="AJ115" i="107"/>
  <c r="AW115" i="107" s="1"/>
  <c r="AI115" i="107"/>
  <c r="AV115" i="107" s="1"/>
  <c r="AK115" i="107"/>
  <c r="AX115" i="107" s="1"/>
  <c r="AI126" i="107"/>
  <c r="AV126" i="107" s="1"/>
  <c r="AJ126" i="107"/>
  <c r="AW126" i="107" s="1"/>
  <c r="AK126" i="107"/>
  <c r="AX126" i="107" s="1"/>
  <c r="F15" i="107"/>
  <c r="T5" i="107" s="1"/>
  <c r="F50" i="2" s="1"/>
  <c r="AK78" i="107"/>
  <c r="AX78" i="107" s="1"/>
  <c r="AJ78" i="107"/>
  <c r="AW78" i="107" s="1"/>
  <c r="AI78" i="107"/>
  <c r="AV78" i="107" s="1"/>
  <c r="AI336" i="107"/>
  <c r="AV336" i="107" s="1"/>
  <c r="AK336" i="107"/>
  <c r="AX336" i="107" s="1"/>
  <c r="AJ336" i="107"/>
  <c r="AW336" i="107" s="1"/>
  <c r="AK241" i="107"/>
  <c r="AX241" i="107" s="1"/>
  <c r="AJ241" i="107"/>
  <c r="AW241" i="107" s="1"/>
  <c r="AI241" i="107"/>
  <c r="AV241" i="107" s="1"/>
  <c r="AK259" i="107"/>
  <c r="AX259" i="107" s="1"/>
  <c r="AJ259" i="107"/>
  <c r="AW259" i="107" s="1"/>
  <c r="AI259" i="107"/>
  <c r="AV259" i="107" s="1"/>
  <c r="AK275" i="107"/>
  <c r="AX275" i="107" s="1"/>
  <c r="AJ275" i="107"/>
  <c r="AW275" i="107" s="1"/>
  <c r="AI275" i="107"/>
  <c r="AV275" i="107" s="1"/>
  <c r="AJ167" i="107"/>
  <c r="AW167" i="107" s="1"/>
  <c r="AI167" i="107"/>
  <c r="AV167" i="107" s="1"/>
  <c r="AK167" i="107"/>
  <c r="AX167" i="107" s="1"/>
  <c r="AK45" i="107"/>
  <c r="AX45" i="107" s="1"/>
  <c r="AJ45" i="107"/>
  <c r="AW45" i="107" s="1"/>
  <c r="AI45" i="107"/>
  <c r="AV45" i="107" s="1"/>
  <c r="AK113" i="107"/>
  <c r="AX113" i="107" s="1"/>
  <c r="AI113" i="107"/>
  <c r="AV113" i="107" s="1"/>
  <c r="AJ113" i="107"/>
  <c r="AW113" i="107" s="1"/>
  <c r="AI64" i="107"/>
  <c r="AV64" i="107" s="1"/>
  <c r="AK64" i="107"/>
  <c r="AX64" i="107" s="1"/>
  <c r="AJ64" i="107"/>
  <c r="AW64" i="107" s="1"/>
  <c r="AJ87" i="107"/>
  <c r="AW87" i="107" s="1"/>
  <c r="AK87" i="107"/>
  <c r="AX87" i="107" s="1"/>
  <c r="AI87" i="107"/>
  <c r="AV87" i="107" s="1"/>
  <c r="AK218" i="107"/>
  <c r="AX218" i="107" s="1"/>
  <c r="AJ218" i="107"/>
  <c r="AW218" i="107" s="1"/>
  <c r="AI218" i="107"/>
  <c r="AV218" i="107" s="1"/>
  <c r="AI266" i="107"/>
  <c r="AV266" i="107" s="1"/>
  <c r="AJ266" i="107"/>
  <c r="AW266" i="107" s="1"/>
  <c r="AK266" i="107"/>
  <c r="AX266" i="107" s="1"/>
  <c r="AI281" i="107"/>
  <c r="AV281" i="107" s="1"/>
  <c r="AK281" i="107"/>
  <c r="AX281" i="107" s="1"/>
  <c r="AJ281" i="107"/>
  <c r="AW281" i="107" s="1"/>
  <c r="AK169" i="107"/>
  <c r="AX169" i="107" s="1"/>
  <c r="AJ169" i="107"/>
  <c r="AW169" i="107" s="1"/>
  <c r="AI169" i="107"/>
  <c r="AV169" i="107" s="1"/>
  <c r="AK220" i="107"/>
  <c r="AX220" i="107" s="1"/>
  <c r="AJ220" i="107"/>
  <c r="AW220" i="107" s="1"/>
  <c r="AI220" i="107"/>
  <c r="AV220" i="107" s="1"/>
  <c r="AK184" i="107"/>
  <c r="AX184" i="107" s="1"/>
  <c r="AJ184" i="107"/>
  <c r="AW184" i="107" s="1"/>
  <c r="AI184" i="107"/>
  <c r="AV184" i="107" s="1"/>
  <c r="AK204" i="107"/>
  <c r="AX204" i="107" s="1"/>
  <c r="AJ204" i="107"/>
  <c r="AW204" i="107" s="1"/>
  <c r="AI204" i="107"/>
  <c r="AV204" i="107" s="1"/>
  <c r="AK157" i="107"/>
  <c r="AX157" i="107" s="1"/>
  <c r="AJ157" i="107"/>
  <c r="AW157" i="107" s="1"/>
  <c r="AI157" i="107"/>
  <c r="AV157" i="107" s="1"/>
  <c r="AK147" i="107"/>
  <c r="AX147" i="107" s="1"/>
  <c r="AJ147" i="107"/>
  <c r="AW147" i="107" s="1"/>
  <c r="AI147" i="107"/>
  <c r="AV147" i="107" s="1"/>
  <c r="AI105" i="107"/>
  <c r="AV105" i="107" s="1"/>
  <c r="AK105" i="107"/>
  <c r="AX105" i="107" s="1"/>
  <c r="AJ105" i="107"/>
  <c r="AW105" i="107" s="1"/>
  <c r="AV22" i="107"/>
  <c r="AK315" i="107"/>
  <c r="AX315" i="107" s="1"/>
  <c r="AJ315" i="107"/>
  <c r="AW315" i="107" s="1"/>
  <c r="AI315" i="107"/>
  <c r="AV315" i="107" s="1"/>
  <c r="AK316" i="107"/>
  <c r="AX316" i="107" s="1"/>
  <c r="AJ316" i="107"/>
  <c r="AW316" i="107" s="1"/>
  <c r="AI316" i="107"/>
  <c r="AV316" i="107" s="1"/>
  <c r="AK211" i="107"/>
  <c r="AX211" i="107" s="1"/>
  <c r="AJ211" i="107"/>
  <c r="AW211" i="107" s="1"/>
  <c r="AI211" i="107"/>
  <c r="AV211" i="107" s="1"/>
  <c r="AJ183" i="107"/>
  <c r="AW183" i="107" s="1"/>
  <c r="AI183" i="107"/>
  <c r="AV183" i="107" s="1"/>
  <c r="AK183" i="107"/>
  <c r="AX183" i="107" s="1"/>
  <c r="AJ120" i="107"/>
  <c r="AW120" i="107" s="1"/>
  <c r="AI120" i="107"/>
  <c r="AV120" i="107" s="1"/>
  <c r="AK120" i="107"/>
  <c r="AX120" i="107" s="1"/>
  <c r="AK131" i="107"/>
  <c r="AX131" i="107" s="1"/>
  <c r="AJ131" i="107"/>
  <c r="AW131" i="107" s="1"/>
  <c r="AI131" i="107"/>
  <c r="AV131" i="107" s="1"/>
  <c r="AJ123" i="107"/>
  <c r="AW123" i="107" s="1"/>
  <c r="AK123" i="107"/>
  <c r="AX123" i="107" s="1"/>
  <c r="AI123" i="107"/>
  <c r="AV123" i="107" s="1"/>
  <c r="AK63" i="107"/>
  <c r="AX63" i="107" s="1"/>
  <c r="AJ63" i="107"/>
  <c r="AW63" i="107" s="1"/>
  <c r="AI63" i="107"/>
  <c r="AV63" i="107" s="1"/>
  <c r="AK26" i="107"/>
  <c r="AX26" i="107" s="1"/>
  <c r="AJ26" i="107"/>
  <c r="AW26" i="107" s="1"/>
  <c r="AI26" i="107"/>
  <c r="AV26" i="107" s="1"/>
  <c r="AW22" i="107"/>
  <c r="AK311" i="107"/>
  <c r="AX311" i="107" s="1"/>
  <c r="AJ311" i="107"/>
  <c r="AW311" i="107" s="1"/>
  <c r="AI311" i="107"/>
  <c r="AV311" i="107" s="1"/>
  <c r="AK165" i="107"/>
  <c r="AX165" i="107" s="1"/>
  <c r="AJ165" i="107"/>
  <c r="AW165" i="107" s="1"/>
  <c r="AI165" i="107"/>
  <c r="AV165" i="107" s="1"/>
  <c r="AK215" i="107"/>
  <c r="AX215" i="107" s="1"/>
  <c r="AJ215" i="107"/>
  <c r="AW215" i="107" s="1"/>
  <c r="AI215" i="107"/>
  <c r="AV215" i="107" s="1"/>
  <c r="AJ71" i="107"/>
  <c r="AW71" i="107" s="1"/>
  <c r="AK71" i="107"/>
  <c r="AX71" i="107" s="1"/>
  <c r="AI71" i="107"/>
  <c r="AV71" i="107" s="1"/>
  <c r="AK59" i="107"/>
  <c r="AX59" i="107" s="1"/>
  <c r="AI59" i="107"/>
  <c r="AV59" i="107" s="1"/>
  <c r="AJ59" i="107"/>
  <c r="AW59" i="107" s="1"/>
  <c r="AK28" i="107"/>
  <c r="AX28" i="107" s="1"/>
  <c r="AJ28" i="107"/>
  <c r="AW28" i="107" s="1"/>
  <c r="AI28" i="107"/>
  <c r="AV28" i="107" s="1"/>
  <c r="AX22" i="107"/>
  <c r="AJ298" i="107"/>
  <c r="AW298" i="107" s="1"/>
  <c r="AK298" i="107"/>
  <c r="AX298" i="107" s="1"/>
  <c r="AI298" i="107"/>
  <c r="AV298" i="107" s="1"/>
  <c r="AK168" i="107"/>
  <c r="AX168" i="107" s="1"/>
  <c r="AJ168" i="107"/>
  <c r="AW168" i="107" s="1"/>
  <c r="AI168" i="107"/>
  <c r="AV168" i="107" s="1"/>
  <c r="AI242" i="107"/>
  <c r="AV242" i="107" s="1"/>
  <c r="AK242" i="107"/>
  <c r="AX242" i="107" s="1"/>
  <c r="AJ242" i="107"/>
  <c r="AW242" i="107" s="1"/>
  <c r="AJ112" i="107"/>
  <c r="AW112" i="107" s="1"/>
  <c r="AK112" i="107"/>
  <c r="AX112" i="107" s="1"/>
  <c r="AI112" i="107"/>
  <c r="AV112" i="107" s="1"/>
  <c r="AK62" i="107"/>
  <c r="AX62" i="107" s="1"/>
  <c r="AJ62" i="107"/>
  <c r="AW62" i="107" s="1"/>
  <c r="AI62" i="107"/>
  <c r="AV62" i="107" s="1"/>
  <c r="AK48" i="107"/>
  <c r="AX48" i="107" s="1"/>
  <c r="AJ48" i="107"/>
  <c r="AW48" i="107" s="1"/>
  <c r="AI48" i="107"/>
  <c r="AV48" i="107" s="1"/>
  <c r="AJ170" i="107"/>
  <c r="AW170" i="107" s="1"/>
  <c r="AI170" i="107"/>
  <c r="AV170" i="107" s="1"/>
  <c r="AK170" i="107"/>
  <c r="AX170" i="107" s="1"/>
  <c r="AJ338" i="107"/>
  <c r="AW338" i="107" s="1"/>
  <c r="AK338" i="107"/>
  <c r="AX338" i="107" s="1"/>
  <c r="AI338" i="107"/>
  <c r="AV338" i="107" s="1"/>
  <c r="AK324" i="107"/>
  <c r="AX324" i="107" s="1"/>
  <c r="AJ324" i="107"/>
  <c r="AW324" i="107" s="1"/>
  <c r="AI324" i="107"/>
  <c r="AV324" i="107" s="1"/>
  <c r="AJ283" i="107"/>
  <c r="AW283" i="107" s="1"/>
  <c r="AK283" i="107"/>
  <c r="AX283" i="107" s="1"/>
  <c r="AI283" i="107"/>
  <c r="AV283" i="107" s="1"/>
  <c r="AK267" i="107"/>
  <c r="AX267" i="107" s="1"/>
  <c r="AI267" i="107"/>
  <c r="AV267" i="107" s="1"/>
  <c r="AJ267" i="107"/>
  <c r="AW267" i="107" s="1"/>
  <c r="AJ294" i="107"/>
  <c r="AW294" i="107" s="1"/>
  <c r="AK294" i="107"/>
  <c r="AX294" i="107" s="1"/>
  <c r="AI294" i="107"/>
  <c r="AV294" i="107" s="1"/>
  <c r="AK274" i="107"/>
  <c r="AX274" i="107" s="1"/>
  <c r="AJ274" i="107"/>
  <c r="AW274" i="107" s="1"/>
  <c r="AI274" i="107"/>
  <c r="AV274" i="107" s="1"/>
  <c r="AK206" i="107"/>
  <c r="AX206" i="107" s="1"/>
  <c r="AJ206" i="107"/>
  <c r="AW206" i="107" s="1"/>
  <c r="AI206" i="107"/>
  <c r="AV206" i="107" s="1"/>
  <c r="AJ151" i="107"/>
  <c r="AW151" i="107" s="1"/>
  <c r="AK151" i="107"/>
  <c r="AX151" i="107" s="1"/>
  <c r="AI151" i="107"/>
  <c r="AV151" i="107" s="1"/>
  <c r="AK137" i="107"/>
  <c r="AX137" i="107" s="1"/>
  <c r="AJ137" i="107"/>
  <c r="AW137" i="107" s="1"/>
  <c r="AI137" i="107"/>
  <c r="AV137" i="107" s="1"/>
  <c r="AK91" i="107"/>
  <c r="AX91" i="107" s="1"/>
  <c r="AJ91" i="107"/>
  <c r="AW91" i="107" s="1"/>
  <c r="AI91" i="107"/>
  <c r="AV91" i="107" s="1"/>
  <c r="AK84" i="107"/>
  <c r="AX84" i="107" s="1"/>
  <c r="AJ84" i="107"/>
  <c r="AW84" i="107" s="1"/>
  <c r="AI84" i="107"/>
  <c r="AV84" i="107" s="1"/>
  <c r="AK88" i="107"/>
  <c r="AX88" i="107" s="1"/>
  <c r="AJ88" i="107"/>
  <c r="AW88" i="107" s="1"/>
  <c r="AI88" i="107"/>
  <c r="AV88" i="107" s="1"/>
  <c r="AK339" i="107"/>
  <c r="AX339" i="107" s="1"/>
  <c r="AJ339" i="107"/>
  <c r="AW339" i="107" s="1"/>
  <c r="AI339" i="107"/>
  <c r="AV339" i="107" s="1"/>
  <c r="AJ292" i="107"/>
  <c r="AW292" i="107" s="1"/>
  <c r="AI292" i="107"/>
  <c r="AV292" i="107" s="1"/>
  <c r="AK292" i="107"/>
  <c r="AX292" i="107" s="1"/>
  <c r="AI233" i="107"/>
  <c r="AV233" i="107" s="1"/>
  <c r="AK233" i="107"/>
  <c r="AX233" i="107" s="1"/>
  <c r="AJ233" i="107"/>
  <c r="AW233" i="107" s="1"/>
  <c r="AI160" i="107"/>
  <c r="AV160" i="107" s="1"/>
  <c r="AJ160" i="107"/>
  <c r="AW160" i="107" s="1"/>
  <c r="AK160" i="107"/>
  <c r="AX160" i="107" s="1"/>
  <c r="AK251" i="107"/>
  <c r="AX251" i="107" s="1"/>
  <c r="AJ251" i="107"/>
  <c r="AW251" i="107" s="1"/>
  <c r="AI251" i="107"/>
  <c r="AV251" i="107" s="1"/>
  <c r="AK185" i="107"/>
  <c r="AX185" i="107" s="1"/>
  <c r="AJ185" i="107"/>
  <c r="AW185" i="107" s="1"/>
  <c r="AI185" i="107"/>
  <c r="AV185" i="107" s="1"/>
  <c r="AK161" i="107"/>
  <c r="AX161" i="107" s="1"/>
  <c r="AJ161" i="107"/>
  <c r="AW161" i="107" s="1"/>
  <c r="AI161" i="107"/>
  <c r="AV161" i="107" s="1"/>
  <c r="AK156" i="107"/>
  <c r="AX156" i="107" s="1"/>
  <c r="AJ156" i="107"/>
  <c r="AW156" i="107" s="1"/>
  <c r="AI156" i="107"/>
  <c r="AV156" i="107" s="1"/>
  <c r="AK162" i="107"/>
  <c r="AX162" i="107" s="1"/>
  <c r="AJ162" i="107"/>
  <c r="AW162" i="107" s="1"/>
  <c r="AI162" i="107"/>
  <c r="AV162" i="107" s="1"/>
  <c r="AI79" i="107"/>
  <c r="AV79" i="107" s="1"/>
  <c r="AK79" i="107"/>
  <c r="AX79" i="107" s="1"/>
  <c r="AJ79" i="107"/>
  <c r="AW79" i="107" s="1"/>
  <c r="AK44" i="107"/>
  <c r="AX44" i="107" s="1"/>
  <c r="AJ44" i="107"/>
  <c r="AW44" i="107" s="1"/>
  <c r="AI44" i="107"/>
  <c r="AV44" i="107" s="1"/>
  <c r="AK227" i="107"/>
  <c r="AX227" i="107" s="1"/>
  <c r="AI227" i="107"/>
  <c r="AV227" i="107" s="1"/>
  <c r="AJ227" i="107"/>
  <c r="AW227" i="107" s="1"/>
  <c r="AK286" i="107"/>
  <c r="AX286" i="107" s="1"/>
  <c r="AJ286" i="107"/>
  <c r="AW286" i="107" s="1"/>
  <c r="AI286" i="107"/>
  <c r="AV286" i="107" s="1"/>
  <c r="AK226" i="107"/>
  <c r="AX226" i="107" s="1"/>
  <c r="AJ226" i="107"/>
  <c r="AW226" i="107" s="1"/>
  <c r="AI226" i="107"/>
  <c r="AV226" i="107" s="1"/>
  <c r="AK135" i="107"/>
  <c r="AX135" i="107" s="1"/>
  <c r="AJ135" i="107"/>
  <c r="AW135" i="107" s="1"/>
  <c r="AI135" i="107"/>
  <c r="AV135" i="107" s="1"/>
  <c r="AK125" i="107"/>
  <c r="AX125" i="107" s="1"/>
  <c r="AJ125" i="107"/>
  <c r="AW125" i="107" s="1"/>
  <c r="AI125" i="107"/>
  <c r="AV125" i="107" s="1"/>
  <c r="AK146" i="107"/>
  <c r="AX146" i="107" s="1"/>
  <c r="AJ146" i="107"/>
  <c r="AW146" i="107" s="1"/>
  <c r="AI146" i="107"/>
  <c r="AV146" i="107" s="1"/>
  <c r="F14" i="107"/>
  <c r="Q5" i="107" s="1"/>
  <c r="AK347" i="107"/>
  <c r="AX347" i="107" s="1"/>
  <c r="AJ347" i="107"/>
  <c r="AW347" i="107" s="1"/>
  <c r="AI347" i="107"/>
  <c r="AV347" i="107" s="1"/>
  <c r="AJ308" i="107"/>
  <c r="AW308" i="107" s="1"/>
  <c r="AK308" i="107"/>
  <c r="AX308" i="107" s="1"/>
  <c r="AI308" i="107"/>
  <c r="AV308" i="107" s="1"/>
  <c r="AK295" i="107"/>
  <c r="AX295" i="107" s="1"/>
  <c r="AI295" i="107"/>
  <c r="AV295" i="107" s="1"/>
  <c r="AJ295" i="107"/>
  <c r="AW295" i="107" s="1"/>
  <c r="AK270" i="107"/>
  <c r="AX270" i="107" s="1"/>
  <c r="AJ270" i="107"/>
  <c r="AW270" i="107" s="1"/>
  <c r="AI270" i="107"/>
  <c r="AV270" i="107" s="1"/>
  <c r="AI217" i="107"/>
  <c r="AV217" i="107" s="1"/>
  <c r="AK217" i="107"/>
  <c r="AX217" i="107" s="1"/>
  <c r="AJ217" i="107"/>
  <c r="AW217" i="107" s="1"/>
  <c r="AK231" i="107"/>
  <c r="AX231" i="107" s="1"/>
  <c r="AJ231" i="107"/>
  <c r="AW231" i="107" s="1"/>
  <c r="AI231" i="107"/>
  <c r="AV231" i="107" s="1"/>
  <c r="AK236" i="107"/>
  <c r="AX236" i="107" s="1"/>
  <c r="AJ236" i="107"/>
  <c r="AW236" i="107" s="1"/>
  <c r="AI236" i="107"/>
  <c r="AV236" i="107" s="1"/>
  <c r="AK201" i="107"/>
  <c r="AX201" i="107" s="1"/>
  <c r="AI201" i="107"/>
  <c r="AV201" i="107" s="1"/>
  <c r="AJ201" i="107"/>
  <c r="AW201" i="107" s="1"/>
  <c r="AK106" i="107"/>
  <c r="AX106" i="107" s="1"/>
  <c r="AJ106" i="107"/>
  <c r="AW106" i="107" s="1"/>
  <c r="AI106" i="107"/>
  <c r="AV106" i="107" s="1"/>
  <c r="AK29" i="107"/>
  <c r="AX29" i="107" s="1"/>
  <c r="AJ29" i="107"/>
  <c r="AW29" i="107" s="1"/>
  <c r="AI29" i="107"/>
  <c r="AV29" i="107" s="1"/>
  <c r="AI142" i="107"/>
  <c r="AV142" i="107" s="1"/>
  <c r="AK142" i="107"/>
  <c r="AX142" i="107" s="1"/>
  <c r="AJ142" i="107"/>
  <c r="AW142" i="107" s="1"/>
  <c r="AK263" i="107"/>
  <c r="AX263" i="107" s="1"/>
  <c r="AJ263" i="107"/>
  <c r="AW263" i="107" s="1"/>
  <c r="AI263" i="107"/>
  <c r="AV263" i="107" s="1"/>
  <c r="AK117" i="107"/>
  <c r="AX117" i="107" s="1"/>
  <c r="AJ117" i="107"/>
  <c r="AW117" i="107" s="1"/>
  <c r="AI117" i="107"/>
  <c r="AV117" i="107" s="1"/>
  <c r="AK348" i="107"/>
  <c r="AX348" i="107" s="1"/>
  <c r="AJ348" i="107"/>
  <c r="AW348" i="107" s="1"/>
  <c r="AI348" i="107"/>
  <c r="AV348" i="107" s="1"/>
  <c r="AK305" i="107"/>
  <c r="AX305" i="107" s="1"/>
  <c r="AJ305" i="107"/>
  <c r="AW305" i="107" s="1"/>
  <c r="AI305" i="107"/>
  <c r="AV305" i="107" s="1"/>
  <c r="AI208" i="107"/>
  <c r="AV208" i="107" s="1"/>
  <c r="AK208" i="107"/>
  <c r="AX208" i="107" s="1"/>
  <c r="AJ208" i="107"/>
  <c r="AW208" i="107" s="1"/>
  <c r="AK163" i="107"/>
  <c r="AX163" i="107" s="1"/>
  <c r="AJ163" i="107"/>
  <c r="AW163" i="107" s="1"/>
  <c r="AI163" i="107"/>
  <c r="AV163" i="107" s="1"/>
  <c r="AK153" i="107"/>
  <c r="AX153" i="107" s="1"/>
  <c r="AJ153" i="107"/>
  <c r="AW153" i="107" s="1"/>
  <c r="AI153" i="107"/>
  <c r="AV153" i="107" s="1"/>
  <c r="AK194" i="107"/>
  <c r="AX194" i="107" s="1"/>
  <c r="AJ194" i="107"/>
  <c r="AW194" i="107" s="1"/>
  <c r="AI194" i="107"/>
  <c r="AV194" i="107" s="1"/>
  <c r="AK109" i="107"/>
  <c r="AX109" i="107" s="1"/>
  <c r="AJ109" i="107"/>
  <c r="AW109" i="107" s="1"/>
  <c r="AI109" i="107"/>
  <c r="AV109" i="107" s="1"/>
  <c r="AK72" i="107"/>
  <c r="AX72" i="107" s="1"/>
  <c r="AJ72" i="107"/>
  <c r="AW72" i="107" s="1"/>
  <c r="AI72" i="107"/>
  <c r="AV72" i="107" s="1"/>
  <c r="F17" i="107"/>
  <c r="U5" i="107" s="1"/>
  <c r="G50" i="2" s="1"/>
  <c r="AK75" i="107"/>
  <c r="AX75" i="107" s="1"/>
  <c r="AI75" i="107"/>
  <c r="AV75" i="107" s="1"/>
  <c r="AJ75" i="107"/>
  <c r="AW75" i="107" s="1"/>
  <c r="AJ332" i="107"/>
  <c r="AW332" i="107" s="1"/>
  <c r="AI332" i="107"/>
  <c r="AV332" i="107" s="1"/>
  <c r="AK332" i="107"/>
  <c r="AX332" i="107" s="1"/>
  <c r="AK279" i="107"/>
  <c r="AX279" i="107" s="1"/>
  <c r="AJ279" i="107"/>
  <c r="AW279" i="107" s="1"/>
  <c r="AI279" i="107"/>
  <c r="AV279" i="107" s="1"/>
  <c r="AK195" i="107"/>
  <c r="AX195" i="107" s="1"/>
  <c r="AI195" i="107"/>
  <c r="AV195" i="107" s="1"/>
  <c r="AJ195" i="107"/>
  <c r="AW195" i="107" s="1"/>
  <c r="AK264" i="107"/>
  <c r="AX264" i="107" s="1"/>
  <c r="AJ264" i="107"/>
  <c r="AW264" i="107" s="1"/>
  <c r="AI264" i="107"/>
  <c r="AV264" i="107" s="1"/>
  <c r="AK179" i="107"/>
  <c r="AX179" i="107" s="1"/>
  <c r="AJ179" i="107"/>
  <c r="AW179" i="107" s="1"/>
  <c r="AI179" i="107"/>
  <c r="AV179" i="107" s="1"/>
  <c r="AK152" i="107"/>
  <c r="AX152" i="107" s="1"/>
  <c r="AJ152" i="107"/>
  <c r="AW152" i="107" s="1"/>
  <c r="AI152" i="107"/>
  <c r="AV152" i="107" s="1"/>
  <c r="AK210" i="107"/>
  <c r="AX210" i="107" s="1"/>
  <c r="AJ210" i="107"/>
  <c r="AW210" i="107" s="1"/>
  <c r="AI210" i="107"/>
  <c r="AV210" i="107" s="1"/>
  <c r="AK202" i="107"/>
  <c r="AX202" i="107" s="1"/>
  <c r="AJ202" i="107"/>
  <c r="AW202" i="107" s="1"/>
  <c r="AI202" i="107"/>
  <c r="AV202" i="107" s="1"/>
  <c r="AI108" i="107"/>
  <c r="AV108" i="107" s="1"/>
  <c r="AK108" i="107"/>
  <c r="AX108" i="107" s="1"/>
  <c r="AJ108" i="107"/>
  <c r="AW108" i="107" s="1"/>
  <c r="AK23" i="107"/>
  <c r="AX23" i="107" s="1"/>
  <c r="AJ23" i="107"/>
  <c r="AW23" i="107" s="1"/>
  <c r="AI23" i="107"/>
  <c r="AV23" i="107" s="1"/>
  <c r="J14" i="107"/>
  <c r="AI96" i="107"/>
  <c r="AV96" i="107" s="1"/>
  <c r="AK96" i="107"/>
  <c r="AX96" i="107" s="1"/>
  <c r="AJ96" i="107"/>
  <c r="AW96" i="107" s="1"/>
  <c r="AK327" i="107"/>
  <c r="AX327" i="107" s="1"/>
  <c r="AJ327" i="107"/>
  <c r="AW327" i="107" s="1"/>
  <c r="AI327" i="107"/>
  <c r="AV327" i="107" s="1"/>
  <c r="AJ175" i="107"/>
  <c r="AW175" i="107" s="1"/>
  <c r="AI175" i="107"/>
  <c r="AV175" i="107" s="1"/>
  <c r="AK175" i="107"/>
  <c r="AX175" i="107" s="1"/>
  <c r="AK207" i="107"/>
  <c r="AX207" i="107" s="1"/>
  <c r="AJ207" i="107"/>
  <c r="AW207" i="107" s="1"/>
  <c r="AI207" i="107"/>
  <c r="AV207" i="107" s="1"/>
  <c r="AI141" i="107"/>
  <c r="AV141" i="107" s="1"/>
  <c r="AK141" i="107"/>
  <c r="AX141" i="107" s="1"/>
  <c r="AJ141" i="107"/>
  <c r="AW141" i="107" s="1"/>
  <c r="AK74" i="107"/>
  <c r="AX74" i="107" s="1"/>
  <c r="AJ74" i="107"/>
  <c r="AW74" i="107" s="1"/>
  <c r="AI74" i="107"/>
  <c r="AV74" i="107" s="1"/>
  <c r="AJ345" i="107"/>
  <c r="AW345" i="107" s="1"/>
  <c r="AI345" i="107"/>
  <c r="AV345" i="107" s="1"/>
  <c r="AK345" i="107"/>
  <c r="AX345" i="107" s="1"/>
  <c r="AK320" i="107"/>
  <c r="AX320" i="107" s="1"/>
  <c r="AJ320" i="107"/>
  <c r="AW320" i="107" s="1"/>
  <c r="AI320" i="107"/>
  <c r="AV320" i="107" s="1"/>
  <c r="AI290" i="107"/>
  <c r="AV290" i="107" s="1"/>
  <c r="AK290" i="107"/>
  <c r="AX290" i="107" s="1"/>
  <c r="AJ290" i="107"/>
  <c r="AW290" i="107" s="1"/>
  <c r="AK229" i="107"/>
  <c r="AX229" i="107" s="1"/>
  <c r="AJ229" i="107"/>
  <c r="AW229" i="107" s="1"/>
  <c r="AI229" i="107"/>
  <c r="AV229" i="107" s="1"/>
  <c r="AK209" i="107"/>
  <c r="AX209" i="107" s="1"/>
  <c r="AJ209" i="107"/>
  <c r="AW209" i="107" s="1"/>
  <c r="AI209" i="107"/>
  <c r="AV209" i="107" s="1"/>
  <c r="AJ143" i="107"/>
  <c r="AW143" i="107" s="1"/>
  <c r="AI143" i="107"/>
  <c r="AV143" i="107" s="1"/>
  <c r="AK143" i="107"/>
  <c r="AX143" i="107" s="1"/>
  <c r="AK129" i="107"/>
  <c r="AX129" i="107" s="1"/>
  <c r="AJ129" i="107"/>
  <c r="AW129" i="107" s="1"/>
  <c r="AI129" i="107"/>
  <c r="AV129" i="107" s="1"/>
  <c r="F16" i="107"/>
  <c r="V5" i="107" s="1"/>
  <c r="H50" i="2" s="1"/>
  <c r="AK32" i="107"/>
  <c r="AX32" i="107" s="1"/>
  <c r="AJ32" i="107"/>
  <c r="AW32" i="107" s="1"/>
  <c r="AI32" i="107"/>
  <c r="AV32" i="107" s="1"/>
  <c r="AJ95" i="107"/>
  <c r="AW95" i="107" s="1"/>
  <c r="AI95" i="107"/>
  <c r="AV95" i="107" s="1"/>
  <c r="AK95" i="107"/>
  <c r="AX95" i="107" s="1"/>
  <c r="J15" i="107"/>
  <c r="T6" i="107" s="1"/>
  <c r="R8" i="107" s="1"/>
  <c r="H26" i="2" s="1"/>
  <c r="AK42" i="107"/>
  <c r="AX42" i="107" s="1"/>
  <c r="AJ42" i="107"/>
  <c r="AW42" i="107" s="1"/>
  <c r="AI42" i="107"/>
  <c r="AV42" i="107" s="1"/>
  <c r="AK344" i="107"/>
  <c r="AX344" i="107" s="1"/>
  <c r="AJ344" i="107"/>
  <c r="AW344" i="107" s="1"/>
  <c r="AI344" i="107"/>
  <c r="AV344" i="107" s="1"/>
  <c r="AK188" i="107"/>
  <c r="AX188" i="107" s="1"/>
  <c r="AJ188" i="107"/>
  <c r="AW188" i="107" s="1"/>
  <c r="AI188" i="107"/>
  <c r="AV188" i="107" s="1"/>
  <c r="AK178" i="107"/>
  <c r="AX178" i="107" s="1"/>
  <c r="AJ178" i="107"/>
  <c r="AW178" i="107" s="1"/>
  <c r="AI178" i="107"/>
  <c r="AV178" i="107" s="1"/>
  <c r="AJ136" i="107"/>
  <c r="AW136" i="107" s="1"/>
  <c r="AI136" i="107"/>
  <c r="AV136" i="107" s="1"/>
  <c r="AK136" i="107"/>
  <c r="AX136" i="107" s="1"/>
  <c r="AI176" i="107"/>
  <c r="AV176" i="107" s="1"/>
  <c r="AK176" i="107"/>
  <c r="AX176" i="107" s="1"/>
  <c r="AJ176" i="107"/>
  <c r="AW176" i="107" s="1"/>
  <c r="F19" i="107"/>
  <c r="W5" i="107" s="1"/>
  <c r="I50" i="2" s="1"/>
  <c r="P12" i="107"/>
  <c r="J16" i="107"/>
  <c r="W6" i="107" s="1"/>
  <c r="S8" i="107" s="1"/>
  <c r="I26" i="2" s="1"/>
  <c r="AK58" i="107"/>
  <c r="AX58" i="107" s="1"/>
  <c r="AJ58" i="107"/>
  <c r="AW58" i="107" s="1"/>
  <c r="AI58" i="107"/>
  <c r="AV58" i="107" s="1"/>
  <c r="AJ299" i="107"/>
  <c r="AW299" i="107" s="1"/>
  <c r="AK299" i="107"/>
  <c r="AX299" i="107" s="1"/>
  <c r="AI299" i="107"/>
  <c r="AV299" i="107" s="1"/>
  <c r="AI322" i="107"/>
  <c r="AV322" i="107" s="1"/>
  <c r="AK322" i="107"/>
  <c r="AX322" i="107" s="1"/>
  <c r="AJ322" i="107"/>
  <c r="AW322" i="107" s="1"/>
  <c r="AI331" i="107"/>
  <c r="AV331" i="107" s="1"/>
  <c r="AK331" i="107"/>
  <c r="AX331" i="107" s="1"/>
  <c r="AJ331" i="107"/>
  <c r="AW331" i="107" s="1"/>
  <c r="AI337" i="107"/>
  <c r="AV337" i="107" s="1"/>
  <c r="AK337" i="107"/>
  <c r="AX337" i="107" s="1"/>
  <c r="AJ337" i="107"/>
  <c r="AW337" i="107" s="1"/>
  <c r="AI265" i="107"/>
  <c r="AV265" i="107" s="1"/>
  <c r="AK265" i="107"/>
  <c r="AX265" i="107" s="1"/>
  <c r="AJ265" i="107"/>
  <c r="AW265" i="107" s="1"/>
  <c r="AI232" i="107"/>
  <c r="AV232" i="107" s="1"/>
  <c r="AK232" i="107"/>
  <c r="AX232" i="107" s="1"/>
  <c r="AJ232" i="107"/>
  <c r="AW232" i="107" s="1"/>
  <c r="AJ243" i="107"/>
  <c r="AW243" i="107" s="1"/>
  <c r="AI243" i="107"/>
  <c r="AV243" i="107" s="1"/>
  <c r="AK243" i="107"/>
  <c r="AX243" i="107" s="1"/>
  <c r="AI144" i="107"/>
  <c r="AV144" i="107" s="1"/>
  <c r="AJ144" i="107"/>
  <c r="AW144" i="107" s="1"/>
  <c r="AK144" i="107"/>
  <c r="AX144" i="107" s="1"/>
  <c r="AI116" i="107"/>
  <c r="AV116" i="107" s="1"/>
  <c r="AK116" i="107"/>
  <c r="AX116" i="107" s="1"/>
  <c r="AJ116" i="107"/>
  <c r="AW116" i="107" s="1"/>
  <c r="AK68" i="107"/>
  <c r="AX68" i="107" s="1"/>
  <c r="AJ68" i="107"/>
  <c r="AW68" i="107" s="1"/>
  <c r="AI68" i="107"/>
  <c r="AV68" i="107" s="1"/>
  <c r="J19" i="107"/>
  <c r="AK39" i="107"/>
  <c r="AX39" i="107" s="1"/>
  <c r="AJ39" i="107"/>
  <c r="AW39" i="107" s="1"/>
  <c r="AI39" i="107"/>
  <c r="AV39" i="107" s="1"/>
  <c r="AI80" i="107"/>
  <c r="AV80" i="107" s="1"/>
  <c r="AK80" i="107"/>
  <c r="AX80" i="107" s="1"/>
  <c r="AJ80" i="107"/>
  <c r="AW80" i="107" s="1"/>
  <c r="AK226" i="106"/>
  <c r="AX226" i="106" s="1"/>
  <c r="AI226" i="106"/>
  <c r="AV226" i="106" s="1"/>
  <c r="AJ226" i="106"/>
  <c r="AW226" i="106" s="1"/>
  <c r="AK335" i="106"/>
  <c r="AX335" i="106" s="1"/>
  <c r="AJ335" i="106"/>
  <c r="AW335" i="106" s="1"/>
  <c r="AI335" i="106"/>
  <c r="AV335" i="106" s="1"/>
  <c r="AI345" i="106"/>
  <c r="AV345" i="106" s="1"/>
  <c r="AK345" i="106"/>
  <c r="AX345" i="106" s="1"/>
  <c r="AJ345" i="106"/>
  <c r="AW345" i="106" s="1"/>
  <c r="AK308" i="106"/>
  <c r="AX308" i="106" s="1"/>
  <c r="AJ308" i="106"/>
  <c r="AW308" i="106" s="1"/>
  <c r="AI308" i="106"/>
  <c r="AV308" i="106" s="1"/>
  <c r="AI219" i="106"/>
  <c r="AV219" i="106" s="1"/>
  <c r="AK219" i="106"/>
  <c r="AX219" i="106" s="1"/>
  <c r="AJ219" i="106"/>
  <c r="AW219" i="106" s="1"/>
  <c r="AJ180" i="106"/>
  <c r="AW180" i="106" s="1"/>
  <c r="AK180" i="106"/>
  <c r="AX180" i="106" s="1"/>
  <c r="AI180" i="106"/>
  <c r="AV180" i="106" s="1"/>
  <c r="AJ336" i="106"/>
  <c r="AW336" i="106" s="1"/>
  <c r="AK336" i="106"/>
  <c r="AX336" i="106" s="1"/>
  <c r="AI336" i="106"/>
  <c r="AV336" i="106" s="1"/>
  <c r="AK347" i="106"/>
  <c r="AX347" i="106" s="1"/>
  <c r="AJ347" i="106"/>
  <c r="AW347" i="106" s="1"/>
  <c r="AI347" i="106"/>
  <c r="AV347" i="106" s="1"/>
  <c r="AK207" i="106"/>
  <c r="AX207" i="106" s="1"/>
  <c r="AJ207" i="106"/>
  <c r="AW207" i="106" s="1"/>
  <c r="AI207" i="106"/>
  <c r="AV207" i="106" s="1"/>
  <c r="AJ30" i="106"/>
  <c r="AW30" i="106" s="1"/>
  <c r="AI30" i="106"/>
  <c r="AV30" i="106" s="1"/>
  <c r="AK30" i="106"/>
  <c r="AX30" i="106" s="1"/>
  <c r="AI41" i="106"/>
  <c r="AV41" i="106" s="1"/>
  <c r="AK41" i="106"/>
  <c r="AX41" i="106" s="1"/>
  <c r="AJ41" i="106"/>
  <c r="AW41" i="106" s="1"/>
  <c r="AK79" i="106"/>
  <c r="AX79" i="106" s="1"/>
  <c r="AJ79" i="106"/>
  <c r="AW79" i="106" s="1"/>
  <c r="AI79" i="106"/>
  <c r="AV79" i="106" s="1"/>
  <c r="AK23" i="106"/>
  <c r="AJ23" i="106"/>
  <c r="AI23" i="106"/>
  <c r="AK34" i="106"/>
  <c r="AX34" i="106" s="1"/>
  <c r="AJ34" i="106"/>
  <c r="AW34" i="106" s="1"/>
  <c r="AI34" i="106"/>
  <c r="AV34" i="106" s="1"/>
  <c r="AJ279" i="106"/>
  <c r="AW279" i="106" s="1"/>
  <c r="AI279" i="106"/>
  <c r="AV279" i="106" s="1"/>
  <c r="AK279" i="106"/>
  <c r="AX279" i="106" s="1"/>
  <c r="AK249" i="106"/>
  <c r="AX249" i="106" s="1"/>
  <c r="AJ249" i="106"/>
  <c r="AW249" i="106" s="1"/>
  <c r="AI249" i="106"/>
  <c r="AV249" i="106" s="1"/>
  <c r="AK158" i="106"/>
  <c r="AX158" i="106" s="1"/>
  <c r="AJ158" i="106"/>
  <c r="AW158" i="106" s="1"/>
  <c r="AI158" i="106"/>
  <c r="AV158" i="106" s="1"/>
  <c r="AJ337" i="106"/>
  <c r="AW337" i="106" s="1"/>
  <c r="AI337" i="106"/>
  <c r="AV337" i="106" s="1"/>
  <c r="AK337" i="106"/>
  <c r="AX337" i="106" s="1"/>
  <c r="AK264" i="106"/>
  <c r="AX264" i="106" s="1"/>
  <c r="AJ264" i="106"/>
  <c r="AW264" i="106" s="1"/>
  <c r="AI264" i="106"/>
  <c r="AV264" i="106" s="1"/>
  <c r="AI297" i="106"/>
  <c r="AV297" i="106" s="1"/>
  <c r="AK297" i="106"/>
  <c r="AX297" i="106" s="1"/>
  <c r="AJ297" i="106"/>
  <c r="AW297" i="106" s="1"/>
  <c r="AI240" i="106"/>
  <c r="AV240" i="106" s="1"/>
  <c r="AK240" i="106"/>
  <c r="AX240" i="106" s="1"/>
  <c r="AJ240" i="106"/>
  <c r="AW240" i="106" s="1"/>
  <c r="AK256" i="106"/>
  <c r="AX256" i="106" s="1"/>
  <c r="AI256" i="106"/>
  <c r="AV256" i="106" s="1"/>
  <c r="AJ256" i="106"/>
  <c r="AW256" i="106" s="1"/>
  <c r="AJ210" i="106"/>
  <c r="AW210" i="106" s="1"/>
  <c r="AI210" i="106"/>
  <c r="AV210" i="106" s="1"/>
  <c r="AK210" i="106"/>
  <c r="AX210" i="106" s="1"/>
  <c r="AK104" i="106"/>
  <c r="AX104" i="106" s="1"/>
  <c r="AJ104" i="106"/>
  <c r="AW104" i="106" s="1"/>
  <c r="AI104" i="106"/>
  <c r="AV104" i="106" s="1"/>
  <c r="AK51" i="106"/>
  <c r="AX51" i="106" s="1"/>
  <c r="AJ51" i="106"/>
  <c r="AW51" i="106" s="1"/>
  <c r="AI51" i="106"/>
  <c r="AV51" i="106" s="1"/>
  <c r="AK50" i="106"/>
  <c r="AX50" i="106" s="1"/>
  <c r="AJ50" i="106"/>
  <c r="AW50" i="106" s="1"/>
  <c r="AI50" i="106"/>
  <c r="AV50" i="106" s="1"/>
  <c r="AJ296" i="106"/>
  <c r="AW296" i="106" s="1"/>
  <c r="AI296" i="106"/>
  <c r="AV296" i="106" s="1"/>
  <c r="AK296" i="106"/>
  <c r="AX296" i="106" s="1"/>
  <c r="AK245" i="106"/>
  <c r="AX245" i="106" s="1"/>
  <c r="AJ245" i="106"/>
  <c r="AW245" i="106" s="1"/>
  <c r="AI245" i="106"/>
  <c r="AV245" i="106" s="1"/>
  <c r="AK292" i="106"/>
  <c r="AX292" i="106" s="1"/>
  <c r="AJ292" i="106"/>
  <c r="AW292" i="106" s="1"/>
  <c r="AI292" i="106"/>
  <c r="AV292" i="106" s="1"/>
  <c r="AJ171" i="106"/>
  <c r="AW171" i="106" s="1"/>
  <c r="AK171" i="106"/>
  <c r="AX171" i="106" s="1"/>
  <c r="AI171" i="106"/>
  <c r="AV171" i="106" s="1"/>
  <c r="AI152" i="106"/>
  <c r="AV152" i="106" s="1"/>
  <c r="AK152" i="106"/>
  <c r="AX152" i="106" s="1"/>
  <c r="AJ152" i="106"/>
  <c r="AW152" i="106" s="1"/>
  <c r="AI143" i="106"/>
  <c r="AV143" i="106" s="1"/>
  <c r="AK143" i="106"/>
  <c r="AX143" i="106" s="1"/>
  <c r="AJ143" i="106"/>
  <c r="AW143" i="106" s="1"/>
  <c r="AK137" i="106"/>
  <c r="AX137" i="106" s="1"/>
  <c r="AJ137" i="106"/>
  <c r="AW137" i="106" s="1"/>
  <c r="AI137" i="106"/>
  <c r="AV137" i="106" s="1"/>
  <c r="AI33" i="106"/>
  <c r="AV33" i="106" s="1"/>
  <c r="AJ33" i="106"/>
  <c r="AW33" i="106" s="1"/>
  <c r="AK33" i="106"/>
  <c r="AX33" i="106" s="1"/>
  <c r="AK95" i="106"/>
  <c r="AX95" i="106" s="1"/>
  <c r="AJ95" i="106"/>
  <c r="AW95" i="106" s="1"/>
  <c r="AI95" i="106"/>
  <c r="AV95" i="106" s="1"/>
  <c r="AI31" i="106"/>
  <c r="AV31" i="106" s="1"/>
  <c r="AK31" i="106"/>
  <c r="AX31" i="106" s="1"/>
  <c r="AJ31" i="106"/>
  <c r="AW31" i="106" s="1"/>
  <c r="AK81" i="106"/>
  <c r="AX81" i="106" s="1"/>
  <c r="AJ81" i="106"/>
  <c r="AW81" i="106" s="1"/>
  <c r="AI81" i="106"/>
  <c r="AV81" i="106" s="1"/>
  <c r="AK328" i="106"/>
  <c r="AX328" i="106" s="1"/>
  <c r="AJ328" i="106"/>
  <c r="AW328" i="106" s="1"/>
  <c r="AI328" i="106"/>
  <c r="AV328" i="106" s="1"/>
  <c r="AJ258" i="106"/>
  <c r="AW258" i="106" s="1"/>
  <c r="AI258" i="106"/>
  <c r="AV258" i="106" s="1"/>
  <c r="AK258" i="106"/>
  <c r="AX258" i="106" s="1"/>
  <c r="AJ193" i="106"/>
  <c r="AW193" i="106" s="1"/>
  <c r="AK193" i="106"/>
  <c r="AX193" i="106" s="1"/>
  <c r="AI193" i="106"/>
  <c r="AV193" i="106" s="1"/>
  <c r="AK168" i="106"/>
  <c r="AX168" i="106" s="1"/>
  <c r="AJ168" i="106"/>
  <c r="AW168" i="106" s="1"/>
  <c r="AI168" i="106"/>
  <c r="AV168" i="106" s="1"/>
  <c r="AK177" i="106"/>
  <c r="AX177" i="106" s="1"/>
  <c r="AJ177" i="106"/>
  <c r="AW177" i="106" s="1"/>
  <c r="AI177" i="106"/>
  <c r="AV177" i="106" s="1"/>
  <c r="AK111" i="106"/>
  <c r="AX111" i="106" s="1"/>
  <c r="AJ111" i="106"/>
  <c r="AW111" i="106" s="1"/>
  <c r="AI111" i="106"/>
  <c r="AV111" i="106" s="1"/>
  <c r="AK58" i="106"/>
  <c r="AX58" i="106" s="1"/>
  <c r="AJ58" i="106"/>
  <c r="AW58" i="106" s="1"/>
  <c r="AI58" i="106"/>
  <c r="AV58" i="106" s="1"/>
  <c r="AK42" i="106"/>
  <c r="AX42" i="106" s="1"/>
  <c r="AJ42" i="106"/>
  <c r="AW42" i="106" s="1"/>
  <c r="AI42" i="106"/>
  <c r="AV42" i="106" s="1"/>
  <c r="AK29" i="106"/>
  <c r="AX29" i="106" s="1"/>
  <c r="AJ29" i="106"/>
  <c r="AW29" i="106" s="1"/>
  <c r="AI29" i="106"/>
  <c r="AV29" i="106" s="1"/>
  <c r="AK298" i="106"/>
  <c r="AX298" i="106" s="1"/>
  <c r="AJ298" i="106"/>
  <c r="AW298" i="106" s="1"/>
  <c r="AI298" i="106"/>
  <c r="AV298" i="106" s="1"/>
  <c r="AK289" i="106"/>
  <c r="AX289" i="106" s="1"/>
  <c r="AJ289" i="106"/>
  <c r="AW289" i="106" s="1"/>
  <c r="AI289" i="106"/>
  <c r="AV289" i="106" s="1"/>
  <c r="AK156" i="106"/>
  <c r="AX156" i="106" s="1"/>
  <c r="AJ156" i="106"/>
  <c r="AW156" i="106" s="1"/>
  <c r="AI156" i="106"/>
  <c r="AV156" i="106" s="1"/>
  <c r="AI164" i="106"/>
  <c r="AV164" i="106" s="1"/>
  <c r="AJ164" i="106"/>
  <c r="AW164" i="106" s="1"/>
  <c r="AK164" i="106"/>
  <c r="AX164" i="106" s="1"/>
  <c r="AJ151" i="106"/>
  <c r="AW151" i="106" s="1"/>
  <c r="AK151" i="106"/>
  <c r="AX151" i="106" s="1"/>
  <c r="AI151" i="106"/>
  <c r="AV151" i="106" s="1"/>
  <c r="AK101" i="106"/>
  <c r="AX101" i="106" s="1"/>
  <c r="AI101" i="106"/>
  <c r="AV101" i="106" s="1"/>
  <c r="AJ101" i="106"/>
  <c r="AW101" i="106" s="1"/>
  <c r="AJ32" i="106"/>
  <c r="AW32" i="106" s="1"/>
  <c r="AK32" i="106"/>
  <c r="AX32" i="106" s="1"/>
  <c r="AI32" i="106"/>
  <c r="AV32" i="106" s="1"/>
  <c r="AK65" i="106"/>
  <c r="AX65" i="106" s="1"/>
  <c r="AJ65" i="106"/>
  <c r="AW65" i="106" s="1"/>
  <c r="AI65" i="106"/>
  <c r="AV65" i="106" s="1"/>
  <c r="AK43" i="106"/>
  <c r="AX43" i="106" s="1"/>
  <c r="AJ43" i="106"/>
  <c r="AW43" i="106" s="1"/>
  <c r="AI43" i="106"/>
  <c r="AV43" i="106" s="1"/>
  <c r="AK220" i="106"/>
  <c r="AX220" i="106" s="1"/>
  <c r="AI220" i="106"/>
  <c r="AV220" i="106" s="1"/>
  <c r="AJ220" i="106"/>
  <c r="AW220" i="106" s="1"/>
  <c r="AJ247" i="106"/>
  <c r="AW247" i="106" s="1"/>
  <c r="AI247" i="106"/>
  <c r="AV247" i="106" s="1"/>
  <c r="AK247" i="106"/>
  <c r="AX247" i="106" s="1"/>
  <c r="AJ322" i="106"/>
  <c r="AW322" i="106" s="1"/>
  <c r="AK322" i="106"/>
  <c r="AX322" i="106" s="1"/>
  <c r="AI322" i="106"/>
  <c r="AV322" i="106" s="1"/>
  <c r="AK332" i="106"/>
  <c r="AX332" i="106" s="1"/>
  <c r="AJ332" i="106"/>
  <c r="AW332" i="106" s="1"/>
  <c r="AI332" i="106"/>
  <c r="AV332" i="106" s="1"/>
  <c r="AJ287" i="106"/>
  <c r="AW287" i="106" s="1"/>
  <c r="AI287" i="106"/>
  <c r="AV287" i="106" s="1"/>
  <c r="AK287" i="106"/>
  <c r="AX287" i="106" s="1"/>
  <c r="AK250" i="106"/>
  <c r="AX250" i="106" s="1"/>
  <c r="AJ250" i="106"/>
  <c r="AW250" i="106" s="1"/>
  <c r="AI250" i="106"/>
  <c r="AV250" i="106" s="1"/>
  <c r="AK196" i="106"/>
  <c r="AX196" i="106" s="1"/>
  <c r="AI196" i="106"/>
  <c r="AV196" i="106" s="1"/>
  <c r="AJ196" i="106"/>
  <c r="AW196" i="106" s="1"/>
  <c r="AK206" i="106"/>
  <c r="AX206" i="106" s="1"/>
  <c r="AJ206" i="106"/>
  <c r="AW206" i="106" s="1"/>
  <c r="AI206" i="106"/>
  <c r="AV206" i="106" s="1"/>
  <c r="AK197" i="106"/>
  <c r="AX197" i="106" s="1"/>
  <c r="AI197" i="106"/>
  <c r="AV197" i="106" s="1"/>
  <c r="AJ197" i="106"/>
  <c r="AW197" i="106" s="1"/>
  <c r="AI118" i="106"/>
  <c r="AV118" i="106" s="1"/>
  <c r="AK118" i="106"/>
  <c r="AX118" i="106" s="1"/>
  <c r="AJ118" i="106"/>
  <c r="AW118" i="106" s="1"/>
  <c r="AK84" i="106"/>
  <c r="AX84" i="106" s="1"/>
  <c r="AJ84" i="106"/>
  <c r="AW84" i="106" s="1"/>
  <c r="AI84" i="106"/>
  <c r="AV84" i="106" s="1"/>
  <c r="F18" i="106"/>
  <c r="R5" i="106" s="1"/>
  <c r="D51" i="2" s="1"/>
  <c r="J14" i="106"/>
  <c r="F14" i="106"/>
  <c r="Q5" i="106" s="1"/>
  <c r="C51" i="2" s="1"/>
  <c r="AK35" i="106"/>
  <c r="AX35" i="106" s="1"/>
  <c r="AJ35" i="106"/>
  <c r="AW35" i="106" s="1"/>
  <c r="AI35" i="106"/>
  <c r="AV35" i="106" s="1"/>
  <c r="AK344" i="106"/>
  <c r="AX344" i="106" s="1"/>
  <c r="AJ344" i="106"/>
  <c r="AW344" i="106" s="1"/>
  <c r="AI344" i="106"/>
  <c r="AV344" i="106" s="1"/>
  <c r="AK283" i="106"/>
  <c r="AX283" i="106" s="1"/>
  <c r="AJ283" i="106"/>
  <c r="AW283" i="106" s="1"/>
  <c r="AI283" i="106"/>
  <c r="AV283" i="106" s="1"/>
  <c r="AJ270" i="106"/>
  <c r="AW270" i="106" s="1"/>
  <c r="AI270" i="106"/>
  <c r="AV270" i="106" s="1"/>
  <c r="AK270" i="106"/>
  <c r="AX270" i="106" s="1"/>
  <c r="AJ259" i="106"/>
  <c r="AW259" i="106" s="1"/>
  <c r="AI259" i="106"/>
  <c r="AV259" i="106" s="1"/>
  <c r="AK259" i="106"/>
  <c r="AX259" i="106" s="1"/>
  <c r="AJ185" i="106"/>
  <c r="AW185" i="106" s="1"/>
  <c r="AI185" i="106"/>
  <c r="AV185" i="106" s="1"/>
  <c r="AK185" i="106"/>
  <c r="AX185" i="106" s="1"/>
  <c r="AK136" i="106"/>
  <c r="AX136" i="106" s="1"/>
  <c r="AJ136" i="106"/>
  <c r="AW136" i="106" s="1"/>
  <c r="AI136" i="106"/>
  <c r="AV136" i="106" s="1"/>
  <c r="AK123" i="106"/>
  <c r="AX123" i="106" s="1"/>
  <c r="AJ123" i="106"/>
  <c r="AW123" i="106" s="1"/>
  <c r="AI123" i="106"/>
  <c r="AV123" i="106" s="1"/>
  <c r="AK89" i="106"/>
  <c r="AX89" i="106" s="1"/>
  <c r="AI89" i="106"/>
  <c r="AV89" i="106" s="1"/>
  <c r="AJ89" i="106"/>
  <c r="AW89" i="106" s="1"/>
  <c r="J16" i="106"/>
  <c r="W6" i="106" s="1"/>
  <c r="S8" i="106" s="1"/>
  <c r="I27" i="2" s="1"/>
  <c r="F17" i="106"/>
  <c r="U5" i="106" s="1"/>
  <c r="G51" i="2" s="1"/>
  <c r="AK91" i="106"/>
  <c r="AX91" i="106" s="1"/>
  <c r="AI91" i="106"/>
  <c r="AV91" i="106" s="1"/>
  <c r="AJ91" i="106"/>
  <c r="AW91" i="106" s="1"/>
  <c r="L23" i="106"/>
  <c r="J19" i="106" s="1"/>
  <c r="AI331" i="106"/>
  <c r="AV331" i="106" s="1"/>
  <c r="AK331" i="106"/>
  <c r="AX331" i="106" s="1"/>
  <c r="AJ331" i="106"/>
  <c r="AW331" i="106" s="1"/>
  <c r="AK252" i="106"/>
  <c r="AX252" i="106" s="1"/>
  <c r="AI252" i="106"/>
  <c r="AV252" i="106" s="1"/>
  <c r="AJ252" i="106"/>
  <c r="AW252" i="106" s="1"/>
  <c r="AI147" i="106"/>
  <c r="AV147" i="106" s="1"/>
  <c r="AK147" i="106"/>
  <c r="AX147" i="106" s="1"/>
  <c r="AJ147" i="106"/>
  <c r="AW147" i="106" s="1"/>
  <c r="AI315" i="106"/>
  <c r="AV315" i="106" s="1"/>
  <c r="AK315" i="106"/>
  <c r="AX315" i="106" s="1"/>
  <c r="AJ315" i="106"/>
  <c r="AW315" i="106" s="1"/>
  <c r="AJ239" i="106"/>
  <c r="AW239" i="106" s="1"/>
  <c r="AK239" i="106"/>
  <c r="AX239" i="106" s="1"/>
  <c r="AI239" i="106"/>
  <c r="AV239" i="106" s="1"/>
  <c r="AK261" i="106"/>
  <c r="AX261" i="106" s="1"/>
  <c r="AJ261" i="106"/>
  <c r="AW261" i="106" s="1"/>
  <c r="AI261" i="106"/>
  <c r="AV261" i="106" s="1"/>
  <c r="AK201" i="106"/>
  <c r="AX201" i="106" s="1"/>
  <c r="AJ201" i="106"/>
  <c r="AW201" i="106" s="1"/>
  <c r="AI201" i="106"/>
  <c r="AV201" i="106" s="1"/>
  <c r="AJ199" i="106"/>
  <c r="AW199" i="106" s="1"/>
  <c r="AI199" i="106"/>
  <c r="AV199" i="106" s="1"/>
  <c r="AK199" i="106"/>
  <c r="AX199" i="106" s="1"/>
  <c r="AI224" i="106"/>
  <c r="AV224" i="106" s="1"/>
  <c r="AK224" i="106"/>
  <c r="AX224" i="106" s="1"/>
  <c r="AJ224" i="106"/>
  <c r="AW224" i="106" s="1"/>
  <c r="AK134" i="106"/>
  <c r="AX134" i="106" s="1"/>
  <c r="AJ134" i="106"/>
  <c r="AW134" i="106" s="1"/>
  <c r="AI134" i="106"/>
  <c r="AV134" i="106" s="1"/>
  <c r="AK157" i="106"/>
  <c r="AX157" i="106" s="1"/>
  <c r="AJ157" i="106"/>
  <c r="AW157" i="106" s="1"/>
  <c r="AI157" i="106"/>
  <c r="AV157" i="106" s="1"/>
  <c r="AJ110" i="106"/>
  <c r="AW110" i="106" s="1"/>
  <c r="AK110" i="106"/>
  <c r="AX110" i="106" s="1"/>
  <c r="AI110" i="106"/>
  <c r="AV110" i="106" s="1"/>
  <c r="AD5" i="106"/>
  <c r="P51" i="2" s="1"/>
  <c r="R19" i="106"/>
  <c r="AK59" i="106"/>
  <c r="AX59" i="106" s="1"/>
  <c r="AJ59" i="106"/>
  <c r="AW59" i="106" s="1"/>
  <c r="AI59" i="106"/>
  <c r="AV59" i="106" s="1"/>
  <c r="AK27" i="106"/>
  <c r="AX27" i="106" s="1"/>
  <c r="AJ27" i="106"/>
  <c r="AW27" i="106" s="1"/>
  <c r="AI27" i="106"/>
  <c r="AV27" i="106" s="1"/>
  <c r="AK235" i="106"/>
  <c r="AX235" i="106" s="1"/>
  <c r="AJ235" i="106"/>
  <c r="AW235" i="106" s="1"/>
  <c r="AI235" i="106"/>
  <c r="AV235" i="106" s="1"/>
  <c r="AI251" i="106"/>
  <c r="AV251" i="106" s="1"/>
  <c r="AK251" i="106"/>
  <c r="AX251" i="106" s="1"/>
  <c r="AJ251" i="106"/>
  <c r="AW251" i="106" s="1"/>
  <c r="AK212" i="106"/>
  <c r="AX212" i="106" s="1"/>
  <c r="AJ212" i="106"/>
  <c r="AW212" i="106" s="1"/>
  <c r="AI212" i="106"/>
  <c r="AV212" i="106" s="1"/>
  <c r="AK299" i="106"/>
  <c r="AX299" i="106" s="1"/>
  <c r="AJ299" i="106"/>
  <c r="AW299" i="106" s="1"/>
  <c r="AI299" i="106"/>
  <c r="AV299" i="106" s="1"/>
  <c r="AI148" i="106"/>
  <c r="AV148" i="106" s="1"/>
  <c r="AK148" i="106"/>
  <c r="AX148" i="106" s="1"/>
  <c r="AJ148" i="106"/>
  <c r="AW148" i="106" s="1"/>
  <c r="AK213" i="106"/>
  <c r="AX213" i="106" s="1"/>
  <c r="AI213" i="106"/>
  <c r="AV213" i="106" s="1"/>
  <c r="AJ213" i="106"/>
  <c r="AW213" i="106" s="1"/>
  <c r="AI103" i="106"/>
  <c r="AV103" i="106" s="1"/>
  <c r="AK103" i="106"/>
  <c r="AX103" i="106" s="1"/>
  <c r="AJ103" i="106"/>
  <c r="AW103" i="106" s="1"/>
  <c r="AK25" i="106"/>
  <c r="AX25" i="106" s="1"/>
  <c r="AJ25" i="106"/>
  <c r="AW25" i="106" s="1"/>
  <c r="AI25" i="106"/>
  <c r="AV25" i="106" s="1"/>
  <c r="AK68" i="106"/>
  <c r="AX68" i="106" s="1"/>
  <c r="AJ68" i="106"/>
  <c r="AW68" i="106" s="1"/>
  <c r="AI68" i="106"/>
  <c r="AV68" i="106" s="1"/>
  <c r="AK325" i="106"/>
  <c r="AX325" i="106" s="1"/>
  <c r="AJ325" i="106"/>
  <c r="AW325" i="106" s="1"/>
  <c r="AI325" i="106"/>
  <c r="AV325" i="106" s="1"/>
  <c r="AK316" i="106"/>
  <c r="AX316" i="106" s="1"/>
  <c r="AJ316" i="106"/>
  <c r="AW316" i="106" s="1"/>
  <c r="AI316" i="106"/>
  <c r="AV316" i="106" s="1"/>
  <c r="AK242" i="106"/>
  <c r="AX242" i="106" s="1"/>
  <c r="AJ242" i="106"/>
  <c r="AW242" i="106" s="1"/>
  <c r="AI242" i="106"/>
  <c r="AV242" i="106" s="1"/>
  <c r="AK282" i="106"/>
  <c r="AX282" i="106" s="1"/>
  <c r="AJ282" i="106"/>
  <c r="AW282" i="106" s="1"/>
  <c r="AI282" i="106"/>
  <c r="AV282" i="106" s="1"/>
  <c r="AK200" i="106"/>
  <c r="AX200" i="106" s="1"/>
  <c r="AI200" i="106"/>
  <c r="AV200" i="106" s="1"/>
  <c r="AJ200" i="106"/>
  <c r="AW200" i="106" s="1"/>
  <c r="AK190" i="106"/>
  <c r="AX190" i="106" s="1"/>
  <c r="AJ190" i="106"/>
  <c r="AW190" i="106" s="1"/>
  <c r="AI190" i="106"/>
  <c r="AV190" i="106" s="1"/>
  <c r="AJ183" i="106"/>
  <c r="AW183" i="106" s="1"/>
  <c r="AK183" i="106"/>
  <c r="AX183" i="106" s="1"/>
  <c r="AI183" i="106"/>
  <c r="AV183" i="106" s="1"/>
  <c r="AJ167" i="106"/>
  <c r="AW167" i="106" s="1"/>
  <c r="AK167" i="106"/>
  <c r="AX167" i="106" s="1"/>
  <c r="AI167" i="106"/>
  <c r="AV167" i="106" s="1"/>
  <c r="AJ191" i="106"/>
  <c r="AW191" i="106" s="1"/>
  <c r="AI191" i="106"/>
  <c r="AV191" i="106" s="1"/>
  <c r="AK191" i="106"/>
  <c r="AX191" i="106" s="1"/>
  <c r="AK90" i="106"/>
  <c r="AX90" i="106" s="1"/>
  <c r="AJ90" i="106"/>
  <c r="AW90" i="106" s="1"/>
  <c r="AI90" i="106"/>
  <c r="AV90" i="106" s="1"/>
  <c r="AK173" i="106"/>
  <c r="AX173" i="106" s="1"/>
  <c r="AJ173" i="106"/>
  <c r="AW173" i="106" s="1"/>
  <c r="AI173" i="106"/>
  <c r="AV173" i="106" s="1"/>
  <c r="AK130" i="106"/>
  <c r="AX130" i="106" s="1"/>
  <c r="AJ130" i="106"/>
  <c r="AW130" i="106" s="1"/>
  <c r="AI130" i="106"/>
  <c r="AV130" i="106" s="1"/>
  <c r="AK96" i="106"/>
  <c r="AX96" i="106" s="1"/>
  <c r="AJ96" i="106"/>
  <c r="AW96" i="106" s="1"/>
  <c r="AI96" i="106"/>
  <c r="AV96" i="106" s="1"/>
  <c r="AK309" i="106"/>
  <c r="AX309" i="106" s="1"/>
  <c r="AJ309" i="106"/>
  <c r="AW309" i="106" s="1"/>
  <c r="AI309" i="106"/>
  <c r="AV309" i="106" s="1"/>
  <c r="AK273" i="106"/>
  <c r="AX273" i="106" s="1"/>
  <c r="AJ273" i="106"/>
  <c r="AW273" i="106" s="1"/>
  <c r="AI273" i="106"/>
  <c r="AV273" i="106" s="1"/>
  <c r="AK195" i="106"/>
  <c r="AX195" i="106" s="1"/>
  <c r="AI195" i="106"/>
  <c r="AV195" i="106" s="1"/>
  <c r="AJ195" i="106"/>
  <c r="AW195" i="106" s="1"/>
  <c r="AJ243" i="106"/>
  <c r="AW243" i="106" s="1"/>
  <c r="AK243" i="106"/>
  <c r="AX243" i="106" s="1"/>
  <c r="AI243" i="106"/>
  <c r="AV243" i="106" s="1"/>
  <c r="AI221" i="106"/>
  <c r="AV221" i="106" s="1"/>
  <c r="AK221" i="106"/>
  <c r="AX221" i="106" s="1"/>
  <c r="AJ221" i="106"/>
  <c r="AW221" i="106" s="1"/>
  <c r="AJ126" i="106"/>
  <c r="AW126" i="106" s="1"/>
  <c r="AI126" i="106"/>
  <c r="AV126" i="106" s="1"/>
  <c r="AK126" i="106"/>
  <c r="AX126" i="106" s="1"/>
  <c r="AJ40" i="106"/>
  <c r="AW40" i="106" s="1"/>
  <c r="AK40" i="106"/>
  <c r="AX40" i="106" s="1"/>
  <c r="AI40" i="106"/>
  <c r="AV40" i="106" s="1"/>
  <c r="AK46" i="106"/>
  <c r="AX46" i="106" s="1"/>
  <c r="AJ46" i="106"/>
  <c r="AW46" i="106" s="1"/>
  <c r="AI46" i="106"/>
  <c r="AV46" i="106" s="1"/>
  <c r="AK346" i="106"/>
  <c r="AX346" i="106" s="1"/>
  <c r="AJ346" i="106"/>
  <c r="AW346" i="106" s="1"/>
  <c r="AI346" i="106"/>
  <c r="AV346" i="106" s="1"/>
  <c r="AK274" i="106"/>
  <c r="AX274" i="106" s="1"/>
  <c r="AJ274" i="106"/>
  <c r="AW274" i="106" s="1"/>
  <c r="AI274" i="106"/>
  <c r="AV274" i="106" s="1"/>
  <c r="AK263" i="106"/>
  <c r="AX263" i="106" s="1"/>
  <c r="AJ263" i="106"/>
  <c r="AW263" i="106" s="1"/>
  <c r="AI263" i="106"/>
  <c r="AV263" i="106" s="1"/>
  <c r="AK342" i="106"/>
  <c r="AX342" i="106" s="1"/>
  <c r="AJ342" i="106"/>
  <c r="AW342" i="106" s="1"/>
  <c r="AI342" i="106"/>
  <c r="AV342" i="106" s="1"/>
  <c r="AK107" i="106"/>
  <c r="AX107" i="106" s="1"/>
  <c r="AJ107" i="106"/>
  <c r="AW107" i="106" s="1"/>
  <c r="AI107" i="106"/>
  <c r="AV107" i="106" s="1"/>
  <c r="AK74" i="106"/>
  <c r="AX74" i="106" s="1"/>
  <c r="AJ74" i="106"/>
  <c r="AW74" i="106" s="1"/>
  <c r="AI74" i="106"/>
  <c r="AV74" i="106" s="1"/>
  <c r="AK82" i="106"/>
  <c r="AX82" i="106" s="1"/>
  <c r="AJ82" i="106"/>
  <c r="AW82" i="106" s="1"/>
  <c r="AI82" i="106"/>
  <c r="AV82" i="106" s="1"/>
  <c r="AJ56" i="106"/>
  <c r="AW56" i="106" s="1"/>
  <c r="AI56" i="106"/>
  <c r="AV56" i="106" s="1"/>
  <c r="AK56" i="106"/>
  <c r="AX56" i="106" s="1"/>
  <c r="AK75" i="106"/>
  <c r="AX75" i="106" s="1"/>
  <c r="AJ75" i="106"/>
  <c r="AW75" i="106" s="1"/>
  <c r="AI75" i="106"/>
  <c r="AV75" i="106" s="1"/>
  <c r="AK300" i="106"/>
  <c r="AX300" i="106" s="1"/>
  <c r="AJ300" i="106"/>
  <c r="AW300" i="106" s="1"/>
  <c r="AI300" i="106"/>
  <c r="AV300" i="106" s="1"/>
  <c r="AI202" i="106"/>
  <c r="AV202" i="106" s="1"/>
  <c r="AJ202" i="106"/>
  <c r="AW202" i="106" s="1"/>
  <c r="AK202" i="106"/>
  <c r="AX202" i="106" s="1"/>
  <c r="AK120" i="106"/>
  <c r="AX120" i="106" s="1"/>
  <c r="AJ120" i="106"/>
  <c r="AW120" i="106" s="1"/>
  <c r="AI120" i="106"/>
  <c r="AV120" i="106" s="1"/>
  <c r="AK127" i="106"/>
  <c r="AX127" i="106" s="1"/>
  <c r="AJ127" i="106"/>
  <c r="AW127" i="106" s="1"/>
  <c r="AI127" i="106"/>
  <c r="AV127" i="106" s="1"/>
  <c r="AI163" i="106"/>
  <c r="AV163" i="106" s="1"/>
  <c r="AK163" i="106"/>
  <c r="AX163" i="106" s="1"/>
  <c r="AJ163" i="106"/>
  <c r="AW163" i="106" s="1"/>
  <c r="AK139" i="106"/>
  <c r="AX139" i="106" s="1"/>
  <c r="AJ139" i="106"/>
  <c r="AW139" i="106" s="1"/>
  <c r="AI139" i="106"/>
  <c r="AV139" i="106" s="1"/>
  <c r="AK184" i="106"/>
  <c r="AX184" i="106" s="1"/>
  <c r="AJ184" i="106"/>
  <c r="AW184" i="106" s="1"/>
  <c r="AI184" i="106"/>
  <c r="AV184" i="106" s="1"/>
  <c r="AK52" i="106"/>
  <c r="AX52" i="106" s="1"/>
  <c r="AJ52" i="106"/>
  <c r="AW52" i="106" s="1"/>
  <c r="AI52" i="106"/>
  <c r="AV52" i="106" s="1"/>
  <c r="AK61" i="106"/>
  <c r="AX61" i="106" s="1"/>
  <c r="AJ61" i="106"/>
  <c r="AW61" i="106" s="1"/>
  <c r="AI61" i="106"/>
  <c r="AV61" i="106" s="1"/>
  <c r="AK117" i="106"/>
  <c r="AX117" i="106" s="1"/>
  <c r="AI117" i="106"/>
  <c r="AV117" i="106" s="1"/>
  <c r="AJ117" i="106"/>
  <c r="AW117" i="106" s="1"/>
  <c r="AK343" i="106"/>
  <c r="AX343" i="106" s="1"/>
  <c r="AI343" i="106"/>
  <c r="AV343" i="106" s="1"/>
  <c r="AJ343" i="106"/>
  <c r="AW343" i="106" s="1"/>
  <c r="AK319" i="106"/>
  <c r="AX319" i="106" s="1"/>
  <c r="AJ319" i="106"/>
  <c r="AW319" i="106" s="1"/>
  <c r="AI319" i="106"/>
  <c r="AV319" i="106" s="1"/>
  <c r="AK326" i="106"/>
  <c r="AX326" i="106" s="1"/>
  <c r="AJ326" i="106"/>
  <c r="AW326" i="106" s="1"/>
  <c r="AI326" i="106"/>
  <c r="AV326" i="106" s="1"/>
  <c r="AK313" i="106"/>
  <c r="AX313" i="106" s="1"/>
  <c r="AJ313" i="106"/>
  <c r="AW313" i="106" s="1"/>
  <c r="AI313" i="106"/>
  <c r="AV313" i="106" s="1"/>
  <c r="AJ272" i="106"/>
  <c r="AW272" i="106" s="1"/>
  <c r="AI272" i="106"/>
  <c r="AV272" i="106" s="1"/>
  <c r="AK272" i="106"/>
  <c r="AX272" i="106" s="1"/>
  <c r="AJ255" i="106"/>
  <c r="AW255" i="106" s="1"/>
  <c r="AK255" i="106"/>
  <c r="AX255" i="106" s="1"/>
  <c r="AI255" i="106"/>
  <c r="AV255" i="106" s="1"/>
  <c r="AJ215" i="106"/>
  <c r="AW215" i="106" s="1"/>
  <c r="AI215" i="106"/>
  <c r="AV215" i="106" s="1"/>
  <c r="AK215" i="106"/>
  <c r="AX215" i="106" s="1"/>
  <c r="AK194" i="106"/>
  <c r="AX194" i="106" s="1"/>
  <c r="AJ194" i="106"/>
  <c r="AW194" i="106" s="1"/>
  <c r="AI194" i="106"/>
  <c r="AV194" i="106" s="1"/>
  <c r="AK121" i="106"/>
  <c r="AX121" i="106" s="1"/>
  <c r="AJ121" i="106"/>
  <c r="AW121" i="106" s="1"/>
  <c r="AI121" i="106"/>
  <c r="AV121" i="106" s="1"/>
  <c r="AK85" i="106"/>
  <c r="AX85" i="106" s="1"/>
  <c r="AJ85" i="106"/>
  <c r="AW85" i="106" s="1"/>
  <c r="AI85" i="106"/>
  <c r="AV85" i="106" s="1"/>
  <c r="AK45" i="106"/>
  <c r="AX45" i="106" s="1"/>
  <c r="AJ45" i="106"/>
  <c r="AW45" i="106" s="1"/>
  <c r="AI45" i="106"/>
  <c r="AV45" i="106" s="1"/>
  <c r="AK66" i="106"/>
  <c r="AX66" i="106" s="1"/>
  <c r="AI66" i="106"/>
  <c r="AV66" i="106" s="1"/>
  <c r="AJ66" i="106"/>
  <c r="AW66" i="106" s="1"/>
  <c r="Q6" i="105"/>
  <c r="AK283" i="105"/>
  <c r="AX283" i="105" s="1"/>
  <c r="AJ283" i="105"/>
  <c r="AW283" i="105" s="1"/>
  <c r="AI283" i="105"/>
  <c r="AV283" i="105" s="1"/>
  <c r="AJ291" i="105"/>
  <c r="AW291" i="105" s="1"/>
  <c r="AI291" i="105"/>
  <c r="AV291" i="105" s="1"/>
  <c r="AK291" i="105"/>
  <c r="AX291" i="105" s="1"/>
  <c r="AI284" i="105"/>
  <c r="AV284" i="105" s="1"/>
  <c r="AK284" i="105"/>
  <c r="AX284" i="105" s="1"/>
  <c r="AJ284" i="105"/>
  <c r="AW284" i="105" s="1"/>
  <c r="AJ194" i="105"/>
  <c r="AW194" i="105" s="1"/>
  <c r="AK194" i="105"/>
  <c r="AX194" i="105" s="1"/>
  <c r="AI194" i="105"/>
  <c r="AV194" i="105" s="1"/>
  <c r="AJ226" i="105"/>
  <c r="AW226" i="105" s="1"/>
  <c r="AK226" i="105"/>
  <c r="AX226" i="105" s="1"/>
  <c r="AI226" i="105"/>
  <c r="AV226" i="105" s="1"/>
  <c r="AK154" i="105"/>
  <c r="AX154" i="105" s="1"/>
  <c r="AJ154" i="105"/>
  <c r="AW154" i="105" s="1"/>
  <c r="AI154" i="105"/>
  <c r="AV154" i="105" s="1"/>
  <c r="AK144" i="105"/>
  <c r="AX144" i="105" s="1"/>
  <c r="AJ144" i="105"/>
  <c r="AW144" i="105" s="1"/>
  <c r="AI144" i="105"/>
  <c r="AV144" i="105" s="1"/>
  <c r="AI118" i="105"/>
  <c r="AV118" i="105" s="1"/>
  <c r="AK118" i="105"/>
  <c r="AX118" i="105" s="1"/>
  <c r="AJ118" i="105"/>
  <c r="AW118" i="105" s="1"/>
  <c r="AK98" i="105"/>
  <c r="AX98" i="105" s="1"/>
  <c r="AI98" i="105"/>
  <c r="AV98" i="105" s="1"/>
  <c r="AJ98" i="105"/>
  <c r="AW98" i="105" s="1"/>
  <c r="AK94" i="105"/>
  <c r="AX94" i="105" s="1"/>
  <c r="AJ94" i="105"/>
  <c r="AW94" i="105" s="1"/>
  <c r="AI94" i="105"/>
  <c r="AV94" i="105" s="1"/>
  <c r="AK38" i="105"/>
  <c r="AX38" i="105" s="1"/>
  <c r="AJ38" i="105"/>
  <c r="AW38" i="105" s="1"/>
  <c r="AI38" i="105"/>
  <c r="AV38" i="105" s="1"/>
  <c r="AK60" i="105"/>
  <c r="AX60" i="105" s="1"/>
  <c r="AJ60" i="105"/>
  <c r="AW60" i="105" s="1"/>
  <c r="AI60" i="105"/>
  <c r="AV60" i="105" s="1"/>
  <c r="AK138" i="105"/>
  <c r="AX138" i="105" s="1"/>
  <c r="AJ138" i="105"/>
  <c r="AW138" i="105" s="1"/>
  <c r="AI138" i="105"/>
  <c r="AV138" i="105" s="1"/>
  <c r="AI316" i="105"/>
  <c r="AV316" i="105" s="1"/>
  <c r="AK316" i="105"/>
  <c r="AX316" i="105" s="1"/>
  <c r="AJ316" i="105"/>
  <c r="AW316" i="105" s="1"/>
  <c r="AJ173" i="105"/>
  <c r="AW173" i="105" s="1"/>
  <c r="AI173" i="105"/>
  <c r="AV173" i="105" s="1"/>
  <c r="AK173" i="105"/>
  <c r="AX173" i="105" s="1"/>
  <c r="AJ161" i="105"/>
  <c r="AW161" i="105" s="1"/>
  <c r="AK161" i="105"/>
  <c r="AX161" i="105" s="1"/>
  <c r="AI161" i="105"/>
  <c r="AV161" i="105" s="1"/>
  <c r="AK110" i="105"/>
  <c r="AX110" i="105" s="1"/>
  <c r="AJ110" i="105"/>
  <c r="AW110" i="105" s="1"/>
  <c r="AI110" i="105"/>
  <c r="AV110" i="105" s="1"/>
  <c r="AJ33" i="105"/>
  <c r="AW33" i="105" s="1"/>
  <c r="AI33" i="105"/>
  <c r="AV33" i="105" s="1"/>
  <c r="AK33" i="105"/>
  <c r="AX33" i="105" s="1"/>
  <c r="AJ68" i="105"/>
  <c r="AW68" i="105" s="1"/>
  <c r="AI68" i="105"/>
  <c r="AV68" i="105" s="1"/>
  <c r="AK68" i="105"/>
  <c r="AX68" i="105" s="1"/>
  <c r="AK56" i="105"/>
  <c r="AX56" i="105" s="1"/>
  <c r="AJ56" i="105"/>
  <c r="AW56" i="105" s="1"/>
  <c r="AI56" i="105"/>
  <c r="AV56" i="105" s="1"/>
  <c r="AK82" i="105"/>
  <c r="AX82" i="105" s="1"/>
  <c r="AJ82" i="105"/>
  <c r="AW82" i="105" s="1"/>
  <c r="AI82" i="105"/>
  <c r="AV82" i="105" s="1"/>
  <c r="AJ326" i="105"/>
  <c r="AW326" i="105" s="1"/>
  <c r="AI326" i="105"/>
  <c r="AV326" i="105" s="1"/>
  <c r="AK326" i="105"/>
  <c r="AX326" i="105" s="1"/>
  <c r="AJ339" i="105"/>
  <c r="AW339" i="105" s="1"/>
  <c r="AK339" i="105"/>
  <c r="AX339" i="105" s="1"/>
  <c r="AI339" i="105"/>
  <c r="AV339" i="105" s="1"/>
  <c r="AK303" i="105"/>
  <c r="AX303" i="105" s="1"/>
  <c r="AJ303" i="105"/>
  <c r="AW303" i="105" s="1"/>
  <c r="AI303" i="105"/>
  <c r="AV303" i="105" s="1"/>
  <c r="AJ275" i="105"/>
  <c r="AW275" i="105" s="1"/>
  <c r="AK275" i="105"/>
  <c r="AX275" i="105" s="1"/>
  <c r="AI275" i="105"/>
  <c r="AV275" i="105" s="1"/>
  <c r="AJ247" i="105"/>
  <c r="AW247" i="105" s="1"/>
  <c r="AK247" i="105"/>
  <c r="AX247" i="105" s="1"/>
  <c r="AI247" i="105"/>
  <c r="AV247" i="105" s="1"/>
  <c r="AJ191" i="105"/>
  <c r="AW191" i="105" s="1"/>
  <c r="AK191" i="105"/>
  <c r="AX191" i="105" s="1"/>
  <c r="AI191" i="105"/>
  <c r="AV191" i="105" s="1"/>
  <c r="AJ97" i="105"/>
  <c r="AW97" i="105" s="1"/>
  <c r="AK97" i="105"/>
  <c r="AX97" i="105" s="1"/>
  <c r="AI97" i="105"/>
  <c r="AV97" i="105" s="1"/>
  <c r="AK34" i="105"/>
  <c r="AX34" i="105" s="1"/>
  <c r="AJ34" i="105"/>
  <c r="AW34" i="105" s="1"/>
  <c r="AI34" i="105"/>
  <c r="AV34" i="105" s="1"/>
  <c r="AK59" i="105"/>
  <c r="AX59" i="105" s="1"/>
  <c r="AJ59" i="105"/>
  <c r="AW59" i="105" s="1"/>
  <c r="AI59" i="105"/>
  <c r="AV59" i="105" s="1"/>
  <c r="AJ36" i="105"/>
  <c r="AW36" i="105" s="1"/>
  <c r="AI36" i="105"/>
  <c r="AV36" i="105" s="1"/>
  <c r="AK36" i="105"/>
  <c r="AX36" i="105" s="1"/>
  <c r="F16" i="105"/>
  <c r="V5" i="105" s="1"/>
  <c r="H52" i="2" s="1"/>
  <c r="AK350" i="105"/>
  <c r="AX350" i="105" s="1"/>
  <c r="AJ350" i="105"/>
  <c r="AW350" i="105" s="1"/>
  <c r="AI350" i="105"/>
  <c r="AV350" i="105" s="1"/>
  <c r="AJ336" i="105"/>
  <c r="AW336" i="105" s="1"/>
  <c r="AK336" i="105"/>
  <c r="AX336" i="105" s="1"/>
  <c r="AI336" i="105"/>
  <c r="AV336" i="105" s="1"/>
  <c r="AK250" i="105"/>
  <c r="AX250" i="105" s="1"/>
  <c r="AJ250" i="105"/>
  <c r="AW250" i="105" s="1"/>
  <c r="AI250" i="105"/>
  <c r="AV250" i="105" s="1"/>
  <c r="AI232" i="105"/>
  <c r="AV232" i="105" s="1"/>
  <c r="AJ232" i="105"/>
  <c r="AW232" i="105" s="1"/>
  <c r="AK232" i="105"/>
  <c r="AX232" i="105" s="1"/>
  <c r="AK227" i="105"/>
  <c r="AX227" i="105" s="1"/>
  <c r="AJ227" i="105"/>
  <c r="AW227" i="105" s="1"/>
  <c r="AI227" i="105"/>
  <c r="AV227" i="105" s="1"/>
  <c r="AK183" i="105"/>
  <c r="AX183" i="105" s="1"/>
  <c r="AJ183" i="105"/>
  <c r="AW183" i="105" s="1"/>
  <c r="AI183" i="105"/>
  <c r="AV183" i="105" s="1"/>
  <c r="AJ160" i="105"/>
  <c r="AW160" i="105" s="1"/>
  <c r="AK160" i="105"/>
  <c r="AX160" i="105" s="1"/>
  <c r="AI160" i="105"/>
  <c r="AV160" i="105" s="1"/>
  <c r="AI169" i="105"/>
  <c r="AV169" i="105" s="1"/>
  <c r="AK169" i="105"/>
  <c r="AX169" i="105" s="1"/>
  <c r="AJ169" i="105"/>
  <c r="AW169" i="105" s="1"/>
  <c r="AJ176" i="105"/>
  <c r="AW176" i="105" s="1"/>
  <c r="AK176" i="105"/>
  <c r="AX176" i="105" s="1"/>
  <c r="AI176" i="105"/>
  <c r="AV176" i="105" s="1"/>
  <c r="AK93" i="105"/>
  <c r="AX93" i="105" s="1"/>
  <c r="AJ93" i="105"/>
  <c r="AW93" i="105" s="1"/>
  <c r="AI93" i="105"/>
  <c r="AV93" i="105" s="1"/>
  <c r="P12" i="105"/>
  <c r="AJ52" i="105"/>
  <c r="AW52" i="105" s="1"/>
  <c r="AI52" i="105"/>
  <c r="AV52" i="105" s="1"/>
  <c r="AK52" i="105"/>
  <c r="AX52" i="105" s="1"/>
  <c r="AI346" i="105"/>
  <c r="AV346" i="105" s="1"/>
  <c r="AK346" i="105"/>
  <c r="AX346" i="105" s="1"/>
  <c r="AJ346" i="105"/>
  <c r="AW346" i="105" s="1"/>
  <c r="AJ347" i="105"/>
  <c r="AW347" i="105" s="1"/>
  <c r="AI347" i="105"/>
  <c r="AV347" i="105" s="1"/>
  <c r="AK347" i="105"/>
  <c r="AX347" i="105" s="1"/>
  <c r="AI330" i="105"/>
  <c r="AV330" i="105" s="1"/>
  <c r="AK330" i="105"/>
  <c r="AX330" i="105" s="1"/>
  <c r="AJ330" i="105"/>
  <c r="AW330" i="105" s="1"/>
  <c r="AK317" i="105"/>
  <c r="AX317" i="105" s="1"/>
  <c r="AJ317" i="105"/>
  <c r="AW317" i="105" s="1"/>
  <c r="AI317" i="105"/>
  <c r="AV317" i="105" s="1"/>
  <c r="AK313" i="105"/>
  <c r="AX313" i="105" s="1"/>
  <c r="AJ313" i="105"/>
  <c r="AW313" i="105" s="1"/>
  <c r="AI313" i="105"/>
  <c r="AV313" i="105" s="1"/>
  <c r="AJ269" i="105"/>
  <c r="AW269" i="105" s="1"/>
  <c r="AI269" i="105"/>
  <c r="AV269" i="105" s="1"/>
  <c r="AK269" i="105"/>
  <c r="AX269" i="105" s="1"/>
  <c r="AI251" i="105"/>
  <c r="AV251" i="105" s="1"/>
  <c r="AK251" i="105"/>
  <c r="AX251" i="105" s="1"/>
  <c r="AJ251" i="105"/>
  <c r="AW251" i="105" s="1"/>
  <c r="AJ158" i="105"/>
  <c r="AW158" i="105" s="1"/>
  <c r="AK158" i="105"/>
  <c r="AX158" i="105" s="1"/>
  <c r="AI158" i="105"/>
  <c r="AV158" i="105" s="1"/>
  <c r="AK188" i="105"/>
  <c r="AX188" i="105" s="1"/>
  <c r="AJ188" i="105"/>
  <c r="AW188" i="105" s="1"/>
  <c r="AI188" i="105"/>
  <c r="AV188" i="105" s="1"/>
  <c r="AJ86" i="105"/>
  <c r="AW86" i="105" s="1"/>
  <c r="AK86" i="105"/>
  <c r="AX86" i="105" s="1"/>
  <c r="AI86" i="105"/>
  <c r="AV86" i="105" s="1"/>
  <c r="AJ65" i="105"/>
  <c r="AW65" i="105" s="1"/>
  <c r="AK65" i="105"/>
  <c r="AX65" i="105" s="1"/>
  <c r="AI65" i="105"/>
  <c r="AV65" i="105" s="1"/>
  <c r="AJ128" i="105"/>
  <c r="AW128" i="105" s="1"/>
  <c r="AI128" i="105"/>
  <c r="AV128" i="105" s="1"/>
  <c r="AK128" i="105"/>
  <c r="AX128" i="105" s="1"/>
  <c r="AK323" i="105"/>
  <c r="AX323" i="105" s="1"/>
  <c r="AJ323" i="105"/>
  <c r="AW323" i="105" s="1"/>
  <c r="AI323" i="105"/>
  <c r="AV323" i="105" s="1"/>
  <c r="AJ345" i="105"/>
  <c r="AW345" i="105" s="1"/>
  <c r="AK345" i="105"/>
  <c r="AX345" i="105" s="1"/>
  <c r="AI345" i="105"/>
  <c r="AV345" i="105" s="1"/>
  <c r="AI325" i="105"/>
  <c r="AV325" i="105" s="1"/>
  <c r="AK325" i="105"/>
  <c r="AX325" i="105" s="1"/>
  <c r="AJ325" i="105"/>
  <c r="AW325" i="105" s="1"/>
  <c r="AJ239" i="105"/>
  <c r="AW239" i="105" s="1"/>
  <c r="AI239" i="105"/>
  <c r="AV239" i="105" s="1"/>
  <c r="AK239" i="105"/>
  <c r="AX239" i="105" s="1"/>
  <c r="AK221" i="105"/>
  <c r="AX221" i="105" s="1"/>
  <c r="AI221" i="105"/>
  <c r="AV221" i="105" s="1"/>
  <c r="AJ221" i="105"/>
  <c r="AW221" i="105" s="1"/>
  <c r="AI216" i="105"/>
  <c r="AV216" i="105" s="1"/>
  <c r="AK216" i="105"/>
  <c r="AX216" i="105" s="1"/>
  <c r="AJ216" i="105"/>
  <c r="AW216" i="105" s="1"/>
  <c r="AJ181" i="105"/>
  <c r="AW181" i="105" s="1"/>
  <c r="AK181" i="105"/>
  <c r="AX181" i="105" s="1"/>
  <c r="AI181" i="105"/>
  <c r="AV181" i="105" s="1"/>
  <c r="AK167" i="105"/>
  <c r="AX167" i="105" s="1"/>
  <c r="AJ167" i="105"/>
  <c r="AW167" i="105" s="1"/>
  <c r="AI167" i="105"/>
  <c r="AV167" i="105" s="1"/>
  <c r="AK171" i="105"/>
  <c r="AX171" i="105" s="1"/>
  <c r="AJ171" i="105"/>
  <c r="AW171" i="105" s="1"/>
  <c r="AI171" i="105"/>
  <c r="AV171" i="105" s="1"/>
  <c r="AK152" i="105"/>
  <c r="AX152" i="105" s="1"/>
  <c r="AJ152" i="105"/>
  <c r="AW152" i="105" s="1"/>
  <c r="AI152" i="105"/>
  <c r="AV152" i="105" s="1"/>
  <c r="AK165" i="105"/>
  <c r="AX165" i="105" s="1"/>
  <c r="AJ165" i="105"/>
  <c r="AW165" i="105" s="1"/>
  <c r="AI165" i="105"/>
  <c r="AV165" i="105" s="1"/>
  <c r="AK132" i="105"/>
  <c r="AX132" i="105" s="1"/>
  <c r="AI132" i="105"/>
  <c r="AV132" i="105" s="1"/>
  <c r="AJ132" i="105"/>
  <c r="AW132" i="105" s="1"/>
  <c r="AI89" i="105"/>
  <c r="AV89" i="105" s="1"/>
  <c r="AK89" i="105"/>
  <c r="AX89" i="105" s="1"/>
  <c r="AJ89" i="105"/>
  <c r="AW89" i="105" s="1"/>
  <c r="AJ102" i="105"/>
  <c r="AW102" i="105" s="1"/>
  <c r="AI102" i="105"/>
  <c r="AV102" i="105" s="1"/>
  <c r="AK102" i="105"/>
  <c r="AX102" i="105" s="1"/>
  <c r="AK318" i="105"/>
  <c r="AX318" i="105" s="1"/>
  <c r="AJ318" i="105"/>
  <c r="AW318" i="105" s="1"/>
  <c r="AI318" i="105"/>
  <c r="AV318" i="105" s="1"/>
  <c r="AK329" i="105"/>
  <c r="AX329" i="105" s="1"/>
  <c r="AJ329" i="105"/>
  <c r="AW329" i="105" s="1"/>
  <c r="AI329" i="105"/>
  <c r="AV329" i="105" s="1"/>
  <c r="AI259" i="105"/>
  <c r="AV259" i="105" s="1"/>
  <c r="AK259" i="105"/>
  <c r="AX259" i="105" s="1"/>
  <c r="AJ259" i="105"/>
  <c r="AW259" i="105" s="1"/>
  <c r="AI248" i="105"/>
  <c r="AV248" i="105" s="1"/>
  <c r="AK248" i="105"/>
  <c r="AX248" i="105" s="1"/>
  <c r="AJ248" i="105"/>
  <c r="AW248" i="105" s="1"/>
  <c r="AK263" i="105"/>
  <c r="AX263" i="105" s="1"/>
  <c r="AJ263" i="105"/>
  <c r="AW263" i="105" s="1"/>
  <c r="AI263" i="105"/>
  <c r="AV263" i="105" s="1"/>
  <c r="AI201" i="105"/>
  <c r="AV201" i="105" s="1"/>
  <c r="AK201" i="105"/>
  <c r="AX201" i="105" s="1"/>
  <c r="AJ201" i="105"/>
  <c r="AW201" i="105" s="1"/>
  <c r="AK139" i="105"/>
  <c r="AX139" i="105" s="1"/>
  <c r="AJ139" i="105"/>
  <c r="AW139" i="105" s="1"/>
  <c r="AI139" i="105"/>
  <c r="AV139" i="105" s="1"/>
  <c r="AI105" i="105"/>
  <c r="AV105" i="105" s="1"/>
  <c r="AK105" i="105"/>
  <c r="AX105" i="105" s="1"/>
  <c r="AJ105" i="105"/>
  <c r="AW105" i="105" s="1"/>
  <c r="AI55" i="105"/>
  <c r="AV55" i="105" s="1"/>
  <c r="AK55" i="105"/>
  <c r="AX55" i="105" s="1"/>
  <c r="AJ55" i="105"/>
  <c r="AW55" i="105" s="1"/>
  <c r="F19" i="105"/>
  <c r="W5" i="105" s="1"/>
  <c r="I52" i="2" s="1"/>
  <c r="F17" i="105"/>
  <c r="U5" i="105" s="1"/>
  <c r="G52" i="2" s="1"/>
  <c r="J16" i="105"/>
  <c r="W6" i="105" s="1"/>
  <c r="S8" i="105" s="1"/>
  <c r="I28" i="2" s="1"/>
  <c r="AK348" i="105"/>
  <c r="AX348" i="105" s="1"/>
  <c r="AJ348" i="105"/>
  <c r="AW348" i="105" s="1"/>
  <c r="AI348" i="105"/>
  <c r="AV348" i="105" s="1"/>
  <c r="AK344" i="105"/>
  <c r="AX344" i="105" s="1"/>
  <c r="AJ344" i="105"/>
  <c r="AW344" i="105" s="1"/>
  <c r="AI344" i="105"/>
  <c r="AV344" i="105" s="1"/>
  <c r="AI298" i="105"/>
  <c r="AV298" i="105" s="1"/>
  <c r="AK298" i="105"/>
  <c r="AX298" i="105" s="1"/>
  <c r="AJ298" i="105"/>
  <c r="AW298" i="105" s="1"/>
  <c r="AJ301" i="105"/>
  <c r="AW301" i="105" s="1"/>
  <c r="AK301" i="105"/>
  <c r="AX301" i="105" s="1"/>
  <c r="AI301" i="105"/>
  <c r="AV301" i="105" s="1"/>
  <c r="AJ294" i="105"/>
  <c r="AW294" i="105" s="1"/>
  <c r="AK294" i="105"/>
  <c r="AX294" i="105" s="1"/>
  <c r="AI294" i="105"/>
  <c r="AV294" i="105" s="1"/>
  <c r="AJ255" i="105"/>
  <c r="AW255" i="105" s="1"/>
  <c r="AI255" i="105"/>
  <c r="AV255" i="105" s="1"/>
  <c r="AK255" i="105"/>
  <c r="AX255" i="105" s="1"/>
  <c r="AK220" i="105"/>
  <c r="AX220" i="105" s="1"/>
  <c r="AI220" i="105"/>
  <c r="AV220" i="105" s="1"/>
  <c r="AJ220" i="105"/>
  <c r="AW220" i="105" s="1"/>
  <c r="AK177" i="105"/>
  <c r="AX177" i="105" s="1"/>
  <c r="AJ177" i="105"/>
  <c r="AW177" i="105" s="1"/>
  <c r="AI177" i="105"/>
  <c r="AV177" i="105" s="1"/>
  <c r="AK186" i="105"/>
  <c r="AX186" i="105" s="1"/>
  <c r="AJ186" i="105"/>
  <c r="AW186" i="105" s="1"/>
  <c r="AI186" i="105"/>
  <c r="AV186" i="105" s="1"/>
  <c r="AJ133" i="105"/>
  <c r="AW133" i="105" s="1"/>
  <c r="AK133" i="105"/>
  <c r="AX133" i="105" s="1"/>
  <c r="AI133" i="105"/>
  <c r="AV133" i="105" s="1"/>
  <c r="AJ62" i="105"/>
  <c r="AW62" i="105" s="1"/>
  <c r="AK62" i="105"/>
  <c r="AX62" i="105" s="1"/>
  <c r="AI62" i="105"/>
  <c r="AV62" i="105" s="1"/>
  <c r="AK116" i="105"/>
  <c r="AX116" i="105" s="1"/>
  <c r="AI116" i="105"/>
  <c r="AV116" i="105" s="1"/>
  <c r="AJ116" i="105"/>
  <c r="AW116" i="105" s="1"/>
  <c r="J19" i="105"/>
  <c r="AI76" i="105"/>
  <c r="AV76" i="105" s="1"/>
  <c r="AK76" i="105"/>
  <c r="AX76" i="105" s="1"/>
  <c r="AJ76" i="105"/>
  <c r="AW76" i="105" s="1"/>
  <c r="AK333" i="105"/>
  <c r="AX333" i="105" s="1"/>
  <c r="AJ333" i="105"/>
  <c r="AW333" i="105" s="1"/>
  <c r="AI333" i="105"/>
  <c r="AV333" i="105" s="1"/>
  <c r="AK85" i="105"/>
  <c r="AX85" i="105" s="1"/>
  <c r="AJ85" i="105"/>
  <c r="AW85" i="105" s="1"/>
  <c r="AI85" i="105"/>
  <c r="AV85" i="105" s="1"/>
  <c r="AK324" i="105"/>
  <c r="AX324" i="105" s="1"/>
  <c r="AJ324" i="105"/>
  <c r="AW324" i="105" s="1"/>
  <c r="AI324" i="105"/>
  <c r="AV324" i="105" s="1"/>
  <c r="AI315" i="105"/>
  <c r="AV315" i="105" s="1"/>
  <c r="AK315" i="105"/>
  <c r="AX315" i="105" s="1"/>
  <c r="AJ315" i="105"/>
  <c r="AW315" i="105" s="1"/>
  <c r="AJ197" i="105"/>
  <c r="AW197" i="105" s="1"/>
  <c r="AK197" i="105"/>
  <c r="AX197" i="105" s="1"/>
  <c r="AI197" i="105"/>
  <c r="AV197" i="105" s="1"/>
  <c r="AK40" i="105"/>
  <c r="AX40" i="105" s="1"/>
  <c r="AJ40" i="105"/>
  <c r="AW40" i="105" s="1"/>
  <c r="AI40" i="105"/>
  <c r="AV40" i="105" s="1"/>
  <c r="AK217" i="105"/>
  <c r="AX217" i="105" s="1"/>
  <c r="AJ217" i="105"/>
  <c r="AW217" i="105" s="1"/>
  <c r="AI217" i="105"/>
  <c r="AV217" i="105" s="1"/>
  <c r="F15" i="105"/>
  <c r="T5" i="105" s="1"/>
  <c r="F52" i="2" s="1"/>
  <c r="AI292" i="105"/>
  <c r="AV292" i="105" s="1"/>
  <c r="AK292" i="105"/>
  <c r="AX292" i="105" s="1"/>
  <c r="AJ292" i="105"/>
  <c r="AW292" i="105" s="1"/>
  <c r="AJ264" i="105"/>
  <c r="AW264" i="105" s="1"/>
  <c r="AI264" i="105"/>
  <c r="AV264" i="105" s="1"/>
  <c r="AK264" i="105"/>
  <c r="AX264" i="105" s="1"/>
  <c r="AK299" i="105"/>
  <c r="AX299" i="105" s="1"/>
  <c r="AJ299" i="105"/>
  <c r="AW299" i="105" s="1"/>
  <c r="AI299" i="105"/>
  <c r="AV299" i="105" s="1"/>
  <c r="AK142" i="105"/>
  <c r="AX142" i="105" s="1"/>
  <c r="AI142" i="105"/>
  <c r="AV142" i="105" s="1"/>
  <c r="AJ142" i="105"/>
  <c r="AW142" i="105" s="1"/>
  <c r="AK109" i="105"/>
  <c r="AX109" i="105" s="1"/>
  <c r="AJ109" i="105"/>
  <c r="AW109" i="105" s="1"/>
  <c r="AI109" i="105"/>
  <c r="AV109" i="105" s="1"/>
  <c r="AI143" i="105"/>
  <c r="AV143" i="105" s="1"/>
  <c r="AJ143" i="105"/>
  <c r="AW143" i="105" s="1"/>
  <c r="AK143" i="105"/>
  <c r="AX143" i="105" s="1"/>
  <c r="AJ46" i="105"/>
  <c r="AW46" i="105" s="1"/>
  <c r="AI46" i="105"/>
  <c r="AV46" i="105" s="1"/>
  <c r="AK46" i="105"/>
  <c r="AX46" i="105" s="1"/>
  <c r="AK57" i="105"/>
  <c r="AX57" i="105" s="1"/>
  <c r="AJ57" i="105"/>
  <c r="AW57" i="105" s="1"/>
  <c r="AI57" i="105"/>
  <c r="AV57" i="105" s="1"/>
  <c r="AK302" i="105"/>
  <c r="AX302" i="105" s="1"/>
  <c r="AJ302" i="105"/>
  <c r="AW302" i="105" s="1"/>
  <c r="AI302" i="105"/>
  <c r="AV302" i="105" s="1"/>
  <c r="AK202" i="105"/>
  <c r="AX202" i="105" s="1"/>
  <c r="AJ202" i="105"/>
  <c r="AW202" i="105" s="1"/>
  <c r="AI202" i="105"/>
  <c r="AV202" i="105" s="1"/>
  <c r="AI61" i="105"/>
  <c r="AV61" i="105" s="1"/>
  <c r="AK61" i="105"/>
  <c r="AX61" i="105" s="1"/>
  <c r="AJ61" i="105"/>
  <c r="AW61" i="105" s="1"/>
  <c r="AK79" i="105"/>
  <c r="AX79" i="105" s="1"/>
  <c r="AJ79" i="105"/>
  <c r="AW79" i="105" s="1"/>
  <c r="AI79" i="105"/>
  <c r="AV79" i="105" s="1"/>
  <c r="AK88" i="105"/>
  <c r="AX88" i="105" s="1"/>
  <c r="AJ88" i="105"/>
  <c r="AW88" i="105" s="1"/>
  <c r="AI88" i="105"/>
  <c r="AV88" i="105" s="1"/>
  <c r="AK338" i="105"/>
  <c r="AX338" i="105" s="1"/>
  <c r="AJ338" i="105"/>
  <c r="AW338" i="105" s="1"/>
  <c r="AI338" i="105"/>
  <c r="AV338" i="105" s="1"/>
  <c r="AK278" i="105"/>
  <c r="AX278" i="105" s="1"/>
  <c r="AJ278" i="105"/>
  <c r="AW278" i="105" s="1"/>
  <c r="AI278" i="105"/>
  <c r="AV278" i="105" s="1"/>
  <c r="AK334" i="105"/>
  <c r="AX334" i="105" s="1"/>
  <c r="AJ334" i="105"/>
  <c r="AW334" i="105" s="1"/>
  <c r="AI334" i="105"/>
  <c r="AV334" i="105" s="1"/>
  <c r="AK273" i="105"/>
  <c r="AX273" i="105" s="1"/>
  <c r="AJ273" i="105"/>
  <c r="AW273" i="105" s="1"/>
  <c r="AI273" i="105"/>
  <c r="AV273" i="105" s="1"/>
  <c r="AK276" i="105"/>
  <c r="AX276" i="105" s="1"/>
  <c r="AI276" i="105"/>
  <c r="AV276" i="105" s="1"/>
  <c r="AJ276" i="105"/>
  <c r="AW276" i="105" s="1"/>
  <c r="AK198" i="105"/>
  <c r="AX198" i="105" s="1"/>
  <c r="AJ198" i="105"/>
  <c r="AW198" i="105" s="1"/>
  <c r="AI198" i="105"/>
  <c r="AV198" i="105" s="1"/>
  <c r="AK243" i="105"/>
  <c r="AX243" i="105" s="1"/>
  <c r="AJ243" i="105"/>
  <c r="AW243" i="105" s="1"/>
  <c r="AI243" i="105"/>
  <c r="AV243" i="105" s="1"/>
  <c r="AJ203" i="105"/>
  <c r="AW203" i="105" s="1"/>
  <c r="AI203" i="105"/>
  <c r="AV203" i="105" s="1"/>
  <c r="AK203" i="105"/>
  <c r="AX203" i="105" s="1"/>
  <c r="AI205" i="105"/>
  <c r="AV205" i="105" s="1"/>
  <c r="AJ205" i="105"/>
  <c r="AW205" i="105" s="1"/>
  <c r="AK205" i="105"/>
  <c r="AX205" i="105" s="1"/>
  <c r="AI150" i="105"/>
  <c r="AV150" i="105" s="1"/>
  <c r="AK150" i="105"/>
  <c r="AX150" i="105" s="1"/>
  <c r="AJ150" i="105"/>
  <c r="AW150" i="105" s="1"/>
  <c r="AK47" i="105"/>
  <c r="AX47" i="105" s="1"/>
  <c r="AJ47" i="105"/>
  <c r="AW47" i="105" s="1"/>
  <c r="AI47" i="105"/>
  <c r="AV47" i="105" s="1"/>
  <c r="AK63" i="105"/>
  <c r="AX63" i="105" s="1"/>
  <c r="AJ63" i="105"/>
  <c r="AW63" i="105" s="1"/>
  <c r="AI63" i="105"/>
  <c r="AV63" i="105" s="1"/>
  <c r="AK22" i="105"/>
  <c r="AJ22" i="105"/>
  <c r="AI22" i="105"/>
  <c r="F18" i="105"/>
  <c r="R5" i="105" s="1"/>
  <c r="AK23" i="105"/>
  <c r="AX23" i="105" s="1"/>
  <c r="AJ23" i="105"/>
  <c r="AW23" i="105" s="1"/>
  <c r="AI23" i="105"/>
  <c r="AV23" i="105" s="1"/>
  <c r="AK253" i="105"/>
  <c r="AX253" i="105" s="1"/>
  <c r="AJ253" i="105"/>
  <c r="AW253" i="105" s="1"/>
  <c r="AI253" i="105"/>
  <c r="AV253" i="105" s="1"/>
  <c r="AJ297" i="105"/>
  <c r="AW297" i="105" s="1"/>
  <c r="AK297" i="105"/>
  <c r="AX297" i="105" s="1"/>
  <c r="AI297" i="105"/>
  <c r="AV297" i="105" s="1"/>
  <c r="AK288" i="105"/>
  <c r="AX288" i="105" s="1"/>
  <c r="AJ288" i="105"/>
  <c r="AW288" i="105" s="1"/>
  <c r="AI288" i="105"/>
  <c r="AV288" i="105" s="1"/>
  <c r="AJ157" i="105"/>
  <c r="AW157" i="105" s="1"/>
  <c r="AI157" i="105"/>
  <c r="AV157" i="105" s="1"/>
  <c r="AK157" i="105"/>
  <c r="AX157" i="105" s="1"/>
  <c r="AI90" i="105"/>
  <c r="AV90" i="105" s="1"/>
  <c r="AK90" i="105"/>
  <c r="AX90" i="105" s="1"/>
  <c r="AJ90" i="105"/>
  <c r="AW90" i="105" s="1"/>
  <c r="AI129" i="105"/>
  <c r="AV129" i="105" s="1"/>
  <c r="AK129" i="105"/>
  <c r="AX129" i="105" s="1"/>
  <c r="AJ129" i="105"/>
  <c r="AW129" i="105" s="1"/>
  <c r="AK43" i="105"/>
  <c r="AX43" i="105" s="1"/>
  <c r="AJ43" i="105"/>
  <c r="AW43" i="105" s="1"/>
  <c r="AI43" i="105"/>
  <c r="AV43" i="105" s="1"/>
  <c r="AJ30" i="105"/>
  <c r="AW30" i="105" s="1"/>
  <c r="AK30" i="105"/>
  <c r="AX30" i="105" s="1"/>
  <c r="AI30" i="105"/>
  <c r="AV30" i="105" s="1"/>
  <c r="AK66" i="105"/>
  <c r="AX66" i="105" s="1"/>
  <c r="AJ66" i="105"/>
  <c r="AW66" i="105" s="1"/>
  <c r="AI66" i="105"/>
  <c r="AV66" i="105" s="1"/>
  <c r="AK44" i="105"/>
  <c r="AX44" i="105" s="1"/>
  <c r="AJ44" i="105"/>
  <c r="AW44" i="105" s="1"/>
  <c r="AI44" i="105"/>
  <c r="AV44" i="105" s="1"/>
  <c r="J15" i="105"/>
  <c r="T6" i="105" s="1"/>
  <c r="R8" i="105" s="1"/>
  <c r="H28" i="2" s="1"/>
  <c r="AS5" i="105"/>
  <c r="AE52" i="2" s="1"/>
  <c r="AI185" i="105"/>
  <c r="AV185" i="105" s="1"/>
  <c r="AK185" i="105"/>
  <c r="AX185" i="105" s="1"/>
  <c r="AJ185" i="105"/>
  <c r="AW185" i="105" s="1"/>
  <c r="AK308" i="105"/>
  <c r="AX308" i="105" s="1"/>
  <c r="AJ308" i="105"/>
  <c r="AW308" i="105" s="1"/>
  <c r="AI308" i="105"/>
  <c r="AV308" i="105" s="1"/>
  <c r="AI314" i="105"/>
  <c r="AV314" i="105" s="1"/>
  <c r="AK314" i="105"/>
  <c r="AX314" i="105" s="1"/>
  <c r="AJ314" i="105"/>
  <c r="AW314" i="105" s="1"/>
  <c r="AI211" i="105"/>
  <c r="AV211" i="105" s="1"/>
  <c r="AJ211" i="105"/>
  <c r="AW211" i="105" s="1"/>
  <c r="AK211" i="105"/>
  <c r="AX211" i="105" s="1"/>
  <c r="AJ258" i="105"/>
  <c r="AW258" i="105" s="1"/>
  <c r="AI258" i="105"/>
  <c r="AV258" i="105" s="1"/>
  <c r="AK258" i="105"/>
  <c r="AX258" i="105" s="1"/>
  <c r="AK272" i="105"/>
  <c r="AX272" i="105" s="1"/>
  <c r="AJ272" i="105"/>
  <c r="AW272" i="105" s="1"/>
  <c r="AI272" i="105"/>
  <c r="AV272" i="105" s="1"/>
  <c r="AJ242" i="105"/>
  <c r="AW242" i="105" s="1"/>
  <c r="AK242" i="105"/>
  <c r="AX242" i="105" s="1"/>
  <c r="AI242" i="105"/>
  <c r="AV242" i="105" s="1"/>
  <c r="AK148" i="105"/>
  <c r="AX148" i="105" s="1"/>
  <c r="AJ148" i="105"/>
  <c r="AW148" i="105" s="1"/>
  <c r="AI148" i="105"/>
  <c r="AV148" i="105" s="1"/>
  <c r="AK236" i="105"/>
  <c r="AX236" i="105" s="1"/>
  <c r="AJ236" i="105"/>
  <c r="AW236" i="105" s="1"/>
  <c r="AI236" i="105"/>
  <c r="AV236" i="105" s="1"/>
  <c r="AK219" i="105"/>
  <c r="AX219" i="105" s="1"/>
  <c r="AJ219" i="105"/>
  <c r="AW219" i="105" s="1"/>
  <c r="AI219" i="105"/>
  <c r="AV219" i="105" s="1"/>
  <c r="AK126" i="105"/>
  <c r="AX126" i="105" s="1"/>
  <c r="AJ126" i="105"/>
  <c r="AW126" i="105" s="1"/>
  <c r="AI126" i="105"/>
  <c r="AV126" i="105" s="1"/>
  <c r="AJ218" i="105"/>
  <c r="AW218" i="105" s="1"/>
  <c r="AI218" i="105"/>
  <c r="AV218" i="105" s="1"/>
  <c r="AK218" i="105"/>
  <c r="AX218" i="105" s="1"/>
  <c r="AI182" i="105"/>
  <c r="AV182" i="105" s="1"/>
  <c r="AJ182" i="105"/>
  <c r="AW182" i="105" s="1"/>
  <c r="AK182" i="105"/>
  <c r="AX182" i="105" s="1"/>
  <c r="AK100" i="105"/>
  <c r="AX100" i="105" s="1"/>
  <c r="AJ100" i="105"/>
  <c r="AW100" i="105" s="1"/>
  <c r="AI100" i="105"/>
  <c r="AV100" i="105" s="1"/>
  <c r="AI149" i="105"/>
  <c r="AV149" i="105" s="1"/>
  <c r="AJ149" i="105"/>
  <c r="AW149" i="105" s="1"/>
  <c r="AK149" i="105"/>
  <c r="AX149" i="105" s="1"/>
  <c r="AK108" i="105"/>
  <c r="AX108" i="105" s="1"/>
  <c r="AJ108" i="105"/>
  <c r="AW108" i="105" s="1"/>
  <c r="AI108" i="105"/>
  <c r="AV108" i="105" s="1"/>
  <c r="AK72" i="105"/>
  <c r="AX72" i="105" s="1"/>
  <c r="AI72" i="105"/>
  <c r="AV72" i="105" s="1"/>
  <c r="AJ72" i="105"/>
  <c r="AW72" i="105" s="1"/>
  <c r="AK31" i="105"/>
  <c r="AX31" i="105" s="1"/>
  <c r="AJ31" i="105"/>
  <c r="AW31" i="105" s="1"/>
  <c r="AI31" i="105"/>
  <c r="AV31" i="105" s="1"/>
  <c r="AI256" i="105"/>
  <c r="AV256" i="105" s="1"/>
  <c r="AK256" i="105"/>
  <c r="AX256" i="105" s="1"/>
  <c r="AJ256" i="105"/>
  <c r="AW256" i="105" s="1"/>
  <c r="AK252" i="105"/>
  <c r="AX252" i="105" s="1"/>
  <c r="AJ252" i="105"/>
  <c r="AW252" i="105" s="1"/>
  <c r="AI252" i="105"/>
  <c r="AV252" i="105" s="1"/>
  <c r="AK310" i="105"/>
  <c r="AX310" i="105" s="1"/>
  <c r="AJ310" i="105"/>
  <c r="AW310" i="105" s="1"/>
  <c r="AI310" i="105"/>
  <c r="AV310" i="105" s="1"/>
  <c r="AJ322" i="105"/>
  <c r="AW322" i="105" s="1"/>
  <c r="AI322" i="105"/>
  <c r="AV322" i="105" s="1"/>
  <c r="AK322" i="105"/>
  <c r="AX322" i="105" s="1"/>
  <c r="AK287" i="105"/>
  <c r="AX287" i="105" s="1"/>
  <c r="AJ287" i="105"/>
  <c r="AW287" i="105" s="1"/>
  <c r="AI287" i="105"/>
  <c r="AV287" i="105" s="1"/>
  <c r="AK277" i="105"/>
  <c r="AX277" i="105" s="1"/>
  <c r="AJ277" i="105"/>
  <c r="AW277" i="105" s="1"/>
  <c r="AI277" i="105"/>
  <c r="AV277" i="105" s="1"/>
  <c r="AK233" i="105"/>
  <c r="AX233" i="105" s="1"/>
  <c r="AJ233" i="105"/>
  <c r="AW233" i="105" s="1"/>
  <c r="AI233" i="105"/>
  <c r="AV233" i="105" s="1"/>
  <c r="AK170" i="105"/>
  <c r="AX170" i="105" s="1"/>
  <c r="AJ170" i="105"/>
  <c r="AW170" i="105" s="1"/>
  <c r="AI170" i="105"/>
  <c r="AV170" i="105" s="1"/>
  <c r="AK187" i="105"/>
  <c r="AX187" i="105" s="1"/>
  <c r="AJ187" i="105"/>
  <c r="AW187" i="105" s="1"/>
  <c r="AI187" i="105"/>
  <c r="AV187" i="105" s="1"/>
  <c r="AI210" i="105"/>
  <c r="AV210" i="105" s="1"/>
  <c r="AK210" i="105"/>
  <c r="AX210" i="105" s="1"/>
  <c r="AJ210" i="105"/>
  <c r="AW210" i="105" s="1"/>
  <c r="AI119" i="105"/>
  <c r="AV119" i="105" s="1"/>
  <c r="AK119" i="105"/>
  <c r="AX119" i="105" s="1"/>
  <c r="AJ119" i="105"/>
  <c r="AW119" i="105" s="1"/>
  <c r="AK145" i="105"/>
  <c r="AX145" i="105" s="1"/>
  <c r="AJ145" i="105"/>
  <c r="AW145" i="105" s="1"/>
  <c r="AI145" i="105"/>
  <c r="AV145" i="105" s="1"/>
  <c r="AK122" i="105"/>
  <c r="AX122" i="105" s="1"/>
  <c r="AJ122" i="105"/>
  <c r="AW122" i="105" s="1"/>
  <c r="AI122" i="105"/>
  <c r="AV122" i="105" s="1"/>
  <c r="AK123" i="105"/>
  <c r="AX123" i="105" s="1"/>
  <c r="AJ123" i="105"/>
  <c r="AW123" i="105" s="1"/>
  <c r="AI123" i="105"/>
  <c r="AV123" i="105" s="1"/>
  <c r="AK78" i="105"/>
  <c r="AX78" i="105" s="1"/>
  <c r="AJ78" i="105"/>
  <c r="AW78" i="105" s="1"/>
  <c r="AI78" i="105"/>
  <c r="AV78" i="105" s="1"/>
  <c r="AJ81" i="105"/>
  <c r="AW81" i="105" s="1"/>
  <c r="AK81" i="105"/>
  <c r="AX81" i="105" s="1"/>
  <c r="AI81" i="105"/>
  <c r="AV81" i="105" s="1"/>
  <c r="AJ49" i="105"/>
  <c r="AW49" i="105" s="1"/>
  <c r="AK49" i="105"/>
  <c r="AX49" i="105" s="1"/>
  <c r="AI49" i="105"/>
  <c r="AV49" i="105" s="1"/>
  <c r="AK27" i="105"/>
  <c r="AX27" i="105" s="1"/>
  <c r="AJ27" i="105"/>
  <c r="AW27" i="105" s="1"/>
  <c r="AI27" i="105"/>
  <c r="AV27" i="105" s="1"/>
  <c r="AJ308" i="104"/>
  <c r="AW308" i="104" s="1"/>
  <c r="AI308" i="104"/>
  <c r="AV308" i="104" s="1"/>
  <c r="AK308" i="104"/>
  <c r="AX308" i="104" s="1"/>
  <c r="AK125" i="104"/>
  <c r="AX125" i="104" s="1"/>
  <c r="AJ125" i="104"/>
  <c r="AW125" i="104" s="1"/>
  <c r="AI125" i="104"/>
  <c r="AV125" i="104" s="1"/>
  <c r="AK41" i="104"/>
  <c r="AX41" i="104" s="1"/>
  <c r="AJ41" i="104"/>
  <c r="AW41" i="104" s="1"/>
  <c r="AI41" i="104"/>
  <c r="AV41" i="104" s="1"/>
  <c r="AI327" i="104"/>
  <c r="AV327" i="104" s="1"/>
  <c r="AJ327" i="104"/>
  <c r="AW327" i="104" s="1"/>
  <c r="AK327" i="104"/>
  <c r="AX327" i="104" s="1"/>
  <c r="AK321" i="104"/>
  <c r="AX321" i="104" s="1"/>
  <c r="AJ321" i="104"/>
  <c r="AW321" i="104" s="1"/>
  <c r="AI321" i="104"/>
  <c r="AV321" i="104" s="1"/>
  <c r="AJ324" i="104"/>
  <c r="AW324" i="104" s="1"/>
  <c r="AI324" i="104"/>
  <c r="AV324" i="104" s="1"/>
  <c r="AK324" i="104"/>
  <c r="AX324" i="104" s="1"/>
  <c r="AK284" i="104"/>
  <c r="AX284" i="104" s="1"/>
  <c r="AJ284" i="104"/>
  <c r="AW284" i="104" s="1"/>
  <c r="AI284" i="104"/>
  <c r="AV284" i="104" s="1"/>
  <c r="AI274" i="104"/>
  <c r="AV274" i="104" s="1"/>
  <c r="AK274" i="104"/>
  <c r="AX274" i="104" s="1"/>
  <c r="AJ274" i="104"/>
  <c r="AW274" i="104" s="1"/>
  <c r="AK337" i="104"/>
  <c r="AX337" i="104" s="1"/>
  <c r="AJ337" i="104"/>
  <c r="AW337" i="104" s="1"/>
  <c r="AI337" i="104"/>
  <c r="AV337" i="104" s="1"/>
  <c r="AK194" i="104"/>
  <c r="AX194" i="104" s="1"/>
  <c r="AJ194" i="104"/>
  <c r="AW194" i="104" s="1"/>
  <c r="AI194" i="104"/>
  <c r="AV194" i="104" s="1"/>
  <c r="AI216" i="104"/>
  <c r="AV216" i="104" s="1"/>
  <c r="AK216" i="104"/>
  <c r="AX216" i="104" s="1"/>
  <c r="AJ216" i="104"/>
  <c r="AW216" i="104" s="1"/>
  <c r="AK119" i="104"/>
  <c r="AX119" i="104" s="1"/>
  <c r="AJ119" i="104"/>
  <c r="AW119" i="104" s="1"/>
  <c r="AI119" i="104"/>
  <c r="AV119" i="104" s="1"/>
  <c r="AK57" i="104"/>
  <c r="AX57" i="104" s="1"/>
  <c r="AJ57" i="104"/>
  <c r="AW57" i="104" s="1"/>
  <c r="AI57" i="104"/>
  <c r="AV57" i="104" s="1"/>
  <c r="AK91" i="104"/>
  <c r="AX91" i="104" s="1"/>
  <c r="AJ91" i="104"/>
  <c r="AW91" i="104" s="1"/>
  <c r="AI91" i="104"/>
  <c r="AV91" i="104" s="1"/>
  <c r="F14" i="104"/>
  <c r="Q5" i="104" s="1"/>
  <c r="C53" i="2" s="1"/>
  <c r="AK81" i="104"/>
  <c r="AX81" i="104" s="1"/>
  <c r="AJ81" i="104"/>
  <c r="AW81" i="104" s="1"/>
  <c r="AI81" i="104"/>
  <c r="AV81" i="104" s="1"/>
  <c r="AK268" i="104"/>
  <c r="AX268" i="104" s="1"/>
  <c r="AJ268" i="104"/>
  <c r="AW268" i="104" s="1"/>
  <c r="AI268" i="104"/>
  <c r="AV268" i="104" s="1"/>
  <c r="AK312" i="104"/>
  <c r="AX312" i="104" s="1"/>
  <c r="AJ312" i="104"/>
  <c r="AW312" i="104" s="1"/>
  <c r="AI312" i="104"/>
  <c r="AV312" i="104" s="1"/>
  <c r="AJ273" i="104"/>
  <c r="AW273" i="104" s="1"/>
  <c r="AK273" i="104"/>
  <c r="AX273" i="104" s="1"/>
  <c r="AI273" i="104"/>
  <c r="AV273" i="104" s="1"/>
  <c r="AJ226" i="104"/>
  <c r="AW226" i="104" s="1"/>
  <c r="AI226" i="104"/>
  <c r="AV226" i="104" s="1"/>
  <c r="AK226" i="104"/>
  <c r="AX226" i="104" s="1"/>
  <c r="AI177" i="104"/>
  <c r="AV177" i="104" s="1"/>
  <c r="AK177" i="104"/>
  <c r="AX177" i="104" s="1"/>
  <c r="AJ177" i="104"/>
  <c r="AW177" i="104" s="1"/>
  <c r="AK113" i="104"/>
  <c r="AX113" i="104" s="1"/>
  <c r="AI113" i="104"/>
  <c r="AV113" i="104" s="1"/>
  <c r="AJ113" i="104"/>
  <c r="AW113" i="104" s="1"/>
  <c r="AK200" i="104"/>
  <c r="AX200" i="104" s="1"/>
  <c r="AJ200" i="104"/>
  <c r="AW200" i="104" s="1"/>
  <c r="AI200" i="104"/>
  <c r="AV200" i="104" s="1"/>
  <c r="AK63" i="104"/>
  <c r="AX63" i="104" s="1"/>
  <c r="AJ63" i="104"/>
  <c r="AW63" i="104" s="1"/>
  <c r="AI63" i="104"/>
  <c r="AV63" i="104" s="1"/>
  <c r="AK202" i="104"/>
  <c r="AX202" i="104" s="1"/>
  <c r="AI202" i="104"/>
  <c r="AV202" i="104" s="1"/>
  <c r="AJ202" i="104"/>
  <c r="AW202" i="104" s="1"/>
  <c r="AK90" i="104"/>
  <c r="AX90" i="104" s="1"/>
  <c r="AJ90" i="104"/>
  <c r="AW90" i="104" s="1"/>
  <c r="AI90" i="104"/>
  <c r="AV90" i="104" s="1"/>
  <c r="AK35" i="104"/>
  <c r="AX35" i="104" s="1"/>
  <c r="AJ35" i="104"/>
  <c r="AW35" i="104" s="1"/>
  <c r="AI35" i="104"/>
  <c r="AV35" i="104" s="1"/>
  <c r="AK338" i="104"/>
  <c r="AX338" i="104" s="1"/>
  <c r="AJ338" i="104"/>
  <c r="AW338" i="104" s="1"/>
  <c r="AI338" i="104"/>
  <c r="AV338" i="104" s="1"/>
  <c r="AK328" i="104"/>
  <c r="AX328" i="104" s="1"/>
  <c r="AJ328" i="104"/>
  <c r="AW328" i="104" s="1"/>
  <c r="AI328" i="104"/>
  <c r="AV328" i="104" s="1"/>
  <c r="AI332" i="104"/>
  <c r="AV332" i="104" s="1"/>
  <c r="AK332" i="104"/>
  <c r="AX332" i="104" s="1"/>
  <c r="AJ332" i="104"/>
  <c r="AW332" i="104" s="1"/>
  <c r="AI317" i="104"/>
  <c r="AV317" i="104" s="1"/>
  <c r="AK317" i="104"/>
  <c r="AX317" i="104" s="1"/>
  <c r="AJ317" i="104"/>
  <c r="AW317" i="104" s="1"/>
  <c r="AJ290" i="104"/>
  <c r="AW290" i="104" s="1"/>
  <c r="AI290" i="104"/>
  <c r="AV290" i="104" s="1"/>
  <c r="AK290" i="104"/>
  <c r="AX290" i="104" s="1"/>
  <c r="AK225" i="104"/>
  <c r="AX225" i="104" s="1"/>
  <c r="AJ225" i="104"/>
  <c r="AW225" i="104" s="1"/>
  <c r="AI225" i="104"/>
  <c r="AV225" i="104" s="1"/>
  <c r="AK136" i="104"/>
  <c r="AX136" i="104" s="1"/>
  <c r="AJ136" i="104"/>
  <c r="AW136" i="104" s="1"/>
  <c r="AI136" i="104"/>
  <c r="AV136" i="104" s="1"/>
  <c r="AK140" i="104"/>
  <c r="AX140" i="104" s="1"/>
  <c r="AJ140" i="104"/>
  <c r="AW140" i="104" s="1"/>
  <c r="AI140" i="104"/>
  <c r="AV140" i="104" s="1"/>
  <c r="AK96" i="104"/>
  <c r="AX96" i="104" s="1"/>
  <c r="AJ96" i="104"/>
  <c r="AW96" i="104" s="1"/>
  <c r="AI96" i="104"/>
  <c r="AV96" i="104" s="1"/>
  <c r="AK61" i="104"/>
  <c r="AX61" i="104" s="1"/>
  <c r="AI61" i="104"/>
  <c r="AV61" i="104" s="1"/>
  <c r="AJ61" i="104"/>
  <c r="AW61" i="104" s="1"/>
  <c r="AI62" i="104"/>
  <c r="AV62" i="104" s="1"/>
  <c r="AK62" i="104"/>
  <c r="AX62" i="104" s="1"/>
  <c r="AJ62" i="104"/>
  <c r="AW62" i="104" s="1"/>
  <c r="AK45" i="104"/>
  <c r="AX45" i="104" s="1"/>
  <c r="AJ45" i="104"/>
  <c r="AW45" i="104" s="1"/>
  <c r="AI45" i="104"/>
  <c r="AV45" i="104" s="1"/>
  <c r="AK24" i="104"/>
  <c r="AJ24" i="104"/>
  <c r="AW24" i="104" s="1"/>
  <c r="AI24" i="104"/>
  <c r="AV24" i="104" s="1"/>
  <c r="AK346" i="104"/>
  <c r="AX346" i="104" s="1"/>
  <c r="AJ346" i="104"/>
  <c r="AW346" i="104" s="1"/>
  <c r="AI346" i="104"/>
  <c r="AV346" i="104" s="1"/>
  <c r="AK252" i="104"/>
  <c r="AX252" i="104" s="1"/>
  <c r="AI252" i="104"/>
  <c r="AV252" i="104" s="1"/>
  <c r="AJ252" i="104"/>
  <c r="AW252" i="104" s="1"/>
  <c r="AK258" i="104"/>
  <c r="AX258" i="104" s="1"/>
  <c r="AJ258" i="104"/>
  <c r="AW258" i="104" s="1"/>
  <c r="AI258" i="104"/>
  <c r="AV258" i="104" s="1"/>
  <c r="AK242" i="104"/>
  <c r="AX242" i="104" s="1"/>
  <c r="AI242" i="104"/>
  <c r="AV242" i="104" s="1"/>
  <c r="AJ242" i="104"/>
  <c r="AW242" i="104" s="1"/>
  <c r="AJ123" i="104"/>
  <c r="AW123" i="104" s="1"/>
  <c r="AI123" i="104"/>
  <c r="AV123" i="104" s="1"/>
  <c r="AK123" i="104"/>
  <c r="AX123" i="104" s="1"/>
  <c r="AI95" i="104"/>
  <c r="AV95" i="104" s="1"/>
  <c r="AK95" i="104"/>
  <c r="AX95" i="104" s="1"/>
  <c r="AJ95" i="104"/>
  <c r="AW95" i="104" s="1"/>
  <c r="AK77" i="104"/>
  <c r="AX77" i="104" s="1"/>
  <c r="AJ77" i="104"/>
  <c r="AW77" i="104" s="1"/>
  <c r="AI77" i="104"/>
  <c r="AV77" i="104" s="1"/>
  <c r="AE19" i="104"/>
  <c r="AQ5" i="104"/>
  <c r="AC53" i="2" s="1"/>
  <c r="AK55" i="104"/>
  <c r="AX55" i="104" s="1"/>
  <c r="AI55" i="104"/>
  <c r="AV55" i="104" s="1"/>
  <c r="AJ55" i="104"/>
  <c r="AW55" i="104" s="1"/>
  <c r="AK50" i="104"/>
  <c r="AX50" i="104" s="1"/>
  <c r="AJ50" i="104"/>
  <c r="AW50" i="104" s="1"/>
  <c r="AI50" i="104"/>
  <c r="AV50" i="104" s="1"/>
  <c r="AK331" i="104"/>
  <c r="AX331" i="104" s="1"/>
  <c r="AJ331" i="104"/>
  <c r="AW331" i="104" s="1"/>
  <c r="AI331" i="104"/>
  <c r="AV331" i="104" s="1"/>
  <c r="AK210" i="104"/>
  <c r="AX210" i="104" s="1"/>
  <c r="AJ210" i="104"/>
  <c r="AW210" i="104" s="1"/>
  <c r="AI210" i="104"/>
  <c r="AV210" i="104" s="1"/>
  <c r="AJ181" i="104"/>
  <c r="AW181" i="104" s="1"/>
  <c r="AK181" i="104"/>
  <c r="AX181" i="104" s="1"/>
  <c r="AI181" i="104"/>
  <c r="AV181" i="104" s="1"/>
  <c r="AI224" i="104"/>
  <c r="AV224" i="104" s="1"/>
  <c r="AK224" i="104"/>
  <c r="AX224" i="104" s="1"/>
  <c r="AJ224" i="104"/>
  <c r="AW224" i="104" s="1"/>
  <c r="AK218" i="104"/>
  <c r="AX218" i="104" s="1"/>
  <c r="AJ218" i="104"/>
  <c r="AW218" i="104" s="1"/>
  <c r="AI218" i="104"/>
  <c r="AV218" i="104" s="1"/>
  <c r="AJ149" i="104"/>
  <c r="AW149" i="104" s="1"/>
  <c r="AI149" i="104"/>
  <c r="AV149" i="104" s="1"/>
  <c r="AK149" i="104"/>
  <c r="AX149" i="104" s="1"/>
  <c r="AK130" i="104"/>
  <c r="AX130" i="104" s="1"/>
  <c r="AJ130" i="104"/>
  <c r="AW130" i="104" s="1"/>
  <c r="AI130" i="104"/>
  <c r="AV130" i="104" s="1"/>
  <c r="AJ94" i="104"/>
  <c r="AW94" i="104" s="1"/>
  <c r="AI94" i="104"/>
  <c r="AV94" i="104" s="1"/>
  <c r="AK94" i="104"/>
  <c r="AX94" i="104" s="1"/>
  <c r="AK82" i="104"/>
  <c r="AX82" i="104" s="1"/>
  <c r="AJ82" i="104"/>
  <c r="AW82" i="104" s="1"/>
  <c r="AI82" i="104"/>
  <c r="AV82" i="104" s="1"/>
  <c r="F18" i="104"/>
  <c r="R5" i="104" s="1"/>
  <c r="D53" i="2" s="1"/>
  <c r="AJ28" i="104"/>
  <c r="AW28" i="104" s="1"/>
  <c r="AK28" i="104"/>
  <c r="AX28" i="104" s="1"/>
  <c r="AI28" i="104"/>
  <c r="AV28" i="104" s="1"/>
  <c r="AK336" i="104"/>
  <c r="AX336" i="104" s="1"/>
  <c r="AJ336" i="104"/>
  <c r="AW336" i="104" s="1"/>
  <c r="AI336" i="104"/>
  <c r="AV336" i="104" s="1"/>
  <c r="AI310" i="104"/>
  <c r="AV310" i="104" s="1"/>
  <c r="AK310" i="104"/>
  <c r="AX310" i="104" s="1"/>
  <c r="AJ310" i="104"/>
  <c r="AW310" i="104" s="1"/>
  <c r="AK265" i="104"/>
  <c r="AX265" i="104" s="1"/>
  <c r="AJ265" i="104"/>
  <c r="AW265" i="104" s="1"/>
  <c r="AI265" i="104"/>
  <c r="AV265" i="104" s="1"/>
  <c r="AK311" i="104"/>
  <c r="AX311" i="104" s="1"/>
  <c r="AJ311" i="104"/>
  <c r="AW311" i="104" s="1"/>
  <c r="AI311" i="104"/>
  <c r="AV311" i="104" s="1"/>
  <c r="AI178" i="104"/>
  <c r="AV178" i="104" s="1"/>
  <c r="AK178" i="104"/>
  <c r="AX178" i="104" s="1"/>
  <c r="AJ178" i="104"/>
  <c r="AW178" i="104" s="1"/>
  <c r="AK187" i="104"/>
  <c r="AX187" i="104" s="1"/>
  <c r="AJ187" i="104"/>
  <c r="AW187" i="104" s="1"/>
  <c r="AI187" i="104"/>
  <c r="AV187" i="104" s="1"/>
  <c r="AJ197" i="104"/>
  <c r="AW197" i="104" s="1"/>
  <c r="AI197" i="104"/>
  <c r="AV197" i="104" s="1"/>
  <c r="AK197" i="104"/>
  <c r="AX197" i="104" s="1"/>
  <c r="AK192" i="104"/>
  <c r="AX192" i="104" s="1"/>
  <c r="AI192" i="104"/>
  <c r="AV192" i="104" s="1"/>
  <c r="AJ192" i="104"/>
  <c r="AW192" i="104" s="1"/>
  <c r="AJ129" i="104"/>
  <c r="AW129" i="104" s="1"/>
  <c r="AK129" i="104"/>
  <c r="AX129" i="104" s="1"/>
  <c r="AI129" i="104"/>
  <c r="AV129" i="104" s="1"/>
  <c r="AJ54" i="104"/>
  <c r="AW54" i="104" s="1"/>
  <c r="AK54" i="104"/>
  <c r="AX54" i="104" s="1"/>
  <c r="AI54" i="104"/>
  <c r="AV54" i="104" s="1"/>
  <c r="AN5" i="104"/>
  <c r="Z53" i="2" s="1"/>
  <c r="AB19" i="104"/>
  <c r="AK350" i="104"/>
  <c r="AX350" i="104" s="1"/>
  <c r="AJ350" i="104"/>
  <c r="AW350" i="104" s="1"/>
  <c r="AI350" i="104"/>
  <c r="AV350" i="104" s="1"/>
  <c r="AK294" i="104"/>
  <c r="AX294" i="104" s="1"/>
  <c r="AJ294" i="104"/>
  <c r="AW294" i="104" s="1"/>
  <c r="AI294" i="104"/>
  <c r="AV294" i="104" s="1"/>
  <c r="AK315" i="104"/>
  <c r="AX315" i="104" s="1"/>
  <c r="AJ315" i="104"/>
  <c r="AW315" i="104" s="1"/>
  <c r="AI315" i="104"/>
  <c r="AV315" i="104" s="1"/>
  <c r="AI301" i="104"/>
  <c r="AV301" i="104" s="1"/>
  <c r="AJ301" i="104"/>
  <c r="AW301" i="104" s="1"/>
  <c r="AK301" i="104"/>
  <c r="AX301" i="104" s="1"/>
  <c r="AI335" i="104"/>
  <c r="AV335" i="104" s="1"/>
  <c r="AK335" i="104"/>
  <c r="AX335" i="104" s="1"/>
  <c r="AJ335" i="104"/>
  <c r="AW335" i="104" s="1"/>
  <c r="AK256" i="104"/>
  <c r="AX256" i="104" s="1"/>
  <c r="AJ256" i="104"/>
  <c r="AW256" i="104" s="1"/>
  <c r="AI256" i="104"/>
  <c r="AV256" i="104" s="1"/>
  <c r="AI190" i="104"/>
  <c r="AV190" i="104" s="1"/>
  <c r="AK190" i="104"/>
  <c r="AX190" i="104" s="1"/>
  <c r="AJ190" i="104"/>
  <c r="AW190" i="104" s="1"/>
  <c r="AK66" i="104"/>
  <c r="AX66" i="104" s="1"/>
  <c r="AJ66" i="104"/>
  <c r="AW66" i="104" s="1"/>
  <c r="AI66" i="104"/>
  <c r="AV66" i="104" s="1"/>
  <c r="AJ243" i="104"/>
  <c r="AW243" i="104" s="1"/>
  <c r="AI243" i="104"/>
  <c r="AV243" i="104" s="1"/>
  <c r="AK243" i="104"/>
  <c r="AX243" i="104" s="1"/>
  <c r="AJ295" i="104"/>
  <c r="AW295" i="104" s="1"/>
  <c r="AK295" i="104"/>
  <c r="AX295" i="104" s="1"/>
  <c r="AI295" i="104"/>
  <c r="AV295" i="104" s="1"/>
  <c r="AJ213" i="104"/>
  <c r="AW213" i="104" s="1"/>
  <c r="AI213" i="104"/>
  <c r="AV213" i="104" s="1"/>
  <c r="AK213" i="104"/>
  <c r="AX213" i="104" s="1"/>
  <c r="AJ221" i="104"/>
  <c r="AW221" i="104" s="1"/>
  <c r="AI221" i="104"/>
  <c r="AV221" i="104" s="1"/>
  <c r="AK221" i="104"/>
  <c r="AX221" i="104" s="1"/>
  <c r="AI144" i="104"/>
  <c r="AV144" i="104" s="1"/>
  <c r="AK144" i="104"/>
  <c r="AX144" i="104" s="1"/>
  <c r="AJ144" i="104"/>
  <c r="AW144" i="104" s="1"/>
  <c r="AJ186" i="104"/>
  <c r="AW186" i="104" s="1"/>
  <c r="AK186" i="104"/>
  <c r="AX186" i="104" s="1"/>
  <c r="AI186" i="104"/>
  <c r="AV186" i="104" s="1"/>
  <c r="AI176" i="104"/>
  <c r="AV176" i="104" s="1"/>
  <c r="AK176" i="104"/>
  <c r="AX176" i="104" s="1"/>
  <c r="AJ176" i="104"/>
  <c r="AW176" i="104" s="1"/>
  <c r="F16" i="104"/>
  <c r="V5" i="104" s="1"/>
  <c r="H53" i="2" s="1"/>
  <c r="F15" i="104"/>
  <c r="T5" i="104" s="1"/>
  <c r="F53" i="2" s="1"/>
  <c r="AK322" i="104"/>
  <c r="AX322" i="104" s="1"/>
  <c r="AJ322" i="104"/>
  <c r="AW322" i="104" s="1"/>
  <c r="AI322" i="104"/>
  <c r="AV322" i="104" s="1"/>
  <c r="AK283" i="104"/>
  <c r="AX283" i="104" s="1"/>
  <c r="AJ283" i="104"/>
  <c r="AW283" i="104" s="1"/>
  <c r="AI283" i="104"/>
  <c r="AV283" i="104" s="1"/>
  <c r="AJ240" i="104"/>
  <c r="AW240" i="104" s="1"/>
  <c r="AI240" i="104"/>
  <c r="AV240" i="104" s="1"/>
  <c r="AK240" i="104"/>
  <c r="AX240" i="104" s="1"/>
  <c r="AK309" i="104"/>
  <c r="AX309" i="104" s="1"/>
  <c r="AJ309" i="104"/>
  <c r="AW309" i="104" s="1"/>
  <c r="AI309" i="104"/>
  <c r="AV309" i="104" s="1"/>
  <c r="AJ112" i="104"/>
  <c r="AW112" i="104" s="1"/>
  <c r="AK112" i="104"/>
  <c r="AX112" i="104" s="1"/>
  <c r="AI112" i="104"/>
  <c r="AV112" i="104" s="1"/>
  <c r="AJ161" i="104"/>
  <c r="AW161" i="104" s="1"/>
  <c r="AK161" i="104"/>
  <c r="AX161" i="104" s="1"/>
  <c r="AI161" i="104"/>
  <c r="AV161" i="104" s="1"/>
  <c r="AJ44" i="104"/>
  <c r="AW44" i="104" s="1"/>
  <c r="AK44" i="104"/>
  <c r="AX44" i="104" s="1"/>
  <c r="AI44" i="104"/>
  <c r="AV44" i="104" s="1"/>
  <c r="J19" i="104"/>
  <c r="AI52" i="104"/>
  <c r="AV52" i="104" s="1"/>
  <c r="AK52" i="104"/>
  <c r="AX52" i="104" s="1"/>
  <c r="AJ52" i="104"/>
  <c r="AW52" i="104" s="1"/>
  <c r="AJ326" i="104"/>
  <c r="AW326" i="104" s="1"/>
  <c r="AK326" i="104"/>
  <c r="AX326" i="104" s="1"/>
  <c r="AI326" i="104"/>
  <c r="AV326" i="104" s="1"/>
  <c r="AK259" i="104"/>
  <c r="AX259" i="104" s="1"/>
  <c r="AJ259" i="104"/>
  <c r="AW259" i="104" s="1"/>
  <c r="AI259" i="104"/>
  <c r="AV259" i="104" s="1"/>
  <c r="AK234" i="104"/>
  <c r="AX234" i="104" s="1"/>
  <c r="AJ234" i="104"/>
  <c r="AW234" i="104" s="1"/>
  <c r="AI234" i="104"/>
  <c r="AV234" i="104" s="1"/>
  <c r="AI159" i="104"/>
  <c r="AV159" i="104" s="1"/>
  <c r="AK159" i="104"/>
  <c r="AX159" i="104" s="1"/>
  <c r="AJ159" i="104"/>
  <c r="AW159" i="104" s="1"/>
  <c r="AI143" i="104"/>
  <c r="AV143" i="104" s="1"/>
  <c r="AK143" i="104"/>
  <c r="AX143" i="104" s="1"/>
  <c r="AJ143" i="104"/>
  <c r="AW143" i="104" s="1"/>
  <c r="AK170" i="104"/>
  <c r="AX170" i="104" s="1"/>
  <c r="AI170" i="104"/>
  <c r="AV170" i="104" s="1"/>
  <c r="AJ170" i="104"/>
  <c r="AW170" i="104" s="1"/>
  <c r="AJ86" i="104"/>
  <c r="AW86" i="104" s="1"/>
  <c r="AI86" i="104"/>
  <c r="AV86" i="104" s="1"/>
  <c r="AK86" i="104"/>
  <c r="AX86" i="104" s="1"/>
  <c r="AI87" i="104"/>
  <c r="AV87" i="104" s="1"/>
  <c r="AK87" i="104"/>
  <c r="AX87" i="104" s="1"/>
  <c r="AJ87" i="104"/>
  <c r="AW87" i="104" s="1"/>
  <c r="F19" i="104"/>
  <c r="W5" i="104" s="1"/>
  <c r="I53" i="2" s="1"/>
  <c r="AK72" i="104"/>
  <c r="AX72" i="104" s="1"/>
  <c r="AJ72" i="104"/>
  <c r="AW72" i="104" s="1"/>
  <c r="AI72" i="104"/>
  <c r="AV72" i="104" s="1"/>
  <c r="AK79" i="104"/>
  <c r="AX79" i="104" s="1"/>
  <c r="AI79" i="104"/>
  <c r="AV79" i="104" s="1"/>
  <c r="AJ79" i="104"/>
  <c r="AW79" i="104" s="1"/>
  <c r="P11" i="104"/>
  <c r="P13" i="104" s="1"/>
  <c r="AK348" i="104"/>
  <c r="AX348" i="104" s="1"/>
  <c r="AI348" i="104"/>
  <c r="AV348" i="104" s="1"/>
  <c r="AJ348" i="104"/>
  <c r="AW348" i="104" s="1"/>
  <c r="AK318" i="104"/>
  <c r="AX318" i="104" s="1"/>
  <c r="AJ318" i="104"/>
  <c r="AW318" i="104" s="1"/>
  <c r="AI318" i="104"/>
  <c r="AV318" i="104" s="1"/>
  <c r="AK139" i="104"/>
  <c r="AX139" i="104" s="1"/>
  <c r="AJ139" i="104"/>
  <c r="AW139" i="104" s="1"/>
  <c r="AI139" i="104"/>
  <c r="AV139" i="104" s="1"/>
  <c r="AK201" i="104"/>
  <c r="AX201" i="104" s="1"/>
  <c r="AI201" i="104"/>
  <c r="AV201" i="104" s="1"/>
  <c r="AJ201" i="104"/>
  <c r="AW201" i="104" s="1"/>
  <c r="AI83" i="104"/>
  <c r="AV83" i="104" s="1"/>
  <c r="AK83" i="104"/>
  <c r="AX83" i="104" s="1"/>
  <c r="AJ83" i="104"/>
  <c r="AW83" i="104" s="1"/>
  <c r="AI124" i="104"/>
  <c r="AV124" i="104" s="1"/>
  <c r="AK124" i="104"/>
  <c r="AX124" i="104" s="1"/>
  <c r="AJ124" i="104"/>
  <c r="AW124" i="104" s="1"/>
  <c r="AK106" i="104"/>
  <c r="AX106" i="104" s="1"/>
  <c r="AJ106" i="104"/>
  <c r="AW106" i="104" s="1"/>
  <c r="AI106" i="104"/>
  <c r="AV106" i="104" s="1"/>
  <c r="AI80" i="104"/>
  <c r="AV80" i="104" s="1"/>
  <c r="AJ80" i="104"/>
  <c r="AW80" i="104" s="1"/>
  <c r="AK80" i="104"/>
  <c r="AX80" i="104" s="1"/>
  <c r="AI349" i="104"/>
  <c r="AV349" i="104" s="1"/>
  <c r="AK349" i="104"/>
  <c r="AX349" i="104" s="1"/>
  <c r="AJ349" i="104"/>
  <c r="AW349" i="104" s="1"/>
  <c r="AI248" i="104"/>
  <c r="AV248" i="104" s="1"/>
  <c r="AJ248" i="104"/>
  <c r="AW248" i="104" s="1"/>
  <c r="AK248" i="104"/>
  <c r="AX248" i="104" s="1"/>
  <c r="AK262" i="104"/>
  <c r="AX262" i="104" s="1"/>
  <c r="AJ262" i="104"/>
  <c r="AW262" i="104" s="1"/>
  <c r="AI262" i="104"/>
  <c r="AV262" i="104" s="1"/>
  <c r="AK209" i="104"/>
  <c r="AX209" i="104" s="1"/>
  <c r="AI209" i="104"/>
  <c r="AV209" i="104" s="1"/>
  <c r="AJ209" i="104"/>
  <c r="AW209" i="104" s="1"/>
  <c r="AI198" i="104"/>
  <c r="AV198" i="104" s="1"/>
  <c r="AJ198" i="104"/>
  <c r="AW198" i="104" s="1"/>
  <c r="AK198" i="104"/>
  <c r="AX198" i="104" s="1"/>
  <c r="AI138" i="104"/>
  <c r="AV138" i="104" s="1"/>
  <c r="AK138" i="104"/>
  <c r="AX138" i="104" s="1"/>
  <c r="AJ138" i="104"/>
  <c r="AW138" i="104" s="1"/>
  <c r="AK145" i="104"/>
  <c r="AX145" i="104" s="1"/>
  <c r="AJ145" i="104"/>
  <c r="AW145" i="104" s="1"/>
  <c r="AI145" i="104"/>
  <c r="AV145" i="104" s="1"/>
  <c r="AJ104" i="104"/>
  <c r="AW104" i="104" s="1"/>
  <c r="AK104" i="104"/>
  <c r="AX104" i="104" s="1"/>
  <c r="AI104" i="104"/>
  <c r="AV104" i="104" s="1"/>
  <c r="AP5" i="104"/>
  <c r="AB53" i="2" s="1"/>
  <c r="AD19" i="104"/>
  <c r="AK339" i="104"/>
  <c r="AX339" i="104" s="1"/>
  <c r="AJ339" i="104"/>
  <c r="AW339" i="104" s="1"/>
  <c r="AI339" i="104"/>
  <c r="AV339" i="104" s="1"/>
  <c r="AK275" i="104"/>
  <c r="AX275" i="104" s="1"/>
  <c r="AJ275" i="104"/>
  <c r="AW275" i="104" s="1"/>
  <c r="AI275" i="104"/>
  <c r="AV275" i="104" s="1"/>
  <c r="AK278" i="104"/>
  <c r="AX278" i="104" s="1"/>
  <c r="AJ278" i="104"/>
  <c r="AW278" i="104" s="1"/>
  <c r="AI278" i="104"/>
  <c r="AV278" i="104" s="1"/>
  <c r="AK237" i="104"/>
  <c r="AX237" i="104" s="1"/>
  <c r="AJ237" i="104"/>
  <c r="AW237" i="104" s="1"/>
  <c r="AI237" i="104"/>
  <c r="AV237" i="104" s="1"/>
  <c r="AI291" i="104"/>
  <c r="AV291" i="104" s="1"/>
  <c r="AK291" i="104"/>
  <c r="AX291" i="104" s="1"/>
  <c r="AJ291" i="104"/>
  <c r="AW291" i="104" s="1"/>
  <c r="AI264" i="104"/>
  <c r="AV264" i="104" s="1"/>
  <c r="AK264" i="104"/>
  <c r="AX264" i="104" s="1"/>
  <c r="AJ264" i="104"/>
  <c r="AW264" i="104" s="1"/>
  <c r="AI208" i="104"/>
  <c r="AV208" i="104" s="1"/>
  <c r="AK208" i="104"/>
  <c r="AX208" i="104" s="1"/>
  <c r="AJ208" i="104"/>
  <c r="AW208" i="104" s="1"/>
  <c r="AK241" i="104"/>
  <c r="AX241" i="104" s="1"/>
  <c r="AI241" i="104"/>
  <c r="AV241" i="104" s="1"/>
  <c r="AJ241" i="104"/>
  <c r="AW241" i="104" s="1"/>
  <c r="AJ281" i="104"/>
  <c r="AW281" i="104" s="1"/>
  <c r="AK281" i="104"/>
  <c r="AX281" i="104" s="1"/>
  <c r="AI281" i="104"/>
  <c r="AV281" i="104" s="1"/>
  <c r="AK142" i="104"/>
  <c r="AX142" i="104" s="1"/>
  <c r="AJ142" i="104"/>
  <c r="AW142" i="104" s="1"/>
  <c r="AI142" i="104"/>
  <c r="AV142" i="104" s="1"/>
  <c r="AJ115" i="104"/>
  <c r="AW115" i="104" s="1"/>
  <c r="AI115" i="104"/>
  <c r="AV115" i="104" s="1"/>
  <c r="AK115" i="104"/>
  <c r="AX115" i="104" s="1"/>
  <c r="AK162" i="104"/>
  <c r="AX162" i="104" s="1"/>
  <c r="AJ162" i="104"/>
  <c r="AW162" i="104" s="1"/>
  <c r="AI162" i="104"/>
  <c r="AV162" i="104" s="1"/>
  <c r="AJ29" i="104"/>
  <c r="AW29" i="104" s="1"/>
  <c r="AI29" i="104"/>
  <c r="AV29" i="104" s="1"/>
  <c r="AK29" i="104"/>
  <c r="AX29" i="104" s="1"/>
  <c r="AJ110" i="104"/>
  <c r="AW110" i="104" s="1"/>
  <c r="AI110" i="104"/>
  <c r="AV110" i="104" s="1"/>
  <c r="AK110" i="104"/>
  <c r="AX110" i="104" s="1"/>
  <c r="AJ342" i="104"/>
  <c r="AW342" i="104" s="1"/>
  <c r="AI342" i="104"/>
  <c r="AV342" i="104" s="1"/>
  <c r="AK342" i="104"/>
  <c r="AX342" i="104" s="1"/>
  <c r="AJ287" i="104"/>
  <c r="AW287" i="104" s="1"/>
  <c r="AI287" i="104"/>
  <c r="AV287" i="104" s="1"/>
  <c r="AK287" i="104"/>
  <c r="AX287" i="104" s="1"/>
  <c r="AK193" i="104"/>
  <c r="AX193" i="104" s="1"/>
  <c r="AJ193" i="104"/>
  <c r="AW193" i="104" s="1"/>
  <c r="AI193" i="104"/>
  <c r="AV193" i="104" s="1"/>
  <c r="AI152" i="104"/>
  <c r="AV152" i="104" s="1"/>
  <c r="AK152" i="104"/>
  <c r="AX152" i="104" s="1"/>
  <c r="AJ152" i="104"/>
  <c r="AW152" i="104" s="1"/>
  <c r="AJ99" i="104"/>
  <c r="AW99" i="104" s="1"/>
  <c r="AI99" i="104"/>
  <c r="AV99" i="104" s="1"/>
  <c r="AK99" i="104"/>
  <c r="AX99" i="104" s="1"/>
  <c r="AK107" i="104"/>
  <c r="AX107" i="104" s="1"/>
  <c r="AJ107" i="104"/>
  <c r="AW107" i="104" s="1"/>
  <c r="AI107" i="104"/>
  <c r="AV107" i="104" s="1"/>
  <c r="AK38" i="104"/>
  <c r="AX38" i="104" s="1"/>
  <c r="AJ38" i="104"/>
  <c r="AW38" i="104" s="1"/>
  <c r="AI38" i="104"/>
  <c r="AV38" i="104" s="1"/>
  <c r="AW23" i="104"/>
  <c r="AK34" i="104"/>
  <c r="AX34" i="104" s="1"/>
  <c r="AJ34" i="104"/>
  <c r="AW34" i="104" s="1"/>
  <c r="AI34" i="104"/>
  <c r="AV34" i="104" s="1"/>
  <c r="AK74" i="104"/>
  <c r="AX74" i="104" s="1"/>
  <c r="AJ74" i="104"/>
  <c r="AW74" i="104" s="1"/>
  <c r="AI74" i="104"/>
  <c r="AV74" i="104" s="1"/>
  <c r="AV22" i="104"/>
  <c r="AJ173" i="104"/>
  <c r="AW173" i="104" s="1"/>
  <c r="AI173" i="104"/>
  <c r="AV173" i="104" s="1"/>
  <c r="AK173" i="104"/>
  <c r="AX173" i="104" s="1"/>
  <c r="AJ158" i="104"/>
  <c r="AW158" i="104" s="1"/>
  <c r="AI158" i="104"/>
  <c r="AV158" i="104" s="1"/>
  <c r="AK158" i="104"/>
  <c r="AX158" i="104" s="1"/>
  <c r="AK185" i="104"/>
  <c r="AX185" i="104" s="1"/>
  <c r="AJ185" i="104"/>
  <c r="AW185" i="104" s="1"/>
  <c r="AI185" i="104"/>
  <c r="AV185" i="104" s="1"/>
  <c r="AJ102" i="104"/>
  <c r="AW102" i="104" s="1"/>
  <c r="AI102" i="104"/>
  <c r="AV102" i="104" s="1"/>
  <c r="AK102" i="104"/>
  <c r="AX102" i="104" s="1"/>
  <c r="AI37" i="104"/>
  <c r="AV37" i="104" s="1"/>
  <c r="AK37" i="104"/>
  <c r="AX37" i="104" s="1"/>
  <c r="AJ37" i="104"/>
  <c r="AW37" i="104" s="1"/>
  <c r="J16" i="104"/>
  <c r="W6" i="104" s="1"/>
  <c r="S8" i="104" s="1"/>
  <c r="I29" i="2" s="1"/>
  <c r="BA176" i="102"/>
  <c r="AH176" i="102"/>
  <c r="K176" i="102"/>
  <c r="AG176" i="102" s="1"/>
  <c r="BA175" i="102"/>
  <c r="AH175" i="102"/>
  <c r="K175" i="102"/>
  <c r="AQ175" i="102" s="1"/>
  <c r="BA174" i="102"/>
  <c r="AH174" i="102"/>
  <c r="K174" i="102"/>
  <c r="AG174" i="102" s="1"/>
  <c r="BA173" i="102"/>
  <c r="AH173" i="102"/>
  <c r="K173" i="102"/>
  <c r="AS173" i="102" s="1"/>
  <c r="BA172" i="102"/>
  <c r="AH172" i="102"/>
  <c r="K172" i="102"/>
  <c r="AG172" i="102" s="1"/>
  <c r="BA171" i="102"/>
  <c r="AH171" i="102"/>
  <c r="K171" i="102"/>
  <c r="O171" i="102" s="1"/>
  <c r="BA170" i="102"/>
  <c r="AH170" i="102"/>
  <c r="K170" i="102"/>
  <c r="AN170" i="102" s="1"/>
  <c r="BA169" i="102"/>
  <c r="AH169" i="102"/>
  <c r="K169" i="102"/>
  <c r="AT169" i="102" s="1"/>
  <c r="BA168" i="102"/>
  <c r="AH168" i="102"/>
  <c r="K168" i="102"/>
  <c r="AP168" i="102" s="1"/>
  <c r="BA167" i="102"/>
  <c r="AH167" i="102"/>
  <c r="K167" i="102"/>
  <c r="O167" i="102" s="1"/>
  <c r="BA166" i="102"/>
  <c r="AH166" i="102"/>
  <c r="K166" i="102"/>
  <c r="BA165" i="102"/>
  <c r="AH165" i="102"/>
  <c r="K165" i="102"/>
  <c r="AG165" i="102" s="1"/>
  <c r="BA164" i="102"/>
  <c r="AH164" i="102"/>
  <c r="K164" i="102"/>
  <c r="AS164" i="102" s="1"/>
  <c r="BA163" i="102"/>
  <c r="AH163" i="102"/>
  <c r="K163" i="102"/>
  <c r="AM163" i="102" s="1"/>
  <c r="BA162" i="102"/>
  <c r="AH162" i="102"/>
  <c r="K162" i="102"/>
  <c r="O162" i="102" s="1"/>
  <c r="BA161" i="102"/>
  <c r="AH161" i="102"/>
  <c r="K161" i="102"/>
  <c r="AO161" i="102" s="1"/>
  <c r="BA160" i="102"/>
  <c r="AH160" i="102"/>
  <c r="K160" i="102"/>
  <c r="AG160" i="102" s="1"/>
  <c r="BA159" i="102"/>
  <c r="AH159" i="102"/>
  <c r="K159" i="102"/>
  <c r="AQ159" i="102" s="1"/>
  <c r="BA158" i="102"/>
  <c r="AH158" i="102"/>
  <c r="K158" i="102"/>
  <c r="AS158" i="102" s="1"/>
  <c r="BA157" i="102"/>
  <c r="AH157" i="102"/>
  <c r="K157" i="102"/>
  <c r="AS157" i="102" s="1"/>
  <c r="BA156" i="102"/>
  <c r="AH156" i="102"/>
  <c r="K156" i="102"/>
  <c r="AG156" i="102" s="1"/>
  <c r="BA155" i="102"/>
  <c r="AH155" i="102"/>
  <c r="K155" i="102"/>
  <c r="O155" i="102" s="1"/>
  <c r="BA154" i="102"/>
  <c r="AH154" i="102"/>
  <c r="K154" i="102"/>
  <c r="AN154" i="102" s="1"/>
  <c r="BA153" i="102"/>
  <c r="AH153" i="102"/>
  <c r="K153" i="102"/>
  <c r="AT153" i="102" s="1"/>
  <c r="BA152" i="102"/>
  <c r="AH152" i="102"/>
  <c r="K152" i="102"/>
  <c r="AP152" i="102" s="1"/>
  <c r="BA151" i="102"/>
  <c r="AH151" i="102"/>
  <c r="K151" i="102"/>
  <c r="O151" i="102" s="1"/>
  <c r="BA150" i="102"/>
  <c r="AH150" i="102"/>
  <c r="K150" i="102"/>
  <c r="BA149" i="102"/>
  <c r="AH149" i="102"/>
  <c r="K149" i="102"/>
  <c r="AG149" i="102" s="1"/>
  <c r="BA148" i="102"/>
  <c r="AH148" i="102"/>
  <c r="K148" i="102"/>
  <c r="AS148" i="102" s="1"/>
  <c r="BA147" i="102"/>
  <c r="AH147" i="102"/>
  <c r="K147" i="102"/>
  <c r="AM147" i="102" s="1"/>
  <c r="BA146" i="102"/>
  <c r="AH146" i="102"/>
  <c r="K146" i="102"/>
  <c r="O146" i="102" s="1"/>
  <c r="BA145" i="102"/>
  <c r="AH145" i="102"/>
  <c r="K145" i="102"/>
  <c r="AO145" i="102" s="1"/>
  <c r="BA144" i="102"/>
  <c r="AH144" i="102"/>
  <c r="K144" i="102"/>
  <c r="AG144" i="102" s="1"/>
  <c r="BA143" i="102"/>
  <c r="AH143" i="102"/>
  <c r="K143" i="102"/>
  <c r="AQ143" i="102" s="1"/>
  <c r="BA142" i="102"/>
  <c r="AH142" i="102"/>
  <c r="K142" i="102"/>
  <c r="AS142" i="102" s="1"/>
  <c r="BA141" i="102"/>
  <c r="AH141" i="102"/>
  <c r="K141" i="102"/>
  <c r="AS141" i="102" s="1"/>
  <c r="BA140" i="102"/>
  <c r="AH140" i="102"/>
  <c r="K140" i="102"/>
  <c r="AG140" i="102" s="1"/>
  <c r="BA139" i="102"/>
  <c r="AH139" i="102"/>
  <c r="K139" i="102"/>
  <c r="O139" i="102" s="1"/>
  <c r="BA138" i="102"/>
  <c r="AH138" i="102"/>
  <c r="K138" i="102"/>
  <c r="AS138" i="102" s="1"/>
  <c r="BA137" i="102"/>
  <c r="AH137" i="102"/>
  <c r="K137" i="102"/>
  <c r="AT137" i="102" s="1"/>
  <c r="BA136" i="102"/>
  <c r="AH136" i="102"/>
  <c r="K136" i="102"/>
  <c r="AR136" i="102" s="1"/>
  <c r="BA135" i="102"/>
  <c r="AH135" i="102"/>
  <c r="K135" i="102"/>
  <c r="AG135" i="102" s="1"/>
  <c r="BA134" i="102"/>
  <c r="AH134" i="102"/>
  <c r="K134" i="102"/>
  <c r="AP134" i="102" s="1"/>
  <c r="BA133" i="102"/>
  <c r="AH133" i="102"/>
  <c r="K133" i="102"/>
  <c r="AG133" i="102" s="1"/>
  <c r="BA132" i="102"/>
  <c r="AH132" i="102"/>
  <c r="K132" i="102"/>
  <c r="AS132" i="102" s="1"/>
  <c r="BA131" i="102"/>
  <c r="AH131" i="102"/>
  <c r="K131" i="102"/>
  <c r="J131" i="102" s="1"/>
  <c r="BA130" i="102"/>
  <c r="AH130" i="102"/>
  <c r="K130" i="102"/>
  <c r="O130" i="102" s="1"/>
  <c r="AK130" i="102" s="1"/>
  <c r="AX130" i="102" s="1"/>
  <c r="BA129" i="102"/>
  <c r="AH129" i="102"/>
  <c r="K129" i="102"/>
  <c r="J129" i="102" s="1"/>
  <c r="BA128" i="102"/>
  <c r="AH128" i="102"/>
  <c r="K128" i="102"/>
  <c r="AG128" i="102" s="1"/>
  <c r="BA127" i="102"/>
  <c r="AH127" i="102"/>
  <c r="K127" i="102"/>
  <c r="AQ127" i="102" s="1"/>
  <c r="BA126" i="102"/>
  <c r="AH126" i="102"/>
  <c r="K126" i="102"/>
  <c r="AS126" i="102" s="1"/>
  <c r="BA125" i="102"/>
  <c r="AH125" i="102"/>
  <c r="K125" i="102"/>
  <c r="I125" i="102" s="1"/>
  <c r="BA124" i="102"/>
  <c r="AH124" i="102"/>
  <c r="K124" i="102"/>
  <c r="AG124" i="102" s="1"/>
  <c r="BA123" i="102"/>
  <c r="AH123" i="102"/>
  <c r="K123" i="102"/>
  <c r="J123" i="102" s="1"/>
  <c r="BA122" i="102"/>
  <c r="AH122" i="102"/>
  <c r="K122" i="102"/>
  <c r="AT122" i="102" s="1"/>
  <c r="BA121" i="102"/>
  <c r="AH121" i="102"/>
  <c r="K121" i="102"/>
  <c r="I121" i="102" s="1"/>
  <c r="BA120" i="102"/>
  <c r="AH120" i="102"/>
  <c r="K120" i="102"/>
  <c r="AL120" i="102" s="1"/>
  <c r="BA119" i="102"/>
  <c r="AH119" i="102"/>
  <c r="K119" i="102"/>
  <c r="I119" i="102" s="1"/>
  <c r="BA118" i="102"/>
  <c r="AH118" i="102"/>
  <c r="K118" i="102"/>
  <c r="BA117" i="102"/>
  <c r="AH117" i="102"/>
  <c r="K117" i="102"/>
  <c r="I117" i="102" s="1"/>
  <c r="BA116" i="102"/>
  <c r="AH116" i="102"/>
  <c r="K116" i="102"/>
  <c r="AS116" i="102" s="1"/>
  <c r="BA115" i="102"/>
  <c r="AH115" i="102"/>
  <c r="K115" i="102"/>
  <c r="AS115" i="102" s="1"/>
  <c r="BA114" i="102"/>
  <c r="AH114" i="102"/>
  <c r="K114" i="102"/>
  <c r="BA113" i="102"/>
  <c r="AH113" i="102"/>
  <c r="K113" i="102"/>
  <c r="AN113" i="102" s="1"/>
  <c r="BA112" i="102"/>
  <c r="AH112" i="102"/>
  <c r="K112" i="102"/>
  <c r="AT112" i="102" s="1"/>
  <c r="BA111" i="102"/>
  <c r="AH111" i="102"/>
  <c r="K111" i="102"/>
  <c r="AS111" i="102" s="1"/>
  <c r="BA110" i="102"/>
  <c r="AH110" i="102"/>
  <c r="K110" i="102"/>
  <c r="AO110" i="102" s="1"/>
  <c r="BA109" i="102"/>
  <c r="AH109" i="102"/>
  <c r="K109" i="102"/>
  <c r="AG109" i="102" s="1"/>
  <c r="BA108" i="102"/>
  <c r="AH108" i="102"/>
  <c r="K108" i="102"/>
  <c r="J108" i="102" s="1"/>
  <c r="BA107" i="102"/>
  <c r="AH107" i="102"/>
  <c r="K107" i="102"/>
  <c r="AG107" i="102" s="1"/>
  <c r="BA106" i="102"/>
  <c r="AH106" i="102"/>
  <c r="K106" i="102"/>
  <c r="AS106" i="102" s="1"/>
  <c r="BA105" i="102"/>
  <c r="AH105" i="102"/>
  <c r="K105" i="102"/>
  <c r="AL105" i="102" s="1"/>
  <c r="BA104" i="102"/>
  <c r="AH104" i="102"/>
  <c r="K104" i="102"/>
  <c r="O104" i="102" s="1"/>
  <c r="BA103" i="102"/>
  <c r="AH103" i="102"/>
  <c r="K103" i="102"/>
  <c r="AN103" i="102" s="1"/>
  <c r="BA102" i="102"/>
  <c r="AH102" i="102"/>
  <c r="K102" i="102"/>
  <c r="AG102" i="102" s="1"/>
  <c r="BA101" i="102"/>
  <c r="AH101" i="102"/>
  <c r="K101" i="102"/>
  <c r="AP101" i="102" s="1"/>
  <c r="L101" i="102" s="1"/>
  <c r="BA100" i="102"/>
  <c r="AH100" i="102"/>
  <c r="K100" i="102"/>
  <c r="O100" i="102" s="1"/>
  <c r="AI100" i="102" s="1"/>
  <c r="AV100" i="102" s="1"/>
  <c r="BA99" i="102"/>
  <c r="AH99" i="102"/>
  <c r="K99" i="102"/>
  <c r="AT99" i="102" s="1"/>
  <c r="BA98" i="102"/>
  <c r="AH98" i="102"/>
  <c r="K98" i="102"/>
  <c r="AG98" i="102" s="1"/>
  <c r="BA97" i="102"/>
  <c r="AH97" i="102"/>
  <c r="K97" i="102"/>
  <c r="AT97" i="102" s="1"/>
  <c r="BA96" i="102"/>
  <c r="AH96" i="102"/>
  <c r="K96" i="102"/>
  <c r="AM96" i="102" s="1"/>
  <c r="BA95" i="102"/>
  <c r="AH95" i="102"/>
  <c r="K95" i="102"/>
  <c r="AS95" i="102" s="1"/>
  <c r="BA94" i="102"/>
  <c r="AH94" i="102"/>
  <c r="K94" i="102"/>
  <c r="AM94" i="102" s="1"/>
  <c r="BA93" i="102"/>
  <c r="AH93" i="102"/>
  <c r="K93" i="102"/>
  <c r="AL93" i="102" s="1"/>
  <c r="BA92" i="102"/>
  <c r="AH92" i="102"/>
  <c r="K92" i="102"/>
  <c r="BA91" i="102"/>
  <c r="AH91" i="102"/>
  <c r="K91" i="102"/>
  <c r="AG91" i="102" s="1"/>
  <c r="BA90" i="102"/>
  <c r="AH90" i="102"/>
  <c r="K90" i="102"/>
  <c r="AS90" i="102" s="1"/>
  <c r="BA89" i="102"/>
  <c r="AH89" i="102"/>
  <c r="K89" i="102"/>
  <c r="AL89" i="102" s="1"/>
  <c r="BA88" i="102"/>
  <c r="AH88" i="102"/>
  <c r="K88" i="102"/>
  <c r="AS88" i="102" s="1"/>
  <c r="BA87" i="102"/>
  <c r="AH87" i="102"/>
  <c r="K87" i="102"/>
  <c r="AN87" i="102" s="1"/>
  <c r="BA86" i="102"/>
  <c r="AH86" i="102"/>
  <c r="K86" i="102"/>
  <c r="AG86" i="102" s="1"/>
  <c r="BA85" i="102"/>
  <c r="AH85" i="102"/>
  <c r="K85" i="102"/>
  <c r="AP85" i="102" s="1"/>
  <c r="BA84" i="102"/>
  <c r="AH84" i="102"/>
  <c r="K84" i="102"/>
  <c r="BA83" i="102"/>
  <c r="AH83" i="102"/>
  <c r="K83" i="102"/>
  <c r="I83" i="102" s="1"/>
  <c r="BA82" i="102"/>
  <c r="AH82" i="102"/>
  <c r="K82" i="102"/>
  <c r="AT82" i="102" s="1"/>
  <c r="BA81" i="102"/>
  <c r="AH81" i="102"/>
  <c r="K81" i="102"/>
  <c r="O81" i="102" s="1"/>
  <c r="AK81" i="102" s="1"/>
  <c r="AX81" i="102" s="1"/>
  <c r="BA80" i="102"/>
  <c r="AH80" i="102"/>
  <c r="K80" i="102"/>
  <c r="O80" i="102" s="1"/>
  <c r="AJ80" i="102" s="1"/>
  <c r="AW80" i="102" s="1"/>
  <c r="BA79" i="102"/>
  <c r="AH79" i="102"/>
  <c r="K79" i="102"/>
  <c r="AS79" i="102" s="1"/>
  <c r="BA78" i="102"/>
  <c r="AH78" i="102"/>
  <c r="K78" i="102"/>
  <c r="I78" i="102" s="1"/>
  <c r="BA77" i="102"/>
  <c r="AH77" i="102"/>
  <c r="K77" i="102"/>
  <c r="AR77" i="102" s="1"/>
  <c r="BA76" i="102"/>
  <c r="AH76" i="102"/>
  <c r="K76" i="102"/>
  <c r="J76" i="102" s="1"/>
  <c r="BA75" i="102"/>
  <c r="AH75" i="102"/>
  <c r="K75" i="102"/>
  <c r="AG75" i="102" s="1"/>
  <c r="BA74" i="102"/>
  <c r="AH74" i="102"/>
  <c r="K74" i="102"/>
  <c r="AS74" i="102" s="1"/>
  <c r="BA73" i="102"/>
  <c r="AH73" i="102"/>
  <c r="K73" i="102"/>
  <c r="J73" i="102" s="1"/>
  <c r="BA72" i="102"/>
  <c r="AH72" i="102"/>
  <c r="K72" i="102"/>
  <c r="I72" i="102" s="1"/>
  <c r="BA71" i="102"/>
  <c r="AH71" i="102"/>
  <c r="K71" i="102"/>
  <c r="AG71" i="102" s="1"/>
  <c r="BA70" i="102"/>
  <c r="AH70" i="102"/>
  <c r="K70" i="102"/>
  <c r="AM70" i="102" s="1"/>
  <c r="BA69" i="102"/>
  <c r="AH69" i="102"/>
  <c r="K69" i="102"/>
  <c r="AM69" i="102" s="1"/>
  <c r="BA68" i="102"/>
  <c r="AH68" i="102"/>
  <c r="K68" i="102"/>
  <c r="AS68" i="102" s="1"/>
  <c r="BA67" i="102"/>
  <c r="AH67" i="102"/>
  <c r="K67" i="102"/>
  <c r="AO67" i="102" s="1"/>
  <c r="BA66" i="102"/>
  <c r="AH66" i="102"/>
  <c r="K66" i="102"/>
  <c r="AP66" i="102" s="1"/>
  <c r="BA65" i="102"/>
  <c r="AH65" i="102"/>
  <c r="K65" i="102"/>
  <c r="AT65" i="102" s="1"/>
  <c r="BA64" i="102"/>
  <c r="AH64" i="102"/>
  <c r="K64" i="102"/>
  <c r="AT64" i="102" s="1"/>
  <c r="BA63" i="102"/>
  <c r="AH63" i="102"/>
  <c r="K63" i="102"/>
  <c r="AN63" i="102" s="1"/>
  <c r="BA62" i="102"/>
  <c r="AH62" i="102"/>
  <c r="K62" i="102"/>
  <c r="AG62" i="102" s="1"/>
  <c r="BA61" i="102"/>
  <c r="AH61" i="102"/>
  <c r="K61" i="102"/>
  <c r="AP61" i="102" s="1"/>
  <c r="L61" i="102" s="1"/>
  <c r="BA60" i="102"/>
  <c r="AH60" i="102"/>
  <c r="K60" i="102"/>
  <c r="AG60" i="102" s="1"/>
  <c r="BA59" i="102"/>
  <c r="AH59" i="102"/>
  <c r="K59" i="102"/>
  <c r="AR59" i="102" s="1"/>
  <c r="BA58" i="102"/>
  <c r="AH58" i="102"/>
  <c r="K58" i="102"/>
  <c r="AT58" i="102" s="1"/>
  <c r="BA57" i="102"/>
  <c r="AH57" i="102"/>
  <c r="K57" i="102"/>
  <c r="AS57" i="102" s="1"/>
  <c r="BA56" i="102"/>
  <c r="AH56" i="102"/>
  <c r="K56" i="102"/>
  <c r="AM56" i="102" s="1"/>
  <c r="BA55" i="102"/>
  <c r="AH55" i="102"/>
  <c r="K55" i="102"/>
  <c r="O55" i="102" s="1"/>
  <c r="BA54" i="102"/>
  <c r="AH54" i="102"/>
  <c r="K54" i="102"/>
  <c r="AO54" i="102" s="1"/>
  <c r="BA53" i="102"/>
  <c r="AH53" i="102"/>
  <c r="K53" i="102"/>
  <c r="O53" i="102" s="1"/>
  <c r="BA52" i="102"/>
  <c r="AH52" i="102"/>
  <c r="K52" i="102"/>
  <c r="AQ52" i="102" s="1"/>
  <c r="BA51" i="102"/>
  <c r="AH51" i="102"/>
  <c r="K51" i="102"/>
  <c r="AS51" i="102" s="1"/>
  <c r="BA50" i="102"/>
  <c r="AH50" i="102"/>
  <c r="K50" i="102"/>
  <c r="AS50" i="102" s="1"/>
  <c r="BA49" i="102"/>
  <c r="AH49" i="102"/>
  <c r="K49" i="102"/>
  <c r="O49" i="102" s="1"/>
  <c r="BA48" i="102"/>
  <c r="AH48" i="102"/>
  <c r="K48" i="102"/>
  <c r="AS48" i="102" s="1"/>
  <c r="BA47" i="102"/>
  <c r="AH47" i="102"/>
  <c r="K47" i="102"/>
  <c r="AN47" i="102" s="1"/>
  <c r="BA46" i="102"/>
  <c r="AH46" i="102"/>
  <c r="K46" i="102"/>
  <c r="AG46" i="102" s="1"/>
  <c r="BA45" i="102"/>
  <c r="AH45" i="102"/>
  <c r="K45" i="102"/>
  <c r="AP45" i="102" s="1"/>
  <c r="L45" i="102" s="1"/>
  <c r="BA44" i="102"/>
  <c r="AH44" i="102"/>
  <c r="K44" i="102"/>
  <c r="AG44" i="102" s="1"/>
  <c r="BA43" i="102"/>
  <c r="AH43" i="102"/>
  <c r="K43" i="102"/>
  <c r="AR43" i="102" s="1"/>
  <c r="BA42" i="102"/>
  <c r="AH42" i="102"/>
  <c r="K42" i="102"/>
  <c r="AT42" i="102" s="1"/>
  <c r="BA41" i="102"/>
  <c r="AH41" i="102"/>
  <c r="K41" i="102"/>
  <c r="AT41" i="102" s="1"/>
  <c r="BA40" i="102"/>
  <c r="AH40" i="102"/>
  <c r="K40" i="102"/>
  <c r="AM40" i="102" s="1"/>
  <c r="BA39" i="102"/>
  <c r="AH39" i="102"/>
  <c r="K39" i="102"/>
  <c r="AT39" i="102" s="1"/>
  <c r="BA38" i="102"/>
  <c r="AH38" i="102"/>
  <c r="K38" i="102"/>
  <c r="AO38" i="102" s="1"/>
  <c r="BA37" i="102"/>
  <c r="AH37" i="102"/>
  <c r="K37" i="102"/>
  <c r="O37" i="102" s="1"/>
  <c r="BA36" i="102"/>
  <c r="AH36" i="102"/>
  <c r="K36" i="102"/>
  <c r="AQ36" i="102" s="1"/>
  <c r="BA35" i="102"/>
  <c r="AH35" i="102"/>
  <c r="K35" i="102"/>
  <c r="BA34" i="102"/>
  <c r="AH34" i="102"/>
  <c r="K34" i="102"/>
  <c r="AS34" i="102" s="1"/>
  <c r="BA33" i="102"/>
  <c r="AH33" i="102"/>
  <c r="K33" i="102"/>
  <c r="O33" i="102" s="1"/>
  <c r="BA32" i="102"/>
  <c r="AH32" i="102"/>
  <c r="K32" i="102"/>
  <c r="AS32" i="102" s="1"/>
  <c r="BA31" i="102"/>
  <c r="AH31" i="102"/>
  <c r="K31" i="102"/>
  <c r="AN31" i="102" s="1"/>
  <c r="BA146" i="101"/>
  <c r="AH146" i="101"/>
  <c r="K146" i="101"/>
  <c r="AS146" i="101" s="1"/>
  <c r="BA145" i="101"/>
  <c r="AH145" i="101"/>
  <c r="K145" i="101"/>
  <c r="AQ145" i="101" s="1"/>
  <c r="BA144" i="101"/>
  <c r="AH144" i="101"/>
  <c r="K144" i="101"/>
  <c r="AS144" i="101" s="1"/>
  <c r="BA143" i="101"/>
  <c r="AH143" i="101"/>
  <c r="K143" i="101"/>
  <c r="AS143" i="101" s="1"/>
  <c r="BA142" i="101"/>
  <c r="AH142" i="101"/>
  <c r="K142" i="101"/>
  <c r="AL142" i="101" s="1"/>
  <c r="BA141" i="101"/>
  <c r="AH141" i="101"/>
  <c r="K141" i="101"/>
  <c r="AT141" i="101" s="1"/>
  <c r="BA140" i="101"/>
  <c r="AH140" i="101"/>
  <c r="K140" i="101"/>
  <c r="AL140" i="101" s="1"/>
  <c r="BA139" i="101"/>
  <c r="AH139" i="101"/>
  <c r="K139" i="101"/>
  <c r="AG139" i="101" s="1"/>
  <c r="BA138" i="101"/>
  <c r="AH138" i="101"/>
  <c r="K138" i="101"/>
  <c r="AP138" i="101" s="1"/>
  <c r="BA137" i="101"/>
  <c r="AH137" i="101"/>
  <c r="K137" i="101"/>
  <c r="AG137" i="101" s="1"/>
  <c r="BA136" i="101"/>
  <c r="AH136" i="101"/>
  <c r="K136" i="101"/>
  <c r="BA135" i="101"/>
  <c r="AH135" i="101"/>
  <c r="K135" i="101"/>
  <c r="BA134" i="101"/>
  <c r="AH134" i="101"/>
  <c r="K134" i="101"/>
  <c r="AT134" i="101" s="1"/>
  <c r="BA133" i="101"/>
  <c r="AH133" i="101"/>
  <c r="K133" i="101"/>
  <c r="AM133" i="101" s="1"/>
  <c r="BA132" i="101"/>
  <c r="AH132" i="101"/>
  <c r="K132" i="101"/>
  <c r="O132" i="101" s="1"/>
  <c r="BA131" i="101"/>
  <c r="AH131" i="101"/>
  <c r="K131" i="101"/>
  <c r="BA130" i="101"/>
  <c r="AH130" i="101"/>
  <c r="K130" i="101"/>
  <c r="AS130" i="101" s="1"/>
  <c r="BA129" i="101"/>
  <c r="AH129" i="101"/>
  <c r="K129" i="101"/>
  <c r="AL129" i="101" s="1"/>
  <c r="BA128" i="101"/>
  <c r="AH128" i="101"/>
  <c r="K128" i="101"/>
  <c r="O128" i="101" s="1"/>
  <c r="BA127" i="101"/>
  <c r="AH127" i="101"/>
  <c r="K127" i="101"/>
  <c r="BA126" i="101"/>
  <c r="AH126" i="101"/>
  <c r="K126" i="101"/>
  <c r="BA125" i="101"/>
  <c r="AH125" i="101"/>
  <c r="K125" i="101"/>
  <c r="AQ125" i="101" s="1"/>
  <c r="BA124" i="101"/>
  <c r="AH124" i="101"/>
  <c r="K124" i="101"/>
  <c r="AG124" i="101" s="1"/>
  <c r="BA123" i="101"/>
  <c r="AH123" i="101"/>
  <c r="K123" i="101"/>
  <c r="AN123" i="101" s="1"/>
  <c r="BA122" i="101"/>
  <c r="AH122" i="101"/>
  <c r="K122" i="101"/>
  <c r="AP122" i="101" s="1"/>
  <c r="BA121" i="101"/>
  <c r="AH121" i="101"/>
  <c r="K121" i="101"/>
  <c r="I121" i="101" s="1"/>
  <c r="BA120" i="101"/>
  <c r="AH120" i="101"/>
  <c r="K120" i="101"/>
  <c r="J120" i="101" s="1"/>
  <c r="BA119" i="101"/>
  <c r="AH119" i="101"/>
  <c r="K119" i="101"/>
  <c r="BA118" i="101"/>
  <c r="AH118" i="101"/>
  <c r="K118" i="101"/>
  <c r="AL118" i="101" s="1"/>
  <c r="BA117" i="101"/>
  <c r="AH117" i="101"/>
  <c r="K117" i="101"/>
  <c r="BA116" i="101"/>
  <c r="AH116" i="101"/>
  <c r="K116" i="101"/>
  <c r="BA115" i="101"/>
  <c r="AH115" i="101"/>
  <c r="K115" i="101"/>
  <c r="J115" i="101" s="1"/>
  <c r="BA114" i="101"/>
  <c r="AH114" i="101"/>
  <c r="K114" i="101"/>
  <c r="AM114" i="101" s="1"/>
  <c r="BA113" i="101"/>
  <c r="AH113" i="101"/>
  <c r="K113" i="101"/>
  <c r="AT113" i="101" s="1"/>
  <c r="BA112" i="101"/>
  <c r="AH112" i="101"/>
  <c r="K112" i="101"/>
  <c r="AL112" i="101" s="1"/>
  <c r="BA111" i="101"/>
  <c r="AH111" i="101"/>
  <c r="K111" i="101"/>
  <c r="J111" i="101" s="1"/>
  <c r="BA110" i="101"/>
  <c r="AH110" i="101"/>
  <c r="K110" i="101"/>
  <c r="AT110" i="101" s="1"/>
  <c r="BA109" i="101"/>
  <c r="AH109" i="101"/>
  <c r="K109" i="101"/>
  <c r="AM109" i="101" s="1"/>
  <c r="BA108" i="101"/>
  <c r="AH108" i="101"/>
  <c r="K108" i="101"/>
  <c r="AL108" i="101" s="1"/>
  <c r="BA107" i="101"/>
  <c r="AH107" i="101"/>
  <c r="K107" i="101"/>
  <c r="BA106" i="101"/>
  <c r="AH106" i="101"/>
  <c r="K106" i="101"/>
  <c r="I106" i="101" s="1"/>
  <c r="BA105" i="101"/>
  <c r="AH105" i="101"/>
  <c r="K105" i="101"/>
  <c r="AQ105" i="101" s="1"/>
  <c r="BA104" i="101"/>
  <c r="AH104" i="101"/>
  <c r="K104" i="101"/>
  <c r="AS104" i="101" s="1"/>
  <c r="BA103" i="101"/>
  <c r="AH103" i="101"/>
  <c r="K103" i="101"/>
  <c r="AQ103" i="101" s="1"/>
  <c r="BA102" i="101"/>
  <c r="AH102" i="101"/>
  <c r="K102" i="101"/>
  <c r="BA101" i="101"/>
  <c r="AH101" i="101"/>
  <c r="K101" i="101"/>
  <c r="I101" i="101" s="1"/>
  <c r="BA100" i="101"/>
  <c r="AH100" i="101"/>
  <c r="K100" i="101"/>
  <c r="BA99" i="101"/>
  <c r="AH99" i="101"/>
  <c r="K99" i="101"/>
  <c r="AP99" i="101" s="1"/>
  <c r="BA98" i="101"/>
  <c r="AH98" i="101"/>
  <c r="K98" i="101"/>
  <c r="AS98" i="101" s="1"/>
  <c r="BA97" i="101"/>
  <c r="AH97" i="101"/>
  <c r="K97" i="101"/>
  <c r="AR97" i="101" s="1"/>
  <c r="BA96" i="101"/>
  <c r="AH96" i="101"/>
  <c r="K96" i="101"/>
  <c r="O96" i="101" s="1"/>
  <c r="AI96" i="101" s="1"/>
  <c r="AV96" i="101" s="1"/>
  <c r="BA95" i="101"/>
  <c r="AH95" i="101"/>
  <c r="K95" i="101"/>
  <c r="BA94" i="101"/>
  <c r="AH94" i="101"/>
  <c r="K94" i="101"/>
  <c r="BA93" i="101"/>
  <c r="AH93" i="101"/>
  <c r="K93" i="101"/>
  <c r="O93" i="101" s="1"/>
  <c r="AK93" i="101" s="1"/>
  <c r="AX93" i="101" s="1"/>
  <c r="BA92" i="101"/>
  <c r="AH92" i="101"/>
  <c r="K92" i="101"/>
  <c r="AT92" i="101" s="1"/>
  <c r="BA91" i="101"/>
  <c r="AH91" i="101"/>
  <c r="K91" i="101"/>
  <c r="AO91" i="101" s="1"/>
  <c r="BA90" i="101"/>
  <c r="AH90" i="101"/>
  <c r="K90" i="101"/>
  <c r="AR90" i="101" s="1"/>
  <c r="BA89" i="101"/>
  <c r="AH89" i="101"/>
  <c r="K89" i="101"/>
  <c r="BA88" i="101"/>
  <c r="AH88" i="101"/>
  <c r="K88" i="101"/>
  <c r="AT88" i="101" s="1"/>
  <c r="BA87" i="101"/>
  <c r="AH87" i="101"/>
  <c r="K87" i="101"/>
  <c r="J87" i="101" s="1"/>
  <c r="BA86" i="101"/>
  <c r="AH86" i="101"/>
  <c r="K86" i="101"/>
  <c r="BA85" i="101"/>
  <c r="AH85" i="101"/>
  <c r="K85" i="101"/>
  <c r="AL85" i="101" s="1"/>
  <c r="BA84" i="101"/>
  <c r="AH84" i="101"/>
  <c r="K84" i="101"/>
  <c r="J84" i="101" s="1"/>
  <c r="BA83" i="101"/>
  <c r="AH83" i="101"/>
  <c r="K83" i="101"/>
  <c r="AS83" i="101" s="1"/>
  <c r="BA82" i="101"/>
  <c r="AH82" i="101"/>
  <c r="K82" i="101"/>
  <c r="AL82" i="101" s="1"/>
  <c r="BA81" i="101"/>
  <c r="AH81" i="101"/>
  <c r="K81" i="101"/>
  <c r="AP81" i="101" s="1"/>
  <c r="BA80" i="101"/>
  <c r="AH80" i="101"/>
  <c r="K80" i="101"/>
  <c r="BA79" i="101"/>
  <c r="AH79" i="101"/>
  <c r="K79" i="101"/>
  <c r="O79" i="101" s="1"/>
  <c r="BA78" i="101"/>
  <c r="AH78" i="101"/>
  <c r="K78" i="101"/>
  <c r="AS78" i="101" s="1"/>
  <c r="BA77" i="101"/>
  <c r="AH77" i="101"/>
  <c r="K77" i="101"/>
  <c r="J77" i="101" s="1"/>
  <c r="BA76" i="101"/>
  <c r="AH76" i="101"/>
  <c r="K76" i="101"/>
  <c r="AS76" i="101" s="1"/>
  <c r="BA75" i="101"/>
  <c r="AH75" i="101"/>
  <c r="K75" i="101"/>
  <c r="AQ75" i="101" s="1"/>
  <c r="BA74" i="101"/>
  <c r="AH74" i="101"/>
  <c r="K74" i="101"/>
  <c r="AG74" i="101" s="1"/>
  <c r="BA73" i="101"/>
  <c r="AH73" i="101"/>
  <c r="K73" i="101"/>
  <c r="AS73" i="101" s="1"/>
  <c r="BA72" i="101"/>
  <c r="AH72" i="101"/>
  <c r="K72" i="101"/>
  <c r="AM72" i="101" s="1"/>
  <c r="BA71" i="101"/>
  <c r="AH71" i="101"/>
  <c r="K71" i="101"/>
  <c r="AS71" i="101" s="1"/>
  <c r="BA70" i="101"/>
  <c r="AH70" i="101"/>
  <c r="K70" i="101"/>
  <c r="J70" i="101" s="1"/>
  <c r="BA69" i="101"/>
  <c r="AH69" i="101"/>
  <c r="K69" i="101"/>
  <c r="J69" i="101" s="1"/>
  <c r="BA68" i="101"/>
  <c r="AH68" i="101"/>
  <c r="K68" i="101"/>
  <c r="J68" i="101" s="1"/>
  <c r="BA67" i="101"/>
  <c r="AH67" i="101"/>
  <c r="K67" i="101"/>
  <c r="AL67" i="101" s="1"/>
  <c r="BA66" i="101"/>
  <c r="AH66" i="101"/>
  <c r="K66" i="101"/>
  <c r="AS66" i="101" s="1"/>
  <c r="BA65" i="101"/>
  <c r="AH65" i="101"/>
  <c r="K65" i="101"/>
  <c r="AS65" i="101" s="1"/>
  <c r="BA64" i="101"/>
  <c r="AH64" i="101"/>
  <c r="K64" i="101"/>
  <c r="AT64" i="101" s="1"/>
  <c r="BA63" i="101"/>
  <c r="AH63" i="101"/>
  <c r="K63" i="101"/>
  <c r="O63" i="101" s="1"/>
  <c r="BA62" i="101"/>
  <c r="AH62" i="101"/>
  <c r="K62" i="101"/>
  <c r="AG62" i="101" s="1"/>
  <c r="BA61" i="101"/>
  <c r="AH61" i="101"/>
  <c r="K61" i="101"/>
  <c r="AT61" i="101" s="1"/>
  <c r="BA60" i="101"/>
  <c r="AH60" i="101"/>
  <c r="K60" i="101"/>
  <c r="J60" i="101" s="1"/>
  <c r="BA59" i="101"/>
  <c r="AH59" i="101"/>
  <c r="K59" i="101"/>
  <c r="I59" i="101" s="1"/>
  <c r="BA58" i="101"/>
  <c r="AH58" i="101"/>
  <c r="K58" i="101"/>
  <c r="AG58" i="101" s="1"/>
  <c r="BA57" i="101"/>
  <c r="AH57" i="101"/>
  <c r="K57" i="101"/>
  <c r="J57" i="101" s="1"/>
  <c r="BA56" i="101"/>
  <c r="AH56" i="101"/>
  <c r="K56" i="101"/>
  <c r="AM56" i="101" s="1"/>
  <c r="BA55" i="101"/>
  <c r="AH55" i="101"/>
  <c r="K55" i="101"/>
  <c r="AS55" i="101" s="1"/>
  <c r="BA54" i="101"/>
  <c r="AH54" i="101"/>
  <c r="K54" i="101"/>
  <c r="J54" i="101" s="1"/>
  <c r="BA53" i="101"/>
  <c r="AH53" i="101"/>
  <c r="K53" i="101"/>
  <c r="J53" i="101" s="1"/>
  <c r="BA52" i="101"/>
  <c r="AH52" i="101"/>
  <c r="K52" i="101"/>
  <c r="J52" i="101" s="1"/>
  <c r="BA51" i="101"/>
  <c r="AH51" i="101"/>
  <c r="K51" i="101"/>
  <c r="AL51" i="101" s="1"/>
  <c r="BA50" i="101"/>
  <c r="AH50" i="101"/>
  <c r="K50" i="101"/>
  <c r="AS50" i="101" s="1"/>
  <c r="BA49" i="101"/>
  <c r="AH49" i="101"/>
  <c r="K49" i="101"/>
  <c r="AL49" i="101" s="1"/>
  <c r="BA48" i="101"/>
  <c r="AH48" i="101"/>
  <c r="K48" i="101"/>
  <c r="AT48" i="101" s="1"/>
  <c r="BA47" i="101"/>
  <c r="AH47" i="101"/>
  <c r="K47" i="101"/>
  <c r="AN47" i="101" s="1"/>
  <c r="BA46" i="101"/>
  <c r="AH46" i="101"/>
  <c r="K46" i="101"/>
  <c r="AS46" i="101" s="1"/>
  <c r="BA45" i="101"/>
  <c r="AH45" i="101"/>
  <c r="K45" i="101"/>
  <c r="O45" i="101" s="1"/>
  <c r="BA44" i="101"/>
  <c r="AH44" i="101"/>
  <c r="K44" i="101"/>
  <c r="AR44" i="101" s="1"/>
  <c r="BA43" i="101"/>
  <c r="AH43" i="101"/>
  <c r="K43" i="101"/>
  <c r="AG43" i="101" s="1"/>
  <c r="BA42" i="101"/>
  <c r="AH42" i="101"/>
  <c r="K42" i="101"/>
  <c r="AS42" i="101" s="1"/>
  <c r="BA41" i="101"/>
  <c r="AH41" i="101"/>
  <c r="K41" i="101"/>
  <c r="AG41" i="101" s="1"/>
  <c r="BA40" i="101"/>
  <c r="AH40" i="101"/>
  <c r="K40" i="101"/>
  <c r="AS40" i="101" s="1"/>
  <c r="BA39" i="101"/>
  <c r="AH39" i="101"/>
  <c r="K39" i="101"/>
  <c r="AN39" i="101" s="1"/>
  <c r="BA38" i="101"/>
  <c r="AH38" i="101"/>
  <c r="K38" i="101"/>
  <c r="O38" i="101" s="1"/>
  <c r="BA37" i="101"/>
  <c r="AH37" i="101"/>
  <c r="K37" i="101"/>
  <c r="AQ37" i="101" s="1"/>
  <c r="BA36" i="101"/>
  <c r="AH36" i="101"/>
  <c r="K36" i="101"/>
  <c r="AS36" i="101" s="1"/>
  <c r="BA35" i="101"/>
  <c r="AH35" i="101"/>
  <c r="K35" i="101"/>
  <c r="AS35" i="101" s="1"/>
  <c r="BA34" i="101"/>
  <c r="AH34" i="101"/>
  <c r="K34" i="101"/>
  <c r="AG34" i="101" s="1"/>
  <c r="BA33" i="101"/>
  <c r="AH33" i="101"/>
  <c r="K33" i="101"/>
  <c r="AS33" i="101" s="1"/>
  <c r="BA154" i="100"/>
  <c r="AH154" i="100"/>
  <c r="K154" i="100"/>
  <c r="AG154" i="100" s="1"/>
  <c r="BA153" i="100"/>
  <c r="AH153" i="100"/>
  <c r="K153" i="100"/>
  <c r="AQ153" i="100" s="1"/>
  <c r="BA152" i="100"/>
  <c r="AH152" i="100"/>
  <c r="K152" i="100"/>
  <c r="AG152" i="100" s="1"/>
  <c r="BA151" i="100"/>
  <c r="AH151" i="100"/>
  <c r="K151" i="100"/>
  <c r="AS151" i="100" s="1"/>
  <c r="BA150" i="100"/>
  <c r="AH150" i="100"/>
  <c r="K150" i="100"/>
  <c r="AL150" i="100" s="1"/>
  <c r="BA149" i="100"/>
  <c r="AH149" i="100"/>
  <c r="K149" i="100"/>
  <c r="O149" i="100" s="1"/>
  <c r="BA148" i="100"/>
  <c r="AH148" i="100"/>
  <c r="K148" i="100"/>
  <c r="AN148" i="100" s="1"/>
  <c r="BA147" i="100"/>
  <c r="AH147" i="100"/>
  <c r="K147" i="100"/>
  <c r="AG147" i="100" s="1"/>
  <c r="BA146" i="100"/>
  <c r="AH146" i="100"/>
  <c r="K146" i="100"/>
  <c r="AP146" i="100" s="1"/>
  <c r="BA145" i="100"/>
  <c r="AH145" i="100"/>
  <c r="K145" i="100"/>
  <c r="AT145" i="100" s="1"/>
  <c r="BA144" i="100"/>
  <c r="AH144" i="100"/>
  <c r="K144" i="100"/>
  <c r="BA143" i="100"/>
  <c r="AH143" i="100"/>
  <c r="K143" i="100"/>
  <c r="O143" i="100" s="1"/>
  <c r="BA142" i="100"/>
  <c r="AH142" i="100"/>
  <c r="K142" i="100"/>
  <c r="AT142" i="100" s="1"/>
  <c r="BA141" i="100"/>
  <c r="AH141" i="100"/>
  <c r="K141" i="100"/>
  <c r="AM141" i="100" s="1"/>
  <c r="BA140" i="100"/>
  <c r="AH140" i="100"/>
  <c r="K140" i="100"/>
  <c r="O140" i="100" s="1"/>
  <c r="BA139" i="100"/>
  <c r="AH139" i="100"/>
  <c r="K139" i="100"/>
  <c r="AO139" i="100" s="1"/>
  <c r="BA138" i="100"/>
  <c r="AH138" i="100"/>
  <c r="K138" i="100"/>
  <c r="AS138" i="100" s="1"/>
  <c r="BA137" i="100"/>
  <c r="AH137" i="100"/>
  <c r="K137" i="100"/>
  <c r="AL137" i="100" s="1"/>
  <c r="BA136" i="100"/>
  <c r="AH136" i="100"/>
  <c r="K136" i="100"/>
  <c r="O136" i="100" s="1"/>
  <c r="BA135" i="100"/>
  <c r="AH135" i="100"/>
  <c r="K135" i="100"/>
  <c r="AS135" i="100" s="1"/>
  <c r="BA134" i="100"/>
  <c r="AH134" i="100"/>
  <c r="K134" i="100"/>
  <c r="AP134" i="100" s="1"/>
  <c r="BA133" i="100"/>
  <c r="AH133" i="100"/>
  <c r="K133" i="100"/>
  <c r="I133" i="100" s="1"/>
  <c r="BA132" i="100"/>
  <c r="AH132" i="100"/>
  <c r="K132" i="100"/>
  <c r="AS132" i="100" s="1"/>
  <c r="BA131" i="100"/>
  <c r="AH131" i="100"/>
  <c r="K131" i="100"/>
  <c r="O131" i="100" s="1"/>
  <c r="AI131" i="100" s="1"/>
  <c r="AV131" i="100" s="1"/>
  <c r="BA130" i="100"/>
  <c r="AH130" i="100"/>
  <c r="K130" i="100"/>
  <c r="I130" i="100" s="1"/>
  <c r="BA129" i="100"/>
  <c r="AH129" i="100"/>
  <c r="K129" i="100"/>
  <c r="AT129" i="100" s="1"/>
  <c r="BA128" i="100"/>
  <c r="AH128" i="100"/>
  <c r="K128" i="100"/>
  <c r="AS128" i="100" s="1"/>
  <c r="BA127" i="100"/>
  <c r="AH127" i="100"/>
  <c r="K127" i="100"/>
  <c r="O127" i="100" s="1"/>
  <c r="BA126" i="100"/>
  <c r="AH126" i="100"/>
  <c r="K126" i="100"/>
  <c r="AT126" i="100" s="1"/>
  <c r="BA125" i="100"/>
  <c r="AH125" i="100"/>
  <c r="K125" i="100"/>
  <c r="AT125" i="100" s="1"/>
  <c r="BA124" i="100"/>
  <c r="AH124" i="100"/>
  <c r="K124" i="100"/>
  <c r="J124" i="100" s="1"/>
  <c r="BA123" i="100"/>
  <c r="AH123" i="100"/>
  <c r="K123" i="100"/>
  <c r="AS123" i="100" s="1"/>
  <c r="BA122" i="100"/>
  <c r="AH122" i="100"/>
  <c r="K122" i="100"/>
  <c r="AS122" i="100" s="1"/>
  <c r="BA121" i="100"/>
  <c r="AH121" i="100"/>
  <c r="K121" i="100"/>
  <c r="AL121" i="100" s="1"/>
  <c r="BA120" i="100"/>
  <c r="AH120" i="100"/>
  <c r="K120" i="100"/>
  <c r="AS120" i="100" s="1"/>
  <c r="BA119" i="100"/>
  <c r="AH119" i="100"/>
  <c r="K119" i="100"/>
  <c r="AP119" i="100" s="1"/>
  <c r="BA118" i="100"/>
  <c r="AH118" i="100"/>
  <c r="K118" i="100"/>
  <c r="J118" i="100" s="1"/>
  <c r="BA117" i="100"/>
  <c r="AH117" i="100"/>
  <c r="K117" i="100"/>
  <c r="J117" i="100" s="1"/>
  <c r="BA116" i="100"/>
  <c r="AH116" i="100"/>
  <c r="K116" i="100"/>
  <c r="AS116" i="100" s="1"/>
  <c r="BA115" i="100"/>
  <c r="AH115" i="100"/>
  <c r="K115" i="100"/>
  <c r="AP115" i="100" s="1"/>
  <c r="BA114" i="100"/>
  <c r="AH114" i="100"/>
  <c r="K114" i="100"/>
  <c r="AT114" i="100" s="1"/>
  <c r="BA113" i="100"/>
  <c r="AH113" i="100"/>
  <c r="K113" i="100"/>
  <c r="AT113" i="100" s="1"/>
  <c r="BA112" i="100"/>
  <c r="AH112" i="100"/>
  <c r="K112" i="100"/>
  <c r="J112" i="100" s="1"/>
  <c r="BA111" i="100"/>
  <c r="AH111" i="100"/>
  <c r="K111" i="100"/>
  <c r="AG111" i="100" s="1"/>
  <c r="BA110" i="100"/>
  <c r="AH110" i="100"/>
  <c r="K110" i="100"/>
  <c r="AS110" i="100" s="1"/>
  <c r="BA109" i="100"/>
  <c r="AH109" i="100"/>
  <c r="K109" i="100"/>
  <c r="AS109" i="100" s="1"/>
  <c r="BA108" i="100"/>
  <c r="AH108" i="100"/>
  <c r="K108" i="100"/>
  <c r="AT108" i="100" s="1"/>
  <c r="BA107" i="100"/>
  <c r="AH107" i="100"/>
  <c r="K107" i="100"/>
  <c r="AS107" i="100" s="1"/>
  <c r="BA106" i="100"/>
  <c r="AH106" i="100"/>
  <c r="K106" i="100"/>
  <c r="AS106" i="100" s="1"/>
  <c r="BA105" i="100"/>
  <c r="AH105" i="100"/>
  <c r="K105" i="100"/>
  <c r="AL105" i="100" s="1"/>
  <c r="BA104" i="100"/>
  <c r="AH104" i="100"/>
  <c r="K104" i="100"/>
  <c r="AQ104" i="100" s="1"/>
  <c r="BA103" i="100"/>
  <c r="AH103" i="100"/>
  <c r="K103" i="100"/>
  <c r="AO103" i="100" s="1"/>
  <c r="BA102" i="100"/>
  <c r="AH102" i="100"/>
  <c r="K102" i="100"/>
  <c r="J102" i="100" s="1"/>
  <c r="BA101" i="100"/>
  <c r="AH101" i="100"/>
  <c r="K101" i="100"/>
  <c r="J101" i="100" s="1"/>
  <c r="BA100" i="100"/>
  <c r="AH100" i="100"/>
  <c r="K100" i="100"/>
  <c r="AS100" i="100" s="1"/>
  <c r="BA99" i="100"/>
  <c r="AH99" i="100"/>
  <c r="K99" i="100"/>
  <c r="AT99" i="100" s="1"/>
  <c r="BA98" i="100"/>
  <c r="AH98" i="100"/>
  <c r="K98" i="100"/>
  <c r="AS98" i="100" s="1"/>
  <c r="BA97" i="100"/>
  <c r="AH97" i="100"/>
  <c r="K97" i="100"/>
  <c r="AT97" i="100" s="1"/>
  <c r="BA96" i="100"/>
  <c r="AH96" i="100"/>
  <c r="K96" i="100"/>
  <c r="J96" i="100" s="1"/>
  <c r="BA95" i="100"/>
  <c r="AH95" i="100"/>
  <c r="K95" i="100"/>
  <c r="AO95" i="100" s="1"/>
  <c r="BA94" i="100"/>
  <c r="AH94" i="100"/>
  <c r="K94" i="100"/>
  <c r="AL94" i="100" s="1"/>
  <c r="BA93" i="100"/>
  <c r="AH93" i="100"/>
  <c r="K93" i="100"/>
  <c r="AQ93" i="100" s="1"/>
  <c r="BA92" i="100"/>
  <c r="AH92" i="100"/>
  <c r="K92" i="100"/>
  <c r="AL92" i="100" s="1"/>
  <c r="BA91" i="100"/>
  <c r="AH91" i="100"/>
  <c r="K91" i="100"/>
  <c r="AR91" i="100" s="1"/>
  <c r="BA90" i="100"/>
  <c r="AH90" i="100"/>
  <c r="K90" i="100"/>
  <c r="J90" i="100" s="1"/>
  <c r="BA89" i="100"/>
  <c r="AH89" i="100"/>
  <c r="K89" i="100"/>
  <c r="J89" i="100" s="1"/>
  <c r="BA88" i="100"/>
  <c r="AH88" i="100"/>
  <c r="K88" i="100"/>
  <c r="AT88" i="100" s="1"/>
  <c r="BA87" i="100"/>
  <c r="AH87" i="100"/>
  <c r="K87" i="100"/>
  <c r="AS87" i="100" s="1"/>
  <c r="BA86" i="100"/>
  <c r="AH86" i="100"/>
  <c r="K86" i="100"/>
  <c r="AS86" i="100" s="1"/>
  <c r="BA85" i="100"/>
  <c r="AH85" i="100"/>
  <c r="K85" i="100"/>
  <c r="AL85" i="100" s="1"/>
  <c r="BA84" i="100"/>
  <c r="AH84" i="100"/>
  <c r="K84" i="100"/>
  <c r="AS84" i="100" s="1"/>
  <c r="BA83" i="100"/>
  <c r="AH83" i="100"/>
  <c r="K83" i="100"/>
  <c r="J83" i="100" s="1"/>
  <c r="BA82" i="100"/>
  <c r="AH82" i="100"/>
  <c r="K82" i="100"/>
  <c r="AM82" i="100" s="1"/>
  <c r="BA81" i="100"/>
  <c r="AH81" i="100"/>
  <c r="K81" i="100"/>
  <c r="O81" i="100" s="1"/>
  <c r="AI81" i="100" s="1"/>
  <c r="AV81" i="100" s="1"/>
  <c r="BA80" i="100"/>
  <c r="AH80" i="100"/>
  <c r="K80" i="100"/>
  <c r="AL80" i="100" s="1"/>
  <c r="BA79" i="100"/>
  <c r="AH79" i="100"/>
  <c r="K79" i="100"/>
  <c r="AM79" i="100" s="1"/>
  <c r="BA78" i="100"/>
  <c r="AH78" i="100"/>
  <c r="K78" i="100"/>
  <c r="AM78" i="100" s="1"/>
  <c r="BA77" i="100"/>
  <c r="AH77" i="100"/>
  <c r="K77" i="100"/>
  <c r="I77" i="100" s="1"/>
  <c r="BA76" i="100"/>
  <c r="AH76" i="100"/>
  <c r="K76" i="100"/>
  <c r="BA75" i="100"/>
  <c r="AH75" i="100"/>
  <c r="K75" i="100"/>
  <c r="J75" i="100" s="1"/>
  <c r="BA74" i="100"/>
  <c r="AH74" i="100"/>
  <c r="K74" i="100"/>
  <c r="AO74" i="100" s="1"/>
  <c r="BA73" i="100"/>
  <c r="AH73" i="100"/>
  <c r="K73" i="100"/>
  <c r="J73" i="100" s="1"/>
  <c r="BA72" i="100"/>
  <c r="AH72" i="100"/>
  <c r="K72" i="100"/>
  <c r="AM72" i="100" s="1"/>
  <c r="BA71" i="100"/>
  <c r="AH71" i="100"/>
  <c r="K71" i="100"/>
  <c r="AS71" i="100" s="1"/>
  <c r="BA70" i="100"/>
  <c r="AH70" i="100"/>
  <c r="K70" i="100"/>
  <c r="I70" i="100" s="1"/>
  <c r="BA69" i="100"/>
  <c r="AH69" i="100"/>
  <c r="K69" i="100"/>
  <c r="J69" i="100" s="1"/>
  <c r="BA68" i="100"/>
  <c r="AH68" i="100"/>
  <c r="K68" i="100"/>
  <c r="AS68" i="100" s="1"/>
  <c r="BA67" i="100"/>
  <c r="AH67" i="100"/>
  <c r="K67" i="100"/>
  <c r="BA66" i="100"/>
  <c r="AH66" i="100"/>
  <c r="K66" i="100"/>
  <c r="BA65" i="100"/>
  <c r="AH65" i="100"/>
  <c r="K65" i="100"/>
  <c r="AG65" i="100" s="1"/>
  <c r="BA64" i="100"/>
  <c r="AH64" i="100"/>
  <c r="K64" i="100"/>
  <c r="AT64" i="100" s="1"/>
  <c r="BA63" i="100"/>
  <c r="AH63" i="100"/>
  <c r="K63" i="100"/>
  <c r="AQ63" i="100" s="1"/>
  <c r="BA62" i="100"/>
  <c r="AH62" i="100"/>
  <c r="K62" i="100"/>
  <c r="AO62" i="100" s="1"/>
  <c r="BA61" i="100"/>
  <c r="AH61" i="100"/>
  <c r="K61" i="100"/>
  <c r="J61" i="100" s="1"/>
  <c r="BA60" i="100"/>
  <c r="AH60" i="100"/>
  <c r="K60" i="100"/>
  <c r="AO60" i="100" s="1"/>
  <c r="BA59" i="100"/>
  <c r="AH59" i="100"/>
  <c r="K59" i="100"/>
  <c r="AP59" i="100" s="1"/>
  <c r="L59" i="100" s="1"/>
  <c r="BA58" i="100"/>
  <c r="AH58" i="100"/>
  <c r="K58" i="100"/>
  <c r="AT58" i="100" s="1"/>
  <c r="BA57" i="100"/>
  <c r="AH57" i="100"/>
  <c r="K57" i="100"/>
  <c r="AN57" i="100" s="1"/>
  <c r="BA56" i="100"/>
  <c r="AH56" i="100"/>
  <c r="K56" i="100"/>
  <c r="AN56" i="100" s="1"/>
  <c r="BA55" i="100"/>
  <c r="AH55" i="100"/>
  <c r="K55" i="100"/>
  <c r="AS55" i="100" s="1"/>
  <c r="BA54" i="100"/>
  <c r="AH54" i="100"/>
  <c r="K54" i="100"/>
  <c r="BA53" i="100"/>
  <c r="AH53" i="100"/>
  <c r="K53" i="100"/>
  <c r="AS53" i="100" s="1"/>
  <c r="BA52" i="100"/>
  <c r="AH52" i="100"/>
  <c r="K52" i="100"/>
  <c r="I52" i="100" s="1"/>
  <c r="BA51" i="100"/>
  <c r="AH51" i="100"/>
  <c r="K51" i="100"/>
  <c r="AS51" i="100" s="1"/>
  <c r="BA50" i="100"/>
  <c r="AH50" i="100"/>
  <c r="K50" i="100"/>
  <c r="AN50" i="100" s="1"/>
  <c r="BA49" i="100"/>
  <c r="AH49" i="100"/>
  <c r="K49" i="100"/>
  <c r="AQ49" i="100" s="1"/>
  <c r="BA48" i="100"/>
  <c r="AH48" i="100"/>
  <c r="K48" i="100"/>
  <c r="AN48" i="100" s="1"/>
  <c r="BA47" i="100"/>
  <c r="AH47" i="100"/>
  <c r="K47" i="100"/>
  <c r="AR47" i="100" s="1"/>
  <c r="BA46" i="100"/>
  <c r="AH46" i="100"/>
  <c r="K46" i="100"/>
  <c r="AG46" i="100" s="1"/>
  <c r="BA45" i="100"/>
  <c r="AH45" i="100"/>
  <c r="K45" i="100"/>
  <c r="AR45" i="100" s="1"/>
  <c r="BA44" i="100"/>
  <c r="AH44" i="100"/>
  <c r="K44" i="100"/>
  <c r="AT44" i="100" s="1"/>
  <c r="BA43" i="100"/>
  <c r="AH43" i="100"/>
  <c r="K43" i="100"/>
  <c r="AS43" i="100" s="1"/>
  <c r="BA42" i="100"/>
  <c r="AH42" i="100"/>
  <c r="K42" i="100"/>
  <c r="AP42" i="100" s="1"/>
  <c r="L42" i="100" s="1"/>
  <c r="BA41" i="100"/>
  <c r="AH41" i="100"/>
  <c r="K41" i="100"/>
  <c r="AO41" i="100" s="1"/>
  <c r="BA40" i="100"/>
  <c r="AH40" i="100"/>
  <c r="K40" i="100"/>
  <c r="AQ40" i="100" s="1"/>
  <c r="BA39" i="100"/>
  <c r="AH39" i="100"/>
  <c r="K39" i="100"/>
  <c r="AM39" i="100" s="1"/>
  <c r="BA38" i="100"/>
  <c r="AH38" i="100"/>
  <c r="K38" i="100"/>
  <c r="AS38" i="100" s="1"/>
  <c r="BA37" i="100"/>
  <c r="AH37" i="100"/>
  <c r="K37" i="100"/>
  <c r="AL37" i="100" s="1"/>
  <c r="BA36" i="100"/>
  <c r="AH36" i="100"/>
  <c r="K36" i="100"/>
  <c r="O36" i="100" s="1"/>
  <c r="BA35" i="100"/>
  <c r="AH35" i="100"/>
  <c r="K35" i="100"/>
  <c r="AO35" i="100" s="1"/>
  <c r="BA34" i="100"/>
  <c r="AH34" i="100"/>
  <c r="K34" i="100"/>
  <c r="AT34" i="100" s="1"/>
  <c r="BA33" i="100"/>
  <c r="AH33" i="100"/>
  <c r="K33" i="100"/>
  <c r="I33" i="100" s="1"/>
  <c r="BA32" i="100"/>
  <c r="AH32" i="100"/>
  <c r="K32" i="100"/>
  <c r="AR32" i="100" s="1"/>
  <c r="BA31" i="100"/>
  <c r="AH31" i="100"/>
  <c r="K31" i="100"/>
  <c r="AR31" i="100" s="1"/>
  <c r="BA232" i="99"/>
  <c r="AH232" i="99"/>
  <c r="K232" i="99"/>
  <c r="AO232" i="99" s="1"/>
  <c r="BA231" i="99"/>
  <c r="AH231" i="99"/>
  <c r="K231" i="99"/>
  <c r="J231" i="99" s="1"/>
  <c r="BA230" i="99"/>
  <c r="AH230" i="99"/>
  <c r="K230" i="99"/>
  <c r="AN230" i="99" s="1"/>
  <c r="BA229" i="99"/>
  <c r="AH229" i="99"/>
  <c r="K229" i="99"/>
  <c r="AT229" i="99" s="1"/>
  <c r="BA228" i="99"/>
  <c r="AH228" i="99"/>
  <c r="K228" i="99"/>
  <c r="AL228" i="99" s="1"/>
  <c r="BA227" i="99"/>
  <c r="AH227" i="99"/>
  <c r="K227" i="99"/>
  <c r="AT227" i="99" s="1"/>
  <c r="BA226" i="99"/>
  <c r="AH226" i="99"/>
  <c r="K226" i="99"/>
  <c r="AN226" i="99" s="1"/>
  <c r="BA225" i="99"/>
  <c r="AH225" i="99"/>
  <c r="K225" i="99"/>
  <c r="AG225" i="99" s="1"/>
  <c r="BA224" i="99"/>
  <c r="AH224" i="99"/>
  <c r="K224" i="99"/>
  <c r="AQ224" i="99" s="1"/>
  <c r="BA223" i="99"/>
  <c r="AH223" i="99"/>
  <c r="K223" i="99"/>
  <c r="J223" i="99" s="1"/>
  <c r="BA222" i="99"/>
  <c r="AH222" i="99"/>
  <c r="K222" i="99"/>
  <c r="BA221" i="99"/>
  <c r="AH221" i="99"/>
  <c r="K221" i="99"/>
  <c r="AO221" i="99" s="1"/>
  <c r="BA220" i="99"/>
  <c r="AH220" i="99"/>
  <c r="K220" i="99"/>
  <c r="AP220" i="99" s="1"/>
  <c r="L220" i="99" s="1"/>
  <c r="BA219" i="99"/>
  <c r="AH219" i="99"/>
  <c r="K219" i="99"/>
  <c r="AM219" i="99" s="1"/>
  <c r="BA218" i="99"/>
  <c r="AH218" i="99"/>
  <c r="K218" i="99"/>
  <c r="J218" i="99" s="1"/>
  <c r="BA217" i="99"/>
  <c r="AH217" i="99"/>
  <c r="K217" i="99"/>
  <c r="AO217" i="99" s="1"/>
  <c r="BA216" i="99"/>
  <c r="AH216" i="99"/>
  <c r="K216" i="99"/>
  <c r="AS216" i="99" s="1"/>
  <c r="BA215" i="99"/>
  <c r="AH215" i="99"/>
  <c r="K215" i="99"/>
  <c r="J215" i="99" s="1"/>
  <c r="BA214" i="99"/>
  <c r="AH214" i="99"/>
  <c r="K214" i="99"/>
  <c r="AG214" i="99" s="1"/>
  <c r="BA213" i="99"/>
  <c r="AH213" i="99"/>
  <c r="K213" i="99"/>
  <c r="AS213" i="99" s="1"/>
  <c r="BA212" i="99"/>
  <c r="AH212" i="99"/>
  <c r="K212" i="99"/>
  <c r="AL212" i="99" s="1"/>
  <c r="BA211" i="99"/>
  <c r="AH211" i="99"/>
  <c r="K211" i="99"/>
  <c r="AT211" i="99" s="1"/>
  <c r="BA210" i="99"/>
  <c r="AH210" i="99"/>
  <c r="K210" i="99"/>
  <c r="J210" i="99" s="1"/>
  <c r="BA209" i="99"/>
  <c r="AH209" i="99"/>
  <c r="K209" i="99"/>
  <c r="AL209" i="99" s="1"/>
  <c r="BA208" i="99"/>
  <c r="AH208" i="99"/>
  <c r="K208" i="99"/>
  <c r="AM208" i="99" s="1"/>
  <c r="BA207" i="99"/>
  <c r="AH207" i="99"/>
  <c r="K207" i="99"/>
  <c r="AT207" i="99" s="1"/>
  <c r="BA206" i="99"/>
  <c r="AH206" i="99"/>
  <c r="K206" i="99"/>
  <c r="AT206" i="99" s="1"/>
  <c r="BA205" i="99"/>
  <c r="AH205" i="99"/>
  <c r="K205" i="99"/>
  <c r="O205" i="99" s="1"/>
  <c r="BA204" i="99"/>
  <c r="AH204" i="99"/>
  <c r="K204" i="99"/>
  <c r="AS204" i="99" s="1"/>
  <c r="BA203" i="99"/>
  <c r="AH203" i="99"/>
  <c r="K203" i="99"/>
  <c r="I203" i="99" s="1"/>
  <c r="BA202" i="99"/>
  <c r="AH202" i="99"/>
  <c r="K202" i="99"/>
  <c r="AS202" i="99" s="1"/>
  <c r="BA201" i="99"/>
  <c r="AH201" i="99"/>
  <c r="K201" i="99"/>
  <c r="BA200" i="99"/>
  <c r="AH200" i="99"/>
  <c r="K200" i="99"/>
  <c r="AS200" i="99" s="1"/>
  <c r="BA199" i="99"/>
  <c r="AH199" i="99"/>
  <c r="K199" i="99"/>
  <c r="AS199" i="99" s="1"/>
  <c r="BA198" i="99"/>
  <c r="AH198" i="99"/>
  <c r="K198" i="99"/>
  <c r="AG198" i="99" s="1"/>
  <c r="BA197" i="99"/>
  <c r="AH197" i="99"/>
  <c r="K197" i="99"/>
  <c r="I197" i="99" s="1"/>
  <c r="BA196" i="99"/>
  <c r="AH196" i="99"/>
  <c r="K196" i="99"/>
  <c r="I196" i="99" s="1"/>
  <c r="BA195" i="99"/>
  <c r="AH195" i="99"/>
  <c r="K195" i="99"/>
  <c r="I195" i="99" s="1"/>
  <c r="BA194" i="99"/>
  <c r="AH194" i="99"/>
  <c r="K194" i="99"/>
  <c r="J194" i="99" s="1"/>
  <c r="BA193" i="99"/>
  <c r="AH193" i="99"/>
  <c r="K193" i="99"/>
  <c r="AS193" i="99" s="1"/>
  <c r="BA192" i="99"/>
  <c r="AH192" i="99"/>
  <c r="K192" i="99"/>
  <c r="AS192" i="99" s="1"/>
  <c r="BA191" i="99"/>
  <c r="AH191" i="99"/>
  <c r="K191" i="99"/>
  <c r="AT191" i="99" s="1"/>
  <c r="BA190" i="99"/>
  <c r="AH190" i="99"/>
  <c r="K190" i="99"/>
  <c r="J190" i="99" s="1"/>
  <c r="BA189" i="99"/>
  <c r="AH189" i="99"/>
  <c r="K189" i="99"/>
  <c r="BA188" i="99"/>
  <c r="AH188" i="99"/>
  <c r="K188" i="99"/>
  <c r="AL188" i="99" s="1"/>
  <c r="BA187" i="99"/>
  <c r="AH187" i="99"/>
  <c r="K187" i="99"/>
  <c r="AT187" i="99" s="1"/>
  <c r="BA186" i="99"/>
  <c r="AH186" i="99"/>
  <c r="K186" i="99"/>
  <c r="AS186" i="99" s="1"/>
  <c r="BA185" i="99"/>
  <c r="AH185" i="99"/>
  <c r="K185" i="99"/>
  <c r="I185" i="99" s="1"/>
  <c r="BA184" i="99"/>
  <c r="AH184" i="99"/>
  <c r="K184" i="99"/>
  <c r="AS184" i="99" s="1"/>
  <c r="BA183" i="99"/>
  <c r="AH183" i="99"/>
  <c r="K183" i="99"/>
  <c r="J183" i="99" s="1"/>
  <c r="BA182" i="99"/>
  <c r="AH182" i="99"/>
  <c r="K182" i="99"/>
  <c r="AG182" i="99" s="1"/>
  <c r="BA181" i="99"/>
  <c r="AH181" i="99"/>
  <c r="K181" i="99"/>
  <c r="J181" i="99" s="1"/>
  <c r="BA180" i="99"/>
  <c r="AH180" i="99"/>
  <c r="K180" i="99"/>
  <c r="I180" i="99" s="1"/>
  <c r="BA179" i="99"/>
  <c r="AH179" i="99"/>
  <c r="K179" i="99"/>
  <c r="BA178" i="99"/>
  <c r="AH178" i="99"/>
  <c r="K178" i="99"/>
  <c r="AR178" i="99" s="1"/>
  <c r="BA177" i="99"/>
  <c r="AH177" i="99"/>
  <c r="K177" i="99"/>
  <c r="AO177" i="99" s="1"/>
  <c r="BA176" i="99"/>
  <c r="AH176" i="99"/>
  <c r="K176" i="99"/>
  <c r="AS176" i="99" s="1"/>
  <c r="BA175" i="99"/>
  <c r="AH175" i="99"/>
  <c r="K175" i="99"/>
  <c r="J175" i="99" s="1"/>
  <c r="BA174" i="99"/>
  <c r="AH174" i="99"/>
  <c r="K174" i="99"/>
  <c r="J174" i="99" s="1"/>
  <c r="BA173" i="99"/>
  <c r="AH173" i="99"/>
  <c r="K173" i="99"/>
  <c r="BA172" i="99"/>
  <c r="AH172" i="99"/>
  <c r="K172" i="99"/>
  <c r="J172" i="99" s="1"/>
  <c r="BA171" i="99"/>
  <c r="AH171" i="99"/>
  <c r="K171" i="99"/>
  <c r="AP171" i="99" s="1"/>
  <c r="BA170" i="99"/>
  <c r="AH170" i="99"/>
  <c r="K170" i="99"/>
  <c r="AS170" i="99" s="1"/>
  <c r="BA169" i="99"/>
  <c r="AH169" i="99"/>
  <c r="K169" i="99"/>
  <c r="I169" i="99" s="1"/>
  <c r="BA168" i="99"/>
  <c r="AH168" i="99"/>
  <c r="K168" i="99"/>
  <c r="I168" i="99" s="1"/>
  <c r="BA167" i="99"/>
  <c r="AH167" i="99"/>
  <c r="K167" i="99"/>
  <c r="AS167" i="99" s="1"/>
  <c r="BA166" i="99"/>
  <c r="AH166" i="99"/>
  <c r="K166" i="99"/>
  <c r="J166" i="99" s="1"/>
  <c r="BA165" i="99"/>
  <c r="AH165" i="99"/>
  <c r="K165" i="99"/>
  <c r="BA164" i="99"/>
  <c r="AH164" i="99"/>
  <c r="K164" i="99"/>
  <c r="AO164" i="99" s="1"/>
  <c r="BA163" i="99"/>
  <c r="AH163" i="99"/>
  <c r="K163" i="99"/>
  <c r="AS163" i="99" s="1"/>
  <c r="BA162" i="99"/>
  <c r="AH162" i="99"/>
  <c r="K162" i="99"/>
  <c r="J162" i="99" s="1"/>
  <c r="BA161" i="99"/>
  <c r="AH161" i="99"/>
  <c r="K161" i="99"/>
  <c r="AO161" i="99" s="1"/>
  <c r="BA160" i="99"/>
  <c r="AH160" i="99"/>
  <c r="K160" i="99"/>
  <c r="AS160" i="99" s="1"/>
  <c r="BA159" i="99"/>
  <c r="AH159" i="99"/>
  <c r="K159" i="99"/>
  <c r="AL159" i="99" s="1"/>
  <c r="BA158" i="99"/>
  <c r="AH158" i="99"/>
  <c r="K158" i="99"/>
  <c r="AT158" i="99" s="1"/>
  <c r="BA157" i="99"/>
  <c r="AH157" i="99"/>
  <c r="K157" i="99"/>
  <c r="AS157" i="99" s="1"/>
  <c r="BA156" i="99"/>
  <c r="AH156" i="99"/>
  <c r="K156" i="99"/>
  <c r="AG156" i="99" s="1"/>
  <c r="BA155" i="99"/>
  <c r="AH155" i="99"/>
  <c r="K155" i="99"/>
  <c r="AN155" i="99" s="1"/>
  <c r="BA154" i="99"/>
  <c r="AH154" i="99"/>
  <c r="K154" i="99"/>
  <c r="AT154" i="99" s="1"/>
  <c r="BA153" i="99"/>
  <c r="AH153" i="99"/>
  <c r="K153" i="99"/>
  <c r="AS153" i="99" s="1"/>
  <c r="BA152" i="99"/>
  <c r="AH152" i="99"/>
  <c r="K152" i="99"/>
  <c r="I152" i="99" s="1"/>
  <c r="BA151" i="99"/>
  <c r="AH151" i="99"/>
  <c r="K151" i="99"/>
  <c r="I151" i="99" s="1"/>
  <c r="BA150" i="99"/>
  <c r="AH150" i="99"/>
  <c r="K150" i="99"/>
  <c r="AS150" i="99" s="1"/>
  <c r="BA149" i="99"/>
  <c r="AH149" i="99"/>
  <c r="K149" i="99"/>
  <c r="I149" i="99" s="1"/>
  <c r="BA148" i="99"/>
  <c r="AH148" i="99"/>
  <c r="K148" i="99"/>
  <c r="AO148" i="99" s="1"/>
  <c r="BA147" i="99"/>
  <c r="AH147" i="99"/>
  <c r="K147" i="99"/>
  <c r="AN147" i="99" s="1"/>
  <c r="BA146" i="99"/>
  <c r="AH146" i="99"/>
  <c r="K146" i="99"/>
  <c r="AT146" i="99" s="1"/>
  <c r="BA145" i="99"/>
  <c r="AH145" i="99"/>
  <c r="K145" i="99"/>
  <c r="AR145" i="99" s="1"/>
  <c r="BA144" i="99"/>
  <c r="AH144" i="99"/>
  <c r="K144" i="99"/>
  <c r="AS144" i="99" s="1"/>
  <c r="BA143" i="99"/>
  <c r="AH143" i="99"/>
  <c r="K143" i="99"/>
  <c r="AL143" i="99" s="1"/>
  <c r="BA142" i="99"/>
  <c r="AH142" i="99"/>
  <c r="K142" i="99"/>
  <c r="J142" i="99" s="1"/>
  <c r="BA141" i="99"/>
  <c r="AH141" i="99"/>
  <c r="K141" i="99"/>
  <c r="AQ141" i="99" s="1"/>
  <c r="BA140" i="99"/>
  <c r="AH140" i="99"/>
  <c r="K140" i="99"/>
  <c r="AS140" i="99" s="1"/>
  <c r="BA139" i="99"/>
  <c r="AH139" i="99"/>
  <c r="K139" i="99"/>
  <c r="J139" i="99" s="1"/>
  <c r="BA138" i="99"/>
  <c r="AH138" i="99"/>
  <c r="K138" i="99"/>
  <c r="AT138" i="99" s="1"/>
  <c r="BA137" i="99"/>
  <c r="AH137" i="99"/>
  <c r="K137" i="99"/>
  <c r="I137" i="99" s="1"/>
  <c r="BA136" i="99"/>
  <c r="AH136" i="99"/>
  <c r="K136" i="99"/>
  <c r="AO136" i="99" s="1"/>
  <c r="BA135" i="99"/>
  <c r="AH135" i="99"/>
  <c r="K135" i="99"/>
  <c r="I135" i="99" s="1"/>
  <c r="BA134" i="99"/>
  <c r="AH134" i="99"/>
  <c r="K134" i="99"/>
  <c r="J134" i="99" s="1"/>
  <c r="BA133" i="99"/>
  <c r="AH133" i="99"/>
  <c r="K133" i="99"/>
  <c r="AT133" i="99" s="1"/>
  <c r="BA132" i="99"/>
  <c r="AH132" i="99"/>
  <c r="K132" i="99"/>
  <c r="I132" i="99" s="1"/>
  <c r="BA131" i="99"/>
  <c r="AH131" i="99"/>
  <c r="K131" i="99"/>
  <c r="I131" i="99" s="1"/>
  <c r="BA130" i="99"/>
  <c r="AH130" i="99"/>
  <c r="K130" i="99"/>
  <c r="AS130" i="99" s="1"/>
  <c r="BA129" i="99"/>
  <c r="AH129" i="99"/>
  <c r="K129" i="99"/>
  <c r="AO129" i="99" s="1"/>
  <c r="BA128" i="99"/>
  <c r="AH128" i="99"/>
  <c r="K128" i="99"/>
  <c r="J128" i="99" s="1"/>
  <c r="BA127" i="99"/>
  <c r="AH127" i="99"/>
  <c r="K127" i="99"/>
  <c r="BA126" i="99"/>
  <c r="AH126" i="99"/>
  <c r="K126" i="99"/>
  <c r="AL126" i="99" s="1"/>
  <c r="BA125" i="99"/>
  <c r="AH125" i="99"/>
  <c r="K125" i="99"/>
  <c r="AG125" i="99" s="1"/>
  <c r="BA124" i="99"/>
  <c r="AH124" i="99"/>
  <c r="K124" i="99"/>
  <c r="AO124" i="99" s="1"/>
  <c r="BA123" i="99"/>
  <c r="AH123" i="99"/>
  <c r="K123" i="99"/>
  <c r="AR123" i="99" s="1"/>
  <c r="BA122" i="99"/>
  <c r="AH122" i="99"/>
  <c r="K122" i="99"/>
  <c r="AP122" i="99" s="1"/>
  <c r="BA121" i="99"/>
  <c r="AH121" i="99"/>
  <c r="K121" i="99"/>
  <c r="O121" i="99" s="1"/>
  <c r="BA120" i="99"/>
  <c r="AH120" i="99"/>
  <c r="K120" i="99"/>
  <c r="AT120" i="99" s="1"/>
  <c r="BA119" i="99"/>
  <c r="AH119" i="99"/>
  <c r="K119" i="99"/>
  <c r="AP119" i="99" s="1"/>
  <c r="BA118" i="99"/>
  <c r="AH118" i="99"/>
  <c r="K118" i="99"/>
  <c r="AQ118" i="99" s="1"/>
  <c r="BA117" i="99"/>
  <c r="AH117" i="99"/>
  <c r="K117" i="99"/>
  <c r="AS117" i="99" s="1"/>
  <c r="BA116" i="99"/>
  <c r="AH116" i="99"/>
  <c r="K116" i="99"/>
  <c r="I116" i="99" s="1"/>
  <c r="BA115" i="99"/>
  <c r="AH115" i="99"/>
  <c r="K115" i="99"/>
  <c r="J115" i="99" s="1"/>
  <c r="BA114" i="99"/>
  <c r="AH114" i="99"/>
  <c r="K114" i="99"/>
  <c r="AL114" i="99" s="1"/>
  <c r="BA113" i="99"/>
  <c r="AH113" i="99"/>
  <c r="K113" i="99"/>
  <c r="O113" i="99" s="1"/>
  <c r="BA112" i="99"/>
  <c r="AH112" i="99"/>
  <c r="K112" i="99"/>
  <c r="AS112" i="99" s="1"/>
  <c r="BA111" i="99"/>
  <c r="AH111" i="99"/>
  <c r="K111" i="99"/>
  <c r="AT111" i="99" s="1"/>
  <c r="BA110" i="99"/>
  <c r="AH110" i="99"/>
  <c r="K110" i="99"/>
  <c r="AR110" i="99" s="1"/>
  <c r="BA109" i="99"/>
  <c r="AH109" i="99"/>
  <c r="K109" i="99"/>
  <c r="BA108" i="99"/>
  <c r="AH108" i="99"/>
  <c r="K108" i="99"/>
  <c r="AN108" i="99" s="1"/>
  <c r="BA107" i="99"/>
  <c r="AH107" i="99"/>
  <c r="K107" i="99"/>
  <c r="AP107" i="99" s="1"/>
  <c r="L107" i="99" s="1"/>
  <c r="BA106" i="99"/>
  <c r="AH106" i="99"/>
  <c r="K106" i="99"/>
  <c r="AP106" i="99" s="1"/>
  <c r="BA105" i="99"/>
  <c r="AH105" i="99"/>
  <c r="K105" i="99"/>
  <c r="AT105" i="99" s="1"/>
  <c r="BA104" i="99"/>
  <c r="AH104" i="99"/>
  <c r="K104" i="99"/>
  <c r="AT104" i="99" s="1"/>
  <c r="BA103" i="99"/>
  <c r="AH103" i="99"/>
  <c r="K103" i="99"/>
  <c r="AQ103" i="99" s="1"/>
  <c r="BA102" i="99"/>
  <c r="AH102" i="99"/>
  <c r="K102" i="99"/>
  <c r="BA101" i="99"/>
  <c r="AH101" i="99"/>
  <c r="K101" i="99"/>
  <c r="AP101" i="99" s="1"/>
  <c r="L101" i="99" s="1"/>
  <c r="BA100" i="99"/>
  <c r="AH100" i="99"/>
  <c r="K100" i="99"/>
  <c r="BA99" i="99"/>
  <c r="AH99" i="99"/>
  <c r="K99" i="99"/>
  <c r="AN99" i="99" s="1"/>
  <c r="BA98" i="99"/>
  <c r="AH98" i="99"/>
  <c r="K98" i="99"/>
  <c r="I98" i="99" s="1"/>
  <c r="BA97" i="99"/>
  <c r="AH97" i="99"/>
  <c r="K97" i="99"/>
  <c r="AS97" i="99" s="1"/>
  <c r="BA96" i="99"/>
  <c r="AH96" i="99"/>
  <c r="K96" i="99"/>
  <c r="AN96" i="99" s="1"/>
  <c r="BA95" i="99"/>
  <c r="AH95" i="99"/>
  <c r="K95" i="99"/>
  <c r="AR95" i="99" s="1"/>
  <c r="BA94" i="99"/>
  <c r="AH94" i="99"/>
  <c r="K94" i="99"/>
  <c r="I94" i="99" s="1"/>
  <c r="BA93" i="99"/>
  <c r="AH93" i="99"/>
  <c r="K93" i="99"/>
  <c r="AS93" i="99" s="1"/>
  <c r="BA92" i="99"/>
  <c r="AH92" i="99"/>
  <c r="K92" i="99"/>
  <c r="O92" i="99" s="1"/>
  <c r="BA91" i="99"/>
  <c r="AH91" i="99"/>
  <c r="K91" i="99"/>
  <c r="AR91" i="99" s="1"/>
  <c r="BA90" i="99"/>
  <c r="AH90" i="99"/>
  <c r="K90" i="99"/>
  <c r="AT90" i="99" s="1"/>
  <c r="BA89" i="99"/>
  <c r="AH89" i="99"/>
  <c r="K89" i="99"/>
  <c r="AS89" i="99" s="1"/>
  <c r="BA88" i="99"/>
  <c r="AH88" i="99"/>
  <c r="K88" i="99"/>
  <c r="AN88" i="99" s="1"/>
  <c r="BA87" i="99"/>
  <c r="AH87" i="99"/>
  <c r="K87" i="99"/>
  <c r="AS87" i="99" s="1"/>
  <c r="BA86" i="99"/>
  <c r="AH86" i="99"/>
  <c r="K86" i="99"/>
  <c r="AL86" i="99" s="1"/>
  <c r="BA85" i="99"/>
  <c r="AH85" i="99"/>
  <c r="K85" i="99"/>
  <c r="AS85" i="99" s="1"/>
  <c r="BA84" i="99"/>
  <c r="AH84" i="99"/>
  <c r="K84" i="99"/>
  <c r="AM84" i="99" s="1"/>
  <c r="BA83" i="99"/>
  <c r="AH83" i="99"/>
  <c r="K83" i="99"/>
  <c r="J83" i="99" s="1"/>
  <c r="BA82" i="99"/>
  <c r="AH82" i="99"/>
  <c r="K82" i="99"/>
  <c r="J82" i="99" s="1"/>
  <c r="BA81" i="99"/>
  <c r="AH81" i="99"/>
  <c r="K81" i="99"/>
  <c r="AP81" i="99" s="1"/>
  <c r="L81" i="99" s="1"/>
  <c r="BA80" i="99"/>
  <c r="AH80" i="99"/>
  <c r="K80" i="99"/>
  <c r="AM80" i="99" s="1"/>
  <c r="BA79" i="99"/>
  <c r="AH79" i="99"/>
  <c r="K79" i="99"/>
  <c r="AS79" i="99" s="1"/>
  <c r="BA78" i="99"/>
  <c r="AH78" i="99"/>
  <c r="K78" i="99"/>
  <c r="AQ78" i="99" s="1"/>
  <c r="BA77" i="99"/>
  <c r="AH77" i="99"/>
  <c r="K77" i="99"/>
  <c r="BA76" i="99"/>
  <c r="AH76" i="99"/>
  <c r="K76" i="99"/>
  <c r="I76" i="99" s="1"/>
  <c r="BA75" i="99"/>
  <c r="AH75" i="99"/>
  <c r="K75" i="99"/>
  <c r="AN75" i="99" s="1"/>
  <c r="BA74" i="99"/>
  <c r="AH74" i="99"/>
  <c r="K74" i="99"/>
  <c r="J74" i="99" s="1"/>
  <c r="BA73" i="99"/>
  <c r="AH73" i="99"/>
  <c r="K73" i="99"/>
  <c r="AO73" i="99" s="1"/>
  <c r="BA72" i="99"/>
  <c r="AH72" i="99"/>
  <c r="K72" i="99"/>
  <c r="AT72" i="99" s="1"/>
  <c r="BA71" i="99"/>
  <c r="AH71" i="99"/>
  <c r="K71" i="99"/>
  <c r="J71" i="99" s="1"/>
  <c r="BA70" i="99"/>
  <c r="AH70" i="99"/>
  <c r="K70" i="99"/>
  <c r="I70" i="99" s="1"/>
  <c r="BA69" i="99"/>
  <c r="AH69" i="99"/>
  <c r="K69" i="99"/>
  <c r="AL69" i="99" s="1"/>
  <c r="BA68" i="99"/>
  <c r="AH68" i="99"/>
  <c r="K68" i="99"/>
  <c r="J68" i="99" s="1"/>
  <c r="BA67" i="99"/>
  <c r="AH67" i="99"/>
  <c r="K67" i="99"/>
  <c r="AT67" i="99" s="1"/>
  <c r="BA66" i="99"/>
  <c r="AH66" i="99"/>
  <c r="K66" i="99"/>
  <c r="AT66" i="99" s="1"/>
  <c r="BA65" i="99"/>
  <c r="AH65" i="99"/>
  <c r="K65" i="99"/>
  <c r="AO65" i="99" s="1"/>
  <c r="BA64" i="99"/>
  <c r="AH64" i="99"/>
  <c r="K64" i="99"/>
  <c r="AQ64" i="99" s="1"/>
  <c r="BA63" i="99"/>
  <c r="AH63" i="99"/>
  <c r="K63" i="99"/>
  <c r="AG63" i="99" s="1"/>
  <c r="BA62" i="99"/>
  <c r="AH62" i="99"/>
  <c r="K62" i="99"/>
  <c r="AO62" i="99" s="1"/>
  <c r="BA61" i="99"/>
  <c r="AH61" i="99"/>
  <c r="K61" i="99"/>
  <c r="AQ61" i="99" s="1"/>
  <c r="BA60" i="99"/>
  <c r="AH60" i="99"/>
  <c r="K60" i="99"/>
  <c r="I60" i="99" s="1"/>
  <c r="BA59" i="99"/>
  <c r="AH59" i="99"/>
  <c r="K59" i="99"/>
  <c r="J59" i="99" s="1"/>
  <c r="BA58" i="99"/>
  <c r="AH58" i="99"/>
  <c r="K58" i="99"/>
  <c r="AO58" i="99" s="1"/>
  <c r="BA57" i="99"/>
  <c r="AH57" i="99"/>
  <c r="K57" i="99"/>
  <c r="AM57" i="99" s="1"/>
  <c r="BA56" i="99"/>
  <c r="AH56" i="99"/>
  <c r="K56" i="99"/>
  <c r="J56" i="99" s="1"/>
  <c r="BA55" i="99"/>
  <c r="AH55" i="99"/>
  <c r="K55" i="99"/>
  <c r="AM55" i="99" s="1"/>
  <c r="BA54" i="99"/>
  <c r="AH54" i="99"/>
  <c r="K54" i="99"/>
  <c r="O54" i="99" s="1"/>
  <c r="BA53" i="99"/>
  <c r="AH53" i="99"/>
  <c r="K53" i="99"/>
  <c r="AP53" i="99" s="1"/>
  <c r="BA52" i="99"/>
  <c r="AH52" i="99"/>
  <c r="K52" i="99"/>
  <c r="AO52" i="99" s="1"/>
  <c r="BA51" i="99"/>
  <c r="AH51" i="99"/>
  <c r="K51" i="99"/>
  <c r="AL51" i="99" s="1"/>
  <c r="BA50" i="99"/>
  <c r="AH50" i="99"/>
  <c r="K50" i="99"/>
  <c r="I50" i="99" s="1"/>
  <c r="BA49" i="99"/>
  <c r="AH49" i="99"/>
  <c r="K49" i="99"/>
  <c r="AO49" i="99" s="1"/>
  <c r="BA48" i="99"/>
  <c r="AH48" i="99"/>
  <c r="K48" i="99"/>
  <c r="AR48" i="99" s="1"/>
  <c r="BA47" i="99"/>
  <c r="AH47" i="99"/>
  <c r="K47" i="99"/>
  <c r="AN47" i="99" s="1"/>
  <c r="BA46" i="99"/>
  <c r="AH46" i="99"/>
  <c r="K46" i="99"/>
  <c r="AS46" i="99" s="1"/>
  <c r="BA45" i="99"/>
  <c r="AH45" i="99"/>
  <c r="K45" i="99"/>
  <c r="I45" i="99" s="1"/>
  <c r="BA44" i="99"/>
  <c r="AH44" i="99"/>
  <c r="K44" i="99"/>
  <c r="J44" i="99" s="1"/>
  <c r="BA43" i="99"/>
  <c r="AH43" i="99"/>
  <c r="K43" i="99"/>
  <c r="AS43" i="99" s="1"/>
  <c r="BA42" i="99"/>
  <c r="AH42" i="99"/>
  <c r="K42" i="99"/>
  <c r="AN42" i="99" s="1"/>
  <c r="BA41" i="99"/>
  <c r="AH41" i="99"/>
  <c r="K41" i="99"/>
  <c r="AS41" i="99" s="1"/>
  <c r="BA40" i="99"/>
  <c r="AH40" i="99"/>
  <c r="K40" i="99"/>
  <c r="O40" i="99" s="1"/>
  <c r="BA39" i="99"/>
  <c r="AH39" i="99"/>
  <c r="K39" i="99"/>
  <c r="AO39" i="99" s="1"/>
  <c r="BA38" i="99"/>
  <c r="AH38" i="99"/>
  <c r="K38" i="99"/>
  <c r="AG38" i="99" s="1"/>
  <c r="BA37" i="99"/>
  <c r="AH37" i="99"/>
  <c r="K37" i="99"/>
  <c r="AQ37" i="99" s="1"/>
  <c r="BA36" i="99"/>
  <c r="AH36" i="99"/>
  <c r="K36" i="99"/>
  <c r="AG36" i="99" s="1"/>
  <c r="BA35" i="99"/>
  <c r="AH35" i="99"/>
  <c r="K35" i="99"/>
  <c r="AS35" i="99" s="1"/>
  <c r="BA34" i="99"/>
  <c r="AH34" i="99"/>
  <c r="K34" i="99"/>
  <c r="AL34" i="99" s="1"/>
  <c r="BA33" i="99"/>
  <c r="AH33" i="99"/>
  <c r="K33" i="99"/>
  <c r="AT33" i="99" s="1"/>
  <c r="BA32" i="99"/>
  <c r="AH32" i="99"/>
  <c r="K32" i="99"/>
  <c r="AM32" i="99" s="1"/>
  <c r="BA31" i="99"/>
  <c r="AH31" i="99"/>
  <c r="K31" i="99"/>
  <c r="AS31" i="99" s="1"/>
  <c r="BA256" i="98"/>
  <c r="AH256" i="98"/>
  <c r="K256" i="98"/>
  <c r="AG256" i="98" s="1"/>
  <c r="BA255" i="98"/>
  <c r="AH255" i="98"/>
  <c r="K255" i="98"/>
  <c r="BA254" i="98"/>
  <c r="AH254" i="98"/>
  <c r="K254" i="98"/>
  <c r="AG254" i="98" s="1"/>
  <c r="BA253" i="98"/>
  <c r="AH253" i="98"/>
  <c r="K253" i="98"/>
  <c r="AS253" i="98" s="1"/>
  <c r="BA252" i="98"/>
  <c r="AH252" i="98"/>
  <c r="K252" i="98"/>
  <c r="AL252" i="98" s="1"/>
  <c r="BA251" i="98"/>
  <c r="AH251" i="98"/>
  <c r="K251" i="98"/>
  <c r="AT251" i="98" s="1"/>
  <c r="BA250" i="98"/>
  <c r="AH250" i="98"/>
  <c r="K250" i="98"/>
  <c r="AN250" i="98" s="1"/>
  <c r="BA249" i="98"/>
  <c r="AH249" i="98"/>
  <c r="K249" i="98"/>
  <c r="AT249" i="98" s="1"/>
  <c r="BA248" i="98"/>
  <c r="AH248" i="98"/>
  <c r="K248" i="98"/>
  <c r="AO248" i="98" s="1"/>
  <c r="BA247" i="98"/>
  <c r="AH247" i="98"/>
  <c r="K247" i="98"/>
  <c r="AG247" i="98" s="1"/>
  <c r="BA246" i="98"/>
  <c r="AH246" i="98"/>
  <c r="K246" i="98"/>
  <c r="BA245" i="98"/>
  <c r="AH245" i="98"/>
  <c r="K245" i="98"/>
  <c r="AG245" i="98" s="1"/>
  <c r="BA244" i="98"/>
  <c r="AH244" i="98"/>
  <c r="K244" i="98"/>
  <c r="AS244" i="98" s="1"/>
  <c r="BA243" i="98"/>
  <c r="AH243" i="98"/>
  <c r="K243" i="98"/>
  <c r="AM243" i="98" s="1"/>
  <c r="BA242" i="98"/>
  <c r="AH242" i="98"/>
  <c r="K242" i="98"/>
  <c r="O242" i="98" s="1"/>
  <c r="BA241" i="98"/>
  <c r="AH241" i="98"/>
  <c r="K241" i="98"/>
  <c r="AO241" i="98" s="1"/>
  <c r="BA240" i="98"/>
  <c r="AH240" i="98"/>
  <c r="K240" i="98"/>
  <c r="AS240" i="98" s="1"/>
  <c r="BA239" i="98"/>
  <c r="AH239" i="98"/>
  <c r="K239" i="98"/>
  <c r="AS239" i="98" s="1"/>
  <c r="BA238" i="98"/>
  <c r="AH238" i="98"/>
  <c r="K238" i="98"/>
  <c r="O238" i="98" s="1"/>
  <c r="AK238" i="98" s="1"/>
  <c r="AX238" i="98" s="1"/>
  <c r="BA237" i="98"/>
  <c r="AH237" i="98"/>
  <c r="K237" i="98"/>
  <c r="AS237" i="98" s="1"/>
  <c r="BA236" i="98"/>
  <c r="AL236" i="98"/>
  <c r="AH236" i="98"/>
  <c r="K236" i="98"/>
  <c r="AG236" i="98" s="1"/>
  <c r="BA235" i="98"/>
  <c r="AH235" i="98"/>
  <c r="K235" i="98"/>
  <c r="AT235" i="98" s="1"/>
  <c r="BA234" i="98"/>
  <c r="AH234" i="98"/>
  <c r="K234" i="98"/>
  <c r="AM234" i="98" s="1"/>
  <c r="BA233" i="98"/>
  <c r="AH233" i="98"/>
  <c r="K233" i="98"/>
  <c r="AS233" i="98" s="1"/>
  <c r="BA232" i="98"/>
  <c r="AH232" i="98"/>
  <c r="K232" i="98"/>
  <c r="AS232" i="98" s="1"/>
  <c r="BA231" i="98"/>
  <c r="AH231" i="98"/>
  <c r="K231" i="98"/>
  <c r="AS231" i="98" s="1"/>
  <c r="BA230" i="98"/>
  <c r="AH230" i="98"/>
  <c r="K230" i="98"/>
  <c r="J230" i="98" s="1"/>
  <c r="BA229" i="98"/>
  <c r="AH229" i="98"/>
  <c r="K229" i="98"/>
  <c r="AG229" i="98" s="1"/>
  <c r="BA228" i="98"/>
  <c r="AH228" i="98"/>
  <c r="K228" i="98"/>
  <c r="AS228" i="98" s="1"/>
  <c r="BA227" i="98"/>
  <c r="AH227" i="98"/>
  <c r="K227" i="98"/>
  <c r="I227" i="98" s="1"/>
  <c r="BA226" i="98"/>
  <c r="AH226" i="98"/>
  <c r="K226" i="98"/>
  <c r="AP226" i="98" s="1"/>
  <c r="BA225" i="98"/>
  <c r="AH225" i="98"/>
  <c r="K225" i="98"/>
  <c r="AQ225" i="98" s="1"/>
  <c r="BA224" i="98"/>
  <c r="AH224" i="98"/>
  <c r="K224" i="98"/>
  <c r="AS224" i="98" s="1"/>
  <c r="BA223" i="98"/>
  <c r="AH223" i="98"/>
  <c r="K223" i="98"/>
  <c r="J223" i="98" s="1"/>
  <c r="BA222" i="98"/>
  <c r="AH222" i="98"/>
  <c r="K222" i="98"/>
  <c r="O222" i="98" s="1"/>
  <c r="AJ222" i="98" s="1"/>
  <c r="AW222" i="98" s="1"/>
  <c r="BA221" i="98"/>
  <c r="AH221" i="98"/>
  <c r="K221" i="98"/>
  <c r="J221" i="98" s="1"/>
  <c r="BA220" i="98"/>
  <c r="AH220" i="98"/>
  <c r="K220" i="98"/>
  <c r="AG220" i="98" s="1"/>
  <c r="BA219" i="98"/>
  <c r="AH219" i="98"/>
  <c r="K219" i="98"/>
  <c r="AG219" i="98" s="1"/>
  <c r="BA218" i="98"/>
  <c r="AH218" i="98"/>
  <c r="K218" i="98"/>
  <c r="AT218" i="98" s="1"/>
  <c r="BA217" i="98"/>
  <c r="AH217" i="98"/>
  <c r="K217" i="98"/>
  <c r="AT217" i="98" s="1"/>
  <c r="BA216" i="98"/>
  <c r="AH216" i="98"/>
  <c r="K216" i="98"/>
  <c r="AS216" i="98" s="1"/>
  <c r="BA215" i="98"/>
  <c r="AH215" i="98"/>
  <c r="K215" i="98"/>
  <c r="AO215" i="98" s="1"/>
  <c r="BA214" i="98"/>
  <c r="AH214" i="98"/>
  <c r="K214" i="98"/>
  <c r="AT214" i="98" s="1"/>
  <c r="BA213" i="98"/>
  <c r="AH213" i="98"/>
  <c r="K213" i="98"/>
  <c r="J213" i="98" s="1"/>
  <c r="BA212" i="98"/>
  <c r="AH212" i="98"/>
  <c r="K212" i="98"/>
  <c r="O212" i="98" s="1"/>
  <c r="BA211" i="98"/>
  <c r="AH211" i="98"/>
  <c r="K211" i="98"/>
  <c r="AP211" i="98" s="1"/>
  <c r="BA210" i="98"/>
  <c r="AH210" i="98"/>
  <c r="K210" i="98"/>
  <c r="AT210" i="98" s="1"/>
  <c r="BA209" i="98"/>
  <c r="AH209" i="98"/>
  <c r="K209" i="98"/>
  <c r="AS209" i="98" s="1"/>
  <c r="BA208" i="98"/>
  <c r="AH208" i="98"/>
  <c r="K208" i="98"/>
  <c r="AS208" i="98" s="1"/>
  <c r="BA207" i="98"/>
  <c r="AH207" i="98"/>
  <c r="K207" i="98"/>
  <c r="J207" i="98" s="1"/>
  <c r="BA206" i="98"/>
  <c r="AH206" i="98"/>
  <c r="K206" i="98"/>
  <c r="O206" i="98" s="1"/>
  <c r="AK206" i="98" s="1"/>
  <c r="AX206" i="98" s="1"/>
  <c r="BA205" i="98"/>
  <c r="AH205" i="98"/>
  <c r="K205" i="98"/>
  <c r="AT205" i="98" s="1"/>
  <c r="BA204" i="98"/>
  <c r="AH204" i="98"/>
  <c r="K204" i="98"/>
  <c r="AT204" i="98" s="1"/>
  <c r="BA203" i="98"/>
  <c r="AH203" i="98"/>
  <c r="K203" i="98"/>
  <c r="AT203" i="98" s="1"/>
  <c r="BA202" i="98"/>
  <c r="AH202" i="98"/>
  <c r="K202" i="98"/>
  <c r="J202" i="98" s="1"/>
  <c r="BA201" i="98"/>
  <c r="AH201" i="98"/>
  <c r="K201" i="98"/>
  <c r="AT201" i="98" s="1"/>
  <c r="BA200" i="98"/>
  <c r="AH200" i="98"/>
  <c r="K200" i="98"/>
  <c r="AS200" i="98" s="1"/>
  <c r="BA199" i="98"/>
  <c r="AH199" i="98"/>
  <c r="K199" i="98"/>
  <c r="AQ199" i="98" s="1"/>
  <c r="BA198" i="98"/>
  <c r="AH198" i="98"/>
  <c r="K198" i="98"/>
  <c r="AL198" i="98" s="1"/>
  <c r="BA197" i="98"/>
  <c r="AH197" i="98"/>
  <c r="K197" i="98"/>
  <c r="O197" i="98" s="1"/>
  <c r="BA196" i="98"/>
  <c r="AH196" i="98"/>
  <c r="K196" i="98"/>
  <c r="AT196" i="98" s="1"/>
  <c r="BA195" i="98"/>
  <c r="AH195" i="98"/>
  <c r="K195" i="98"/>
  <c r="AP195" i="98" s="1"/>
  <c r="BA194" i="98"/>
  <c r="AH194" i="98"/>
  <c r="K194" i="98"/>
  <c r="AT194" i="98" s="1"/>
  <c r="BA193" i="98"/>
  <c r="AH193" i="98"/>
  <c r="K193" i="98"/>
  <c r="AG193" i="98" s="1"/>
  <c r="BA192" i="98"/>
  <c r="AH192" i="98"/>
  <c r="K192" i="98"/>
  <c r="AS192" i="98" s="1"/>
  <c r="BA191" i="98"/>
  <c r="AH191" i="98"/>
  <c r="K191" i="98"/>
  <c r="AG191" i="98" s="1"/>
  <c r="BA310" i="69"/>
  <c r="AH310" i="69"/>
  <c r="K310" i="69"/>
  <c r="AG310" i="69" s="1"/>
  <c r="BA309" i="69"/>
  <c r="AH309" i="69"/>
  <c r="K309" i="69"/>
  <c r="AQ309" i="69" s="1"/>
  <c r="BA308" i="69"/>
  <c r="AH308" i="69"/>
  <c r="K308" i="69"/>
  <c r="AO308" i="69" s="1"/>
  <c r="BA307" i="69"/>
  <c r="AH307" i="69"/>
  <c r="K307" i="69"/>
  <c r="AS307" i="69" s="1"/>
  <c r="BA306" i="69"/>
  <c r="AH306" i="69"/>
  <c r="K306" i="69"/>
  <c r="AL306" i="69" s="1"/>
  <c r="BA305" i="69"/>
  <c r="AH305" i="69"/>
  <c r="K305" i="69"/>
  <c r="AT305" i="69" s="1"/>
  <c r="BA304" i="69"/>
  <c r="AH304" i="69"/>
  <c r="K304" i="69"/>
  <c r="AN304" i="69" s="1"/>
  <c r="BA303" i="69"/>
  <c r="AH303" i="69"/>
  <c r="K303" i="69"/>
  <c r="AN303" i="69" s="1"/>
  <c r="BA302" i="69"/>
  <c r="AH302" i="69"/>
  <c r="K302" i="69"/>
  <c r="AP302" i="69" s="1"/>
  <c r="L302" i="69" s="1"/>
  <c r="BA301" i="69"/>
  <c r="AH301" i="69"/>
  <c r="K301" i="69"/>
  <c r="AG301" i="69" s="1"/>
  <c r="BA300" i="69"/>
  <c r="AH300" i="69"/>
  <c r="K300" i="69"/>
  <c r="BA299" i="69"/>
  <c r="AH299" i="69"/>
  <c r="K299" i="69"/>
  <c r="AG299" i="69" s="1"/>
  <c r="BA298" i="69"/>
  <c r="AH298" i="69"/>
  <c r="K298" i="69"/>
  <c r="AS298" i="69" s="1"/>
  <c r="BA297" i="69"/>
  <c r="AH297" i="69"/>
  <c r="K297" i="69"/>
  <c r="AL297" i="69" s="1"/>
  <c r="BA296" i="69"/>
  <c r="AH296" i="69"/>
  <c r="K296" i="69"/>
  <c r="AP296" i="69" s="1"/>
  <c r="L296" i="69" s="1"/>
  <c r="BA295" i="69"/>
  <c r="AH295" i="69"/>
  <c r="K295" i="69"/>
  <c r="AO295" i="69" s="1"/>
  <c r="BA294" i="69"/>
  <c r="AH294" i="69"/>
  <c r="K294" i="69"/>
  <c r="O294" i="69" s="1"/>
  <c r="AI294" i="69" s="1"/>
  <c r="AV294" i="69" s="1"/>
  <c r="BA293" i="69"/>
  <c r="AH293" i="69"/>
  <c r="K293" i="69"/>
  <c r="AQ293" i="69" s="1"/>
  <c r="BA292" i="69"/>
  <c r="AH292" i="69"/>
  <c r="K292" i="69"/>
  <c r="AG292" i="69" s="1"/>
  <c r="BA291" i="69"/>
  <c r="AH291" i="69"/>
  <c r="K291" i="69"/>
  <c r="AS291" i="69" s="1"/>
  <c r="BA290" i="69"/>
  <c r="AH290" i="69"/>
  <c r="K290" i="69"/>
  <c r="AL290" i="69" s="1"/>
  <c r="BA289" i="69"/>
  <c r="AH289" i="69"/>
  <c r="K289" i="69"/>
  <c r="AG289" i="69" s="1"/>
  <c r="BA288" i="69"/>
  <c r="AH288" i="69"/>
  <c r="K288" i="69"/>
  <c r="BA287" i="69"/>
  <c r="AH287" i="69"/>
  <c r="K287" i="69"/>
  <c r="AG287" i="69" s="1"/>
  <c r="BA286" i="69"/>
  <c r="AH286" i="69"/>
  <c r="K286" i="69"/>
  <c r="AP286" i="69" s="1"/>
  <c r="L286" i="69" s="1"/>
  <c r="BA285" i="69"/>
  <c r="AH285" i="69"/>
  <c r="K285" i="69"/>
  <c r="AP285" i="69" s="1"/>
  <c r="BA284" i="69"/>
  <c r="AH284" i="69"/>
  <c r="K284" i="69"/>
  <c r="BA283" i="69"/>
  <c r="AH283" i="69"/>
  <c r="K283" i="69"/>
  <c r="AG283" i="69" s="1"/>
  <c r="BA282" i="69"/>
  <c r="AH282" i="69"/>
  <c r="K282" i="69"/>
  <c r="AT282" i="69" s="1"/>
  <c r="BA281" i="69"/>
  <c r="AH281" i="69"/>
  <c r="K281" i="69"/>
  <c r="AM281" i="69" s="1"/>
  <c r="BA280" i="69"/>
  <c r="AH280" i="69"/>
  <c r="K280" i="69"/>
  <c r="AS280" i="69" s="1"/>
  <c r="BA279" i="69"/>
  <c r="AH279" i="69"/>
  <c r="K279" i="69"/>
  <c r="AS279" i="69" s="1"/>
  <c r="BA278" i="69"/>
  <c r="AH278" i="69"/>
  <c r="K278" i="69"/>
  <c r="AL278" i="69" s="1"/>
  <c r="BA277" i="69"/>
  <c r="AH277" i="69"/>
  <c r="K277" i="69"/>
  <c r="J277" i="69" s="1"/>
  <c r="BA276" i="69"/>
  <c r="AH276" i="69"/>
  <c r="K276" i="69"/>
  <c r="AG276" i="69" s="1"/>
  <c r="BA275" i="69"/>
  <c r="AH275" i="69"/>
  <c r="K275" i="69"/>
  <c r="AT275" i="69" s="1"/>
  <c r="BA274" i="69"/>
  <c r="AH274" i="69"/>
  <c r="K274" i="69"/>
  <c r="AS274" i="69" s="1"/>
  <c r="BA273" i="69"/>
  <c r="AH273" i="69"/>
  <c r="K273" i="69"/>
  <c r="AT273" i="69" s="1"/>
  <c r="BA272" i="69"/>
  <c r="AH272" i="69"/>
  <c r="K272" i="69"/>
  <c r="J272" i="69" s="1"/>
  <c r="BA271" i="69"/>
  <c r="AH271" i="69"/>
  <c r="K271" i="69"/>
  <c r="AN271" i="69" s="1"/>
  <c r="BA270" i="69"/>
  <c r="AH270" i="69"/>
  <c r="K270" i="69"/>
  <c r="J270" i="69" s="1"/>
  <c r="BA269" i="69"/>
  <c r="AH269" i="69"/>
  <c r="K269" i="69"/>
  <c r="I269" i="69" s="1"/>
  <c r="BA268" i="69"/>
  <c r="AH268" i="69"/>
  <c r="K268" i="69"/>
  <c r="J268" i="69" s="1"/>
  <c r="BA267" i="69"/>
  <c r="AH267" i="69"/>
  <c r="K267" i="69"/>
  <c r="O267" i="69" s="1"/>
  <c r="AI267" i="69" s="1"/>
  <c r="AV267" i="69" s="1"/>
  <c r="BA266" i="69"/>
  <c r="AH266" i="69"/>
  <c r="K266" i="69"/>
  <c r="AN266" i="69" s="1"/>
  <c r="BA265" i="69"/>
  <c r="AH265" i="69"/>
  <c r="K265" i="69"/>
  <c r="AS265" i="69" s="1"/>
  <c r="BA264" i="69"/>
  <c r="AH264" i="69"/>
  <c r="K264" i="69"/>
  <c r="AT264" i="69" s="1"/>
  <c r="BA263" i="69"/>
  <c r="AH263" i="69"/>
  <c r="K263" i="69"/>
  <c r="J263" i="69" s="1"/>
  <c r="BA262" i="69"/>
  <c r="AH262" i="69"/>
  <c r="K262" i="69"/>
  <c r="AM262" i="69" s="1"/>
  <c r="BA261" i="69"/>
  <c r="AH261" i="69"/>
  <c r="K261" i="69"/>
  <c r="AT261" i="69" s="1"/>
  <c r="BA260" i="69"/>
  <c r="AH260" i="69"/>
  <c r="K260" i="69"/>
  <c r="J260" i="69" s="1"/>
  <c r="BA259" i="69"/>
  <c r="AH259" i="69"/>
  <c r="K259" i="69"/>
  <c r="BA258" i="69"/>
  <c r="AH258" i="69"/>
  <c r="K258" i="69"/>
  <c r="BA257" i="69"/>
  <c r="AH257" i="69"/>
  <c r="K257" i="69"/>
  <c r="AS257" i="69" s="1"/>
  <c r="BA256" i="69"/>
  <c r="AH256" i="69"/>
  <c r="K256" i="69"/>
  <c r="J256" i="69" s="1"/>
  <c r="BA255" i="69"/>
  <c r="AH255" i="69"/>
  <c r="K255" i="69"/>
  <c r="I255" i="69" s="1"/>
  <c r="BA254" i="69"/>
  <c r="AH254" i="69"/>
  <c r="K254" i="69"/>
  <c r="AM254" i="69" s="1"/>
  <c r="BA253" i="69"/>
  <c r="AH253" i="69"/>
  <c r="K253" i="69"/>
  <c r="I253" i="69" s="1"/>
  <c r="BA252" i="69"/>
  <c r="AH252" i="69"/>
  <c r="K252" i="69"/>
  <c r="AT252" i="69" s="1"/>
  <c r="BA251" i="69"/>
  <c r="AH251" i="69"/>
  <c r="K251" i="69"/>
  <c r="AS251" i="69" s="1"/>
  <c r="BA250" i="69"/>
  <c r="AH250" i="69"/>
  <c r="K250" i="69"/>
  <c r="O250" i="69" s="1"/>
  <c r="AK250" i="69" s="1"/>
  <c r="AX250" i="69" s="1"/>
  <c r="BA249" i="69"/>
  <c r="AH249" i="69"/>
  <c r="K249" i="69"/>
  <c r="AG249" i="69" s="1"/>
  <c r="BA248" i="69"/>
  <c r="AH248" i="69"/>
  <c r="K248" i="69"/>
  <c r="AT248" i="69" s="1"/>
  <c r="BA247" i="69"/>
  <c r="AH247" i="69"/>
  <c r="K247" i="69"/>
  <c r="J247" i="69" s="1"/>
  <c r="BA246" i="69"/>
  <c r="AH246" i="69"/>
  <c r="K246" i="69"/>
  <c r="AR246" i="69" s="1"/>
  <c r="BA245" i="69"/>
  <c r="AH245" i="69"/>
  <c r="K245" i="69"/>
  <c r="BA244" i="69"/>
  <c r="AH244" i="69"/>
  <c r="K244" i="69"/>
  <c r="BA243" i="69"/>
  <c r="AH243" i="69"/>
  <c r="K243" i="69"/>
  <c r="AM243" i="69" s="1"/>
  <c r="BA242" i="69"/>
  <c r="AH242" i="69"/>
  <c r="K242" i="69"/>
  <c r="AT242" i="69" s="1"/>
  <c r="BA241" i="69"/>
  <c r="AH241" i="69"/>
  <c r="K241" i="69"/>
  <c r="AO241" i="69" s="1"/>
  <c r="BA240" i="69"/>
  <c r="AH240" i="69"/>
  <c r="K240" i="69"/>
  <c r="AT240" i="69" s="1"/>
  <c r="BA239" i="69"/>
  <c r="AH239" i="69"/>
  <c r="K239" i="69"/>
  <c r="J239" i="69" s="1"/>
  <c r="BA238" i="69"/>
  <c r="AH238" i="69"/>
  <c r="K238" i="69"/>
  <c r="AG238" i="69" s="1"/>
  <c r="BA237" i="69"/>
  <c r="AH237" i="69"/>
  <c r="K237" i="69"/>
  <c r="AS237" i="69" s="1"/>
  <c r="BA236" i="69"/>
  <c r="AH236" i="69"/>
  <c r="K236" i="69"/>
  <c r="AT236" i="69" s="1"/>
  <c r="BA235" i="69"/>
  <c r="AH235" i="69"/>
  <c r="K235" i="69"/>
  <c r="AS235" i="69" s="1"/>
  <c r="BA234" i="69"/>
  <c r="AH234" i="69"/>
  <c r="K234" i="69"/>
  <c r="AG234" i="69" s="1"/>
  <c r="BA233" i="69"/>
  <c r="AH233" i="69"/>
  <c r="K233" i="69"/>
  <c r="AS233" i="69" s="1"/>
  <c r="BA232" i="69"/>
  <c r="AH232" i="69"/>
  <c r="K232" i="69"/>
  <c r="AN232" i="69" s="1"/>
  <c r="BA231" i="69"/>
  <c r="AH231" i="69"/>
  <c r="K231" i="69"/>
  <c r="AQ231" i="69" s="1"/>
  <c r="BA230" i="69"/>
  <c r="AH230" i="69"/>
  <c r="K230" i="69"/>
  <c r="AR230" i="69" s="1"/>
  <c r="BA229" i="69"/>
  <c r="AH229" i="69"/>
  <c r="K229" i="69"/>
  <c r="AO229" i="69" s="1"/>
  <c r="BA228" i="69"/>
  <c r="AH228" i="69"/>
  <c r="K228" i="69"/>
  <c r="AT228" i="69" s="1"/>
  <c r="BA227" i="69"/>
  <c r="AH227" i="69"/>
  <c r="K227" i="69"/>
  <c r="AQ227" i="69" s="1"/>
  <c r="BA226" i="69"/>
  <c r="AH226" i="69"/>
  <c r="K226" i="69"/>
  <c r="AT226" i="69" s="1"/>
  <c r="BA225" i="69"/>
  <c r="AH225" i="69"/>
  <c r="K225" i="69"/>
  <c r="AO225" i="69" s="1"/>
  <c r="BA224" i="69"/>
  <c r="AH224" i="69"/>
  <c r="K224" i="69"/>
  <c r="AQ224" i="69" s="1"/>
  <c r="BA223" i="69"/>
  <c r="AH223" i="69"/>
  <c r="K223" i="69"/>
  <c r="O223" i="69" s="1"/>
  <c r="AK223" i="69" s="1"/>
  <c r="AX223" i="69" s="1"/>
  <c r="BA222" i="69"/>
  <c r="AH222" i="69"/>
  <c r="K222" i="69"/>
  <c r="J222" i="69" s="1"/>
  <c r="BA221" i="69"/>
  <c r="AH221" i="69"/>
  <c r="K221" i="69"/>
  <c r="AT221" i="69" s="1"/>
  <c r="J58" i="2"/>
  <c r="K58" i="2"/>
  <c r="L58" i="2"/>
  <c r="M58" i="2"/>
  <c r="B58" i="2"/>
  <c r="P13" i="110" l="1"/>
  <c r="P13" i="106"/>
  <c r="Q6" i="110"/>
  <c r="P13" i="108"/>
  <c r="S5" i="108"/>
  <c r="E49" i="2" s="1"/>
  <c r="D49" i="2"/>
  <c r="S5" i="107"/>
  <c r="E50" i="2" s="1"/>
  <c r="C50" i="2"/>
  <c r="S5" i="105"/>
  <c r="E52" i="2" s="1"/>
  <c r="D52" i="2"/>
  <c r="AS5" i="110"/>
  <c r="AE47" i="2" s="1"/>
  <c r="AS5" i="109"/>
  <c r="AE48" i="2" s="1"/>
  <c r="AB48" i="2"/>
  <c r="AL167" i="102"/>
  <c r="AS5" i="104"/>
  <c r="AE53" i="2" s="1"/>
  <c r="AO74" i="102"/>
  <c r="AS91" i="101"/>
  <c r="P13" i="109"/>
  <c r="I141" i="102"/>
  <c r="AN129" i="100"/>
  <c r="AM141" i="102"/>
  <c r="AR79" i="102"/>
  <c r="AS5" i="108"/>
  <c r="AE49" i="2" s="1"/>
  <c r="J214" i="98"/>
  <c r="J159" i="102"/>
  <c r="AS5" i="106"/>
  <c r="AE51" i="2" s="1"/>
  <c r="S5" i="109"/>
  <c r="E48" i="2" s="1"/>
  <c r="I141" i="100"/>
  <c r="AN97" i="102"/>
  <c r="AL121" i="102"/>
  <c r="J140" i="102"/>
  <c r="I67" i="101"/>
  <c r="AS5" i="107"/>
  <c r="AE50" i="2" s="1"/>
  <c r="P13" i="105"/>
  <c r="AT127" i="102"/>
  <c r="AN126" i="102"/>
  <c r="P13" i="107"/>
  <c r="S5" i="110"/>
  <c r="E47" i="2" s="1"/>
  <c r="J43" i="99"/>
  <c r="J129" i="100"/>
  <c r="AM67" i="101"/>
  <c r="I45" i="102"/>
  <c r="AO276" i="69"/>
  <c r="O68" i="99"/>
  <c r="AK68" i="99" s="1"/>
  <c r="AX68" i="99" s="1"/>
  <c r="I152" i="102"/>
  <c r="AN152" i="102"/>
  <c r="AS148" i="99"/>
  <c r="AQ51" i="102"/>
  <c r="I96" i="102"/>
  <c r="J152" i="102"/>
  <c r="AQ152" i="102"/>
  <c r="AP33" i="102"/>
  <c r="L33" i="102" s="1"/>
  <c r="O78" i="100"/>
  <c r="AK78" i="100" s="1"/>
  <c r="AX78" i="100" s="1"/>
  <c r="J145" i="100"/>
  <c r="J86" i="102"/>
  <c r="AO121" i="102"/>
  <c r="O152" i="102"/>
  <c r="AK152" i="102" s="1"/>
  <c r="AX152" i="102" s="1"/>
  <c r="I172" i="102"/>
  <c r="AM299" i="69"/>
  <c r="AM84" i="100"/>
  <c r="I94" i="102"/>
  <c r="O132" i="102"/>
  <c r="AK132" i="102" s="1"/>
  <c r="AX132" i="102" s="1"/>
  <c r="AT307" i="69"/>
  <c r="AP214" i="98"/>
  <c r="L214" i="98" s="1"/>
  <c r="O107" i="99"/>
  <c r="AJ107" i="99" s="1"/>
  <c r="AW107" i="99" s="1"/>
  <c r="AG97" i="101"/>
  <c r="AR160" i="102"/>
  <c r="AT141" i="100"/>
  <c r="AG96" i="101"/>
  <c r="O41" i="102"/>
  <c r="AK41" i="102" s="1"/>
  <c r="AX41" i="102" s="1"/>
  <c r="I66" i="102"/>
  <c r="AG146" i="102"/>
  <c r="J239" i="98"/>
  <c r="AP87" i="99"/>
  <c r="L87" i="99" s="1"/>
  <c r="J105" i="99"/>
  <c r="AT202" i="98"/>
  <c r="AO211" i="98"/>
  <c r="AT106" i="100"/>
  <c r="J46" i="101"/>
  <c r="J101" i="102"/>
  <c r="AL48" i="100"/>
  <c r="J37" i="101"/>
  <c r="J129" i="101"/>
  <c r="AM156" i="102"/>
  <c r="AP183" i="99"/>
  <c r="I48" i="100"/>
  <c r="J61" i="101"/>
  <c r="AR85" i="101"/>
  <c r="AQ107" i="102"/>
  <c r="AT156" i="102"/>
  <c r="J210" i="98"/>
  <c r="AP76" i="99"/>
  <c r="AT107" i="102"/>
  <c r="I156" i="102"/>
  <c r="J279" i="69"/>
  <c r="AQ78" i="102"/>
  <c r="I107" i="102"/>
  <c r="AP233" i="69"/>
  <c r="L233" i="69" s="1"/>
  <c r="I295" i="69"/>
  <c r="I211" i="98"/>
  <c r="I79" i="99"/>
  <c r="J123" i="99"/>
  <c r="AR103" i="100"/>
  <c r="AO58" i="101"/>
  <c r="O42" i="102"/>
  <c r="AK42" i="102" s="1"/>
  <c r="AX42" i="102" s="1"/>
  <c r="J126" i="102"/>
  <c r="AP126" i="102"/>
  <c r="L126" i="102" s="1"/>
  <c r="AQ126" i="102"/>
  <c r="O276" i="69"/>
  <c r="AK276" i="69" s="1"/>
  <c r="AX276" i="69" s="1"/>
  <c r="AR155" i="99"/>
  <c r="J40" i="100"/>
  <c r="AL65" i="100"/>
  <c r="AS74" i="100"/>
  <c r="AQ45" i="101"/>
  <c r="AQ46" i="101"/>
  <c r="AG55" i="101"/>
  <c r="AR98" i="101"/>
  <c r="AG70" i="102"/>
  <c r="AP73" i="102"/>
  <c r="L73" i="102" s="1"/>
  <c r="AO97" i="102"/>
  <c r="J293" i="69"/>
  <c r="AN310" i="69"/>
  <c r="AS227" i="98"/>
  <c r="AR64" i="99"/>
  <c r="AG36" i="100"/>
  <c r="J39" i="100"/>
  <c r="AL93" i="100"/>
  <c r="O58" i="101"/>
  <c r="AK58" i="101" s="1"/>
  <c r="AX58" i="101" s="1"/>
  <c r="I70" i="101"/>
  <c r="J79" i="101"/>
  <c r="AT96" i="101"/>
  <c r="O125" i="101"/>
  <c r="AK125" i="101" s="1"/>
  <c r="AX125" i="101" s="1"/>
  <c r="J145" i="101"/>
  <c r="AO60" i="102"/>
  <c r="AN71" i="102"/>
  <c r="AT72" i="102"/>
  <c r="AN93" i="102"/>
  <c r="J97" i="102"/>
  <c r="AL109" i="102"/>
  <c r="AP110" i="102"/>
  <c r="AM111" i="102"/>
  <c r="AL149" i="102"/>
  <c r="AR309" i="69"/>
  <c r="AO235" i="98"/>
  <c r="AR63" i="99"/>
  <c r="J65" i="100"/>
  <c r="O84" i="100"/>
  <c r="AI84" i="100" s="1"/>
  <c r="AV84" i="100" s="1"/>
  <c r="AS92" i="100"/>
  <c r="AP48" i="102"/>
  <c r="L48" i="102" s="1"/>
  <c r="AP71" i="102"/>
  <c r="L71" i="102" s="1"/>
  <c r="AS93" i="102"/>
  <c r="AP107" i="102"/>
  <c r="L107" i="102" s="1"/>
  <c r="AN109" i="102"/>
  <c r="AQ110" i="102"/>
  <c r="AP120" i="102"/>
  <c r="L120" i="102" s="1"/>
  <c r="I137" i="102"/>
  <c r="AQ149" i="102"/>
  <c r="AM153" i="102"/>
  <c r="I157" i="102"/>
  <c r="AL165" i="102"/>
  <c r="J219" i="98"/>
  <c r="O76" i="99"/>
  <c r="AK76" i="99" s="1"/>
  <c r="AX76" i="99" s="1"/>
  <c r="O38" i="100"/>
  <c r="AK38" i="100" s="1"/>
  <c r="AX38" i="100" s="1"/>
  <c r="O74" i="100"/>
  <c r="AK74" i="100" s="1"/>
  <c r="AX74" i="100" s="1"/>
  <c r="AG53" i="101"/>
  <c r="J56" i="101"/>
  <c r="O98" i="101"/>
  <c r="AJ98" i="101" s="1"/>
  <c r="AW98" i="101" s="1"/>
  <c r="I71" i="102"/>
  <c r="O98" i="102"/>
  <c r="AK98" i="102" s="1"/>
  <c r="AX98" i="102" s="1"/>
  <c r="I120" i="102"/>
  <c r="AS120" i="102"/>
  <c r="I136" i="102"/>
  <c r="I149" i="102"/>
  <c r="I153" i="102"/>
  <c r="AO153" i="102"/>
  <c r="S5" i="111"/>
  <c r="E46" i="2" s="1"/>
  <c r="J240" i="69"/>
  <c r="AM186" i="99"/>
  <c r="AL110" i="100"/>
  <c r="AT120" i="102"/>
  <c r="O273" i="69"/>
  <c r="O291" i="69"/>
  <c r="AK291" i="69" s="1"/>
  <c r="AX291" i="69" s="1"/>
  <c r="J84" i="99"/>
  <c r="AN34" i="100"/>
  <c r="O92" i="100"/>
  <c r="AK92" i="100" s="1"/>
  <c r="AX92" i="100" s="1"/>
  <c r="O137" i="100"/>
  <c r="AK137" i="100" s="1"/>
  <c r="AX137" i="100" s="1"/>
  <c r="O143" i="101"/>
  <c r="AK143" i="101" s="1"/>
  <c r="AX143" i="101" s="1"/>
  <c r="O120" i="102"/>
  <c r="AJ120" i="102" s="1"/>
  <c r="AW120" i="102" s="1"/>
  <c r="AL146" i="102"/>
  <c r="O153" i="102"/>
  <c r="AK153" i="102" s="1"/>
  <c r="AX153" i="102" s="1"/>
  <c r="AN243" i="98"/>
  <c r="O137" i="99"/>
  <c r="AK137" i="99" s="1"/>
  <c r="AX137" i="99" s="1"/>
  <c r="I146" i="100"/>
  <c r="J66" i="101"/>
  <c r="AN57" i="102"/>
  <c r="AN90" i="102"/>
  <c r="O94" i="102"/>
  <c r="AQ132" i="102"/>
  <c r="AT242" i="98"/>
  <c r="AN44" i="99"/>
  <c r="AP71" i="99"/>
  <c r="I73" i="99"/>
  <c r="O227" i="99"/>
  <c r="AI227" i="99" s="1"/>
  <c r="AV227" i="99" s="1"/>
  <c r="AR41" i="101"/>
  <c r="AG128" i="101"/>
  <c r="J36" i="102"/>
  <c r="AQ45" i="102"/>
  <c r="AM66" i="102"/>
  <c r="AR172" i="102"/>
  <c r="I174" i="102"/>
  <c r="J175" i="102"/>
  <c r="AM261" i="69"/>
  <c r="AP42" i="99"/>
  <c r="AT43" i="99"/>
  <c r="J135" i="99"/>
  <c r="O34" i="100"/>
  <c r="AI34" i="100" s="1"/>
  <c r="AV34" i="100" s="1"/>
  <c r="O62" i="100"/>
  <c r="AI62" i="100" s="1"/>
  <c r="AV62" i="100" s="1"/>
  <c r="AL107" i="100"/>
  <c r="I109" i="100"/>
  <c r="AN129" i="101"/>
  <c r="AR55" i="102"/>
  <c r="I57" i="102"/>
  <c r="AO66" i="102"/>
  <c r="AL79" i="102"/>
  <c r="J90" i="102"/>
  <c r="I133" i="102"/>
  <c r="J174" i="102"/>
  <c r="AT107" i="99"/>
  <c r="AT87" i="100"/>
  <c r="AG38" i="101"/>
  <c r="O41" i="101"/>
  <c r="AK41" i="101" s="1"/>
  <c r="AX41" i="101" s="1"/>
  <c r="I63" i="101"/>
  <c r="AM110" i="101"/>
  <c r="AL137" i="101"/>
  <c r="O140" i="101"/>
  <c r="AK140" i="101" s="1"/>
  <c r="AX140" i="101" s="1"/>
  <c r="AN53" i="102"/>
  <c r="AT77" i="102"/>
  <c r="AG141" i="102"/>
  <c r="O251" i="98"/>
  <c r="AK251" i="98" s="1"/>
  <c r="AX251" i="98" s="1"/>
  <c r="AG88" i="99"/>
  <c r="AN89" i="99"/>
  <c r="AM49" i="101"/>
  <c r="AP60" i="101"/>
  <c r="L60" i="101" s="1"/>
  <c r="AP72" i="101"/>
  <c r="L72" i="101" s="1"/>
  <c r="AN101" i="101"/>
  <c r="AO42" i="102"/>
  <c r="AN101" i="102"/>
  <c r="J103" i="102"/>
  <c r="AG126" i="102"/>
  <c r="AN140" i="102"/>
  <c r="AN211" i="98"/>
  <c r="AT68" i="99"/>
  <c r="AL123" i="99"/>
  <c r="O91" i="101"/>
  <c r="AK91" i="101" s="1"/>
  <c r="AX91" i="101" s="1"/>
  <c r="I137" i="101"/>
  <c r="I138" i="101"/>
  <c r="AO31" i="102"/>
  <c r="I54" i="102"/>
  <c r="J143" i="102"/>
  <c r="AI121" i="99"/>
  <c r="AV121" i="99" s="1"/>
  <c r="AK121" i="99"/>
  <c r="AX121" i="99" s="1"/>
  <c r="AQ233" i="69"/>
  <c r="I265" i="69"/>
  <c r="AT276" i="69"/>
  <c r="AS277" i="69"/>
  <c r="I279" i="69"/>
  <c r="J280" i="69"/>
  <c r="AL280" i="69"/>
  <c r="O298" i="69"/>
  <c r="J299" i="69"/>
  <c r="AN299" i="69"/>
  <c r="AQ214" i="98"/>
  <c r="AG215" i="98"/>
  <c r="AO243" i="98"/>
  <c r="I32" i="99"/>
  <c r="AL32" i="99"/>
  <c r="O41" i="99"/>
  <c r="AK41" i="99" s="1"/>
  <c r="AX41" i="99" s="1"/>
  <c r="AO44" i="99"/>
  <c r="AM49" i="99"/>
  <c r="AS64" i="99"/>
  <c r="J73" i="99"/>
  <c r="AL73" i="99"/>
  <c r="AS76" i="99"/>
  <c r="I78" i="99"/>
  <c r="J79" i="99"/>
  <c r="AL79" i="99"/>
  <c r="O87" i="99"/>
  <c r="AK87" i="99" s="1"/>
  <c r="AX87" i="99" s="1"/>
  <c r="AR87" i="99"/>
  <c r="AQ89" i="99"/>
  <c r="AO123" i="99"/>
  <c r="I126" i="99"/>
  <c r="AM126" i="99"/>
  <c r="AL129" i="99"/>
  <c r="AS141" i="99"/>
  <c r="AM142" i="99"/>
  <c r="AT148" i="99"/>
  <c r="I155" i="99"/>
  <c r="AS155" i="99"/>
  <c r="AR183" i="99"/>
  <c r="AM184" i="99"/>
  <c r="AT186" i="99"/>
  <c r="AO34" i="100"/>
  <c r="AM37" i="100"/>
  <c r="AM48" i="100"/>
  <c r="AL51" i="100"/>
  <c r="AN53" i="100"/>
  <c r="AM65" i="100"/>
  <c r="AT74" i="100"/>
  <c r="AO84" i="100"/>
  <c r="AT92" i="100"/>
  <c r="AM93" i="100"/>
  <c r="AS103" i="100"/>
  <c r="AM104" i="100"/>
  <c r="AP107" i="100"/>
  <c r="AL108" i="100"/>
  <c r="AQ110" i="100"/>
  <c r="AQ113" i="100"/>
  <c r="AL114" i="100"/>
  <c r="AG115" i="100"/>
  <c r="O128" i="100"/>
  <c r="AK128" i="100" s="1"/>
  <c r="AX128" i="100" s="1"/>
  <c r="O138" i="100"/>
  <c r="AJ138" i="100" s="1"/>
  <c r="AW138" i="100" s="1"/>
  <c r="AN138" i="100"/>
  <c r="AG148" i="100"/>
  <c r="AT45" i="101"/>
  <c r="AG46" i="101"/>
  <c r="AQ49" i="101"/>
  <c r="AS54" i="101"/>
  <c r="AP58" i="101"/>
  <c r="AT59" i="101"/>
  <c r="AR60" i="101"/>
  <c r="AO61" i="101"/>
  <c r="AL66" i="101"/>
  <c r="AT72" i="101"/>
  <c r="AS82" i="101"/>
  <c r="AM83" i="101"/>
  <c r="AO111" i="101"/>
  <c r="AO129" i="101"/>
  <c r="AN137" i="101"/>
  <c r="AM142" i="101"/>
  <c r="AQ33" i="102"/>
  <c r="O48" i="102"/>
  <c r="AJ48" i="102" s="1"/>
  <c r="AW48" i="102" s="1"/>
  <c r="AQ48" i="102"/>
  <c r="AR51" i="102"/>
  <c r="J53" i="102"/>
  <c r="I55" i="102"/>
  <c r="AM86" i="102"/>
  <c r="AO90" i="102"/>
  <c r="AQ101" i="102"/>
  <c r="O144" i="102"/>
  <c r="AN144" i="102"/>
  <c r="O158" i="102"/>
  <c r="AI158" i="102" s="1"/>
  <c r="AV158" i="102" s="1"/>
  <c r="AT160" i="102"/>
  <c r="AW20" i="110"/>
  <c r="AX5" i="110" s="1"/>
  <c r="AJ47" i="2" s="1"/>
  <c r="AR46" i="100"/>
  <c r="AR63" i="100"/>
  <c r="AM138" i="100"/>
  <c r="AR233" i="69"/>
  <c r="AN234" i="69"/>
  <c r="AG235" i="69"/>
  <c r="AM255" i="69"/>
  <c r="J265" i="69"/>
  <c r="AM265" i="69"/>
  <c r="AM280" i="69"/>
  <c r="AL283" i="69"/>
  <c r="AQ286" i="69"/>
  <c r="AP299" i="69"/>
  <c r="L299" i="69" s="1"/>
  <c r="AR214" i="98"/>
  <c r="I228" i="98"/>
  <c r="AL228" i="98"/>
  <c r="AM231" i="98"/>
  <c r="O235" i="98"/>
  <c r="AK235" i="98" s="1"/>
  <c r="AX235" i="98" s="1"/>
  <c r="I243" i="98"/>
  <c r="J32" i="99"/>
  <c r="AO32" i="99"/>
  <c r="AQ44" i="99"/>
  <c r="AR47" i="99"/>
  <c r="AN49" i="99"/>
  <c r="J64" i="99"/>
  <c r="O71" i="99"/>
  <c r="AK71" i="99" s="1"/>
  <c r="AX71" i="99" s="1"/>
  <c r="AN73" i="99"/>
  <c r="AN79" i="99"/>
  <c r="AT87" i="99"/>
  <c r="AR89" i="99"/>
  <c r="AG94" i="99"/>
  <c r="AG95" i="99"/>
  <c r="I108" i="99"/>
  <c r="AL108" i="99"/>
  <c r="AP123" i="99"/>
  <c r="L123" i="99" s="1"/>
  <c r="J126" i="99"/>
  <c r="AO126" i="99"/>
  <c r="J129" i="99"/>
  <c r="AN129" i="99"/>
  <c r="AG132" i="99"/>
  <c r="AT141" i="99"/>
  <c r="AN142" i="99"/>
  <c r="AN156" i="99"/>
  <c r="AG158" i="99"/>
  <c r="AP160" i="99"/>
  <c r="L160" i="99" s="1"/>
  <c r="AG175" i="99"/>
  <c r="AS183" i="99"/>
  <c r="AN184" i="99"/>
  <c r="AP34" i="100"/>
  <c r="AL36" i="100"/>
  <c r="AN37" i="100"/>
  <c r="O48" i="100"/>
  <c r="AO48" i="100"/>
  <c r="J51" i="100"/>
  <c r="AT51" i="100"/>
  <c r="J53" i="100"/>
  <c r="AP53" i="100"/>
  <c r="AG55" i="100"/>
  <c r="O65" i="100"/>
  <c r="AN65" i="100"/>
  <c r="AP84" i="100"/>
  <c r="L84" i="100" s="1"/>
  <c r="AG86" i="100"/>
  <c r="AN93" i="100"/>
  <c r="AR104" i="100"/>
  <c r="J107" i="100"/>
  <c r="J110" i="100"/>
  <c r="AO114" i="100"/>
  <c r="AP138" i="100"/>
  <c r="L138" i="100" s="1"/>
  <c r="AO145" i="100"/>
  <c r="AQ146" i="100"/>
  <c r="I148" i="100"/>
  <c r="I49" i="101"/>
  <c r="AR49" i="101"/>
  <c r="AN50" i="101"/>
  <c r="AS52" i="101"/>
  <c r="AT54" i="101"/>
  <c r="AO55" i="101"/>
  <c r="AP56" i="101"/>
  <c r="L56" i="101" s="1"/>
  <c r="AT58" i="101"/>
  <c r="J63" i="101"/>
  <c r="AM66" i="101"/>
  <c r="AP83" i="101"/>
  <c r="L83" i="101" s="1"/>
  <c r="AP90" i="101"/>
  <c r="I97" i="101"/>
  <c r="AM97" i="101"/>
  <c r="J110" i="101"/>
  <c r="I111" i="101"/>
  <c r="AQ111" i="101"/>
  <c r="O129" i="101"/>
  <c r="AK129" i="101" s="1"/>
  <c r="AX129" i="101" s="1"/>
  <c r="AP129" i="101"/>
  <c r="L129" i="101" s="1"/>
  <c r="AL134" i="101"/>
  <c r="O137" i="101"/>
  <c r="AO137" i="101"/>
  <c r="AM140" i="101"/>
  <c r="AO142" i="101"/>
  <c r="AT143" i="101"/>
  <c r="AN144" i="101"/>
  <c r="AG146" i="101"/>
  <c r="AR33" i="102"/>
  <c r="AG37" i="102"/>
  <c r="AG39" i="102"/>
  <c r="AR48" i="102"/>
  <c r="AO57" i="102"/>
  <c r="J71" i="102"/>
  <c r="AT71" i="102"/>
  <c r="AQ74" i="102"/>
  <c r="O86" i="102"/>
  <c r="AR86" i="102"/>
  <c r="O90" i="102"/>
  <c r="AI90" i="102" s="1"/>
  <c r="AV90" i="102" s="1"/>
  <c r="AQ90" i="102"/>
  <c r="O101" i="102"/>
  <c r="AI101" i="102" s="1"/>
  <c r="AV101" i="102" s="1"/>
  <c r="AR101" i="102"/>
  <c r="AT126" i="102"/>
  <c r="AG132" i="102"/>
  <c r="AO144" i="102"/>
  <c r="AM161" i="102"/>
  <c r="AO163" i="102"/>
  <c r="AG169" i="102"/>
  <c r="AQ255" i="69"/>
  <c r="AN256" i="69"/>
  <c r="AN265" i="69"/>
  <c r="O280" i="69"/>
  <c r="AN280" i="69"/>
  <c r="AM283" i="69"/>
  <c r="AR299" i="69"/>
  <c r="I301" i="69"/>
  <c r="I191" i="98"/>
  <c r="AM215" i="98"/>
  <c r="J228" i="98"/>
  <c r="AN228" i="98"/>
  <c r="AG232" i="98"/>
  <c r="AP32" i="99"/>
  <c r="L32" i="99" s="1"/>
  <c r="O44" i="99"/>
  <c r="AI44" i="99" s="1"/>
  <c r="AV44" i="99" s="1"/>
  <c r="AR44" i="99"/>
  <c r="AL45" i="99"/>
  <c r="AS47" i="99"/>
  <c r="AQ49" i="99"/>
  <c r="AG50" i="99"/>
  <c r="O73" i="99"/>
  <c r="AP73" i="99"/>
  <c r="L73" i="99" s="1"/>
  <c r="AO79" i="99"/>
  <c r="I91" i="99"/>
  <c r="AL91" i="99"/>
  <c r="J108" i="99"/>
  <c r="AP108" i="99"/>
  <c r="L108" i="99" s="1"/>
  <c r="AG110" i="99"/>
  <c r="O123" i="99"/>
  <c r="AK123" i="99" s="1"/>
  <c r="AX123" i="99" s="1"/>
  <c r="AS123" i="99"/>
  <c r="AP126" i="99"/>
  <c r="L126" i="99" s="1"/>
  <c r="AP129" i="99"/>
  <c r="L129" i="99" s="1"/>
  <c r="AL134" i="99"/>
  <c r="AO142" i="99"/>
  <c r="I156" i="99"/>
  <c r="AO156" i="99"/>
  <c r="AQ159" i="99"/>
  <c r="AG164" i="99"/>
  <c r="O183" i="99"/>
  <c r="AI183" i="99" s="1"/>
  <c r="AV183" i="99" s="1"/>
  <c r="O186" i="99"/>
  <c r="AI186" i="99" s="1"/>
  <c r="AV186" i="99" s="1"/>
  <c r="J187" i="99"/>
  <c r="AR34" i="100"/>
  <c r="AO37" i="100"/>
  <c r="AG42" i="100"/>
  <c r="AP48" i="100"/>
  <c r="L48" i="100" s="1"/>
  <c r="AQ53" i="100"/>
  <c r="AN58" i="100"/>
  <c r="AO65" i="100"/>
  <c r="AG68" i="100"/>
  <c r="AQ84" i="100"/>
  <c r="AS93" i="100"/>
  <c r="I104" i="100"/>
  <c r="AS104" i="100"/>
  <c r="J108" i="100"/>
  <c r="I114" i="100"/>
  <c r="AQ114" i="100"/>
  <c r="AM116" i="100"/>
  <c r="AR118" i="100"/>
  <c r="AQ138" i="100"/>
  <c r="AG140" i="100"/>
  <c r="J148" i="100"/>
  <c r="AL148" i="100"/>
  <c r="I46" i="101"/>
  <c r="AP46" i="101"/>
  <c r="L46" i="101" s="1"/>
  <c r="AP50" i="101"/>
  <c r="I54" i="101"/>
  <c r="O66" i="101"/>
  <c r="AJ66" i="101" s="1"/>
  <c r="AW66" i="101" s="1"/>
  <c r="AN66" i="101"/>
  <c r="J83" i="101"/>
  <c r="AQ83" i="101"/>
  <c r="AG84" i="101"/>
  <c r="AL88" i="101"/>
  <c r="AQ90" i="101"/>
  <c r="J97" i="101"/>
  <c r="AQ97" i="101"/>
  <c r="AG105" i="101"/>
  <c r="AT111" i="101"/>
  <c r="AN112" i="101"/>
  <c r="AG115" i="101"/>
  <c r="AQ129" i="101"/>
  <c r="AQ137" i="101"/>
  <c r="AQ138" i="101"/>
  <c r="I140" i="101"/>
  <c r="AN140" i="101"/>
  <c r="AR144" i="101"/>
  <c r="AT33" i="102"/>
  <c r="AT48" i="102"/>
  <c r="AL49" i="102"/>
  <c r="O57" i="102"/>
  <c r="AK57" i="102" s="1"/>
  <c r="AX57" i="102" s="1"/>
  <c r="AP57" i="102"/>
  <c r="L57" i="102" s="1"/>
  <c r="O74" i="102"/>
  <c r="AK74" i="102" s="1"/>
  <c r="AX74" i="102" s="1"/>
  <c r="AO75" i="102"/>
  <c r="AG77" i="102"/>
  <c r="AR90" i="102"/>
  <c r="AQ91" i="102"/>
  <c r="AL95" i="102"/>
  <c r="AT101" i="102"/>
  <c r="AG106" i="102"/>
  <c r="AQ115" i="102"/>
  <c r="AG127" i="102"/>
  <c r="AG130" i="102"/>
  <c r="AP144" i="102"/>
  <c r="L144" i="102" s="1"/>
  <c r="I161" i="102"/>
  <c r="AP161" i="102"/>
  <c r="L161" i="102" s="1"/>
  <c r="AR163" i="102"/>
  <c r="AO165" i="102"/>
  <c r="AN167" i="102"/>
  <c r="AR168" i="102"/>
  <c r="O173" i="102"/>
  <c r="AK173" i="102" s="1"/>
  <c r="AX173" i="102" s="1"/>
  <c r="AS5" i="112"/>
  <c r="AE45" i="2" s="1"/>
  <c r="AL144" i="102"/>
  <c r="I234" i="69"/>
  <c r="J235" i="69"/>
  <c r="AG237" i="69"/>
  <c r="AG248" i="69"/>
  <c r="AQ256" i="69"/>
  <c r="AO257" i="69"/>
  <c r="O265" i="69"/>
  <c r="AI265" i="69" s="1"/>
  <c r="AV265" i="69" s="1"/>
  <c r="AO265" i="69"/>
  <c r="O277" i="69"/>
  <c r="AJ277" i="69" s="1"/>
  <c r="AW277" i="69" s="1"/>
  <c r="AR280" i="69"/>
  <c r="AL281" i="69"/>
  <c r="J283" i="69"/>
  <c r="AN283" i="69"/>
  <c r="J286" i="69"/>
  <c r="AL301" i="69"/>
  <c r="AO304" i="69"/>
  <c r="AG305" i="69"/>
  <c r="AM306" i="69"/>
  <c r="J191" i="98"/>
  <c r="AL191" i="98"/>
  <c r="I215" i="98"/>
  <c r="AN215" i="98"/>
  <c r="AT228" i="98"/>
  <c r="AM229" i="98"/>
  <c r="I232" i="98"/>
  <c r="O32" i="99"/>
  <c r="AK32" i="99" s="1"/>
  <c r="AX32" i="99" s="1"/>
  <c r="AQ32" i="99"/>
  <c r="AQ45" i="99"/>
  <c r="O49" i="99"/>
  <c r="AK49" i="99" s="1"/>
  <c r="AX49" i="99" s="1"/>
  <c r="AR49" i="99"/>
  <c r="AQ73" i="99"/>
  <c r="AP79" i="99"/>
  <c r="L79" i="99" s="1"/>
  <c r="J91" i="99"/>
  <c r="AN91" i="99"/>
  <c r="AL95" i="99"/>
  <c r="AG97" i="99"/>
  <c r="AN103" i="99"/>
  <c r="AQ108" i="99"/>
  <c r="AG120" i="99"/>
  <c r="AR126" i="99"/>
  <c r="O129" i="99"/>
  <c r="AK129" i="99" s="1"/>
  <c r="AX129" i="99" s="1"/>
  <c r="AR129" i="99"/>
  <c r="AS131" i="99"/>
  <c r="AL132" i="99"/>
  <c r="AO134" i="99"/>
  <c r="AT142" i="99"/>
  <c r="AQ156" i="99"/>
  <c r="AP157" i="99"/>
  <c r="L157" i="99" s="1"/>
  <c r="J161" i="99"/>
  <c r="AM161" i="99"/>
  <c r="AN187" i="99"/>
  <c r="AS48" i="100"/>
  <c r="O51" i="100"/>
  <c r="AK51" i="100" s="1"/>
  <c r="AX51" i="100" s="1"/>
  <c r="AT53" i="100"/>
  <c r="I55" i="100"/>
  <c r="AL55" i="100"/>
  <c r="AO58" i="100"/>
  <c r="AP65" i="100"/>
  <c r="L65" i="100" s="1"/>
  <c r="AR84" i="100"/>
  <c r="AM86" i="100"/>
  <c r="AG94" i="100"/>
  <c r="AG105" i="100"/>
  <c r="J116" i="100"/>
  <c r="AR116" i="100"/>
  <c r="AS118" i="100"/>
  <c r="AG119" i="100"/>
  <c r="AT138" i="100"/>
  <c r="AP139" i="100"/>
  <c r="AO148" i="100"/>
  <c r="AG151" i="100"/>
  <c r="AR50" i="101"/>
  <c r="AP66" i="101"/>
  <c r="L66" i="101" s="1"/>
  <c r="AO88" i="101"/>
  <c r="I90" i="101"/>
  <c r="AM113" i="101"/>
  <c r="AT129" i="101"/>
  <c r="AM130" i="101"/>
  <c r="I134" i="101"/>
  <c r="AQ140" i="101"/>
  <c r="J144" i="101"/>
  <c r="J146" i="101"/>
  <c r="AL146" i="101"/>
  <c r="AM34" i="102"/>
  <c r="AR36" i="102"/>
  <c r="AL37" i="102"/>
  <c r="AP39" i="102"/>
  <c r="AN40" i="102"/>
  <c r="AG42" i="102"/>
  <c r="AP49" i="102"/>
  <c r="L49" i="102" s="1"/>
  <c r="AR57" i="102"/>
  <c r="AP63" i="102"/>
  <c r="L63" i="102" s="1"/>
  <c r="AG64" i="102"/>
  <c r="I75" i="102"/>
  <c r="AP75" i="102"/>
  <c r="L75" i="102" s="1"/>
  <c r="AT90" i="102"/>
  <c r="J95" i="102"/>
  <c r="AM95" i="102"/>
  <c r="AM102" i="102"/>
  <c r="AG104" i="102"/>
  <c r="I127" i="102"/>
  <c r="I132" i="102"/>
  <c r="AG139" i="102"/>
  <c r="AR144" i="102"/>
  <c r="J161" i="102"/>
  <c r="AT161" i="102"/>
  <c r="J163" i="102"/>
  <c r="I165" i="102"/>
  <c r="AP165" i="102"/>
  <c r="L165" i="102" s="1"/>
  <c r="AQ41" i="99"/>
  <c r="AM235" i="69"/>
  <c r="AS247" i="69"/>
  <c r="AM253" i="69"/>
  <c r="AQ257" i="69"/>
  <c r="AP265" i="69"/>
  <c r="L265" i="69" s="1"/>
  <c r="AG266" i="69"/>
  <c r="AT280" i="69"/>
  <c r="AP283" i="69"/>
  <c r="O301" i="69"/>
  <c r="AM301" i="69"/>
  <c r="AP304" i="69"/>
  <c r="L304" i="69" s="1"/>
  <c r="AN191" i="98"/>
  <c r="AP215" i="98"/>
  <c r="L215" i="98" s="1"/>
  <c r="AG222" i="98"/>
  <c r="O228" i="98"/>
  <c r="AJ228" i="98" s="1"/>
  <c r="AW228" i="98" s="1"/>
  <c r="J232" i="98"/>
  <c r="AL232" i="98"/>
  <c r="AR32" i="99"/>
  <c r="AG33" i="99"/>
  <c r="J45" i="99"/>
  <c r="AR45" i="99"/>
  <c r="AN50" i="99"/>
  <c r="AR52" i="99"/>
  <c r="AR73" i="99"/>
  <c r="AQ79" i="99"/>
  <c r="O90" i="99"/>
  <c r="AI90" i="99" s="1"/>
  <c r="AV90" i="99" s="1"/>
  <c r="AP91" i="99"/>
  <c r="L91" i="99" s="1"/>
  <c r="I95" i="99"/>
  <c r="AO95" i="99"/>
  <c r="AO103" i="99"/>
  <c r="O108" i="99"/>
  <c r="AK108" i="99" s="1"/>
  <c r="AX108" i="99" s="1"/>
  <c r="AR108" i="99"/>
  <c r="AQ110" i="99"/>
  <c r="AS129" i="99"/>
  <c r="AL130" i="99"/>
  <c r="AM132" i="99"/>
  <c r="AQ134" i="99"/>
  <c r="O156" i="99"/>
  <c r="AJ156" i="99" s="1"/>
  <c r="AW156" i="99" s="1"/>
  <c r="AR156" i="99"/>
  <c r="J159" i="99"/>
  <c r="AN161" i="99"/>
  <c r="AL164" i="99"/>
  <c r="I176" i="99"/>
  <c r="AL176" i="99"/>
  <c r="O187" i="99"/>
  <c r="AQ187" i="99"/>
  <c r="I38" i="100"/>
  <c r="AQ38" i="100"/>
  <c r="AN41" i="100"/>
  <c r="AT42" i="100"/>
  <c r="AG43" i="100"/>
  <c r="AM55" i="100"/>
  <c r="AQ58" i="100"/>
  <c r="AR65" i="100"/>
  <c r="J68" i="100"/>
  <c r="AT84" i="100"/>
  <c r="J86" i="100"/>
  <c r="AG87" i="100"/>
  <c r="I94" i="100"/>
  <c r="I105" i="100"/>
  <c r="AT116" i="100"/>
  <c r="AM140" i="100"/>
  <c r="O148" i="100"/>
  <c r="AK148" i="100" s="1"/>
  <c r="AX148" i="100" s="1"/>
  <c r="AQ148" i="100"/>
  <c r="AM153" i="100"/>
  <c r="O50" i="101"/>
  <c r="AK50" i="101" s="1"/>
  <c r="AX50" i="101" s="1"/>
  <c r="AT50" i="101"/>
  <c r="AR66" i="101"/>
  <c r="AN84" i="101"/>
  <c r="AL91" i="101"/>
  <c r="AM98" i="101"/>
  <c r="AL105" i="101"/>
  <c r="I112" i="101"/>
  <c r="I113" i="101"/>
  <c r="AN113" i="101"/>
  <c r="AS115" i="101"/>
  <c r="AN130" i="101"/>
  <c r="AN146" i="101"/>
  <c r="J34" i="102"/>
  <c r="AO34" i="102"/>
  <c r="AN37" i="102"/>
  <c r="AO40" i="102"/>
  <c r="I49" i="102"/>
  <c r="AQ49" i="102"/>
  <c r="AG50" i="102"/>
  <c r="AT57" i="102"/>
  <c r="AG58" i="102"/>
  <c r="I63" i="102"/>
  <c r="AQ63" i="102"/>
  <c r="AR75" i="102"/>
  <c r="AN77" i="102"/>
  <c r="AQ95" i="102"/>
  <c r="I102" i="102"/>
  <c r="AQ102" i="102"/>
  <c r="I106" i="102"/>
  <c r="AO106" i="102"/>
  <c r="J115" i="102"/>
  <c r="J127" i="102"/>
  <c r="AO127" i="102"/>
  <c r="AL132" i="102"/>
  <c r="AT144" i="102"/>
  <c r="AP145" i="102"/>
  <c r="L145" i="102" s="1"/>
  <c r="AR147" i="102"/>
  <c r="J164" i="102"/>
  <c r="AQ165" i="102"/>
  <c r="J168" i="102"/>
  <c r="I169" i="102"/>
  <c r="AP113" i="100"/>
  <c r="L113" i="100" s="1"/>
  <c r="AP82" i="101"/>
  <c r="L82" i="101" s="1"/>
  <c r="AR231" i="69"/>
  <c r="O235" i="69"/>
  <c r="AN235" i="69"/>
  <c r="AT237" i="69"/>
  <c r="AP248" i="69"/>
  <c r="L248" i="69" s="1"/>
  <c r="O256" i="69"/>
  <c r="AJ256" i="69" s="1"/>
  <c r="AW256" i="69" s="1"/>
  <c r="I257" i="69"/>
  <c r="AT257" i="69"/>
  <c r="AR265" i="69"/>
  <c r="AR283" i="69"/>
  <c r="AN301" i="69"/>
  <c r="O191" i="98"/>
  <c r="AO191" i="98"/>
  <c r="AG194" i="98"/>
  <c r="AG195" i="98"/>
  <c r="AP200" i="98"/>
  <c r="L200" i="98" s="1"/>
  <c r="AQ215" i="98"/>
  <c r="I229" i="98"/>
  <c r="AM232" i="98"/>
  <c r="AT32" i="99"/>
  <c r="AP50" i="99"/>
  <c r="L50" i="99" s="1"/>
  <c r="AS52" i="99"/>
  <c r="AM53" i="99"/>
  <c r="AG59" i="99"/>
  <c r="AT73" i="99"/>
  <c r="AL74" i="99"/>
  <c r="AR79" i="99"/>
  <c r="AM81" i="99"/>
  <c r="O91" i="99"/>
  <c r="AI91" i="99" s="1"/>
  <c r="AV91" i="99" s="1"/>
  <c r="AS91" i="99"/>
  <c r="AQ95" i="99"/>
  <c r="AM97" i="99"/>
  <c r="AL101" i="99"/>
  <c r="J103" i="99"/>
  <c r="AM104" i="99"/>
  <c r="AS108" i="99"/>
  <c r="I110" i="99"/>
  <c r="AL111" i="99"/>
  <c r="AT129" i="99"/>
  <c r="AS132" i="99"/>
  <c r="AS134" i="99"/>
  <c r="AM135" i="99"/>
  <c r="AN136" i="99"/>
  <c r="AG137" i="99"/>
  <c r="I143" i="99"/>
  <c r="AG143" i="99"/>
  <c r="O161" i="99"/>
  <c r="AI161" i="99" s="1"/>
  <c r="AV161" i="99" s="1"/>
  <c r="AP161" i="99"/>
  <c r="L161" i="99" s="1"/>
  <c r="J164" i="99"/>
  <c r="AM164" i="99"/>
  <c r="AS166" i="99"/>
  <c r="AQ167" i="99"/>
  <c r="AP168" i="99"/>
  <c r="L168" i="99" s="1"/>
  <c r="AO170" i="99"/>
  <c r="AG171" i="99"/>
  <c r="J176" i="99"/>
  <c r="AN176" i="99"/>
  <c r="AR187" i="99"/>
  <c r="AG211" i="99"/>
  <c r="J38" i="100"/>
  <c r="AR38" i="100"/>
  <c r="AR40" i="100"/>
  <c r="O55" i="100"/>
  <c r="AK55" i="100" s="1"/>
  <c r="AX55" i="100" s="1"/>
  <c r="AO55" i="100"/>
  <c r="AS65" i="100"/>
  <c r="AL68" i="100"/>
  <c r="I87" i="100"/>
  <c r="J94" i="100"/>
  <c r="AM94" i="100"/>
  <c r="J105" i="100"/>
  <c r="AM105" i="100"/>
  <c r="O116" i="100"/>
  <c r="AI116" i="100" s="1"/>
  <c r="AV116" i="100" s="1"/>
  <c r="I119" i="100"/>
  <c r="AL119" i="100"/>
  <c r="J139" i="100"/>
  <c r="J140" i="100"/>
  <c r="AR140" i="100"/>
  <c r="AR148" i="100"/>
  <c r="AL149" i="100"/>
  <c r="AM150" i="100"/>
  <c r="AL151" i="100"/>
  <c r="AL152" i="100"/>
  <c r="AL154" i="100"/>
  <c r="AT66" i="101"/>
  <c r="AP84" i="101"/>
  <c r="L84" i="101" s="1"/>
  <c r="I91" i="101"/>
  <c r="AN91" i="101"/>
  <c r="J98" i="101"/>
  <c r="AO98" i="101"/>
  <c r="I105" i="101"/>
  <c r="AM105" i="101"/>
  <c r="AN106" i="101"/>
  <c r="J113" i="101"/>
  <c r="AP113" i="101"/>
  <c r="L113" i="101" s="1"/>
  <c r="J130" i="101"/>
  <c r="AP130" i="101"/>
  <c r="L130" i="101" s="1"/>
  <c r="O133" i="101"/>
  <c r="AK133" i="101" s="1"/>
  <c r="AX133" i="101" s="1"/>
  <c r="O146" i="101"/>
  <c r="AK146" i="101" s="1"/>
  <c r="AX146" i="101" s="1"/>
  <c r="AP146" i="101"/>
  <c r="L146" i="101" s="1"/>
  <c r="AR34" i="102"/>
  <c r="O39" i="102"/>
  <c r="AK39" i="102" s="1"/>
  <c r="AX39" i="102" s="1"/>
  <c r="I40" i="102"/>
  <c r="I42" i="102"/>
  <c r="AM42" i="102"/>
  <c r="AM44" i="102"/>
  <c r="AT49" i="102"/>
  <c r="J63" i="102"/>
  <c r="AO64" i="102"/>
  <c r="O75" i="102"/>
  <c r="AJ75" i="102" s="1"/>
  <c r="AW75" i="102" s="1"/>
  <c r="AT75" i="102"/>
  <c r="J77" i="102"/>
  <c r="AP77" i="102"/>
  <c r="L77" i="102" s="1"/>
  <c r="O95" i="102"/>
  <c r="AI95" i="102" s="1"/>
  <c r="AV95" i="102" s="1"/>
  <c r="AR95" i="102"/>
  <c r="AO96" i="102"/>
  <c r="AR102" i="102"/>
  <c r="AP103" i="102"/>
  <c r="L103" i="102" s="1"/>
  <c r="AQ106" i="102"/>
  <c r="AR127" i="102"/>
  <c r="AL133" i="102"/>
  <c r="AL134" i="102"/>
  <c r="AL135" i="102"/>
  <c r="AO138" i="102"/>
  <c r="AL140" i="102"/>
  <c r="AP148" i="102"/>
  <c r="L148" i="102" s="1"/>
  <c r="AM232" i="69"/>
  <c r="AO235" i="69"/>
  <c r="AQ238" i="69"/>
  <c r="J248" i="69"/>
  <c r="AR248" i="69"/>
  <c r="AL249" i="69"/>
  <c r="AQ251" i="69"/>
  <c r="AT265" i="69"/>
  <c r="AS266" i="69"/>
  <c r="AO301" i="69"/>
  <c r="AP191" i="98"/>
  <c r="L191" i="98" s="1"/>
  <c r="AM193" i="98"/>
  <c r="AL196" i="98"/>
  <c r="AT200" i="98"/>
  <c r="AQ201" i="98"/>
  <c r="AL202" i="98"/>
  <c r="AS215" i="98"/>
  <c r="AP216" i="98"/>
  <c r="L216" i="98" s="1"/>
  <c r="AO217" i="98"/>
  <c r="AR221" i="98"/>
  <c r="AO222" i="98"/>
  <c r="O232" i="98"/>
  <c r="AK232" i="98" s="1"/>
  <c r="AX232" i="98" s="1"/>
  <c r="AN232" i="98"/>
  <c r="AG249" i="98"/>
  <c r="AL256" i="98"/>
  <c r="AN33" i="99"/>
  <c r="O50" i="99"/>
  <c r="AK50" i="99" s="1"/>
  <c r="AX50" i="99" s="1"/>
  <c r="AQ50" i="99"/>
  <c r="AT53" i="99"/>
  <c r="AM54" i="99"/>
  <c r="O81" i="99"/>
  <c r="AN81" i="99"/>
  <c r="AT91" i="99"/>
  <c r="I97" i="99"/>
  <c r="AN97" i="99"/>
  <c r="AG99" i="99"/>
  <c r="AO104" i="99"/>
  <c r="AG106" i="99"/>
  <c r="AR111" i="99"/>
  <c r="AN117" i="99"/>
  <c r="AT136" i="99"/>
  <c r="AM138" i="99"/>
  <c r="J143" i="99"/>
  <c r="AS161" i="99"/>
  <c r="AQ164" i="99"/>
  <c r="AR167" i="99"/>
  <c r="AR168" i="99"/>
  <c r="J170" i="99"/>
  <c r="AR170" i="99"/>
  <c r="AO176" i="99"/>
  <c r="AG177" i="99"/>
  <c r="AS187" i="99"/>
  <c r="AG205" i="99"/>
  <c r="AQ214" i="99"/>
  <c r="I216" i="99"/>
  <c r="AG216" i="99"/>
  <c r="AR231" i="99"/>
  <c r="AL232" i="99"/>
  <c r="J43" i="100"/>
  <c r="AP55" i="100"/>
  <c r="J57" i="100"/>
  <c r="I59" i="100"/>
  <c r="AT65" i="100"/>
  <c r="O68" i="100"/>
  <c r="AI68" i="100" s="1"/>
  <c r="AV68" i="100" s="1"/>
  <c r="AO68" i="100"/>
  <c r="J87" i="100"/>
  <c r="AL87" i="100"/>
  <c r="AP94" i="100"/>
  <c r="L94" i="100" s="1"/>
  <c r="AO105" i="100"/>
  <c r="J119" i="100"/>
  <c r="AO119" i="100"/>
  <c r="AG126" i="100"/>
  <c r="AP141" i="100"/>
  <c r="L141" i="100" s="1"/>
  <c r="AT148" i="100"/>
  <c r="AQ149" i="100"/>
  <c r="AT151" i="100"/>
  <c r="I154" i="100"/>
  <c r="AM154" i="100"/>
  <c r="O84" i="101"/>
  <c r="AK84" i="101" s="1"/>
  <c r="AX84" i="101" s="1"/>
  <c r="AT84" i="101"/>
  <c r="AP85" i="101"/>
  <c r="L85" i="101" s="1"/>
  <c r="AQ91" i="101"/>
  <c r="AP98" i="101"/>
  <c r="L98" i="101" s="1"/>
  <c r="AL101" i="101"/>
  <c r="J104" i="101"/>
  <c r="AG123" i="101"/>
  <c r="AT130" i="101"/>
  <c r="AM31" i="102"/>
  <c r="O34" i="102"/>
  <c r="AK34" i="102" s="1"/>
  <c r="AX34" i="102" s="1"/>
  <c r="AN42" i="102"/>
  <c r="AO45" i="102"/>
  <c r="AO50" i="102"/>
  <c r="I58" i="102"/>
  <c r="AL58" i="102"/>
  <c r="I64" i="102"/>
  <c r="AP64" i="102"/>
  <c r="L64" i="102" s="1"/>
  <c r="AO65" i="102"/>
  <c r="AS77" i="102"/>
  <c r="AN78" i="102"/>
  <c r="AQ96" i="102"/>
  <c r="O102" i="102"/>
  <c r="AJ102" i="102" s="1"/>
  <c r="AW102" i="102" s="1"/>
  <c r="O106" i="102"/>
  <c r="AI106" i="102" s="1"/>
  <c r="AV106" i="102" s="1"/>
  <c r="AR106" i="102"/>
  <c r="AO107" i="102"/>
  <c r="O127" i="102"/>
  <c r="AJ127" i="102" s="1"/>
  <c r="AW127" i="102" s="1"/>
  <c r="AS127" i="102"/>
  <c r="AT128" i="102"/>
  <c r="AT134" i="102"/>
  <c r="AO135" i="102"/>
  <c r="AL137" i="102"/>
  <c r="I140" i="102"/>
  <c r="AM140" i="102"/>
  <c r="J145" i="102"/>
  <c r="J147" i="102"/>
  <c r="J148" i="102"/>
  <c r="AQ148" i="102"/>
  <c r="J231" i="69"/>
  <c r="I232" i="69"/>
  <c r="AQ232" i="69"/>
  <c r="AT235" i="69"/>
  <c r="I238" i="69"/>
  <c r="AR238" i="69"/>
  <c r="AP239" i="69"/>
  <c r="AN250" i="69"/>
  <c r="O253" i="69"/>
  <c r="AK253" i="69" s="1"/>
  <c r="AX253" i="69" s="1"/>
  <c r="AT266" i="69"/>
  <c r="AT268" i="69"/>
  <c r="AL269" i="69"/>
  <c r="AQ301" i="69"/>
  <c r="O305" i="69"/>
  <c r="AK305" i="69" s="1"/>
  <c r="AX305" i="69" s="1"/>
  <c r="AR191" i="98"/>
  <c r="AT192" i="98"/>
  <c r="AN193" i="98"/>
  <c r="AM196" i="98"/>
  <c r="AS201" i="98"/>
  <c r="AM202" i="98"/>
  <c r="AJ206" i="98"/>
  <c r="AW206" i="98" s="1"/>
  <c r="AS207" i="98"/>
  <c r="AL208" i="98"/>
  <c r="AQ216" i="98"/>
  <c r="AQ217" i="98"/>
  <c r="AN218" i="98"/>
  <c r="AP222" i="98"/>
  <c r="L222" i="98" s="1"/>
  <c r="AG223" i="98"/>
  <c r="AP232" i="98"/>
  <c r="L232" i="98" s="1"/>
  <c r="AM256" i="98"/>
  <c r="J33" i="99"/>
  <c r="AP33" i="99"/>
  <c r="AR37" i="99"/>
  <c r="O52" i="99"/>
  <c r="AK52" i="99" s="1"/>
  <c r="AX52" i="99" s="1"/>
  <c r="I53" i="99"/>
  <c r="AO54" i="99"/>
  <c r="AT55" i="99"/>
  <c r="AN56" i="99"/>
  <c r="AO59" i="99"/>
  <c r="I75" i="99"/>
  <c r="AL75" i="99"/>
  <c r="AR81" i="99"/>
  <c r="AP97" i="99"/>
  <c r="L97" i="99" s="1"/>
  <c r="AG98" i="99"/>
  <c r="AP104" i="99"/>
  <c r="L104" i="99" s="1"/>
  <c r="AM105" i="99"/>
  <c r="J111" i="99"/>
  <c r="AG112" i="99"/>
  <c r="J117" i="99"/>
  <c r="AQ117" i="99"/>
  <c r="O120" i="99"/>
  <c r="AI120" i="99" s="1"/>
  <c r="AV120" i="99" s="1"/>
  <c r="J121" i="99"/>
  <c r="AM121" i="99"/>
  <c r="AO138" i="99"/>
  <c r="AN143" i="99"/>
  <c r="AT161" i="99"/>
  <c r="AT164" i="99"/>
  <c r="I167" i="99"/>
  <c r="AT170" i="99"/>
  <c r="AO171" i="99"/>
  <c r="AT172" i="99"/>
  <c r="O176" i="99"/>
  <c r="AJ176" i="99" s="1"/>
  <c r="AW176" i="99" s="1"/>
  <c r="AQ176" i="99"/>
  <c r="AR203" i="99"/>
  <c r="AL204" i="99"/>
  <c r="AM212" i="99"/>
  <c r="J216" i="99"/>
  <c r="AG224" i="99"/>
  <c r="AO226" i="99"/>
  <c r="AM230" i="99"/>
  <c r="AN232" i="99"/>
  <c r="AG32" i="100"/>
  <c r="AL43" i="100"/>
  <c r="J59" i="100"/>
  <c r="AP68" i="100"/>
  <c r="AM87" i="100"/>
  <c r="O94" i="100"/>
  <c r="AK94" i="100" s="1"/>
  <c r="AX94" i="100" s="1"/>
  <c r="AQ94" i="100"/>
  <c r="AQ96" i="100"/>
  <c r="AG97" i="100"/>
  <c r="O105" i="100"/>
  <c r="AJ105" i="100" s="1"/>
  <c r="AW105" i="100" s="1"/>
  <c r="AP105" i="100"/>
  <c r="L105" i="100" s="1"/>
  <c r="AR119" i="100"/>
  <c r="AG127" i="100"/>
  <c r="AO154" i="100"/>
  <c r="AR50" i="102"/>
  <c r="AN58" i="102"/>
  <c r="AR64" i="102"/>
  <c r="AR148" i="102"/>
  <c r="AR141" i="99"/>
  <c r="AP225" i="69"/>
  <c r="AG226" i="69"/>
  <c r="J232" i="69"/>
  <c r="AR232" i="69"/>
  <c r="J238" i="69"/>
  <c r="AQ239" i="69"/>
  <c r="AG242" i="69"/>
  <c r="J250" i="69"/>
  <c r="I268" i="69"/>
  <c r="AQ269" i="69"/>
  <c r="AQ270" i="69"/>
  <c r="AL271" i="69"/>
  <c r="AT191" i="98"/>
  <c r="I196" i="98"/>
  <c r="AN196" i="98"/>
  <c r="AO198" i="98"/>
  <c r="I201" i="98"/>
  <c r="AO202" i="98"/>
  <c r="AR204" i="98"/>
  <c r="AT206" i="98"/>
  <c r="AQ208" i="98"/>
  <c r="J216" i="98"/>
  <c r="AR218" i="98"/>
  <c r="AR222" i="98"/>
  <c r="AQ232" i="98"/>
  <c r="AL249" i="98"/>
  <c r="AN256" i="98"/>
  <c r="AG31" i="99"/>
  <c r="AR33" i="99"/>
  <c r="AM34" i="99"/>
  <c r="AG35" i="99"/>
  <c r="AS54" i="99"/>
  <c r="AO56" i="99"/>
  <c r="AP59" i="99"/>
  <c r="L59" i="99" s="1"/>
  <c r="AG60" i="99"/>
  <c r="AP75" i="99"/>
  <c r="L75" i="99" s="1"/>
  <c r="AS81" i="99"/>
  <c r="AM85" i="99"/>
  <c r="J92" i="99"/>
  <c r="AQ97" i="99"/>
  <c r="AQ99" i="99"/>
  <c r="O104" i="99"/>
  <c r="AK104" i="99" s="1"/>
  <c r="AX104" i="99" s="1"/>
  <c r="AO106" i="99"/>
  <c r="AT117" i="99"/>
  <c r="AT121" i="99"/>
  <c r="AG122" i="99"/>
  <c r="O136" i="99"/>
  <c r="J138" i="99"/>
  <c r="AM139" i="99"/>
  <c r="AO143" i="99"/>
  <c r="O170" i="99"/>
  <c r="AR171" i="99"/>
  <c r="AT176" i="99"/>
  <c r="AL177" i="99"/>
  <c r="J188" i="99"/>
  <c r="AO191" i="99"/>
  <c r="AS203" i="99"/>
  <c r="AL205" i="99"/>
  <c r="AS209" i="99"/>
  <c r="I212" i="99"/>
  <c r="AN212" i="99"/>
  <c r="AN223" i="99"/>
  <c r="AP226" i="99"/>
  <c r="AG227" i="99"/>
  <c r="I232" i="99"/>
  <c r="O43" i="100"/>
  <c r="AI43" i="100" s="1"/>
  <c r="AV43" i="100" s="1"/>
  <c r="AM43" i="100"/>
  <c r="AM59" i="100"/>
  <c r="AQ68" i="100"/>
  <c r="AQ70" i="100"/>
  <c r="AG71" i="100"/>
  <c r="O87" i="100"/>
  <c r="AK87" i="100" s="1"/>
  <c r="AX87" i="100" s="1"/>
  <c r="AN87" i="100"/>
  <c r="AG91" i="100"/>
  <c r="AR94" i="100"/>
  <c r="AR96" i="100"/>
  <c r="AQ105" i="100"/>
  <c r="AT119" i="100"/>
  <c r="AM120" i="100"/>
  <c r="AM122" i="100"/>
  <c r="O154" i="100"/>
  <c r="AI154" i="100" s="1"/>
  <c r="AV154" i="100" s="1"/>
  <c r="AT154" i="100"/>
  <c r="AG33" i="101"/>
  <c r="AN67" i="101"/>
  <c r="AG78" i="101"/>
  <c r="AT91" i="101"/>
  <c r="AP92" i="101"/>
  <c r="L92" i="101" s="1"/>
  <c r="AT98" i="101"/>
  <c r="AG99" i="101"/>
  <c r="AP101" i="101"/>
  <c r="L101" i="101" s="1"/>
  <c r="I31" i="102"/>
  <c r="AR31" i="102"/>
  <c r="AQ42" i="102"/>
  <c r="J45" i="102"/>
  <c r="AR45" i="102"/>
  <c r="O50" i="102"/>
  <c r="AK50" i="102" s="1"/>
  <c r="AX50" i="102" s="1"/>
  <c r="AT50" i="102"/>
  <c r="O58" i="102"/>
  <c r="AK58" i="102" s="1"/>
  <c r="AX58" i="102" s="1"/>
  <c r="AO58" i="102"/>
  <c r="O134" i="102"/>
  <c r="AK134" i="102" s="1"/>
  <c r="AX134" i="102" s="1"/>
  <c r="AP140" i="102"/>
  <c r="L140" i="102" s="1"/>
  <c r="O148" i="102"/>
  <c r="AK148" i="102" s="1"/>
  <c r="AX148" i="102" s="1"/>
  <c r="AT148" i="102"/>
  <c r="AN222" i="69"/>
  <c r="AS225" i="69"/>
  <c r="AL227" i="69"/>
  <c r="AT232" i="69"/>
  <c r="AP240" i="69"/>
  <c r="AL243" i="69"/>
  <c r="AS269" i="69"/>
  <c r="AT270" i="69"/>
  <c r="AO272" i="69"/>
  <c r="O195" i="98"/>
  <c r="AK195" i="98" s="1"/>
  <c r="AX195" i="98" s="1"/>
  <c r="AS196" i="98"/>
  <c r="AS197" i="98"/>
  <c r="AR202" i="98"/>
  <c r="AM203" i="98"/>
  <c r="AS204" i="98"/>
  <c r="J206" i="98"/>
  <c r="J208" i="98"/>
  <c r="AR208" i="98"/>
  <c r="J218" i="98"/>
  <c r="AS218" i="98"/>
  <c r="AO219" i="98"/>
  <c r="AT222" i="98"/>
  <c r="AS223" i="98"/>
  <c r="AP224" i="98"/>
  <c r="L224" i="98" s="1"/>
  <c r="AL225" i="98"/>
  <c r="AR232" i="98"/>
  <c r="AM247" i="98"/>
  <c r="AM249" i="98"/>
  <c r="AO250" i="98"/>
  <c r="AG251" i="98"/>
  <c r="AP34" i="99"/>
  <c r="J37" i="99"/>
  <c r="I38" i="99"/>
  <c r="AL38" i="99"/>
  <c r="AR56" i="99"/>
  <c r="AS59" i="99"/>
  <c r="O75" i="99"/>
  <c r="AQ75" i="99"/>
  <c r="J85" i="99"/>
  <c r="AN85" i="99"/>
  <c r="AT97" i="99"/>
  <c r="I106" i="99"/>
  <c r="AQ106" i="99"/>
  <c r="J112" i="99"/>
  <c r="AL112" i="99"/>
  <c r="O117" i="99"/>
  <c r="AK117" i="99" s="1"/>
  <c r="AX117" i="99" s="1"/>
  <c r="I139" i="99"/>
  <c r="AO139" i="99"/>
  <c r="O143" i="99"/>
  <c r="AK143" i="99" s="1"/>
  <c r="AX143" i="99" s="1"/>
  <c r="AP143" i="99"/>
  <c r="L143" i="99" s="1"/>
  <c r="AG153" i="99"/>
  <c r="AN177" i="99"/>
  <c r="AP188" i="99"/>
  <c r="L188" i="99" s="1"/>
  <c r="AP191" i="99"/>
  <c r="AG192" i="99"/>
  <c r="AO197" i="99"/>
  <c r="J203" i="99"/>
  <c r="I205" i="99"/>
  <c r="AM205" i="99"/>
  <c r="O211" i="99"/>
  <c r="AK211" i="99" s="1"/>
  <c r="AX211" i="99" s="1"/>
  <c r="J212" i="99"/>
  <c r="AP212" i="99"/>
  <c r="L212" i="99" s="1"/>
  <c r="AL216" i="99"/>
  <c r="AL224" i="99"/>
  <c r="AM32" i="100"/>
  <c r="AO43" i="100"/>
  <c r="O59" i="100"/>
  <c r="AQ59" i="100"/>
  <c r="AT68" i="100"/>
  <c r="J70" i="100"/>
  <c r="AR70" i="100"/>
  <c r="AR83" i="100"/>
  <c r="AP87" i="100"/>
  <c r="L87" i="100" s="1"/>
  <c r="AL89" i="100"/>
  <c r="AS94" i="100"/>
  <c r="AP97" i="100"/>
  <c r="AR105" i="100"/>
  <c r="AP120" i="100"/>
  <c r="L120" i="100" s="1"/>
  <c r="I122" i="100"/>
  <c r="AT122" i="100"/>
  <c r="I127" i="100"/>
  <c r="AL127" i="100"/>
  <c r="AG132" i="100"/>
  <c r="AG135" i="100"/>
  <c r="AM36" i="101"/>
  <c r="AR37" i="101"/>
  <c r="AM38" i="101"/>
  <c r="AG40" i="101"/>
  <c r="O67" i="101"/>
  <c r="AO67" i="101"/>
  <c r="AG69" i="101"/>
  <c r="AN76" i="101"/>
  <c r="AO77" i="101"/>
  <c r="AG81" i="101"/>
  <c r="AQ92" i="101"/>
  <c r="I96" i="101"/>
  <c r="I124" i="101"/>
  <c r="AL124" i="101"/>
  <c r="AL128" i="101"/>
  <c r="AT31" i="102"/>
  <c r="AO32" i="102"/>
  <c r="AQ46" i="102"/>
  <c r="AQ58" i="102"/>
  <c r="J66" i="102"/>
  <c r="AQ66" i="102"/>
  <c r="AR67" i="102"/>
  <c r="AL68" i="102"/>
  <c r="J79" i="102"/>
  <c r="AL85" i="102"/>
  <c r="AI98" i="102"/>
  <c r="AV98" i="102" s="1"/>
  <c r="AJ100" i="102"/>
  <c r="AW100" i="102" s="1"/>
  <c r="AR107" i="102"/>
  <c r="J136" i="102"/>
  <c r="AQ140" i="102"/>
  <c r="AL156" i="102"/>
  <c r="AR222" i="69"/>
  <c r="AQ223" i="69"/>
  <c r="AN226" i="69"/>
  <c r="AG233" i="69"/>
  <c r="I240" i="69"/>
  <c r="AQ240" i="69"/>
  <c r="AN242" i="69"/>
  <c r="AQ243" i="69"/>
  <c r="AG264" i="69"/>
  <c r="O268" i="69"/>
  <c r="AK268" i="69" s="1"/>
  <c r="AX268" i="69" s="1"/>
  <c r="O269" i="69"/>
  <c r="AK269" i="69" s="1"/>
  <c r="AX269" i="69" s="1"/>
  <c r="AP272" i="69"/>
  <c r="L272" i="69" s="1"/>
  <c r="AL273" i="69"/>
  <c r="AL274" i="69"/>
  <c r="AG291" i="69"/>
  <c r="O302" i="69"/>
  <c r="AK302" i="69" s="1"/>
  <c r="AX302" i="69" s="1"/>
  <c r="AL209" i="98"/>
  <c r="AQ224" i="98"/>
  <c r="AS225" i="98"/>
  <c r="AL226" i="98"/>
  <c r="AG227" i="98"/>
  <c r="AT232" i="98"/>
  <c r="AM233" i="98"/>
  <c r="AG238" i="98"/>
  <c r="O249" i="98"/>
  <c r="AJ249" i="98" s="1"/>
  <c r="AW249" i="98" s="1"/>
  <c r="AQ249" i="98"/>
  <c r="AP250" i="98"/>
  <c r="L250" i="98" s="1"/>
  <c r="AN252" i="98"/>
  <c r="AG253" i="98"/>
  <c r="AL31" i="99"/>
  <c r="AO38" i="99"/>
  <c r="O56" i="99"/>
  <c r="AK56" i="99" s="1"/>
  <c r="AX56" i="99" s="1"/>
  <c r="AS56" i="99"/>
  <c r="J58" i="99"/>
  <c r="AT59" i="99"/>
  <c r="AR60" i="99"/>
  <c r="AL61" i="99"/>
  <c r="AR75" i="99"/>
  <c r="AP82" i="99"/>
  <c r="L82" i="99" s="1"/>
  <c r="AQ85" i="99"/>
  <c r="AG86" i="99"/>
  <c r="AS106" i="99"/>
  <c r="AQ112" i="99"/>
  <c r="I115" i="99"/>
  <c r="I122" i="99"/>
  <c r="AM122" i="99"/>
  <c r="AQ139" i="99"/>
  <c r="AQ143" i="99"/>
  <c r="I148" i="99"/>
  <c r="O188" i="99"/>
  <c r="AR188" i="99"/>
  <c r="J191" i="99"/>
  <c r="AS197" i="99"/>
  <c r="AN198" i="99"/>
  <c r="AP205" i="99"/>
  <c r="AS206" i="99"/>
  <c r="AM207" i="99"/>
  <c r="O216" i="99"/>
  <c r="AJ216" i="99" s="1"/>
  <c r="AW216" i="99" s="1"/>
  <c r="AM216" i="99"/>
  <c r="AG221" i="99"/>
  <c r="J224" i="99"/>
  <c r="I227" i="99"/>
  <c r="AL227" i="99"/>
  <c r="J32" i="100"/>
  <c r="AO32" i="100"/>
  <c r="AQ33" i="100"/>
  <c r="AQ43" i="100"/>
  <c r="AN44" i="100"/>
  <c r="AR59" i="100"/>
  <c r="AP61" i="100"/>
  <c r="AM71" i="100"/>
  <c r="AR73" i="100"/>
  <c r="AQ87" i="100"/>
  <c r="AS89" i="100"/>
  <c r="AO90" i="100"/>
  <c r="AN91" i="100"/>
  <c r="AT94" i="100"/>
  <c r="I97" i="100"/>
  <c r="AQ97" i="100"/>
  <c r="AM98" i="100"/>
  <c r="AM100" i="100"/>
  <c r="AM101" i="100"/>
  <c r="AG103" i="100"/>
  <c r="J120" i="100"/>
  <c r="AL123" i="100"/>
  <c r="J127" i="100"/>
  <c r="AN127" i="100"/>
  <c r="AM134" i="100"/>
  <c r="AG136" i="100"/>
  <c r="AL33" i="101"/>
  <c r="AP38" i="101"/>
  <c r="AP39" i="101"/>
  <c r="L39" i="101" s="1"/>
  <c r="AG45" i="101"/>
  <c r="AQ67" i="101"/>
  <c r="AL71" i="101"/>
  <c r="AT76" i="101"/>
  <c r="AQ77" i="101"/>
  <c r="AL78" i="101"/>
  <c r="J92" i="101"/>
  <c r="AQ93" i="101"/>
  <c r="J96" i="101"/>
  <c r="AL96" i="101"/>
  <c r="AN121" i="101"/>
  <c r="J124" i="101"/>
  <c r="AN124" i="101"/>
  <c r="I128" i="101"/>
  <c r="AO128" i="101"/>
  <c r="AT32" i="102"/>
  <c r="AG33" i="102"/>
  <c r="I46" i="102"/>
  <c r="AR46" i="102"/>
  <c r="AP47" i="102"/>
  <c r="L47" i="102" s="1"/>
  <c r="I51" i="102"/>
  <c r="AS66" i="102"/>
  <c r="AS67" i="102"/>
  <c r="AM68" i="102"/>
  <c r="J70" i="102"/>
  <c r="AN70" i="102"/>
  <c r="I80" i="102"/>
  <c r="AL81" i="102"/>
  <c r="J85" i="102"/>
  <c r="AN85" i="102"/>
  <c r="O97" i="102"/>
  <c r="AK97" i="102" s="1"/>
  <c r="AX97" i="102" s="1"/>
  <c r="I98" i="102"/>
  <c r="AL98" i="102"/>
  <c r="AN100" i="102"/>
  <c r="J111" i="102"/>
  <c r="AR140" i="102"/>
  <c r="AO154" i="102"/>
  <c r="AR223" i="69"/>
  <c r="I233" i="69"/>
  <c r="AR240" i="69"/>
  <c r="AP263" i="69"/>
  <c r="L263" i="69" s="1"/>
  <c r="I272" i="69"/>
  <c r="AP274" i="69"/>
  <c r="AM275" i="69"/>
  <c r="AM290" i="69"/>
  <c r="AM292" i="69"/>
  <c r="AP297" i="69"/>
  <c r="L297" i="69" s="1"/>
  <c r="J197" i="98"/>
  <c r="I209" i="98"/>
  <c r="AN209" i="98"/>
  <c r="J224" i="98"/>
  <c r="AT225" i="98"/>
  <c r="AN233" i="98"/>
  <c r="AN234" i="98"/>
  <c r="AG242" i="98"/>
  <c r="AL251" i="98"/>
  <c r="AP252" i="98"/>
  <c r="AN31" i="99"/>
  <c r="O34" i="99"/>
  <c r="AK34" i="99" s="1"/>
  <c r="AX34" i="99" s="1"/>
  <c r="O38" i="99"/>
  <c r="AJ38" i="99" s="1"/>
  <c r="AW38" i="99" s="1"/>
  <c r="AP39" i="99"/>
  <c r="L39" i="99" s="1"/>
  <c r="AT61" i="99"/>
  <c r="AP62" i="99"/>
  <c r="L62" i="99" s="1"/>
  <c r="AS75" i="99"/>
  <c r="AG76" i="99"/>
  <c r="O85" i="99"/>
  <c r="AJ85" i="99" s="1"/>
  <c r="AW85" i="99" s="1"/>
  <c r="AR85" i="99"/>
  <c r="AT106" i="99"/>
  <c r="O112" i="99"/>
  <c r="AR112" i="99"/>
  <c r="AN122" i="99"/>
  <c r="O139" i="99"/>
  <c r="AK139" i="99" s="1"/>
  <c r="AX139" i="99" s="1"/>
  <c r="AM140" i="99"/>
  <c r="AR143" i="99"/>
  <c r="AG145" i="99"/>
  <c r="J148" i="99"/>
  <c r="AM148" i="99"/>
  <c r="AP153" i="99"/>
  <c r="L153" i="99" s="1"/>
  <c r="AS188" i="99"/>
  <c r="I192" i="99"/>
  <c r="AN192" i="99"/>
  <c r="J197" i="99"/>
  <c r="AQ198" i="99"/>
  <c r="AQ199" i="99"/>
  <c r="AM200" i="99"/>
  <c r="AQ205" i="99"/>
  <c r="AP207" i="99"/>
  <c r="AO216" i="99"/>
  <c r="AO218" i="99"/>
  <c r="AN227" i="99"/>
  <c r="AR33" i="100"/>
  <c r="AG34" i="100"/>
  <c r="AT43" i="100"/>
  <c r="AP44" i="100"/>
  <c r="L44" i="100" s="1"/>
  <c r="AG45" i="100"/>
  <c r="AS59" i="100"/>
  <c r="AT60" i="100"/>
  <c r="AQ61" i="100"/>
  <c r="AG63" i="100"/>
  <c r="O70" i="100"/>
  <c r="AK70" i="100" s="1"/>
  <c r="AX70" i="100" s="1"/>
  <c r="I71" i="100"/>
  <c r="AN71" i="100"/>
  <c r="AS77" i="100"/>
  <c r="AL79" i="100"/>
  <c r="I84" i="100"/>
  <c r="AG84" i="100"/>
  <c r="AR87" i="100"/>
  <c r="AO91" i="100"/>
  <c r="AO98" i="100"/>
  <c r="AR100" i="100"/>
  <c r="AT101" i="100"/>
  <c r="I103" i="100"/>
  <c r="I106" i="100"/>
  <c r="AL106" i="100"/>
  <c r="AG113" i="100"/>
  <c r="O122" i="100"/>
  <c r="AJ122" i="100" s="1"/>
  <c r="AW122" i="100" s="1"/>
  <c r="J123" i="100"/>
  <c r="AM123" i="100"/>
  <c r="I125" i="100"/>
  <c r="AQ127" i="100"/>
  <c r="I132" i="100"/>
  <c r="AL132" i="100"/>
  <c r="AS134" i="100"/>
  <c r="AQ135" i="100"/>
  <c r="AT33" i="101"/>
  <c r="J36" i="101"/>
  <c r="AL40" i="101"/>
  <c r="AT67" i="101"/>
  <c r="AR68" i="101"/>
  <c r="I71" i="101"/>
  <c r="AN71" i="101"/>
  <c r="AM78" i="101"/>
  <c r="AO81" i="101"/>
  <c r="AR93" i="101"/>
  <c r="AN96" i="101"/>
  <c r="AO124" i="101"/>
  <c r="AP128" i="101"/>
  <c r="L128" i="101" s="1"/>
  <c r="J32" i="102"/>
  <c r="J46" i="102"/>
  <c r="J51" i="102"/>
  <c r="AL51" i="102"/>
  <c r="AO70" i="102"/>
  <c r="J80" i="102"/>
  <c r="J81" i="102"/>
  <c r="AN81" i="102"/>
  <c r="AL82" i="102"/>
  <c r="AR85" i="102"/>
  <c r="AO98" i="102"/>
  <c r="AO100" i="102"/>
  <c r="AS119" i="102"/>
  <c r="AQ124" i="102"/>
  <c r="AT140" i="102"/>
  <c r="AQ153" i="102"/>
  <c r="J156" i="102"/>
  <c r="AN156" i="102"/>
  <c r="O226" i="69"/>
  <c r="AK226" i="69" s="1"/>
  <c r="AX226" i="69" s="1"/>
  <c r="J233" i="69"/>
  <c r="AL233" i="69"/>
  <c r="O242" i="69"/>
  <c r="AK242" i="69" s="1"/>
  <c r="AX242" i="69" s="1"/>
  <c r="AL264" i="69"/>
  <c r="AQ274" i="69"/>
  <c r="AT289" i="69"/>
  <c r="AP292" i="69"/>
  <c r="L292" i="69" s="1"/>
  <c r="AL294" i="69"/>
  <c r="AQ297" i="69"/>
  <c r="AG298" i="69"/>
  <c r="AO209" i="98"/>
  <c r="J227" i="98"/>
  <c r="AM227" i="98"/>
  <c r="I233" i="98"/>
  <c r="AO234" i="98"/>
  <c r="AP238" i="98"/>
  <c r="L238" i="98" s="1"/>
  <c r="AP241" i="98"/>
  <c r="L241" i="98" s="1"/>
  <c r="O31" i="99"/>
  <c r="AK31" i="99" s="1"/>
  <c r="AX31" i="99" s="1"/>
  <c r="AO31" i="99"/>
  <c r="O35" i="99"/>
  <c r="AK35" i="99" s="1"/>
  <c r="AX35" i="99" s="1"/>
  <c r="I39" i="99"/>
  <c r="AQ39" i="99"/>
  <c r="AM40" i="99"/>
  <c r="J61" i="99"/>
  <c r="AQ62" i="99"/>
  <c r="AL63" i="99"/>
  <c r="AL67" i="99"/>
  <c r="AO68" i="99"/>
  <c r="AL70" i="99"/>
  <c r="O82" i="99"/>
  <c r="AM86" i="99"/>
  <c r="AG87" i="99"/>
  <c r="AM107" i="99"/>
  <c r="O122" i="99"/>
  <c r="AJ122" i="99" s="1"/>
  <c r="AW122" i="99" s="1"/>
  <c r="AQ122" i="99"/>
  <c r="J140" i="99"/>
  <c r="AM141" i="99"/>
  <c r="AT143" i="99"/>
  <c r="AL144" i="99"/>
  <c r="AP148" i="99"/>
  <c r="L148" i="99" s="1"/>
  <c r="AN151" i="99"/>
  <c r="AQ153" i="99"/>
  <c r="AL154" i="99"/>
  <c r="AT188" i="99"/>
  <c r="AR192" i="99"/>
  <c r="AL194" i="99"/>
  <c r="I198" i="99"/>
  <c r="AR199" i="99"/>
  <c r="AP216" i="99"/>
  <c r="L216" i="99" s="1"/>
  <c r="AN219" i="99"/>
  <c r="AQ227" i="99"/>
  <c r="AL46" i="100"/>
  <c r="AT59" i="100"/>
  <c r="AR61" i="100"/>
  <c r="AP71" i="100"/>
  <c r="L71" i="100" s="1"/>
  <c r="I74" i="100"/>
  <c r="AL74" i="100"/>
  <c r="AT77" i="100"/>
  <c r="AT79" i="100"/>
  <c r="J82" i="100"/>
  <c r="J84" i="100"/>
  <c r="AI92" i="100"/>
  <c r="AV92" i="100" s="1"/>
  <c r="I98" i="100"/>
  <c r="AP98" i="100"/>
  <c r="J103" i="100"/>
  <c r="AL103" i="100"/>
  <c r="AO106" i="100"/>
  <c r="AR127" i="100"/>
  <c r="AP132" i="100"/>
  <c r="L132" i="100" s="1"/>
  <c r="AT135" i="100"/>
  <c r="AO137" i="100"/>
  <c r="AG138" i="100"/>
  <c r="O33" i="101"/>
  <c r="AK33" i="101" s="1"/>
  <c r="AX33" i="101" s="1"/>
  <c r="I39" i="101"/>
  <c r="AL41" i="101"/>
  <c r="AL43" i="101"/>
  <c r="AL45" i="101"/>
  <c r="AN65" i="101"/>
  <c r="AP71" i="101"/>
  <c r="L71" i="101" s="1"/>
  <c r="AG72" i="101"/>
  <c r="AO78" i="101"/>
  <c r="I81" i="101"/>
  <c r="AQ81" i="101"/>
  <c r="AG82" i="101"/>
  <c r="AO96" i="101"/>
  <c r="O99" i="101"/>
  <c r="AJ99" i="101" s="1"/>
  <c r="AW99" i="101" s="1"/>
  <c r="O124" i="101"/>
  <c r="AJ124" i="101" s="1"/>
  <c r="AW124" i="101" s="1"/>
  <c r="AT124" i="101"/>
  <c r="AL125" i="101"/>
  <c r="AQ128" i="101"/>
  <c r="I33" i="102"/>
  <c r="AL33" i="102"/>
  <c r="J47" i="102"/>
  <c r="I48" i="102"/>
  <c r="AG48" i="102"/>
  <c r="AN51" i="102"/>
  <c r="O70" i="102"/>
  <c r="AK70" i="102" s="1"/>
  <c r="AX70" i="102" s="1"/>
  <c r="AQ70" i="102"/>
  <c r="AP82" i="102"/>
  <c r="L82" i="102" s="1"/>
  <c r="O85" i="102"/>
  <c r="AI85" i="102" s="1"/>
  <c r="AV85" i="102" s="1"/>
  <c r="AT85" i="102"/>
  <c r="AT89" i="102"/>
  <c r="AP98" i="102"/>
  <c r="L98" i="102" s="1"/>
  <c r="AT100" i="102"/>
  <c r="AN120" i="102"/>
  <c r="AR124" i="102"/>
  <c r="I126" i="102"/>
  <c r="AM126" i="102"/>
  <c r="AP142" i="102"/>
  <c r="AP156" i="102"/>
  <c r="L156" i="102" s="1"/>
  <c r="AM160" i="102"/>
  <c r="S5" i="104"/>
  <c r="E53" i="2" s="1"/>
  <c r="S5" i="106"/>
  <c r="E51" i="2" s="1"/>
  <c r="AS5" i="111"/>
  <c r="AE46" i="2" s="1"/>
  <c r="S5" i="112"/>
  <c r="E45" i="2" s="1"/>
  <c r="AN233" i="69"/>
  <c r="J264" i="69"/>
  <c r="AM264" i="69"/>
  <c r="AL276" i="69"/>
  <c r="J292" i="69"/>
  <c r="AQ292" i="69"/>
  <c r="AP294" i="69"/>
  <c r="L294" i="69" s="1"/>
  <c r="AT295" i="69"/>
  <c r="AT297" i="69"/>
  <c r="O209" i="98"/>
  <c r="AJ209" i="98" s="1"/>
  <c r="AW209" i="98" s="1"/>
  <c r="AP209" i="98"/>
  <c r="AP213" i="98"/>
  <c r="AL214" i="98"/>
  <c r="AO227" i="98"/>
  <c r="J234" i="98"/>
  <c r="AP234" i="98"/>
  <c r="L234" i="98" s="1"/>
  <c r="AT238" i="98"/>
  <c r="AR239" i="98"/>
  <c r="AQ241" i="98"/>
  <c r="AL242" i="98"/>
  <c r="AT31" i="99"/>
  <c r="J39" i="99"/>
  <c r="AR39" i="99"/>
  <c r="AM41" i="99"/>
  <c r="AO63" i="99"/>
  <c r="AP68" i="99"/>
  <c r="AM70" i="99"/>
  <c r="AG71" i="99"/>
  <c r="J76" i="99"/>
  <c r="J86" i="99"/>
  <c r="J107" i="99"/>
  <c r="AO107" i="99"/>
  <c r="AR122" i="99"/>
  <c r="I141" i="99"/>
  <c r="AO141" i="99"/>
  <c r="AP144" i="99"/>
  <c r="L144" i="99" s="1"/>
  <c r="O148" i="99"/>
  <c r="AJ148" i="99" s="1"/>
  <c r="AW148" i="99" s="1"/>
  <c r="AQ148" i="99"/>
  <c r="AT153" i="99"/>
  <c r="AQ154" i="99"/>
  <c r="O192" i="99"/>
  <c r="AT192" i="99"/>
  <c r="AN194" i="99"/>
  <c r="J199" i="99"/>
  <c r="O207" i="99"/>
  <c r="AI207" i="99" s="1"/>
  <c r="AV207" i="99" s="1"/>
  <c r="AQ216" i="99"/>
  <c r="I219" i="99"/>
  <c r="AO219" i="99"/>
  <c r="J34" i="100"/>
  <c r="AL34" i="100"/>
  <c r="AN46" i="100"/>
  <c r="AL63" i="100"/>
  <c r="AQ71" i="100"/>
  <c r="J74" i="100"/>
  <c r="AN74" i="100"/>
  <c r="O90" i="100"/>
  <c r="J92" i="100"/>
  <c r="AJ92" i="100"/>
  <c r="AW92" i="100" s="1"/>
  <c r="AT98" i="100"/>
  <c r="AP103" i="100"/>
  <c r="L103" i="100" s="1"/>
  <c r="O106" i="100"/>
  <c r="AK106" i="100" s="1"/>
  <c r="AX106" i="100" s="1"/>
  <c r="AP106" i="100"/>
  <c r="L106" i="100" s="1"/>
  <c r="AM113" i="100"/>
  <c r="O123" i="100"/>
  <c r="AJ123" i="100" s="1"/>
  <c r="AW123" i="100" s="1"/>
  <c r="AT127" i="100"/>
  <c r="AT132" i="100"/>
  <c r="J137" i="100"/>
  <c r="O35" i="101"/>
  <c r="AK35" i="101" s="1"/>
  <c r="AX35" i="101" s="1"/>
  <c r="O40" i="101"/>
  <c r="AK40" i="101" s="1"/>
  <c r="AX40" i="101" s="1"/>
  <c r="J41" i="101"/>
  <c r="AO41" i="101"/>
  <c r="AM43" i="101"/>
  <c r="I45" i="101"/>
  <c r="AM45" i="101"/>
  <c r="O71" i="101"/>
  <c r="AK71" i="101" s="1"/>
  <c r="AX71" i="101" s="1"/>
  <c r="AQ71" i="101"/>
  <c r="AP78" i="101"/>
  <c r="L78" i="101" s="1"/>
  <c r="AP96" i="101"/>
  <c r="L96" i="101" s="1"/>
  <c r="AT128" i="101"/>
  <c r="J33" i="102"/>
  <c r="AM33" i="102"/>
  <c r="J48" i="102"/>
  <c r="O51" i="102"/>
  <c r="AO51" i="102"/>
  <c r="AR70" i="102"/>
  <c r="AG90" i="102"/>
  <c r="AQ142" i="102"/>
  <c r="AM157" i="102"/>
  <c r="AL158" i="102"/>
  <c r="AN160" i="102"/>
  <c r="Q6" i="104"/>
  <c r="O233" i="69"/>
  <c r="AK233" i="69" s="1"/>
  <c r="AX233" i="69" s="1"/>
  <c r="AO233" i="69"/>
  <c r="AN276" i="69"/>
  <c r="J294" i="69"/>
  <c r="O297" i="69"/>
  <c r="AK297" i="69" s="1"/>
  <c r="AX297" i="69" s="1"/>
  <c r="AT298" i="69"/>
  <c r="AL299" i="69"/>
  <c r="AM310" i="69"/>
  <c r="AQ209" i="98"/>
  <c r="AS210" i="98"/>
  <c r="AM211" i="98"/>
  <c r="AN214" i="98"/>
  <c r="O227" i="98"/>
  <c r="AQ227" i="98"/>
  <c r="AT234" i="98"/>
  <c r="I241" i="98"/>
  <c r="AM242" i="98"/>
  <c r="O253" i="98"/>
  <c r="AK253" i="98" s="1"/>
  <c r="AX253" i="98" s="1"/>
  <c r="I41" i="99"/>
  <c r="AP41" i="99"/>
  <c r="L41" i="99" s="1"/>
  <c r="AO42" i="99"/>
  <c r="O62" i="99"/>
  <c r="AK62" i="99" s="1"/>
  <c r="AX62" i="99" s="1"/>
  <c r="I63" i="99"/>
  <c r="AQ63" i="99"/>
  <c r="AS68" i="99"/>
  <c r="AR70" i="99"/>
  <c r="AG73" i="99"/>
  <c r="AO76" i="99"/>
  <c r="AG79" i="99"/>
  <c r="J87" i="99"/>
  <c r="AL87" i="99"/>
  <c r="AR107" i="99"/>
  <c r="O140" i="99"/>
  <c r="AI140" i="99" s="1"/>
  <c r="AV140" i="99" s="1"/>
  <c r="J141" i="99"/>
  <c r="AP141" i="99"/>
  <c r="J144" i="99"/>
  <c r="AR148" i="99"/>
  <c r="J151" i="99"/>
  <c r="AR154" i="99"/>
  <c r="AM155" i="99"/>
  <c r="O194" i="99"/>
  <c r="AJ194" i="99" s="1"/>
  <c r="AW194" i="99" s="1"/>
  <c r="AT216" i="99"/>
  <c r="J219" i="99"/>
  <c r="AQ219" i="99"/>
  <c r="AM34" i="100"/>
  <c r="J45" i="100"/>
  <c r="J46" i="100"/>
  <c r="AQ46" i="100"/>
  <c r="AG53" i="100"/>
  <c r="I63" i="100"/>
  <c r="AQ74" i="100"/>
  <c r="AL84" i="100"/>
  <c r="AM92" i="100"/>
  <c r="AQ103" i="100"/>
  <c r="AQ106" i="100"/>
  <c r="I113" i="100"/>
  <c r="AN113" i="100"/>
  <c r="I138" i="100"/>
  <c r="AL138" i="100"/>
  <c r="AQ41" i="101"/>
  <c r="AO45" i="101"/>
  <c r="I66" i="101"/>
  <c r="AG66" i="101"/>
  <c r="O68" i="101"/>
  <c r="AI68" i="101" s="1"/>
  <c r="AV68" i="101" s="1"/>
  <c r="AT71" i="101"/>
  <c r="AO72" i="101"/>
  <c r="I82" i="101"/>
  <c r="AQ96" i="101"/>
  <c r="AG111" i="101"/>
  <c r="I120" i="101"/>
  <c r="AM129" i="101"/>
  <c r="AO33" i="102"/>
  <c r="AM48" i="102"/>
  <c r="AP51" i="102"/>
  <c r="L51" i="102" s="1"/>
  <c r="AL53" i="102"/>
  <c r="AL55" i="102"/>
  <c r="AN56" i="102"/>
  <c r="AG57" i="102"/>
  <c r="AS70" i="102"/>
  <c r="AG74" i="102"/>
  <c r="O82" i="102"/>
  <c r="AK82" i="102" s="1"/>
  <c r="AX82" i="102" s="1"/>
  <c r="I86" i="102"/>
  <c r="I90" i="102"/>
  <c r="I101" i="102"/>
  <c r="AQ120" i="102"/>
  <c r="AO126" i="102"/>
  <c r="J142" i="102"/>
  <c r="J144" i="102"/>
  <c r="J160" i="102"/>
  <c r="AP160" i="102"/>
  <c r="L160" i="102" s="1"/>
  <c r="AG171" i="102"/>
  <c r="AJ20" i="110"/>
  <c r="AU5" i="110" s="1"/>
  <c r="AG47" i="2" s="1"/>
  <c r="AX20" i="112"/>
  <c r="AY5" i="112" s="1"/>
  <c r="AK45" i="2" s="1"/>
  <c r="AK20" i="112"/>
  <c r="AV5" i="112" s="1"/>
  <c r="AH45" i="2" s="1"/>
  <c r="Q8" i="112"/>
  <c r="G21" i="2" s="1"/>
  <c r="Q6" i="112"/>
  <c r="AV23" i="112"/>
  <c r="AV20" i="112" s="1"/>
  <c r="AI20" i="112"/>
  <c r="AT5" i="112" s="1"/>
  <c r="AF45" i="2" s="1"/>
  <c r="AW23" i="112"/>
  <c r="AW20" i="112" s="1"/>
  <c r="AX5" i="112" s="1"/>
  <c r="AJ45" i="2" s="1"/>
  <c r="AJ20" i="112"/>
  <c r="AU5" i="112" s="1"/>
  <c r="AG45" i="2" s="1"/>
  <c r="AX22" i="111"/>
  <c r="AX20" i="111" s="1"/>
  <c r="AY5" i="111" s="1"/>
  <c r="AK46" i="2" s="1"/>
  <c r="AK20" i="111"/>
  <c r="AV5" i="111" s="1"/>
  <c r="AH46" i="2" s="1"/>
  <c r="AW22" i="111"/>
  <c r="AW20" i="111" s="1"/>
  <c r="AX5" i="111" s="1"/>
  <c r="AJ46" i="2" s="1"/>
  <c r="AJ20" i="111"/>
  <c r="AU5" i="111" s="1"/>
  <c r="AG46" i="2" s="1"/>
  <c r="AI20" i="111"/>
  <c r="AT5" i="111" s="1"/>
  <c r="AF46" i="2" s="1"/>
  <c r="AV22" i="111"/>
  <c r="AV20" i="111" s="1"/>
  <c r="Q6" i="111"/>
  <c r="Q8" i="111"/>
  <c r="G22" i="2" s="1"/>
  <c r="AV27" i="110"/>
  <c r="AV20" i="110" s="1"/>
  <c r="AI20" i="110"/>
  <c r="AT5" i="110" s="1"/>
  <c r="AF47" i="2" s="1"/>
  <c r="AX27" i="110"/>
  <c r="AX20" i="110" s="1"/>
  <c r="AY5" i="110" s="1"/>
  <c r="AK47" i="2" s="1"/>
  <c r="AK20" i="110"/>
  <c r="AV5" i="110" s="1"/>
  <c r="AH47" i="2" s="1"/>
  <c r="Q8" i="109"/>
  <c r="G24" i="2" s="1"/>
  <c r="Q6" i="109"/>
  <c r="AX22" i="109"/>
  <c r="AX20" i="109" s="1"/>
  <c r="AY5" i="109" s="1"/>
  <c r="AK48" i="2" s="1"/>
  <c r="AK20" i="109"/>
  <c r="AV5" i="109" s="1"/>
  <c r="AH48" i="2" s="1"/>
  <c r="AI20" i="109"/>
  <c r="AT5" i="109" s="1"/>
  <c r="AF48" i="2" s="1"/>
  <c r="AV22" i="109"/>
  <c r="AV20" i="109" s="1"/>
  <c r="AW22" i="109"/>
  <c r="AW20" i="109" s="1"/>
  <c r="AX5" i="109" s="1"/>
  <c r="AJ48" i="2" s="1"/>
  <c r="AJ20" i="109"/>
  <c r="AU5" i="109" s="1"/>
  <c r="AG48" i="2" s="1"/>
  <c r="AJ20" i="108"/>
  <c r="AU5" i="108" s="1"/>
  <c r="AG49" i="2" s="1"/>
  <c r="AW23" i="108"/>
  <c r="AW20" i="108" s="1"/>
  <c r="AX5" i="108" s="1"/>
  <c r="AJ49" i="2" s="1"/>
  <c r="AX23" i="108"/>
  <c r="AX20" i="108" s="1"/>
  <c r="AY5" i="108" s="1"/>
  <c r="AK49" i="2" s="1"/>
  <c r="AK20" i="108"/>
  <c r="AV5" i="108" s="1"/>
  <c r="AH49" i="2" s="1"/>
  <c r="AI20" i="108"/>
  <c r="AT5" i="108" s="1"/>
  <c r="AF49" i="2" s="1"/>
  <c r="AV23" i="108"/>
  <c r="AV20" i="108" s="1"/>
  <c r="AJ20" i="107"/>
  <c r="AU5" i="107" s="1"/>
  <c r="AG50" i="2" s="1"/>
  <c r="AW20" i="107"/>
  <c r="AX5" i="107" s="1"/>
  <c r="AJ50" i="2" s="1"/>
  <c r="AI20" i="107"/>
  <c r="AT5" i="107" s="1"/>
  <c r="AF50" i="2" s="1"/>
  <c r="Q8" i="107"/>
  <c r="G26" i="2" s="1"/>
  <c r="Q6" i="107"/>
  <c r="AV20" i="107"/>
  <c r="AX20" i="107"/>
  <c r="AY5" i="107" s="1"/>
  <c r="AK50" i="2" s="1"/>
  <c r="AK20" i="107"/>
  <c r="AV5" i="107" s="1"/>
  <c r="AH50" i="2" s="1"/>
  <c r="AV23" i="106"/>
  <c r="AV20" i="106" s="1"/>
  <c r="AI20" i="106"/>
  <c r="AT5" i="106" s="1"/>
  <c r="AF51" i="2" s="1"/>
  <c r="AW23" i="106"/>
  <c r="AW20" i="106" s="1"/>
  <c r="AX5" i="106" s="1"/>
  <c r="AJ51" i="2" s="1"/>
  <c r="AJ20" i="106"/>
  <c r="AU5" i="106" s="1"/>
  <c r="AG51" i="2" s="1"/>
  <c r="Q8" i="106"/>
  <c r="G27" i="2" s="1"/>
  <c r="Q6" i="106"/>
  <c r="AX23" i="106"/>
  <c r="AX20" i="106" s="1"/>
  <c r="AY5" i="106" s="1"/>
  <c r="AK51" i="2" s="1"/>
  <c r="AK20" i="106"/>
  <c r="AV5" i="106" s="1"/>
  <c r="AH51" i="2" s="1"/>
  <c r="AI20" i="105"/>
  <c r="AT5" i="105" s="1"/>
  <c r="AF52" i="2" s="1"/>
  <c r="AV22" i="105"/>
  <c r="AV20" i="105" s="1"/>
  <c r="AJ20" i="105"/>
  <c r="AU5" i="105" s="1"/>
  <c r="AG52" i="2" s="1"/>
  <c r="AW22" i="105"/>
  <c r="AW20" i="105" s="1"/>
  <c r="AX5" i="105" s="1"/>
  <c r="AJ52" i="2" s="1"/>
  <c r="AK20" i="105"/>
  <c r="AV5" i="105" s="1"/>
  <c r="AH52" i="2" s="1"/>
  <c r="AX22" i="105"/>
  <c r="AX20" i="105" s="1"/>
  <c r="AY5" i="105" s="1"/>
  <c r="AK52" i="2" s="1"/>
  <c r="AV20" i="104"/>
  <c r="AW20" i="104"/>
  <c r="AX5" i="104" s="1"/>
  <c r="AJ53" i="2" s="1"/>
  <c r="AJ20" i="104"/>
  <c r="AU5" i="104" s="1"/>
  <c r="AG53" i="2" s="1"/>
  <c r="AX24" i="104"/>
  <c r="AX20" i="104" s="1"/>
  <c r="AY5" i="104" s="1"/>
  <c r="AK53" i="2" s="1"/>
  <c r="AK20" i="104"/>
  <c r="AV5" i="104" s="1"/>
  <c r="AH53" i="2" s="1"/>
  <c r="AI20" i="104"/>
  <c r="AT5" i="104" s="1"/>
  <c r="AF53" i="2" s="1"/>
  <c r="J224" i="69"/>
  <c r="AL224" i="69"/>
  <c r="AM236" i="69"/>
  <c r="O243" i="69"/>
  <c r="AK243" i="69" s="1"/>
  <c r="AX243" i="69" s="1"/>
  <c r="AP243" i="69"/>
  <c r="L243" i="69" s="1"/>
  <c r="AS273" i="69"/>
  <c r="AG273" i="69"/>
  <c r="AO273" i="69"/>
  <c r="I273" i="69"/>
  <c r="AQ273" i="69"/>
  <c r="AP236" i="69"/>
  <c r="L236" i="69" s="1"/>
  <c r="AK273" i="69"/>
  <c r="AX273" i="69" s="1"/>
  <c r="AJ273" i="69"/>
  <c r="AW273" i="69" s="1"/>
  <c r="AG245" i="69"/>
  <c r="AO245" i="69"/>
  <c r="AL245" i="69"/>
  <c r="AI250" i="69"/>
  <c r="AV250" i="69" s="1"/>
  <c r="AI253" i="69"/>
  <c r="AV253" i="69" s="1"/>
  <c r="AS254" i="69"/>
  <c r="AL282" i="69"/>
  <c r="AG236" i="69"/>
  <c r="AL236" i="69"/>
  <c r="AS281" i="69"/>
  <c r="AT281" i="69"/>
  <c r="AR281" i="69"/>
  <c r="AQ281" i="69"/>
  <c r="AO281" i="69"/>
  <c r="AN281" i="69"/>
  <c r="O281" i="69"/>
  <c r="AK281" i="69" s="1"/>
  <c r="AX281" i="69" s="1"/>
  <c r="J281" i="69"/>
  <c r="AG281" i="69"/>
  <c r="I281" i="69"/>
  <c r="AP281" i="69"/>
  <c r="L281" i="69" s="1"/>
  <c r="AN282" i="69"/>
  <c r="AG308" i="69"/>
  <c r="AL308" i="69"/>
  <c r="AR308" i="69"/>
  <c r="AQ308" i="69"/>
  <c r="AP308" i="69"/>
  <c r="AN308" i="69"/>
  <c r="J308" i="69"/>
  <c r="AM308" i="69"/>
  <c r="I308" i="69"/>
  <c r="AR224" i="69"/>
  <c r="AS244" i="69"/>
  <c r="AT244" i="69"/>
  <c r="AL244" i="69"/>
  <c r="O244" i="69"/>
  <c r="AK244" i="69" s="1"/>
  <c r="AX244" i="69" s="1"/>
  <c r="AT250" i="69"/>
  <c r="AR250" i="69"/>
  <c r="AL250" i="69"/>
  <c r="AG250" i="69"/>
  <c r="AP250" i="69"/>
  <c r="L250" i="69" s="1"/>
  <c r="AS275" i="69"/>
  <c r="AO275" i="69"/>
  <c r="AG260" i="69"/>
  <c r="AT260" i="69"/>
  <c r="AP260" i="69"/>
  <c r="L260" i="69" s="1"/>
  <c r="AO260" i="69"/>
  <c r="AN260" i="69"/>
  <c r="I260" i="69"/>
  <c r="AL260" i="69"/>
  <c r="AS282" i="69"/>
  <c r="AP282" i="69"/>
  <c r="L282" i="69" s="1"/>
  <c r="O282" i="69"/>
  <c r="AI282" i="69" s="1"/>
  <c r="AV282" i="69" s="1"/>
  <c r="AG282" i="69"/>
  <c r="AG296" i="69"/>
  <c r="O303" i="69"/>
  <c r="AK303" i="69" s="1"/>
  <c r="AX303" i="69" s="1"/>
  <c r="AG303" i="69"/>
  <c r="AO303" i="69"/>
  <c r="AM303" i="69"/>
  <c r="AL303" i="69"/>
  <c r="AR252" i="69"/>
  <c r="AS252" i="69"/>
  <c r="J252" i="69"/>
  <c r="AP252" i="69"/>
  <c r="L252" i="69" s="1"/>
  <c r="I252" i="69"/>
  <c r="AL252" i="69"/>
  <c r="AS227" i="69"/>
  <c r="AT227" i="69"/>
  <c r="AR227" i="69"/>
  <c r="AO227" i="69"/>
  <c r="J227" i="69"/>
  <c r="AG227" i="69"/>
  <c r="I227" i="69"/>
  <c r="O260" i="69"/>
  <c r="AM260" i="69"/>
  <c r="AJ276" i="69"/>
  <c r="AW276" i="69" s="1"/>
  <c r="AI276" i="69"/>
  <c r="AV276" i="69" s="1"/>
  <c r="AG278" i="69"/>
  <c r="AS289" i="69"/>
  <c r="AM289" i="69"/>
  <c r="AL289" i="69"/>
  <c r="O289" i="69"/>
  <c r="I289" i="69"/>
  <c r="AQ289" i="69"/>
  <c r="AO289" i="69"/>
  <c r="AT224" i="69"/>
  <c r="AP224" i="69"/>
  <c r="AO224" i="69"/>
  <c r="O224" i="69"/>
  <c r="AJ224" i="69" s="1"/>
  <c r="AW224" i="69" s="1"/>
  <c r="I224" i="69"/>
  <c r="AP231" i="69"/>
  <c r="AO239" i="69"/>
  <c r="AN239" i="69"/>
  <c r="I239" i="69"/>
  <c r="AR239" i="69"/>
  <c r="AQ260" i="69"/>
  <c r="AL285" i="69"/>
  <c r="AM227" i="69"/>
  <c r="AN227" i="69"/>
  <c r="O227" i="69"/>
  <c r="AK227" i="69" s="1"/>
  <c r="AX227" i="69" s="1"/>
  <c r="AP227" i="69"/>
  <c r="L227" i="69" s="1"/>
  <c r="I231" i="69"/>
  <c r="O239" i="69"/>
  <c r="AK239" i="69" s="1"/>
  <c r="AX239" i="69" s="1"/>
  <c r="AR260" i="69"/>
  <c r="I285" i="69"/>
  <c r="O278" i="69"/>
  <c r="AN278" i="69"/>
  <c r="J278" i="69"/>
  <c r="AP278" i="69"/>
  <c r="L278" i="69" s="1"/>
  <c r="AO278" i="69"/>
  <c r="AM278" i="69"/>
  <c r="AG285" i="69"/>
  <c r="AQ285" i="69"/>
  <c r="AN285" i="69"/>
  <c r="AM285" i="69"/>
  <c r="O285" i="69"/>
  <c r="AS296" i="69"/>
  <c r="AL296" i="69"/>
  <c r="O296" i="69"/>
  <c r="J296" i="69"/>
  <c r="AT296" i="69"/>
  <c r="AR296" i="69"/>
  <c r="AN296" i="69"/>
  <c r="AM296" i="69"/>
  <c r="AG231" i="69"/>
  <c r="AM231" i="69"/>
  <c r="AL234" i="69"/>
  <c r="AQ234" i="69"/>
  <c r="AP234" i="69"/>
  <c r="L234" i="69" s="1"/>
  <c r="AM234" i="69"/>
  <c r="J234" i="69"/>
  <c r="AO234" i="69"/>
  <c r="AP241" i="69"/>
  <c r="J262" i="69"/>
  <c r="AJ267" i="69"/>
  <c r="AW267" i="69" s="1"/>
  <c r="AR278" i="69"/>
  <c r="I199" i="98"/>
  <c r="AM199" i="98"/>
  <c r="AO199" i="98"/>
  <c r="AN199" i="98"/>
  <c r="O262" i="69"/>
  <c r="AG262" i="69"/>
  <c r="AR262" i="69"/>
  <c r="AP262" i="69"/>
  <c r="L262" i="69" s="1"/>
  <c r="AO262" i="69"/>
  <c r="AL262" i="69"/>
  <c r="AN262" i="69"/>
  <c r="AT278" i="69"/>
  <c r="AS228" i="69"/>
  <c r="AL228" i="69"/>
  <c r="AG229" i="69"/>
  <c r="AL229" i="69"/>
  <c r="O234" i="69"/>
  <c r="AK234" i="69" s="1"/>
  <c r="AX234" i="69" s="1"/>
  <c r="AR234" i="69"/>
  <c r="O228" i="69"/>
  <c r="AK228" i="69" s="1"/>
  <c r="AX228" i="69" s="1"/>
  <c r="AT262" i="69"/>
  <c r="J267" i="69"/>
  <c r="AN267" i="69"/>
  <c r="AG224" i="69"/>
  <c r="AS243" i="69"/>
  <c r="AR243" i="69"/>
  <c r="AO243" i="69"/>
  <c r="J243" i="69"/>
  <c r="AG243" i="69"/>
  <c r="I243" i="69"/>
  <c r="AT243" i="69"/>
  <c r="AS221" i="69"/>
  <c r="AG221" i="69"/>
  <c r="AG222" i="69"/>
  <c r="AQ222" i="69"/>
  <c r="I222" i="69"/>
  <c r="AO223" i="69"/>
  <c r="I223" i="69"/>
  <c r="AP223" i="69"/>
  <c r="L223" i="69" s="1"/>
  <c r="J223" i="69"/>
  <c r="AN223" i="69"/>
  <c r="AN243" i="69"/>
  <c r="AL247" i="69"/>
  <c r="AR247" i="69"/>
  <c r="I247" i="69"/>
  <c r="AO247" i="69"/>
  <c r="AS248" i="69"/>
  <c r="AQ248" i="69"/>
  <c r="AM248" i="69"/>
  <c r="AL248" i="69"/>
  <c r="O248" i="69"/>
  <c r="I248" i="69"/>
  <c r="AN248" i="69"/>
  <c r="AS264" i="69"/>
  <c r="AN264" i="69"/>
  <c r="O264" i="69"/>
  <c r="AK264" i="69" s="1"/>
  <c r="AX264" i="69" s="1"/>
  <c r="I264" i="69"/>
  <c r="AQ264" i="69"/>
  <c r="AP264" i="69"/>
  <c r="L264" i="69" s="1"/>
  <c r="AR264" i="69"/>
  <c r="AQ271" i="69"/>
  <c r="AS271" i="69"/>
  <c r="I271" i="69"/>
  <c r="AM273" i="69"/>
  <c r="AP232" i="69"/>
  <c r="L232" i="69" s="1"/>
  <c r="AT233" i="69"/>
  <c r="AR235" i="69"/>
  <c r="O240" i="69"/>
  <c r="AO240" i="69"/>
  <c r="AP249" i="69"/>
  <c r="L249" i="69" s="1"/>
  <c r="O257" i="69"/>
  <c r="AJ257" i="69" s="1"/>
  <c r="AW257" i="69" s="1"/>
  <c r="AM257" i="69"/>
  <c r="J261" i="69"/>
  <c r="AS261" i="69"/>
  <c r="AL266" i="69"/>
  <c r="J276" i="69"/>
  <c r="AO283" i="69"/>
  <c r="AT292" i="69"/>
  <c r="AR293" i="69"/>
  <c r="AP298" i="69"/>
  <c r="L298" i="69" s="1"/>
  <c r="J302" i="69"/>
  <c r="AR302" i="69"/>
  <c r="O307" i="69"/>
  <c r="AK307" i="69" s="1"/>
  <c r="AX307" i="69" s="1"/>
  <c r="AQ191" i="98"/>
  <c r="I198" i="98"/>
  <c r="AT198" i="98"/>
  <c r="AP202" i="98"/>
  <c r="L202" i="98" s="1"/>
  <c r="AO208" i="98"/>
  <c r="AR211" i="98"/>
  <c r="AO214" i="98"/>
  <c r="O216" i="98"/>
  <c r="AN216" i="98"/>
  <c r="J222" i="98"/>
  <c r="AL222" i="98"/>
  <c r="AN224" i="98"/>
  <c r="AN227" i="98"/>
  <c r="AQ233" i="98"/>
  <c r="AT236" i="98"/>
  <c r="I240" i="98"/>
  <c r="AN244" i="98"/>
  <c r="I249" i="98"/>
  <c r="AM254" i="98"/>
  <c r="AQ31" i="99"/>
  <c r="O33" i="99"/>
  <c r="AJ33" i="99" s="1"/>
  <c r="AW33" i="99" s="1"/>
  <c r="AM33" i="99"/>
  <c r="AQ38" i="99"/>
  <c r="AI50" i="99"/>
  <c r="AV50" i="99" s="1"/>
  <c r="AQ53" i="99"/>
  <c r="AR57" i="99"/>
  <c r="O61" i="99"/>
  <c r="AJ61" i="99" s="1"/>
  <c r="AW61" i="99" s="1"/>
  <c r="AP61" i="99"/>
  <c r="L61" i="99" s="1"/>
  <c r="J65" i="99"/>
  <c r="O65" i="99"/>
  <c r="AI65" i="99" s="1"/>
  <c r="AV65" i="99" s="1"/>
  <c r="AS127" i="99"/>
  <c r="AR127" i="99"/>
  <c r="AQ127" i="99"/>
  <c r="AO127" i="99"/>
  <c r="AN127" i="99"/>
  <c r="AL127" i="99"/>
  <c r="O127" i="99"/>
  <c r="J127" i="99"/>
  <c r="AT127" i="99"/>
  <c r="AP266" i="69"/>
  <c r="L266" i="69" s="1"/>
  <c r="AG192" i="98"/>
  <c r="AG203" i="98"/>
  <c r="I206" i="98"/>
  <c r="AI206" i="98"/>
  <c r="AV206" i="98" s="1"/>
  <c r="AP208" i="98"/>
  <c r="L208" i="98" s="1"/>
  <c r="AO216" i="98"/>
  <c r="I219" i="98"/>
  <c r="AM219" i="98"/>
  <c r="AN222" i="98"/>
  <c r="AO224" i="98"/>
  <c r="AT233" i="98"/>
  <c r="AM237" i="98"/>
  <c r="J240" i="98"/>
  <c r="J244" i="98"/>
  <c r="AR244" i="98"/>
  <c r="I254" i="98"/>
  <c r="AN254" i="98"/>
  <c r="AR31" i="99"/>
  <c r="AG40" i="99"/>
  <c r="AL44" i="99"/>
  <c r="AG44" i="99"/>
  <c r="AM44" i="99"/>
  <c r="J46" i="99"/>
  <c r="AL46" i="99"/>
  <c r="AS50" i="99"/>
  <c r="AL50" i="99"/>
  <c r="AJ50" i="99"/>
  <c r="AW50" i="99" s="1"/>
  <c r="AS53" i="99"/>
  <c r="AT57" i="99"/>
  <c r="I69" i="99"/>
  <c r="AS111" i="99"/>
  <c r="AQ111" i="99"/>
  <c r="AP111" i="99"/>
  <c r="L111" i="99" s="1"/>
  <c r="AO111" i="99"/>
  <c r="O111" i="99"/>
  <c r="I111" i="99"/>
  <c r="AG111" i="99"/>
  <c r="AN111" i="99"/>
  <c r="AT237" i="98"/>
  <c r="AT244" i="98"/>
  <c r="AO254" i="98"/>
  <c r="AM46" i="99"/>
  <c r="AS69" i="99"/>
  <c r="AQ69" i="99"/>
  <c r="AO69" i="99"/>
  <c r="J69" i="99"/>
  <c r="AN69" i="99"/>
  <c r="AM294" i="69"/>
  <c r="AQ219" i="98"/>
  <c r="O237" i="98"/>
  <c r="AK237" i="98" s="1"/>
  <c r="AX237" i="98" s="1"/>
  <c r="O240" i="98"/>
  <c r="AL240" i="98"/>
  <c r="O244" i="98"/>
  <c r="AK244" i="98" s="1"/>
  <c r="AX244" i="98" s="1"/>
  <c r="AP254" i="98"/>
  <c r="L254" i="98" s="1"/>
  <c r="O46" i="99"/>
  <c r="AJ46" i="99" s="1"/>
  <c r="AW46" i="99" s="1"/>
  <c r="AO46" i="99"/>
  <c r="O69" i="99"/>
  <c r="AP69" i="99"/>
  <c r="L69" i="99" s="1"/>
  <c r="AN74" i="99"/>
  <c r="O74" i="99"/>
  <c r="I74" i="99"/>
  <c r="AT74" i="99"/>
  <c r="AQ74" i="99"/>
  <c r="AO74" i="99"/>
  <c r="AP77" i="99"/>
  <c r="L77" i="99" s="1"/>
  <c r="J77" i="99"/>
  <c r="AI92" i="99"/>
  <c r="AV92" i="99" s="1"/>
  <c r="AJ92" i="99"/>
  <c r="AW92" i="99" s="1"/>
  <c r="AN238" i="69"/>
  <c r="AM242" i="69"/>
  <c r="AG265" i="69"/>
  <c r="AM276" i="69"/>
  <c r="AG280" i="69"/>
  <c r="AN290" i="69"/>
  <c r="AN294" i="69"/>
  <c r="AO299" i="69"/>
  <c r="AL310" i="69"/>
  <c r="J192" i="98"/>
  <c r="AS193" i="98"/>
  <c r="AL194" i="98"/>
  <c r="I200" i="98"/>
  <c r="AG200" i="98"/>
  <c r="I203" i="98"/>
  <c r="AQ203" i="98"/>
  <c r="AL206" i="98"/>
  <c r="AT208" i="98"/>
  <c r="AG209" i="98"/>
  <c r="AS214" i="98"/>
  <c r="AR216" i="98"/>
  <c r="AR219" i="98"/>
  <c r="AQ222" i="98"/>
  <c r="AR224" i="98"/>
  <c r="AO232" i="98"/>
  <c r="AR234" i="98"/>
  <c r="AG235" i="98"/>
  <c r="I238" i="98"/>
  <c r="AM240" i="98"/>
  <c r="I245" i="98"/>
  <c r="AL245" i="98"/>
  <c r="AN249" i="98"/>
  <c r="AQ254" i="98"/>
  <c r="AO256" i="98"/>
  <c r="AG32" i="99"/>
  <c r="AN34" i="99"/>
  <c r="AN40" i="99"/>
  <c r="AP44" i="99"/>
  <c r="L44" i="99" s="1"/>
  <c r="AP46" i="99"/>
  <c r="L46" i="99" s="1"/>
  <c r="AO50" i="99"/>
  <c r="AT54" i="99"/>
  <c r="I54" i="99"/>
  <c r="AG54" i="99"/>
  <c r="AP54" i="99"/>
  <c r="L54" i="99" s="1"/>
  <c r="AS62" i="99"/>
  <c r="AR69" i="99"/>
  <c r="AR74" i="99"/>
  <c r="AK82" i="99"/>
  <c r="AX82" i="99" s="1"/>
  <c r="AL88" i="99"/>
  <c r="I96" i="99"/>
  <c r="AO96" i="99"/>
  <c r="AN101" i="99"/>
  <c r="I290" i="69"/>
  <c r="AP290" i="69"/>
  <c r="AO294" i="69"/>
  <c r="AN194" i="98"/>
  <c r="J200" i="98"/>
  <c r="AS203" i="98"/>
  <c r="AN206" i="98"/>
  <c r="AT216" i="98"/>
  <c r="AS219" i="98"/>
  <c r="AT224" i="98"/>
  <c r="J238" i="98"/>
  <c r="AN240" i="98"/>
  <c r="J245" i="98"/>
  <c r="AM245" i="98"/>
  <c r="AO34" i="99"/>
  <c r="AO40" i="99"/>
  <c r="AR46" i="99"/>
  <c r="AG47" i="99"/>
  <c r="AI54" i="99"/>
  <c r="AV54" i="99" s="1"/>
  <c r="AJ54" i="99"/>
  <c r="AW54" i="99" s="1"/>
  <c r="AT69" i="99"/>
  <c r="AS74" i="99"/>
  <c r="AN82" i="99"/>
  <c r="AQ82" i="99"/>
  <c r="AM82" i="99"/>
  <c r="AG82" i="99"/>
  <c r="I82" i="99"/>
  <c r="AO82" i="99"/>
  <c r="J101" i="99"/>
  <c r="AQ290" i="69"/>
  <c r="AP194" i="98"/>
  <c r="AL200" i="98"/>
  <c r="AO206" i="98"/>
  <c r="AT219" i="98"/>
  <c r="AL238" i="98"/>
  <c r="AO240" i="98"/>
  <c r="AO245" i="98"/>
  <c r="AT46" i="99"/>
  <c r="AL60" i="99"/>
  <c r="AO60" i="99"/>
  <c r="AM60" i="99"/>
  <c r="J60" i="99"/>
  <c r="AO88" i="99"/>
  <c r="AQ88" i="99"/>
  <c r="AM88" i="99"/>
  <c r="O88" i="99"/>
  <c r="AJ88" i="99" s="1"/>
  <c r="AW88" i="99" s="1"/>
  <c r="I88" i="99"/>
  <c r="AP88" i="99"/>
  <c r="AT101" i="99"/>
  <c r="AS101" i="99"/>
  <c r="AR101" i="99"/>
  <c r="AO101" i="99"/>
  <c r="O101" i="99"/>
  <c r="AI101" i="99" s="1"/>
  <c r="AV101" i="99" s="1"/>
  <c r="I101" i="99"/>
  <c r="AQ101" i="99"/>
  <c r="I130" i="99"/>
  <c r="AQ130" i="99"/>
  <c r="AG130" i="99"/>
  <c r="AL265" i="69"/>
  <c r="AN269" i="69"/>
  <c r="AM274" i="69"/>
  <c r="AP276" i="69"/>
  <c r="L276" i="69" s="1"/>
  <c r="AJ280" i="69"/>
  <c r="AW280" i="69" s="1"/>
  <c r="AT291" i="69"/>
  <c r="AR294" i="69"/>
  <c r="I297" i="69"/>
  <c r="AM297" i="69"/>
  <c r="AL305" i="69"/>
  <c r="J309" i="69"/>
  <c r="AO310" i="69"/>
  <c r="AM200" i="98"/>
  <c r="J204" i="98"/>
  <c r="AP206" i="98"/>
  <c r="L206" i="98" s="1"/>
  <c r="AM209" i="98"/>
  <c r="I217" i="98"/>
  <c r="AS217" i="98"/>
  <c r="AN223" i="98"/>
  <c r="AO225" i="98"/>
  <c r="AR228" i="98"/>
  <c r="AM238" i="98"/>
  <c r="AP240" i="98"/>
  <c r="L240" i="98" s="1"/>
  <c r="O245" i="98"/>
  <c r="AK245" i="98" s="1"/>
  <c r="AX245" i="98" s="1"/>
  <c r="AP245" i="98"/>
  <c r="L245" i="98" s="1"/>
  <c r="J250" i="98"/>
  <c r="AR250" i="98"/>
  <c r="I31" i="99"/>
  <c r="AN32" i="99"/>
  <c r="AL35" i="99"/>
  <c r="AL36" i="99"/>
  <c r="AN41" i="99"/>
  <c r="AT44" i="99"/>
  <c r="AL47" i="99"/>
  <c r="AT50" i="99"/>
  <c r="AL52" i="99"/>
  <c r="I55" i="99"/>
  <c r="O60" i="99"/>
  <c r="AN60" i="99"/>
  <c r="AS63" i="99"/>
  <c r="J63" i="99"/>
  <c r="AT63" i="99"/>
  <c r="AP63" i="99"/>
  <c r="L63" i="99" s="1"/>
  <c r="AM63" i="99"/>
  <c r="AJ75" i="99"/>
  <c r="AW75" i="99" s="1"/>
  <c r="AG80" i="99"/>
  <c r="AR82" i="99"/>
  <c r="AS88" i="99"/>
  <c r="AT103" i="99"/>
  <c r="AP103" i="99"/>
  <c r="L103" i="99" s="1"/>
  <c r="AL103" i="99"/>
  <c r="AG103" i="99"/>
  <c r="AR103" i="99"/>
  <c r="AS114" i="99"/>
  <c r="AG114" i="99"/>
  <c r="AQ114" i="99"/>
  <c r="AM114" i="99"/>
  <c r="AN114" i="99"/>
  <c r="AL119" i="99"/>
  <c r="AP269" i="69"/>
  <c r="L269" i="69" s="1"/>
  <c r="I274" i="69"/>
  <c r="AN274" i="69"/>
  <c r="AQ276" i="69"/>
  <c r="AG286" i="69"/>
  <c r="AT294" i="69"/>
  <c r="AP295" i="69"/>
  <c r="L295" i="69" s="1"/>
  <c r="J297" i="69"/>
  <c r="AN297" i="69"/>
  <c r="AM305" i="69"/>
  <c r="I195" i="98"/>
  <c r="AQ195" i="98"/>
  <c r="O200" i="98"/>
  <c r="AJ200" i="98" s="1"/>
  <c r="AW200" i="98" s="1"/>
  <c r="AN200" i="98"/>
  <c r="I205" i="98"/>
  <c r="AQ206" i="98"/>
  <c r="AL218" i="98"/>
  <c r="I220" i="98"/>
  <c r="AL220" i="98"/>
  <c r="I223" i="98"/>
  <c r="AO223" i="98"/>
  <c r="I225" i="98"/>
  <c r="AP225" i="98"/>
  <c r="L225" i="98" s="1"/>
  <c r="AG233" i="98"/>
  <c r="AN238" i="98"/>
  <c r="AR240" i="98"/>
  <c r="AQ245" i="98"/>
  <c r="I248" i="98"/>
  <c r="AG248" i="98"/>
  <c r="J31" i="99"/>
  <c r="AI31" i="99"/>
  <c r="AV31" i="99" s="1"/>
  <c r="AT35" i="99"/>
  <c r="AM36" i="99"/>
  <c r="AO41" i="99"/>
  <c r="AG42" i="99"/>
  <c r="AG45" i="99"/>
  <c r="J47" i="99"/>
  <c r="I52" i="99"/>
  <c r="J55" i="99"/>
  <c r="AQ56" i="99"/>
  <c r="AP60" i="99"/>
  <c r="L60" i="99" s="1"/>
  <c r="O63" i="99"/>
  <c r="AN63" i="99"/>
  <c r="AI71" i="99"/>
  <c r="AV71" i="99" s="1"/>
  <c r="AS82" i="99"/>
  <c r="AL90" i="99"/>
  <c r="AQ102" i="99"/>
  <c r="AG102" i="99"/>
  <c r="O114" i="99"/>
  <c r="AO114" i="99"/>
  <c r="AL124" i="99"/>
  <c r="AO274" i="69"/>
  <c r="AR276" i="69"/>
  <c r="I286" i="69"/>
  <c r="I292" i="69"/>
  <c r="AL292" i="69"/>
  <c r="AQ295" i="69"/>
  <c r="AO297" i="69"/>
  <c r="AR195" i="98"/>
  <c r="AO200" i="98"/>
  <c r="J205" i="98"/>
  <c r="AM205" i="98"/>
  <c r="AR206" i="98"/>
  <c r="AM218" i="98"/>
  <c r="J220" i="98"/>
  <c r="AM220" i="98"/>
  <c r="AQ223" i="98"/>
  <c r="AL229" i="98"/>
  <c r="AO238" i="98"/>
  <c r="AT240" i="98"/>
  <c r="AR245" i="98"/>
  <c r="J248" i="98"/>
  <c r="AN36" i="99"/>
  <c r="AO47" i="99"/>
  <c r="AP47" i="99"/>
  <c r="L47" i="99" s="1"/>
  <c r="J51" i="99"/>
  <c r="J52" i="99"/>
  <c r="AG52" i="99"/>
  <c r="AQ52" i="99"/>
  <c r="AQ60" i="99"/>
  <c r="AO71" i="99"/>
  <c r="I80" i="99"/>
  <c r="I124" i="99"/>
  <c r="AK136" i="99"/>
  <c r="AX136" i="99" s="1"/>
  <c r="AJ136" i="99"/>
  <c r="AW136" i="99" s="1"/>
  <c r="AO205" i="98"/>
  <c r="AN220" i="98"/>
  <c r="AS80" i="99"/>
  <c r="AO80" i="99"/>
  <c r="AL80" i="99"/>
  <c r="J80" i="99"/>
  <c r="AN80" i="99"/>
  <c r="AO90" i="99"/>
  <c r="I90" i="99"/>
  <c r="AR118" i="99"/>
  <c r="J118" i="99"/>
  <c r="AN119" i="99"/>
  <c r="AO119" i="99"/>
  <c r="AN124" i="99"/>
  <c r="AS124" i="99"/>
  <c r="AR124" i="99"/>
  <c r="AQ124" i="99"/>
  <c r="AM124" i="99"/>
  <c r="J124" i="99"/>
  <c r="AP124" i="99"/>
  <c r="L124" i="99" s="1"/>
  <c r="AR286" i="69"/>
  <c r="AL287" i="69"/>
  <c r="AN292" i="69"/>
  <c r="AN306" i="69"/>
  <c r="AQ200" i="98"/>
  <c r="O205" i="98"/>
  <c r="AI205" i="98" s="1"/>
  <c r="AV205" i="98" s="1"/>
  <c r="AP205" i="98"/>
  <c r="L205" i="98" s="1"/>
  <c r="AG208" i="98"/>
  <c r="AO218" i="98"/>
  <c r="AP220" i="98"/>
  <c r="L220" i="98" s="1"/>
  <c r="AG224" i="98"/>
  <c r="AN226" i="98"/>
  <c r="AO229" i="98"/>
  <c r="AO231" i="98"/>
  <c r="I236" i="98"/>
  <c r="AM236" i="98"/>
  <c r="AQ238" i="98"/>
  <c r="AP248" i="98"/>
  <c r="L248" i="98" s="1"/>
  <c r="AS45" i="99"/>
  <c r="AN45" i="99"/>
  <c r="O45" i="99"/>
  <c r="AJ45" i="99" s="1"/>
  <c r="AW45" i="99" s="1"/>
  <c r="AM45" i="99"/>
  <c r="AT60" i="99"/>
  <c r="AN67" i="99"/>
  <c r="O80" i="99"/>
  <c r="AR80" i="99"/>
  <c r="O118" i="99"/>
  <c r="O124" i="99"/>
  <c r="AK124" i="99" s="1"/>
  <c r="AX124" i="99" s="1"/>
  <c r="AM226" i="69"/>
  <c r="AG232" i="69"/>
  <c r="AL235" i="69"/>
  <c r="AG240" i="69"/>
  <c r="AR256" i="69"/>
  <c r="AG257" i="69"/>
  <c r="AQ265" i="69"/>
  <c r="AN272" i="69"/>
  <c r="AT274" i="69"/>
  <c r="AP280" i="69"/>
  <c r="L280" i="69" s="1"/>
  <c r="O286" i="69"/>
  <c r="AK286" i="69" s="1"/>
  <c r="AX286" i="69" s="1"/>
  <c r="AT286" i="69"/>
  <c r="AN287" i="69"/>
  <c r="AO292" i="69"/>
  <c r="AR297" i="69"/>
  <c r="AP301" i="69"/>
  <c r="I306" i="69"/>
  <c r="AP306" i="69"/>
  <c r="AG307" i="69"/>
  <c r="AM191" i="98"/>
  <c r="AQ196" i="98"/>
  <c r="AG197" i="98"/>
  <c r="AR200" i="98"/>
  <c r="AQ205" i="98"/>
  <c r="I207" i="98"/>
  <c r="I208" i="98"/>
  <c r="AT209" i="98"/>
  <c r="AR210" i="98"/>
  <c r="AG214" i="98"/>
  <c r="I216" i="98"/>
  <c r="AG216" i="98"/>
  <c r="AP218" i="98"/>
  <c r="L218" i="98" s="1"/>
  <c r="AQ220" i="98"/>
  <c r="I224" i="98"/>
  <c r="AS226" i="98"/>
  <c r="O229" i="98"/>
  <c r="AK229" i="98" s="1"/>
  <c r="AX229" i="98" s="1"/>
  <c r="AQ229" i="98"/>
  <c r="O233" i="98"/>
  <c r="AL233" i="98"/>
  <c r="J236" i="98"/>
  <c r="AN236" i="98"/>
  <c r="AR238" i="98"/>
  <c r="AP242" i="98"/>
  <c r="L242" i="98" s="1"/>
  <c r="O248" i="98"/>
  <c r="AI248" i="98" s="1"/>
  <c r="AV248" i="98" s="1"/>
  <c r="AQ248" i="98"/>
  <c r="AM252" i="98"/>
  <c r="AM31" i="99"/>
  <c r="AQ42" i="99"/>
  <c r="AP45" i="99"/>
  <c r="L45" i="99" s="1"/>
  <c r="AT47" i="99"/>
  <c r="AP49" i="99"/>
  <c r="L49" i="99" s="1"/>
  <c r="AL53" i="99"/>
  <c r="J57" i="99"/>
  <c r="AT80" i="99"/>
  <c r="AS121" i="99"/>
  <c r="AR121" i="99"/>
  <c r="AQ121" i="99"/>
  <c r="AP121" i="99"/>
  <c r="L121" i="99" s="1"/>
  <c r="AO121" i="99"/>
  <c r="AL121" i="99"/>
  <c r="AG121" i="99"/>
  <c r="I121" i="99"/>
  <c r="AN121" i="99"/>
  <c r="AG127" i="99"/>
  <c r="AQ306" i="69"/>
  <c r="AR205" i="98"/>
  <c r="AR220" i="98"/>
  <c r="AT226" i="98"/>
  <c r="AP236" i="98"/>
  <c r="L236" i="98" s="1"/>
  <c r="AR248" i="98"/>
  <c r="AG57" i="99"/>
  <c r="AN57" i="99"/>
  <c r="AL57" i="99"/>
  <c r="O57" i="99"/>
  <c r="I57" i="99"/>
  <c r="AO57" i="99"/>
  <c r="AR67" i="99"/>
  <c r="J67" i="99"/>
  <c r="AS205" i="98"/>
  <c r="AM208" i="98"/>
  <c r="AL216" i="98"/>
  <c r="AT220" i="98"/>
  <c r="AL224" i="98"/>
  <c r="AQ236" i="98"/>
  <c r="AT248" i="98"/>
  <c r="AN53" i="99"/>
  <c r="AP57" i="99"/>
  <c r="L57" i="99" s="1"/>
  <c r="AS61" i="99"/>
  <c r="AG61" i="99"/>
  <c r="I61" i="99"/>
  <c r="AR61" i="99"/>
  <c r="AO61" i="99"/>
  <c r="AM61" i="99"/>
  <c r="AS86" i="99"/>
  <c r="AO86" i="99"/>
  <c r="O86" i="99"/>
  <c r="AJ86" i="99" s="1"/>
  <c r="AW86" i="99" s="1"/>
  <c r="AP86" i="99"/>
  <c r="AS105" i="99"/>
  <c r="AO105" i="99"/>
  <c r="AL105" i="99"/>
  <c r="AG105" i="99"/>
  <c r="I105" i="99"/>
  <c r="AQ105" i="99"/>
  <c r="AP105" i="99"/>
  <c r="L105" i="99" s="1"/>
  <c r="AN105" i="99"/>
  <c r="AO232" i="69"/>
  <c r="AL240" i="69"/>
  <c r="AM249" i="69"/>
  <c r="AL257" i="69"/>
  <c r="I261" i="69"/>
  <c r="AP261" i="69"/>
  <c r="AS272" i="69"/>
  <c r="I276" i="69"/>
  <c r="AR292" i="69"/>
  <c r="AG294" i="69"/>
  <c r="AL298" i="69"/>
  <c r="I302" i="69"/>
  <c r="AQ302" i="69"/>
  <c r="AP198" i="98"/>
  <c r="L198" i="98" s="1"/>
  <c r="AG206" i="98"/>
  <c r="O208" i="98"/>
  <c r="AK208" i="98" s="1"/>
  <c r="AX208" i="98" s="1"/>
  <c r="AN208" i="98"/>
  <c r="AM216" i="98"/>
  <c r="I222" i="98"/>
  <c r="AK222" i="98"/>
  <c r="AX222" i="98" s="1"/>
  <c r="O224" i="98"/>
  <c r="AM224" i="98"/>
  <c r="AO233" i="98"/>
  <c r="AR236" i="98"/>
  <c r="AG237" i="98"/>
  <c r="AG240" i="98"/>
  <c r="AQ243" i="98"/>
  <c r="AT253" i="98"/>
  <c r="AL254" i="98"/>
  <c r="AP31" i="99"/>
  <c r="L31" i="99" s="1"/>
  <c r="AL33" i="99"/>
  <c r="AP38" i="99"/>
  <c r="L38" i="99" s="1"/>
  <c r="I44" i="99"/>
  <c r="AT45" i="99"/>
  <c r="AG46" i="99"/>
  <c r="L53" i="99"/>
  <c r="AO53" i="99"/>
  <c r="AQ57" i="99"/>
  <c r="AN61" i="99"/>
  <c r="I64" i="99"/>
  <c r="AL64" i="99"/>
  <c r="AG64" i="99"/>
  <c r="AG69" i="99"/>
  <c r="AG74" i="99"/>
  <c r="AQ86" i="99"/>
  <c r="O95" i="99"/>
  <c r="AK95" i="99" s="1"/>
  <c r="AX95" i="99" s="1"/>
  <c r="AN95" i="99"/>
  <c r="J95" i="99"/>
  <c r="AT95" i="99"/>
  <c r="AP95" i="99"/>
  <c r="L95" i="99" s="1"/>
  <c r="AM95" i="99"/>
  <c r="O105" i="99"/>
  <c r="AR105" i="99"/>
  <c r="AS110" i="99"/>
  <c r="AO110" i="99"/>
  <c r="I127" i="99"/>
  <c r="AP127" i="99"/>
  <c r="L127" i="99" s="1"/>
  <c r="AG135" i="99"/>
  <c r="AQ136" i="99"/>
  <c r="AG144" i="99"/>
  <c r="AP147" i="99"/>
  <c r="L147" i="99" s="1"/>
  <c r="AS149" i="99"/>
  <c r="AR150" i="99"/>
  <c r="AO155" i="99"/>
  <c r="AM158" i="99"/>
  <c r="I160" i="99"/>
  <c r="AQ169" i="99"/>
  <c r="AM180" i="99"/>
  <c r="AS181" i="99"/>
  <c r="I184" i="99"/>
  <c r="AG184" i="99"/>
  <c r="AO186" i="99"/>
  <c r="AG191" i="99"/>
  <c r="AP192" i="99"/>
  <c r="L192" i="99" s="1"/>
  <c r="AG199" i="99"/>
  <c r="AO200" i="99"/>
  <c r="AR204" i="99"/>
  <c r="AR207" i="99"/>
  <c r="AQ211" i="99"/>
  <c r="AT218" i="99"/>
  <c r="AQ223" i="99"/>
  <c r="AN35" i="100"/>
  <c r="AP35" i="100"/>
  <c r="L35" i="100" s="1"/>
  <c r="I35" i="100"/>
  <c r="AN80" i="100"/>
  <c r="AM80" i="100"/>
  <c r="O80" i="100"/>
  <c r="AS80" i="100"/>
  <c r="AO80" i="100"/>
  <c r="AL76" i="99"/>
  <c r="AL85" i="99"/>
  <c r="AO87" i="99"/>
  <c r="AT99" i="99"/>
  <c r="AN107" i="99"/>
  <c r="L122" i="99"/>
  <c r="AL122" i="99"/>
  <c r="AT123" i="99"/>
  <c r="AS126" i="99"/>
  <c r="AS136" i="99"/>
  <c r="I140" i="99"/>
  <c r="AG140" i="99"/>
  <c r="I144" i="99"/>
  <c r="AQ147" i="99"/>
  <c r="O149" i="99"/>
  <c r="AI149" i="99" s="1"/>
  <c r="AV149" i="99" s="1"/>
  <c r="AM151" i="99"/>
  <c r="O155" i="99"/>
  <c r="AJ155" i="99" s="1"/>
  <c r="AW155" i="99" s="1"/>
  <c r="AQ155" i="99"/>
  <c r="J158" i="99"/>
  <c r="AN158" i="99"/>
  <c r="J160" i="99"/>
  <c r="AR161" i="99"/>
  <c r="AT169" i="99"/>
  <c r="AR176" i="99"/>
  <c r="AT181" i="99"/>
  <c r="J184" i="99"/>
  <c r="AR186" i="99"/>
  <c r="I191" i="99"/>
  <c r="AQ192" i="99"/>
  <c r="AG193" i="99"/>
  <c r="I199" i="99"/>
  <c r="AP200" i="99"/>
  <c r="O204" i="99"/>
  <c r="AK204" i="99" s="1"/>
  <c r="AX204" i="99" s="1"/>
  <c r="AT204" i="99"/>
  <c r="AR223" i="99"/>
  <c r="AS32" i="100"/>
  <c r="AN32" i="100"/>
  <c r="O32" i="100"/>
  <c r="I32" i="100"/>
  <c r="AT32" i="100"/>
  <c r="AP32" i="100"/>
  <c r="L32" i="100" s="1"/>
  <c r="AL32" i="100"/>
  <c r="O35" i="100"/>
  <c r="AK35" i="100" s="1"/>
  <c r="AX35" i="100" s="1"/>
  <c r="AS63" i="100"/>
  <c r="AN63" i="100"/>
  <c r="O63" i="100"/>
  <c r="AJ63" i="100" s="1"/>
  <c r="AW63" i="100" s="1"/>
  <c r="J63" i="100"/>
  <c r="AT63" i="100"/>
  <c r="AP63" i="100"/>
  <c r="L63" i="100" s="1"/>
  <c r="AO63" i="100"/>
  <c r="AM63" i="100"/>
  <c r="AT81" i="100"/>
  <c r="AM81" i="100"/>
  <c r="J81" i="100"/>
  <c r="I83" i="100"/>
  <c r="AS83" i="100"/>
  <c r="AR147" i="99"/>
  <c r="AR158" i="99"/>
  <c r="AL160" i="99"/>
  <c r="AT162" i="99"/>
  <c r="AG163" i="99"/>
  <c r="AL182" i="99"/>
  <c r="AQ200" i="99"/>
  <c r="AG202" i="99"/>
  <c r="AO54" i="100"/>
  <c r="J54" i="100"/>
  <c r="AI55" i="100"/>
  <c r="AV55" i="100" s="1"/>
  <c r="AM56" i="100"/>
  <c r="AS64" i="100"/>
  <c r="AM144" i="99"/>
  <c r="AS147" i="99"/>
  <c r="AR151" i="99"/>
  <c r="O160" i="99"/>
  <c r="AM160" i="99"/>
  <c r="I182" i="99"/>
  <c r="AN182" i="99"/>
  <c r="AM191" i="99"/>
  <c r="AL193" i="99"/>
  <c r="AO199" i="99"/>
  <c r="AR200" i="99"/>
  <c r="I208" i="99"/>
  <c r="AG208" i="99"/>
  <c r="AG213" i="99"/>
  <c r="AG220" i="99"/>
  <c r="AM73" i="99"/>
  <c r="AQ76" i="99"/>
  <c r="AP85" i="99"/>
  <c r="L85" i="99" s="1"/>
  <c r="AN104" i="99"/>
  <c r="AS107" i="99"/>
  <c r="AO122" i="99"/>
  <c r="O135" i="99"/>
  <c r="AL135" i="99"/>
  <c r="I138" i="99"/>
  <c r="AN138" i="99"/>
  <c r="AL140" i="99"/>
  <c r="AP142" i="99"/>
  <c r="L142" i="99" s="1"/>
  <c r="O144" i="99"/>
  <c r="AJ144" i="99" s="1"/>
  <c r="AW144" i="99" s="1"/>
  <c r="AN144" i="99"/>
  <c r="AG148" i="99"/>
  <c r="AG154" i="99"/>
  <c r="AT155" i="99"/>
  <c r="I159" i="99"/>
  <c r="AG159" i="99"/>
  <c r="AN160" i="99"/>
  <c r="J163" i="99"/>
  <c r="AL163" i="99"/>
  <c r="J182" i="99"/>
  <c r="AO182" i="99"/>
  <c r="O184" i="99"/>
  <c r="AL184" i="99"/>
  <c r="O191" i="99"/>
  <c r="AN191" i="99"/>
  <c r="AN193" i="99"/>
  <c r="O199" i="99"/>
  <c r="AI199" i="99" s="1"/>
  <c r="AV199" i="99" s="1"/>
  <c r="AP199" i="99"/>
  <c r="AT200" i="99"/>
  <c r="J202" i="99"/>
  <c r="AO205" i="99"/>
  <c r="AG206" i="99"/>
  <c r="J208" i="99"/>
  <c r="AR219" i="99"/>
  <c r="AP224" i="99"/>
  <c r="L224" i="99" s="1"/>
  <c r="AR224" i="99"/>
  <c r="O224" i="99"/>
  <c r="AK224" i="99" s="1"/>
  <c r="AX224" i="99" s="1"/>
  <c r="I224" i="99"/>
  <c r="AT224" i="99"/>
  <c r="AQ32" i="100"/>
  <c r="AM44" i="100"/>
  <c r="AO44" i="100"/>
  <c r="AM163" i="99"/>
  <c r="AP182" i="99"/>
  <c r="AO193" i="99"/>
  <c r="AL208" i="99"/>
  <c r="AO213" i="99"/>
  <c r="I56" i="100"/>
  <c r="AG56" i="100"/>
  <c r="AL56" i="100"/>
  <c r="O64" i="100"/>
  <c r="AJ64" i="100" s="1"/>
  <c r="AW64" i="100" s="1"/>
  <c r="AP64" i="100"/>
  <c r="AN135" i="99"/>
  <c r="AQ138" i="99"/>
  <c r="AN140" i="99"/>
  <c r="AQ144" i="99"/>
  <c r="AQ160" i="99"/>
  <c r="O163" i="99"/>
  <c r="AK163" i="99" s="1"/>
  <c r="AX163" i="99" s="1"/>
  <c r="AN163" i="99"/>
  <c r="AQ182" i="99"/>
  <c r="O202" i="99"/>
  <c r="AL202" i="99"/>
  <c r="AN208" i="99"/>
  <c r="AT213" i="99"/>
  <c r="AS220" i="99"/>
  <c r="AL220" i="99"/>
  <c r="J220" i="99"/>
  <c r="AR220" i="99"/>
  <c r="AK227" i="99"/>
  <c r="AX227" i="99" s="1"/>
  <c r="AJ227" i="99"/>
  <c r="AW227" i="99" s="1"/>
  <c r="AG39" i="100"/>
  <c r="AP39" i="100"/>
  <c r="AL39" i="100"/>
  <c r="O39" i="100"/>
  <c r="I39" i="100"/>
  <c r="AR39" i="100"/>
  <c r="AO39" i="100"/>
  <c r="AT45" i="100"/>
  <c r="O45" i="100"/>
  <c r="AK45" i="100" s="1"/>
  <c r="AX45" i="100" s="1"/>
  <c r="AT85" i="99"/>
  <c r="AO91" i="99"/>
  <c r="J97" i="99"/>
  <c r="AS104" i="99"/>
  <c r="J106" i="99"/>
  <c r="AL106" i="99"/>
  <c r="AS122" i="99"/>
  <c r="AN132" i="99"/>
  <c r="AO135" i="99"/>
  <c r="AR138" i="99"/>
  <c r="AO140" i="99"/>
  <c r="AR144" i="99"/>
  <c r="AL148" i="99"/>
  <c r="J154" i="99"/>
  <c r="AM154" i="99"/>
  <c r="J156" i="99"/>
  <c r="AM159" i="99"/>
  <c r="AR160" i="99"/>
  <c r="AP163" i="99"/>
  <c r="I171" i="99"/>
  <c r="AL171" i="99"/>
  <c r="AG174" i="99"/>
  <c r="AR182" i="99"/>
  <c r="AG183" i="99"/>
  <c r="AO184" i="99"/>
  <c r="AM187" i="99"/>
  <c r="AQ191" i="99"/>
  <c r="AM194" i="99"/>
  <c r="AQ197" i="99"/>
  <c r="AM202" i="99"/>
  <c r="AG207" i="99"/>
  <c r="O208" i="99"/>
  <c r="AJ208" i="99" s="1"/>
  <c r="AW208" i="99" s="1"/>
  <c r="AO208" i="99"/>
  <c r="O213" i="99"/>
  <c r="AL214" i="99"/>
  <c r="AP217" i="99"/>
  <c r="L217" i="99" s="1"/>
  <c r="O220" i="99"/>
  <c r="AT220" i="99"/>
  <c r="AQ39" i="100"/>
  <c r="AJ48" i="100"/>
  <c r="AW48" i="100" s="1"/>
  <c r="AI65" i="100"/>
  <c r="AV65" i="100" s="1"/>
  <c r="AK65" i="100"/>
  <c r="AX65" i="100" s="1"/>
  <c r="AJ65" i="100"/>
  <c r="AW65" i="100" s="1"/>
  <c r="AQ88" i="100"/>
  <c r="AM106" i="99"/>
  <c r="AT122" i="99"/>
  <c r="AQ135" i="99"/>
  <c r="AS138" i="99"/>
  <c r="AP140" i="99"/>
  <c r="L140" i="99" s="1"/>
  <c r="AT144" i="99"/>
  <c r="AN154" i="99"/>
  <c r="AL156" i="99"/>
  <c r="O159" i="99"/>
  <c r="AN159" i="99"/>
  <c r="AT160" i="99"/>
  <c r="AR163" i="99"/>
  <c r="AM171" i="99"/>
  <c r="AM175" i="99"/>
  <c r="AP184" i="99"/>
  <c r="L184" i="99" s="1"/>
  <c r="AR191" i="99"/>
  <c r="AN202" i="99"/>
  <c r="I207" i="99"/>
  <c r="AP208" i="99"/>
  <c r="L208" i="99" s="1"/>
  <c r="I214" i="99"/>
  <c r="AN214" i="99"/>
  <c r="AQ217" i="99"/>
  <c r="AG218" i="99"/>
  <c r="AM221" i="99"/>
  <c r="AG223" i="99"/>
  <c r="AM228" i="99"/>
  <c r="AG229" i="99"/>
  <c r="AP33" i="100"/>
  <c r="L33" i="100" s="1"/>
  <c r="J33" i="100"/>
  <c r="AN42" i="100"/>
  <c r="AS73" i="99"/>
  <c r="O79" i="99"/>
  <c r="AK79" i="99" s="1"/>
  <c r="AX79" i="99" s="1"/>
  <c r="AM79" i="99"/>
  <c r="AQ91" i="99"/>
  <c r="O97" i="99"/>
  <c r="AL97" i="99"/>
  <c r="L106" i="99"/>
  <c r="AN106" i="99"/>
  <c r="AO108" i="99"/>
  <c r="AR117" i="99"/>
  <c r="AG126" i="99"/>
  <c r="AL133" i="99"/>
  <c r="AR135" i="99"/>
  <c r="AQ140" i="99"/>
  <c r="AM143" i="99"/>
  <c r="AN148" i="99"/>
  <c r="AO154" i="99"/>
  <c r="AM156" i="99"/>
  <c r="AO159" i="99"/>
  <c r="AG161" i="99"/>
  <c r="L171" i="99"/>
  <c r="AN171" i="99"/>
  <c r="AG176" i="99"/>
  <c r="I183" i="99"/>
  <c r="AQ184" i="99"/>
  <c r="AO187" i="99"/>
  <c r="AR194" i="99"/>
  <c r="AT197" i="99"/>
  <c r="I200" i="99"/>
  <c r="AG200" i="99"/>
  <c r="AO202" i="99"/>
  <c r="J207" i="99"/>
  <c r="AQ208" i="99"/>
  <c r="J214" i="99"/>
  <c r="AO214" i="99"/>
  <c r="I217" i="99"/>
  <c r="J221" i="99"/>
  <c r="AN228" i="99"/>
  <c r="O41" i="100"/>
  <c r="AI41" i="100" s="1"/>
  <c r="AV41" i="100" s="1"/>
  <c r="AG41" i="100"/>
  <c r="AP41" i="100"/>
  <c r="L41" i="100" s="1"/>
  <c r="AM41" i="100"/>
  <c r="I42" i="100"/>
  <c r="AL75" i="100"/>
  <c r="AT78" i="100"/>
  <c r="AQ78" i="100"/>
  <c r="AP78" i="100"/>
  <c r="L78" i="100" s="1"/>
  <c r="AN78" i="100"/>
  <c r="J78" i="100"/>
  <c r="I78" i="100"/>
  <c r="AG78" i="100"/>
  <c r="AR78" i="100"/>
  <c r="AO78" i="100"/>
  <c r="AG79" i="100"/>
  <c r="I133" i="99"/>
  <c r="AO133" i="99"/>
  <c r="AS135" i="99"/>
  <c r="AJ139" i="99"/>
  <c r="AW139" i="99" s="1"/>
  <c r="AR140" i="99"/>
  <c r="J146" i="99"/>
  <c r="AO146" i="99"/>
  <c r="AP159" i="99"/>
  <c r="L159" i="99" s="1"/>
  <c r="AR172" i="99"/>
  <c r="AO183" i="99"/>
  <c r="AR184" i="99"/>
  <c r="AG186" i="99"/>
  <c r="AL198" i="99"/>
  <c r="J200" i="99"/>
  <c r="AR202" i="99"/>
  <c r="AL207" i="99"/>
  <c r="AR208" i="99"/>
  <c r="AP214" i="99"/>
  <c r="O221" i="99"/>
  <c r="AK221" i="99" s="1"/>
  <c r="AX221" i="99" s="1"/>
  <c r="AR221" i="99"/>
  <c r="AP221" i="99"/>
  <c r="L221" i="99" s="1"/>
  <c r="AL221" i="99"/>
  <c r="I221" i="99"/>
  <c r="AQ221" i="99"/>
  <c r="AL230" i="99"/>
  <c r="AK34" i="100"/>
  <c r="AX34" i="100" s="1"/>
  <c r="AJ34" i="100"/>
  <c r="AW34" i="100" s="1"/>
  <c r="AL42" i="100"/>
  <c r="AR42" i="100"/>
  <c r="AO42" i="100"/>
  <c r="O42" i="100"/>
  <c r="AK42" i="100" s="1"/>
  <c r="AX42" i="100" s="1"/>
  <c r="AM42" i="100"/>
  <c r="J42" i="100"/>
  <c r="AQ42" i="100"/>
  <c r="AI78" i="100"/>
  <c r="AV78" i="100" s="1"/>
  <c r="AJ78" i="100"/>
  <c r="AW78" i="100" s="1"/>
  <c r="AG85" i="100"/>
  <c r="AS88" i="100"/>
  <c r="AM88" i="100"/>
  <c r="AP88" i="100"/>
  <c r="L88" i="100" s="1"/>
  <c r="I88" i="100"/>
  <c r="AN88" i="100"/>
  <c r="I95" i="100"/>
  <c r="AG95" i="100"/>
  <c r="AT95" i="100"/>
  <c r="AN95" i="100"/>
  <c r="J95" i="100"/>
  <c r="AL95" i="100"/>
  <c r="AP133" i="99"/>
  <c r="L133" i="99" s="1"/>
  <c r="AT140" i="99"/>
  <c r="AG147" i="99"/>
  <c r="AT184" i="99"/>
  <c r="AT202" i="99"/>
  <c r="AT208" i="99"/>
  <c r="AR215" i="99"/>
  <c r="AS218" i="99"/>
  <c r="AM218" i="99"/>
  <c r="AT223" i="99"/>
  <c r="AO223" i="99"/>
  <c r="I223" i="99"/>
  <c r="AS229" i="99"/>
  <c r="AO229" i="99"/>
  <c r="AQ52" i="100"/>
  <c r="AJ62" i="100"/>
  <c r="AW62" i="100" s="1"/>
  <c r="I75" i="100"/>
  <c r="AM75" i="100"/>
  <c r="O75" i="100"/>
  <c r="AO76" i="100"/>
  <c r="J76" i="100"/>
  <c r="AJ90" i="100"/>
  <c r="AW90" i="100" s="1"/>
  <c r="AK90" i="100"/>
  <c r="AX90" i="100" s="1"/>
  <c r="AI90" i="100"/>
  <c r="AV90" i="100" s="1"/>
  <c r="AN99" i="100"/>
  <c r="AL81" i="99"/>
  <c r="AO97" i="99"/>
  <c r="AR106" i="99"/>
  <c r="AM123" i="99"/>
  <c r="AN126" i="99"/>
  <c r="O133" i="99"/>
  <c r="AQ133" i="99"/>
  <c r="I136" i="99"/>
  <c r="AL136" i="99"/>
  <c r="AN139" i="99"/>
  <c r="O146" i="99"/>
  <c r="AK146" i="99" s="1"/>
  <c r="AX146" i="99" s="1"/>
  <c r="I147" i="99"/>
  <c r="AS154" i="99"/>
  <c r="AP156" i="99"/>
  <c r="L156" i="99" s="1"/>
  <c r="AR159" i="99"/>
  <c r="AL161" i="99"/>
  <c r="AN164" i="99"/>
  <c r="AM176" i="99"/>
  <c r="AQ183" i="99"/>
  <c r="J186" i="99"/>
  <c r="AJ186" i="99"/>
  <c r="AW186" i="99" s="1"/>
  <c r="J192" i="99"/>
  <c r="AL192" i="99"/>
  <c r="O195" i="99"/>
  <c r="AK195" i="99" s="1"/>
  <c r="AX195" i="99" s="1"/>
  <c r="J198" i="99"/>
  <c r="AO198" i="99"/>
  <c r="L200" i="99"/>
  <c r="AN207" i="99"/>
  <c r="I211" i="99"/>
  <c r="AI211" i="99"/>
  <c r="AV211" i="99" s="1"/>
  <c r="AR214" i="99"/>
  <c r="O218" i="99"/>
  <c r="AL218" i="99"/>
  <c r="O223" i="99"/>
  <c r="AL223" i="99"/>
  <c r="O229" i="99"/>
  <c r="I230" i="99"/>
  <c r="AP50" i="100"/>
  <c r="L50" i="100" s="1"/>
  <c r="AO50" i="100"/>
  <c r="AM50" i="100"/>
  <c r="AR52" i="100"/>
  <c r="AK62" i="100"/>
  <c r="AX62" i="100" s="1"/>
  <c r="AT67" i="100"/>
  <c r="AN67" i="100"/>
  <c r="AQ67" i="100"/>
  <c r="AP67" i="100"/>
  <c r="L67" i="100" s="1"/>
  <c r="J79" i="100"/>
  <c r="AM136" i="99"/>
  <c r="J147" i="99"/>
  <c r="AL147" i="99"/>
  <c r="AT159" i="99"/>
  <c r="AL186" i="99"/>
  <c r="AM192" i="99"/>
  <c r="AP198" i="99"/>
  <c r="O200" i="99"/>
  <c r="AL200" i="99"/>
  <c r="AO207" i="99"/>
  <c r="AJ211" i="99"/>
  <c r="AW211" i="99" s="1"/>
  <c r="AN218" i="99"/>
  <c r="AM223" i="99"/>
  <c r="AG230" i="99"/>
  <c r="AQ230" i="99"/>
  <c r="AO230" i="99"/>
  <c r="AT62" i="100"/>
  <c r="AG62" i="100"/>
  <c r="AR62" i="100"/>
  <c r="AQ62" i="100"/>
  <c r="AP62" i="100"/>
  <c r="AM62" i="100"/>
  <c r="J62" i="100"/>
  <c r="I62" i="100"/>
  <c r="AN62" i="100"/>
  <c r="AP79" i="100"/>
  <c r="L79" i="100" s="1"/>
  <c r="AQ79" i="100"/>
  <c r="AO79" i="100"/>
  <c r="AN79" i="100"/>
  <c r="O79" i="100"/>
  <c r="I79" i="100"/>
  <c r="AR79" i="100"/>
  <c r="J85" i="100"/>
  <c r="AM147" i="99"/>
  <c r="AN52" i="100"/>
  <c r="O52" i="100"/>
  <c r="AK52" i="100" s="1"/>
  <c r="AX52" i="100" s="1"/>
  <c r="AP52" i="100"/>
  <c r="AT66" i="100"/>
  <c r="O66" i="100"/>
  <c r="AK66" i="100" s="1"/>
  <c r="AX66" i="100" s="1"/>
  <c r="O85" i="100"/>
  <c r="AR85" i="100"/>
  <c r="AP85" i="100"/>
  <c r="AO85" i="100"/>
  <c r="AN85" i="100"/>
  <c r="I85" i="100"/>
  <c r="AQ85" i="100"/>
  <c r="AG99" i="100"/>
  <c r="AS99" i="100"/>
  <c r="AP99" i="100"/>
  <c r="L99" i="100" s="1"/>
  <c r="AO99" i="100"/>
  <c r="O99" i="100"/>
  <c r="AI99" i="100" s="1"/>
  <c r="AV99" i="100" s="1"/>
  <c r="AM99" i="100"/>
  <c r="AR59" i="99"/>
  <c r="AR68" i="99"/>
  <c r="AS70" i="99"/>
  <c r="AT79" i="99"/>
  <c r="I85" i="99"/>
  <c r="AG85" i="99"/>
  <c r="AR97" i="99"/>
  <c r="AM99" i="99"/>
  <c r="AG104" i="99"/>
  <c r="AL107" i="99"/>
  <c r="AN112" i="99"/>
  <c r="AO120" i="99"/>
  <c r="J122" i="99"/>
  <c r="AQ126" i="99"/>
  <c r="AR134" i="99"/>
  <c r="AP136" i="99"/>
  <c r="L136" i="99" s="1"/>
  <c r="AT139" i="99"/>
  <c r="O147" i="99"/>
  <c r="AQ149" i="99"/>
  <c r="AP150" i="99"/>
  <c r="L150" i="99" s="1"/>
  <c r="AG151" i="99"/>
  <c r="J155" i="99"/>
  <c r="AT156" i="99"/>
  <c r="AR157" i="99"/>
  <c r="AG160" i="99"/>
  <c r="J167" i="99"/>
  <c r="AQ168" i="99"/>
  <c r="AP176" i="99"/>
  <c r="L176" i="99" s="1"/>
  <c r="AQ181" i="99"/>
  <c r="AN186" i="99"/>
  <c r="AO192" i="99"/>
  <c r="AR198" i="99"/>
  <c r="AN200" i="99"/>
  <c r="J204" i="99"/>
  <c r="AP204" i="99"/>
  <c r="L204" i="99" s="1"/>
  <c r="AQ207" i="99"/>
  <c r="AL211" i="99"/>
  <c r="AR218" i="99"/>
  <c r="AP223" i="99"/>
  <c r="L223" i="99" s="1"/>
  <c r="AG232" i="99"/>
  <c r="AT232" i="99"/>
  <c r="AM232" i="99"/>
  <c r="AQ35" i="100"/>
  <c r="AT80" i="100"/>
  <c r="AL81" i="100"/>
  <c r="AT83" i="100"/>
  <c r="AR55" i="100"/>
  <c r="AP86" i="100"/>
  <c r="L86" i="100" s="1"/>
  <c r="AP100" i="100"/>
  <c r="L100" i="100" s="1"/>
  <c r="AG107" i="100"/>
  <c r="I111" i="100"/>
  <c r="AL111" i="100"/>
  <c r="AP116" i="100"/>
  <c r="L116" i="100" s="1"/>
  <c r="I121" i="100"/>
  <c r="AG121" i="100"/>
  <c r="AP122" i="100"/>
  <c r="L122" i="100" s="1"/>
  <c r="AQ129" i="100"/>
  <c r="AS131" i="100"/>
  <c r="AO135" i="100"/>
  <c r="AR137" i="100"/>
  <c r="AR143" i="100"/>
  <c r="AG145" i="100"/>
  <c r="AJ154" i="100"/>
  <c r="AW154" i="100" s="1"/>
  <c r="AG36" i="101"/>
  <c r="AL47" i="101"/>
  <c r="AL50" i="101"/>
  <c r="AP52" i="101"/>
  <c r="L52" i="101" s="1"/>
  <c r="AG56" i="101"/>
  <c r="AM58" i="101"/>
  <c r="I62" i="101"/>
  <c r="AL72" i="101"/>
  <c r="I89" i="101"/>
  <c r="AQ89" i="101"/>
  <c r="AG89" i="101"/>
  <c r="AS89" i="101"/>
  <c r="AM89" i="101"/>
  <c r="AG100" i="101"/>
  <c r="AS100" i="101"/>
  <c r="AR100" i="101"/>
  <c r="AP104" i="101"/>
  <c r="AM131" i="101"/>
  <c r="AP131" i="101"/>
  <c r="L131" i="101" s="1"/>
  <c r="AL131" i="101"/>
  <c r="J131" i="101"/>
  <c r="AR131" i="101"/>
  <c r="AO131" i="101"/>
  <c r="AG135" i="101"/>
  <c r="AN135" i="101"/>
  <c r="AM141" i="101"/>
  <c r="AP46" i="100"/>
  <c r="AO53" i="100"/>
  <c r="AT55" i="100"/>
  <c r="O71" i="100"/>
  <c r="AL71" i="100"/>
  <c r="AR74" i="100"/>
  <c r="AG89" i="100"/>
  <c r="AQ100" i="100"/>
  <c r="J111" i="100"/>
  <c r="AN111" i="100"/>
  <c r="AQ116" i="100"/>
  <c r="J121" i="100"/>
  <c r="AQ122" i="100"/>
  <c r="AR129" i="100"/>
  <c r="AT131" i="100"/>
  <c r="AP135" i="100"/>
  <c r="L135" i="100" s="1"/>
  <c r="AT137" i="100"/>
  <c r="AQ141" i="100"/>
  <c r="AT143" i="100"/>
  <c r="I145" i="100"/>
  <c r="AK154" i="100"/>
  <c r="AX154" i="100" s="1"/>
  <c r="I36" i="101"/>
  <c r="AO39" i="101"/>
  <c r="AP41" i="101"/>
  <c r="L41" i="101" s="1"/>
  <c r="I47" i="101"/>
  <c r="AM47" i="101"/>
  <c r="L50" i="101"/>
  <c r="AM50" i="101"/>
  <c r="AR52" i="101"/>
  <c r="I56" i="101"/>
  <c r="L58" i="101"/>
  <c r="AN58" i="101"/>
  <c r="J62" i="101"/>
  <c r="O72" i="101"/>
  <c r="AI72" i="101" s="1"/>
  <c r="AV72" i="101" s="1"/>
  <c r="AN72" i="101"/>
  <c r="J74" i="101"/>
  <c r="AL74" i="101"/>
  <c r="O78" i="101"/>
  <c r="O89" i="101"/>
  <c r="AJ89" i="101" s="1"/>
  <c r="AW89" i="101" s="1"/>
  <c r="AN89" i="101"/>
  <c r="O100" i="101"/>
  <c r="AK100" i="101" s="1"/>
  <c r="AX100" i="101" s="1"/>
  <c r="AT100" i="101"/>
  <c r="I119" i="101"/>
  <c r="AS119" i="101"/>
  <c r="AN119" i="101"/>
  <c r="J119" i="101"/>
  <c r="AG119" i="101"/>
  <c r="AT121" i="101"/>
  <c r="AO121" i="101"/>
  <c r="AL121" i="101"/>
  <c r="O121" i="101"/>
  <c r="AP121" i="101"/>
  <c r="AM121" i="101"/>
  <c r="AG126" i="101"/>
  <c r="AT126" i="101"/>
  <c r="AO126" i="101"/>
  <c r="J126" i="101"/>
  <c r="AL126" i="101"/>
  <c r="AS127" i="101"/>
  <c r="AT127" i="101"/>
  <c r="AP127" i="101"/>
  <c r="L127" i="101" s="1"/>
  <c r="O131" i="101"/>
  <c r="AK131" i="101" s="1"/>
  <c r="AX131" i="101" s="1"/>
  <c r="AO111" i="100"/>
  <c r="AM121" i="100"/>
  <c r="AO47" i="101"/>
  <c r="AM74" i="101"/>
  <c r="J103" i="101"/>
  <c r="AO103" i="101"/>
  <c r="I103" i="101"/>
  <c r="AG103" i="101"/>
  <c r="AT100" i="100"/>
  <c r="AM107" i="100"/>
  <c r="AQ111" i="100"/>
  <c r="AN121" i="100"/>
  <c r="AG142" i="100"/>
  <c r="AL145" i="100"/>
  <c r="AQ39" i="101"/>
  <c r="AG42" i="101"/>
  <c r="AP47" i="101"/>
  <c r="L47" i="101" s="1"/>
  <c r="AL56" i="101"/>
  <c r="O62" i="101"/>
  <c r="AL62" i="101"/>
  <c r="AN74" i="101"/>
  <c r="AR86" i="101"/>
  <c r="AG86" i="101"/>
  <c r="I104" i="101"/>
  <c r="O104" i="101"/>
  <c r="AO104" i="101"/>
  <c r="O112" i="101"/>
  <c r="AK112" i="101" s="1"/>
  <c r="AX112" i="101" s="1"/>
  <c r="AT112" i="101"/>
  <c r="AP112" i="101"/>
  <c r="L112" i="101" s="1"/>
  <c r="AM112" i="101"/>
  <c r="J112" i="101"/>
  <c r="AO112" i="101"/>
  <c r="AQ121" i="101"/>
  <c r="AM122" i="101"/>
  <c r="AS141" i="101"/>
  <c r="AO141" i="101"/>
  <c r="O141" i="101"/>
  <c r="AK141" i="101" s="1"/>
  <c r="AX141" i="101" s="1"/>
  <c r="AL141" i="101"/>
  <c r="J141" i="101"/>
  <c r="I141" i="101"/>
  <c r="AG141" i="101"/>
  <c r="AR141" i="101"/>
  <c r="AQ141" i="101"/>
  <c r="AN43" i="100"/>
  <c r="AR53" i="100"/>
  <c r="AO71" i="100"/>
  <c r="AN89" i="100"/>
  <c r="AO93" i="100"/>
  <c r="AS96" i="100"/>
  <c r="AT103" i="100"/>
  <c r="AG104" i="100"/>
  <c r="AT105" i="100"/>
  <c r="AG106" i="100"/>
  <c r="O107" i="100"/>
  <c r="AJ107" i="100" s="1"/>
  <c r="AW107" i="100" s="1"/>
  <c r="AN107" i="100"/>
  <c r="AR111" i="100"/>
  <c r="AS114" i="100"/>
  <c r="AN115" i="100"/>
  <c r="O121" i="100"/>
  <c r="AK121" i="100" s="1"/>
  <c r="AX121" i="100" s="1"/>
  <c r="AO121" i="100"/>
  <c r="AO127" i="100"/>
  <c r="J132" i="100"/>
  <c r="AM136" i="100"/>
  <c r="I142" i="100"/>
  <c r="O145" i="100"/>
  <c r="AK145" i="100" s="1"/>
  <c r="AX145" i="100" s="1"/>
  <c r="AM145" i="100"/>
  <c r="I149" i="100"/>
  <c r="I151" i="100"/>
  <c r="AN154" i="100"/>
  <c r="O36" i="101"/>
  <c r="AI40" i="101"/>
  <c r="AV40" i="101" s="1"/>
  <c r="AT41" i="101"/>
  <c r="AQ47" i="101"/>
  <c r="AQ50" i="101"/>
  <c r="I55" i="101"/>
  <c r="O56" i="101"/>
  <c r="AI56" i="101" s="1"/>
  <c r="AV56" i="101" s="1"/>
  <c r="AN56" i="101"/>
  <c r="AR58" i="101"/>
  <c r="AN60" i="101"/>
  <c r="AM62" i="101"/>
  <c r="AS67" i="101"/>
  <c r="AG71" i="101"/>
  <c r="AQ72" i="101"/>
  <c r="O74" i="101"/>
  <c r="AK74" i="101" s="1"/>
  <c r="AX74" i="101" s="1"/>
  <c r="AO74" i="101"/>
  <c r="AG76" i="101"/>
  <c r="AN78" i="101"/>
  <c r="AL83" i="101"/>
  <c r="AN83" i="101"/>
  <c r="O83" i="101"/>
  <c r="AO83" i="101"/>
  <c r="AS90" i="101"/>
  <c r="AM90" i="101"/>
  <c r="AL97" i="101"/>
  <c r="AN97" i="101"/>
  <c r="O97" i="101"/>
  <c r="AI97" i="101" s="1"/>
  <c r="AV97" i="101" s="1"/>
  <c r="AT97" i="101"/>
  <c r="AO97" i="101"/>
  <c r="AP97" i="101"/>
  <c r="L97" i="101" s="1"/>
  <c r="AT105" i="101"/>
  <c r="AN105" i="101"/>
  <c r="O105" i="101"/>
  <c r="AI105" i="101" s="1"/>
  <c r="AV105" i="101" s="1"/>
  <c r="AO105" i="101"/>
  <c r="AP105" i="101"/>
  <c r="I108" i="101"/>
  <c r="AQ112" i="101"/>
  <c r="AM123" i="101"/>
  <c r="AR89" i="100"/>
  <c r="AO107" i="100"/>
  <c r="AS111" i="100"/>
  <c r="AO115" i="100"/>
  <c r="AP121" i="100"/>
  <c r="L121" i="100" s="1"/>
  <c r="I136" i="100"/>
  <c r="AN136" i="100"/>
  <c r="J142" i="100"/>
  <c r="AL142" i="100"/>
  <c r="AN145" i="100"/>
  <c r="AL36" i="101"/>
  <c r="AJ40" i="101"/>
  <c r="AW40" i="101" s="1"/>
  <c r="AL42" i="101"/>
  <c r="AR47" i="101"/>
  <c r="AO56" i="101"/>
  <c r="AN62" i="101"/>
  <c r="AR72" i="101"/>
  <c r="AP74" i="101"/>
  <c r="L74" i="101" s="1"/>
  <c r="J108" i="101"/>
  <c r="AR112" i="101"/>
  <c r="AT111" i="100"/>
  <c r="AS115" i="100"/>
  <c r="AQ121" i="100"/>
  <c r="AP136" i="100"/>
  <c r="AM142" i="100"/>
  <c r="AT42" i="101"/>
  <c r="AS47" i="101"/>
  <c r="AO62" i="101"/>
  <c r="AR74" i="101"/>
  <c r="AG108" i="101"/>
  <c r="AT108" i="101"/>
  <c r="AQ108" i="101"/>
  <c r="AM108" i="101"/>
  <c r="O108" i="101"/>
  <c r="AN108" i="101"/>
  <c r="AQ122" i="101"/>
  <c r="I122" i="101"/>
  <c r="O123" i="101"/>
  <c r="AJ123" i="101" s="1"/>
  <c r="AW123" i="101" s="1"/>
  <c r="AO123" i="101"/>
  <c r="AT123" i="101"/>
  <c r="AT38" i="100"/>
  <c r="AR43" i="100"/>
  <c r="J55" i="100"/>
  <c r="AL59" i="100"/>
  <c r="AR71" i="100"/>
  <c r="AS73" i="100"/>
  <c r="AT89" i="100"/>
  <c r="J97" i="100"/>
  <c r="AL97" i="100"/>
  <c r="I101" i="100"/>
  <c r="AN101" i="100"/>
  <c r="J104" i="100"/>
  <c r="AN104" i="100"/>
  <c r="AR107" i="100"/>
  <c r="J113" i="100"/>
  <c r="AT115" i="100"/>
  <c r="AQ119" i="100"/>
  <c r="AR121" i="100"/>
  <c r="AS124" i="100"/>
  <c r="O132" i="100"/>
  <c r="AK132" i="100" s="1"/>
  <c r="AX132" i="100" s="1"/>
  <c r="AM132" i="100"/>
  <c r="AQ136" i="100"/>
  <c r="O142" i="100"/>
  <c r="AK142" i="100" s="1"/>
  <c r="AX142" i="100" s="1"/>
  <c r="AP142" i="100"/>
  <c r="L142" i="100" s="1"/>
  <c r="AP145" i="100"/>
  <c r="O151" i="100"/>
  <c r="AI151" i="100" s="1"/>
  <c r="AV151" i="100" s="1"/>
  <c r="AO151" i="100"/>
  <c r="AN36" i="101"/>
  <c r="AM40" i="101"/>
  <c r="O42" i="101"/>
  <c r="AK42" i="101" s="1"/>
  <c r="AX42" i="101" s="1"/>
  <c r="AN45" i="101"/>
  <c r="J49" i="101"/>
  <c r="AN49" i="101"/>
  <c r="O55" i="101"/>
  <c r="AQ56" i="101"/>
  <c r="AT60" i="101"/>
  <c r="AG61" i="101"/>
  <c r="AP62" i="101"/>
  <c r="L62" i="101" s="1"/>
  <c r="AM71" i="101"/>
  <c r="AG73" i="101"/>
  <c r="AT74" i="101"/>
  <c r="J76" i="101"/>
  <c r="AP76" i="101"/>
  <c r="L76" i="101" s="1"/>
  <c r="AQ78" i="101"/>
  <c r="AO108" i="101"/>
  <c r="AS35" i="102"/>
  <c r="AG35" i="102"/>
  <c r="AT35" i="102"/>
  <c r="AR35" i="102"/>
  <c r="AP35" i="102"/>
  <c r="L35" i="102" s="1"/>
  <c r="AO35" i="102"/>
  <c r="AN35" i="102"/>
  <c r="AM35" i="102"/>
  <c r="AL35" i="102"/>
  <c r="O35" i="102"/>
  <c r="J35" i="102"/>
  <c r="AT71" i="100"/>
  <c r="AT73" i="100"/>
  <c r="AM97" i="100"/>
  <c r="I100" i="100"/>
  <c r="AG100" i="100"/>
  <c r="AQ101" i="100"/>
  <c r="AP104" i="100"/>
  <c r="AG108" i="100"/>
  <c r="AT121" i="100"/>
  <c r="AT124" i="100"/>
  <c r="AS125" i="100"/>
  <c r="AG129" i="100"/>
  <c r="AN132" i="100"/>
  <c r="AQ142" i="100"/>
  <c r="AQ145" i="100"/>
  <c r="AP151" i="100"/>
  <c r="L151" i="100" s="1"/>
  <c r="AO36" i="101"/>
  <c r="AN40" i="101"/>
  <c r="AO49" i="101"/>
  <c r="I51" i="101"/>
  <c r="AM51" i="101"/>
  <c r="AM55" i="101"/>
  <c r="AR56" i="101"/>
  <c r="AG57" i="101"/>
  <c r="AQ62" i="101"/>
  <c r="AR76" i="101"/>
  <c r="AR78" i="101"/>
  <c r="AR108" i="101"/>
  <c r="AQ212" i="99"/>
  <c r="AN216" i="99"/>
  <c r="AQ48" i="100"/>
  <c r="L55" i="100"/>
  <c r="AR68" i="100"/>
  <c r="O73" i="100"/>
  <c r="AI73" i="100" s="1"/>
  <c r="AV73" i="100" s="1"/>
  <c r="AO87" i="100"/>
  <c r="AL90" i="100"/>
  <c r="O97" i="100"/>
  <c r="AK97" i="100" s="1"/>
  <c r="AX97" i="100" s="1"/>
  <c r="AO97" i="100"/>
  <c r="J100" i="100"/>
  <c r="O101" i="100"/>
  <c r="AR101" i="100"/>
  <c r="AN106" i="100"/>
  <c r="O113" i="100"/>
  <c r="AL113" i="100"/>
  <c r="I116" i="100"/>
  <c r="AG116" i="100"/>
  <c r="AS119" i="100"/>
  <c r="AG122" i="100"/>
  <c r="I129" i="100"/>
  <c r="AO132" i="100"/>
  <c r="I137" i="100"/>
  <c r="AG137" i="100"/>
  <c r="AO138" i="100"/>
  <c r="AR142" i="100"/>
  <c r="AG143" i="100"/>
  <c r="AR145" i="100"/>
  <c r="AL146" i="100"/>
  <c r="AQ151" i="100"/>
  <c r="AM33" i="101"/>
  <c r="AP36" i="101"/>
  <c r="L36" i="101" s="1"/>
  <c r="AT40" i="101"/>
  <c r="AP45" i="101"/>
  <c r="L45" i="101" s="1"/>
  <c r="O49" i="101"/>
  <c r="AK49" i="101" s="1"/>
  <c r="AX49" i="101" s="1"/>
  <c r="AP49" i="101"/>
  <c r="L49" i="101" s="1"/>
  <c r="J51" i="101"/>
  <c r="AN51" i="101"/>
  <c r="AN55" i="101"/>
  <c r="AT56" i="101"/>
  <c r="I61" i="101"/>
  <c r="AN61" i="101"/>
  <c r="AR62" i="101"/>
  <c r="AQ66" i="101"/>
  <c r="AO71" i="101"/>
  <c r="J73" i="101"/>
  <c r="AN77" i="101"/>
  <c r="AT78" i="101"/>
  <c r="AS81" i="101"/>
  <c r="AM84" i="101"/>
  <c r="AL113" i="101"/>
  <c r="AR113" i="101"/>
  <c r="AO113" i="101"/>
  <c r="O113" i="101"/>
  <c r="AK113" i="101" s="1"/>
  <c r="AX113" i="101" s="1"/>
  <c r="AG113" i="101"/>
  <c r="AQ113" i="101"/>
  <c r="AP102" i="100"/>
  <c r="L102" i="100" s="1"/>
  <c r="AQ36" i="101"/>
  <c r="AO51" i="101"/>
  <c r="AT62" i="101"/>
  <c r="AJ84" i="101"/>
  <c r="AW84" i="101" s="1"/>
  <c r="AI84" i="101"/>
  <c r="AV84" i="101" s="1"/>
  <c r="AT102" i="100"/>
  <c r="AM108" i="100"/>
  <c r="AJ116" i="100"/>
  <c r="AW116" i="100" s="1"/>
  <c r="AI122" i="100"/>
  <c r="AV122" i="100" s="1"/>
  <c r="I126" i="100"/>
  <c r="AL129" i="100"/>
  <c r="AQ132" i="100"/>
  <c r="AM137" i="100"/>
  <c r="I143" i="100"/>
  <c r="AL143" i="100"/>
  <c r="AM152" i="100"/>
  <c r="AL34" i="101"/>
  <c r="AR36" i="101"/>
  <c r="O51" i="101"/>
  <c r="AJ51" i="101" s="1"/>
  <c r="AW51" i="101" s="1"/>
  <c r="AP51" i="101"/>
  <c r="AP55" i="101"/>
  <c r="L55" i="101" s="1"/>
  <c r="AQ61" i="101"/>
  <c r="O73" i="101"/>
  <c r="AM73" i="101"/>
  <c r="J109" i="101"/>
  <c r="AR109" i="101"/>
  <c r="AL109" i="101"/>
  <c r="I109" i="101"/>
  <c r="AS109" i="101"/>
  <c r="AQ109" i="101"/>
  <c r="AN55" i="100"/>
  <c r="AS70" i="100"/>
  <c r="AP91" i="100"/>
  <c r="L91" i="100" s="1"/>
  <c r="AR97" i="100"/>
  <c r="O100" i="100"/>
  <c r="AL100" i="100"/>
  <c r="O108" i="100"/>
  <c r="AJ108" i="100" s="1"/>
  <c r="AW108" i="100" s="1"/>
  <c r="I110" i="100"/>
  <c r="AP110" i="100"/>
  <c r="AO113" i="100"/>
  <c r="AL116" i="100"/>
  <c r="I120" i="100"/>
  <c r="AN120" i="100"/>
  <c r="AL122" i="100"/>
  <c r="J126" i="100"/>
  <c r="O129" i="100"/>
  <c r="AJ129" i="100" s="1"/>
  <c r="AW129" i="100" s="1"/>
  <c r="AM129" i="100"/>
  <c r="AR132" i="100"/>
  <c r="AO134" i="100"/>
  <c r="AN137" i="100"/>
  <c r="J143" i="100"/>
  <c r="AM143" i="100"/>
  <c r="I152" i="100"/>
  <c r="AN152" i="100"/>
  <c r="AM34" i="101"/>
  <c r="AT36" i="101"/>
  <c r="AL38" i="101"/>
  <c r="I41" i="101"/>
  <c r="AS49" i="101"/>
  <c r="AQ51" i="101"/>
  <c r="AG52" i="101"/>
  <c r="AQ55" i="101"/>
  <c r="O57" i="101"/>
  <c r="AO57" i="101"/>
  <c r="AR61" i="101"/>
  <c r="I65" i="101"/>
  <c r="AO65" i="101"/>
  <c r="AN73" i="101"/>
  <c r="AS77" i="101"/>
  <c r="AQ82" i="101"/>
  <c r="AR82" i="101"/>
  <c r="J82" i="101"/>
  <c r="AT93" i="101"/>
  <c r="AL93" i="101"/>
  <c r="AM93" i="101"/>
  <c r="J93" i="101"/>
  <c r="AS93" i="101"/>
  <c r="AS95" i="101"/>
  <c r="O95" i="101"/>
  <c r="AK95" i="101" s="1"/>
  <c r="AX95" i="101" s="1"/>
  <c r="O109" i="101"/>
  <c r="AK109" i="101" s="1"/>
  <c r="AX109" i="101" s="1"/>
  <c r="AT109" i="101"/>
  <c r="J114" i="101"/>
  <c r="AP126" i="100"/>
  <c r="L126" i="100" s="1"/>
  <c r="AN143" i="100"/>
  <c r="AQ152" i="100"/>
  <c r="AN34" i="101"/>
  <c r="AR51" i="101"/>
  <c r="AT55" i="101"/>
  <c r="AR57" i="101"/>
  <c r="AS61" i="101"/>
  <c r="AP65" i="101"/>
  <c r="AO73" i="101"/>
  <c r="AS114" i="101"/>
  <c r="AO114" i="101"/>
  <c r="AL114" i="101"/>
  <c r="AG114" i="101"/>
  <c r="AP114" i="101"/>
  <c r="L114" i="101" s="1"/>
  <c r="AN114" i="101"/>
  <c r="AG118" i="101"/>
  <c r="AT118" i="101"/>
  <c r="I118" i="101"/>
  <c r="AP118" i="101"/>
  <c r="L118" i="101" s="1"/>
  <c r="AG121" i="101"/>
  <c r="AG131" i="101"/>
  <c r="AL135" i="101"/>
  <c r="AN86" i="100"/>
  <c r="AN100" i="100"/>
  <c r="AT110" i="100"/>
  <c r="AN116" i="100"/>
  <c r="AQ120" i="100"/>
  <c r="AN122" i="100"/>
  <c r="O126" i="100"/>
  <c r="AK126" i="100" s="1"/>
  <c r="AX126" i="100" s="1"/>
  <c r="AQ126" i="100"/>
  <c r="AO129" i="100"/>
  <c r="AP137" i="100"/>
  <c r="L137" i="100" s="1"/>
  <c r="AO143" i="100"/>
  <c r="AR153" i="100"/>
  <c r="AP34" i="101"/>
  <c r="L34" i="101" s="1"/>
  <c r="AN38" i="101"/>
  <c r="AM41" i="101"/>
  <c r="AG47" i="101"/>
  <c r="I50" i="101"/>
  <c r="AG50" i="101"/>
  <c r="AS51" i="101"/>
  <c r="AL52" i="101"/>
  <c r="O65" i="101"/>
  <c r="AI65" i="101" s="1"/>
  <c r="AV65" i="101" s="1"/>
  <c r="AQ65" i="101"/>
  <c r="AK67" i="101"/>
  <c r="AX67" i="101" s="1"/>
  <c r="I72" i="101"/>
  <c r="AR73" i="101"/>
  <c r="I78" i="101"/>
  <c r="O82" i="101"/>
  <c r="AJ82" i="101" s="1"/>
  <c r="AW82" i="101" s="1"/>
  <c r="AM82" i="101"/>
  <c r="J85" i="101"/>
  <c r="AL100" i="101"/>
  <c r="O114" i="101"/>
  <c r="AI114" i="101" s="1"/>
  <c r="AV114" i="101" s="1"/>
  <c r="AR114" i="101"/>
  <c r="AS118" i="101"/>
  <c r="AL119" i="101"/>
  <c r="I125" i="101"/>
  <c r="AM126" i="101"/>
  <c r="AG132" i="101"/>
  <c r="I43" i="100"/>
  <c r="I46" i="100"/>
  <c r="AM46" i="100"/>
  <c r="AL53" i="100"/>
  <c r="AQ55" i="100"/>
  <c r="J60" i="100"/>
  <c r="J71" i="100"/>
  <c r="O86" i="100"/>
  <c r="AI86" i="100" s="1"/>
  <c r="AV86" i="100" s="1"/>
  <c r="AO86" i="100"/>
  <c r="AO100" i="100"/>
  <c r="AN105" i="100"/>
  <c r="AR113" i="100"/>
  <c r="AO116" i="100"/>
  <c r="AO122" i="100"/>
  <c r="AR126" i="100"/>
  <c r="AP129" i="100"/>
  <c r="L129" i="100" s="1"/>
  <c r="I135" i="100"/>
  <c r="AL135" i="100"/>
  <c r="AQ137" i="100"/>
  <c r="AN141" i="100"/>
  <c r="AQ143" i="100"/>
  <c r="AP148" i="100"/>
  <c r="L148" i="100" s="1"/>
  <c r="J153" i="100"/>
  <c r="AT34" i="101"/>
  <c r="AT35" i="101"/>
  <c r="AO38" i="101"/>
  <c r="AG39" i="101"/>
  <c r="AN41" i="101"/>
  <c r="AR46" i="101"/>
  <c r="J50" i="101"/>
  <c r="AO52" i="101"/>
  <c r="J58" i="101"/>
  <c r="AL58" i="101"/>
  <c r="J72" i="101"/>
  <c r="J78" i="101"/>
  <c r="AN82" i="101"/>
  <c r="AM85" i="101"/>
  <c r="AT85" i="101"/>
  <c r="AQ85" i="101"/>
  <c r="AN85" i="101"/>
  <c r="O85" i="101"/>
  <c r="AI85" i="101" s="1"/>
  <c r="AV85" i="101" s="1"/>
  <c r="AG85" i="101"/>
  <c r="I85" i="101"/>
  <c r="AO85" i="101"/>
  <c r="J88" i="101"/>
  <c r="AQ88" i="101"/>
  <c r="AN88" i="101"/>
  <c r="AG88" i="101"/>
  <c r="AL89" i="101"/>
  <c r="J100" i="101"/>
  <c r="AM100" i="101"/>
  <c r="AN103" i="101"/>
  <c r="AG112" i="101"/>
  <c r="AT114" i="101"/>
  <c r="O118" i="101"/>
  <c r="AI118" i="101" s="1"/>
  <c r="AV118" i="101" s="1"/>
  <c r="AR119" i="101"/>
  <c r="AS125" i="101"/>
  <c r="AT125" i="101"/>
  <c r="AM125" i="101"/>
  <c r="J125" i="101"/>
  <c r="AR125" i="101"/>
  <c r="AR126" i="101"/>
  <c r="AN131" i="101"/>
  <c r="AR124" i="101"/>
  <c r="AN128" i="101"/>
  <c r="AG130" i="101"/>
  <c r="AP133" i="101"/>
  <c r="AG134" i="101"/>
  <c r="AR145" i="101"/>
  <c r="AQ31" i="102"/>
  <c r="J39" i="102"/>
  <c r="AL39" i="102"/>
  <c r="AM46" i="102"/>
  <c r="AN50" i="102"/>
  <c r="AR52" i="102"/>
  <c r="AM57" i="102"/>
  <c r="J62" i="102"/>
  <c r="AO63" i="102"/>
  <c r="I65" i="102"/>
  <c r="AS65" i="102"/>
  <c r="AL71" i="102"/>
  <c r="AN74" i="102"/>
  <c r="AM78" i="102"/>
  <c r="I82" i="102"/>
  <c r="AQ85" i="102"/>
  <c r="AT87" i="102"/>
  <c r="I89" i="102"/>
  <c r="AM89" i="102"/>
  <c r="I91" i="102"/>
  <c r="AL91" i="102"/>
  <c r="AP95" i="102"/>
  <c r="L95" i="102" s="1"/>
  <c r="AM100" i="102"/>
  <c r="AL102" i="102"/>
  <c r="AN106" i="102"/>
  <c r="I111" i="102"/>
  <c r="AG111" i="102"/>
  <c r="J113" i="102"/>
  <c r="AL113" i="102"/>
  <c r="AM120" i="102"/>
  <c r="AP124" i="102"/>
  <c r="L124" i="102" s="1"/>
  <c r="AR128" i="102"/>
  <c r="AS134" i="102"/>
  <c r="AO142" i="102"/>
  <c r="I145" i="102"/>
  <c r="AM145" i="102"/>
  <c r="I164" i="102"/>
  <c r="AG164" i="102"/>
  <c r="I168" i="102"/>
  <c r="AQ168" i="102"/>
  <c r="AT173" i="102"/>
  <c r="AN39" i="102"/>
  <c r="J52" i="102"/>
  <c r="J89" i="102"/>
  <c r="AN89" i="102"/>
  <c r="J91" i="102"/>
  <c r="AM91" i="102"/>
  <c r="AM113" i="102"/>
  <c r="AP89" i="102"/>
  <c r="L89" i="102" s="1"/>
  <c r="AN91" i="102"/>
  <c r="O113" i="102"/>
  <c r="AO113" i="102"/>
  <c r="AP125" i="102"/>
  <c r="L125" i="102" s="1"/>
  <c r="AR129" i="102"/>
  <c r="AQ145" i="102"/>
  <c r="AM158" i="102"/>
  <c r="AL164" i="102"/>
  <c r="AQ134" i="101"/>
  <c r="AG144" i="101"/>
  <c r="AQ39" i="102"/>
  <c r="AM47" i="102"/>
  <c r="AR53" i="102"/>
  <c r="AP54" i="102"/>
  <c r="L54" i="102" s="1"/>
  <c r="AR63" i="102"/>
  <c r="AR71" i="102"/>
  <c r="AR74" i="102"/>
  <c r="AG79" i="102"/>
  <c r="AM82" i="102"/>
  <c r="AQ89" i="102"/>
  <c r="O91" i="102"/>
  <c r="AK91" i="102" s="1"/>
  <c r="AX91" i="102" s="1"/>
  <c r="AO91" i="102"/>
  <c r="AT95" i="102"/>
  <c r="AL103" i="102"/>
  <c r="AP113" i="102"/>
  <c r="AT124" i="102"/>
  <c r="AQ125" i="102"/>
  <c r="AS129" i="102"/>
  <c r="AJ130" i="102"/>
  <c r="AW130" i="102" s="1"/>
  <c r="AN132" i="102"/>
  <c r="AS135" i="102"/>
  <c r="AR142" i="102"/>
  <c r="O145" i="102"/>
  <c r="AK145" i="102" s="1"/>
  <c r="AX145" i="102" s="1"/>
  <c r="AR145" i="102"/>
  <c r="AN158" i="102"/>
  <c r="AN164" i="102"/>
  <c r="O168" i="102"/>
  <c r="AK168" i="102" s="1"/>
  <c r="AX168" i="102" s="1"/>
  <c r="AG91" i="101"/>
  <c r="AM96" i="101"/>
  <c r="AG98" i="101"/>
  <c r="AP111" i="101"/>
  <c r="L111" i="101" s="1"/>
  <c r="AR128" i="101"/>
  <c r="O130" i="101"/>
  <c r="AL130" i="101"/>
  <c r="O134" i="101"/>
  <c r="AK134" i="101" s="1"/>
  <c r="AX134" i="101" s="1"/>
  <c r="AM137" i="101"/>
  <c r="I144" i="101"/>
  <c r="I32" i="102"/>
  <c r="AG32" i="102"/>
  <c r="AN33" i="102"/>
  <c r="AR39" i="102"/>
  <c r="AL40" i="102"/>
  <c r="I47" i="102"/>
  <c r="AO47" i="102"/>
  <c r="AG49" i="102"/>
  <c r="AG51" i="102"/>
  <c r="AQ54" i="102"/>
  <c r="AG55" i="102"/>
  <c r="AQ57" i="102"/>
  <c r="AT63" i="102"/>
  <c r="AR66" i="102"/>
  <c r="AS71" i="102"/>
  <c r="AG73" i="102"/>
  <c r="AT74" i="102"/>
  <c r="I79" i="102"/>
  <c r="AO82" i="102"/>
  <c r="AR89" i="102"/>
  <c r="AP91" i="102"/>
  <c r="L91" i="102" s="1"/>
  <c r="AN96" i="102"/>
  <c r="AG101" i="102"/>
  <c r="AO103" i="102"/>
  <c r="AT106" i="102"/>
  <c r="O111" i="102"/>
  <c r="AL111" i="102"/>
  <c r="AQ113" i="102"/>
  <c r="AN115" i="102"/>
  <c r="AR120" i="102"/>
  <c r="AT125" i="102"/>
  <c r="I129" i="102"/>
  <c r="AL130" i="102"/>
  <c r="AP132" i="102"/>
  <c r="L132" i="102" s="1"/>
  <c r="AG137" i="102"/>
  <c r="AT142" i="102"/>
  <c r="AR143" i="102"/>
  <c r="AT145" i="102"/>
  <c r="AO156" i="102"/>
  <c r="AO158" i="102"/>
  <c r="O164" i="102"/>
  <c r="AK164" i="102" s="1"/>
  <c r="AX164" i="102" s="1"/>
  <c r="AO164" i="102"/>
  <c r="AL169" i="102"/>
  <c r="AL174" i="102"/>
  <c r="AT113" i="102"/>
  <c r="AN130" i="102"/>
  <c r="AP158" i="102"/>
  <c r="L158" i="102" s="1"/>
  <c r="AP164" i="102"/>
  <c r="L164" i="102" s="1"/>
  <c r="O169" i="102"/>
  <c r="AJ169" i="102" s="1"/>
  <c r="AW169" i="102" s="1"/>
  <c r="AM169" i="102"/>
  <c r="O174" i="102"/>
  <c r="AM174" i="102"/>
  <c r="AQ47" i="102"/>
  <c r="AM79" i="102"/>
  <c r="AQ82" i="102"/>
  <c r="AR91" i="102"/>
  <c r="AR103" i="102"/>
  <c r="AG105" i="102"/>
  <c r="AN111" i="102"/>
  <c r="AR115" i="102"/>
  <c r="AP130" i="102"/>
  <c r="L130" i="102" s="1"/>
  <c r="AR132" i="102"/>
  <c r="AQ141" i="102"/>
  <c r="AN146" i="102"/>
  <c r="AM149" i="102"/>
  <c r="AG151" i="102"/>
  <c r="AQ156" i="102"/>
  <c r="AQ158" i="102"/>
  <c r="AQ161" i="102"/>
  <c r="AQ164" i="102"/>
  <c r="AN169" i="102"/>
  <c r="AN174" i="102"/>
  <c r="AM91" i="101"/>
  <c r="AL98" i="101"/>
  <c r="AS101" i="101"/>
  <c r="I129" i="101"/>
  <c r="AG129" i="101"/>
  <c r="AO130" i="101"/>
  <c r="AP137" i="101"/>
  <c r="L137" i="101" s="1"/>
  <c r="O144" i="101"/>
  <c r="AM146" i="101"/>
  <c r="AQ40" i="102"/>
  <c r="AR47" i="102"/>
  <c r="J49" i="102"/>
  <c r="AM49" i="102"/>
  <c r="AK51" i="102"/>
  <c r="AX51" i="102" s="1"/>
  <c r="J55" i="102"/>
  <c r="AN55" i="102"/>
  <c r="J64" i="102"/>
  <c r="I67" i="102"/>
  <c r="AO68" i="102"/>
  <c r="I70" i="102"/>
  <c r="I73" i="102"/>
  <c r="AQ73" i="102"/>
  <c r="J75" i="102"/>
  <c r="AL75" i="102"/>
  <c r="O79" i="102"/>
  <c r="AI79" i="102" s="1"/>
  <c r="AV79" i="102" s="1"/>
  <c r="AN79" i="102"/>
  <c r="AG83" i="102"/>
  <c r="AL86" i="102"/>
  <c r="AT91" i="102"/>
  <c r="AL101" i="102"/>
  <c r="AT103" i="102"/>
  <c r="J107" i="102"/>
  <c r="AL107" i="102"/>
  <c r="AP111" i="102"/>
  <c r="L111" i="102" s="1"/>
  <c r="O115" i="102"/>
  <c r="AK115" i="102" s="1"/>
  <c r="AX115" i="102" s="1"/>
  <c r="AG116" i="102"/>
  <c r="AL122" i="102"/>
  <c r="AT130" i="102"/>
  <c r="AT132" i="102"/>
  <c r="AM137" i="102"/>
  <c r="O141" i="102"/>
  <c r="AK141" i="102" s="1"/>
  <c r="AX141" i="102" s="1"/>
  <c r="AT141" i="102"/>
  <c r="AP146" i="102"/>
  <c r="L146" i="102" s="1"/>
  <c r="O149" i="102"/>
  <c r="AJ149" i="102" s="1"/>
  <c r="AW149" i="102" s="1"/>
  <c r="AN149" i="102"/>
  <c r="AR156" i="102"/>
  <c r="AR158" i="102"/>
  <c r="O161" i="102"/>
  <c r="AK161" i="102" s="1"/>
  <c r="AX161" i="102" s="1"/>
  <c r="AR161" i="102"/>
  <c r="AG162" i="102"/>
  <c r="AR164" i="102"/>
  <c r="AO169" i="102"/>
  <c r="AO170" i="102"/>
  <c r="AL172" i="102"/>
  <c r="AO174" i="102"/>
  <c r="AL144" i="101"/>
  <c r="O32" i="102"/>
  <c r="AJ42" i="102"/>
  <c r="AW42" i="102" s="1"/>
  <c r="AT47" i="102"/>
  <c r="AN49" i="102"/>
  <c r="AP55" i="102"/>
  <c r="L55" i="102" s="1"/>
  <c r="AR73" i="102"/>
  <c r="AM75" i="102"/>
  <c r="AP79" i="102"/>
  <c r="L79" i="102" s="1"/>
  <c r="I105" i="102"/>
  <c r="AM105" i="102"/>
  <c r="AM107" i="102"/>
  <c r="AQ111" i="102"/>
  <c r="I116" i="102"/>
  <c r="I122" i="102"/>
  <c r="AN122" i="102"/>
  <c r="AO131" i="102"/>
  <c r="O137" i="102"/>
  <c r="AK137" i="102" s="1"/>
  <c r="AX137" i="102" s="1"/>
  <c r="AO137" i="102"/>
  <c r="AT146" i="102"/>
  <c r="AN147" i="102"/>
  <c r="AO149" i="102"/>
  <c r="AN151" i="102"/>
  <c r="AG157" i="102"/>
  <c r="AT158" i="102"/>
  <c r="AR159" i="102"/>
  <c r="AT164" i="102"/>
  <c r="AQ169" i="102"/>
  <c r="AM172" i="102"/>
  <c r="AP174" i="102"/>
  <c r="L174" i="102" s="1"/>
  <c r="AR96" i="101"/>
  <c r="AN98" i="101"/>
  <c r="AI129" i="101"/>
  <c r="AV129" i="101" s="1"/>
  <c r="AR130" i="101"/>
  <c r="AO140" i="101"/>
  <c r="AM144" i="101"/>
  <c r="AO146" i="101"/>
  <c r="AM32" i="102"/>
  <c r="AG34" i="102"/>
  <c r="AP36" i="102"/>
  <c r="L36" i="102" s="1"/>
  <c r="AL42" i="102"/>
  <c r="AO49" i="102"/>
  <c r="AM51" i="102"/>
  <c r="AQ55" i="102"/>
  <c r="AM58" i="102"/>
  <c r="AM60" i="102"/>
  <c r="O64" i="102"/>
  <c r="AM64" i="102"/>
  <c r="AS73" i="102"/>
  <c r="AN75" i="102"/>
  <c r="AQ79" i="102"/>
  <c r="AT83" i="102"/>
  <c r="I85" i="102"/>
  <c r="AG85" i="102"/>
  <c r="AQ86" i="102"/>
  <c r="AM90" i="102"/>
  <c r="I95" i="102"/>
  <c r="AG95" i="102"/>
  <c r="AR97" i="102"/>
  <c r="AO101" i="102"/>
  <c r="J105" i="102"/>
  <c r="AN105" i="102"/>
  <c r="O107" i="102"/>
  <c r="AI107" i="102" s="1"/>
  <c r="AV107" i="102" s="1"/>
  <c r="AN107" i="102"/>
  <c r="AR111" i="102"/>
  <c r="J116" i="102"/>
  <c r="J122" i="102"/>
  <c r="AO122" i="102"/>
  <c r="O126" i="102"/>
  <c r="AL126" i="102"/>
  <c r="J128" i="102"/>
  <c r="AP131" i="102"/>
  <c r="L131" i="102" s="1"/>
  <c r="AQ137" i="102"/>
  <c r="AL138" i="102"/>
  <c r="I142" i="102"/>
  <c r="AG142" i="102"/>
  <c r="AM144" i="102"/>
  <c r="AO147" i="102"/>
  <c r="AP149" i="102"/>
  <c r="L149" i="102" s="1"/>
  <c r="AL162" i="102"/>
  <c r="J172" i="102"/>
  <c r="AN172" i="102"/>
  <c r="AQ174" i="102"/>
  <c r="AP105" i="102"/>
  <c r="L105" i="102" s="1"/>
  <c r="AT111" i="102"/>
  <c r="AL116" i="102"/>
  <c r="AQ122" i="102"/>
  <c r="AQ131" i="102"/>
  <c r="AN162" i="102"/>
  <c r="AO172" i="102"/>
  <c r="AR174" i="102"/>
  <c r="AL176" i="102"/>
  <c r="AO144" i="101"/>
  <c r="AT146" i="101"/>
  <c r="AP32" i="102"/>
  <c r="L32" i="102" s="1"/>
  <c r="AN38" i="102"/>
  <c r="AO44" i="102"/>
  <c r="AO56" i="102"/>
  <c r="AQ61" i="102"/>
  <c r="I74" i="102"/>
  <c r="AT79" i="102"/>
  <c r="AQ105" i="102"/>
  <c r="AN112" i="102"/>
  <c r="O116" i="102"/>
  <c r="AI116" i="102" s="1"/>
  <c r="AV116" i="102" s="1"/>
  <c r="AN116" i="102"/>
  <c r="AR122" i="102"/>
  <c r="O128" i="102"/>
  <c r="AL128" i="102"/>
  <c r="O131" i="102"/>
  <c r="AJ131" i="102" s="1"/>
  <c r="AW131" i="102" s="1"/>
  <c r="AR131" i="102"/>
  <c r="AM133" i="102"/>
  <c r="AP138" i="102"/>
  <c r="L138" i="102" s="1"/>
  <c r="AQ157" i="102"/>
  <c r="AP162" i="102"/>
  <c r="L162" i="102" s="1"/>
  <c r="AM165" i="102"/>
  <c r="AG167" i="102"/>
  <c r="AP172" i="102"/>
  <c r="L172" i="102" s="1"/>
  <c r="AT174" i="102"/>
  <c r="AR175" i="102"/>
  <c r="AM176" i="102"/>
  <c r="AM124" i="101"/>
  <c r="AP144" i="101"/>
  <c r="L144" i="101" s="1"/>
  <c r="AQ32" i="102"/>
  <c r="AN34" i="102"/>
  <c r="AP38" i="102"/>
  <c r="L38" i="102" s="1"/>
  <c r="AI48" i="102"/>
  <c r="AV48" i="102" s="1"/>
  <c r="AR49" i="102"/>
  <c r="I56" i="102"/>
  <c r="AQ56" i="102"/>
  <c r="I61" i="102"/>
  <c r="AR61" i="102"/>
  <c r="AQ64" i="102"/>
  <c r="J74" i="102"/>
  <c r="AQ75" i="102"/>
  <c r="L85" i="102"/>
  <c r="AL87" i="102"/>
  <c r="AM98" i="102"/>
  <c r="AG100" i="102"/>
  <c r="AR105" i="102"/>
  <c r="AO112" i="102"/>
  <c r="AP116" i="102"/>
  <c r="L116" i="102" s="1"/>
  <c r="AS122" i="102"/>
  <c r="I124" i="102"/>
  <c r="AL124" i="102"/>
  <c r="AM128" i="102"/>
  <c r="AS131" i="102"/>
  <c r="O133" i="102"/>
  <c r="AI133" i="102" s="1"/>
  <c r="AV133" i="102" s="1"/>
  <c r="AN133" i="102"/>
  <c r="L142" i="102"/>
  <c r="I148" i="102"/>
  <c r="AG148" i="102"/>
  <c r="AR152" i="102"/>
  <c r="AG153" i="102"/>
  <c r="O157" i="102"/>
  <c r="AK157" i="102" s="1"/>
  <c r="AX157" i="102" s="1"/>
  <c r="AT157" i="102"/>
  <c r="O160" i="102"/>
  <c r="AL160" i="102"/>
  <c r="AT162" i="102"/>
  <c r="AN163" i="102"/>
  <c r="O165" i="102"/>
  <c r="AN165" i="102"/>
  <c r="AQ172" i="102"/>
  <c r="AN176" i="102"/>
  <c r="AQ144" i="101"/>
  <c r="AR32" i="102"/>
  <c r="I38" i="102"/>
  <c r="AQ38" i="102"/>
  <c r="AK48" i="102"/>
  <c r="AX48" i="102" s="1"/>
  <c r="J61" i="102"/>
  <c r="AT61" i="102"/>
  <c r="J87" i="102"/>
  <c r="AO87" i="102"/>
  <c r="I112" i="102"/>
  <c r="AR112" i="102"/>
  <c r="AQ116" i="102"/>
  <c r="AG117" i="102"/>
  <c r="J124" i="102"/>
  <c r="AM124" i="102"/>
  <c r="AN128" i="102"/>
  <c r="AP133" i="102"/>
  <c r="L133" i="102" s="1"/>
  <c r="O142" i="102"/>
  <c r="AL142" i="102"/>
  <c r="AG158" i="102"/>
  <c r="AG173" i="102"/>
  <c r="AM62" i="102"/>
  <c r="AG82" i="102"/>
  <c r="AP87" i="102"/>
  <c r="L87" i="102" s="1"/>
  <c r="AG89" i="102"/>
  <c r="AR116" i="102"/>
  <c r="AN124" i="102"/>
  <c r="AO128" i="102"/>
  <c r="AQ133" i="102"/>
  <c r="AM142" i="102"/>
  <c r="AL148" i="102"/>
  <c r="I158" i="102"/>
  <c r="AQ124" i="101"/>
  <c r="J128" i="101"/>
  <c r="AM128" i="101"/>
  <c r="AR129" i="101"/>
  <c r="AN133" i="101"/>
  <c r="AT144" i="101"/>
  <c r="J31" i="102"/>
  <c r="AP31" i="102"/>
  <c r="L31" i="102" s="1"/>
  <c r="AT34" i="102"/>
  <c r="I39" i="102"/>
  <c r="AT45" i="102"/>
  <c r="AO48" i="102"/>
  <c r="J50" i="102"/>
  <c r="AM50" i="102"/>
  <c r="AT51" i="102"/>
  <c r="AP52" i="102"/>
  <c r="L52" i="102" s="1"/>
  <c r="AG53" i="102"/>
  <c r="J57" i="102"/>
  <c r="AL57" i="102"/>
  <c r="I62" i="102"/>
  <c r="AQ62" i="102"/>
  <c r="AP65" i="102"/>
  <c r="L65" i="102" s="1"/>
  <c r="AM74" i="102"/>
  <c r="AO85" i="102"/>
  <c r="AR87" i="102"/>
  <c r="AN95" i="102"/>
  <c r="AQ98" i="102"/>
  <c r="AK100" i="102"/>
  <c r="AX100" i="102" s="1"/>
  <c r="J102" i="102"/>
  <c r="J106" i="102"/>
  <c r="AM106" i="102"/>
  <c r="I110" i="102"/>
  <c r="I113" i="102"/>
  <c r="AT116" i="102"/>
  <c r="AM117" i="102"/>
  <c r="J120" i="102"/>
  <c r="AO124" i="102"/>
  <c r="AR126" i="102"/>
  <c r="AP128" i="102"/>
  <c r="L128" i="102" s="1"/>
  <c r="J132" i="102"/>
  <c r="AO140" i="102"/>
  <c r="AN142" i="102"/>
  <c r="AN148" i="102"/>
  <c r="AL153" i="102"/>
  <c r="AG155" i="102"/>
  <c r="J158" i="102"/>
  <c r="AO160" i="102"/>
  <c r="I173" i="102"/>
  <c r="AQ173" i="102"/>
  <c r="AK33" i="102"/>
  <c r="AX33" i="102" s="1"/>
  <c r="AJ33" i="102"/>
  <c r="AW33" i="102" s="1"/>
  <c r="AI33" i="102"/>
  <c r="AV33" i="102" s="1"/>
  <c r="AI37" i="102"/>
  <c r="AV37" i="102" s="1"/>
  <c r="AK37" i="102"/>
  <c r="AX37" i="102" s="1"/>
  <c r="AJ37" i="102"/>
  <c r="AW37" i="102" s="1"/>
  <c r="AK49" i="102"/>
  <c r="AX49" i="102" s="1"/>
  <c r="AJ49" i="102"/>
  <c r="AW49" i="102" s="1"/>
  <c r="AI49" i="102"/>
  <c r="AV49" i="102" s="1"/>
  <c r="AK53" i="102"/>
  <c r="AX53" i="102" s="1"/>
  <c r="AJ53" i="102"/>
  <c r="AW53" i="102" s="1"/>
  <c r="AI53" i="102"/>
  <c r="AV53" i="102" s="1"/>
  <c r="AK55" i="102"/>
  <c r="AX55" i="102" s="1"/>
  <c r="AJ55" i="102"/>
  <c r="AW55" i="102" s="1"/>
  <c r="AI55" i="102"/>
  <c r="AV55" i="102" s="1"/>
  <c r="AQ92" i="102"/>
  <c r="I92" i="102"/>
  <c r="AP92" i="102"/>
  <c r="L92" i="102" s="1"/>
  <c r="AN92" i="102"/>
  <c r="AM92" i="102"/>
  <c r="AT92" i="102"/>
  <c r="AS36" i="102"/>
  <c r="AT43" i="102"/>
  <c r="AS52" i="102"/>
  <c r="AT59" i="102"/>
  <c r="AR72" i="102"/>
  <c r="J72" i="102"/>
  <c r="AN72" i="102"/>
  <c r="O92" i="102"/>
  <c r="O114" i="102"/>
  <c r="AQ114" i="102"/>
  <c r="I114" i="102"/>
  <c r="AO114" i="102"/>
  <c r="AM114" i="102"/>
  <c r="J114" i="102"/>
  <c r="AT114" i="102"/>
  <c r="AS114" i="102"/>
  <c r="AR114" i="102"/>
  <c r="AP114" i="102"/>
  <c r="L114" i="102" s="1"/>
  <c r="AN114" i="102"/>
  <c r="AL114" i="102"/>
  <c r="AG114" i="102"/>
  <c r="AT36" i="102"/>
  <c r="J38" i="102"/>
  <c r="AR38" i="102"/>
  <c r="AP40" i="102"/>
  <c r="L40" i="102" s="1"/>
  <c r="AG41" i="102"/>
  <c r="O43" i="102"/>
  <c r="AL44" i="102"/>
  <c r="AS45" i="102"/>
  <c r="AT52" i="102"/>
  <c r="J54" i="102"/>
  <c r="AR54" i="102"/>
  <c r="AP56" i="102"/>
  <c r="L56" i="102" s="1"/>
  <c r="O59" i="102"/>
  <c r="AL60" i="102"/>
  <c r="AS61" i="102"/>
  <c r="AR65" i="102"/>
  <c r="J67" i="102"/>
  <c r="AT67" i="102"/>
  <c r="O69" i="102"/>
  <c r="AM80" i="102"/>
  <c r="AT80" i="102"/>
  <c r="AP80" i="102"/>
  <c r="L80" i="102" s="1"/>
  <c r="AG88" i="102"/>
  <c r="AQ108" i="102"/>
  <c r="I108" i="102"/>
  <c r="AP108" i="102"/>
  <c r="L108" i="102" s="1"/>
  <c r="AO108" i="102"/>
  <c r="AN108" i="102"/>
  <c r="AM108" i="102"/>
  <c r="AL108" i="102"/>
  <c r="AG108" i="102"/>
  <c r="O108" i="102"/>
  <c r="AT108" i="102"/>
  <c r="AS43" i="102"/>
  <c r="AS59" i="102"/>
  <c r="O36" i="102"/>
  <c r="AS38" i="102"/>
  <c r="O52" i="102"/>
  <c r="AS54" i="102"/>
  <c r="O72" i="102"/>
  <c r="AQ76" i="102"/>
  <c r="I76" i="102"/>
  <c r="AN76" i="102"/>
  <c r="AT76" i="102"/>
  <c r="AG92" i="102"/>
  <c r="AS31" i="102"/>
  <c r="AM37" i="102"/>
  <c r="AT38" i="102"/>
  <c r="J40" i="102"/>
  <c r="AR40" i="102"/>
  <c r="AP42" i="102"/>
  <c r="L42" i="102" s="1"/>
  <c r="AG43" i="102"/>
  <c r="AN44" i="102"/>
  <c r="O45" i="102"/>
  <c r="AL46" i="102"/>
  <c r="AS47" i="102"/>
  <c r="AM53" i="102"/>
  <c r="AT54" i="102"/>
  <c r="J56" i="102"/>
  <c r="AR56" i="102"/>
  <c r="AP58" i="102"/>
  <c r="L58" i="102" s="1"/>
  <c r="AG59" i="102"/>
  <c r="AN60" i="102"/>
  <c r="O61" i="102"/>
  <c r="AL62" i="102"/>
  <c r="AS63" i="102"/>
  <c r="J65" i="102"/>
  <c r="AL66" i="102"/>
  <c r="AN68" i="102"/>
  <c r="AG69" i="102"/>
  <c r="AM71" i="102"/>
  <c r="AT73" i="102"/>
  <c r="O76" i="102"/>
  <c r="AP78" i="102"/>
  <c r="L78" i="102" s="1"/>
  <c r="AT81" i="102"/>
  <c r="AQ81" i="102"/>
  <c r="I81" i="102"/>
  <c r="AM81" i="102"/>
  <c r="AG81" i="102"/>
  <c r="O84" i="102"/>
  <c r="AR84" i="102"/>
  <c r="J84" i="102"/>
  <c r="AQ84" i="102"/>
  <c r="I84" i="102"/>
  <c r="AP84" i="102"/>
  <c r="L84" i="102" s="1"/>
  <c r="AL84" i="102"/>
  <c r="AR99" i="102"/>
  <c r="J99" i="102"/>
  <c r="AQ99" i="102"/>
  <c r="I99" i="102"/>
  <c r="AP99" i="102"/>
  <c r="L99" i="102" s="1"/>
  <c r="AO99" i="102"/>
  <c r="AN99" i="102"/>
  <c r="AM99" i="102"/>
  <c r="AL99" i="102"/>
  <c r="AG99" i="102"/>
  <c r="O99" i="102"/>
  <c r="AG36" i="102"/>
  <c r="O38" i="102"/>
  <c r="AS40" i="102"/>
  <c r="AI50" i="102"/>
  <c r="AV50" i="102" s="1"/>
  <c r="AG52" i="102"/>
  <c r="O54" i="102"/>
  <c r="AS56" i="102"/>
  <c r="AQ65" i="102"/>
  <c r="AM65" i="102"/>
  <c r="O67" i="102"/>
  <c r="AG72" i="102"/>
  <c r="AK75" i="102"/>
  <c r="AX75" i="102" s="1"/>
  <c r="AG80" i="102"/>
  <c r="AL92" i="102"/>
  <c r="AR108" i="102"/>
  <c r="AQ118" i="102"/>
  <c r="I118" i="102"/>
  <c r="AM118" i="102"/>
  <c r="J118" i="102"/>
  <c r="AT118" i="102"/>
  <c r="AS118" i="102"/>
  <c r="AR118" i="102"/>
  <c r="AP118" i="102"/>
  <c r="L118" i="102" s="1"/>
  <c r="AO118" i="102"/>
  <c r="AN118" i="102"/>
  <c r="AL118" i="102"/>
  <c r="AG118" i="102"/>
  <c r="O118" i="102"/>
  <c r="AI167" i="102"/>
  <c r="AV167" i="102" s="1"/>
  <c r="AK167" i="102"/>
  <c r="AX167" i="102" s="1"/>
  <c r="AJ167" i="102"/>
  <c r="AW167" i="102" s="1"/>
  <c r="O31" i="102"/>
  <c r="AL32" i="102"/>
  <c r="AS33" i="102"/>
  <c r="I35" i="102"/>
  <c r="AQ35" i="102"/>
  <c r="AO37" i="102"/>
  <c r="AM39" i="102"/>
  <c r="AT40" i="102"/>
  <c r="J42" i="102"/>
  <c r="AR42" i="102"/>
  <c r="AP44" i="102"/>
  <c r="L44" i="102" s="1"/>
  <c r="AG45" i="102"/>
  <c r="AN46" i="102"/>
  <c r="O47" i="102"/>
  <c r="AL48" i="102"/>
  <c r="AS49" i="102"/>
  <c r="AJ50" i="102"/>
  <c r="AW50" i="102" s="1"/>
  <c r="AO53" i="102"/>
  <c r="AM55" i="102"/>
  <c r="AT56" i="102"/>
  <c r="J58" i="102"/>
  <c r="AR58" i="102"/>
  <c r="AP60" i="102"/>
  <c r="L60" i="102" s="1"/>
  <c r="AG61" i="102"/>
  <c r="AN62" i="102"/>
  <c r="O63" i="102"/>
  <c r="AL64" i="102"/>
  <c r="AN66" i="102"/>
  <c r="AP68" i="102"/>
  <c r="L68" i="102" s="1"/>
  <c r="AT70" i="102"/>
  <c r="AP70" i="102"/>
  <c r="L70" i="102" s="1"/>
  <c r="AO71" i="102"/>
  <c r="AG76" i="102"/>
  <c r="O77" i="102"/>
  <c r="AQ77" i="102"/>
  <c r="I77" i="102"/>
  <c r="AO77" i="102"/>
  <c r="AS78" i="102"/>
  <c r="AP88" i="102"/>
  <c r="L88" i="102" s="1"/>
  <c r="AO92" i="102"/>
  <c r="AS108" i="102"/>
  <c r="AP37" i="102"/>
  <c r="L37" i="102" s="1"/>
  <c r="AG38" i="102"/>
  <c r="O40" i="102"/>
  <c r="AL41" i="102"/>
  <c r="AS42" i="102"/>
  <c r="I44" i="102"/>
  <c r="AQ44" i="102"/>
  <c r="AO46" i="102"/>
  <c r="AP53" i="102"/>
  <c r="L53" i="102" s="1"/>
  <c r="AG54" i="102"/>
  <c r="O56" i="102"/>
  <c r="AS58" i="102"/>
  <c r="I60" i="102"/>
  <c r="AQ60" i="102"/>
  <c r="AO62" i="102"/>
  <c r="O65" i="102"/>
  <c r="AG67" i="102"/>
  <c r="AQ68" i="102"/>
  <c r="AL73" i="102"/>
  <c r="O73" i="102"/>
  <c r="AO73" i="102"/>
  <c r="AT78" i="102"/>
  <c r="AI80" i="102"/>
  <c r="AV80" i="102" s="1"/>
  <c r="AR83" i="102"/>
  <c r="J83" i="102"/>
  <c r="AQ83" i="102"/>
  <c r="AO83" i="102"/>
  <c r="AN83" i="102"/>
  <c r="O83" i="102"/>
  <c r="AG84" i="102"/>
  <c r="AR92" i="102"/>
  <c r="AT123" i="102"/>
  <c r="AP123" i="102"/>
  <c r="L123" i="102" s="1"/>
  <c r="AN123" i="102"/>
  <c r="AL123" i="102"/>
  <c r="I123" i="102"/>
  <c r="AS123" i="102"/>
  <c r="AR123" i="102"/>
  <c r="AQ123" i="102"/>
  <c r="AO123" i="102"/>
  <c r="AM123" i="102"/>
  <c r="AG123" i="102"/>
  <c r="O123" i="102"/>
  <c r="AG31" i="102"/>
  <c r="AN32" i="102"/>
  <c r="AL34" i="102"/>
  <c r="I37" i="102"/>
  <c r="AQ37" i="102"/>
  <c r="AO39" i="102"/>
  <c r="AM41" i="102"/>
  <c r="J44" i="102"/>
  <c r="AR44" i="102"/>
  <c r="AP46" i="102"/>
  <c r="L46" i="102" s="1"/>
  <c r="AG47" i="102"/>
  <c r="AN48" i="102"/>
  <c r="AL50" i="102"/>
  <c r="I53" i="102"/>
  <c r="AQ53" i="102"/>
  <c r="AO55" i="102"/>
  <c r="J60" i="102"/>
  <c r="AR60" i="102"/>
  <c r="AP62" i="102"/>
  <c r="L62" i="102" s="1"/>
  <c r="AG63" i="102"/>
  <c r="AN64" i="102"/>
  <c r="I68" i="102"/>
  <c r="AL69" i="102"/>
  <c r="AQ71" i="102"/>
  <c r="AK80" i="102"/>
  <c r="AX80" i="102" s="1"/>
  <c r="AI81" i="102"/>
  <c r="AV81" i="102" s="1"/>
  <c r="AS92" i="102"/>
  <c r="AO94" i="102"/>
  <c r="AN94" i="102"/>
  <c r="AL94" i="102"/>
  <c r="AG94" i="102"/>
  <c r="AT94" i="102"/>
  <c r="AR94" i="102"/>
  <c r="J94" i="102"/>
  <c r="AS99" i="102"/>
  <c r="J37" i="102"/>
  <c r="AR37" i="102"/>
  <c r="AG40" i="102"/>
  <c r="AN41" i="102"/>
  <c r="AL43" i="102"/>
  <c r="AS44" i="102"/>
  <c r="AG56" i="102"/>
  <c r="AL59" i="102"/>
  <c r="AS60" i="102"/>
  <c r="AG65" i="102"/>
  <c r="AR68" i="102"/>
  <c r="J68" i="102"/>
  <c r="AT68" i="102"/>
  <c r="AN69" i="102"/>
  <c r="AO78" i="102"/>
  <c r="AL78" i="102"/>
  <c r="AR78" i="102"/>
  <c r="J78" i="102"/>
  <c r="AL80" i="102"/>
  <c r="AJ81" i="102"/>
  <c r="AW81" i="102" s="1"/>
  <c r="AK94" i="102"/>
  <c r="AX94" i="102" s="1"/>
  <c r="AJ94" i="102"/>
  <c r="AW94" i="102" s="1"/>
  <c r="AI94" i="102"/>
  <c r="AV94" i="102" s="1"/>
  <c r="AL36" i="102"/>
  <c r="AS37" i="102"/>
  <c r="AO41" i="102"/>
  <c r="AM43" i="102"/>
  <c r="AT44" i="102"/>
  <c r="AL52" i="102"/>
  <c r="AS53" i="102"/>
  <c r="AM59" i="102"/>
  <c r="AT60" i="102"/>
  <c r="AR62" i="102"/>
  <c r="AO69" i="102"/>
  <c r="AL72" i="102"/>
  <c r="AL76" i="102"/>
  <c r="AN80" i="102"/>
  <c r="AM36" i="102"/>
  <c r="AT37" i="102"/>
  <c r="AP41" i="102"/>
  <c r="L41" i="102" s="1"/>
  <c r="AN43" i="102"/>
  <c r="O44" i="102"/>
  <c r="AL45" i="102"/>
  <c r="AS46" i="102"/>
  <c r="AM52" i="102"/>
  <c r="AT53" i="102"/>
  <c r="AN59" i="102"/>
  <c r="O60" i="102"/>
  <c r="AL61" i="102"/>
  <c r="AS62" i="102"/>
  <c r="AL67" i="102"/>
  <c r="O68" i="102"/>
  <c r="AP69" i="102"/>
  <c r="L69" i="102" s="1"/>
  <c r="AM72" i="102"/>
  <c r="AM76" i="102"/>
  <c r="O78" i="102"/>
  <c r="AO80" i="102"/>
  <c r="AM84" i="102"/>
  <c r="O88" i="102"/>
  <c r="AT88" i="102"/>
  <c r="AR88" i="102"/>
  <c r="J88" i="102"/>
  <c r="AQ88" i="102"/>
  <c r="I88" i="102"/>
  <c r="AO88" i="102"/>
  <c r="AN88" i="102"/>
  <c r="AM88" i="102"/>
  <c r="AL88" i="102"/>
  <c r="AP34" i="102"/>
  <c r="L34" i="102" s="1"/>
  <c r="AN36" i="102"/>
  <c r="AL38" i="102"/>
  <c r="AS39" i="102"/>
  <c r="I41" i="102"/>
  <c r="AQ41" i="102"/>
  <c r="AO43" i="102"/>
  <c r="AM45" i="102"/>
  <c r="AT46" i="102"/>
  <c r="AP50" i="102"/>
  <c r="L50" i="102" s="1"/>
  <c r="AN52" i="102"/>
  <c r="AL54" i="102"/>
  <c r="AS55" i="102"/>
  <c r="AO59" i="102"/>
  <c r="AM61" i="102"/>
  <c r="AT62" i="102"/>
  <c r="AT66" i="102"/>
  <c r="L66" i="102"/>
  <c r="AM67" i="102"/>
  <c r="AQ69" i="102"/>
  <c r="AO72" i="102"/>
  <c r="AO76" i="102"/>
  <c r="AQ80" i="102"/>
  <c r="AO81" i="102"/>
  <c r="AL83" i="102"/>
  <c r="AN84" i="102"/>
  <c r="AG93" i="102"/>
  <c r="O93" i="102"/>
  <c r="AT93" i="102"/>
  <c r="AR93" i="102"/>
  <c r="J93" i="102"/>
  <c r="AQ93" i="102"/>
  <c r="I93" i="102"/>
  <c r="AP93" i="102"/>
  <c r="L93" i="102" s="1"/>
  <c r="AO93" i="102"/>
  <c r="AM93" i="102"/>
  <c r="AR150" i="102"/>
  <c r="J150" i="102"/>
  <c r="AQ150" i="102"/>
  <c r="I150" i="102"/>
  <c r="AP150" i="102"/>
  <c r="L150" i="102" s="1"/>
  <c r="AO150" i="102"/>
  <c r="AN150" i="102"/>
  <c r="AM150" i="102"/>
  <c r="AL150" i="102"/>
  <c r="AG150" i="102"/>
  <c r="O150" i="102"/>
  <c r="AT150" i="102"/>
  <c r="AS150" i="102"/>
  <c r="AL31" i="102"/>
  <c r="I34" i="102"/>
  <c r="AQ34" i="102"/>
  <c r="AO36" i="102"/>
  <c r="AM38" i="102"/>
  <c r="L39" i="102"/>
  <c r="J41" i="102"/>
  <c r="AR41" i="102"/>
  <c r="AI42" i="102"/>
  <c r="AV42" i="102" s="1"/>
  <c r="AP43" i="102"/>
  <c r="L43" i="102" s="1"/>
  <c r="AN45" i="102"/>
  <c r="O46" i="102"/>
  <c r="AL47" i="102"/>
  <c r="I50" i="102"/>
  <c r="AQ50" i="102"/>
  <c r="AO52" i="102"/>
  <c r="AM54" i="102"/>
  <c r="AT55" i="102"/>
  <c r="AP59" i="102"/>
  <c r="L59" i="102" s="1"/>
  <c r="AN61" i="102"/>
  <c r="O62" i="102"/>
  <c r="AL63" i="102"/>
  <c r="AS64" i="102"/>
  <c r="O66" i="102"/>
  <c r="AN67" i="102"/>
  <c r="AG68" i="102"/>
  <c r="AR69" i="102"/>
  <c r="AP72" i="102"/>
  <c r="L72" i="102" s="1"/>
  <c r="AP76" i="102"/>
  <c r="L76" i="102" s="1"/>
  <c r="AL77" i="102"/>
  <c r="AG78" i="102"/>
  <c r="AR80" i="102"/>
  <c r="AP81" i="102"/>
  <c r="L81" i="102" s="1"/>
  <c r="AM83" i="102"/>
  <c r="AO84" i="102"/>
  <c r="AP94" i="102"/>
  <c r="L94" i="102" s="1"/>
  <c r="AK146" i="102"/>
  <c r="AX146" i="102" s="1"/>
  <c r="AJ146" i="102"/>
  <c r="AW146" i="102" s="1"/>
  <c r="AI146" i="102"/>
  <c r="AV146" i="102" s="1"/>
  <c r="AS41" i="102"/>
  <c r="I43" i="102"/>
  <c r="AQ43" i="102"/>
  <c r="AN54" i="102"/>
  <c r="AL56" i="102"/>
  <c r="I59" i="102"/>
  <c r="AQ59" i="102"/>
  <c r="AO61" i="102"/>
  <c r="AM63" i="102"/>
  <c r="AL65" i="102"/>
  <c r="AP67" i="102"/>
  <c r="L67" i="102" s="1"/>
  <c r="I69" i="102"/>
  <c r="AS69" i="102"/>
  <c r="AL70" i="102"/>
  <c r="O71" i="102"/>
  <c r="AQ72" i="102"/>
  <c r="AM73" i="102"/>
  <c r="AR76" i="102"/>
  <c r="AM77" i="102"/>
  <c r="AS80" i="102"/>
  <c r="AR81" i="102"/>
  <c r="AP83" i="102"/>
  <c r="L83" i="102" s="1"/>
  <c r="AS84" i="102"/>
  <c r="AQ94" i="102"/>
  <c r="AK104" i="102"/>
  <c r="AX104" i="102" s="1"/>
  <c r="AJ104" i="102"/>
  <c r="AW104" i="102" s="1"/>
  <c r="AI104" i="102"/>
  <c r="AV104" i="102" s="1"/>
  <c r="I36" i="102"/>
  <c r="J43" i="102"/>
  <c r="I52" i="102"/>
  <c r="J59" i="102"/>
  <c r="AN65" i="102"/>
  <c r="AG66" i="102"/>
  <c r="AQ67" i="102"/>
  <c r="J69" i="102"/>
  <c r="AT69" i="102"/>
  <c r="AS72" i="102"/>
  <c r="AN73" i="102"/>
  <c r="AS76" i="102"/>
  <c r="AS81" i="102"/>
  <c r="AS83" i="102"/>
  <c r="AT84" i="102"/>
  <c r="J92" i="102"/>
  <c r="AS94" i="102"/>
  <c r="AN82" i="102"/>
  <c r="AS85" i="102"/>
  <c r="I87" i="102"/>
  <c r="AQ87" i="102"/>
  <c r="AO89" i="102"/>
  <c r="AP96" i="102"/>
  <c r="L96" i="102" s="1"/>
  <c r="AG97" i="102"/>
  <c r="AN98" i="102"/>
  <c r="AL100" i="102"/>
  <c r="AS101" i="102"/>
  <c r="I103" i="102"/>
  <c r="AQ103" i="102"/>
  <c r="AO105" i="102"/>
  <c r="J110" i="102"/>
  <c r="AR110" i="102"/>
  <c r="AP112" i="102"/>
  <c r="L112" i="102" s="1"/>
  <c r="AK113" i="102"/>
  <c r="AX113" i="102" s="1"/>
  <c r="I115" i="102"/>
  <c r="AS125" i="102"/>
  <c r="AT129" i="102"/>
  <c r="AS110" i="102"/>
  <c r="AT119" i="102"/>
  <c r="AR119" i="102"/>
  <c r="J119" i="102"/>
  <c r="AP119" i="102"/>
  <c r="L119" i="102" s="1"/>
  <c r="AS87" i="102"/>
  <c r="J96" i="102"/>
  <c r="AR96" i="102"/>
  <c r="AS103" i="102"/>
  <c r="AM109" i="102"/>
  <c r="L110" i="102"/>
  <c r="AT110" i="102"/>
  <c r="J112" i="102"/>
  <c r="AL115" i="102"/>
  <c r="AT115" i="102"/>
  <c r="AL117" i="102"/>
  <c r="O119" i="102"/>
  <c r="AM121" i="102"/>
  <c r="AK171" i="102"/>
  <c r="AX171" i="102" s="1"/>
  <c r="AJ171" i="102"/>
  <c r="AW171" i="102" s="1"/>
  <c r="AI171" i="102"/>
  <c r="AV171" i="102" s="1"/>
  <c r="AS96" i="102"/>
  <c r="O110" i="102"/>
  <c r="AS112" i="102"/>
  <c r="AQ112" i="102"/>
  <c r="AN129" i="102"/>
  <c r="AL129" i="102"/>
  <c r="AI151" i="102"/>
  <c r="AV151" i="102" s="1"/>
  <c r="AK151" i="102"/>
  <c r="AX151" i="102" s="1"/>
  <c r="J82" i="102"/>
  <c r="AR82" i="102"/>
  <c r="AN86" i="102"/>
  <c r="O87" i="102"/>
  <c r="AS89" i="102"/>
  <c r="AT96" i="102"/>
  <c r="J98" i="102"/>
  <c r="AR98" i="102"/>
  <c r="AP100" i="102"/>
  <c r="L100" i="102" s="1"/>
  <c r="AN102" i="102"/>
  <c r="O103" i="102"/>
  <c r="AL104" i="102"/>
  <c r="AS105" i="102"/>
  <c r="AO109" i="102"/>
  <c r="AN117" i="102"/>
  <c r="AG119" i="102"/>
  <c r="AQ121" i="102"/>
  <c r="AP136" i="102"/>
  <c r="L136" i="102" s="1"/>
  <c r="AO136" i="102"/>
  <c r="AM136" i="102"/>
  <c r="AL136" i="102"/>
  <c r="AG136" i="102"/>
  <c r="AT136" i="102"/>
  <c r="AS136" i="102"/>
  <c r="AS82" i="102"/>
  <c r="AO86" i="102"/>
  <c r="O96" i="102"/>
  <c r="AL97" i="102"/>
  <c r="AS98" i="102"/>
  <c r="I100" i="102"/>
  <c r="AQ100" i="102"/>
  <c r="AO102" i="102"/>
  <c r="AM104" i="102"/>
  <c r="AT105" i="102"/>
  <c r="AP109" i="102"/>
  <c r="L109" i="102" s="1"/>
  <c r="AG110" i="102"/>
  <c r="O112" i="102"/>
  <c r="AG115" i="102"/>
  <c r="AO117" i="102"/>
  <c r="AS121" i="102"/>
  <c r="AR125" i="102"/>
  <c r="J125" i="102"/>
  <c r="AO125" i="102"/>
  <c r="AN125" i="102"/>
  <c r="AL125" i="102"/>
  <c r="O129" i="102"/>
  <c r="I131" i="102"/>
  <c r="O136" i="102"/>
  <c r="AK155" i="102"/>
  <c r="AX155" i="102" s="1"/>
  <c r="AJ155" i="102"/>
  <c r="AW155" i="102" s="1"/>
  <c r="AI155" i="102"/>
  <c r="AV155" i="102" s="1"/>
  <c r="AL74" i="102"/>
  <c r="AS75" i="102"/>
  <c r="AO79" i="102"/>
  <c r="AP86" i="102"/>
  <c r="L86" i="102" s="1"/>
  <c r="AG87" i="102"/>
  <c r="O89" i="102"/>
  <c r="AL90" i="102"/>
  <c r="AS91" i="102"/>
  <c r="AO95" i="102"/>
  <c r="AM97" i="102"/>
  <c r="AT98" i="102"/>
  <c r="J100" i="102"/>
  <c r="AR100" i="102"/>
  <c r="AP102" i="102"/>
  <c r="L102" i="102" s="1"/>
  <c r="AG103" i="102"/>
  <c r="AN104" i="102"/>
  <c r="O105" i="102"/>
  <c r="AL106" i="102"/>
  <c r="AS107" i="102"/>
  <c r="I109" i="102"/>
  <c r="AQ109" i="102"/>
  <c r="AO111" i="102"/>
  <c r="AR113" i="102"/>
  <c r="AP117" i="102"/>
  <c r="L117" i="102" s="1"/>
  <c r="AO120" i="102"/>
  <c r="AG120" i="102"/>
  <c r="AT121" i="102"/>
  <c r="AP122" i="102"/>
  <c r="L122" i="102" s="1"/>
  <c r="O135" i="102"/>
  <c r="AT135" i="102"/>
  <c r="AR135" i="102"/>
  <c r="J135" i="102"/>
  <c r="AQ135" i="102"/>
  <c r="I135" i="102"/>
  <c r="AP135" i="102"/>
  <c r="L135" i="102" s="1"/>
  <c r="AM135" i="102"/>
  <c r="AK139" i="102"/>
  <c r="AX139" i="102" s="1"/>
  <c r="AI139" i="102"/>
  <c r="AV139" i="102" s="1"/>
  <c r="AG96" i="102"/>
  <c r="AS100" i="102"/>
  <c r="AO104" i="102"/>
  <c r="J109" i="102"/>
  <c r="AR109" i="102"/>
  <c r="AG112" i="102"/>
  <c r="AS113" i="102"/>
  <c r="AQ117" i="102"/>
  <c r="O125" i="102"/>
  <c r="AG129" i="102"/>
  <c r="AM131" i="102"/>
  <c r="AL131" i="102"/>
  <c r="AT131" i="102"/>
  <c r="AJ151" i="102"/>
  <c r="AW151" i="102" s="1"/>
  <c r="AP104" i="102"/>
  <c r="L104" i="102" s="1"/>
  <c r="AS109" i="102"/>
  <c r="AS117" i="102"/>
  <c r="AK120" i="102"/>
  <c r="AX120" i="102" s="1"/>
  <c r="AI120" i="102"/>
  <c r="AV120" i="102" s="1"/>
  <c r="AR121" i="102"/>
  <c r="J121" i="102"/>
  <c r="AP121" i="102"/>
  <c r="L121" i="102" s="1"/>
  <c r="AN121" i="102"/>
  <c r="AS86" i="102"/>
  <c r="AP97" i="102"/>
  <c r="L97" i="102" s="1"/>
  <c r="AS102" i="102"/>
  <c r="I104" i="102"/>
  <c r="AQ104" i="102"/>
  <c r="AT109" i="102"/>
  <c r="AL119" i="102"/>
  <c r="AG125" i="102"/>
  <c r="AR134" i="102"/>
  <c r="J134" i="102"/>
  <c r="AQ134" i="102"/>
  <c r="I134" i="102"/>
  <c r="AO134" i="102"/>
  <c r="AN134" i="102"/>
  <c r="AM134" i="102"/>
  <c r="AN136" i="102"/>
  <c r="AK162" i="102"/>
  <c r="AX162" i="102" s="1"/>
  <c r="AJ162" i="102"/>
  <c r="AW162" i="102" s="1"/>
  <c r="AI162" i="102"/>
  <c r="AV162" i="102" s="1"/>
  <c r="AP74" i="102"/>
  <c r="L74" i="102" s="1"/>
  <c r="AM85" i="102"/>
  <c r="AT86" i="102"/>
  <c r="AP90" i="102"/>
  <c r="L90" i="102" s="1"/>
  <c r="I97" i="102"/>
  <c r="AQ97" i="102"/>
  <c r="AM101" i="102"/>
  <c r="AT102" i="102"/>
  <c r="J104" i="102"/>
  <c r="AR104" i="102"/>
  <c r="AP106" i="102"/>
  <c r="L106" i="102" s="1"/>
  <c r="O109" i="102"/>
  <c r="AL110" i="102"/>
  <c r="L113" i="102"/>
  <c r="AM115" i="102"/>
  <c r="AM119" i="102"/>
  <c r="O121" i="102"/>
  <c r="AM129" i="102"/>
  <c r="AI130" i="102"/>
  <c r="AV130" i="102" s="1"/>
  <c r="AG131" i="102"/>
  <c r="L134" i="102"/>
  <c r="AQ136" i="102"/>
  <c r="AJ139" i="102"/>
  <c r="AW139" i="102" s="1"/>
  <c r="AR166" i="102"/>
  <c r="J166" i="102"/>
  <c r="AQ166" i="102"/>
  <c r="I166" i="102"/>
  <c r="AP166" i="102"/>
  <c r="L166" i="102" s="1"/>
  <c r="AO166" i="102"/>
  <c r="AN166" i="102"/>
  <c r="AM166" i="102"/>
  <c r="AL166" i="102"/>
  <c r="AG166" i="102"/>
  <c r="O166" i="102"/>
  <c r="AT166" i="102"/>
  <c r="AS104" i="102"/>
  <c r="AM110" i="102"/>
  <c r="AT117" i="102"/>
  <c r="AR117" i="102"/>
  <c r="J117" i="102"/>
  <c r="AN119" i="102"/>
  <c r="AO129" i="102"/>
  <c r="AM87" i="102"/>
  <c r="AL96" i="102"/>
  <c r="AS97" i="102"/>
  <c r="AJ98" i="102"/>
  <c r="AW98" i="102" s="1"/>
  <c r="AM103" i="102"/>
  <c r="AT104" i="102"/>
  <c r="AN110" i="102"/>
  <c r="AL112" i="102"/>
  <c r="AO115" i="102"/>
  <c r="O117" i="102"/>
  <c r="AO119" i="102"/>
  <c r="AG121" i="102"/>
  <c r="AP129" i="102"/>
  <c r="L129" i="102" s="1"/>
  <c r="AM112" i="102"/>
  <c r="AG113" i="102"/>
  <c r="AP115" i="102"/>
  <c r="L115" i="102" s="1"/>
  <c r="AQ119" i="102"/>
  <c r="AM122" i="102"/>
  <c r="AG122" i="102"/>
  <c r="O122" i="102"/>
  <c r="AM125" i="102"/>
  <c r="AP127" i="102"/>
  <c r="L127" i="102" s="1"/>
  <c r="AN127" i="102"/>
  <c r="AM127" i="102"/>
  <c r="AL127" i="102"/>
  <c r="AQ129" i="102"/>
  <c r="AN131" i="102"/>
  <c r="AG134" i="102"/>
  <c r="AN135" i="102"/>
  <c r="AN138" i="102"/>
  <c r="AM138" i="102"/>
  <c r="AG138" i="102"/>
  <c r="O138" i="102"/>
  <c r="AT138" i="102"/>
  <c r="AR138" i="102"/>
  <c r="J138" i="102"/>
  <c r="AQ138" i="102"/>
  <c r="I138" i="102"/>
  <c r="AS166" i="102"/>
  <c r="AS143" i="102"/>
  <c r="AP154" i="102"/>
  <c r="L154" i="102" s="1"/>
  <c r="AS159" i="102"/>
  <c r="AP170" i="102"/>
  <c r="L170" i="102" s="1"/>
  <c r="AS175" i="102"/>
  <c r="AT143" i="102"/>
  <c r="AP147" i="102"/>
  <c r="L147" i="102" s="1"/>
  <c r="AL151" i="102"/>
  <c r="AS152" i="102"/>
  <c r="I154" i="102"/>
  <c r="AQ154" i="102"/>
  <c r="AT159" i="102"/>
  <c r="AP163" i="102"/>
  <c r="L163" i="102" s="1"/>
  <c r="AS168" i="102"/>
  <c r="I170" i="102"/>
  <c r="AQ170" i="102"/>
  <c r="AT175" i="102"/>
  <c r="AO133" i="102"/>
  <c r="O143" i="102"/>
  <c r="AS145" i="102"/>
  <c r="I147" i="102"/>
  <c r="AQ147" i="102"/>
  <c r="AM151" i="102"/>
  <c r="L152" i="102"/>
  <c r="AT152" i="102"/>
  <c r="J154" i="102"/>
  <c r="AR154" i="102"/>
  <c r="O159" i="102"/>
  <c r="AS161" i="102"/>
  <c r="I163" i="102"/>
  <c r="AQ163" i="102"/>
  <c r="AM167" i="102"/>
  <c r="L168" i="102"/>
  <c r="AT168" i="102"/>
  <c r="J170" i="102"/>
  <c r="AR170" i="102"/>
  <c r="O175" i="102"/>
  <c r="AS154" i="102"/>
  <c r="AS170" i="102"/>
  <c r="AG143" i="102"/>
  <c r="AS147" i="102"/>
  <c r="AO151" i="102"/>
  <c r="AT154" i="102"/>
  <c r="AI157" i="102"/>
  <c r="AV157" i="102" s="1"/>
  <c r="AG159" i="102"/>
  <c r="AS163" i="102"/>
  <c r="AO167" i="102"/>
  <c r="AT170" i="102"/>
  <c r="AG175" i="102"/>
  <c r="AS124" i="102"/>
  <c r="AM130" i="102"/>
  <c r="J133" i="102"/>
  <c r="AR133" i="102"/>
  <c r="AN137" i="102"/>
  <c r="AL139" i="102"/>
  <c r="AS140" i="102"/>
  <c r="AM146" i="102"/>
  <c r="AT147" i="102"/>
  <c r="J149" i="102"/>
  <c r="AR149" i="102"/>
  <c r="AP151" i="102"/>
  <c r="L151" i="102" s="1"/>
  <c r="AG152" i="102"/>
  <c r="AN153" i="102"/>
  <c r="O154" i="102"/>
  <c r="AL155" i="102"/>
  <c r="AS156" i="102"/>
  <c r="AM162" i="102"/>
  <c r="AT163" i="102"/>
  <c r="J165" i="102"/>
  <c r="AR165" i="102"/>
  <c r="AP167" i="102"/>
  <c r="L167" i="102" s="1"/>
  <c r="AG168" i="102"/>
  <c r="O170" i="102"/>
  <c r="AL171" i="102"/>
  <c r="AS172" i="102"/>
  <c r="AO176" i="102"/>
  <c r="AS133" i="102"/>
  <c r="AM139" i="102"/>
  <c r="AG145" i="102"/>
  <c r="O147" i="102"/>
  <c r="AS149" i="102"/>
  <c r="I151" i="102"/>
  <c r="AQ151" i="102"/>
  <c r="AM155" i="102"/>
  <c r="AG161" i="102"/>
  <c r="O163" i="102"/>
  <c r="AS165" i="102"/>
  <c r="I167" i="102"/>
  <c r="AQ167" i="102"/>
  <c r="AM171" i="102"/>
  <c r="AT172" i="102"/>
  <c r="AP176" i="102"/>
  <c r="L176" i="102" s="1"/>
  <c r="AM116" i="102"/>
  <c r="O124" i="102"/>
  <c r="I128" i="102"/>
  <c r="AQ128" i="102"/>
  <c r="AO130" i="102"/>
  <c r="AM132" i="102"/>
  <c r="AT133" i="102"/>
  <c r="AP137" i="102"/>
  <c r="L137" i="102" s="1"/>
  <c r="AN139" i="102"/>
  <c r="O140" i="102"/>
  <c r="AL141" i="102"/>
  <c r="I144" i="102"/>
  <c r="AQ144" i="102"/>
  <c r="AO146" i="102"/>
  <c r="AM148" i="102"/>
  <c r="AT149" i="102"/>
  <c r="J151" i="102"/>
  <c r="AR151" i="102"/>
  <c r="AI152" i="102"/>
  <c r="AV152" i="102" s="1"/>
  <c r="AP153" i="102"/>
  <c r="L153" i="102" s="1"/>
  <c r="AG154" i="102"/>
  <c r="AN155" i="102"/>
  <c r="O156" i="102"/>
  <c r="AL157" i="102"/>
  <c r="I160" i="102"/>
  <c r="AQ160" i="102"/>
  <c r="AO162" i="102"/>
  <c r="AM164" i="102"/>
  <c r="AT165" i="102"/>
  <c r="J167" i="102"/>
  <c r="AR167" i="102"/>
  <c r="AP169" i="102"/>
  <c r="L169" i="102" s="1"/>
  <c r="AG170" i="102"/>
  <c r="AN171" i="102"/>
  <c r="O172" i="102"/>
  <c r="AL173" i="102"/>
  <c r="AS174" i="102"/>
  <c r="I176" i="102"/>
  <c r="AQ176" i="102"/>
  <c r="AO139" i="102"/>
  <c r="AG147" i="102"/>
  <c r="AS151" i="102"/>
  <c r="AJ152" i="102"/>
  <c r="AW152" i="102" s="1"/>
  <c r="AO155" i="102"/>
  <c r="AG163" i="102"/>
  <c r="AS167" i="102"/>
  <c r="AO171" i="102"/>
  <c r="AM173" i="102"/>
  <c r="J176" i="102"/>
  <c r="AR176" i="102"/>
  <c r="AO116" i="102"/>
  <c r="AS128" i="102"/>
  <c r="I130" i="102"/>
  <c r="AQ130" i="102"/>
  <c r="AO132" i="102"/>
  <c r="J137" i="102"/>
  <c r="AR137" i="102"/>
  <c r="AP139" i="102"/>
  <c r="L139" i="102" s="1"/>
  <c r="AN141" i="102"/>
  <c r="AL143" i="102"/>
  <c r="AS144" i="102"/>
  <c r="I146" i="102"/>
  <c r="AQ146" i="102"/>
  <c r="AO148" i="102"/>
  <c r="AT151" i="102"/>
  <c r="J153" i="102"/>
  <c r="AR153" i="102"/>
  <c r="AP155" i="102"/>
  <c r="L155" i="102" s="1"/>
  <c r="AN157" i="102"/>
  <c r="AL159" i="102"/>
  <c r="AS160" i="102"/>
  <c r="AJ161" i="102"/>
  <c r="AW161" i="102" s="1"/>
  <c r="I162" i="102"/>
  <c r="AQ162" i="102"/>
  <c r="AT167" i="102"/>
  <c r="J169" i="102"/>
  <c r="AR169" i="102"/>
  <c r="AP171" i="102"/>
  <c r="L171" i="102" s="1"/>
  <c r="AN173" i="102"/>
  <c r="AL175" i="102"/>
  <c r="AS176" i="102"/>
  <c r="J130" i="102"/>
  <c r="AR130" i="102"/>
  <c r="AS137" i="102"/>
  <c r="I139" i="102"/>
  <c r="AQ139" i="102"/>
  <c r="AO141" i="102"/>
  <c r="AM143" i="102"/>
  <c r="J146" i="102"/>
  <c r="AR146" i="102"/>
  <c r="AL152" i="102"/>
  <c r="AS153" i="102"/>
  <c r="I155" i="102"/>
  <c r="AQ155" i="102"/>
  <c r="AO157" i="102"/>
  <c r="AM159" i="102"/>
  <c r="J162" i="102"/>
  <c r="AR162" i="102"/>
  <c r="AL168" i="102"/>
  <c r="AS169" i="102"/>
  <c r="I171" i="102"/>
  <c r="AQ171" i="102"/>
  <c r="AO173" i="102"/>
  <c r="AM175" i="102"/>
  <c r="AT176" i="102"/>
  <c r="AS130" i="102"/>
  <c r="J139" i="102"/>
  <c r="AR139" i="102"/>
  <c r="AP141" i="102"/>
  <c r="L141" i="102" s="1"/>
  <c r="AN143" i="102"/>
  <c r="AL145" i="102"/>
  <c r="AS146" i="102"/>
  <c r="AM152" i="102"/>
  <c r="J155" i="102"/>
  <c r="AR155" i="102"/>
  <c r="AP157" i="102"/>
  <c r="L157" i="102" s="1"/>
  <c r="AN159" i="102"/>
  <c r="AL161" i="102"/>
  <c r="AS162" i="102"/>
  <c r="AM168" i="102"/>
  <c r="J171" i="102"/>
  <c r="AR171" i="102"/>
  <c r="AP173" i="102"/>
  <c r="L173" i="102" s="1"/>
  <c r="AN175" i="102"/>
  <c r="O176" i="102"/>
  <c r="AS139" i="102"/>
  <c r="AO143" i="102"/>
  <c r="AL154" i="102"/>
  <c r="AS155" i="102"/>
  <c r="AO159" i="102"/>
  <c r="AN168" i="102"/>
  <c r="AL170" i="102"/>
  <c r="AS171" i="102"/>
  <c r="AO175" i="102"/>
  <c r="AT139" i="102"/>
  <c r="J141" i="102"/>
  <c r="AR141" i="102"/>
  <c r="AP143" i="102"/>
  <c r="L143" i="102" s="1"/>
  <c r="AN145" i="102"/>
  <c r="AL147" i="102"/>
  <c r="AO152" i="102"/>
  <c r="AM154" i="102"/>
  <c r="AT155" i="102"/>
  <c r="J157" i="102"/>
  <c r="AR157" i="102"/>
  <c r="AP159" i="102"/>
  <c r="L159" i="102" s="1"/>
  <c r="AN161" i="102"/>
  <c r="AL163" i="102"/>
  <c r="AJ165" i="102"/>
  <c r="AW165" i="102" s="1"/>
  <c r="AO168" i="102"/>
  <c r="AM170" i="102"/>
  <c r="AT171" i="102"/>
  <c r="J173" i="102"/>
  <c r="AR173" i="102"/>
  <c r="AP175" i="102"/>
  <c r="L175" i="102" s="1"/>
  <c r="I143" i="102"/>
  <c r="I159" i="102"/>
  <c r="I175" i="102"/>
  <c r="AI45" i="101"/>
  <c r="AV45" i="101" s="1"/>
  <c r="AK45" i="101"/>
  <c r="AX45" i="101" s="1"/>
  <c r="AJ45" i="101"/>
  <c r="AW45" i="101" s="1"/>
  <c r="AK79" i="101"/>
  <c r="AX79" i="101" s="1"/>
  <c r="AJ79" i="101"/>
  <c r="AW79" i="101" s="1"/>
  <c r="AI79" i="101"/>
  <c r="AV79" i="101" s="1"/>
  <c r="AI38" i="101"/>
  <c r="AV38" i="101" s="1"/>
  <c r="AJ38" i="101"/>
  <c r="AW38" i="101" s="1"/>
  <c r="AK38" i="101"/>
  <c r="AX38" i="101" s="1"/>
  <c r="AO34" i="101"/>
  <c r="AT37" i="101"/>
  <c r="J39" i="101"/>
  <c r="AR39" i="101"/>
  <c r="AN43" i="101"/>
  <c r="O44" i="101"/>
  <c r="AT46" i="101"/>
  <c r="AG48" i="101"/>
  <c r="AR59" i="101"/>
  <c r="J59" i="101"/>
  <c r="AO59" i="101"/>
  <c r="AN59" i="101"/>
  <c r="AS60" i="101"/>
  <c r="AN63" i="101"/>
  <c r="AT63" i="101"/>
  <c r="AO70" i="101"/>
  <c r="AL70" i="101"/>
  <c r="AG70" i="101"/>
  <c r="O70" i="101"/>
  <c r="O75" i="101"/>
  <c r="AR77" i="101"/>
  <c r="O80" i="101"/>
  <c r="AR80" i="101"/>
  <c r="J80" i="101"/>
  <c r="AQ80" i="101"/>
  <c r="I80" i="101"/>
  <c r="AM80" i="101"/>
  <c r="AG94" i="101"/>
  <c r="O94" i="101"/>
  <c r="AT94" i="101"/>
  <c r="J94" i="101"/>
  <c r="AS94" i="101"/>
  <c r="I94" i="101"/>
  <c r="AP94" i="101"/>
  <c r="L94" i="101" s="1"/>
  <c r="AO94" i="101"/>
  <c r="AM94" i="101"/>
  <c r="AN79" i="101"/>
  <c r="AT79" i="101"/>
  <c r="AI33" i="101"/>
  <c r="AV33" i="101" s="1"/>
  <c r="AG35" i="101"/>
  <c r="O37" i="101"/>
  <c r="AS39" i="101"/>
  <c r="AO43" i="101"/>
  <c r="AO54" i="101"/>
  <c r="AL54" i="101"/>
  <c r="O54" i="101"/>
  <c r="AK63" i="101"/>
  <c r="AX63" i="101" s="1"/>
  <c r="AJ63" i="101"/>
  <c r="AW63" i="101" s="1"/>
  <c r="O64" i="101"/>
  <c r="AR64" i="101"/>
  <c r="J64" i="101"/>
  <c r="AQ64" i="101"/>
  <c r="I64" i="101"/>
  <c r="AM64" i="101"/>
  <c r="AK68" i="101"/>
  <c r="AX68" i="101" s="1"/>
  <c r="AO95" i="101"/>
  <c r="AJ33" i="101"/>
  <c r="AW33" i="101" s="1"/>
  <c r="I34" i="101"/>
  <c r="AQ34" i="101"/>
  <c r="AT39" i="101"/>
  <c r="AI42" i="101"/>
  <c r="AV42" i="101" s="1"/>
  <c r="AP43" i="101"/>
  <c r="L43" i="101" s="1"/>
  <c r="AG44" i="101"/>
  <c r="O46" i="101"/>
  <c r="AT51" i="101"/>
  <c r="AM57" i="101"/>
  <c r="O59" i="101"/>
  <c r="AL68" i="101"/>
  <c r="AG75" i="101"/>
  <c r="O76" i="101"/>
  <c r="AQ76" i="101"/>
  <c r="I76" i="101"/>
  <c r="AO76" i="101"/>
  <c r="I77" i="101"/>
  <c r="AT77" i="101"/>
  <c r="AG79" i="101"/>
  <c r="AL81" i="101"/>
  <c r="AT81" i="101"/>
  <c r="L81" i="101"/>
  <c r="AR81" i="101"/>
  <c r="J81" i="101"/>
  <c r="AM87" i="101"/>
  <c r="AR95" i="101"/>
  <c r="J34" i="101"/>
  <c r="AR34" i="101"/>
  <c r="AI35" i="101"/>
  <c r="AV35" i="101" s="1"/>
  <c r="AG37" i="101"/>
  <c r="O39" i="101"/>
  <c r="AS41" i="101"/>
  <c r="AJ42" i="101"/>
  <c r="AW42" i="101" s="1"/>
  <c r="I43" i="101"/>
  <c r="AQ43" i="101"/>
  <c r="AT49" i="101"/>
  <c r="L51" i="101"/>
  <c r="AN57" i="101"/>
  <c r="AG63" i="101"/>
  <c r="AL65" i="101"/>
  <c r="AT65" i="101"/>
  <c r="L65" i="101"/>
  <c r="AR65" i="101"/>
  <c r="J65" i="101"/>
  <c r="AO68" i="101"/>
  <c r="AG80" i="101"/>
  <c r="O81" i="101"/>
  <c r="AL86" i="101"/>
  <c r="AN87" i="101"/>
  <c r="AS34" i="101"/>
  <c r="AJ35" i="101"/>
  <c r="AW35" i="101" s="1"/>
  <c r="J43" i="101"/>
  <c r="AR43" i="101"/>
  <c r="AL53" i="101"/>
  <c r="AG54" i="101"/>
  <c r="AG59" i="101"/>
  <c r="O60" i="101"/>
  <c r="AQ60" i="101"/>
  <c r="I60" i="101"/>
  <c r="AO60" i="101"/>
  <c r="AG64" i="101"/>
  <c r="AP68" i="101"/>
  <c r="L68" i="101" s="1"/>
  <c r="AL69" i="101"/>
  <c r="AP77" i="101"/>
  <c r="L77" i="101" s="1"/>
  <c r="AM77" i="101"/>
  <c r="AL77" i="101"/>
  <c r="AP86" i="101"/>
  <c r="L86" i="101" s="1"/>
  <c r="AQ87" i="101"/>
  <c r="AS43" i="101"/>
  <c r="AL48" i="101"/>
  <c r="AM53" i="101"/>
  <c r="AI63" i="101"/>
  <c r="AV63" i="101" s="1"/>
  <c r="AM69" i="101"/>
  <c r="AL79" i="101"/>
  <c r="AQ86" i="101"/>
  <c r="AR87" i="101"/>
  <c r="AG92" i="101"/>
  <c r="AS92" i="101"/>
  <c r="I92" i="101"/>
  <c r="AR92" i="101"/>
  <c r="AO92" i="101"/>
  <c r="AN92" i="101"/>
  <c r="AN33" i="101"/>
  <c r="O34" i="101"/>
  <c r="AL35" i="101"/>
  <c r="I38" i="101"/>
  <c r="AQ38" i="101"/>
  <c r="AO40" i="101"/>
  <c r="AM42" i="101"/>
  <c r="AT43" i="101"/>
  <c r="J45" i="101"/>
  <c r="AR45" i="101"/>
  <c r="J47" i="101"/>
  <c r="AT47" i="101"/>
  <c r="AM48" i="101"/>
  <c r="AG51" i="101"/>
  <c r="AT52" i="101"/>
  <c r="AO53" i="101"/>
  <c r="AS57" i="101"/>
  <c r="AP61" i="101"/>
  <c r="L61" i="101" s="1"/>
  <c r="AM61" i="101"/>
  <c r="AL61" i="101"/>
  <c r="AL63" i="101"/>
  <c r="AG65" i="101"/>
  <c r="AS68" i="101"/>
  <c r="AO69" i="101"/>
  <c r="AM70" i="101"/>
  <c r="AL75" i="101"/>
  <c r="O77" i="101"/>
  <c r="AM79" i="101"/>
  <c r="AS87" i="101"/>
  <c r="AO90" i="101"/>
  <c r="AN90" i="101"/>
  <c r="O90" i="101"/>
  <c r="L90" i="101"/>
  <c r="AT90" i="101"/>
  <c r="J90" i="101"/>
  <c r="AI93" i="101"/>
  <c r="AV93" i="101" s="1"/>
  <c r="AL94" i="101"/>
  <c r="AT116" i="101"/>
  <c r="AQ116" i="101"/>
  <c r="I116" i="101"/>
  <c r="AP116" i="101"/>
  <c r="L116" i="101" s="1"/>
  <c r="AO116" i="101"/>
  <c r="J116" i="101"/>
  <c r="AS116" i="101"/>
  <c r="AR116" i="101"/>
  <c r="AN116" i="101"/>
  <c r="AM116" i="101"/>
  <c r="AL116" i="101"/>
  <c r="AG116" i="101"/>
  <c r="O116" i="101"/>
  <c r="AS44" i="101"/>
  <c r="AS37" i="101"/>
  <c r="AO33" i="101"/>
  <c r="AM35" i="101"/>
  <c r="J38" i="101"/>
  <c r="AR38" i="101"/>
  <c r="AP40" i="101"/>
  <c r="L40" i="101" s="1"/>
  <c r="AN42" i="101"/>
  <c r="O43" i="101"/>
  <c r="AL44" i="101"/>
  <c r="AS45" i="101"/>
  <c r="AN48" i="101"/>
  <c r="AG49" i="101"/>
  <c r="AP53" i="101"/>
  <c r="L53" i="101" s="1"/>
  <c r="AG60" i="101"/>
  <c r="AM63" i="101"/>
  <c r="AT68" i="101"/>
  <c r="AQ69" i="101"/>
  <c r="AN70" i="101"/>
  <c r="AI71" i="101"/>
  <c r="AV71" i="101" s="1"/>
  <c r="AM75" i="101"/>
  <c r="AO79" i="101"/>
  <c r="AL80" i="101"/>
  <c r="O92" i="101"/>
  <c r="AJ93" i="101"/>
  <c r="AW93" i="101" s="1"/>
  <c r="AN94" i="101"/>
  <c r="AT44" i="101"/>
  <c r="AP33" i="101"/>
  <c r="L33" i="101" s="1"/>
  <c r="AN35" i="101"/>
  <c r="AL37" i="101"/>
  <c r="AS38" i="101"/>
  <c r="I40" i="101"/>
  <c r="AQ40" i="101"/>
  <c r="AO42" i="101"/>
  <c r="AM44" i="101"/>
  <c r="AO48" i="101"/>
  <c r="AI51" i="101"/>
  <c r="AV51" i="101" s="1"/>
  <c r="AQ52" i="101"/>
  <c r="I52" i="101"/>
  <c r="AN52" i="101"/>
  <c r="AM52" i="101"/>
  <c r="AQ53" i="101"/>
  <c r="AM54" i="101"/>
  <c r="AL59" i="101"/>
  <c r="O61" i="101"/>
  <c r="AO63" i="101"/>
  <c r="AL64" i="101"/>
  <c r="AK66" i="101"/>
  <c r="AX66" i="101" s="1"/>
  <c r="AI66" i="101"/>
  <c r="AV66" i="101" s="1"/>
  <c r="AR69" i="101"/>
  <c r="AP70" i="101"/>
  <c r="L70" i="101" s="1"/>
  <c r="AJ71" i="101"/>
  <c r="AW71" i="101" s="1"/>
  <c r="AP75" i="101"/>
  <c r="L75" i="101" s="1"/>
  <c r="AG77" i="101"/>
  <c r="AP79" i="101"/>
  <c r="L79" i="101" s="1"/>
  <c r="AN80" i="101"/>
  <c r="AK89" i="101"/>
  <c r="AX89" i="101" s="1"/>
  <c r="AI89" i="101"/>
  <c r="AV89" i="101" s="1"/>
  <c r="AG90" i="101"/>
  <c r="AQ94" i="101"/>
  <c r="I33" i="101"/>
  <c r="AQ33" i="101"/>
  <c r="AO35" i="101"/>
  <c r="AM37" i="101"/>
  <c r="L38" i="101"/>
  <c r="AT38" i="101"/>
  <c r="J40" i="101"/>
  <c r="AR40" i="101"/>
  <c r="AP42" i="101"/>
  <c r="L42" i="101" s="1"/>
  <c r="AN44" i="101"/>
  <c r="AL46" i="101"/>
  <c r="O47" i="101"/>
  <c r="AP48" i="101"/>
  <c r="L48" i="101" s="1"/>
  <c r="AR53" i="101"/>
  <c r="AN54" i="101"/>
  <c r="AM59" i="101"/>
  <c r="AP63" i="101"/>
  <c r="L63" i="101" s="1"/>
  <c r="AN64" i="101"/>
  <c r="AG67" i="101"/>
  <c r="AR67" i="101"/>
  <c r="J67" i="101"/>
  <c r="AP67" i="101"/>
  <c r="L67" i="101" s="1"/>
  <c r="AS69" i="101"/>
  <c r="AQ70" i="101"/>
  <c r="AT73" i="101"/>
  <c r="AQ73" i="101"/>
  <c r="I73" i="101"/>
  <c r="AP73" i="101"/>
  <c r="L73" i="101" s="1"/>
  <c r="AL73" i="101"/>
  <c r="AL76" i="101"/>
  <c r="AQ79" i="101"/>
  <c r="AO80" i="101"/>
  <c r="AM81" i="101"/>
  <c r="AJ91" i="101"/>
  <c r="AW91" i="101" s="1"/>
  <c r="AR94" i="101"/>
  <c r="AK96" i="101"/>
  <c r="AX96" i="101" s="1"/>
  <c r="AJ96" i="101"/>
  <c r="AW96" i="101" s="1"/>
  <c r="AR75" i="101"/>
  <c r="J75" i="101"/>
  <c r="AO75" i="101"/>
  <c r="AN75" i="101"/>
  <c r="J33" i="101"/>
  <c r="AR33" i="101"/>
  <c r="AP35" i="101"/>
  <c r="L35" i="101" s="1"/>
  <c r="AN37" i="101"/>
  <c r="AL39" i="101"/>
  <c r="I42" i="101"/>
  <c r="AQ42" i="101"/>
  <c r="AO44" i="101"/>
  <c r="AM46" i="101"/>
  <c r="AR48" i="101"/>
  <c r="O52" i="101"/>
  <c r="AS53" i="101"/>
  <c r="AP54" i="101"/>
  <c r="L54" i="101" s="1"/>
  <c r="AP59" i="101"/>
  <c r="L59" i="101" s="1"/>
  <c r="AQ63" i="101"/>
  <c r="AO64" i="101"/>
  <c r="AM65" i="101"/>
  <c r="AR70" i="101"/>
  <c r="AS75" i="101"/>
  <c r="AM76" i="101"/>
  <c r="AR79" i="101"/>
  <c r="AP80" i="101"/>
  <c r="L80" i="101" s="1"/>
  <c r="AN81" i="101"/>
  <c r="AQ84" i="101"/>
  <c r="I84" i="101"/>
  <c r="AO84" i="101"/>
  <c r="AS84" i="101"/>
  <c r="AR84" i="101"/>
  <c r="AL84" i="101"/>
  <c r="AM88" i="101"/>
  <c r="O88" i="101"/>
  <c r="AS88" i="101"/>
  <c r="I88" i="101"/>
  <c r="AR88" i="101"/>
  <c r="AP88" i="101"/>
  <c r="L88" i="101" s="1"/>
  <c r="AL90" i="101"/>
  <c r="AL92" i="101"/>
  <c r="AO102" i="101"/>
  <c r="AN102" i="101"/>
  <c r="AM102" i="101"/>
  <c r="AG102" i="101"/>
  <c r="O102" i="101"/>
  <c r="J102" i="101"/>
  <c r="I102" i="101"/>
  <c r="AT102" i="101"/>
  <c r="AS102" i="101"/>
  <c r="AR102" i="101"/>
  <c r="AQ102" i="101"/>
  <c r="AP102" i="101"/>
  <c r="L102" i="101" s="1"/>
  <c r="AL102" i="101"/>
  <c r="I35" i="101"/>
  <c r="AQ35" i="101"/>
  <c r="AO37" i="101"/>
  <c r="AM39" i="101"/>
  <c r="J42" i="101"/>
  <c r="AR42" i="101"/>
  <c r="AP44" i="101"/>
  <c r="L44" i="101" s="1"/>
  <c r="AN46" i="101"/>
  <c r="AS48" i="101"/>
  <c r="I53" i="101"/>
  <c r="AQ54" i="101"/>
  <c r="AT57" i="101"/>
  <c r="AQ57" i="101"/>
  <c r="I57" i="101"/>
  <c r="AP57" i="101"/>
  <c r="L57" i="101" s="1"/>
  <c r="AL57" i="101"/>
  <c r="AQ59" i="101"/>
  <c r="AL60" i="101"/>
  <c r="AR63" i="101"/>
  <c r="AP64" i="101"/>
  <c r="L64" i="101" s="1"/>
  <c r="AQ68" i="101"/>
  <c r="I68" i="101"/>
  <c r="AN68" i="101"/>
  <c r="AM68" i="101"/>
  <c r="AG68" i="101"/>
  <c r="I69" i="101"/>
  <c r="AS70" i="101"/>
  <c r="AT75" i="101"/>
  <c r="AS79" i="101"/>
  <c r="AS80" i="101"/>
  <c r="I87" i="101"/>
  <c r="AM92" i="101"/>
  <c r="AT99" i="101"/>
  <c r="L99" i="101"/>
  <c r="AQ99" i="101"/>
  <c r="I99" i="101"/>
  <c r="J99" i="101"/>
  <c r="AS99" i="101"/>
  <c r="AR99" i="101"/>
  <c r="AO99" i="101"/>
  <c r="AN99" i="101"/>
  <c r="AM99" i="101"/>
  <c r="AL99" i="101"/>
  <c r="J35" i="101"/>
  <c r="AR35" i="101"/>
  <c r="AP37" i="101"/>
  <c r="L37" i="101" s="1"/>
  <c r="I44" i="101"/>
  <c r="AQ44" i="101"/>
  <c r="AO46" i="101"/>
  <c r="J48" i="101"/>
  <c r="AR54" i="101"/>
  <c r="AS59" i="101"/>
  <c r="AM60" i="101"/>
  <c r="AS63" i="101"/>
  <c r="AS64" i="101"/>
  <c r="AT70" i="101"/>
  <c r="AT80" i="101"/>
  <c r="AO86" i="101"/>
  <c r="AM86" i="101"/>
  <c r="O86" i="101"/>
  <c r="AT86" i="101"/>
  <c r="J86" i="101"/>
  <c r="AS86" i="101"/>
  <c r="I86" i="101"/>
  <c r="AN86" i="101"/>
  <c r="AN95" i="101"/>
  <c r="AM95" i="101"/>
  <c r="AL95" i="101"/>
  <c r="J95" i="101"/>
  <c r="AT95" i="101"/>
  <c r="I95" i="101"/>
  <c r="AQ95" i="101"/>
  <c r="AP95" i="101"/>
  <c r="L95" i="101" s="1"/>
  <c r="AG95" i="101"/>
  <c r="AG117" i="101"/>
  <c r="AR117" i="101"/>
  <c r="J117" i="101"/>
  <c r="AQ117" i="101"/>
  <c r="I117" i="101"/>
  <c r="AO117" i="101"/>
  <c r="AT117" i="101"/>
  <c r="AS117" i="101"/>
  <c r="AP117" i="101"/>
  <c r="L117" i="101" s="1"/>
  <c r="AN117" i="101"/>
  <c r="AM117" i="101"/>
  <c r="AL117" i="101"/>
  <c r="O117" i="101"/>
  <c r="I37" i="101"/>
  <c r="J44" i="101"/>
  <c r="O48" i="101"/>
  <c r="AQ48" i="101"/>
  <c r="I48" i="101"/>
  <c r="O53" i="101"/>
  <c r="AT53" i="101"/>
  <c r="AN53" i="101"/>
  <c r="O69" i="101"/>
  <c r="AT69" i="101"/>
  <c r="AP69" i="101"/>
  <c r="L69" i="101" s="1"/>
  <c r="AN69" i="101"/>
  <c r="I75" i="101"/>
  <c r="I79" i="101"/>
  <c r="AT87" i="101"/>
  <c r="AP87" i="101"/>
  <c r="L87" i="101" s="1"/>
  <c r="AO87" i="101"/>
  <c r="AL87" i="101"/>
  <c r="AG87" i="101"/>
  <c r="O87" i="101"/>
  <c r="AJ95" i="101"/>
  <c r="AW95" i="101" s="1"/>
  <c r="AI95" i="101"/>
  <c r="AV95" i="101" s="1"/>
  <c r="AK104" i="101"/>
  <c r="AX104" i="101" s="1"/>
  <c r="AJ104" i="101"/>
  <c r="AW104" i="101" s="1"/>
  <c r="AI104" i="101"/>
  <c r="AV104" i="101" s="1"/>
  <c r="AL55" i="101"/>
  <c r="AS56" i="101"/>
  <c r="I58" i="101"/>
  <c r="AQ58" i="101"/>
  <c r="AS72" i="101"/>
  <c r="I74" i="101"/>
  <c r="AQ74" i="101"/>
  <c r="I83" i="101"/>
  <c r="AR83" i="101"/>
  <c r="AS85" i="101"/>
  <c r="I93" i="101"/>
  <c r="AQ100" i="101"/>
  <c r="I100" i="101"/>
  <c r="AP100" i="101"/>
  <c r="L100" i="101" s="1"/>
  <c r="AO100" i="101"/>
  <c r="AQ101" i="101"/>
  <c r="AL110" i="101"/>
  <c r="AR118" i="101"/>
  <c r="J118" i="101"/>
  <c r="AO118" i="101"/>
  <c r="AN118" i="101"/>
  <c r="AM118" i="101"/>
  <c r="AO122" i="101"/>
  <c r="AN122" i="101"/>
  <c r="AL122" i="101"/>
  <c r="AG122" i="101"/>
  <c r="O122" i="101"/>
  <c r="AT122" i="101"/>
  <c r="L122" i="101"/>
  <c r="AR122" i="101"/>
  <c r="J122" i="101"/>
  <c r="O106" i="101"/>
  <c r="AR106" i="101"/>
  <c r="J106" i="101"/>
  <c r="AR107" i="101"/>
  <c r="J107" i="101"/>
  <c r="AQ107" i="101"/>
  <c r="I107" i="101"/>
  <c r="AP107" i="101"/>
  <c r="L107" i="101" s="1"/>
  <c r="AL107" i="101"/>
  <c r="AP120" i="101"/>
  <c r="L120" i="101" s="1"/>
  <c r="AN120" i="101"/>
  <c r="AM120" i="101"/>
  <c r="AL120" i="101"/>
  <c r="AG120" i="101"/>
  <c r="AT120" i="101"/>
  <c r="AR136" i="101"/>
  <c r="J136" i="101"/>
  <c r="AQ136" i="101"/>
  <c r="I136" i="101"/>
  <c r="AP136" i="101"/>
  <c r="L136" i="101" s="1"/>
  <c r="AO136" i="101"/>
  <c r="AN136" i="101"/>
  <c r="AM136" i="101"/>
  <c r="AL136" i="101"/>
  <c r="AG136" i="101"/>
  <c r="O136" i="101"/>
  <c r="AT136" i="101"/>
  <c r="AS58" i="101"/>
  <c r="AS74" i="101"/>
  <c r="AT83" i="101"/>
  <c r="AP93" i="101"/>
  <c r="L93" i="101" s="1"/>
  <c r="AO93" i="101"/>
  <c r="AN93" i="101"/>
  <c r="AT101" i="101"/>
  <c r="AL103" i="101"/>
  <c r="AO110" i="101"/>
  <c r="AL115" i="101"/>
  <c r="O119" i="101"/>
  <c r="AT119" i="101"/>
  <c r="AP119" i="101"/>
  <c r="L119" i="101" s="1"/>
  <c r="AO119" i="101"/>
  <c r="AM119" i="101"/>
  <c r="O120" i="101"/>
  <c r="AN104" i="101"/>
  <c r="O107" i="101"/>
  <c r="AP110" i="101"/>
  <c r="L110" i="101" s="1"/>
  <c r="AM115" i="101"/>
  <c r="AG101" i="101"/>
  <c r="AR101" i="101"/>
  <c r="J101" i="101"/>
  <c r="AO101" i="101"/>
  <c r="AG106" i="101"/>
  <c r="AR110" i="101"/>
  <c r="AN115" i="101"/>
  <c r="AK132" i="101"/>
  <c r="AX132" i="101" s="1"/>
  <c r="AJ132" i="101"/>
  <c r="AW132" i="101" s="1"/>
  <c r="AI132" i="101"/>
  <c r="AV132" i="101" s="1"/>
  <c r="AS136" i="101"/>
  <c r="AG107" i="101"/>
  <c r="AS110" i="101"/>
  <c r="AO115" i="101"/>
  <c r="AO50" i="101"/>
  <c r="J55" i="101"/>
  <c r="AR55" i="101"/>
  <c r="AS62" i="101"/>
  <c r="AO66" i="101"/>
  <c r="J71" i="101"/>
  <c r="AR71" i="101"/>
  <c r="AO82" i="101"/>
  <c r="AG83" i="101"/>
  <c r="AO89" i="101"/>
  <c r="AR91" i="101"/>
  <c r="J91" i="101"/>
  <c r="AP91" i="101"/>
  <c r="L91" i="101" s="1"/>
  <c r="AG93" i="101"/>
  <c r="O101" i="101"/>
  <c r="AR103" i="101"/>
  <c r="AQ104" i="101"/>
  <c r="AL106" i="101"/>
  <c r="AR111" i="101"/>
  <c r="AP115" i="101"/>
  <c r="L115" i="101" s="1"/>
  <c r="AJ118" i="101"/>
  <c r="AW118" i="101" s="1"/>
  <c r="AS122" i="101"/>
  <c r="AP89" i="101"/>
  <c r="L89" i="101" s="1"/>
  <c r="AS103" i="101"/>
  <c r="AR104" i="101"/>
  <c r="AM106" i="101"/>
  <c r="AP109" i="101"/>
  <c r="L109" i="101" s="1"/>
  <c r="AO109" i="101"/>
  <c r="AN109" i="101"/>
  <c r="AG109" i="101"/>
  <c r="AS111" i="101"/>
  <c r="AR115" i="101"/>
  <c r="AO120" i="101"/>
  <c r="AQ120" i="101"/>
  <c r="AJ128" i="101"/>
  <c r="AW128" i="101" s="1"/>
  <c r="AI128" i="101"/>
  <c r="AV128" i="101" s="1"/>
  <c r="AO106" i="101"/>
  <c r="AM107" i="101"/>
  <c r="AG110" i="101"/>
  <c r="O110" i="101"/>
  <c r="AQ110" i="101"/>
  <c r="I110" i="101"/>
  <c r="AN110" i="101"/>
  <c r="AR120" i="101"/>
  <c r="AK123" i="101"/>
  <c r="AX123" i="101" s="1"/>
  <c r="AI123" i="101"/>
  <c r="AV123" i="101" s="1"/>
  <c r="AT82" i="101"/>
  <c r="AN100" i="101"/>
  <c r="AP106" i="101"/>
  <c r="L106" i="101" s="1"/>
  <c r="AN107" i="101"/>
  <c r="AQ118" i="101"/>
  <c r="AQ119" i="101"/>
  <c r="AS120" i="101"/>
  <c r="AT89" i="101"/>
  <c r="AR89" i="101"/>
  <c r="J89" i="101"/>
  <c r="O103" i="101"/>
  <c r="AT103" i="101"/>
  <c r="AP103" i="101"/>
  <c r="L103" i="101" s="1"/>
  <c r="AM103" i="101"/>
  <c r="AQ106" i="101"/>
  <c r="AO107" i="101"/>
  <c r="AN111" i="101"/>
  <c r="AM111" i="101"/>
  <c r="AL111" i="101"/>
  <c r="O111" i="101"/>
  <c r="AS106" i="101"/>
  <c r="AS107" i="101"/>
  <c r="AT115" i="101"/>
  <c r="AQ115" i="101"/>
  <c r="I115" i="101"/>
  <c r="AK128" i="101"/>
  <c r="AX128" i="101" s="1"/>
  <c r="AM101" i="101"/>
  <c r="AM104" i="101"/>
  <c r="AL104" i="101"/>
  <c r="AG104" i="101"/>
  <c r="AT104" i="101"/>
  <c r="L104" i="101"/>
  <c r="AT106" i="101"/>
  <c r="AT107" i="101"/>
  <c r="O115" i="101"/>
  <c r="AS97" i="101"/>
  <c r="AP108" i="101"/>
  <c r="L108" i="101" s="1"/>
  <c r="AS113" i="101"/>
  <c r="AP124" i="101"/>
  <c r="L124" i="101" s="1"/>
  <c r="AG125" i="101"/>
  <c r="AN126" i="101"/>
  <c r="O127" i="101"/>
  <c r="AS129" i="101"/>
  <c r="I131" i="101"/>
  <c r="AQ131" i="101"/>
  <c r="AO133" i="101"/>
  <c r="AM135" i="101"/>
  <c r="AK137" i="101"/>
  <c r="AX137" i="101" s="1"/>
  <c r="J138" i="101"/>
  <c r="AR138" i="101"/>
  <c r="AP140" i="101"/>
  <c r="L140" i="101" s="1"/>
  <c r="AN142" i="101"/>
  <c r="AS145" i="101"/>
  <c r="AS138" i="101"/>
  <c r="AT145" i="101"/>
  <c r="AI125" i="101"/>
  <c r="AV125" i="101" s="1"/>
  <c r="AP126" i="101"/>
  <c r="L126" i="101" s="1"/>
  <c r="AG127" i="101"/>
  <c r="AS131" i="101"/>
  <c r="I133" i="101"/>
  <c r="AQ133" i="101"/>
  <c r="AO135" i="101"/>
  <c r="L138" i="101"/>
  <c r="AT138" i="101"/>
  <c r="J140" i="101"/>
  <c r="AR140" i="101"/>
  <c r="AP142" i="101"/>
  <c r="L142" i="101" s="1"/>
  <c r="AG143" i="101"/>
  <c r="O145" i="101"/>
  <c r="AS108" i="101"/>
  <c r="AL123" i="101"/>
  <c r="AS124" i="101"/>
  <c r="AJ125" i="101"/>
  <c r="AW125" i="101" s="1"/>
  <c r="I126" i="101"/>
  <c r="AQ126" i="101"/>
  <c r="AT131" i="101"/>
  <c r="J133" i="101"/>
  <c r="AR133" i="101"/>
  <c r="AP135" i="101"/>
  <c r="L135" i="101" s="1"/>
  <c r="O138" i="101"/>
  <c r="AL139" i="101"/>
  <c r="AS140" i="101"/>
  <c r="I142" i="101"/>
  <c r="AQ142" i="101"/>
  <c r="AL132" i="101"/>
  <c r="AS133" i="101"/>
  <c r="I135" i="101"/>
  <c r="AQ135" i="101"/>
  <c r="AM139" i="101"/>
  <c r="AT140" i="101"/>
  <c r="J142" i="101"/>
  <c r="AR142" i="101"/>
  <c r="AI143" i="101"/>
  <c r="AV143" i="101" s="1"/>
  <c r="AG145" i="101"/>
  <c r="AS126" i="101"/>
  <c r="AM132" i="101"/>
  <c r="L133" i="101"/>
  <c r="AT133" i="101"/>
  <c r="J135" i="101"/>
  <c r="AR135" i="101"/>
  <c r="AG138" i="101"/>
  <c r="AN139" i="101"/>
  <c r="AS142" i="101"/>
  <c r="AJ143" i="101"/>
  <c r="AW143" i="101" s="1"/>
  <c r="AN132" i="101"/>
  <c r="AS135" i="101"/>
  <c r="AO139" i="101"/>
  <c r="AT142" i="101"/>
  <c r="AS96" i="101"/>
  <c r="I98" i="101"/>
  <c r="AQ98" i="101"/>
  <c r="J105" i="101"/>
  <c r="AR105" i="101"/>
  <c r="AS112" i="101"/>
  <c r="I114" i="101"/>
  <c r="AQ114" i="101"/>
  <c r="J121" i="101"/>
  <c r="AR121" i="101"/>
  <c r="AP123" i="101"/>
  <c r="L123" i="101" s="1"/>
  <c r="AN125" i="101"/>
  <c r="O126" i="101"/>
  <c r="AL127" i="101"/>
  <c r="AS128" i="101"/>
  <c r="AJ129" i="101"/>
  <c r="AW129" i="101" s="1"/>
  <c r="I130" i="101"/>
  <c r="AQ130" i="101"/>
  <c r="AO132" i="101"/>
  <c r="AM134" i="101"/>
  <c r="AT135" i="101"/>
  <c r="J137" i="101"/>
  <c r="AR137" i="101"/>
  <c r="AP139" i="101"/>
  <c r="L139" i="101" s="1"/>
  <c r="AG140" i="101"/>
  <c r="AN141" i="101"/>
  <c r="O142" i="101"/>
  <c r="AL143" i="101"/>
  <c r="I146" i="101"/>
  <c r="AQ146" i="101"/>
  <c r="AS105" i="101"/>
  <c r="AS121" i="101"/>
  <c r="I123" i="101"/>
  <c r="AQ123" i="101"/>
  <c r="AO125" i="101"/>
  <c r="AM127" i="101"/>
  <c r="AP132" i="101"/>
  <c r="L132" i="101" s="1"/>
  <c r="AG133" i="101"/>
  <c r="AN134" i="101"/>
  <c r="O135" i="101"/>
  <c r="AS137" i="101"/>
  <c r="I139" i="101"/>
  <c r="AQ139" i="101"/>
  <c r="AM143" i="101"/>
  <c r="AR146" i="101"/>
  <c r="L105" i="101"/>
  <c r="L121" i="101"/>
  <c r="J123" i="101"/>
  <c r="AR123" i="101"/>
  <c r="AP125" i="101"/>
  <c r="L125" i="101" s="1"/>
  <c r="AN127" i="101"/>
  <c r="I132" i="101"/>
  <c r="AQ132" i="101"/>
  <c r="AO134" i="101"/>
  <c r="AT137" i="101"/>
  <c r="J139" i="101"/>
  <c r="AR139" i="101"/>
  <c r="AI140" i="101"/>
  <c r="AV140" i="101" s="1"/>
  <c r="AP141" i="101"/>
  <c r="L141" i="101" s="1"/>
  <c r="AG142" i="101"/>
  <c r="AN143" i="101"/>
  <c r="AL145" i="101"/>
  <c r="AS123" i="101"/>
  <c r="AO127" i="101"/>
  <c r="J132" i="101"/>
  <c r="AR132" i="101"/>
  <c r="AI133" i="101"/>
  <c r="AV133" i="101" s="1"/>
  <c r="AP134" i="101"/>
  <c r="L134" i="101" s="1"/>
  <c r="AL138" i="101"/>
  <c r="AS139" i="101"/>
  <c r="AJ140" i="101"/>
  <c r="AW140" i="101" s="1"/>
  <c r="AO143" i="101"/>
  <c r="AM145" i="101"/>
  <c r="AS132" i="101"/>
  <c r="AJ133" i="101"/>
  <c r="AW133" i="101" s="1"/>
  <c r="AM138" i="101"/>
  <c r="AT139" i="101"/>
  <c r="AP143" i="101"/>
  <c r="L143" i="101" s="1"/>
  <c r="AN145" i="101"/>
  <c r="I127" i="101"/>
  <c r="AQ127" i="101"/>
  <c r="AT132" i="101"/>
  <c r="J134" i="101"/>
  <c r="AR134" i="101"/>
  <c r="AN138" i="101"/>
  <c r="O139" i="101"/>
  <c r="I143" i="101"/>
  <c r="AQ143" i="101"/>
  <c r="AO145" i="101"/>
  <c r="J127" i="101"/>
  <c r="AR127" i="101"/>
  <c r="AL133" i="101"/>
  <c r="AS134" i="101"/>
  <c r="AO138" i="101"/>
  <c r="J143" i="101"/>
  <c r="AR143" i="101"/>
  <c r="AP145" i="101"/>
  <c r="L145" i="101" s="1"/>
  <c r="I145" i="101"/>
  <c r="AK36" i="100"/>
  <c r="AX36" i="100" s="1"/>
  <c r="AJ36" i="100"/>
  <c r="AW36" i="100" s="1"/>
  <c r="AI36" i="100"/>
  <c r="AV36" i="100" s="1"/>
  <c r="O31" i="100"/>
  <c r="AS33" i="100"/>
  <c r="AT40" i="100"/>
  <c r="O47" i="100"/>
  <c r="O49" i="100"/>
  <c r="O54" i="100"/>
  <c r="AK63" i="100"/>
  <c r="AX63" i="100" s="1"/>
  <c r="O72" i="100"/>
  <c r="AP117" i="100"/>
  <c r="L117" i="100" s="1"/>
  <c r="AO117" i="100"/>
  <c r="AG117" i="100"/>
  <c r="I117" i="100"/>
  <c r="AT117" i="100"/>
  <c r="AS117" i="100"/>
  <c r="AR117" i="100"/>
  <c r="AQ117" i="100"/>
  <c r="AN117" i="100"/>
  <c r="AM117" i="100"/>
  <c r="AL117" i="100"/>
  <c r="O117" i="100"/>
  <c r="O69" i="100"/>
  <c r="AT69" i="100"/>
  <c r="AM69" i="100"/>
  <c r="AT33" i="100"/>
  <c r="J35" i="100"/>
  <c r="AR35" i="100"/>
  <c r="AP37" i="100"/>
  <c r="L37" i="100" s="1"/>
  <c r="AG38" i="100"/>
  <c r="AN39" i="100"/>
  <c r="O40" i="100"/>
  <c r="AL41" i="100"/>
  <c r="AS42" i="100"/>
  <c r="I44" i="100"/>
  <c r="AQ44" i="100"/>
  <c r="AO46" i="100"/>
  <c r="AQ50" i="100"/>
  <c r="AI51" i="100"/>
  <c r="AV51" i="100" s="1"/>
  <c r="J52" i="100"/>
  <c r="AS52" i="100"/>
  <c r="O57" i="100"/>
  <c r="AR58" i="100"/>
  <c r="AS61" i="100"/>
  <c r="AG66" i="100"/>
  <c r="AR67" i="100"/>
  <c r="AG69" i="100"/>
  <c r="AJ81" i="100"/>
  <c r="AW81" i="100" s="1"/>
  <c r="AM89" i="100"/>
  <c r="AL91" i="100"/>
  <c r="AG31" i="100"/>
  <c r="O33" i="100"/>
  <c r="AS35" i="100"/>
  <c r="I37" i="100"/>
  <c r="AQ37" i="100"/>
  <c r="J44" i="100"/>
  <c r="AR44" i="100"/>
  <c r="AI45" i="100"/>
  <c r="AV45" i="100" s="1"/>
  <c r="AG47" i="100"/>
  <c r="AG49" i="100"/>
  <c r="I50" i="100"/>
  <c r="AR50" i="100"/>
  <c r="AJ51" i="100"/>
  <c r="AW51" i="100" s="1"/>
  <c r="AT52" i="100"/>
  <c r="AG54" i="100"/>
  <c r="I58" i="100"/>
  <c r="AS58" i="100"/>
  <c r="AG60" i="100"/>
  <c r="I61" i="100"/>
  <c r="AT61" i="100"/>
  <c r="AR64" i="100"/>
  <c r="J64" i="100"/>
  <c r="AQ64" i="100"/>
  <c r="I64" i="100"/>
  <c r="I67" i="100"/>
  <c r="AS67" i="100"/>
  <c r="AG72" i="100"/>
  <c r="AQ73" i="100"/>
  <c r="I73" i="100"/>
  <c r="AP73" i="100"/>
  <c r="L73" i="100" s="1"/>
  <c r="AG76" i="100"/>
  <c r="AR77" i="100"/>
  <c r="J77" i="100"/>
  <c r="AM77" i="100"/>
  <c r="AL77" i="100"/>
  <c r="O77" i="100"/>
  <c r="AK81" i="100"/>
  <c r="AX81" i="100" s="1"/>
  <c r="AG82" i="100"/>
  <c r="AN109" i="100"/>
  <c r="AT35" i="100"/>
  <c r="J37" i="100"/>
  <c r="AR37" i="100"/>
  <c r="AG40" i="100"/>
  <c r="AS44" i="100"/>
  <c r="J50" i="100"/>
  <c r="AS50" i="100"/>
  <c r="L52" i="100"/>
  <c r="AG57" i="100"/>
  <c r="J58" i="100"/>
  <c r="L64" i="100"/>
  <c r="J67" i="100"/>
  <c r="AL70" i="100"/>
  <c r="AT70" i="100"/>
  <c r="AL83" i="100"/>
  <c r="AG83" i="100"/>
  <c r="O83" i="100"/>
  <c r="AO83" i="100"/>
  <c r="AG33" i="100"/>
  <c r="AS37" i="100"/>
  <c r="AT50" i="100"/>
  <c r="AG58" i="100"/>
  <c r="AP58" i="100"/>
  <c r="L58" i="100" s="1"/>
  <c r="AM61" i="100"/>
  <c r="AL61" i="100"/>
  <c r="O61" i="100"/>
  <c r="AI63" i="100"/>
  <c r="AV63" i="100" s="1"/>
  <c r="AJ66" i="100"/>
  <c r="AW66" i="100" s="1"/>
  <c r="AG67" i="100"/>
  <c r="AO67" i="100"/>
  <c r="AM36" i="100"/>
  <c r="AT37" i="100"/>
  <c r="O44" i="100"/>
  <c r="AL45" i="100"/>
  <c r="AS46" i="100"/>
  <c r="AM51" i="100"/>
  <c r="AO56" i="100"/>
  <c r="L61" i="100"/>
  <c r="AL72" i="100"/>
  <c r="AP75" i="100"/>
  <c r="L75" i="100" s="1"/>
  <c r="AG77" i="100"/>
  <c r="AO81" i="100"/>
  <c r="AO88" i="100"/>
  <c r="AR88" i="100"/>
  <c r="J88" i="100"/>
  <c r="AP90" i="100"/>
  <c r="L90" i="100" s="1"/>
  <c r="AQ91" i="100"/>
  <c r="AG102" i="100"/>
  <c r="AQ102" i="100"/>
  <c r="I102" i="100"/>
  <c r="AN102" i="100"/>
  <c r="AM102" i="100"/>
  <c r="O102" i="100"/>
  <c r="AS102" i="100"/>
  <c r="AR102" i="100"/>
  <c r="AS31" i="100"/>
  <c r="AG35" i="100"/>
  <c r="AN36" i="100"/>
  <c r="O37" i="100"/>
  <c r="AL38" i="100"/>
  <c r="AS39" i="100"/>
  <c r="I41" i="100"/>
  <c r="AQ41" i="100"/>
  <c r="AM45" i="100"/>
  <c r="L46" i="100"/>
  <c r="AT46" i="100"/>
  <c r="AR48" i="100"/>
  <c r="J48" i="100"/>
  <c r="AT48" i="100"/>
  <c r="AL49" i="100"/>
  <c r="O50" i="100"/>
  <c r="AN51" i="100"/>
  <c r="AG52" i="100"/>
  <c r="AP56" i="100"/>
  <c r="L56" i="100" s="1"/>
  <c r="O58" i="100"/>
  <c r="AG64" i="100"/>
  <c r="AL66" i="100"/>
  <c r="O67" i="100"/>
  <c r="AL69" i="100"/>
  <c r="AG70" i="100"/>
  <c r="AG73" i="100"/>
  <c r="AQ75" i="100"/>
  <c r="AL76" i="100"/>
  <c r="AP81" i="100"/>
  <c r="L81" i="100" s="1"/>
  <c r="AR86" i="100"/>
  <c r="AT90" i="100"/>
  <c r="O98" i="100"/>
  <c r="AR98" i="100"/>
  <c r="J98" i="100"/>
  <c r="AN98" i="100"/>
  <c r="AG98" i="100"/>
  <c r="L98" i="100"/>
  <c r="AQ98" i="100"/>
  <c r="AS47" i="100"/>
  <c r="AR72" i="100"/>
  <c r="J72" i="100"/>
  <c r="AL31" i="100"/>
  <c r="I34" i="100"/>
  <c r="AQ34" i="100"/>
  <c r="AO36" i="100"/>
  <c r="AM38" i="100"/>
  <c r="L39" i="100"/>
  <c r="AT39" i="100"/>
  <c r="J41" i="100"/>
  <c r="AR41" i="100"/>
  <c r="AI42" i="100"/>
  <c r="AV42" i="100" s="1"/>
  <c r="AP43" i="100"/>
  <c r="L43" i="100" s="1"/>
  <c r="AG44" i="100"/>
  <c r="AN45" i="100"/>
  <c r="O46" i="100"/>
  <c r="AL47" i="100"/>
  <c r="AM49" i="100"/>
  <c r="AP51" i="100"/>
  <c r="L51" i="100" s="1"/>
  <c r="I53" i="100"/>
  <c r="AM54" i="100"/>
  <c r="AQ56" i="100"/>
  <c r="AL57" i="100"/>
  <c r="AL60" i="100"/>
  <c r="AG61" i="100"/>
  <c r="AQ65" i="100"/>
  <c r="I65" i="100"/>
  <c r="AM66" i="100"/>
  <c r="I68" i="100"/>
  <c r="AN69" i="100"/>
  <c r="AN72" i="100"/>
  <c r="AM74" i="100"/>
  <c r="AG74" i="100"/>
  <c r="AP74" i="100"/>
  <c r="L74" i="100" s="1"/>
  <c r="AR75" i="100"/>
  <c r="AM76" i="100"/>
  <c r="AR81" i="100"/>
  <c r="AL82" i="100"/>
  <c r="O88" i="100"/>
  <c r="AT31" i="100"/>
  <c r="AM31" i="100"/>
  <c r="AI35" i="100"/>
  <c r="AV35" i="100" s="1"/>
  <c r="AP36" i="100"/>
  <c r="L36" i="100" s="1"/>
  <c r="AG37" i="100"/>
  <c r="AN38" i="100"/>
  <c r="AL40" i="100"/>
  <c r="AS41" i="100"/>
  <c r="AO45" i="100"/>
  <c r="AM47" i="100"/>
  <c r="AN49" i="100"/>
  <c r="AG50" i="100"/>
  <c r="AQ51" i="100"/>
  <c r="AN54" i="100"/>
  <c r="AS56" i="100"/>
  <c r="AM57" i="100"/>
  <c r="AM60" i="100"/>
  <c r="AN66" i="100"/>
  <c r="AO69" i="100"/>
  <c r="AI70" i="100"/>
  <c r="AV70" i="100" s="1"/>
  <c r="AO72" i="100"/>
  <c r="AS75" i="100"/>
  <c r="AS81" i="100"/>
  <c r="AQ89" i="100"/>
  <c r="I89" i="100"/>
  <c r="AP89" i="100"/>
  <c r="L89" i="100" s="1"/>
  <c r="AO89" i="100"/>
  <c r="AG93" i="100"/>
  <c r="AR93" i="100"/>
  <c r="J93" i="100"/>
  <c r="AP93" i="100"/>
  <c r="L93" i="100" s="1"/>
  <c r="AT93" i="100"/>
  <c r="I93" i="100"/>
  <c r="AM96" i="100"/>
  <c r="AL96" i="100"/>
  <c r="AG96" i="100"/>
  <c r="AT96" i="100"/>
  <c r="I96" i="100"/>
  <c r="AP96" i="100"/>
  <c r="L96" i="100" s="1"/>
  <c r="AO96" i="100"/>
  <c r="AN96" i="100"/>
  <c r="O96" i="100"/>
  <c r="AI107" i="100"/>
  <c r="AV107" i="100" s="1"/>
  <c r="AK107" i="100"/>
  <c r="AX107" i="100" s="1"/>
  <c r="AS40" i="100"/>
  <c r="AT47" i="100"/>
  <c r="O76" i="100"/>
  <c r="AN76" i="100"/>
  <c r="O82" i="100"/>
  <c r="AP82" i="100"/>
  <c r="L82" i="100" s="1"/>
  <c r="AO82" i="100"/>
  <c r="AN82" i="100"/>
  <c r="AG109" i="100"/>
  <c r="AR109" i="100"/>
  <c r="J109" i="100"/>
  <c r="AO109" i="100"/>
  <c r="AT109" i="100"/>
  <c r="AQ109" i="100"/>
  <c r="AP109" i="100"/>
  <c r="L109" i="100" s="1"/>
  <c r="AM109" i="100"/>
  <c r="AL109" i="100"/>
  <c r="O109" i="100"/>
  <c r="AN31" i="100"/>
  <c r="AL33" i="100"/>
  <c r="AS34" i="100"/>
  <c r="AJ35" i="100"/>
  <c r="AW35" i="100" s="1"/>
  <c r="I36" i="100"/>
  <c r="AQ36" i="100"/>
  <c r="AO38" i="100"/>
  <c r="AM40" i="100"/>
  <c r="AT41" i="100"/>
  <c r="AP45" i="100"/>
  <c r="L45" i="100" s="1"/>
  <c r="AN47" i="100"/>
  <c r="AO49" i="100"/>
  <c r="AR51" i="100"/>
  <c r="AJ52" i="100"/>
  <c r="AW52" i="100" s="1"/>
  <c r="O53" i="100"/>
  <c r="AM53" i="100"/>
  <c r="AT56" i="100"/>
  <c r="AQ66" i="100"/>
  <c r="AN68" i="100"/>
  <c r="AM68" i="100"/>
  <c r="AP69" i="100"/>
  <c r="L69" i="100" s="1"/>
  <c r="AJ70" i="100"/>
  <c r="AW70" i="100" s="1"/>
  <c r="AP72" i="100"/>
  <c r="L72" i="100" s="1"/>
  <c r="AP76" i="100"/>
  <c r="L76" i="100" s="1"/>
  <c r="AQ82" i="100"/>
  <c r="AG88" i="100"/>
  <c r="I90" i="100"/>
  <c r="O95" i="100"/>
  <c r="AP95" i="100"/>
  <c r="L95" i="100" s="1"/>
  <c r="AM95" i="100"/>
  <c r="AS95" i="100"/>
  <c r="AR95" i="100"/>
  <c r="AQ95" i="100"/>
  <c r="AJ101" i="100"/>
  <c r="AW101" i="100" s="1"/>
  <c r="AK101" i="100"/>
  <c r="AX101" i="100" s="1"/>
  <c r="AI101" i="100"/>
  <c r="AV101" i="100" s="1"/>
  <c r="AL54" i="100"/>
  <c r="AT54" i="100"/>
  <c r="AQ57" i="100"/>
  <c r="I57" i="100"/>
  <c r="AP57" i="100"/>
  <c r="L57" i="100" s="1"/>
  <c r="O60" i="100"/>
  <c r="AN60" i="100"/>
  <c r="AO31" i="100"/>
  <c r="AM33" i="100"/>
  <c r="L34" i="100"/>
  <c r="J36" i="100"/>
  <c r="AR36" i="100"/>
  <c r="AP38" i="100"/>
  <c r="L38" i="100" s="1"/>
  <c r="AN40" i="100"/>
  <c r="I45" i="100"/>
  <c r="AQ45" i="100"/>
  <c r="AO47" i="100"/>
  <c r="AG48" i="100"/>
  <c r="AP49" i="100"/>
  <c r="L49" i="100" s="1"/>
  <c r="I51" i="100"/>
  <c r="L53" i="100"/>
  <c r="AP54" i="100"/>
  <c r="L54" i="100" s="1"/>
  <c r="AO57" i="100"/>
  <c r="AO59" i="100"/>
  <c r="AN59" i="100"/>
  <c r="AG59" i="100"/>
  <c r="AP60" i="100"/>
  <c r="L60" i="100" s="1"/>
  <c r="AL64" i="100"/>
  <c r="AR66" i="100"/>
  <c r="L68" i="100"/>
  <c r="AQ69" i="100"/>
  <c r="AM70" i="100"/>
  <c r="AQ72" i="100"/>
  <c r="AL73" i="100"/>
  <c r="AQ76" i="100"/>
  <c r="AN77" i="100"/>
  <c r="AG80" i="100"/>
  <c r="AR80" i="100"/>
  <c r="J80" i="100"/>
  <c r="AQ80" i="100"/>
  <c r="I80" i="100"/>
  <c r="AP80" i="100"/>
  <c r="L80" i="100" s="1"/>
  <c r="AR82" i="100"/>
  <c r="AM83" i="100"/>
  <c r="O89" i="100"/>
  <c r="AQ92" i="100"/>
  <c r="I92" i="100"/>
  <c r="AP92" i="100"/>
  <c r="L92" i="100" s="1"/>
  <c r="AR92" i="100"/>
  <c r="AO92" i="100"/>
  <c r="AN92" i="100"/>
  <c r="AG92" i="100"/>
  <c r="O93" i="100"/>
  <c r="AI94" i="100"/>
  <c r="AV94" i="100" s="1"/>
  <c r="AJ94" i="100"/>
  <c r="AW94" i="100" s="1"/>
  <c r="AL98" i="100"/>
  <c r="AP31" i="100"/>
  <c r="L31" i="100" s="1"/>
  <c r="AN33" i="100"/>
  <c r="AL35" i="100"/>
  <c r="AS36" i="100"/>
  <c r="AO40" i="100"/>
  <c r="AP47" i="100"/>
  <c r="L47" i="100" s="1"/>
  <c r="AR49" i="100"/>
  <c r="AL52" i="100"/>
  <c r="AQ54" i="100"/>
  <c r="AR56" i="100"/>
  <c r="J56" i="100"/>
  <c r="AR57" i="100"/>
  <c r="AQ60" i="100"/>
  <c r="AM64" i="100"/>
  <c r="I66" i="100"/>
  <c r="AS66" i="100"/>
  <c r="AR69" i="100"/>
  <c r="AN70" i="100"/>
  <c r="AS72" i="100"/>
  <c r="AM73" i="100"/>
  <c r="AR76" i="100"/>
  <c r="AO77" i="100"/>
  <c r="AK79" i="100"/>
  <c r="AX79" i="100" s="1"/>
  <c r="AJ79" i="100"/>
  <c r="AW79" i="100" s="1"/>
  <c r="AI79" i="100"/>
  <c r="AV79" i="100" s="1"/>
  <c r="AS82" i="100"/>
  <c r="AN83" i="100"/>
  <c r="AS90" i="100"/>
  <c r="AR90" i="100"/>
  <c r="AM90" i="100"/>
  <c r="AN90" i="100"/>
  <c r="AG90" i="100"/>
  <c r="AQ90" i="100"/>
  <c r="AT91" i="100"/>
  <c r="J91" i="100"/>
  <c r="I91" i="100"/>
  <c r="AS91" i="100"/>
  <c r="AM91" i="100"/>
  <c r="AL102" i="100"/>
  <c r="I31" i="100"/>
  <c r="AQ31" i="100"/>
  <c r="AO33" i="100"/>
  <c r="AM35" i="100"/>
  <c r="AT36" i="100"/>
  <c r="AP40" i="100"/>
  <c r="L40" i="100" s="1"/>
  <c r="AL44" i="100"/>
  <c r="AS45" i="100"/>
  <c r="I47" i="100"/>
  <c r="AQ47" i="100"/>
  <c r="I49" i="100"/>
  <c r="AS49" i="100"/>
  <c r="AG51" i="100"/>
  <c r="AO51" i="100"/>
  <c r="AM52" i="100"/>
  <c r="AR54" i="100"/>
  <c r="AS57" i="100"/>
  <c r="AL58" i="100"/>
  <c r="AR60" i="100"/>
  <c r="AN61" i="100"/>
  <c r="AN64" i="100"/>
  <c r="J66" i="100"/>
  <c r="AL67" i="100"/>
  <c r="AS69" i="100"/>
  <c r="AO70" i="100"/>
  <c r="AT72" i="100"/>
  <c r="AN73" i="100"/>
  <c r="AT75" i="100"/>
  <c r="AO75" i="100"/>
  <c r="AN75" i="100"/>
  <c r="AG75" i="100"/>
  <c r="AS76" i="100"/>
  <c r="AP77" i="100"/>
  <c r="L77" i="100" s="1"/>
  <c r="AN81" i="100"/>
  <c r="AG81" i="100"/>
  <c r="AQ81" i="100"/>
  <c r="I81" i="100"/>
  <c r="AT82" i="100"/>
  <c r="AP83" i="100"/>
  <c r="L83" i="100" s="1"/>
  <c r="AQ86" i="100"/>
  <c r="I86" i="100"/>
  <c r="AL86" i="100"/>
  <c r="AT86" i="100"/>
  <c r="AL88" i="100"/>
  <c r="O91" i="100"/>
  <c r="AO102" i="100"/>
  <c r="J31" i="100"/>
  <c r="I40" i="100"/>
  <c r="J47" i="100"/>
  <c r="J49" i="100"/>
  <c r="AT49" i="100"/>
  <c r="AL50" i="100"/>
  <c r="AO52" i="100"/>
  <c r="I54" i="100"/>
  <c r="AS54" i="100"/>
  <c r="O56" i="100"/>
  <c r="AT57" i="100"/>
  <c r="AM58" i="100"/>
  <c r="I60" i="100"/>
  <c r="AS60" i="100"/>
  <c r="AO61" i="100"/>
  <c r="AO64" i="100"/>
  <c r="AP66" i="100"/>
  <c r="L66" i="100" s="1"/>
  <c r="AO66" i="100"/>
  <c r="AM67" i="100"/>
  <c r="I69" i="100"/>
  <c r="AP70" i="100"/>
  <c r="L70" i="100" s="1"/>
  <c r="I72" i="100"/>
  <c r="AO73" i="100"/>
  <c r="I76" i="100"/>
  <c r="AT76" i="100"/>
  <c r="AQ77" i="100"/>
  <c r="I82" i="100"/>
  <c r="AQ83" i="100"/>
  <c r="AL62" i="100"/>
  <c r="AL78" i="100"/>
  <c r="AS79" i="100"/>
  <c r="AM85" i="100"/>
  <c r="AR110" i="100"/>
  <c r="AK116" i="100"/>
  <c r="AX116" i="100" s="1"/>
  <c r="AT118" i="100"/>
  <c r="AG131" i="100"/>
  <c r="AR131" i="100"/>
  <c r="J131" i="100"/>
  <c r="AQ131" i="100"/>
  <c r="I131" i="100"/>
  <c r="AP131" i="100"/>
  <c r="L131" i="100" s="1"/>
  <c r="AO131" i="100"/>
  <c r="AL131" i="100"/>
  <c r="AP101" i="100"/>
  <c r="L101" i="100" s="1"/>
  <c r="AO101" i="100"/>
  <c r="AG101" i="100"/>
  <c r="AR128" i="100"/>
  <c r="J128" i="100"/>
  <c r="AQ128" i="100"/>
  <c r="I128" i="100"/>
  <c r="AM128" i="100"/>
  <c r="AL128" i="100"/>
  <c r="AG128" i="100"/>
  <c r="AT128" i="100"/>
  <c r="AG118" i="100"/>
  <c r="AQ118" i="100"/>
  <c r="I118" i="100"/>
  <c r="AN118" i="100"/>
  <c r="AP130" i="100"/>
  <c r="L130" i="100" s="1"/>
  <c r="AO130" i="100"/>
  <c r="O130" i="100"/>
  <c r="AR130" i="100"/>
  <c r="J130" i="100"/>
  <c r="O133" i="100"/>
  <c r="AT133" i="100"/>
  <c r="AS133" i="100"/>
  <c r="AR133" i="100"/>
  <c r="J133" i="100"/>
  <c r="AP133" i="100"/>
  <c r="L133" i="100" s="1"/>
  <c r="AO133" i="100"/>
  <c r="AN133" i="100"/>
  <c r="AM133" i="100"/>
  <c r="AG133" i="100"/>
  <c r="AJ136" i="100"/>
  <c r="AW136" i="100" s="1"/>
  <c r="AI136" i="100"/>
  <c r="AV136" i="100" s="1"/>
  <c r="AN112" i="100"/>
  <c r="O114" i="100"/>
  <c r="AR114" i="100"/>
  <c r="J114" i="100"/>
  <c r="AQ124" i="100"/>
  <c r="I124" i="100"/>
  <c r="AP124" i="100"/>
  <c r="L124" i="100" s="1"/>
  <c r="AO124" i="100"/>
  <c r="AN124" i="100"/>
  <c r="AK127" i="100"/>
  <c r="AX127" i="100" s="1"/>
  <c r="AJ127" i="100"/>
  <c r="AW127" i="100" s="1"/>
  <c r="AN108" i="100"/>
  <c r="AO110" i="100"/>
  <c r="AN110" i="100"/>
  <c r="AO112" i="100"/>
  <c r="O118" i="100"/>
  <c r="AO123" i="100"/>
  <c r="AG123" i="100"/>
  <c r="AT123" i="100"/>
  <c r="AQ123" i="100"/>
  <c r="I123" i="100"/>
  <c r="AM125" i="100"/>
  <c r="AL125" i="100"/>
  <c r="AG125" i="100"/>
  <c r="O125" i="100"/>
  <c r="AR125" i="100"/>
  <c r="J125" i="100"/>
  <c r="AO125" i="100"/>
  <c r="AR144" i="100"/>
  <c r="J144" i="100"/>
  <c r="AQ144" i="100"/>
  <c r="I144" i="100"/>
  <c r="AP144" i="100"/>
  <c r="L144" i="100" s="1"/>
  <c r="AO144" i="100"/>
  <c r="AN144" i="100"/>
  <c r="AM144" i="100"/>
  <c r="AL144" i="100"/>
  <c r="AG144" i="100"/>
  <c r="O144" i="100"/>
  <c r="AT144" i="100"/>
  <c r="AO108" i="100"/>
  <c r="L110" i="100"/>
  <c r="AP112" i="100"/>
  <c r="L112" i="100" s="1"/>
  <c r="AR115" i="100"/>
  <c r="J115" i="100"/>
  <c r="AQ115" i="100"/>
  <c r="I115" i="100"/>
  <c r="AL115" i="100"/>
  <c r="O124" i="100"/>
  <c r="AG130" i="100"/>
  <c r="AJ131" i="100"/>
  <c r="AW131" i="100" s="1"/>
  <c r="AK149" i="100"/>
  <c r="AX149" i="100" s="1"/>
  <c r="AJ149" i="100"/>
  <c r="AW149" i="100" s="1"/>
  <c r="AI149" i="100"/>
  <c r="AV149" i="100" s="1"/>
  <c r="AS85" i="100"/>
  <c r="AR108" i="100"/>
  <c r="O110" i="100"/>
  <c r="AQ112" i="100"/>
  <c r="AG114" i="100"/>
  <c r="L115" i="100"/>
  <c r="AN119" i="100"/>
  <c r="AM119" i="100"/>
  <c r="O119" i="100"/>
  <c r="AK122" i="100"/>
  <c r="AX122" i="100" s="1"/>
  <c r="AN128" i="100"/>
  <c r="AK131" i="100"/>
  <c r="AX131" i="100" s="1"/>
  <c r="AL133" i="100"/>
  <c r="AK136" i="100"/>
  <c r="AX136" i="100" s="1"/>
  <c r="AK140" i="100"/>
  <c r="AX140" i="100" s="1"/>
  <c r="AJ140" i="100"/>
  <c r="AW140" i="100" s="1"/>
  <c r="AI140" i="100"/>
  <c r="AV140" i="100" s="1"/>
  <c r="AS62" i="100"/>
  <c r="AS78" i="100"/>
  <c r="L85" i="100"/>
  <c r="AT85" i="100"/>
  <c r="AO94" i="100"/>
  <c r="AN94" i="100"/>
  <c r="AR99" i="100"/>
  <c r="J99" i="100"/>
  <c r="AQ99" i="100"/>
  <c r="I99" i="100"/>
  <c r="AL99" i="100"/>
  <c r="AS108" i="100"/>
  <c r="AR112" i="100"/>
  <c r="O115" i="100"/>
  <c r="L119" i="100"/>
  <c r="AG124" i="100"/>
  <c r="AI127" i="100"/>
  <c r="AV127" i="100" s="1"/>
  <c r="AO128" i="100"/>
  <c r="AL130" i="100"/>
  <c r="AM131" i="100"/>
  <c r="AQ133" i="100"/>
  <c r="AS144" i="100"/>
  <c r="L62" i="100"/>
  <c r="AN84" i="100"/>
  <c r="AL101" i="100"/>
  <c r="AN103" i="100"/>
  <c r="AM103" i="100"/>
  <c r="O103" i="100"/>
  <c r="AT107" i="100"/>
  <c r="L107" i="100"/>
  <c r="AQ107" i="100"/>
  <c r="I107" i="100"/>
  <c r="AG110" i="100"/>
  <c r="O111" i="100"/>
  <c r="AP111" i="100"/>
  <c r="L111" i="100" s="1"/>
  <c r="AM111" i="100"/>
  <c r="AS112" i="100"/>
  <c r="AP128" i="100"/>
  <c r="L128" i="100" s="1"/>
  <c r="AM130" i="100"/>
  <c r="AN131" i="100"/>
  <c r="AK143" i="100"/>
  <c r="AX143" i="100" s="1"/>
  <c r="AJ143" i="100"/>
  <c r="AW143" i="100" s="1"/>
  <c r="AI143" i="100"/>
  <c r="AV143" i="100" s="1"/>
  <c r="AN130" i="100"/>
  <c r="AQ108" i="100"/>
  <c r="I108" i="100"/>
  <c r="AP108" i="100"/>
  <c r="L108" i="100" s="1"/>
  <c r="I112" i="100"/>
  <c r="AM114" i="100"/>
  <c r="AL118" i="100"/>
  <c r="AQ130" i="100"/>
  <c r="AN114" i="100"/>
  <c r="AM118" i="100"/>
  <c r="O120" i="100"/>
  <c r="AT120" i="100"/>
  <c r="AR120" i="100"/>
  <c r="AO120" i="100"/>
  <c r="AL120" i="100"/>
  <c r="AN123" i="100"/>
  <c r="AL124" i="100"/>
  <c r="AN125" i="100"/>
  <c r="AS130" i="100"/>
  <c r="AL134" i="100"/>
  <c r="AG134" i="100"/>
  <c r="O134" i="100"/>
  <c r="AT134" i="100"/>
  <c r="L134" i="100"/>
  <c r="AR134" i="100"/>
  <c r="J134" i="100"/>
  <c r="AQ134" i="100"/>
  <c r="I134" i="100"/>
  <c r="AN134" i="100"/>
  <c r="AM112" i="100"/>
  <c r="AL112" i="100"/>
  <c r="AG112" i="100"/>
  <c r="AT112" i="100"/>
  <c r="AO118" i="100"/>
  <c r="AP123" i="100"/>
  <c r="L123" i="100" s="1"/>
  <c r="AM124" i="100"/>
  <c r="AP125" i="100"/>
  <c r="L125" i="100" s="1"/>
  <c r="AT130" i="100"/>
  <c r="AS101" i="100"/>
  <c r="O104" i="100"/>
  <c r="AT104" i="100"/>
  <c r="L104" i="100"/>
  <c r="AO104" i="100"/>
  <c r="AL104" i="100"/>
  <c r="AM110" i="100"/>
  <c r="O112" i="100"/>
  <c r="AP114" i="100"/>
  <c r="L114" i="100" s="1"/>
  <c r="AM115" i="100"/>
  <c r="AP118" i="100"/>
  <c r="L118" i="100" s="1"/>
  <c r="AG120" i="100"/>
  <c r="AR123" i="100"/>
  <c r="AR124" i="100"/>
  <c r="AQ125" i="100"/>
  <c r="AS105" i="100"/>
  <c r="AS121" i="100"/>
  <c r="AM127" i="100"/>
  <c r="O135" i="100"/>
  <c r="AL136" i="100"/>
  <c r="AS137" i="100"/>
  <c r="I139" i="100"/>
  <c r="AQ139" i="100"/>
  <c r="AO141" i="100"/>
  <c r="J146" i="100"/>
  <c r="AR146" i="100"/>
  <c r="AG149" i="100"/>
  <c r="AN150" i="100"/>
  <c r="AS153" i="100"/>
  <c r="AR139" i="100"/>
  <c r="AS146" i="100"/>
  <c r="AO150" i="100"/>
  <c r="AT153" i="100"/>
  <c r="AS139" i="100"/>
  <c r="L146" i="100"/>
  <c r="AT146" i="100"/>
  <c r="AP150" i="100"/>
  <c r="L150" i="100" s="1"/>
  <c r="O153" i="100"/>
  <c r="AN97" i="100"/>
  <c r="AM106" i="100"/>
  <c r="AP127" i="100"/>
  <c r="L127" i="100" s="1"/>
  <c r="AO136" i="100"/>
  <c r="L139" i="100"/>
  <c r="AT139" i="100"/>
  <c r="J141" i="100"/>
  <c r="AR141" i="100"/>
  <c r="AP143" i="100"/>
  <c r="L143" i="100" s="1"/>
  <c r="O146" i="100"/>
  <c r="AL147" i="100"/>
  <c r="AS148" i="100"/>
  <c r="I150" i="100"/>
  <c r="AQ150" i="100"/>
  <c r="AO152" i="100"/>
  <c r="O139" i="100"/>
  <c r="AL140" i="100"/>
  <c r="AS141" i="100"/>
  <c r="AM147" i="100"/>
  <c r="J150" i="100"/>
  <c r="AR150" i="100"/>
  <c r="AP152" i="100"/>
  <c r="L152" i="100" s="1"/>
  <c r="AG153" i="100"/>
  <c r="AG146" i="100"/>
  <c r="AN147" i="100"/>
  <c r="AS150" i="100"/>
  <c r="AL126" i="100"/>
  <c r="AS127" i="100"/>
  <c r="J136" i="100"/>
  <c r="AR136" i="100"/>
  <c r="AI137" i="100"/>
  <c r="AV137" i="100" s="1"/>
  <c r="AG139" i="100"/>
  <c r="AN140" i="100"/>
  <c r="O141" i="100"/>
  <c r="AS143" i="100"/>
  <c r="AO147" i="100"/>
  <c r="AM149" i="100"/>
  <c r="AT150" i="100"/>
  <c r="J152" i="100"/>
  <c r="AR152" i="100"/>
  <c r="AP154" i="100"/>
  <c r="L154" i="100" s="1"/>
  <c r="AM126" i="100"/>
  <c r="AS136" i="100"/>
  <c r="AJ137" i="100"/>
  <c r="AW137" i="100" s="1"/>
  <c r="AO140" i="100"/>
  <c r="AP147" i="100"/>
  <c r="L147" i="100" s="1"/>
  <c r="AN149" i="100"/>
  <c r="O150" i="100"/>
  <c r="AS152" i="100"/>
  <c r="AQ154" i="100"/>
  <c r="AS97" i="100"/>
  <c r="J106" i="100"/>
  <c r="AR106" i="100"/>
  <c r="AS113" i="100"/>
  <c r="J122" i="100"/>
  <c r="AR122" i="100"/>
  <c r="AN126" i="100"/>
  <c r="AS129" i="100"/>
  <c r="AM135" i="100"/>
  <c r="L136" i="100"/>
  <c r="AT136" i="100"/>
  <c r="J138" i="100"/>
  <c r="AR138" i="100"/>
  <c r="AP140" i="100"/>
  <c r="L140" i="100" s="1"/>
  <c r="AG141" i="100"/>
  <c r="AN142" i="100"/>
  <c r="AS145" i="100"/>
  <c r="I147" i="100"/>
  <c r="AQ147" i="100"/>
  <c r="AO149" i="100"/>
  <c r="AM151" i="100"/>
  <c r="AT152" i="100"/>
  <c r="J154" i="100"/>
  <c r="AR154" i="100"/>
  <c r="L97" i="100"/>
  <c r="AO126" i="100"/>
  <c r="AN135" i="100"/>
  <c r="I140" i="100"/>
  <c r="AQ140" i="100"/>
  <c r="AO142" i="100"/>
  <c r="L145" i="100"/>
  <c r="J147" i="100"/>
  <c r="AR147" i="100"/>
  <c r="AI148" i="100"/>
  <c r="AV148" i="100" s="1"/>
  <c r="AP149" i="100"/>
  <c r="L149" i="100" s="1"/>
  <c r="AG150" i="100"/>
  <c r="AN151" i="100"/>
  <c r="O152" i="100"/>
  <c r="AL153" i="100"/>
  <c r="AS154" i="100"/>
  <c r="AS147" i="100"/>
  <c r="AL139" i="100"/>
  <c r="AS140" i="100"/>
  <c r="AM146" i="100"/>
  <c r="AT147" i="100"/>
  <c r="J149" i="100"/>
  <c r="AR149" i="100"/>
  <c r="AN153" i="100"/>
  <c r="AM139" i="100"/>
  <c r="AT140" i="100"/>
  <c r="AN146" i="100"/>
  <c r="O147" i="100"/>
  <c r="AS149" i="100"/>
  <c r="AO153" i="100"/>
  <c r="AS126" i="100"/>
  <c r="J135" i="100"/>
  <c r="AR135" i="100"/>
  <c r="AN139" i="100"/>
  <c r="AL141" i="100"/>
  <c r="AS142" i="100"/>
  <c r="AO146" i="100"/>
  <c r="AM148" i="100"/>
  <c r="AT149" i="100"/>
  <c r="J151" i="100"/>
  <c r="AR151" i="100"/>
  <c r="AP153" i="100"/>
  <c r="L153" i="100" s="1"/>
  <c r="I153" i="100"/>
  <c r="AI40" i="99"/>
  <c r="AV40" i="99" s="1"/>
  <c r="AJ40" i="99"/>
  <c r="AW40" i="99" s="1"/>
  <c r="AK40" i="99"/>
  <c r="AX40" i="99" s="1"/>
  <c r="O83" i="99"/>
  <c r="AO83" i="99"/>
  <c r="AR83" i="99"/>
  <c r="AL83" i="99"/>
  <c r="O43" i="99"/>
  <c r="AQ43" i="99"/>
  <c r="I43" i="99"/>
  <c r="O72" i="99"/>
  <c r="AJ65" i="99"/>
  <c r="AW65" i="99" s="1"/>
  <c r="AS32" i="99"/>
  <c r="I34" i="99"/>
  <c r="AQ34" i="99"/>
  <c r="AO36" i="99"/>
  <c r="AM38" i="99"/>
  <c r="AT39" i="99"/>
  <c r="J41" i="99"/>
  <c r="AR41" i="99"/>
  <c r="AL42" i="99"/>
  <c r="AQ46" i="99"/>
  <c r="I46" i="99"/>
  <c r="I49" i="99"/>
  <c r="AS49" i="99"/>
  <c r="AG51" i="99"/>
  <c r="AK54" i="99"/>
  <c r="AX54" i="99" s="1"/>
  <c r="I56" i="99"/>
  <c r="AT56" i="99"/>
  <c r="AG58" i="99"/>
  <c r="AM64" i="99"/>
  <c r="AK65" i="99"/>
  <c r="AX65" i="99" s="1"/>
  <c r="AG66" i="99"/>
  <c r="O67" i="99"/>
  <c r="AO67" i="99"/>
  <c r="AG67" i="99"/>
  <c r="AS67" i="99"/>
  <c r="I67" i="99"/>
  <c r="I68" i="99"/>
  <c r="AN70" i="99"/>
  <c r="AJ71" i="99"/>
  <c r="AW71" i="99" s="1"/>
  <c r="AJ76" i="99"/>
  <c r="AW76" i="99" s="1"/>
  <c r="AT92" i="99"/>
  <c r="AQ92" i="99"/>
  <c r="I92" i="99"/>
  <c r="AP92" i="99"/>
  <c r="L92" i="99" s="1"/>
  <c r="AN92" i="99"/>
  <c r="AS92" i="99"/>
  <c r="AM92" i="99"/>
  <c r="AG92" i="99"/>
  <c r="AM94" i="99"/>
  <c r="AR96" i="99"/>
  <c r="AM98" i="99"/>
  <c r="AG48" i="99"/>
  <c r="J34" i="99"/>
  <c r="AR34" i="99"/>
  <c r="AI35" i="99"/>
  <c r="AV35" i="99" s="1"/>
  <c r="AP36" i="99"/>
  <c r="L36" i="99" s="1"/>
  <c r="AG37" i="99"/>
  <c r="AN38" i="99"/>
  <c r="O39" i="99"/>
  <c r="AL40" i="99"/>
  <c r="AT41" i="99"/>
  <c r="AM42" i="99"/>
  <c r="AG43" i="99"/>
  <c r="J49" i="99"/>
  <c r="AT49" i="99"/>
  <c r="AT52" i="99"/>
  <c r="AP52" i="99"/>
  <c r="L52" i="99" s="1"/>
  <c r="AL54" i="99"/>
  <c r="AG55" i="99"/>
  <c r="O59" i="99"/>
  <c r="AQ59" i="99"/>
  <c r="I59" i="99"/>
  <c r="AL59" i="99"/>
  <c r="AN64" i="99"/>
  <c r="AL65" i="99"/>
  <c r="AP70" i="99"/>
  <c r="L70" i="99" s="1"/>
  <c r="AL71" i="99"/>
  <c r="AG78" i="99"/>
  <c r="AG84" i="99"/>
  <c r="AL93" i="99"/>
  <c r="AP94" i="99"/>
  <c r="L94" i="99" s="1"/>
  <c r="AS96" i="99"/>
  <c r="AQ98" i="99"/>
  <c r="AP100" i="99"/>
  <c r="L100" i="99" s="1"/>
  <c r="AN100" i="99"/>
  <c r="AG100" i="99"/>
  <c r="O100" i="99"/>
  <c r="J100" i="99"/>
  <c r="I100" i="99"/>
  <c r="AT100" i="99"/>
  <c r="AO100" i="99"/>
  <c r="AL100" i="99"/>
  <c r="AS34" i="99"/>
  <c r="AJ35" i="99"/>
  <c r="AW35" i="99" s="1"/>
  <c r="I36" i="99"/>
  <c r="AQ36" i="99"/>
  <c r="AP56" i="99"/>
  <c r="L56" i="99" s="1"/>
  <c r="AL56" i="99"/>
  <c r="AG56" i="99"/>
  <c r="AR62" i="99"/>
  <c r="J62" i="99"/>
  <c r="AL62" i="99"/>
  <c r="AG62" i="99"/>
  <c r="AT62" i="99"/>
  <c r="I62" i="99"/>
  <c r="AM65" i="99"/>
  <c r="AL68" i="99"/>
  <c r="L68" i="99"/>
  <c r="AQ68" i="99"/>
  <c r="AQ70" i="99"/>
  <c r="AM71" i="99"/>
  <c r="AR90" i="99"/>
  <c r="J90" i="99"/>
  <c r="AP90" i="99"/>
  <c r="L90" i="99" s="1"/>
  <c r="AM90" i="99"/>
  <c r="AG90" i="99"/>
  <c r="AQ90" i="99"/>
  <c r="AN90" i="99"/>
  <c r="AM93" i="99"/>
  <c r="AT94" i="99"/>
  <c r="AS98" i="99"/>
  <c r="L34" i="99"/>
  <c r="AT34" i="99"/>
  <c r="J36" i="99"/>
  <c r="AR36" i="99"/>
  <c r="AG39" i="99"/>
  <c r="AI61" i="99"/>
  <c r="AV61" i="99" s="1"/>
  <c r="AN65" i="99"/>
  <c r="AL72" i="99"/>
  <c r="AI73" i="99"/>
  <c r="AV73" i="99" s="1"/>
  <c r="AK73" i="99"/>
  <c r="AX73" i="99" s="1"/>
  <c r="AM77" i="99"/>
  <c r="AJ91" i="99"/>
  <c r="AW91" i="99" s="1"/>
  <c r="AO93" i="99"/>
  <c r="O109" i="99"/>
  <c r="AO109" i="99"/>
  <c r="AT109" i="99"/>
  <c r="J109" i="99"/>
  <c r="AS109" i="99"/>
  <c r="I109" i="99"/>
  <c r="AQ109" i="99"/>
  <c r="AL109" i="99"/>
  <c r="AR109" i="99"/>
  <c r="AP109" i="99"/>
  <c r="L109" i="99" s="1"/>
  <c r="AM109" i="99"/>
  <c r="AS36" i="99"/>
  <c r="AL48" i="99"/>
  <c r="AL58" i="99"/>
  <c r="AK61" i="99"/>
  <c r="AX61" i="99" s="1"/>
  <c r="AL66" i="99"/>
  <c r="AM72" i="99"/>
  <c r="AN77" i="99"/>
  <c r="AM83" i="99"/>
  <c r="AO89" i="99"/>
  <c r="AT89" i="99"/>
  <c r="I89" i="99"/>
  <c r="AP89" i="99"/>
  <c r="L89" i="99" s="1"/>
  <c r="AM89" i="99"/>
  <c r="J89" i="99"/>
  <c r="AQ93" i="99"/>
  <c r="AM100" i="99"/>
  <c r="AS37" i="99"/>
  <c r="AM51" i="99"/>
  <c r="AT51" i="99"/>
  <c r="O51" i="99"/>
  <c r="O37" i="99"/>
  <c r="AO33" i="99"/>
  <c r="AM35" i="99"/>
  <c r="AT36" i="99"/>
  <c r="J38" i="99"/>
  <c r="AR38" i="99"/>
  <c r="AP40" i="99"/>
  <c r="L40" i="99" s="1"/>
  <c r="AG41" i="99"/>
  <c r="AR42" i="99"/>
  <c r="AQ47" i="99"/>
  <c r="I47" i="99"/>
  <c r="AM47" i="99"/>
  <c r="AM48" i="99"/>
  <c r="AN51" i="99"/>
  <c r="AG53" i="99"/>
  <c r="AR53" i="99"/>
  <c r="J53" i="99"/>
  <c r="AQ54" i="99"/>
  <c r="AL55" i="99"/>
  <c r="AM58" i="99"/>
  <c r="AT64" i="99"/>
  <c r="AR65" i="99"/>
  <c r="AM66" i="99"/>
  <c r="AG68" i="99"/>
  <c r="AR71" i="99"/>
  <c r="AN72" i="99"/>
  <c r="AP74" i="99"/>
  <c r="L74" i="99" s="1"/>
  <c r="AM74" i="99"/>
  <c r="AO77" i="99"/>
  <c r="AP80" i="99"/>
  <c r="L80" i="99" s="1"/>
  <c r="AQ80" i="99"/>
  <c r="AN83" i="99"/>
  <c r="AK88" i="99"/>
  <c r="AX88" i="99" s="1"/>
  <c r="AI88" i="99"/>
  <c r="AV88" i="99" s="1"/>
  <c r="O89" i="99"/>
  <c r="AK92" i="99"/>
  <c r="AX92" i="99" s="1"/>
  <c r="AR93" i="99"/>
  <c r="AQ100" i="99"/>
  <c r="AG109" i="99"/>
  <c r="AP116" i="99"/>
  <c r="L116" i="99" s="1"/>
  <c r="O116" i="99"/>
  <c r="AS116" i="99"/>
  <c r="J116" i="99"/>
  <c r="AN116" i="99"/>
  <c r="AT116" i="99"/>
  <c r="AR116" i="99"/>
  <c r="AQ116" i="99"/>
  <c r="AO116" i="99"/>
  <c r="AM116" i="99"/>
  <c r="AL116" i="99"/>
  <c r="AG116" i="99"/>
  <c r="AI137" i="99"/>
  <c r="AV137" i="99" s="1"/>
  <c r="AJ137" i="99"/>
  <c r="AW137" i="99" s="1"/>
  <c r="AL84" i="99"/>
  <c r="AO84" i="99"/>
  <c r="O84" i="99"/>
  <c r="AR84" i="99"/>
  <c r="I84" i="99"/>
  <c r="AP84" i="99"/>
  <c r="L84" i="99" s="1"/>
  <c r="AJ112" i="99"/>
  <c r="AW112" i="99" s="1"/>
  <c r="AK112" i="99"/>
  <c r="AX112" i="99" s="1"/>
  <c r="AI112" i="99"/>
  <c r="AV112" i="99" s="1"/>
  <c r="AG34" i="99"/>
  <c r="AN35" i="99"/>
  <c r="O36" i="99"/>
  <c r="AL37" i="99"/>
  <c r="AS38" i="99"/>
  <c r="I40" i="99"/>
  <c r="AQ40" i="99"/>
  <c r="I42" i="99"/>
  <c r="AS42" i="99"/>
  <c r="AL43" i="99"/>
  <c r="AI46" i="99"/>
  <c r="AV46" i="99" s="1"/>
  <c r="AN48" i="99"/>
  <c r="AG49" i="99"/>
  <c r="AO51" i="99"/>
  <c r="AS65" i="99"/>
  <c r="AP66" i="99"/>
  <c r="L66" i="99" s="1"/>
  <c r="AT71" i="99"/>
  <c r="AO72" i="99"/>
  <c r="AN78" i="99"/>
  <c r="AJ80" i="99"/>
  <c r="AW80" i="99" s="1"/>
  <c r="AI80" i="99"/>
  <c r="AV80" i="99" s="1"/>
  <c r="AP83" i="99"/>
  <c r="L83" i="99" s="1"/>
  <c r="AN84" i="99"/>
  <c r="AJ90" i="99"/>
  <c r="AW90" i="99" s="1"/>
  <c r="AL92" i="99"/>
  <c r="AR100" i="99"/>
  <c r="O48" i="99"/>
  <c r="AN58" i="99"/>
  <c r="O58" i="99"/>
  <c r="O77" i="99"/>
  <c r="AL77" i="99"/>
  <c r="AG77" i="99"/>
  <c r="AS77" i="99"/>
  <c r="I77" i="99"/>
  <c r="AG93" i="99"/>
  <c r="O93" i="99"/>
  <c r="AT93" i="99"/>
  <c r="I93" i="99"/>
  <c r="AP93" i="99"/>
  <c r="L93" i="99" s="1"/>
  <c r="AN93" i="99"/>
  <c r="J93" i="99"/>
  <c r="O55" i="99"/>
  <c r="AP55" i="99"/>
  <c r="L55" i="99" s="1"/>
  <c r="O66" i="99"/>
  <c r="AS39" i="99"/>
  <c r="AG83" i="99"/>
  <c r="I33" i="99"/>
  <c r="AQ33" i="99"/>
  <c r="AO35" i="99"/>
  <c r="AM37" i="99"/>
  <c r="AT38" i="99"/>
  <c r="J40" i="99"/>
  <c r="AR40" i="99"/>
  <c r="AI41" i="99"/>
  <c r="AV41" i="99" s="1"/>
  <c r="J42" i="99"/>
  <c r="AT42" i="99"/>
  <c r="AM43" i="99"/>
  <c r="AK46" i="99"/>
  <c r="AX46" i="99" s="1"/>
  <c r="O47" i="99"/>
  <c r="AP48" i="99"/>
  <c r="L48" i="99" s="1"/>
  <c r="AR50" i="99"/>
  <c r="J50" i="99"/>
  <c r="AM50" i="99"/>
  <c r="AP51" i="99"/>
  <c r="L51" i="99" s="1"/>
  <c r="O53" i="99"/>
  <c r="AN55" i="99"/>
  <c r="AI56" i="99"/>
  <c r="AV56" i="99" s="1"/>
  <c r="AP58" i="99"/>
  <c r="L58" i="99" s="1"/>
  <c r="AT65" i="99"/>
  <c r="AQ66" i="99"/>
  <c r="AM67" i="99"/>
  <c r="AI68" i="99"/>
  <c r="AV68" i="99" s="1"/>
  <c r="AP72" i="99"/>
  <c r="L72" i="99" s="1"/>
  <c r="AJ73" i="99"/>
  <c r="AW73" i="99" s="1"/>
  <c r="AM75" i="99"/>
  <c r="AG75" i="99"/>
  <c r="AT75" i="99"/>
  <c r="J75" i="99"/>
  <c r="AO75" i="99"/>
  <c r="AQ77" i="99"/>
  <c r="AO78" i="99"/>
  <c r="AQ83" i="99"/>
  <c r="AQ84" i="99"/>
  <c r="AI86" i="99"/>
  <c r="AV86" i="99" s="1"/>
  <c r="AG89" i="99"/>
  <c r="AK90" i="99"/>
  <c r="AX90" i="99" s="1"/>
  <c r="AO92" i="99"/>
  <c r="AS100" i="99"/>
  <c r="AQ113" i="99"/>
  <c r="I113" i="99"/>
  <c r="AO113" i="99"/>
  <c r="AM113" i="99"/>
  <c r="AT113" i="99"/>
  <c r="J113" i="99"/>
  <c r="AS113" i="99"/>
  <c r="AR113" i="99"/>
  <c r="AP113" i="99"/>
  <c r="L113" i="99" s="1"/>
  <c r="AN113" i="99"/>
  <c r="AL113" i="99"/>
  <c r="AG113" i="99"/>
  <c r="AK118" i="99"/>
  <c r="AX118" i="99" s="1"/>
  <c r="AI118" i="99"/>
  <c r="AV118" i="99" s="1"/>
  <c r="AJ118" i="99"/>
  <c r="AW118" i="99" s="1"/>
  <c r="AI34" i="99"/>
  <c r="AV34" i="99" s="1"/>
  <c r="AP35" i="99"/>
  <c r="L35" i="99" s="1"/>
  <c r="AN37" i="99"/>
  <c r="AL39" i="99"/>
  <c r="AS40" i="99"/>
  <c r="AJ41" i="99"/>
  <c r="AW41" i="99" s="1"/>
  <c r="AN43" i="99"/>
  <c r="AQ48" i="99"/>
  <c r="AQ51" i="99"/>
  <c r="AO55" i="99"/>
  <c r="AJ56" i="99"/>
  <c r="AW56" i="99" s="1"/>
  <c r="AQ58" i="99"/>
  <c r="AR66" i="99"/>
  <c r="AJ68" i="99"/>
  <c r="AW68" i="99" s="1"/>
  <c r="AT70" i="99"/>
  <c r="AG70" i="99"/>
  <c r="J70" i="99"/>
  <c r="AO70" i="99"/>
  <c r="AQ72" i="99"/>
  <c r="AR77" i="99"/>
  <c r="AP78" i="99"/>
  <c r="L78" i="99" s="1"/>
  <c r="AS83" i="99"/>
  <c r="AS84" i="99"/>
  <c r="AK86" i="99"/>
  <c r="AX86" i="99" s="1"/>
  <c r="AI87" i="99"/>
  <c r="AV87" i="99" s="1"/>
  <c r="AR92" i="99"/>
  <c r="AT37" i="99"/>
  <c r="AS33" i="99"/>
  <c r="AJ34" i="99"/>
  <c r="AW34" i="99" s="1"/>
  <c r="I35" i="99"/>
  <c r="AQ35" i="99"/>
  <c r="AO37" i="99"/>
  <c r="AM39" i="99"/>
  <c r="AT40" i="99"/>
  <c r="L42" i="99"/>
  <c r="AO43" i="99"/>
  <c r="AR51" i="99"/>
  <c r="AM52" i="99"/>
  <c r="AR54" i="99"/>
  <c r="J54" i="99"/>
  <c r="AN54" i="99"/>
  <c r="AQ55" i="99"/>
  <c r="AR58" i="99"/>
  <c r="AM59" i="99"/>
  <c r="AM62" i="99"/>
  <c r="AP64" i="99"/>
  <c r="L64" i="99" s="1"/>
  <c r="AO64" i="99"/>
  <c r="O64" i="99"/>
  <c r="AP67" i="99"/>
  <c r="L67" i="99" s="1"/>
  <c r="AM68" i="99"/>
  <c r="O70" i="99"/>
  <c r="AQ71" i="99"/>
  <c r="I71" i="99"/>
  <c r="AS71" i="99"/>
  <c r="AN71" i="99"/>
  <c r="AT77" i="99"/>
  <c r="AT83" i="99"/>
  <c r="AT84" i="99"/>
  <c r="AJ87" i="99"/>
  <c r="AW87" i="99" s="1"/>
  <c r="AR94" i="99"/>
  <c r="J94" i="99"/>
  <c r="AO94" i="99"/>
  <c r="AN94" i="99"/>
  <c r="AL94" i="99"/>
  <c r="AQ94" i="99"/>
  <c r="O94" i="99"/>
  <c r="AS94" i="99"/>
  <c r="AP96" i="99"/>
  <c r="L96" i="99" s="1"/>
  <c r="AM96" i="99"/>
  <c r="AL96" i="99"/>
  <c r="J96" i="99"/>
  <c r="AT96" i="99"/>
  <c r="AQ96" i="99"/>
  <c r="AG96" i="99"/>
  <c r="AK113" i="99"/>
  <c r="AX113" i="99" s="1"/>
  <c r="AI113" i="99"/>
  <c r="AV113" i="99" s="1"/>
  <c r="AJ113" i="99"/>
  <c r="AW113" i="99" s="1"/>
  <c r="AT48" i="99"/>
  <c r="AO48" i="99"/>
  <c r="AN66" i="99"/>
  <c r="AS66" i="99"/>
  <c r="J66" i="99"/>
  <c r="AO66" i="99"/>
  <c r="AR72" i="99"/>
  <c r="J72" i="99"/>
  <c r="AG72" i="99"/>
  <c r="AS72" i="99"/>
  <c r="I72" i="99"/>
  <c r="AR78" i="99"/>
  <c r="J78" i="99"/>
  <c r="AL78" i="99"/>
  <c r="O78" i="99"/>
  <c r="AS78" i="99"/>
  <c r="AM78" i="99"/>
  <c r="L33" i="99"/>
  <c r="J35" i="99"/>
  <c r="AR35" i="99"/>
  <c r="AP37" i="99"/>
  <c r="L37" i="99" s="1"/>
  <c r="AN39" i="99"/>
  <c r="AL41" i="99"/>
  <c r="O42" i="99"/>
  <c r="AP43" i="99"/>
  <c r="L43" i="99" s="1"/>
  <c r="AN46" i="99"/>
  <c r="I48" i="99"/>
  <c r="AS48" i="99"/>
  <c r="AL49" i="99"/>
  <c r="AS51" i="99"/>
  <c r="AN52" i="99"/>
  <c r="AR55" i="99"/>
  <c r="AM56" i="99"/>
  <c r="AS58" i="99"/>
  <c r="AN59" i="99"/>
  <c r="AN62" i="99"/>
  <c r="AJ63" i="99"/>
  <c r="AW63" i="99" s="1"/>
  <c r="AQ67" i="99"/>
  <c r="AN68" i="99"/>
  <c r="AJ69" i="99"/>
  <c r="AW69" i="99" s="1"/>
  <c r="L71" i="99"/>
  <c r="AJ74" i="99"/>
  <c r="AW74" i="99" s="1"/>
  <c r="AT76" i="99"/>
  <c r="L76" i="99"/>
  <c r="AN76" i="99"/>
  <c r="AR76" i="99"/>
  <c r="AM76" i="99"/>
  <c r="AT78" i="99"/>
  <c r="AK80" i="99"/>
  <c r="AX80" i="99" s="1"/>
  <c r="AL89" i="99"/>
  <c r="AS90" i="99"/>
  <c r="O96" i="99"/>
  <c r="AN109" i="99"/>
  <c r="I37" i="99"/>
  <c r="AR43" i="99"/>
  <c r="J48" i="99"/>
  <c r="I51" i="99"/>
  <c r="AS55" i="99"/>
  <c r="I58" i="99"/>
  <c r="AT58" i="99"/>
  <c r="AG65" i="99"/>
  <c r="AQ65" i="99"/>
  <c r="I65" i="99"/>
  <c r="AP65" i="99"/>
  <c r="L65" i="99" s="1"/>
  <c r="I66" i="99"/>
  <c r="I83" i="99"/>
  <c r="AN98" i="99"/>
  <c r="AT98" i="99"/>
  <c r="AO98" i="99"/>
  <c r="AL98" i="99"/>
  <c r="O98" i="99"/>
  <c r="J98" i="99"/>
  <c r="AR98" i="99"/>
  <c r="AP98" i="99"/>
  <c r="L98" i="99" s="1"/>
  <c r="AT102" i="99"/>
  <c r="AN102" i="99"/>
  <c r="AS102" i="99"/>
  <c r="I102" i="99"/>
  <c r="AP102" i="99"/>
  <c r="L102" i="99" s="1"/>
  <c r="AO102" i="99"/>
  <c r="AL102" i="99"/>
  <c r="O102" i="99"/>
  <c r="J102" i="99"/>
  <c r="AR102" i="99"/>
  <c r="AM102" i="99"/>
  <c r="AG81" i="99"/>
  <c r="AQ81" i="99"/>
  <c r="I81" i="99"/>
  <c r="I86" i="99"/>
  <c r="AL99" i="99"/>
  <c r="AL110" i="99"/>
  <c r="AP110" i="99"/>
  <c r="L110" i="99" s="1"/>
  <c r="AM110" i="99"/>
  <c r="O110" i="99"/>
  <c r="AT115" i="99"/>
  <c r="AK149" i="99"/>
  <c r="AX149" i="99" s="1"/>
  <c r="AJ149" i="99"/>
  <c r="AW149" i="99" s="1"/>
  <c r="AT86" i="99"/>
  <c r="L86" i="99"/>
  <c r="AT118" i="99"/>
  <c r="AN118" i="99"/>
  <c r="AP118" i="99"/>
  <c r="L118" i="99" s="1"/>
  <c r="AO118" i="99"/>
  <c r="AM118" i="99"/>
  <c r="AL118" i="99"/>
  <c r="AG118" i="99"/>
  <c r="AS118" i="99"/>
  <c r="I118" i="99"/>
  <c r="AS44" i="99"/>
  <c r="AS60" i="99"/>
  <c r="AT82" i="99"/>
  <c r="AQ87" i="99"/>
  <c r="I87" i="99"/>
  <c r="AM87" i="99"/>
  <c r="AN110" i="99"/>
  <c r="AO115" i="99"/>
  <c r="AR115" i="99"/>
  <c r="AQ115" i="99"/>
  <c r="AP115" i="99"/>
  <c r="L115" i="99" s="1"/>
  <c r="AL115" i="99"/>
  <c r="AT128" i="99"/>
  <c r="AP128" i="99"/>
  <c r="L128" i="99" s="1"/>
  <c r="AO128" i="99"/>
  <c r="AN128" i="99"/>
  <c r="AM128" i="99"/>
  <c r="AL128" i="99"/>
  <c r="AG128" i="99"/>
  <c r="AS128" i="99"/>
  <c r="I128" i="99"/>
  <c r="O115" i="99"/>
  <c r="O128" i="99"/>
  <c r="AG152" i="99"/>
  <c r="AR152" i="99"/>
  <c r="J152" i="99"/>
  <c r="AT152" i="99"/>
  <c r="AS152" i="99"/>
  <c r="AQ152" i="99"/>
  <c r="AP152" i="99"/>
  <c r="L152" i="99" s="1"/>
  <c r="AO152" i="99"/>
  <c r="AN152" i="99"/>
  <c r="AL152" i="99"/>
  <c r="AM152" i="99"/>
  <c r="AO99" i="99"/>
  <c r="O99" i="99"/>
  <c r="AS99" i="99"/>
  <c r="J99" i="99"/>
  <c r="AR99" i="99"/>
  <c r="I99" i="99"/>
  <c r="AP99" i="99"/>
  <c r="L99" i="99" s="1"/>
  <c r="O125" i="99"/>
  <c r="AO125" i="99"/>
  <c r="AT125" i="99"/>
  <c r="J125" i="99"/>
  <c r="AS125" i="99"/>
  <c r="I125" i="99"/>
  <c r="AR125" i="99"/>
  <c r="AQ125" i="99"/>
  <c r="AP125" i="99"/>
  <c r="L125" i="99" s="1"/>
  <c r="AN125" i="99"/>
  <c r="AM125" i="99"/>
  <c r="AL125" i="99"/>
  <c r="AO131" i="99"/>
  <c r="AR131" i="99"/>
  <c r="AQ131" i="99"/>
  <c r="AP131" i="99"/>
  <c r="L131" i="99" s="1"/>
  <c r="AN131" i="99"/>
  <c r="AM131" i="99"/>
  <c r="AL131" i="99"/>
  <c r="AG131" i="99"/>
  <c r="J131" i="99"/>
  <c r="O152" i="99"/>
  <c r="AG115" i="99"/>
  <c r="AR179" i="99"/>
  <c r="J179" i="99"/>
  <c r="AP179" i="99"/>
  <c r="L179" i="99" s="1"/>
  <c r="AO179" i="99"/>
  <c r="AN179" i="99"/>
  <c r="AT179" i="99"/>
  <c r="AQ179" i="99"/>
  <c r="AM179" i="99"/>
  <c r="AG179" i="99"/>
  <c r="AS179" i="99"/>
  <c r="AL179" i="99"/>
  <c r="I179" i="99"/>
  <c r="O179" i="99"/>
  <c r="AO45" i="99"/>
  <c r="AS57" i="99"/>
  <c r="AO81" i="99"/>
  <c r="AN86" i="99"/>
  <c r="AT88" i="99"/>
  <c r="L88" i="99"/>
  <c r="AR88" i="99"/>
  <c r="J88" i="99"/>
  <c r="AM91" i="99"/>
  <c r="AG91" i="99"/>
  <c r="AT110" i="99"/>
  <c r="AQ128" i="99"/>
  <c r="O131" i="99"/>
  <c r="AR128" i="99"/>
  <c r="AM115" i="99"/>
  <c r="O119" i="99"/>
  <c r="AG119" i="99"/>
  <c r="L119" i="99"/>
  <c r="AT119" i="99"/>
  <c r="J119" i="99"/>
  <c r="AS119" i="99"/>
  <c r="I119" i="99"/>
  <c r="AR119" i="99"/>
  <c r="AQ119" i="99"/>
  <c r="AM119" i="99"/>
  <c r="AJ124" i="99"/>
  <c r="AW124" i="99" s="1"/>
  <c r="AI124" i="99"/>
  <c r="AV124" i="99" s="1"/>
  <c r="AI139" i="99"/>
  <c r="AV139" i="99" s="1"/>
  <c r="AN173" i="99"/>
  <c r="AG173" i="99"/>
  <c r="O173" i="99"/>
  <c r="AS173" i="99"/>
  <c r="J173" i="99"/>
  <c r="AR173" i="99"/>
  <c r="I173" i="99"/>
  <c r="AO173" i="99"/>
  <c r="AT173" i="99"/>
  <c r="AQ173" i="99"/>
  <c r="AP173" i="99"/>
  <c r="L173" i="99" s="1"/>
  <c r="AM173" i="99"/>
  <c r="AL173" i="99"/>
  <c r="AN115" i="99"/>
  <c r="J81" i="99"/>
  <c r="AT81" i="99"/>
  <c r="AL82" i="99"/>
  <c r="AR86" i="99"/>
  <c r="AN87" i="99"/>
  <c r="O103" i="99"/>
  <c r="AM103" i="99"/>
  <c r="AS103" i="99"/>
  <c r="I103" i="99"/>
  <c r="J110" i="99"/>
  <c r="AS115" i="99"/>
  <c r="AT131" i="99"/>
  <c r="AT108" i="99"/>
  <c r="AG123" i="99"/>
  <c r="AQ123" i="99"/>
  <c r="I123" i="99"/>
  <c r="AP132" i="99"/>
  <c r="L132" i="99" s="1"/>
  <c r="AP134" i="99"/>
  <c r="L134" i="99" s="1"/>
  <c r="AI136" i="99"/>
  <c r="AV136" i="99" s="1"/>
  <c r="AQ145" i="99"/>
  <c r="I145" i="99"/>
  <c r="O145" i="99"/>
  <c r="AT145" i="99"/>
  <c r="J145" i="99"/>
  <c r="AS145" i="99"/>
  <c r="AP145" i="99"/>
  <c r="L145" i="99" s="1"/>
  <c r="AO145" i="99"/>
  <c r="AL145" i="99"/>
  <c r="AG146" i="99"/>
  <c r="AM166" i="99"/>
  <c r="AG166" i="99"/>
  <c r="AT166" i="99"/>
  <c r="AR166" i="99"/>
  <c r="AQ166" i="99"/>
  <c r="AP166" i="99"/>
  <c r="L166" i="99" s="1"/>
  <c r="AO166" i="99"/>
  <c r="AN166" i="99"/>
  <c r="AL166" i="99"/>
  <c r="O166" i="99"/>
  <c r="I166" i="99"/>
  <c r="AM69" i="99"/>
  <c r="AS95" i="99"/>
  <c r="AQ104" i="99"/>
  <c r="AJ105" i="99"/>
  <c r="AW105" i="99" s="1"/>
  <c r="AG108" i="99"/>
  <c r="AM112" i="99"/>
  <c r="AP114" i="99"/>
  <c r="L114" i="99" s="1"/>
  <c r="AL117" i="99"/>
  <c r="AT126" i="99"/>
  <c r="AM130" i="99"/>
  <c r="AO137" i="99"/>
  <c r="AT149" i="99"/>
  <c r="AN130" i="99"/>
  <c r="AO132" i="99"/>
  <c r="AT132" i="99"/>
  <c r="J132" i="99"/>
  <c r="AR132" i="99"/>
  <c r="AQ132" i="99"/>
  <c r="AP137" i="99"/>
  <c r="L137" i="99" s="1"/>
  <c r="AQ162" i="99"/>
  <c r="I162" i="99"/>
  <c r="AM162" i="99"/>
  <c r="AS162" i="99"/>
  <c r="AR162" i="99"/>
  <c r="AP162" i="99"/>
  <c r="L162" i="99" s="1"/>
  <c r="AO162" i="99"/>
  <c r="AN162" i="99"/>
  <c r="AL162" i="99"/>
  <c r="AG162" i="99"/>
  <c r="AL185" i="99"/>
  <c r="AR185" i="99"/>
  <c r="J185" i="99"/>
  <c r="AS185" i="99"/>
  <c r="AQ185" i="99"/>
  <c r="AP185" i="99"/>
  <c r="L185" i="99" s="1"/>
  <c r="AO185" i="99"/>
  <c r="AN185" i="99"/>
  <c r="AM185" i="99"/>
  <c r="AG185" i="99"/>
  <c r="AT185" i="99"/>
  <c r="O185" i="99"/>
  <c r="AO85" i="99"/>
  <c r="AM101" i="99"/>
  <c r="AG101" i="99"/>
  <c r="I104" i="99"/>
  <c r="O106" i="99"/>
  <c r="AO112" i="99"/>
  <c r="I114" i="99"/>
  <c r="AO117" i="99"/>
  <c r="AM120" i="99"/>
  <c r="AT124" i="99"/>
  <c r="O126" i="99"/>
  <c r="AQ129" i="99"/>
  <c r="I129" i="99"/>
  <c r="AM129" i="99"/>
  <c r="AO130" i="99"/>
  <c r="AR133" i="99"/>
  <c r="J133" i="99"/>
  <c r="AM133" i="99"/>
  <c r="AS133" i="99"/>
  <c r="AN133" i="99"/>
  <c r="I134" i="99"/>
  <c r="AT137" i="99"/>
  <c r="AM145" i="99"/>
  <c r="O162" i="99"/>
  <c r="AR104" i="99"/>
  <c r="J104" i="99"/>
  <c r="AL104" i="99"/>
  <c r="AP112" i="99"/>
  <c r="L112" i="99" s="1"/>
  <c r="AR114" i="99"/>
  <c r="J114" i="99"/>
  <c r="AT114" i="99"/>
  <c r="AP117" i="99"/>
  <c r="L117" i="99" s="1"/>
  <c r="AN120" i="99"/>
  <c r="AP130" i="99"/>
  <c r="L130" i="99" s="1"/>
  <c r="O132" i="99"/>
  <c r="AN145" i="99"/>
  <c r="AM174" i="99"/>
  <c r="O174" i="99"/>
  <c r="AR174" i="99"/>
  <c r="AP174" i="99"/>
  <c r="L174" i="99" s="1"/>
  <c r="AO174" i="99"/>
  <c r="AL174" i="99"/>
  <c r="I174" i="99"/>
  <c r="AT174" i="99"/>
  <c r="AS174" i="99"/>
  <c r="AQ174" i="99"/>
  <c r="AN174" i="99"/>
  <c r="AK133" i="99"/>
  <c r="AX133" i="99" s="1"/>
  <c r="AJ133" i="99"/>
  <c r="AW133" i="99" s="1"/>
  <c r="AM134" i="99"/>
  <c r="AT134" i="99"/>
  <c r="AN134" i="99"/>
  <c r="O134" i="99"/>
  <c r="AM150" i="99"/>
  <c r="AT150" i="99"/>
  <c r="AG150" i="99"/>
  <c r="O150" i="99"/>
  <c r="J150" i="99"/>
  <c r="I150" i="99"/>
  <c r="AQ150" i="99"/>
  <c r="AR165" i="99"/>
  <c r="J165" i="99"/>
  <c r="AP165" i="99"/>
  <c r="L165" i="99" s="1"/>
  <c r="AO165" i="99"/>
  <c r="AM165" i="99"/>
  <c r="I165" i="99"/>
  <c r="AT165" i="99"/>
  <c r="AS165" i="99"/>
  <c r="AQ165" i="99"/>
  <c r="AN165" i="99"/>
  <c r="AL165" i="99"/>
  <c r="O165" i="99"/>
  <c r="AP120" i="99"/>
  <c r="L120" i="99" s="1"/>
  <c r="AN157" i="99"/>
  <c r="O157" i="99"/>
  <c r="AL157" i="99"/>
  <c r="AG157" i="99"/>
  <c r="J157" i="99"/>
  <c r="AT157" i="99"/>
  <c r="I157" i="99"/>
  <c r="AQ157" i="99"/>
  <c r="AG107" i="99"/>
  <c r="AQ107" i="99"/>
  <c r="I107" i="99"/>
  <c r="AM108" i="99"/>
  <c r="I112" i="99"/>
  <c r="I117" i="99"/>
  <c r="AQ120" i="99"/>
  <c r="AJ121" i="99"/>
  <c r="AW121" i="99" s="1"/>
  <c r="AN123" i="99"/>
  <c r="AG124" i="99"/>
  <c r="AG129" i="99"/>
  <c r="AG133" i="99"/>
  <c r="AG134" i="99"/>
  <c r="AR153" i="99"/>
  <c r="J153" i="99"/>
  <c r="AN153" i="99"/>
  <c r="AO153" i="99"/>
  <c r="AM153" i="99"/>
  <c r="AL153" i="99"/>
  <c r="O153" i="99"/>
  <c r="I153" i="99"/>
  <c r="AK156" i="99"/>
  <c r="AX156" i="99" s="1"/>
  <c r="AI156" i="99"/>
  <c r="AV156" i="99" s="1"/>
  <c r="AS120" i="99"/>
  <c r="AT130" i="99"/>
  <c r="AR130" i="99"/>
  <c r="J130" i="99"/>
  <c r="AL150" i="99"/>
  <c r="AI155" i="99"/>
  <c r="AV155" i="99" s="1"/>
  <c r="AG165" i="99"/>
  <c r="AT112" i="99"/>
  <c r="AM117" i="99"/>
  <c r="AG117" i="99"/>
  <c r="I120" i="99"/>
  <c r="AI129" i="99"/>
  <c r="AV129" i="99" s="1"/>
  <c r="O130" i="99"/>
  <c r="AI133" i="99"/>
  <c r="AV133" i="99" s="1"/>
  <c r="AQ146" i="99"/>
  <c r="I146" i="99"/>
  <c r="AM146" i="99"/>
  <c r="AS146" i="99"/>
  <c r="AR146" i="99"/>
  <c r="AP146" i="99"/>
  <c r="L146" i="99" s="1"/>
  <c r="AN146" i="99"/>
  <c r="AL146" i="99"/>
  <c r="AN150" i="99"/>
  <c r="AK155" i="99"/>
  <c r="AX155" i="99" s="1"/>
  <c r="AM157" i="99"/>
  <c r="AR120" i="99"/>
  <c r="J120" i="99"/>
  <c r="AL120" i="99"/>
  <c r="AJ129" i="99"/>
  <c r="AW129" i="99" s="1"/>
  <c r="AR137" i="99"/>
  <c r="J137" i="99"/>
  <c r="AN137" i="99"/>
  <c r="AS137" i="99"/>
  <c r="AQ137" i="99"/>
  <c r="AM137" i="99"/>
  <c r="AL137" i="99"/>
  <c r="AK147" i="99"/>
  <c r="AX147" i="99" s="1"/>
  <c r="AJ147" i="99"/>
  <c r="AW147" i="99" s="1"/>
  <c r="AI147" i="99"/>
  <c r="AV147" i="99" s="1"/>
  <c r="AK148" i="99"/>
  <c r="AX148" i="99" s="1"/>
  <c r="AI148" i="99"/>
  <c r="AV148" i="99" s="1"/>
  <c r="AR149" i="99"/>
  <c r="J149" i="99"/>
  <c r="AM149" i="99"/>
  <c r="AP149" i="99"/>
  <c r="L149" i="99" s="1"/>
  <c r="AO149" i="99"/>
  <c r="AN149" i="99"/>
  <c r="AL149" i="99"/>
  <c r="AG149" i="99"/>
  <c r="AO150" i="99"/>
  <c r="AO157" i="99"/>
  <c r="AL151" i="99"/>
  <c r="AT196" i="99"/>
  <c r="O138" i="99"/>
  <c r="AP138" i="99"/>
  <c r="L138" i="99" s="1"/>
  <c r="AR139" i="99"/>
  <c r="AN141" i="99"/>
  <c r="O141" i="99"/>
  <c r="AR142" i="99"/>
  <c r="AO151" i="99"/>
  <c r="AO158" i="99"/>
  <c r="AT167" i="99"/>
  <c r="AP167" i="99"/>
  <c r="L167" i="99" s="1"/>
  <c r="AN167" i="99"/>
  <c r="AM167" i="99"/>
  <c r="AR169" i="99"/>
  <c r="J169" i="99"/>
  <c r="O169" i="99"/>
  <c r="AS169" i="99"/>
  <c r="AP169" i="99"/>
  <c r="L169" i="99" s="1"/>
  <c r="AO169" i="99"/>
  <c r="AM169" i="99"/>
  <c r="AQ170" i="99"/>
  <c r="I170" i="99"/>
  <c r="AP170" i="99"/>
  <c r="L170" i="99" s="1"/>
  <c r="AL170" i="99"/>
  <c r="AN175" i="99"/>
  <c r="AQ180" i="99"/>
  <c r="AM111" i="99"/>
  <c r="AM127" i="99"/>
  <c r="AS139" i="99"/>
  <c r="L141" i="99"/>
  <c r="AS142" i="99"/>
  <c r="AT147" i="99"/>
  <c r="AO147" i="99"/>
  <c r="AQ151" i="99"/>
  <c r="I154" i="99"/>
  <c r="AP158" i="99"/>
  <c r="L158" i="99" s="1"/>
  <c r="AI159" i="99"/>
  <c r="AV159" i="99" s="1"/>
  <c r="AT163" i="99"/>
  <c r="L163" i="99"/>
  <c r="AQ163" i="99"/>
  <c r="I163" i="99"/>
  <c r="AO163" i="99"/>
  <c r="AP164" i="99"/>
  <c r="L164" i="99" s="1"/>
  <c r="O167" i="99"/>
  <c r="AO175" i="99"/>
  <c r="AR180" i="99"/>
  <c r="AS168" i="99"/>
  <c r="AL168" i="99"/>
  <c r="AG168" i="99"/>
  <c r="O168" i="99"/>
  <c r="AT168" i="99"/>
  <c r="J168" i="99"/>
  <c r="AI170" i="99"/>
  <c r="AV170" i="99" s="1"/>
  <c r="AJ170" i="99"/>
  <c r="AW170" i="99" s="1"/>
  <c r="AO172" i="99"/>
  <c r="AG172" i="99"/>
  <c r="AS172" i="99"/>
  <c r="I172" i="99"/>
  <c r="AN172" i="99"/>
  <c r="AL172" i="99"/>
  <c r="AQ175" i="99"/>
  <c r="AG178" i="99"/>
  <c r="AQ178" i="99"/>
  <c r="I178" i="99"/>
  <c r="J178" i="99"/>
  <c r="AT178" i="99"/>
  <c r="AS178" i="99"/>
  <c r="AP178" i="99"/>
  <c r="L178" i="99" s="1"/>
  <c r="AO178" i="99"/>
  <c r="AL178" i="99"/>
  <c r="AT180" i="99"/>
  <c r="O189" i="99"/>
  <c r="AT189" i="99"/>
  <c r="AN189" i="99"/>
  <c r="J189" i="99"/>
  <c r="I189" i="99"/>
  <c r="AS189" i="99"/>
  <c r="AR189" i="99"/>
  <c r="AQ189" i="99"/>
  <c r="AP189" i="99"/>
  <c r="L189" i="99" s="1"/>
  <c r="AO189" i="99"/>
  <c r="AM189" i="99"/>
  <c r="AL189" i="99"/>
  <c r="AT135" i="99"/>
  <c r="AP135" i="99"/>
  <c r="L135" i="99" s="1"/>
  <c r="AG138" i="99"/>
  <c r="AG141" i="99"/>
  <c r="AS151" i="99"/>
  <c r="O154" i="99"/>
  <c r="AP154" i="99"/>
  <c r="L154" i="99" s="1"/>
  <c r="AS158" i="99"/>
  <c r="AR164" i="99"/>
  <c r="AG167" i="99"/>
  <c r="AG169" i="99"/>
  <c r="O172" i="99"/>
  <c r="AS175" i="99"/>
  <c r="AP139" i="99"/>
  <c r="L139" i="99" s="1"/>
  <c r="AL139" i="99"/>
  <c r="AG139" i="99"/>
  <c r="O142" i="99"/>
  <c r="AQ142" i="99"/>
  <c r="I142" i="99"/>
  <c r="AL142" i="99"/>
  <c r="I164" i="99"/>
  <c r="AS164" i="99"/>
  <c r="AG170" i="99"/>
  <c r="O178" i="99"/>
  <c r="AG189" i="99"/>
  <c r="AP181" i="99"/>
  <c r="L181" i="99" s="1"/>
  <c r="AN181" i="99"/>
  <c r="AM181" i="99"/>
  <c r="AL181" i="99"/>
  <c r="AR181" i="99"/>
  <c r="AG181" i="99"/>
  <c r="O181" i="99"/>
  <c r="I181" i="99"/>
  <c r="AT151" i="99"/>
  <c r="AP151" i="99"/>
  <c r="L151" i="99" s="1"/>
  <c r="O158" i="99"/>
  <c r="AQ158" i="99"/>
  <c r="I158" i="99"/>
  <c r="AL158" i="99"/>
  <c r="AI163" i="99"/>
  <c r="AV163" i="99" s="1"/>
  <c r="AK170" i="99"/>
  <c r="AX170" i="99" s="1"/>
  <c r="AN201" i="99"/>
  <c r="AL201" i="99"/>
  <c r="AR201" i="99"/>
  <c r="J201" i="99"/>
  <c r="I201" i="99"/>
  <c r="AT201" i="99"/>
  <c r="AS201" i="99"/>
  <c r="AQ201" i="99"/>
  <c r="AP201" i="99"/>
  <c r="L201" i="99" s="1"/>
  <c r="AO201" i="99"/>
  <c r="AM201" i="99"/>
  <c r="AG201" i="99"/>
  <c r="O201" i="99"/>
  <c r="AG136" i="99"/>
  <c r="AR136" i="99"/>
  <c r="J136" i="99"/>
  <c r="AL138" i="99"/>
  <c r="AL141" i="99"/>
  <c r="AG142" i="99"/>
  <c r="O151" i="99"/>
  <c r="AP155" i="99"/>
  <c r="L155" i="99" s="1"/>
  <c r="AL155" i="99"/>
  <c r="AG155" i="99"/>
  <c r="AQ161" i="99"/>
  <c r="I161" i="99"/>
  <c r="AJ163" i="99"/>
  <c r="AW163" i="99" s="1"/>
  <c r="AL167" i="99"/>
  <c r="AM168" i="99"/>
  <c r="AL169" i="99"/>
  <c r="AM170" i="99"/>
  <c r="AM172" i="99"/>
  <c r="AT177" i="99"/>
  <c r="AR177" i="99"/>
  <c r="J177" i="99"/>
  <c r="AQ177" i="99"/>
  <c r="I177" i="99"/>
  <c r="AP177" i="99"/>
  <c r="L177" i="99" s="1"/>
  <c r="O177" i="99"/>
  <c r="AS177" i="99"/>
  <c r="AM177" i="99"/>
  <c r="AI160" i="99"/>
  <c r="AV160" i="99" s="1"/>
  <c r="O164" i="99"/>
  <c r="AO167" i="99"/>
  <c r="AN168" i="99"/>
  <c r="AN169" i="99"/>
  <c r="AN170" i="99"/>
  <c r="AP172" i="99"/>
  <c r="L172" i="99" s="1"/>
  <c r="AM178" i="99"/>
  <c r="AO168" i="99"/>
  <c r="AQ172" i="99"/>
  <c r="AK176" i="99"/>
  <c r="AX176" i="99" s="1"/>
  <c r="AN178" i="99"/>
  <c r="AO181" i="99"/>
  <c r="AT175" i="99"/>
  <c r="AR175" i="99"/>
  <c r="AL175" i="99"/>
  <c r="AP175" i="99"/>
  <c r="L175" i="99" s="1"/>
  <c r="O175" i="99"/>
  <c r="I175" i="99"/>
  <c r="AG180" i="99"/>
  <c r="O180" i="99"/>
  <c r="AO180" i="99"/>
  <c r="AS180" i="99"/>
  <c r="AP180" i="99"/>
  <c r="L180" i="99" s="1"/>
  <c r="AN180" i="99"/>
  <c r="AL180" i="99"/>
  <c r="J180" i="99"/>
  <c r="AO190" i="99"/>
  <c r="AM190" i="99"/>
  <c r="AL190" i="99"/>
  <c r="O190" i="99"/>
  <c r="I190" i="99"/>
  <c r="AT190" i="99"/>
  <c r="AS190" i="99"/>
  <c r="AR190" i="99"/>
  <c r="AQ190" i="99"/>
  <c r="AP190" i="99"/>
  <c r="L190" i="99" s="1"/>
  <c r="AN190" i="99"/>
  <c r="AG190" i="99"/>
  <c r="AG196" i="99"/>
  <c r="O196" i="99"/>
  <c r="AO196" i="99"/>
  <c r="AS196" i="99"/>
  <c r="AR196" i="99"/>
  <c r="AQ196" i="99"/>
  <c r="AP196" i="99"/>
  <c r="L196" i="99" s="1"/>
  <c r="AN196" i="99"/>
  <c r="AM196" i="99"/>
  <c r="AL196" i="99"/>
  <c r="J196" i="99"/>
  <c r="AM193" i="99"/>
  <c r="AG195" i="99"/>
  <c r="AK205" i="99"/>
  <c r="AX205" i="99" s="1"/>
  <c r="AJ205" i="99"/>
  <c r="AW205" i="99" s="1"/>
  <c r="AI205" i="99"/>
  <c r="AV205" i="99" s="1"/>
  <c r="AN206" i="99"/>
  <c r="AS215" i="99"/>
  <c r="AS231" i="99"/>
  <c r="AP197" i="99"/>
  <c r="L197" i="99" s="1"/>
  <c r="AN197" i="99"/>
  <c r="AM197" i="99"/>
  <c r="AL197" i="99"/>
  <c r="AL203" i="99"/>
  <c r="AG203" i="99"/>
  <c r="AT203" i="99"/>
  <c r="AP203" i="99"/>
  <c r="L203" i="99" s="1"/>
  <c r="AR222" i="99"/>
  <c r="J222" i="99"/>
  <c r="AQ222" i="99"/>
  <c r="I222" i="99"/>
  <c r="AP222" i="99"/>
  <c r="L222" i="99" s="1"/>
  <c r="AO222" i="99"/>
  <c r="AN222" i="99"/>
  <c r="AM222" i="99"/>
  <c r="AL222" i="99"/>
  <c r="AG222" i="99"/>
  <c r="O222" i="99"/>
  <c r="AO194" i="99"/>
  <c r="O203" i="99"/>
  <c r="AN210" i="99"/>
  <c r="AM210" i="99"/>
  <c r="AL210" i="99"/>
  <c r="AG210" i="99"/>
  <c r="O210" i="99"/>
  <c r="AT210" i="99"/>
  <c r="AQ210" i="99"/>
  <c r="I210" i="99"/>
  <c r="AS143" i="99"/>
  <c r="AS159" i="99"/>
  <c r="AQ171" i="99"/>
  <c r="I187" i="99"/>
  <c r="AP194" i="99"/>
  <c r="L194" i="99" s="1"/>
  <c r="O197" i="99"/>
  <c r="AL195" i="99"/>
  <c r="AI204" i="99"/>
  <c r="AV204" i="99" s="1"/>
  <c r="J171" i="99"/>
  <c r="AS171" i="99"/>
  <c r="AG187" i="99"/>
  <c r="AP187" i="99"/>
  <c r="L187" i="99" s="1"/>
  <c r="AS194" i="99"/>
  <c r="AM195" i="99"/>
  <c r="AG197" i="99"/>
  <c r="AJ204" i="99"/>
  <c r="AW204" i="99" s="1"/>
  <c r="AK213" i="99"/>
  <c r="AX213" i="99" s="1"/>
  <c r="AJ213" i="99"/>
  <c r="AW213" i="99" s="1"/>
  <c r="AI213" i="99"/>
  <c r="AV213" i="99" s="1"/>
  <c r="AS222" i="99"/>
  <c r="AT171" i="99"/>
  <c r="AN183" i="99"/>
  <c r="AL183" i="99"/>
  <c r="AT183" i="99"/>
  <c r="L183" i="99"/>
  <c r="AI191" i="99"/>
  <c r="AV191" i="99" s="1"/>
  <c r="AT194" i="99"/>
  <c r="AQ195" i="99"/>
  <c r="AN199" i="99"/>
  <c r="AL199" i="99"/>
  <c r="AT199" i="99"/>
  <c r="L199" i="99"/>
  <c r="AM203" i="99"/>
  <c r="AO210" i="99"/>
  <c r="AT222" i="99"/>
  <c r="AK183" i="99"/>
  <c r="AX183" i="99" s="1"/>
  <c r="AJ183" i="99"/>
  <c r="AW183" i="99" s="1"/>
  <c r="AK192" i="99"/>
  <c r="AX192" i="99" s="1"/>
  <c r="AJ192" i="99"/>
  <c r="AW192" i="99" s="1"/>
  <c r="AI192" i="99"/>
  <c r="AV192" i="99" s="1"/>
  <c r="AT193" i="99"/>
  <c r="AR193" i="99"/>
  <c r="J193" i="99"/>
  <c r="AQ193" i="99"/>
  <c r="I193" i="99"/>
  <c r="AP193" i="99"/>
  <c r="L193" i="99" s="1"/>
  <c r="AS195" i="99"/>
  <c r="AJ199" i="99"/>
  <c r="AW199" i="99" s="1"/>
  <c r="AN203" i="99"/>
  <c r="AP210" i="99"/>
  <c r="L210" i="99" s="1"/>
  <c r="AK229" i="99"/>
  <c r="AX229" i="99" s="1"/>
  <c r="AJ229" i="99"/>
  <c r="AW229" i="99" s="1"/>
  <c r="AI229" i="99"/>
  <c r="AV229" i="99" s="1"/>
  <c r="AO144" i="99"/>
  <c r="AS156" i="99"/>
  <c r="AO160" i="99"/>
  <c r="O171" i="99"/>
  <c r="AK186" i="99"/>
  <c r="AX186" i="99" s="1"/>
  <c r="AQ188" i="99"/>
  <c r="I188" i="99"/>
  <c r="AO188" i="99"/>
  <c r="AN188" i="99"/>
  <c r="AM188" i="99"/>
  <c r="AG188" i="99"/>
  <c r="O193" i="99"/>
  <c r="AT195" i="99"/>
  <c r="AO203" i="99"/>
  <c r="AG209" i="99"/>
  <c r="O209" i="99"/>
  <c r="AT209" i="99"/>
  <c r="AR209" i="99"/>
  <c r="J209" i="99"/>
  <c r="AQ209" i="99"/>
  <c r="I209" i="99"/>
  <c r="AP209" i="99"/>
  <c r="L209" i="99" s="1"/>
  <c r="AO209" i="99"/>
  <c r="AN209" i="99"/>
  <c r="AM209" i="99"/>
  <c r="AR210" i="99"/>
  <c r="AG194" i="99"/>
  <c r="AQ194" i="99"/>
  <c r="I194" i="99"/>
  <c r="AQ203" i="99"/>
  <c r="AS210" i="99"/>
  <c r="AK220" i="99"/>
  <c r="AX220" i="99" s="1"/>
  <c r="AJ220" i="99"/>
  <c r="AW220" i="99" s="1"/>
  <c r="AI220" i="99"/>
  <c r="AV220" i="99" s="1"/>
  <c r="AR206" i="99"/>
  <c r="J206" i="99"/>
  <c r="AQ206" i="99"/>
  <c r="I206" i="99"/>
  <c r="AP206" i="99"/>
  <c r="L206" i="99" s="1"/>
  <c r="AO206" i="99"/>
  <c r="AM206" i="99"/>
  <c r="AL206" i="99"/>
  <c r="O206" i="99"/>
  <c r="AK194" i="99"/>
  <c r="AX194" i="99" s="1"/>
  <c r="AI194" i="99"/>
  <c r="AV194" i="99" s="1"/>
  <c r="AR195" i="99"/>
  <c r="J195" i="99"/>
  <c r="AP195" i="99"/>
  <c r="L195" i="99" s="1"/>
  <c r="AO195" i="99"/>
  <c r="AN195" i="99"/>
  <c r="AK208" i="99"/>
  <c r="AX208" i="99" s="1"/>
  <c r="AQ215" i="99"/>
  <c r="I215" i="99"/>
  <c r="AP215" i="99"/>
  <c r="L215" i="99" s="1"/>
  <c r="AO215" i="99"/>
  <c r="AN215" i="99"/>
  <c r="AM215" i="99"/>
  <c r="AL215" i="99"/>
  <c r="AG215" i="99"/>
  <c r="O215" i="99"/>
  <c r="AT215" i="99"/>
  <c r="AQ231" i="99"/>
  <c r="I231" i="99"/>
  <c r="AP231" i="99"/>
  <c r="L231" i="99" s="1"/>
  <c r="AO231" i="99"/>
  <c r="AN231" i="99"/>
  <c r="AM231" i="99"/>
  <c r="AL231" i="99"/>
  <c r="AG231" i="99"/>
  <c r="O231" i="99"/>
  <c r="AT231" i="99"/>
  <c r="AM183" i="99"/>
  <c r="AL187" i="99"/>
  <c r="AR197" i="99"/>
  <c r="AM199" i="99"/>
  <c r="AM182" i="99"/>
  <c r="AL191" i="99"/>
  <c r="AM198" i="99"/>
  <c r="AG204" i="99"/>
  <c r="AN205" i="99"/>
  <c r="AS208" i="99"/>
  <c r="AO212" i="99"/>
  <c r="AM214" i="99"/>
  <c r="J217" i="99"/>
  <c r="AR217" i="99"/>
  <c r="AP219" i="99"/>
  <c r="L219" i="99" s="1"/>
  <c r="AN221" i="99"/>
  <c r="AS224" i="99"/>
  <c r="I226" i="99"/>
  <c r="AQ226" i="99"/>
  <c r="AO228" i="99"/>
  <c r="AS217" i="99"/>
  <c r="J226" i="99"/>
  <c r="AR226" i="99"/>
  <c r="AP228" i="99"/>
  <c r="L228" i="99" s="1"/>
  <c r="AT217" i="99"/>
  <c r="AL225" i="99"/>
  <c r="AS226" i="99"/>
  <c r="I228" i="99"/>
  <c r="AQ228" i="99"/>
  <c r="AR212" i="99"/>
  <c r="O217" i="99"/>
  <c r="AS219" i="99"/>
  <c r="AM225" i="99"/>
  <c r="L226" i="99"/>
  <c r="AT226" i="99"/>
  <c r="J228" i="99"/>
  <c r="AR228" i="99"/>
  <c r="AP230" i="99"/>
  <c r="L230" i="99" s="1"/>
  <c r="J205" i="99"/>
  <c r="AR205" i="99"/>
  <c r="AS212" i="99"/>
  <c r="AT219" i="99"/>
  <c r="AN225" i="99"/>
  <c r="O226" i="99"/>
  <c r="AS228" i="99"/>
  <c r="AS205" i="99"/>
  <c r="AM211" i="99"/>
  <c r="AT212" i="99"/>
  <c r="AG217" i="99"/>
  <c r="O219" i="99"/>
  <c r="AS221" i="99"/>
  <c r="AO225" i="99"/>
  <c r="AM227" i="99"/>
  <c r="AT228" i="99"/>
  <c r="J230" i="99"/>
  <c r="AR230" i="99"/>
  <c r="AP232" i="99"/>
  <c r="L232" i="99" s="1"/>
  <c r="AS182" i="99"/>
  <c r="AS198" i="99"/>
  <c r="AM204" i="99"/>
  <c r="L205" i="99"/>
  <c r="AT205" i="99"/>
  <c r="AN211" i="99"/>
  <c r="O212" i="99"/>
  <c r="AL213" i="99"/>
  <c r="AS214" i="99"/>
  <c r="AM220" i="99"/>
  <c r="AT221" i="99"/>
  <c r="AI224" i="99"/>
  <c r="AV224" i="99" s="1"/>
  <c r="AP225" i="99"/>
  <c r="L225" i="99" s="1"/>
  <c r="AG226" i="99"/>
  <c r="O228" i="99"/>
  <c r="AL229" i="99"/>
  <c r="AS230" i="99"/>
  <c r="AQ232" i="99"/>
  <c r="L182" i="99"/>
  <c r="AT182" i="99"/>
  <c r="AP186" i="99"/>
  <c r="L186" i="99" s="1"/>
  <c r="AS191" i="99"/>
  <c r="L198" i="99"/>
  <c r="AT198" i="99"/>
  <c r="AP202" i="99"/>
  <c r="L202" i="99" s="1"/>
  <c r="AN204" i="99"/>
  <c r="AS207" i="99"/>
  <c r="AO211" i="99"/>
  <c r="AM213" i="99"/>
  <c r="L214" i="99"/>
  <c r="AT214" i="99"/>
  <c r="AR216" i="99"/>
  <c r="AP218" i="99"/>
  <c r="L218" i="99" s="1"/>
  <c r="AG219" i="99"/>
  <c r="AN220" i="99"/>
  <c r="AS223" i="99"/>
  <c r="AJ224" i="99"/>
  <c r="AW224" i="99" s="1"/>
  <c r="I225" i="99"/>
  <c r="AQ225" i="99"/>
  <c r="AO227" i="99"/>
  <c r="AM229" i="99"/>
  <c r="AT230" i="99"/>
  <c r="J232" i="99"/>
  <c r="AR232" i="99"/>
  <c r="O182" i="99"/>
  <c r="I186" i="99"/>
  <c r="AQ186" i="99"/>
  <c r="L191" i="99"/>
  <c r="O198" i="99"/>
  <c r="I202" i="99"/>
  <c r="AQ202" i="99"/>
  <c r="AO204" i="99"/>
  <c r="L207" i="99"/>
  <c r="AP211" i="99"/>
  <c r="L211" i="99" s="1"/>
  <c r="AG212" i="99"/>
  <c r="AN213" i="99"/>
  <c r="O214" i="99"/>
  <c r="I218" i="99"/>
  <c r="AQ218" i="99"/>
  <c r="AO220" i="99"/>
  <c r="J225" i="99"/>
  <c r="AR225" i="99"/>
  <c r="AP227" i="99"/>
  <c r="L227" i="99" s="1"/>
  <c r="AG228" i="99"/>
  <c r="AN229" i="99"/>
  <c r="O230" i="99"/>
  <c r="AS232" i="99"/>
  <c r="AS225" i="99"/>
  <c r="I204" i="99"/>
  <c r="AQ204" i="99"/>
  <c r="J211" i="99"/>
  <c r="AR211" i="99"/>
  <c r="AP213" i="99"/>
  <c r="L213" i="99" s="1"/>
  <c r="AL217" i="99"/>
  <c r="I220" i="99"/>
  <c r="AQ220" i="99"/>
  <c r="AM224" i="99"/>
  <c r="AT225" i="99"/>
  <c r="J227" i="99"/>
  <c r="AR227" i="99"/>
  <c r="AP229" i="99"/>
  <c r="L229" i="99" s="1"/>
  <c r="O232" i="99"/>
  <c r="AS211" i="99"/>
  <c r="I213" i="99"/>
  <c r="AQ213" i="99"/>
  <c r="AM217" i="99"/>
  <c r="AN224" i="99"/>
  <c r="O225" i="99"/>
  <c r="AL226" i="99"/>
  <c r="AS227" i="99"/>
  <c r="I229" i="99"/>
  <c r="AQ229" i="99"/>
  <c r="J213" i="99"/>
  <c r="AR213" i="99"/>
  <c r="AN217" i="99"/>
  <c r="AL219" i="99"/>
  <c r="AO224" i="99"/>
  <c r="AM226" i="99"/>
  <c r="J229" i="99"/>
  <c r="AR229" i="99"/>
  <c r="AI197" i="98"/>
  <c r="AV197" i="98" s="1"/>
  <c r="AK197" i="98"/>
  <c r="AX197" i="98" s="1"/>
  <c r="AJ197" i="98"/>
  <c r="AW197" i="98" s="1"/>
  <c r="AK212" i="98"/>
  <c r="AX212" i="98" s="1"/>
  <c r="AJ212" i="98"/>
  <c r="AW212" i="98" s="1"/>
  <c r="AI212" i="98"/>
  <c r="AV212" i="98" s="1"/>
  <c r="AQ255" i="98"/>
  <c r="I255" i="98"/>
  <c r="AP255" i="98"/>
  <c r="L255" i="98" s="1"/>
  <c r="AO255" i="98"/>
  <c r="AN255" i="98"/>
  <c r="AM255" i="98"/>
  <c r="AL255" i="98"/>
  <c r="AG255" i="98"/>
  <c r="O255" i="98"/>
  <c r="AT255" i="98"/>
  <c r="AO193" i="98"/>
  <c r="J195" i="98"/>
  <c r="AS195" i="98"/>
  <c r="AQ198" i="98"/>
  <c r="AN202" i="98"/>
  <c r="I204" i="98"/>
  <c r="AL211" i="98"/>
  <c r="AR213" i="98"/>
  <c r="AT221" i="98"/>
  <c r="AO212" i="98"/>
  <c r="AM212" i="98"/>
  <c r="AG212" i="98"/>
  <c r="AQ213" i="98"/>
  <c r="AS221" i="98"/>
  <c r="O192" i="98"/>
  <c r="AP193" i="98"/>
  <c r="L193" i="98" s="1"/>
  <c r="AT195" i="98"/>
  <c r="AR198" i="98"/>
  <c r="AL207" i="98"/>
  <c r="AT207" i="98"/>
  <c r="I213" i="98"/>
  <c r="AS213" i="98"/>
  <c r="I221" i="98"/>
  <c r="AR255" i="98"/>
  <c r="AT197" i="98"/>
  <c r="AN197" i="98"/>
  <c r="AQ193" i="98"/>
  <c r="L195" i="98"/>
  <c r="AS198" i="98"/>
  <c r="AR201" i="98"/>
  <c r="J201" i="98"/>
  <c r="AP201" i="98"/>
  <c r="L201" i="98" s="1"/>
  <c r="AG204" i="98"/>
  <c r="O204" i="98"/>
  <c r="AO204" i="98"/>
  <c r="O207" i="98"/>
  <c r="AI209" i="98"/>
  <c r="AV209" i="98" s="1"/>
  <c r="AQ210" i="98"/>
  <c r="I210" i="98"/>
  <c r="AO210" i="98"/>
  <c r="AQ230" i="98"/>
  <c r="I230" i="98"/>
  <c r="AP230" i="98"/>
  <c r="L230" i="98" s="1"/>
  <c r="AO230" i="98"/>
  <c r="AN230" i="98"/>
  <c r="AM230" i="98"/>
  <c r="AG230" i="98"/>
  <c r="O230" i="98"/>
  <c r="AS255" i="98"/>
  <c r="AK209" i="98"/>
  <c r="AX209" i="98" s="1"/>
  <c r="AT213" i="98"/>
  <c r="L213" i="98"/>
  <c r="AN213" i="98"/>
  <c r="AK216" i="98"/>
  <c r="AX216" i="98" s="1"/>
  <c r="AI216" i="98"/>
  <c r="AV216" i="98" s="1"/>
  <c r="AO221" i="98"/>
  <c r="AN221" i="98"/>
  <c r="AL221" i="98"/>
  <c r="AR246" i="98"/>
  <c r="J246" i="98"/>
  <c r="AQ246" i="98"/>
  <c r="I246" i="98"/>
  <c r="AP246" i="98"/>
  <c r="L246" i="98" s="1"/>
  <c r="AO246" i="98"/>
  <c r="AN246" i="98"/>
  <c r="AM246" i="98"/>
  <c r="AL246" i="98"/>
  <c r="AG246" i="98"/>
  <c r="O246" i="98"/>
  <c r="I193" i="98"/>
  <c r="AT193" i="98"/>
  <c r="AM194" i="98"/>
  <c r="AP196" i="98"/>
  <c r="L196" i="98" s="1"/>
  <c r="J198" i="98"/>
  <c r="AP199" i="98"/>
  <c r="L199" i="98" s="1"/>
  <c r="O201" i="98"/>
  <c r="AS202" i="98"/>
  <c r="AL203" i="98"/>
  <c r="AG207" i="98"/>
  <c r="O210" i="98"/>
  <c r="AQ211" i="98"/>
  <c r="O213" i="98"/>
  <c r="AR217" i="98"/>
  <c r="J217" i="98"/>
  <c r="AP217" i="98"/>
  <c r="L217" i="98" s="1"/>
  <c r="AN217" i="98"/>
  <c r="AP223" i="98"/>
  <c r="L223" i="98" s="1"/>
  <c r="AI224" i="98"/>
  <c r="AV224" i="98" s="1"/>
  <c r="AR225" i="98"/>
  <c r="J225" i="98"/>
  <c r="AS191" i="98"/>
  <c r="AO194" i="98"/>
  <c r="AR196" i="98"/>
  <c r="AS199" i="98"/>
  <c r="AG201" i="98"/>
  <c r="AO203" i="98"/>
  <c r="AN205" i="98"/>
  <c r="AL205" i="98"/>
  <c r="AG210" i="98"/>
  <c r="J211" i="98"/>
  <c r="AS211" i="98"/>
  <c r="AL212" i="98"/>
  <c r="AG213" i="98"/>
  <c r="I214" i="98"/>
  <c r="O217" i="98"/>
  <c r="AR223" i="98"/>
  <c r="O225" i="98"/>
  <c r="AL230" i="98"/>
  <c r="AL192" i="98"/>
  <c r="O193" i="98"/>
  <c r="AI195" i="98"/>
  <c r="AV195" i="98" s="1"/>
  <c r="AG202" i="98"/>
  <c r="AQ202" i="98"/>
  <c r="I202" i="98"/>
  <c r="AT211" i="98"/>
  <c r="AN212" i="98"/>
  <c r="AJ216" i="98"/>
  <c r="AW216" i="98" s="1"/>
  <c r="AG221" i="98"/>
  <c r="O226" i="98"/>
  <c r="AR226" i="98"/>
  <c r="J226" i="98"/>
  <c r="AQ226" i="98"/>
  <c r="I226" i="98"/>
  <c r="AO226" i="98"/>
  <c r="AM226" i="98"/>
  <c r="AJ229" i="98"/>
  <c r="AW229" i="98" s="1"/>
  <c r="AI229" i="98"/>
  <c r="AV229" i="98" s="1"/>
  <c r="AR230" i="98"/>
  <c r="AS246" i="98"/>
  <c r="AM192" i="98"/>
  <c r="AR194" i="98"/>
  <c r="AJ195" i="98"/>
  <c r="AW195" i="98" s="1"/>
  <c r="J196" i="98"/>
  <c r="AL197" i="98"/>
  <c r="AG198" i="98"/>
  <c r="AR203" i="98"/>
  <c r="AM207" i="98"/>
  <c r="L211" i="98"/>
  <c r="AP212" i="98"/>
  <c r="L212" i="98" s="1"/>
  <c r="AM214" i="98"/>
  <c r="O214" i="98"/>
  <c r="AG217" i="98"/>
  <c r="AG218" i="98"/>
  <c r="O218" i="98"/>
  <c r="AQ218" i="98"/>
  <c r="I218" i="98"/>
  <c r="AG225" i="98"/>
  <c r="L226" i="98"/>
  <c r="AL227" i="98"/>
  <c r="AT227" i="98"/>
  <c r="AR227" i="98"/>
  <c r="AP227" i="98"/>
  <c r="L227" i="98" s="1"/>
  <c r="AS230" i="98"/>
  <c r="AT246" i="98"/>
  <c r="AN192" i="98"/>
  <c r="AS194" i="98"/>
  <c r="AO196" i="98"/>
  <c r="AG196" i="98"/>
  <c r="AM197" i="98"/>
  <c r="AT199" i="98"/>
  <c r="AR199" i="98"/>
  <c r="J199" i="98"/>
  <c r="AL199" i="98"/>
  <c r="O202" i="98"/>
  <c r="AL204" i="98"/>
  <c r="AN207" i="98"/>
  <c r="O211" i="98"/>
  <c r="AQ212" i="98"/>
  <c r="AJ227" i="98"/>
  <c r="AW227" i="98" s="1"/>
  <c r="AI227" i="98"/>
  <c r="AV227" i="98" s="1"/>
  <c r="AT230" i="98"/>
  <c r="AK242" i="98"/>
  <c r="AX242" i="98" s="1"/>
  <c r="AJ242" i="98"/>
  <c r="AW242" i="98" s="1"/>
  <c r="AI242" i="98"/>
  <c r="AV242" i="98" s="1"/>
  <c r="AR193" i="98"/>
  <c r="J193" i="98"/>
  <c r="O221" i="98"/>
  <c r="AO192" i="98"/>
  <c r="J194" i="98"/>
  <c r="AL195" i="98"/>
  <c r="AO197" i="98"/>
  <c r="O199" i="98"/>
  <c r="AL201" i="98"/>
  <c r="J203" i="98"/>
  <c r="AM204" i="98"/>
  <c r="AG205" i="98"/>
  <c r="AO207" i="98"/>
  <c r="AL210" i="98"/>
  <c r="AR212" i="98"/>
  <c r="AP219" i="98"/>
  <c r="L219" i="98" s="1"/>
  <c r="AN219" i="98"/>
  <c r="AL219" i="98"/>
  <c r="AG226" i="98"/>
  <c r="AJ238" i="98"/>
  <c r="AW238" i="98" s="1"/>
  <c r="AI238" i="98"/>
  <c r="AV238" i="98" s="1"/>
  <c r="AQ239" i="98"/>
  <c r="I239" i="98"/>
  <c r="AP239" i="98"/>
  <c r="L239" i="98" s="1"/>
  <c r="AO239" i="98"/>
  <c r="AN239" i="98"/>
  <c r="AM239" i="98"/>
  <c r="AL239" i="98"/>
  <c r="AG239" i="98"/>
  <c r="O239" i="98"/>
  <c r="AT239" i="98"/>
  <c r="AP192" i="98"/>
  <c r="L192" i="98" s="1"/>
  <c r="AQ194" i="98"/>
  <c r="I194" i="98"/>
  <c r="AM195" i="98"/>
  <c r="O196" i="98"/>
  <c r="AP197" i="98"/>
  <c r="L197" i="98" s="1"/>
  <c r="AM201" i="98"/>
  <c r="AP203" i="98"/>
  <c r="L203" i="98" s="1"/>
  <c r="AN203" i="98"/>
  <c r="AN204" i="98"/>
  <c r="AP207" i="98"/>
  <c r="L207" i="98" s="1"/>
  <c r="AM210" i="98"/>
  <c r="AG211" i="98"/>
  <c r="AS212" i="98"/>
  <c r="AL213" i="98"/>
  <c r="AM221" i="98"/>
  <c r="AM223" i="98"/>
  <c r="AL223" i="98"/>
  <c r="AT223" i="98"/>
  <c r="AI191" i="98"/>
  <c r="AV191" i="98" s="1"/>
  <c r="AQ192" i="98"/>
  <c r="L194" i="98"/>
  <c r="AN195" i="98"/>
  <c r="AQ197" i="98"/>
  <c r="AG199" i="98"/>
  <c r="AN201" i="98"/>
  <c r="AP204" i="98"/>
  <c r="L204" i="98" s="1"/>
  <c r="AQ207" i="98"/>
  <c r="AR209" i="98"/>
  <c r="J209" i="98"/>
  <c r="AN210" i="98"/>
  <c r="I212" i="98"/>
  <c r="AT212" i="98"/>
  <c r="AM213" i="98"/>
  <c r="AT215" i="98"/>
  <c r="AR215" i="98"/>
  <c r="J215" i="98"/>
  <c r="AL215" i="98"/>
  <c r="AL217" i="98"/>
  <c r="O219" i="98"/>
  <c r="AP221" i="98"/>
  <c r="L221" i="98" s="1"/>
  <c r="AI222" i="98"/>
  <c r="AV222" i="98" s="1"/>
  <c r="O223" i="98"/>
  <c r="AM225" i="98"/>
  <c r="AG231" i="98"/>
  <c r="O231" i="98"/>
  <c r="AT231" i="98"/>
  <c r="AR231" i="98"/>
  <c r="J231" i="98"/>
  <c r="AQ231" i="98"/>
  <c r="I231" i="98"/>
  <c r="AP231" i="98"/>
  <c r="L231" i="98" s="1"/>
  <c r="AN231" i="98"/>
  <c r="AL231" i="98"/>
  <c r="AM198" i="98"/>
  <c r="O198" i="98"/>
  <c r="I192" i="98"/>
  <c r="AR192" i="98"/>
  <c r="AL193" i="98"/>
  <c r="O194" i="98"/>
  <c r="AO195" i="98"/>
  <c r="I197" i="98"/>
  <c r="AR197" i="98"/>
  <c r="AN198" i="98"/>
  <c r="AO201" i="98"/>
  <c r="O203" i="98"/>
  <c r="AQ204" i="98"/>
  <c r="AR207" i="98"/>
  <c r="L209" i="98"/>
  <c r="AP210" i="98"/>
  <c r="L210" i="98" s="1"/>
  <c r="J212" i="98"/>
  <c r="AO213" i="98"/>
  <c r="O215" i="98"/>
  <c r="AM217" i="98"/>
  <c r="AQ221" i="98"/>
  <c r="AN225" i="98"/>
  <c r="AK227" i="98"/>
  <c r="AX227" i="98" s="1"/>
  <c r="J255" i="98"/>
  <c r="AM206" i="98"/>
  <c r="AO220" i="98"/>
  <c r="AM222" i="98"/>
  <c r="AG228" i="98"/>
  <c r="AN229" i="98"/>
  <c r="I234" i="98"/>
  <c r="AQ234" i="98"/>
  <c r="AO236" i="98"/>
  <c r="J241" i="98"/>
  <c r="AR241" i="98"/>
  <c r="AP243" i="98"/>
  <c r="L243" i="98" s="1"/>
  <c r="AG244" i="98"/>
  <c r="AN245" i="98"/>
  <c r="AL247" i="98"/>
  <c r="AS248" i="98"/>
  <c r="I250" i="98"/>
  <c r="AQ250" i="98"/>
  <c r="AO252" i="98"/>
  <c r="AS241" i="98"/>
  <c r="AP229" i="98"/>
  <c r="L229" i="98" s="1"/>
  <c r="AS234" i="98"/>
  <c r="AT241" i="98"/>
  <c r="J243" i="98"/>
  <c r="AR243" i="98"/>
  <c r="AN247" i="98"/>
  <c r="AS250" i="98"/>
  <c r="I252" i="98"/>
  <c r="AQ252" i="98"/>
  <c r="O241" i="98"/>
  <c r="AS243" i="98"/>
  <c r="AO247" i="98"/>
  <c r="AT250" i="98"/>
  <c r="J252" i="98"/>
  <c r="AR252" i="98"/>
  <c r="AS220" i="98"/>
  <c r="J229" i="98"/>
  <c r="AR229" i="98"/>
  <c r="O234" i="98"/>
  <c r="AL235" i="98"/>
  <c r="AS236" i="98"/>
  <c r="AT243" i="98"/>
  <c r="AP247" i="98"/>
  <c r="L247" i="98" s="1"/>
  <c r="O250" i="98"/>
  <c r="AS252" i="98"/>
  <c r="AS229" i="98"/>
  <c r="AM235" i="98"/>
  <c r="AG241" i="98"/>
  <c r="AN242" i="98"/>
  <c r="O243" i="98"/>
  <c r="AL244" i="98"/>
  <c r="AS245" i="98"/>
  <c r="I247" i="98"/>
  <c r="AQ247" i="98"/>
  <c r="AO249" i="98"/>
  <c r="AM251" i="98"/>
  <c r="L252" i="98"/>
  <c r="AT252" i="98"/>
  <c r="J254" i="98"/>
  <c r="AR254" i="98"/>
  <c r="AP256" i="98"/>
  <c r="L256" i="98" s="1"/>
  <c r="AS206" i="98"/>
  <c r="O220" i="98"/>
  <c r="AS222" i="98"/>
  <c r="AM228" i="98"/>
  <c r="AT229" i="98"/>
  <c r="AP233" i="98"/>
  <c r="L233" i="98" s="1"/>
  <c r="AG234" i="98"/>
  <c r="AN235" i="98"/>
  <c r="O236" i="98"/>
  <c r="AL237" i="98"/>
  <c r="AS238" i="98"/>
  <c r="AQ240" i="98"/>
  <c r="AO242" i="98"/>
  <c r="AM244" i="98"/>
  <c r="AT245" i="98"/>
  <c r="J247" i="98"/>
  <c r="AR247" i="98"/>
  <c r="AP249" i="98"/>
  <c r="L249" i="98" s="1"/>
  <c r="AG250" i="98"/>
  <c r="AN251" i="98"/>
  <c r="O252" i="98"/>
  <c r="AL253" i="98"/>
  <c r="AS254" i="98"/>
  <c r="I256" i="98"/>
  <c r="AQ256" i="98"/>
  <c r="AG243" i="98"/>
  <c r="AS247" i="98"/>
  <c r="AO251" i="98"/>
  <c r="AM253" i="98"/>
  <c r="AT254" i="98"/>
  <c r="J256" i="98"/>
  <c r="AR256" i="98"/>
  <c r="AO228" i="98"/>
  <c r="J233" i="98"/>
  <c r="AR233" i="98"/>
  <c r="AP235" i="98"/>
  <c r="L235" i="98" s="1"/>
  <c r="AN237" i="98"/>
  <c r="I242" i="98"/>
  <c r="AQ242" i="98"/>
  <c r="AO244" i="98"/>
  <c r="AT247" i="98"/>
  <c r="J249" i="98"/>
  <c r="AR249" i="98"/>
  <c r="AP251" i="98"/>
  <c r="L251" i="98" s="1"/>
  <c r="AG252" i="98"/>
  <c r="AN253" i="98"/>
  <c r="O254" i="98"/>
  <c r="AS256" i="98"/>
  <c r="AP228" i="98"/>
  <c r="L228" i="98" s="1"/>
  <c r="I235" i="98"/>
  <c r="AQ235" i="98"/>
  <c r="AO237" i="98"/>
  <c r="J242" i="98"/>
  <c r="AR242" i="98"/>
  <c r="AP244" i="98"/>
  <c r="L244" i="98" s="1"/>
  <c r="O247" i="98"/>
  <c r="AL248" i="98"/>
  <c r="AS249" i="98"/>
  <c r="I251" i="98"/>
  <c r="AQ251" i="98"/>
  <c r="AO253" i="98"/>
  <c r="AT256" i="98"/>
  <c r="AQ228" i="98"/>
  <c r="J235" i="98"/>
  <c r="AR235" i="98"/>
  <c r="AP237" i="98"/>
  <c r="L237" i="98" s="1"/>
  <c r="AL241" i="98"/>
  <c r="AS242" i="98"/>
  <c r="I244" i="98"/>
  <c r="AQ244" i="98"/>
  <c r="AM248" i="98"/>
  <c r="J251" i="98"/>
  <c r="AR251" i="98"/>
  <c r="AP253" i="98"/>
  <c r="L253" i="98" s="1"/>
  <c r="O256" i="98"/>
  <c r="AL234" i="98"/>
  <c r="AS235" i="98"/>
  <c r="I237" i="98"/>
  <c r="AQ237" i="98"/>
  <c r="AM241" i="98"/>
  <c r="AN248" i="98"/>
  <c r="AL250" i="98"/>
  <c r="AS251" i="98"/>
  <c r="I253" i="98"/>
  <c r="AQ253" i="98"/>
  <c r="J237" i="98"/>
  <c r="AR237" i="98"/>
  <c r="AN241" i="98"/>
  <c r="AL243" i="98"/>
  <c r="AM250" i="98"/>
  <c r="J253" i="98"/>
  <c r="AR253" i="98"/>
  <c r="AS230" i="69"/>
  <c r="AS246" i="69"/>
  <c r="AG258" i="69"/>
  <c r="O258" i="69"/>
  <c r="AR258" i="69"/>
  <c r="J258" i="69"/>
  <c r="AQ259" i="69"/>
  <c r="I259" i="69"/>
  <c r="AP259" i="69"/>
  <c r="L259" i="69" s="1"/>
  <c r="AN259" i="69"/>
  <c r="AL259" i="69"/>
  <c r="AN288" i="69"/>
  <c r="AM288" i="69"/>
  <c r="AL288" i="69"/>
  <c r="AG288" i="69"/>
  <c r="O288" i="69"/>
  <c r="AT288" i="69"/>
  <c r="AS288" i="69"/>
  <c r="AR288" i="69"/>
  <c r="J288" i="69"/>
  <c r="AQ288" i="69"/>
  <c r="I288" i="69"/>
  <c r="O221" i="69"/>
  <c r="AL222" i="69"/>
  <c r="AS223" i="69"/>
  <c r="I225" i="69"/>
  <c r="AQ225" i="69"/>
  <c r="AM229" i="69"/>
  <c r="AT230" i="69"/>
  <c r="AN236" i="69"/>
  <c r="O237" i="69"/>
  <c r="AL238" i="69"/>
  <c r="AS239" i="69"/>
  <c r="AJ240" i="69"/>
  <c r="AW240" i="69" s="1"/>
  <c r="I241" i="69"/>
  <c r="AQ241" i="69"/>
  <c r="AM245" i="69"/>
  <c r="AT246" i="69"/>
  <c r="AM247" i="69"/>
  <c r="AN249" i="69"/>
  <c r="I251" i="69"/>
  <c r="AR251" i="69"/>
  <c r="AG253" i="69"/>
  <c r="I254" i="69"/>
  <c r="AT254" i="69"/>
  <c r="AN255" i="69"/>
  <c r="AQ261" i="69"/>
  <c r="AG263" i="69"/>
  <c r="AG267" i="69"/>
  <c r="AP268" i="69"/>
  <c r="L268" i="69" s="1"/>
  <c r="AO268" i="69"/>
  <c r="AM268" i="69"/>
  <c r="AR270" i="69"/>
  <c r="AO271" i="69"/>
  <c r="AQ272" i="69"/>
  <c r="AO279" i="69"/>
  <c r="AN279" i="69"/>
  <c r="AM279" i="69"/>
  <c r="AL279" i="69"/>
  <c r="AG279" i="69"/>
  <c r="O279" i="69"/>
  <c r="AR279" i="69"/>
  <c r="AM222" i="69"/>
  <c r="AT223" i="69"/>
  <c r="J225" i="69"/>
  <c r="AR225" i="69"/>
  <c r="AI226" i="69"/>
  <c r="AV226" i="69" s="1"/>
  <c r="AG228" i="69"/>
  <c r="AN229" i="69"/>
  <c r="O230" i="69"/>
  <c r="AL231" i="69"/>
  <c r="AS232" i="69"/>
  <c r="AO236" i="69"/>
  <c r="AM238" i="69"/>
  <c r="L239" i="69"/>
  <c r="AT239" i="69"/>
  <c r="J241" i="69"/>
  <c r="AR241" i="69"/>
  <c r="AG244" i="69"/>
  <c r="AN245" i="69"/>
  <c r="O246" i="69"/>
  <c r="AN247" i="69"/>
  <c r="AO249" i="69"/>
  <c r="J251" i="69"/>
  <c r="AN252" i="69"/>
  <c r="J254" i="69"/>
  <c r="AO255" i="69"/>
  <c r="AM256" i="69"/>
  <c r="O259" i="69"/>
  <c r="AR261" i="69"/>
  <c r="AS270" i="69"/>
  <c r="AR272" i="69"/>
  <c r="AT251" i="69"/>
  <c r="AO222" i="69"/>
  <c r="AM224" i="69"/>
  <c r="L225" i="69"/>
  <c r="AT225" i="69"/>
  <c r="AI228" i="69"/>
  <c r="AV228" i="69" s="1"/>
  <c r="AP229" i="69"/>
  <c r="L229" i="69" s="1"/>
  <c r="AG230" i="69"/>
  <c r="AN231" i="69"/>
  <c r="O232" i="69"/>
  <c r="AS234" i="69"/>
  <c r="AJ235" i="69"/>
  <c r="AW235" i="69" s="1"/>
  <c r="I236" i="69"/>
  <c r="AQ236" i="69"/>
  <c r="AO238" i="69"/>
  <c r="AM240" i="69"/>
  <c r="L241" i="69"/>
  <c r="AT241" i="69"/>
  <c r="AI244" i="69"/>
  <c r="AV244" i="69" s="1"/>
  <c r="AP245" i="69"/>
  <c r="L245" i="69" s="1"/>
  <c r="AG246" i="69"/>
  <c r="AP247" i="69"/>
  <c r="L247" i="69" s="1"/>
  <c r="AQ249" i="69"/>
  <c r="AJ250" i="69"/>
  <c r="AW250" i="69" s="1"/>
  <c r="O251" i="69"/>
  <c r="AQ252" i="69"/>
  <c r="AJ253" i="69"/>
  <c r="AW253" i="69" s="1"/>
  <c r="AS255" i="69"/>
  <c r="AO256" i="69"/>
  <c r="AG259" i="69"/>
  <c r="AK267" i="69"/>
  <c r="AX267" i="69" s="1"/>
  <c r="AK277" i="69"/>
  <c r="AX277" i="69" s="1"/>
  <c r="AJ278" i="69"/>
  <c r="AW278" i="69" s="1"/>
  <c r="AP288" i="69"/>
  <c r="L288" i="69" s="1"/>
  <c r="AS241" i="69"/>
  <c r="AI277" i="69"/>
  <c r="AV277" i="69" s="1"/>
  <c r="AO288" i="69"/>
  <c r="AP222" i="69"/>
  <c r="L222" i="69" s="1"/>
  <c r="AG223" i="69"/>
  <c r="AN224" i="69"/>
  <c r="O225" i="69"/>
  <c r="AL226" i="69"/>
  <c r="AJ228" i="69"/>
  <c r="AW228" i="69" s="1"/>
  <c r="I229" i="69"/>
  <c r="AQ229" i="69"/>
  <c r="AO231" i="69"/>
  <c r="AM233" i="69"/>
  <c r="AT234" i="69"/>
  <c r="J236" i="69"/>
  <c r="AR236" i="69"/>
  <c r="AP238" i="69"/>
  <c r="L238" i="69" s="1"/>
  <c r="AG239" i="69"/>
  <c r="AN240" i="69"/>
  <c r="O241" i="69"/>
  <c r="AL242" i="69"/>
  <c r="AJ244" i="69"/>
  <c r="AW244" i="69" s="1"/>
  <c r="I245" i="69"/>
  <c r="AQ245" i="69"/>
  <c r="AQ247" i="69"/>
  <c r="I249" i="69"/>
  <c r="AR249" i="69"/>
  <c r="O254" i="69"/>
  <c r="AP256" i="69"/>
  <c r="L256" i="69" s="1"/>
  <c r="AL258" i="69"/>
  <c r="AN263" i="69"/>
  <c r="AL267" i="69"/>
  <c r="AG268" i="69"/>
  <c r="AG269" i="69"/>
  <c r="AT269" i="69"/>
  <c r="AR269" i="69"/>
  <c r="J269" i="69"/>
  <c r="AO269" i="69"/>
  <c r="I270" i="69"/>
  <c r="AM277" i="69"/>
  <c r="AP279" i="69"/>
  <c r="L279" i="69" s="1"/>
  <c r="AK298" i="69"/>
  <c r="AX298" i="69" s="1"/>
  <c r="AJ298" i="69"/>
  <c r="AW298" i="69" s="1"/>
  <c r="AI298" i="69"/>
  <c r="AV298" i="69" s="1"/>
  <c r="J229" i="69"/>
  <c r="AR229" i="69"/>
  <c r="AS236" i="69"/>
  <c r="J245" i="69"/>
  <c r="AR245" i="69"/>
  <c r="J249" i="69"/>
  <c r="AS249" i="69"/>
  <c r="AG251" i="69"/>
  <c r="AL253" i="69"/>
  <c r="AM258" i="69"/>
  <c r="AO263" i="69"/>
  <c r="AM267" i="69"/>
  <c r="AR277" i="69"/>
  <c r="AQ279" i="69"/>
  <c r="AR284" i="69"/>
  <c r="J284" i="69"/>
  <c r="AQ284" i="69"/>
  <c r="I284" i="69"/>
  <c r="AP284" i="69"/>
  <c r="L284" i="69" s="1"/>
  <c r="AO284" i="69"/>
  <c r="AN284" i="69"/>
  <c r="AM284" i="69"/>
  <c r="AL284" i="69"/>
  <c r="O284" i="69"/>
  <c r="AI223" i="69"/>
  <c r="AV223" i="69" s="1"/>
  <c r="AG225" i="69"/>
  <c r="AS229" i="69"/>
  <c r="AI239" i="69"/>
  <c r="AV239" i="69" s="1"/>
  <c r="AG241" i="69"/>
  <c r="AS245" i="69"/>
  <c r="AT249" i="69"/>
  <c r="AG254" i="69"/>
  <c r="AT255" i="69"/>
  <c r="AR255" i="69"/>
  <c r="J255" i="69"/>
  <c r="AP255" i="69"/>
  <c r="L255" i="69" s="1"/>
  <c r="AN258" i="69"/>
  <c r="AO270" i="69"/>
  <c r="AN270" i="69"/>
  <c r="AM270" i="69"/>
  <c r="AL221" i="69"/>
  <c r="AS222" i="69"/>
  <c r="AJ223" i="69"/>
  <c r="AW223" i="69" s="1"/>
  <c r="AO226" i="69"/>
  <c r="AM228" i="69"/>
  <c r="AT229" i="69"/>
  <c r="O236" i="69"/>
  <c r="AL237" i="69"/>
  <c r="AS238" i="69"/>
  <c r="AJ239" i="69"/>
  <c r="AW239" i="69" s="1"/>
  <c r="AO242" i="69"/>
  <c r="AM244" i="69"/>
  <c r="AT245" i="69"/>
  <c r="AT247" i="69"/>
  <c r="AN253" i="69"/>
  <c r="O255" i="69"/>
  <c r="AS256" i="69"/>
  <c r="AO258" i="69"/>
  <c r="AM259" i="69"/>
  <c r="AO261" i="69"/>
  <c r="AN261" i="69"/>
  <c r="AL261" i="69"/>
  <c r="AG261" i="69"/>
  <c r="AQ263" i="69"/>
  <c r="AO267" i="69"/>
  <c r="O271" i="69"/>
  <c r="AT271" i="69"/>
  <c r="AR271" i="69"/>
  <c r="J271" i="69"/>
  <c r="AP271" i="69"/>
  <c r="L271" i="69" s="1"/>
  <c r="AM271" i="69"/>
  <c r="AR275" i="69"/>
  <c r="J275" i="69"/>
  <c r="AQ275" i="69"/>
  <c r="I275" i="69"/>
  <c r="AP275" i="69"/>
  <c r="L275" i="69" s="1"/>
  <c r="AN275" i="69"/>
  <c r="AL275" i="69"/>
  <c r="AT277" i="69"/>
  <c r="AT279" i="69"/>
  <c r="AM221" i="69"/>
  <c r="AT222" i="69"/>
  <c r="AP226" i="69"/>
  <c r="L226" i="69" s="1"/>
  <c r="AN228" i="69"/>
  <c r="O229" i="69"/>
  <c r="AL230" i="69"/>
  <c r="AS231" i="69"/>
  <c r="AM237" i="69"/>
  <c r="AT238" i="69"/>
  <c r="AP242" i="69"/>
  <c r="L242" i="69" s="1"/>
  <c r="AN244" i="69"/>
  <c r="O245" i="69"/>
  <c r="AL246" i="69"/>
  <c r="O249" i="69"/>
  <c r="AO252" i="69"/>
  <c r="AM252" i="69"/>
  <c r="AO253" i="69"/>
  <c r="AP258" i="69"/>
  <c r="L258" i="69" s="1"/>
  <c r="AO259" i="69"/>
  <c r="L261" i="69"/>
  <c r="AR263" i="69"/>
  <c r="AP267" i="69"/>
  <c r="L267" i="69" s="1"/>
  <c r="AL268" i="69"/>
  <c r="O270" i="69"/>
  <c r="AM272" i="69"/>
  <c r="AL272" i="69"/>
  <c r="AG272" i="69"/>
  <c r="AT272" i="69"/>
  <c r="AG284" i="69"/>
  <c r="AR300" i="69"/>
  <c r="J300" i="69"/>
  <c r="AQ300" i="69"/>
  <c r="I300" i="69"/>
  <c r="AP300" i="69"/>
  <c r="L300" i="69" s="1"/>
  <c r="AO300" i="69"/>
  <c r="AN300" i="69"/>
  <c r="AM300" i="69"/>
  <c r="AL300" i="69"/>
  <c r="AG300" i="69"/>
  <c r="O300" i="69"/>
  <c r="AT300" i="69"/>
  <c r="AN221" i="69"/>
  <c r="O222" i="69"/>
  <c r="AL223" i="69"/>
  <c r="AS224" i="69"/>
  <c r="I226" i="69"/>
  <c r="AQ226" i="69"/>
  <c r="AO228" i="69"/>
  <c r="AM230" i="69"/>
  <c r="L231" i="69"/>
  <c r="AT231" i="69"/>
  <c r="AP235" i="69"/>
  <c r="L235" i="69" s="1"/>
  <c r="AN237" i="69"/>
  <c r="O238" i="69"/>
  <c r="AL239" i="69"/>
  <c r="AS240" i="69"/>
  <c r="I242" i="69"/>
  <c r="AQ242" i="69"/>
  <c r="AO244" i="69"/>
  <c r="AM246" i="69"/>
  <c r="O247" i="69"/>
  <c r="AS250" i="69"/>
  <c r="AP253" i="69"/>
  <c r="L253" i="69" s="1"/>
  <c r="AL254" i="69"/>
  <c r="AG255" i="69"/>
  <c r="I256" i="69"/>
  <c r="AQ258" i="69"/>
  <c r="AR259" i="69"/>
  <c r="O261" i="69"/>
  <c r="AS263" i="69"/>
  <c r="AK265" i="69"/>
  <c r="AX265" i="69" s="1"/>
  <c r="AJ265" i="69"/>
  <c r="AW265" i="69" s="1"/>
  <c r="AR267" i="69"/>
  <c r="AN268" i="69"/>
  <c r="AG271" i="69"/>
  <c r="O272" i="69"/>
  <c r="AG274" i="69"/>
  <c r="O274" i="69"/>
  <c r="AR274" i="69"/>
  <c r="J274" i="69"/>
  <c r="O275" i="69"/>
  <c r="AO221" i="69"/>
  <c r="AM223" i="69"/>
  <c r="L224" i="69"/>
  <c r="J226" i="69"/>
  <c r="AR226" i="69"/>
  <c r="AI227" i="69"/>
  <c r="AV227" i="69" s="1"/>
  <c r="AP228" i="69"/>
  <c r="L228" i="69" s="1"/>
  <c r="AN230" i="69"/>
  <c r="O231" i="69"/>
  <c r="AL232" i="69"/>
  <c r="I235" i="69"/>
  <c r="AQ235" i="69"/>
  <c r="AO237" i="69"/>
  <c r="AM239" i="69"/>
  <c r="L240" i="69"/>
  <c r="J242" i="69"/>
  <c r="AR242" i="69"/>
  <c r="AP244" i="69"/>
  <c r="L244" i="69" s="1"/>
  <c r="AN246" i="69"/>
  <c r="AL251" i="69"/>
  <c r="O252" i="69"/>
  <c r="AQ253" i="69"/>
  <c r="AN254" i="69"/>
  <c r="AS258" i="69"/>
  <c r="AS259" i="69"/>
  <c r="AT263" i="69"/>
  <c r="AR266" i="69"/>
  <c r="J266" i="69"/>
  <c r="AQ266" i="69"/>
  <c r="I266" i="69"/>
  <c r="AO266" i="69"/>
  <c r="AM266" i="69"/>
  <c r="AS267" i="69"/>
  <c r="AQ268" i="69"/>
  <c r="AG270" i="69"/>
  <c r="L274" i="69"/>
  <c r="AS284" i="69"/>
  <c r="AP221" i="69"/>
  <c r="L221" i="69" s="1"/>
  <c r="AL225" i="69"/>
  <c r="AS226" i="69"/>
  <c r="AJ227" i="69"/>
  <c r="AW227" i="69" s="1"/>
  <c r="I228" i="69"/>
  <c r="AQ228" i="69"/>
  <c r="AO230" i="69"/>
  <c r="AP237" i="69"/>
  <c r="L237" i="69" s="1"/>
  <c r="AL241" i="69"/>
  <c r="AS242" i="69"/>
  <c r="AJ243" i="69"/>
  <c r="AW243" i="69" s="1"/>
  <c r="I244" i="69"/>
  <c r="AQ244" i="69"/>
  <c r="AO246" i="69"/>
  <c r="AG247" i="69"/>
  <c r="AM251" i="69"/>
  <c r="AS253" i="69"/>
  <c r="AO254" i="69"/>
  <c r="AL256" i="69"/>
  <c r="AG256" i="69"/>
  <c r="AT256" i="69"/>
  <c r="AT258" i="69"/>
  <c r="AT259" i="69"/>
  <c r="I263" i="69"/>
  <c r="AR268" i="69"/>
  <c r="AG275" i="69"/>
  <c r="I277" i="69"/>
  <c r="AT284" i="69"/>
  <c r="AS300" i="69"/>
  <c r="I221" i="69"/>
  <c r="AQ221" i="69"/>
  <c r="AM225" i="69"/>
  <c r="J228" i="69"/>
  <c r="AR228" i="69"/>
  <c r="AP230" i="69"/>
  <c r="L230" i="69" s="1"/>
  <c r="I237" i="69"/>
  <c r="AQ237" i="69"/>
  <c r="AM241" i="69"/>
  <c r="J244" i="69"/>
  <c r="AR244" i="69"/>
  <c r="AP246" i="69"/>
  <c r="L246" i="69" s="1"/>
  <c r="AQ250" i="69"/>
  <c r="I250" i="69"/>
  <c r="AO250" i="69"/>
  <c r="AM250" i="69"/>
  <c r="AN251" i="69"/>
  <c r="AG252" i="69"/>
  <c r="AP254" i="69"/>
  <c r="L254" i="69" s="1"/>
  <c r="O266" i="69"/>
  <c r="AS268" i="69"/>
  <c r="AM269" i="69"/>
  <c r="AI273" i="69"/>
  <c r="AV273" i="69" s="1"/>
  <c r="J221" i="69"/>
  <c r="AR221" i="69"/>
  <c r="AN225" i="69"/>
  <c r="I230" i="69"/>
  <c r="AQ230" i="69"/>
  <c r="J237" i="69"/>
  <c r="AR237" i="69"/>
  <c r="AN241" i="69"/>
  <c r="I246" i="69"/>
  <c r="AQ246" i="69"/>
  <c r="AO251" i="69"/>
  <c r="AT253" i="69"/>
  <c r="AR253" i="69"/>
  <c r="J253" i="69"/>
  <c r="AQ254" i="69"/>
  <c r="AK256" i="69"/>
  <c r="AX256" i="69" s="1"/>
  <c r="AM263" i="69"/>
  <c r="AL263" i="69"/>
  <c r="O263" i="69"/>
  <c r="AT267" i="69"/>
  <c r="AQ267" i="69"/>
  <c r="I267" i="69"/>
  <c r="AL270" i="69"/>
  <c r="AQ277" i="69"/>
  <c r="AP277" i="69"/>
  <c r="L277" i="69" s="1"/>
  <c r="AO277" i="69"/>
  <c r="AN277" i="69"/>
  <c r="AL277" i="69"/>
  <c r="AG277" i="69"/>
  <c r="AK282" i="69"/>
  <c r="AX282" i="69" s="1"/>
  <c r="AJ282" i="69"/>
  <c r="AW282" i="69" s="1"/>
  <c r="AK294" i="69"/>
  <c r="AX294" i="69" s="1"/>
  <c r="AJ294" i="69"/>
  <c r="AW294" i="69" s="1"/>
  <c r="J230" i="69"/>
  <c r="J246" i="69"/>
  <c r="AP251" i="69"/>
  <c r="L251" i="69" s="1"/>
  <c r="AR254" i="69"/>
  <c r="AL255" i="69"/>
  <c r="I258" i="69"/>
  <c r="J259" i="69"/>
  <c r="AP270" i="69"/>
  <c r="L270" i="69" s="1"/>
  <c r="AS293" i="69"/>
  <c r="AS309" i="69"/>
  <c r="AS286" i="69"/>
  <c r="AO290" i="69"/>
  <c r="AT293" i="69"/>
  <c r="J295" i="69"/>
  <c r="AR295" i="69"/>
  <c r="AS302" i="69"/>
  <c r="I304" i="69"/>
  <c r="AQ304" i="69"/>
  <c r="AO306" i="69"/>
  <c r="AT309" i="69"/>
  <c r="O293" i="69"/>
  <c r="AS295" i="69"/>
  <c r="AT302" i="69"/>
  <c r="J304" i="69"/>
  <c r="AR304" i="69"/>
  <c r="O309" i="69"/>
  <c r="AS304" i="69"/>
  <c r="I283" i="69"/>
  <c r="AQ283" i="69"/>
  <c r="AO285" i="69"/>
  <c r="AM287" i="69"/>
  <c r="J290" i="69"/>
  <c r="AR290" i="69"/>
  <c r="AG293" i="69"/>
  <c r="O295" i="69"/>
  <c r="AS297" i="69"/>
  <c r="I299" i="69"/>
  <c r="AQ299" i="69"/>
  <c r="AT304" i="69"/>
  <c r="J306" i="69"/>
  <c r="AR306" i="69"/>
  <c r="AI307" i="69"/>
  <c r="AV307" i="69" s="1"/>
  <c r="AG309" i="69"/>
  <c r="AS290" i="69"/>
  <c r="AG302" i="69"/>
  <c r="O304" i="69"/>
  <c r="AS306" i="69"/>
  <c r="AJ307" i="69"/>
  <c r="AW307" i="69" s="1"/>
  <c r="AS283" i="69"/>
  <c r="AO287" i="69"/>
  <c r="L290" i="69"/>
  <c r="AT290" i="69"/>
  <c r="AG295" i="69"/>
  <c r="AS299" i="69"/>
  <c r="L306" i="69"/>
  <c r="AT306" i="69"/>
  <c r="AP310" i="69"/>
  <c r="L310" i="69" s="1"/>
  <c r="AO248" i="69"/>
  <c r="AN257" i="69"/>
  <c r="AS260" i="69"/>
  <c r="I262" i="69"/>
  <c r="AQ262" i="69"/>
  <c r="AO264" i="69"/>
  <c r="AN273" i="69"/>
  <c r="AS276" i="69"/>
  <c r="I278" i="69"/>
  <c r="AQ278" i="69"/>
  <c r="AO280" i="69"/>
  <c r="AM282" i="69"/>
  <c r="L283" i="69"/>
  <c r="AT283" i="69"/>
  <c r="J285" i="69"/>
  <c r="AR285" i="69"/>
  <c r="AP287" i="69"/>
  <c r="L287" i="69" s="1"/>
  <c r="AN289" i="69"/>
  <c r="O290" i="69"/>
  <c r="AL291" i="69"/>
  <c r="AS292" i="69"/>
  <c r="I294" i="69"/>
  <c r="AQ294" i="69"/>
  <c r="AO296" i="69"/>
  <c r="AM298" i="69"/>
  <c r="AT299" i="69"/>
  <c r="J301" i="69"/>
  <c r="AR301" i="69"/>
  <c r="AI302" i="69"/>
  <c r="AV302" i="69" s="1"/>
  <c r="AP303" i="69"/>
  <c r="L303" i="69" s="1"/>
  <c r="AG304" i="69"/>
  <c r="AN305" i="69"/>
  <c r="O306" i="69"/>
  <c r="AL307" i="69"/>
  <c r="AS308" i="69"/>
  <c r="I310" i="69"/>
  <c r="AQ310" i="69"/>
  <c r="O283" i="69"/>
  <c r="AS285" i="69"/>
  <c r="I287" i="69"/>
  <c r="AQ287" i="69"/>
  <c r="AM291" i="69"/>
  <c r="AG297" i="69"/>
  <c r="AN298" i="69"/>
  <c r="O299" i="69"/>
  <c r="AS301" i="69"/>
  <c r="AJ302" i="69"/>
  <c r="AW302" i="69" s="1"/>
  <c r="I303" i="69"/>
  <c r="AQ303" i="69"/>
  <c r="AO305" i="69"/>
  <c r="AM307" i="69"/>
  <c r="L308" i="69"/>
  <c r="AT308" i="69"/>
  <c r="J310" i="69"/>
  <c r="AR310" i="69"/>
  <c r="AP257" i="69"/>
  <c r="L257" i="69" s="1"/>
  <c r="AS262" i="69"/>
  <c r="AP273" i="69"/>
  <c r="L273" i="69" s="1"/>
  <c r="AS278" i="69"/>
  <c r="I280" i="69"/>
  <c r="AQ280" i="69"/>
  <c r="AO282" i="69"/>
  <c r="L285" i="69"/>
  <c r="AT285" i="69"/>
  <c r="J287" i="69"/>
  <c r="AR287" i="69"/>
  <c r="AP289" i="69"/>
  <c r="L289" i="69" s="1"/>
  <c r="AG290" i="69"/>
  <c r="AN291" i="69"/>
  <c r="O292" i="69"/>
  <c r="AL293" i="69"/>
  <c r="AS294" i="69"/>
  <c r="I296" i="69"/>
  <c r="AQ296" i="69"/>
  <c r="AO298" i="69"/>
  <c r="L301" i="69"/>
  <c r="AT301" i="69"/>
  <c r="J303" i="69"/>
  <c r="AR303" i="69"/>
  <c r="AP305" i="69"/>
  <c r="L305" i="69" s="1"/>
  <c r="AG306" i="69"/>
  <c r="AN307" i="69"/>
  <c r="O308" i="69"/>
  <c r="AL309" i="69"/>
  <c r="AS310" i="69"/>
  <c r="AL286" i="69"/>
  <c r="AS287" i="69"/>
  <c r="AO291" i="69"/>
  <c r="AM293" i="69"/>
  <c r="AL302" i="69"/>
  <c r="AS303" i="69"/>
  <c r="I305" i="69"/>
  <c r="AQ305" i="69"/>
  <c r="AO307" i="69"/>
  <c r="AM309" i="69"/>
  <c r="AT310" i="69"/>
  <c r="J257" i="69"/>
  <c r="AR257" i="69"/>
  <c r="J273" i="69"/>
  <c r="AR273" i="69"/>
  <c r="AJ281" i="69"/>
  <c r="AW281" i="69" s="1"/>
  <c r="I282" i="69"/>
  <c r="AQ282" i="69"/>
  <c r="AM286" i="69"/>
  <c r="AT287" i="69"/>
  <c r="J289" i="69"/>
  <c r="AR289" i="69"/>
  <c r="AP291" i="69"/>
  <c r="L291" i="69" s="1"/>
  <c r="AN293" i="69"/>
  <c r="AL295" i="69"/>
  <c r="I298" i="69"/>
  <c r="AQ298" i="69"/>
  <c r="AM302" i="69"/>
  <c r="AT303" i="69"/>
  <c r="J305" i="69"/>
  <c r="AR305" i="69"/>
  <c r="AP307" i="69"/>
  <c r="L307" i="69" s="1"/>
  <c r="AN309" i="69"/>
  <c r="O310" i="69"/>
  <c r="J282" i="69"/>
  <c r="AR282" i="69"/>
  <c r="AN286" i="69"/>
  <c r="O287" i="69"/>
  <c r="I291" i="69"/>
  <c r="AQ291" i="69"/>
  <c r="AO293" i="69"/>
  <c r="AM295" i="69"/>
  <c r="J298" i="69"/>
  <c r="AR298" i="69"/>
  <c r="AN302" i="69"/>
  <c r="AL304" i="69"/>
  <c r="AS305" i="69"/>
  <c r="I307" i="69"/>
  <c r="AQ307" i="69"/>
  <c r="AO309" i="69"/>
  <c r="AO286" i="69"/>
  <c r="J291" i="69"/>
  <c r="AR291" i="69"/>
  <c r="AP293" i="69"/>
  <c r="L293" i="69" s="1"/>
  <c r="AN295" i="69"/>
  <c r="AO302" i="69"/>
  <c r="AM304" i="69"/>
  <c r="J307" i="69"/>
  <c r="AR307" i="69"/>
  <c r="AP309" i="69"/>
  <c r="L309" i="69" s="1"/>
  <c r="I293" i="69"/>
  <c r="I309" i="69"/>
  <c r="X3" i="2"/>
  <c r="X2" i="2"/>
  <c r="AJ97" i="101" l="1"/>
  <c r="AW97" i="101" s="1"/>
  <c r="AJ221" i="99"/>
  <c r="AW221" i="99" s="1"/>
  <c r="AK97" i="101"/>
  <c r="AX97" i="101" s="1"/>
  <c r="AJ131" i="101"/>
  <c r="AW131" i="101" s="1"/>
  <c r="AI131" i="101"/>
  <c r="AV131" i="101" s="1"/>
  <c r="AK118" i="101"/>
  <c r="AX118" i="101" s="1"/>
  <c r="AI286" i="69"/>
  <c r="AV286" i="69" s="1"/>
  <c r="AJ286" i="69"/>
  <c r="AW286" i="69" s="1"/>
  <c r="AI264" i="69"/>
  <c r="AV264" i="69" s="1"/>
  <c r="AJ297" i="69"/>
  <c r="AW297" i="69" s="1"/>
  <c r="AI297" i="69"/>
  <c r="AV297" i="69" s="1"/>
  <c r="AJ264" i="69"/>
  <c r="AW264" i="69" s="1"/>
  <c r="AK85" i="102"/>
  <c r="AX85" i="102" s="1"/>
  <c r="AJ85" i="102"/>
  <c r="AW85" i="102" s="1"/>
  <c r="AI97" i="100"/>
  <c r="AV97" i="100" s="1"/>
  <c r="AJ97" i="100"/>
  <c r="AW97" i="100" s="1"/>
  <c r="AI64" i="100"/>
  <c r="AV64" i="100" s="1"/>
  <c r="AJ74" i="102"/>
  <c r="AW74" i="102" s="1"/>
  <c r="AI74" i="102"/>
  <c r="AV74" i="102" s="1"/>
  <c r="AK102" i="102"/>
  <c r="AX102" i="102" s="1"/>
  <c r="AI102" i="102"/>
  <c r="AV102" i="102" s="1"/>
  <c r="AI108" i="99"/>
  <c r="AV108" i="99" s="1"/>
  <c r="AJ108" i="99"/>
  <c r="AW108" i="99" s="1"/>
  <c r="AI76" i="99"/>
  <c r="AV76" i="99" s="1"/>
  <c r="AI146" i="99"/>
  <c r="AV146" i="99" s="1"/>
  <c r="AJ146" i="99"/>
  <c r="AW146" i="99" s="1"/>
  <c r="AI228" i="98"/>
  <c r="AV228" i="98" s="1"/>
  <c r="AK228" i="98"/>
  <c r="AX228" i="98" s="1"/>
  <c r="AI251" i="98"/>
  <c r="AV251" i="98" s="1"/>
  <c r="AJ251" i="98"/>
  <c r="AW251" i="98" s="1"/>
  <c r="AK65" i="101"/>
  <c r="AX65" i="101" s="1"/>
  <c r="AJ65" i="101"/>
  <c r="AW65" i="101" s="1"/>
  <c r="AI66" i="100"/>
  <c r="AV66" i="100" s="1"/>
  <c r="AI87" i="100"/>
  <c r="AV87" i="100" s="1"/>
  <c r="AK73" i="100"/>
  <c r="AX73" i="100" s="1"/>
  <c r="AJ42" i="100"/>
  <c r="AW42" i="100" s="1"/>
  <c r="AJ45" i="100"/>
  <c r="AW45" i="100" s="1"/>
  <c r="AJ73" i="100"/>
  <c r="AW73" i="100" s="1"/>
  <c r="AK105" i="100"/>
  <c r="AX105" i="100" s="1"/>
  <c r="AI143" i="99"/>
  <c r="AV143" i="99" s="1"/>
  <c r="AJ143" i="99"/>
  <c r="AW143" i="99" s="1"/>
  <c r="AI49" i="99"/>
  <c r="AV49" i="99" s="1"/>
  <c r="AJ52" i="99"/>
  <c r="AW52" i="99" s="1"/>
  <c r="AI195" i="99"/>
  <c r="AV195" i="99" s="1"/>
  <c r="AJ49" i="99"/>
  <c r="AW49" i="99" s="1"/>
  <c r="AI52" i="99"/>
  <c r="AV52" i="99" s="1"/>
  <c r="AJ195" i="99"/>
  <c r="AW195" i="99" s="1"/>
  <c r="AI208" i="99"/>
  <c r="AV208" i="99" s="1"/>
  <c r="AI281" i="69"/>
  <c r="AV281" i="69" s="1"/>
  <c r="AJ269" i="69"/>
  <c r="AW269" i="69" s="1"/>
  <c r="AI242" i="69"/>
  <c r="AV242" i="69" s="1"/>
  <c r="AI269" i="69"/>
  <c r="AV269" i="69" s="1"/>
  <c r="AI115" i="102"/>
  <c r="AV115" i="102" s="1"/>
  <c r="AJ95" i="102"/>
  <c r="AW95" i="102" s="1"/>
  <c r="AK106" i="102"/>
  <c r="AX106" i="102" s="1"/>
  <c r="AJ133" i="102"/>
  <c r="AW133" i="102" s="1"/>
  <c r="AK133" i="102"/>
  <c r="AX133" i="102" s="1"/>
  <c r="AJ115" i="102"/>
  <c r="AW115" i="102" s="1"/>
  <c r="AJ173" i="102"/>
  <c r="AW173" i="102" s="1"/>
  <c r="AI161" i="102"/>
  <c r="AV161" i="102" s="1"/>
  <c r="AJ106" i="102"/>
  <c r="AW106" i="102" s="1"/>
  <c r="AJ91" i="102"/>
  <c r="AW91" i="102" s="1"/>
  <c r="AJ158" i="102"/>
  <c r="AW158" i="102" s="1"/>
  <c r="AK158" i="102"/>
  <c r="AX158" i="102" s="1"/>
  <c r="AI148" i="102"/>
  <c r="AV148" i="102" s="1"/>
  <c r="AJ148" i="102"/>
  <c r="AW148" i="102" s="1"/>
  <c r="AJ168" i="102"/>
  <c r="AW168" i="102" s="1"/>
  <c r="AI97" i="102"/>
  <c r="AV97" i="102" s="1"/>
  <c r="AJ97" i="102"/>
  <c r="AW97" i="102" s="1"/>
  <c r="AK95" i="102"/>
  <c r="AX95" i="102" s="1"/>
  <c r="AI91" i="102"/>
  <c r="AV91" i="102" s="1"/>
  <c r="AI113" i="101"/>
  <c r="AV113" i="101" s="1"/>
  <c r="AJ113" i="101"/>
  <c r="AW113" i="101" s="1"/>
  <c r="AJ146" i="101"/>
  <c r="AW146" i="101" s="1"/>
  <c r="AI146" i="101"/>
  <c r="AV146" i="101" s="1"/>
  <c r="AJ99" i="100"/>
  <c r="AW99" i="100" s="1"/>
  <c r="AI38" i="100"/>
  <c r="AV38" i="100" s="1"/>
  <c r="AJ87" i="100"/>
  <c r="AW87" i="100" s="1"/>
  <c r="AK99" i="100"/>
  <c r="AX99" i="100" s="1"/>
  <c r="AI52" i="100"/>
  <c r="AV52" i="100" s="1"/>
  <c r="AJ148" i="100"/>
  <c r="AW148" i="100" s="1"/>
  <c r="AK84" i="100"/>
  <c r="AX84" i="100" s="1"/>
  <c r="AJ55" i="100"/>
  <c r="AW55" i="100" s="1"/>
  <c r="AK123" i="100"/>
  <c r="AX123" i="100" s="1"/>
  <c r="AJ84" i="100"/>
  <c r="AW84" i="100" s="1"/>
  <c r="AI123" i="100"/>
  <c r="AV123" i="100" s="1"/>
  <c r="AJ86" i="100"/>
  <c r="AW86" i="100" s="1"/>
  <c r="AK86" i="100"/>
  <c r="AX86" i="100" s="1"/>
  <c r="AI105" i="100"/>
  <c r="AV105" i="100" s="1"/>
  <c r="AJ38" i="100"/>
  <c r="AW38" i="100" s="1"/>
  <c r="AI123" i="99"/>
  <c r="AV123" i="99" s="1"/>
  <c r="AJ123" i="99"/>
  <c r="AW123" i="99" s="1"/>
  <c r="AJ120" i="99"/>
  <c r="AW120" i="99" s="1"/>
  <c r="AK120" i="99"/>
  <c r="AX120" i="99" s="1"/>
  <c r="AK45" i="99"/>
  <c r="AX45" i="99" s="1"/>
  <c r="AI45" i="99"/>
  <c r="AV45" i="99" s="1"/>
  <c r="AI62" i="99"/>
  <c r="AV62" i="99" s="1"/>
  <c r="AK85" i="99"/>
  <c r="AX85" i="99" s="1"/>
  <c r="AJ232" i="98"/>
  <c r="AW232" i="98" s="1"/>
  <c r="AI200" i="98"/>
  <c r="AV200" i="98" s="1"/>
  <c r="AK200" i="98"/>
  <c r="AX200" i="98" s="1"/>
  <c r="AJ245" i="98"/>
  <c r="AW245" i="98" s="1"/>
  <c r="AI232" i="98"/>
  <c r="AV232" i="98" s="1"/>
  <c r="AI245" i="98"/>
  <c r="AV245" i="98" s="1"/>
  <c r="AK108" i="100"/>
  <c r="AX108" i="100" s="1"/>
  <c r="AJ141" i="101"/>
  <c r="AW141" i="101" s="1"/>
  <c r="AI141" i="101"/>
  <c r="AV141" i="101" s="1"/>
  <c r="AJ157" i="102"/>
  <c r="AW157" i="102" s="1"/>
  <c r="AI82" i="101"/>
  <c r="AV82" i="101" s="1"/>
  <c r="AK82" i="101"/>
  <c r="AX82" i="101" s="1"/>
  <c r="AI173" i="102"/>
  <c r="AV173" i="102" s="1"/>
  <c r="AJ74" i="100"/>
  <c r="AW74" i="100" s="1"/>
  <c r="AI74" i="100"/>
  <c r="AV74" i="100" s="1"/>
  <c r="AK199" i="99"/>
  <c r="AX199" i="99" s="1"/>
  <c r="AK129" i="100"/>
  <c r="AX129" i="100" s="1"/>
  <c r="AI129" i="100"/>
  <c r="AV129" i="100" s="1"/>
  <c r="AK41" i="100"/>
  <c r="AX41" i="100" s="1"/>
  <c r="AJ41" i="100"/>
  <c r="AW41" i="100" s="1"/>
  <c r="AJ74" i="101"/>
  <c r="AW74" i="101" s="1"/>
  <c r="AJ141" i="102"/>
  <c r="AW141" i="102" s="1"/>
  <c r="AI74" i="101"/>
  <c r="AV74" i="101" s="1"/>
  <c r="AI134" i="101"/>
  <c r="AV134" i="101" s="1"/>
  <c r="AJ134" i="101"/>
  <c r="AW134" i="101" s="1"/>
  <c r="AI237" i="98"/>
  <c r="AV237" i="98" s="1"/>
  <c r="AJ237" i="98"/>
  <c r="AW237" i="98" s="1"/>
  <c r="AJ32" i="99"/>
  <c r="AW32" i="99" s="1"/>
  <c r="AI128" i="100"/>
  <c r="AV128" i="100" s="1"/>
  <c r="AI121" i="100"/>
  <c r="AV121" i="100" s="1"/>
  <c r="AI57" i="102"/>
  <c r="AV57" i="102" s="1"/>
  <c r="AI153" i="102"/>
  <c r="AV153" i="102" s="1"/>
  <c r="AI58" i="101"/>
  <c r="AV58" i="101" s="1"/>
  <c r="AJ140" i="99"/>
  <c r="AW140" i="99" s="1"/>
  <c r="AK140" i="99"/>
  <c r="AX140" i="99" s="1"/>
  <c r="AI32" i="99"/>
  <c r="AV32" i="99" s="1"/>
  <c r="AK91" i="99"/>
  <c r="AX91" i="99" s="1"/>
  <c r="AI100" i="101"/>
  <c r="AV100" i="101" s="1"/>
  <c r="AJ58" i="101"/>
  <c r="AW58" i="101" s="1"/>
  <c r="AI168" i="102"/>
  <c r="AV168" i="102" s="1"/>
  <c r="AI134" i="102"/>
  <c r="AV134" i="102" s="1"/>
  <c r="AI131" i="102"/>
  <c r="AV131" i="102" s="1"/>
  <c r="AJ57" i="102"/>
  <c r="AW57" i="102" s="1"/>
  <c r="AI132" i="102"/>
  <c r="AV132" i="102" s="1"/>
  <c r="AJ31" i="99"/>
  <c r="AW31" i="99" s="1"/>
  <c r="AJ305" i="69"/>
  <c r="AW305" i="69" s="1"/>
  <c r="AI305" i="69"/>
  <c r="AV305" i="69" s="1"/>
  <c r="AK249" i="98"/>
  <c r="AX249" i="98" s="1"/>
  <c r="AJ132" i="102"/>
  <c r="AW132" i="102" s="1"/>
  <c r="AI243" i="69"/>
  <c r="AV243" i="69" s="1"/>
  <c r="AI253" i="98"/>
  <c r="AV253" i="98" s="1"/>
  <c r="AK51" i="101"/>
  <c r="AX51" i="101" s="1"/>
  <c r="AI91" i="101"/>
  <c r="AV91" i="101" s="1"/>
  <c r="AK131" i="102"/>
  <c r="AX131" i="102" s="1"/>
  <c r="AJ134" i="102"/>
  <c r="AW134" i="102" s="1"/>
  <c r="AJ90" i="102"/>
  <c r="AW90" i="102" s="1"/>
  <c r="AJ253" i="98"/>
  <c r="AW253" i="98" s="1"/>
  <c r="AI49" i="101"/>
  <c r="AV49" i="101" s="1"/>
  <c r="AK90" i="102"/>
  <c r="AX90" i="102" s="1"/>
  <c r="AI75" i="102"/>
  <c r="AV75" i="102" s="1"/>
  <c r="AI82" i="102"/>
  <c r="AV82" i="102" s="1"/>
  <c r="AI122" i="99"/>
  <c r="AV122" i="99" s="1"/>
  <c r="AJ82" i="102"/>
  <c r="AW82" i="102" s="1"/>
  <c r="AI233" i="69"/>
  <c r="AV233" i="69" s="1"/>
  <c r="AI234" i="69"/>
  <c r="AV234" i="69" s="1"/>
  <c r="AJ128" i="100"/>
  <c r="AW128" i="100" s="1"/>
  <c r="AJ100" i="101"/>
  <c r="AW100" i="101" s="1"/>
  <c r="AI58" i="102"/>
  <c r="AV58" i="102" s="1"/>
  <c r="AJ70" i="102"/>
  <c r="AW70" i="102" s="1"/>
  <c r="AJ233" i="69"/>
  <c r="AW233" i="69" s="1"/>
  <c r="AJ68" i="101"/>
  <c r="AW68" i="101" s="1"/>
  <c r="AI70" i="102"/>
  <c r="AV70" i="102" s="1"/>
  <c r="AK138" i="100"/>
  <c r="AX138" i="100" s="1"/>
  <c r="AK43" i="100"/>
  <c r="AX43" i="100" s="1"/>
  <c r="AJ207" i="99"/>
  <c r="AW207" i="99" s="1"/>
  <c r="AJ43" i="100"/>
  <c r="AW43" i="100" s="1"/>
  <c r="AI249" i="98"/>
  <c r="AV249" i="98" s="1"/>
  <c r="AK107" i="99"/>
  <c r="AX107" i="99" s="1"/>
  <c r="AI117" i="99"/>
  <c r="AV117" i="99" s="1"/>
  <c r="AK207" i="99"/>
  <c r="AX207" i="99" s="1"/>
  <c r="AK122" i="99"/>
  <c r="AX122" i="99" s="1"/>
  <c r="AI303" i="69"/>
  <c r="AV303" i="69" s="1"/>
  <c r="AI221" i="99"/>
  <c r="AV221" i="99" s="1"/>
  <c r="AJ117" i="99"/>
  <c r="AW117" i="99" s="1"/>
  <c r="AK64" i="100"/>
  <c r="AX64" i="100" s="1"/>
  <c r="AJ68" i="100"/>
  <c r="AW68" i="100" s="1"/>
  <c r="AJ303" i="69"/>
  <c r="AW303" i="69" s="1"/>
  <c r="AJ49" i="101"/>
  <c r="AW49" i="101" s="1"/>
  <c r="AJ58" i="102"/>
  <c r="AW58" i="102" s="1"/>
  <c r="AI138" i="100"/>
  <c r="AV138" i="100" s="1"/>
  <c r="AK68" i="100"/>
  <c r="AX68" i="100" s="1"/>
  <c r="AJ234" i="69"/>
  <c r="AW234" i="69" s="1"/>
  <c r="AI268" i="69"/>
  <c r="AV268" i="69" s="1"/>
  <c r="AI176" i="99"/>
  <c r="AV176" i="99" s="1"/>
  <c r="AJ268" i="69"/>
  <c r="AW268" i="69" s="1"/>
  <c r="AI107" i="99"/>
  <c r="AV107" i="99" s="1"/>
  <c r="AJ153" i="102"/>
  <c r="AW153" i="102" s="1"/>
  <c r="AJ41" i="102"/>
  <c r="AW41" i="102" s="1"/>
  <c r="AK124" i="101"/>
  <c r="AX124" i="101" s="1"/>
  <c r="AI208" i="98"/>
  <c r="AV208" i="98" s="1"/>
  <c r="AI41" i="101"/>
  <c r="AV41" i="101" s="1"/>
  <c r="AI127" i="102"/>
  <c r="AV127" i="102" s="1"/>
  <c r="AI34" i="102"/>
  <c r="AV34" i="102" s="1"/>
  <c r="AI50" i="101"/>
  <c r="AV50" i="101" s="1"/>
  <c r="AK127" i="102"/>
  <c r="AX127" i="102" s="1"/>
  <c r="AI142" i="100"/>
  <c r="AV142" i="100" s="1"/>
  <c r="AJ39" i="102"/>
  <c r="AW39" i="102" s="1"/>
  <c r="AJ208" i="98"/>
  <c r="AW208" i="98" s="1"/>
  <c r="AJ142" i="100"/>
  <c r="AW142" i="100" s="1"/>
  <c r="AI41" i="102"/>
  <c r="AV41" i="102" s="1"/>
  <c r="AK44" i="99"/>
  <c r="AX44" i="99" s="1"/>
  <c r="AI144" i="99"/>
  <c r="AV144" i="99" s="1"/>
  <c r="AI124" i="101"/>
  <c r="AV124" i="101" s="1"/>
  <c r="AK98" i="101"/>
  <c r="AX98" i="101" s="1"/>
  <c r="AJ41" i="101"/>
  <c r="AW41" i="101" s="1"/>
  <c r="AI164" i="102"/>
  <c r="AV164" i="102" s="1"/>
  <c r="AI98" i="101"/>
  <c r="AV98" i="101" s="1"/>
  <c r="AJ291" i="69"/>
  <c r="AW291" i="69" s="1"/>
  <c r="AK144" i="99"/>
  <c r="AX144" i="99" s="1"/>
  <c r="AI39" i="102"/>
  <c r="AV39" i="102" s="1"/>
  <c r="AJ104" i="99"/>
  <c r="AW104" i="99" s="1"/>
  <c r="AI244" i="98"/>
  <c r="AV244" i="98" s="1"/>
  <c r="AI85" i="99"/>
  <c r="AV85" i="99" s="1"/>
  <c r="AK99" i="101"/>
  <c r="AX99" i="101" s="1"/>
  <c r="AJ44" i="99"/>
  <c r="AW44" i="99" s="1"/>
  <c r="AI104" i="99"/>
  <c r="AV104" i="99" s="1"/>
  <c r="AJ244" i="98"/>
  <c r="AW244" i="98" s="1"/>
  <c r="AI99" i="101"/>
  <c r="AV99" i="101" s="1"/>
  <c r="AJ34" i="102"/>
  <c r="AW34" i="102" s="1"/>
  <c r="AI291" i="69"/>
  <c r="AV291" i="69" s="1"/>
  <c r="AI256" i="69"/>
  <c r="AV256" i="69" s="1"/>
  <c r="AJ62" i="99"/>
  <c r="AW62" i="99" s="1"/>
  <c r="AJ50" i="101"/>
  <c r="AW50" i="101" s="1"/>
  <c r="AJ242" i="69"/>
  <c r="AW242" i="69" s="1"/>
  <c r="AJ105" i="101"/>
  <c r="AW105" i="101" s="1"/>
  <c r="AJ101" i="102"/>
  <c r="AW101" i="102" s="1"/>
  <c r="AK101" i="102"/>
  <c r="AX101" i="102" s="1"/>
  <c r="AK105" i="101"/>
  <c r="AX105" i="101" s="1"/>
  <c r="AJ81" i="99"/>
  <c r="AW81" i="99" s="1"/>
  <c r="AK81" i="99"/>
  <c r="AX81" i="99" s="1"/>
  <c r="AI81" i="99"/>
  <c r="AV81" i="99" s="1"/>
  <c r="AJ191" i="98"/>
  <c r="AW191" i="98" s="1"/>
  <c r="AK191" i="98"/>
  <c r="AX191" i="98" s="1"/>
  <c r="AK301" i="69"/>
  <c r="AX301" i="69" s="1"/>
  <c r="AJ301" i="69"/>
  <c r="AW301" i="69" s="1"/>
  <c r="AI301" i="69"/>
  <c r="AV301" i="69" s="1"/>
  <c r="AI112" i="101"/>
  <c r="AV112" i="101" s="1"/>
  <c r="AK188" i="99"/>
  <c r="AX188" i="99" s="1"/>
  <c r="AJ188" i="99"/>
  <c r="AW188" i="99" s="1"/>
  <c r="AI188" i="99"/>
  <c r="AV188" i="99" s="1"/>
  <c r="AJ112" i="101"/>
  <c r="AW112" i="101" s="1"/>
  <c r="AI137" i="102"/>
  <c r="AV137" i="102" s="1"/>
  <c r="AI137" i="101"/>
  <c r="AV137" i="101" s="1"/>
  <c r="AJ137" i="101"/>
  <c r="AW137" i="101" s="1"/>
  <c r="AJ51" i="102"/>
  <c r="AW51" i="102" s="1"/>
  <c r="AI51" i="102"/>
  <c r="AV51" i="102" s="1"/>
  <c r="AJ86" i="102"/>
  <c r="AW86" i="102" s="1"/>
  <c r="AI86" i="102"/>
  <c r="AV86" i="102" s="1"/>
  <c r="AK86" i="102"/>
  <c r="AX86" i="102" s="1"/>
  <c r="AK75" i="99"/>
  <c r="AX75" i="99" s="1"/>
  <c r="AI75" i="99"/>
  <c r="AV75" i="99" s="1"/>
  <c r="AK280" i="69"/>
  <c r="AX280" i="69" s="1"/>
  <c r="AI280" i="69"/>
  <c r="AV280" i="69" s="1"/>
  <c r="AK144" i="102"/>
  <c r="AX144" i="102" s="1"/>
  <c r="AJ144" i="102"/>
  <c r="AW144" i="102" s="1"/>
  <c r="AI144" i="102"/>
  <c r="AV144" i="102" s="1"/>
  <c r="AI108" i="100"/>
  <c r="AV108" i="100" s="1"/>
  <c r="AJ164" i="102"/>
  <c r="AW164" i="102" s="1"/>
  <c r="AK59" i="100"/>
  <c r="AX59" i="100" s="1"/>
  <c r="AJ59" i="100"/>
  <c r="AW59" i="100" s="1"/>
  <c r="AI59" i="100"/>
  <c r="AV59" i="100" s="1"/>
  <c r="AJ121" i="100"/>
  <c r="AW121" i="100" s="1"/>
  <c r="AI145" i="102"/>
  <c r="AV145" i="102" s="1"/>
  <c r="AJ226" i="69"/>
  <c r="AW226" i="69" s="1"/>
  <c r="AJ106" i="100"/>
  <c r="AW106" i="100" s="1"/>
  <c r="AI106" i="100"/>
  <c r="AV106" i="100" s="1"/>
  <c r="AI216" i="99"/>
  <c r="AV216" i="99" s="1"/>
  <c r="AK216" i="99"/>
  <c r="AX216" i="99" s="1"/>
  <c r="AK235" i="69"/>
  <c r="AX235" i="69" s="1"/>
  <c r="AI235" i="69"/>
  <c r="AV235" i="69" s="1"/>
  <c r="AK38" i="99"/>
  <c r="AX38" i="99" s="1"/>
  <c r="AI38" i="99"/>
  <c r="AV38" i="99" s="1"/>
  <c r="AK48" i="100"/>
  <c r="AX48" i="100" s="1"/>
  <c r="AI48" i="100"/>
  <c r="AV48" i="100" s="1"/>
  <c r="AJ187" i="99"/>
  <c r="AW187" i="99" s="1"/>
  <c r="AK187" i="99"/>
  <c r="AX187" i="99" s="1"/>
  <c r="AI187" i="99"/>
  <c r="AV187" i="99" s="1"/>
  <c r="AJ137" i="102"/>
  <c r="AW137" i="102" s="1"/>
  <c r="AJ82" i="99"/>
  <c r="AW82" i="99" s="1"/>
  <c r="AI82" i="99"/>
  <c r="AV82" i="99" s="1"/>
  <c r="AJ161" i="99"/>
  <c r="AW161" i="99" s="1"/>
  <c r="AK161" i="99"/>
  <c r="AX161" i="99" s="1"/>
  <c r="AJ145" i="102"/>
  <c r="AW145" i="102" s="1"/>
  <c r="AI141" i="102"/>
  <c r="AV141" i="102" s="1"/>
  <c r="AJ67" i="101"/>
  <c r="AW67" i="101" s="1"/>
  <c r="AI67" i="101"/>
  <c r="AV67" i="101" s="1"/>
  <c r="AJ235" i="98"/>
  <c r="AW235" i="98" s="1"/>
  <c r="AI235" i="98"/>
  <c r="AV235" i="98" s="1"/>
  <c r="AW5" i="112"/>
  <c r="AI45" i="2" s="1"/>
  <c r="AY20" i="112"/>
  <c r="AZ20" i="112" s="1"/>
  <c r="AY20" i="111"/>
  <c r="AZ20" i="111" s="1"/>
  <c r="AW5" i="111"/>
  <c r="AI46" i="2" s="1"/>
  <c r="AW5" i="110"/>
  <c r="AI47" i="2" s="1"/>
  <c r="AY20" i="110"/>
  <c r="AZ20" i="110" s="1"/>
  <c r="AY20" i="109"/>
  <c r="AZ20" i="109" s="1"/>
  <c r="AW5" i="109"/>
  <c r="AI48" i="2" s="1"/>
  <c r="AW5" i="108"/>
  <c r="AI49" i="2" s="1"/>
  <c r="AY20" i="108"/>
  <c r="AZ20" i="108" s="1"/>
  <c r="AY20" i="107"/>
  <c r="AZ20" i="107" s="1"/>
  <c r="AW5" i="107"/>
  <c r="AI50" i="2" s="1"/>
  <c r="AY20" i="106"/>
  <c r="AZ20" i="106" s="1"/>
  <c r="AW5" i="106"/>
  <c r="AI51" i="2" s="1"/>
  <c r="AW5" i="105"/>
  <c r="AI52" i="2" s="1"/>
  <c r="AY20" i="105"/>
  <c r="AZ20" i="105" s="1"/>
  <c r="AW5" i="104"/>
  <c r="AI53" i="2" s="1"/>
  <c r="AY20" i="104"/>
  <c r="AZ20" i="104" s="1"/>
  <c r="AI78" i="101"/>
  <c r="AV78" i="101" s="1"/>
  <c r="AK78" i="101"/>
  <c r="AX78" i="101" s="1"/>
  <c r="AJ78" i="101"/>
  <c r="AW78" i="101" s="1"/>
  <c r="AK191" i="99"/>
  <c r="AX191" i="99" s="1"/>
  <c r="AJ191" i="99"/>
  <c r="AW191" i="99" s="1"/>
  <c r="AI95" i="99"/>
  <c r="AV95" i="99" s="1"/>
  <c r="AJ95" i="99"/>
  <c r="AW95" i="99" s="1"/>
  <c r="AK248" i="69"/>
  <c r="AX248" i="69" s="1"/>
  <c r="AJ248" i="69"/>
  <c r="AW248" i="69" s="1"/>
  <c r="AI248" i="69"/>
  <c r="AV248" i="69" s="1"/>
  <c r="AK165" i="102"/>
  <c r="AX165" i="102" s="1"/>
  <c r="AI165" i="102"/>
  <c r="AV165" i="102" s="1"/>
  <c r="AJ85" i="101"/>
  <c r="AW85" i="101" s="1"/>
  <c r="AK85" i="101"/>
  <c r="AX85" i="101" s="1"/>
  <c r="AI57" i="99"/>
  <c r="AV57" i="99" s="1"/>
  <c r="AK57" i="99"/>
  <c r="AX57" i="99" s="1"/>
  <c r="AJ57" i="99"/>
  <c r="AW57" i="99" s="1"/>
  <c r="AK248" i="98"/>
  <c r="AX248" i="98" s="1"/>
  <c r="AJ248" i="98"/>
  <c r="AW248" i="98" s="1"/>
  <c r="AI63" i="99"/>
  <c r="AV63" i="99" s="1"/>
  <c r="AK63" i="99"/>
  <c r="AX63" i="99" s="1"/>
  <c r="AI60" i="99"/>
  <c r="AV60" i="99" s="1"/>
  <c r="AK60" i="99"/>
  <c r="AX60" i="99" s="1"/>
  <c r="AJ60" i="99"/>
  <c r="AW60" i="99" s="1"/>
  <c r="AI111" i="102"/>
  <c r="AV111" i="102" s="1"/>
  <c r="AK111" i="102"/>
  <c r="AX111" i="102" s="1"/>
  <c r="AJ111" i="102"/>
  <c r="AW111" i="102" s="1"/>
  <c r="AJ130" i="101"/>
  <c r="AW130" i="101" s="1"/>
  <c r="AK130" i="101"/>
  <c r="AX130" i="101" s="1"/>
  <c r="AI130" i="101"/>
  <c r="AV130" i="101" s="1"/>
  <c r="AJ114" i="101"/>
  <c r="AW114" i="101" s="1"/>
  <c r="AK114" i="101"/>
  <c r="AX114" i="101" s="1"/>
  <c r="AK184" i="99"/>
  <c r="AX184" i="99" s="1"/>
  <c r="AJ184" i="99"/>
  <c r="AW184" i="99" s="1"/>
  <c r="AI184" i="99"/>
  <c r="AV184" i="99" s="1"/>
  <c r="AK121" i="101"/>
  <c r="AX121" i="101" s="1"/>
  <c r="AI121" i="101"/>
  <c r="AV121" i="101" s="1"/>
  <c r="AJ121" i="101"/>
  <c r="AW121" i="101" s="1"/>
  <c r="AK71" i="100"/>
  <c r="AX71" i="100" s="1"/>
  <c r="AI71" i="100"/>
  <c r="AV71" i="100" s="1"/>
  <c r="AJ71" i="100"/>
  <c r="AW71" i="100" s="1"/>
  <c r="AI74" i="99"/>
  <c r="AV74" i="99" s="1"/>
  <c r="AK74" i="99"/>
  <c r="AX74" i="99" s="1"/>
  <c r="AK278" i="69"/>
  <c r="AX278" i="69" s="1"/>
  <c r="AI278" i="69"/>
  <c r="AV278" i="69" s="1"/>
  <c r="AI126" i="102"/>
  <c r="AV126" i="102" s="1"/>
  <c r="AK126" i="102"/>
  <c r="AX126" i="102" s="1"/>
  <c r="AJ126" i="102"/>
  <c r="AW126" i="102" s="1"/>
  <c r="AI145" i="100"/>
  <c r="AV145" i="100" s="1"/>
  <c r="AJ145" i="100"/>
  <c r="AW145" i="100" s="1"/>
  <c r="AK62" i="101"/>
  <c r="AX62" i="101" s="1"/>
  <c r="AJ62" i="101"/>
  <c r="AW62" i="101" s="1"/>
  <c r="AI62" i="101"/>
  <c r="AV62" i="101" s="1"/>
  <c r="AJ72" i="101"/>
  <c r="AW72" i="101" s="1"/>
  <c r="AK72" i="101"/>
  <c r="AX72" i="101" s="1"/>
  <c r="AI97" i="99"/>
  <c r="AV97" i="99" s="1"/>
  <c r="AK97" i="99"/>
  <c r="AX97" i="99" s="1"/>
  <c r="AJ97" i="99"/>
  <c r="AW97" i="99" s="1"/>
  <c r="AK260" i="69"/>
  <c r="AX260" i="69" s="1"/>
  <c r="AJ260" i="69"/>
  <c r="AW260" i="69" s="1"/>
  <c r="AI260" i="69"/>
  <c r="AV260" i="69" s="1"/>
  <c r="AK160" i="102"/>
  <c r="AX160" i="102" s="1"/>
  <c r="AJ160" i="102"/>
  <c r="AW160" i="102" s="1"/>
  <c r="AI160" i="102"/>
  <c r="AV160" i="102" s="1"/>
  <c r="AK135" i="99"/>
  <c r="AX135" i="99" s="1"/>
  <c r="AJ135" i="99"/>
  <c r="AW135" i="99" s="1"/>
  <c r="AI135" i="99"/>
  <c r="AV135" i="99" s="1"/>
  <c r="AK224" i="69"/>
  <c r="AX224" i="69" s="1"/>
  <c r="AI224" i="69"/>
  <c r="AV224" i="69" s="1"/>
  <c r="AK149" i="102"/>
  <c r="AX149" i="102" s="1"/>
  <c r="AI149" i="102"/>
  <c r="AV149" i="102" s="1"/>
  <c r="AK151" i="100"/>
  <c r="AX151" i="100" s="1"/>
  <c r="AJ151" i="100"/>
  <c r="AW151" i="100" s="1"/>
  <c r="AI223" i="99"/>
  <c r="AV223" i="99" s="1"/>
  <c r="AK223" i="99"/>
  <c r="AX223" i="99" s="1"/>
  <c r="AJ223" i="99"/>
  <c r="AW223" i="99" s="1"/>
  <c r="AI69" i="99"/>
  <c r="AV69" i="99" s="1"/>
  <c r="AK69" i="99"/>
  <c r="AX69" i="99" s="1"/>
  <c r="AK127" i="99"/>
  <c r="AX127" i="99" s="1"/>
  <c r="AJ127" i="99"/>
  <c r="AW127" i="99" s="1"/>
  <c r="AI127" i="99"/>
  <c r="AV127" i="99" s="1"/>
  <c r="AK296" i="69"/>
  <c r="AX296" i="69" s="1"/>
  <c r="AI296" i="69"/>
  <c r="AV296" i="69" s="1"/>
  <c r="AJ296" i="69"/>
  <c r="AW296" i="69" s="1"/>
  <c r="AK79" i="102"/>
  <c r="AX79" i="102" s="1"/>
  <c r="AI108" i="101"/>
  <c r="AV108" i="101" s="1"/>
  <c r="AK108" i="101"/>
  <c r="AX108" i="101" s="1"/>
  <c r="AJ108" i="101"/>
  <c r="AW108" i="101" s="1"/>
  <c r="AI79" i="99"/>
  <c r="AV79" i="99" s="1"/>
  <c r="AJ79" i="99"/>
  <c r="AW79" i="99" s="1"/>
  <c r="AI202" i="99"/>
  <c r="AV202" i="99" s="1"/>
  <c r="AK202" i="99"/>
  <c r="AX202" i="99" s="1"/>
  <c r="AJ202" i="99"/>
  <c r="AW202" i="99" s="1"/>
  <c r="AJ80" i="100"/>
  <c r="AW80" i="100" s="1"/>
  <c r="AK80" i="100"/>
  <c r="AX80" i="100" s="1"/>
  <c r="AI80" i="100"/>
  <c r="AV80" i="100" s="1"/>
  <c r="AJ233" i="98"/>
  <c r="AW233" i="98" s="1"/>
  <c r="AK233" i="98"/>
  <c r="AX233" i="98" s="1"/>
  <c r="AI233" i="98"/>
  <c r="AV233" i="98" s="1"/>
  <c r="AK33" i="99"/>
  <c r="AX33" i="99" s="1"/>
  <c r="AI33" i="99"/>
  <c r="AV33" i="99" s="1"/>
  <c r="AJ35" i="102"/>
  <c r="AW35" i="102" s="1"/>
  <c r="AI35" i="102"/>
  <c r="AV35" i="102" s="1"/>
  <c r="AK35" i="102"/>
  <c r="AX35" i="102" s="1"/>
  <c r="AI218" i="99"/>
  <c r="AV218" i="99" s="1"/>
  <c r="AK218" i="99"/>
  <c r="AX218" i="99" s="1"/>
  <c r="AJ218" i="99"/>
  <c r="AW218" i="99" s="1"/>
  <c r="AK32" i="102"/>
  <c r="AX32" i="102" s="1"/>
  <c r="AJ32" i="102"/>
  <c r="AW32" i="102" s="1"/>
  <c r="AI32" i="102"/>
  <c r="AV32" i="102" s="1"/>
  <c r="AI174" i="102"/>
  <c r="AV174" i="102" s="1"/>
  <c r="AK174" i="102"/>
  <c r="AX174" i="102" s="1"/>
  <c r="AJ174" i="102"/>
  <c r="AW174" i="102" s="1"/>
  <c r="AJ73" i="101"/>
  <c r="AW73" i="101" s="1"/>
  <c r="AK73" i="101"/>
  <c r="AX73" i="101" s="1"/>
  <c r="AI73" i="101"/>
  <c r="AV73" i="101" s="1"/>
  <c r="AJ56" i="101"/>
  <c r="AW56" i="101" s="1"/>
  <c r="AK56" i="101"/>
  <c r="AX56" i="101" s="1"/>
  <c r="AI39" i="100"/>
  <c r="AV39" i="100" s="1"/>
  <c r="AK39" i="100"/>
  <c r="AX39" i="100" s="1"/>
  <c r="AJ39" i="100"/>
  <c r="AW39" i="100" s="1"/>
  <c r="AJ160" i="99"/>
  <c r="AW160" i="99" s="1"/>
  <c r="AK160" i="99"/>
  <c r="AX160" i="99" s="1"/>
  <c r="AJ205" i="98"/>
  <c r="AW205" i="98" s="1"/>
  <c r="AK205" i="98"/>
  <c r="AX205" i="98" s="1"/>
  <c r="AI285" i="69"/>
  <c r="AV285" i="69" s="1"/>
  <c r="AJ285" i="69"/>
  <c r="AW285" i="69" s="1"/>
  <c r="AK285" i="69"/>
  <c r="AX285" i="69" s="1"/>
  <c r="AJ107" i="102"/>
  <c r="AW107" i="102" s="1"/>
  <c r="AK107" i="102"/>
  <c r="AX107" i="102" s="1"/>
  <c r="AI105" i="99"/>
  <c r="AV105" i="99" s="1"/>
  <c r="AK105" i="99"/>
  <c r="AX105" i="99" s="1"/>
  <c r="AJ114" i="99"/>
  <c r="AW114" i="99" s="1"/>
  <c r="AI114" i="99"/>
  <c r="AV114" i="99" s="1"/>
  <c r="AK114" i="99"/>
  <c r="AX114" i="99" s="1"/>
  <c r="AI142" i="102"/>
  <c r="AV142" i="102" s="1"/>
  <c r="AK142" i="102"/>
  <c r="AX142" i="102" s="1"/>
  <c r="AJ142" i="102"/>
  <c r="AW142" i="102" s="1"/>
  <c r="AJ64" i="102"/>
  <c r="AW64" i="102" s="1"/>
  <c r="AK64" i="102"/>
  <c r="AX64" i="102" s="1"/>
  <c r="AI64" i="102"/>
  <c r="AV64" i="102" s="1"/>
  <c r="AK169" i="102"/>
  <c r="AX169" i="102" s="1"/>
  <c r="AI169" i="102"/>
  <c r="AV169" i="102" s="1"/>
  <c r="AI126" i="100"/>
  <c r="AV126" i="100" s="1"/>
  <c r="AJ126" i="100"/>
  <c r="AW126" i="100" s="1"/>
  <c r="AK113" i="100"/>
  <c r="AX113" i="100" s="1"/>
  <c r="AJ113" i="100"/>
  <c r="AW113" i="100" s="1"/>
  <c r="AI113" i="100"/>
  <c r="AV113" i="100" s="1"/>
  <c r="AJ83" i="101"/>
  <c r="AW83" i="101" s="1"/>
  <c r="AK83" i="101"/>
  <c r="AX83" i="101" s="1"/>
  <c r="AI83" i="101"/>
  <c r="AV83" i="101" s="1"/>
  <c r="AK224" i="98"/>
  <c r="AX224" i="98" s="1"/>
  <c r="AJ224" i="98"/>
  <c r="AW224" i="98" s="1"/>
  <c r="AK257" i="69"/>
  <c r="AX257" i="69" s="1"/>
  <c r="AI257" i="69"/>
  <c r="AV257" i="69" s="1"/>
  <c r="AK128" i="102"/>
  <c r="AX128" i="102" s="1"/>
  <c r="AJ128" i="102"/>
  <c r="AW128" i="102" s="1"/>
  <c r="AI128" i="102"/>
  <c r="AV128" i="102" s="1"/>
  <c r="AK144" i="101"/>
  <c r="AX144" i="101" s="1"/>
  <c r="AJ144" i="101"/>
  <c r="AW144" i="101" s="1"/>
  <c r="AI144" i="101"/>
  <c r="AV144" i="101" s="1"/>
  <c r="AJ109" i="101"/>
  <c r="AW109" i="101" s="1"/>
  <c r="AI109" i="101"/>
  <c r="AV109" i="101" s="1"/>
  <c r="AI132" i="100"/>
  <c r="AV132" i="100" s="1"/>
  <c r="AJ132" i="100"/>
  <c r="AW132" i="100" s="1"/>
  <c r="AK240" i="98"/>
  <c r="AX240" i="98" s="1"/>
  <c r="AJ240" i="98"/>
  <c r="AW240" i="98" s="1"/>
  <c r="AI240" i="98"/>
  <c r="AV240" i="98" s="1"/>
  <c r="AK289" i="69"/>
  <c r="AX289" i="69" s="1"/>
  <c r="AI289" i="69"/>
  <c r="AV289" i="69" s="1"/>
  <c r="AJ289" i="69"/>
  <c r="AW289" i="69" s="1"/>
  <c r="AJ57" i="101"/>
  <c r="AW57" i="101" s="1"/>
  <c r="AK57" i="101"/>
  <c r="AX57" i="101" s="1"/>
  <c r="AI57" i="101"/>
  <c r="AV57" i="101" s="1"/>
  <c r="AI100" i="100"/>
  <c r="AV100" i="100" s="1"/>
  <c r="AK100" i="100"/>
  <c r="AX100" i="100" s="1"/>
  <c r="AJ100" i="100"/>
  <c r="AW100" i="100" s="1"/>
  <c r="AJ113" i="102"/>
  <c r="AW113" i="102" s="1"/>
  <c r="AI113" i="102"/>
  <c r="AV113" i="102" s="1"/>
  <c r="AK55" i="101"/>
  <c r="AX55" i="101" s="1"/>
  <c r="AJ55" i="101"/>
  <c r="AW55" i="101" s="1"/>
  <c r="AI55" i="101"/>
  <c r="AV55" i="101" s="1"/>
  <c r="AJ75" i="100"/>
  <c r="AW75" i="100" s="1"/>
  <c r="AI75" i="100"/>
  <c r="AV75" i="100" s="1"/>
  <c r="AK75" i="100"/>
  <c r="AX75" i="100" s="1"/>
  <c r="AK159" i="99"/>
  <c r="AX159" i="99" s="1"/>
  <c r="AJ159" i="99"/>
  <c r="AW159" i="99" s="1"/>
  <c r="AK111" i="99"/>
  <c r="AX111" i="99" s="1"/>
  <c r="AJ111" i="99"/>
  <c r="AW111" i="99" s="1"/>
  <c r="AI111" i="99"/>
  <c r="AV111" i="99" s="1"/>
  <c r="AK240" i="69"/>
  <c r="AX240" i="69" s="1"/>
  <c r="AI240" i="69"/>
  <c r="AV240" i="69" s="1"/>
  <c r="AI262" i="69"/>
  <c r="AV262" i="69" s="1"/>
  <c r="AK262" i="69"/>
  <c r="AX262" i="69" s="1"/>
  <c r="AJ262" i="69"/>
  <c r="AW262" i="69" s="1"/>
  <c r="AJ79" i="102"/>
  <c r="AW79" i="102" s="1"/>
  <c r="AK116" i="102"/>
  <c r="AX116" i="102" s="1"/>
  <c r="AJ116" i="102"/>
  <c r="AW116" i="102" s="1"/>
  <c r="AK36" i="101"/>
  <c r="AX36" i="101" s="1"/>
  <c r="AJ36" i="101"/>
  <c r="AW36" i="101" s="1"/>
  <c r="AI36" i="101"/>
  <c r="AV36" i="101" s="1"/>
  <c r="AJ85" i="100"/>
  <c r="AW85" i="100" s="1"/>
  <c r="AI85" i="100"/>
  <c r="AV85" i="100" s="1"/>
  <c r="AK85" i="100"/>
  <c r="AX85" i="100" s="1"/>
  <c r="AK200" i="99"/>
  <c r="AX200" i="99" s="1"/>
  <c r="AJ200" i="99"/>
  <c r="AW200" i="99" s="1"/>
  <c r="AI200" i="99"/>
  <c r="AV200" i="99" s="1"/>
  <c r="AK32" i="100"/>
  <c r="AX32" i="100" s="1"/>
  <c r="AI32" i="100"/>
  <c r="AV32" i="100" s="1"/>
  <c r="AJ32" i="100"/>
  <c r="AW32" i="100" s="1"/>
  <c r="AK101" i="99"/>
  <c r="AX101" i="99" s="1"/>
  <c r="AJ101" i="99"/>
  <c r="AW101" i="99" s="1"/>
  <c r="AK109" i="102"/>
  <c r="AX109" i="102" s="1"/>
  <c r="AJ109" i="102"/>
  <c r="AW109" i="102" s="1"/>
  <c r="AI109" i="102"/>
  <c r="AV109" i="102" s="1"/>
  <c r="AK46" i="102"/>
  <c r="AX46" i="102" s="1"/>
  <c r="AJ46" i="102"/>
  <c r="AW46" i="102" s="1"/>
  <c r="AI46" i="102"/>
  <c r="AV46" i="102" s="1"/>
  <c r="AI73" i="102"/>
  <c r="AV73" i="102" s="1"/>
  <c r="AK73" i="102"/>
  <c r="AX73" i="102" s="1"/>
  <c r="AJ73" i="102"/>
  <c r="AW73" i="102" s="1"/>
  <c r="AK150" i="102"/>
  <c r="AX150" i="102" s="1"/>
  <c r="AJ150" i="102"/>
  <c r="AW150" i="102" s="1"/>
  <c r="AI150" i="102"/>
  <c r="AV150" i="102" s="1"/>
  <c r="AJ117" i="102"/>
  <c r="AW117" i="102" s="1"/>
  <c r="AK117" i="102"/>
  <c r="AX117" i="102" s="1"/>
  <c r="AI117" i="102"/>
  <c r="AV117" i="102" s="1"/>
  <c r="AK136" i="102"/>
  <c r="AX136" i="102" s="1"/>
  <c r="AI136" i="102"/>
  <c r="AV136" i="102" s="1"/>
  <c r="AJ136" i="102"/>
  <c r="AW136" i="102" s="1"/>
  <c r="AK71" i="102"/>
  <c r="AX71" i="102" s="1"/>
  <c r="AJ71" i="102"/>
  <c r="AW71" i="102" s="1"/>
  <c r="AI71" i="102"/>
  <c r="AV71" i="102" s="1"/>
  <c r="AK40" i="102"/>
  <c r="AX40" i="102" s="1"/>
  <c r="AJ40" i="102"/>
  <c r="AW40" i="102" s="1"/>
  <c r="AI40" i="102"/>
  <c r="AV40" i="102" s="1"/>
  <c r="AK54" i="102"/>
  <c r="AX54" i="102" s="1"/>
  <c r="AJ54" i="102"/>
  <c r="AW54" i="102" s="1"/>
  <c r="AI54" i="102"/>
  <c r="AV54" i="102" s="1"/>
  <c r="AK36" i="102"/>
  <c r="AX36" i="102" s="1"/>
  <c r="AJ36" i="102"/>
  <c r="AW36" i="102" s="1"/>
  <c r="AI36" i="102"/>
  <c r="AV36" i="102" s="1"/>
  <c r="AI78" i="102"/>
  <c r="AV78" i="102" s="1"/>
  <c r="AJ78" i="102"/>
  <c r="AW78" i="102" s="1"/>
  <c r="AK78" i="102"/>
  <c r="AX78" i="102" s="1"/>
  <c r="AK87" i="102"/>
  <c r="AX87" i="102" s="1"/>
  <c r="AJ87" i="102"/>
  <c r="AW87" i="102" s="1"/>
  <c r="AI87" i="102"/>
  <c r="AV87" i="102" s="1"/>
  <c r="AK119" i="102"/>
  <c r="AX119" i="102" s="1"/>
  <c r="AJ119" i="102"/>
  <c r="AW119" i="102" s="1"/>
  <c r="AI119" i="102"/>
  <c r="AV119" i="102" s="1"/>
  <c r="AK66" i="102"/>
  <c r="AX66" i="102" s="1"/>
  <c r="AJ66" i="102"/>
  <c r="AW66" i="102" s="1"/>
  <c r="AI66" i="102"/>
  <c r="AV66" i="102" s="1"/>
  <c r="AK31" i="102"/>
  <c r="AX31" i="102" s="1"/>
  <c r="AJ31" i="102"/>
  <c r="AW31" i="102" s="1"/>
  <c r="AI31" i="102"/>
  <c r="AV31" i="102" s="1"/>
  <c r="AK147" i="102"/>
  <c r="AX147" i="102" s="1"/>
  <c r="AJ147" i="102"/>
  <c r="AW147" i="102" s="1"/>
  <c r="AI147" i="102"/>
  <c r="AV147" i="102" s="1"/>
  <c r="AK89" i="102"/>
  <c r="AX89" i="102" s="1"/>
  <c r="AI89" i="102"/>
  <c r="AV89" i="102" s="1"/>
  <c r="AJ89" i="102"/>
  <c r="AW89" i="102" s="1"/>
  <c r="AK129" i="102"/>
  <c r="AX129" i="102" s="1"/>
  <c r="AJ129" i="102"/>
  <c r="AW129" i="102" s="1"/>
  <c r="AI129" i="102"/>
  <c r="AV129" i="102" s="1"/>
  <c r="AK93" i="102"/>
  <c r="AX93" i="102" s="1"/>
  <c r="AI93" i="102"/>
  <c r="AV93" i="102" s="1"/>
  <c r="AJ93" i="102"/>
  <c r="AW93" i="102" s="1"/>
  <c r="AI68" i="102"/>
  <c r="AV68" i="102" s="1"/>
  <c r="AJ68" i="102"/>
  <c r="AW68" i="102" s="1"/>
  <c r="AK68" i="102"/>
  <c r="AX68" i="102" s="1"/>
  <c r="AK47" i="102"/>
  <c r="AX47" i="102" s="1"/>
  <c r="AJ47" i="102"/>
  <c r="AW47" i="102" s="1"/>
  <c r="AI47" i="102"/>
  <c r="AV47" i="102" s="1"/>
  <c r="AK124" i="102"/>
  <c r="AX124" i="102" s="1"/>
  <c r="AJ124" i="102"/>
  <c r="AW124" i="102" s="1"/>
  <c r="AI124" i="102"/>
  <c r="AV124" i="102" s="1"/>
  <c r="AI122" i="102"/>
  <c r="AV122" i="102" s="1"/>
  <c r="AK122" i="102"/>
  <c r="AX122" i="102" s="1"/>
  <c r="AJ122" i="102"/>
  <c r="AW122" i="102" s="1"/>
  <c r="AK65" i="102"/>
  <c r="AX65" i="102" s="1"/>
  <c r="AJ65" i="102"/>
  <c r="AW65" i="102" s="1"/>
  <c r="AI65" i="102"/>
  <c r="AV65" i="102" s="1"/>
  <c r="AJ76" i="102"/>
  <c r="AW76" i="102" s="1"/>
  <c r="AK76" i="102"/>
  <c r="AX76" i="102" s="1"/>
  <c r="AI76" i="102"/>
  <c r="AV76" i="102" s="1"/>
  <c r="AK43" i="102"/>
  <c r="AX43" i="102" s="1"/>
  <c r="AJ43" i="102"/>
  <c r="AW43" i="102" s="1"/>
  <c r="AI43" i="102"/>
  <c r="AV43" i="102" s="1"/>
  <c r="AK175" i="102"/>
  <c r="AX175" i="102" s="1"/>
  <c r="AJ175" i="102"/>
  <c r="AW175" i="102" s="1"/>
  <c r="AI175" i="102"/>
  <c r="AV175" i="102" s="1"/>
  <c r="AK138" i="102"/>
  <c r="AX138" i="102" s="1"/>
  <c r="AJ138" i="102"/>
  <c r="AW138" i="102" s="1"/>
  <c r="AI138" i="102"/>
  <c r="AV138" i="102" s="1"/>
  <c r="AJ125" i="102"/>
  <c r="AW125" i="102" s="1"/>
  <c r="AK125" i="102"/>
  <c r="AX125" i="102" s="1"/>
  <c r="AI125" i="102"/>
  <c r="AV125" i="102" s="1"/>
  <c r="AK62" i="102"/>
  <c r="AX62" i="102" s="1"/>
  <c r="AJ62" i="102"/>
  <c r="AW62" i="102" s="1"/>
  <c r="AI62" i="102"/>
  <c r="AV62" i="102" s="1"/>
  <c r="AK154" i="102"/>
  <c r="AX154" i="102" s="1"/>
  <c r="AJ154" i="102"/>
  <c r="AW154" i="102" s="1"/>
  <c r="AI154" i="102"/>
  <c r="AV154" i="102" s="1"/>
  <c r="AK105" i="102"/>
  <c r="AX105" i="102" s="1"/>
  <c r="AJ105" i="102"/>
  <c r="AW105" i="102" s="1"/>
  <c r="AI105" i="102"/>
  <c r="AV105" i="102" s="1"/>
  <c r="AK63" i="102"/>
  <c r="AX63" i="102" s="1"/>
  <c r="AJ63" i="102"/>
  <c r="AW63" i="102" s="1"/>
  <c r="AI63" i="102"/>
  <c r="AV63" i="102" s="1"/>
  <c r="AK118" i="102"/>
  <c r="AX118" i="102" s="1"/>
  <c r="AI118" i="102"/>
  <c r="AV118" i="102" s="1"/>
  <c r="AJ118" i="102"/>
  <c r="AW118" i="102" s="1"/>
  <c r="AK38" i="102"/>
  <c r="AX38" i="102" s="1"/>
  <c r="AJ38" i="102"/>
  <c r="AW38" i="102" s="1"/>
  <c r="AI38" i="102"/>
  <c r="AV38" i="102" s="1"/>
  <c r="AI69" i="102"/>
  <c r="AV69" i="102" s="1"/>
  <c r="AK69" i="102"/>
  <c r="AX69" i="102" s="1"/>
  <c r="AJ69" i="102"/>
  <c r="AW69" i="102" s="1"/>
  <c r="AK143" i="102"/>
  <c r="AX143" i="102" s="1"/>
  <c r="AJ143" i="102"/>
  <c r="AW143" i="102" s="1"/>
  <c r="AI143" i="102"/>
  <c r="AV143" i="102" s="1"/>
  <c r="AK96" i="102"/>
  <c r="AX96" i="102" s="1"/>
  <c r="AJ96" i="102"/>
  <c r="AW96" i="102" s="1"/>
  <c r="AI96" i="102"/>
  <c r="AV96" i="102" s="1"/>
  <c r="AI60" i="102"/>
  <c r="AV60" i="102" s="1"/>
  <c r="AK60" i="102"/>
  <c r="AX60" i="102" s="1"/>
  <c r="AJ60" i="102"/>
  <c r="AW60" i="102" s="1"/>
  <c r="AK83" i="102"/>
  <c r="AX83" i="102" s="1"/>
  <c r="AJ83" i="102"/>
  <c r="AW83" i="102" s="1"/>
  <c r="AI83" i="102"/>
  <c r="AV83" i="102" s="1"/>
  <c r="AK108" i="102"/>
  <c r="AX108" i="102" s="1"/>
  <c r="AJ108" i="102"/>
  <c r="AW108" i="102" s="1"/>
  <c r="AI108" i="102"/>
  <c r="AV108" i="102" s="1"/>
  <c r="AK123" i="102"/>
  <c r="AX123" i="102" s="1"/>
  <c r="AJ123" i="102"/>
  <c r="AW123" i="102" s="1"/>
  <c r="AI123" i="102"/>
  <c r="AV123" i="102" s="1"/>
  <c r="AK114" i="102"/>
  <c r="AX114" i="102" s="1"/>
  <c r="AJ114" i="102"/>
  <c r="AW114" i="102" s="1"/>
  <c r="AI114" i="102"/>
  <c r="AV114" i="102" s="1"/>
  <c r="AI135" i="102"/>
  <c r="AV135" i="102" s="1"/>
  <c r="AK135" i="102"/>
  <c r="AX135" i="102" s="1"/>
  <c r="AJ135" i="102"/>
  <c r="AW135" i="102" s="1"/>
  <c r="AK56" i="102"/>
  <c r="AX56" i="102" s="1"/>
  <c r="AJ56" i="102"/>
  <c r="AW56" i="102" s="1"/>
  <c r="AI56" i="102"/>
  <c r="AV56" i="102" s="1"/>
  <c r="AK99" i="102"/>
  <c r="AX99" i="102" s="1"/>
  <c r="AJ99" i="102"/>
  <c r="AW99" i="102" s="1"/>
  <c r="AI99" i="102"/>
  <c r="AV99" i="102" s="1"/>
  <c r="AK92" i="102"/>
  <c r="AX92" i="102" s="1"/>
  <c r="AJ92" i="102"/>
  <c r="AW92" i="102" s="1"/>
  <c r="AI92" i="102"/>
  <c r="AV92" i="102" s="1"/>
  <c r="AK172" i="102"/>
  <c r="AX172" i="102" s="1"/>
  <c r="AJ172" i="102"/>
  <c r="AW172" i="102" s="1"/>
  <c r="AI172" i="102"/>
  <c r="AV172" i="102" s="1"/>
  <c r="AK166" i="102"/>
  <c r="AX166" i="102" s="1"/>
  <c r="AJ166" i="102"/>
  <c r="AW166" i="102" s="1"/>
  <c r="AI166" i="102"/>
  <c r="AV166" i="102" s="1"/>
  <c r="AK103" i="102"/>
  <c r="AX103" i="102" s="1"/>
  <c r="AJ103" i="102"/>
  <c r="AW103" i="102" s="1"/>
  <c r="AI103" i="102"/>
  <c r="AV103" i="102" s="1"/>
  <c r="AK176" i="102"/>
  <c r="AX176" i="102" s="1"/>
  <c r="AJ176" i="102"/>
  <c r="AW176" i="102" s="1"/>
  <c r="AI176" i="102"/>
  <c r="AV176" i="102" s="1"/>
  <c r="AK140" i="102"/>
  <c r="AX140" i="102" s="1"/>
  <c r="AJ140" i="102"/>
  <c r="AW140" i="102" s="1"/>
  <c r="AI140" i="102"/>
  <c r="AV140" i="102" s="1"/>
  <c r="AK170" i="102"/>
  <c r="AX170" i="102" s="1"/>
  <c r="AJ170" i="102"/>
  <c r="AW170" i="102" s="1"/>
  <c r="AI170" i="102"/>
  <c r="AV170" i="102" s="1"/>
  <c r="AK121" i="102"/>
  <c r="AX121" i="102" s="1"/>
  <c r="AJ121" i="102"/>
  <c r="AW121" i="102" s="1"/>
  <c r="AI121" i="102"/>
  <c r="AV121" i="102" s="1"/>
  <c r="AI84" i="102"/>
  <c r="AV84" i="102" s="1"/>
  <c r="AK84" i="102"/>
  <c r="AX84" i="102" s="1"/>
  <c r="AJ84" i="102"/>
  <c r="AW84" i="102" s="1"/>
  <c r="AK45" i="102"/>
  <c r="AX45" i="102" s="1"/>
  <c r="AJ45" i="102"/>
  <c r="AW45" i="102" s="1"/>
  <c r="AI45" i="102"/>
  <c r="AV45" i="102" s="1"/>
  <c r="AK112" i="102"/>
  <c r="AX112" i="102" s="1"/>
  <c r="AJ112" i="102"/>
  <c r="AW112" i="102" s="1"/>
  <c r="AI112" i="102"/>
  <c r="AV112" i="102" s="1"/>
  <c r="AK110" i="102"/>
  <c r="AX110" i="102" s="1"/>
  <c r="AJ110" i="102"/>
  <c r="AW110" i="102" s="1"/>
  <c r="AI110" i="102"/>
  <c r="AV110" i="102" s="1"/>
  <c r="AJ88" i="102"/>
  <c r="AW88" i="102" s="1"/>
  <c r="AK88" i="102"/>
  <c r="AX88" i="102" s="1"/>
  <c r="AI88" i="102"/>
  <c r="AV88" i="102" s="1"/>
  <c r="AK77" i="102"/>
  <c r="AX77" i="102" s="1"/>
  <c r="AJ77" i="102"/>
  <c r="AW77" i="102" s="1"/>
  <c r="AI77" i="102"/>
  <c r="AV77" i="102" s="1"/>
  <c r="AK67" i="102"/>
  <c r="AX67" i="102" s="1"/>
  <c r="AJ67" i="102"/>
  <c r="AW67" i="102" s="1"/>
  <c r="AI67" i="102"/>
  <c r="AV67" i="102" s="1"/>
  <c r="AK72" i="102"/>
  <c r="AX72" i="102" s="1"/>
  <c r="AJ72" i="102"/>
  <c r="AW72" i="102" s="1"/>
  <c r="AI72" i="102"/>
  <c r="AV72" i="102" s="1"/>
  <c r="AK59" i="102"/>
  <c r="AX59" i="102" s="1"/>
  <c r="AJ59" i="102"/>
  <c r="AW59" i="102" s="1"/>
  <c r="AI59" i="102"/>
  <c r="AV59" i="102" s="1"/>
  <c r="AK61" i="102"/>
  <c r="AX61" i="102" s="1"/>
  <c r="AJ61" i="102"/>
  <c r="AW61" i="102" s="1"/>
  <c r="AI61" i="102"/>
  <c r="AV61" i="102" s="1"/>
  <c r="AK156" i="102"/>
  <c r="AX156" i="102" s="1"/>
  <c r="AJ156" i="102"/>
  <c r="AW156" i="102" s="1"/>
  <c r="AI156" i="102"/>
  <c r="AV156" i="102" s="1"/>
  <c r="AK163" i="102"/>
  <c r="AX163" i="102" s="1"/>
  <c r="AJ163" i="102"/>
  <c r="AW163" i="102" s="1"/>
  <c r="AI163" i="102"/>
  <c r="AV163" i="102" s="1"/>
  <c r="AK159" i="102"/>
  <c r="AX159" i="102" s="1"/>
  <c r="AJ159" i="102"/>
  <c r="AW159" i="102" s="1"/>
  <c r="AI159" i="102"/>
  <c r="AV159" i="102" s="1"/>
  <c r="AI44" i="102"/>
  <c r="AV44" i="102" s="1"/>
  <c r="AJ44" i="102"/>
  <c r="AW44" i="102" s="1"/>
  <c r="AK44" i="102"/>
  <c r="AX44" i="102" s="1"/>
  <c r="AK52" i="102"/>
  <c r="AX52" i="102" s="1"/>
  <c r="AJ52" i="102"/>
  <c r="AW52" i="102" s="1"/>
  <c r="AI52" i="102"/>
  <c r="AV52" i="102" s="1"/>
  <c r="AK136" i="101"/>
  <c r="AX136" i="101" s="1"/>
  <c r="AJ136" i="101"/>
  <c r="AW136" i="101" s="1"/>
  <c r="AI136" i="101"/>
  <c r="AV136" i="101" s="1"/>
  <c r="AK87" i="101"/>
  <c r="AX87" i="101" s="1"/>
  <c r="AJ87" i="101"/>
  <c r="AW87" i="101" s="1"/>
  <c r="AI87" i="101"/>
  <c r="AV87" i="101" s="1"/>
  <c r="AJ52" i="101"/>
  <c r="AW52" i="101" s="1"/>
  <c r="AI52" i="101"/>
  <c r="AV52" i="101" s="1"/>
  <c r="AK52" i="101"/>
  <c r="AX52" i="101" s="1"/>
  <c r="AI76" i="101"/>
  <c r="AV76" i="101" s="1"/>
  <c r="AK76" i="101"/>
  <c r="AX76" i="101" s="1"/>
  <c r="AJ76" i="101"/>
  <c r="AW76" i="101" s="1"/>
  <c r="AI119" i="101"/>
  <c r="AV119" i="101" s="1"/>
  <c r="AK119" i="101"/>
  <c r="AX119" i="101" s="1"/>
  <c r="AJ119" i="101"/>
  <c r="AW119" i="101" s="1"/>
  <c r="AK53" i="101"/>
  <c r="AX53" i="101" s="1"/>
  <c r="AJ53" i="101"/>
  <c r="AW53" i="101" s="1"/>
  <c r="AI53" i="101"/>
  <c r="AV53" i="101" s="1"/>
  <c r="AJ94" i="101"/>
  <c r="AW94" i="101" s="1"/>
  <c r="AK94" i="101"/>
  <c r="AX94" i="101" s="1"/>
  <c r="AI94" i="101"/>
  <c r="AV94" i="101" s="1"/>
  <c r="AK103" i="101"/>
  <c r="AX103" i="101" s="1"/>
  <c r="AJ103" i="101"/>
  <c r="AW103" i="101" s="1"/>
  <c r="AI103" i="101"/>
  <c r="AV103" i="101" s="1"/>
  <c r="AK145" i="101"/>
  <c r="AX145" i="101" s="1"/>
  <c r="AJ145" i="101"/>
  <c r="AW145" i="101" s="1"/>
  <c r="AI145" i="101"/>
  <c r="AV145" i="101" s="1"/>
  <c r="AK101" i="101"/>
  <c r="AX101" i="101" s="1"/>
  <c r="AJ101" i="101"/>
  <c r="AW101" i="101" s="1"/>
  <c r="AI101" i="101"/>
  <c r="AV101" i="101" s="1"/>
  <c r="AI92" i="101"/>
  <c r="AV92" i="101" s="1"/>
  <c r="AK92" i="101"/>
  <c r="AX92" i="101" s="1"/>
  <c r="AJ92" i="101"/>
  <c r="AW92" i="101" s="1"/>
  <c r="AK48" i="101"/>
  <c r="AX48" i="101" s="1"/>
  <c r="AJ48" i="101"/>
  <c r="AW48" i="101" s="1"/>
  <c r="AI48" i="101"/>
  <c r="AV48" i="101" s="1"/>
  <c r="AK34" i="101"/>
  <c r="AX34" i="101" s="1"/>
  <c r="AJ34" i="101"/>
  <c r="AW34" i="101" s="1"/>
  <c r="AI34" i="101"/>
  <c r="AV34" i="101" s="1"/>
  <c r="AJ59" i="101"/>
  <c r="AW59" i="101" s="1"/>
  <c r="AK59" i="101"/>
  <c r="AX59" i="101" s="1"/>
  <c r="AI59" i="101"/>
  <c r="AV59" i="101" s="1"/>
  <c r="AK37" i="101"/>
  <c r="AX37" i="101" s="1"/>
  <c r="AJ37" i="101"/>
  <c r="AW37" i="101" s="1"/>
  <c r="AI37" i="101"/>
  <c r="AV37" i="101" s="1"/>
  <c r="AK43" i="101"/>
  <c r="AX43" i="101" s="1"/>
  <c r="AJ43" i="101"/>
  <c r="AW43" i="101" s="1"/>
  <c r="AI43" i="101"/>
  <c r="AV43" i="101" s="1"/>
  <c r="AK90" i="101"/>
  <c r="AX90" i="101" s="1"/>
  <c r="AI90" i="101"/>
  <c r="AV90" i="101" s="1"/>
  <c r="AJ90" i="101"/>
  <c r="AW90" i="101" s="1"/>
  <c r="AJ115" i="101"/>
  <c r="AW115" i="101" s="1"/>
  <c r="AI115" i="101"/>
  <c r="AV115" i="101" s="1"/>
  <c r="AK115" i="101"/>
  <c r="AX115" i="101" s="1"/>
  <c r="AI110" i="101"/>
  <c r="AV110" i="101" s="1"/>
  <c r="AK110" i="101"/>
  <c r="AX110" i="101" s="1"/>
  <c r="AJ110" i="101"/>
  <c r="AW110" i="101" s="1"/>
  <c r="AK54" i="101"/>
  <c r="AX54" i="101" s="1"/>
  <c r="AJ54" i="101"/>
  <c r="AW54" i="101" s="1"/>
  <c r="AI54" i="101"/>
  <c r="AV54" i="101" s="1"/>
  <c r="AK127" i="101"/>
  <c r="AX127" i="101" s="1"/>
  <c r="AJ127" i="101"/>
  <c r="AW127" i="101" s="1"/>
  <c r="AI127" i="101"/>
  <c r="AV127" i="101" s="1"/>
  <c r="AJ47" i="101"/>
  <c r="AW47" i="101" s="1"/>
  <c r="AI47" i="101"/>
  <c r="AV47" i="101" s="1"/>
  <c r="AK47" i="101"/>
  <c r="AX47" i="101" s="1"/>
  <c r="AK116" i="101"/>
  <c r="AX116" i="101" s="1"/>
  <c r="AJ116" i="101"/>
  <c r="AW116" i="101" s="1"/>
  <c r="AI116" i="101"/>
  <c r="AV116" i="101" s="1"/>
  <c r="AK138" i="101"/>
  <c r="AX138" i="101" s="1"/>
  <c r="AJ138" i="101"/>
  <c r="AW138" i="101" s="1"/>
  <c r="AI138" i="101"/>
  <c r="AV138" i="101" s="1"/>
  <c r="AK86" i="101"/>
  <c r="AX86" i="101" s="1"/>
  <c r="AJ86" i="101"/>
  <c r="AW86" i="101" s="1"/>
  <c r="AI86" i="101"/>
  <c r="AV86" i="101" s="1"/>
  <c r="AK111" i="101"/>
  <c r="AX111" i="101" s="1"/>
  <c r="AJ111" i="101"/>
  <c r="AW111" i="101" s="1"/>
  <c r="AI111" i="101"/>
  <c r="AV111" i="101" s="1"/>
  <c r="AK117" i="101"/>
  <c r="AX117" i="101" s="1"/>
  <c r="AJ117" i="101"/>
  <c r="AW117" i="101" s="1"/>
  <c r="AI117" i="101"/>
  <c r="AV117" i="101" s="1"/>
  <c r="AK80" i="101"/>
  <c r="AX80" i="101" s="1"/>
  <c r="AJ80" i="101"/>
  <c r="AW80" i="101" s="1"/>
  <c r="AI80" i="101"/>
  <c r="AV80" i="101" s="1"/>
  <c r="AK122" i="101"/>
  <c r="AX122" i="101" s="1"/>
  <c r="AJ122" i="101"/>
  <c r="AW122" i="101" s="1"/>
  <c r="AI122" i="101"/>
  <c r="AV122" i="101" s="1"/>
  <c r="AI60" i="101"/>
  <c r="AV60" i="101" s="1"/>
  <c r="AK60" i="101"/>
  <c r="AX60" i="101" s="1"/>
  <c r="AJ60" i="101"/>
  <c r="AW60" i="101" s="1"/>
  <c r="AI107" i="101"/>
  <c r="AV107" i="101" s="1"/>
  <c r="AK107" i="101"/>
  <c r="AX107" i="101" s="1"/>
  <c r="AJ107" i="101"/>
  <c r="AW107" i="101" s="1"/>
  <c r="AI81" i="101"/>
  <c r="AV81" i="101" s="1"/>
  <c r="AK81" i="101"/>
  <c r="AX81" i="101" s="1"/>
  <c r="AJ81" i="101"/>
  <c r="AW81" i="101" s="1"/>
  <c r="AK106" i="101"/>
  <c r="AX106" i="101" s="1"/>
  <c r="AJ106" i="101"/>
  <c r="AW106" i="101" s="1"/>
  <c r="AI106" i="101"/>
  <c r="AV106" i="101" s="1"/>
  <c r="AK77" i="101"/>
  <c r="AX77" i="101" s="1"/>
  <c r="AJ77" i="101"/>
  <c r="AW77" i="101" s="1"/>
  <c r="AI77" i="101"/>
  <c r="AV77" i="101" s="1"/>
  <c r="AK46" i="101"/>
  <c r="AX46" i="101" s="1"/>
  <c r="AJ46" i="101"/>
  <c r="AW46" i="101" s="1"/>
  <c r="AI46" i="101"/>
  <c r="AV46" i="101" s="1"/>
  <c r="AJ75" i="101"/>
  <c r="AW75" i="101" s="1"/>
  <c r="AK75" i="101"/>
  <c r="AX75" i="101" s="1"/>
  <c r="AI75" i="101"/>
  <c r="AV75" i="101" s="1"/>
  <c r="AK120" i="101"/>
  <c r="AX120" i="101" s="1"/>
  <c r="AJ120" i="101"/>
  <c r="AW120" i="101" s="1"/>
  <c r="AI120" i="101"/>
  <c r="AV120" i="101" s="1"/>
  <c r="AK88" i="101"/>
  <c r="AX88" i="101" s="1"/>
  <c r="AI88" i="101"/>
  <c r="AV88" i="101" s="1"/>
  <c r="AJ88" i="101"/>
  <c r="AW88" i="101" s="1"/>
  <c r="AK39" i="101"/>
  <c r="AX39" i="101" s="1"/>
  <c r="AJ39" i="101"/>
  <c r="AW39" i="101" s="1"/>
  <c r="AI39" i="101"/>
  <c r="AV39" i="101" s="1"/>
  <c r="AK64" i="101"/>
  <c r="AX64" i="101" s="1"/>
  <c r="AJ64" i="101"/>
  <c r="AW64" i="101" s="1"/>
  <c r="AI64" i="101"/>
  <c r="AV64" i="101" s="1"/>
  <c r="AK44" i="101"/>
  <c r="AX44" i="101" s="1"/>
  <c r="AJ44" i="101"/>
  <c r="AW44" i="101" s="1"/>
  <c r="AI44" i="101"/>
  <c r="AV44" i="101" s="1"/>
  <c r="AK135" i="101"/>
  <c r="AX135" i="101" s="1"/>
  <c r="AJ135" i="101"/>
  <c r="AW135" i="101" s="1"/>
  <c r="AI135" i="101"/>
  <c r="AV135" i="101" s="1"/>
  <c r="AK139" i="101"/>
  <c r="AX139" i="101" s="1"/>
  <c r="AJ139" i="101"/>
  <c r="AW139" i="101" s="1"/>
  <c r="AI139" i="101"/>
  <c r="AV139" i="101" s="1"/>
  <c r="AK126" i="101"/>
  <c r="AX126" i="101" s="1"/>
  <c r="AJ126" i="101"/>
  <c r="AW126" i="101" s="1"/>
  <c r="AI126" i="101"/>
  <c r="AV126" i="101" s="1"/>
  <c r="AK70" i="101"/>
  <c r="AX70" i="101" s="1"/>
  <c r="AJ70" i="101"/>
  <c r="AW70" i="101" s="1"/>
  <c r="AI70" i="101"/>
  <c r="AV70" i="101" s="1"/>
  <c r="AI102" i="101"/>
  <c r="AV102" i="101" s="1"/>
  <c r="AJ102" i="101"/>
  <c r="AW102" i="101" s="1"/>
  <c r="AK102" i="101"/>
  <c r="AX102" i="101" s="1"/>
  <c r="AK142" i="101"/>
  <c r="AX142" i="101" s="1"/>
  <c r="AJ142" i="101"/>
  <c r="AW142" i="101" s="1"/>
  <c r="AI142" i="101"/>
  <c r="AV142" i="101" s="1"/>
  <c r="AK69" i="101"/>
  <c r="AX69" i="101" s="1"/>
  <c r="AJ69" i="101"/>
  <c r="AW69" i="101" s="1"/>
  <c r="AI69" i="101"/>
  <c r="AV69" i="101" s="1"/>
  <c r="AJ61" i="101"/>
  <c r="AW61" i="101" s="1"/>
  <c r="AI61" i="101"/>
  <c r="AV61" i="101" s="1"/>
  <c r="AK61" i="101"/>
  <c r="AX61" i="101" s="1"/>
  <c r="AK98" i="100"/>
  <c r="AX98" i="100" s="1"/>
  <c r="AJ98" i="100"/>
  <c r="AW98" i="100" s="1"/>
  <c r="AI98" i="100"/>
  <c r="AV98" i="100" s="1"/>
  <c r="AK134" i="100"/>
  <c r="AX134" i="100" s="1"/>
  <c r="AJ134" i="100"/>
  <c r="AW134" i="100" s="1"/>
  <c r="AI134" i="100"/>
  <c r="AV134" i="100" s="1"/>
  <c r="AK124" i="100"/>
  <c r="AX124" i="100" s="1"/>
  <c r="AJ124" i="100"/>
  <c r="AW124" i="100" s="1"/>
  <c r="AI124" i="100"/>
  <c r="AV124" i="100" s="1"/>
  <c r="AK83" i="100"/>
  <c r="AX83" i="100" s="1"/>
  <c r="AJ83" i="100"/>
  <c r="AW83" i="100" s="1"/>
  <c r="AI83" i="100"/>
  <c r="AV83" i="100" s="1"/>
  <c r="AJ117" i="100"/>
  <c r="AW117" i="100" s="1"/>
  <c r="AK117" i="100"/>
  <c r="AX117" i="100" s="1"/>
  <c r="AI117" i="100"/>
  <c r="AV117" i="100" s="1"/>
  <c r="AK141" i="100"/>
  <c r="AX141" i="100" s="1"/>
  <c r="AJ141" i="100"/>
  <c r="AW141" i="100" s="1"/>
  <c r="AI141" i="100"/>
  <c r="AV141" i="100" s="1"/>
  <c r="AK150" i="100"/>
  <c r="AX150" i="100" s="1"/>
  <c r="AJ150" i="100"/>
  <c r="AW150" i="100" s="1"/>
  <c r="AI150" i="100"/>
  <c r="AV150" i="100" s="1"/>
  <c r="AK46" i="100"/>
  <c r="AX46" i="100" s="1"/>
  <c r="AJ46" i="100"/>
  <c r="AW46" i="100" s="1"/>
  <c r="AI46" i="100"/>
  <c r="AV46" i="100" s="1"/>
  <c r="AK50" i="100"/>
  <c r="AX50" i="100" s="1"/>
  <c r="AJ50" i="100"/>
  <c r="AW50" i="100" s="1"/>
  <c r="AI50" i="100"/>
  <c r="AV50" i="100" s="1"/>
  <c r="AI111" i="100"/>
  <c r="AV111" i="100" s="1"/>
  <c r="AK111" i="100"/>
  <c r="AX111" i="100" s="1"/>
  <c r="AJ111" i="100"/>
  <c r="AW111" i="100" s="1"/>
  <c r="AK54" i="100"/>
  <c r="AX54" i="100" s="1"/>
  <c r="AJ54" i="100"/>
  <c r="AW54" i="100" s="1"/>
  <c r="AI54" i="100"/>
  <c r="AV54" i="100" s="1"/>
  <c r="AK139" i="100"/>
  <c r="AX139" i="100" s="1"/>
  <c r="AJ139" i="100"/>
  <c r="AW139" i="100" s="1"/>
  <c r="AI139" i="100"/>
  <c r="AV139" i="100" s="1"/>
  <c r="AK153" i="100"/>
  <c r="AX153" i="100" s="1"/>
  <c r="AJ153" i="100"/>
  <c r="AW153" i="100" s="1"/>
  <c r="AI153" i="100"/>
  <c r="AV153" i="100" s="1"/>
  <c r="AJ112" i="100"/>
  <c r="AW112" i="100" s="1"/>
  <c r="AI112" i="100"/>
  <c r="AV112" i="100" s="1"/>
  <c r="AK112" i="100"/>
  <c r="AX112" i="100" s="1"/>
  <c r="AI49" i="100"/>
  <c r="AV49" i="100" s="1"/>
  <c r="AK49" i="100"/>
  <c r="AX49" i="100" s="1"/>
  <c r="AJ49" i="100"/>
  <c r="AW49" i="100" s="1"/>
  <c r="AK133" i="100"/>
  <c r="AX133" i="100" s="1"/>
  <c r="AJ133" i="100"/>
  <c r="AW133" i="100" s="1"/>
  <c r="AI133" i="100"/>
  <c r="AV133" i="100" s="1"/>
  <c r="AK96" i="100"/>
  <c r="AX96" i="100" s="1"/>
  <c r="AJ96" i="100"/>
  <c r="AW96" i="100" s="1"/>
  <c r="AI96" i="100"/>
  <c r="AV96" i="100" s="1"/>
  <c r="AK102" i="100"/>
  <c r="AX102" i="100" s="1"/>
  <c r="AJ102" i="100"/>
  <c r="AW102" i="100" s="1"/>
  <c r="AI102" i="100"/>
  <c r="AV102" i="100" s="1"/>
  <c r="AK47" i="100"/>
  <c r="AX47" i="100" s="1"/>
  <c r="AJ47" i="100"/>
  <c r="AW47" i="100" s="1"/>
  <c r="AI47" i="100"/>
  <c r="AV47" i="100" s="1"/>
  <c r="AK118" i="100"/>
  <c r="AX118" i="100" s="1"/>
  <c r="AJ118" i="100"/>
  <c r="AW118" i="100" s="1"/>
  <c r="AI118" i="100"/>
  <c r="AV118" i="100" s="1"/>
  <c r="AI89" i="100"/>
  <c r="AV89" i="100" s="1"/>
  <c r="AJ89" i="100"/>
  <c r="AW89" i="100" s="1"/>
  <c r="AK89" i="100"/>
  <c r="AX89" i="100" s="1"/>
  <c r="AK61" i="100"/>
  <c r="AX61" i="100" s="1"/>
  <c r="AJ61" i="100"/>
  <c r="AW61" i="100" s="1"/>
  <c r="AI61" i="100"/>
  <c r="AV61" i="100" s="1"/>
  <c r="AK119" i="100"/>
  <c r="AX119" i="100" s="1"/>
  <c r="AJ119" i="100"/>
  <c r="AW119" i="100" s="1"/>
  <c r="AI119" i="100"/>
  <c r="AV119" i="100" s="1"/>
  <c r="AJ56" i="100"/>
  <c r="AW56" i="100" s="1"/>
  <c r="AI56" i="100"/>
  <c r="AV56" i="100" s="1"/>
  <c r="AK56" i="100"/>
  <c r="AX56" i="100" s="1"/>
  <c r="AK147" i="100"/>
  <c r="AX147" i="100" s="1"/>
  <c r="AJ147" i="100"/>
  <c r="AW147" i="100" s="1"/>
  <c r="AI147" i="100"/>
  <c r="AV147" i="100" s="1"/>
  <c r="AJ152" i="100"/>
  <c r="AW152" i="100" s="1"/>
  <c r="AI152" i="100"/>
  <c r="AV152" i="100" s="1"/>
  <c r="AK152" i="100"/>
  <c r="AX152" i="100" s="1"/>
  <c r="AI110" i="100"/>
  <c r="AV110" i="100" s="1"/>
  <c r="AK110" i="100"/>
  <c r="AX110" i="100" s="1"/>
  <c r="AJ110" i="100"/>
  <c r="AW110" i="100" s="1"/>
  <c r="AK114" i="100"/>
  <c r="AX114" i="100" s="1"/>
  <c r="AJ114" i="100"/>
  <c r="AW114" i="100" s="1"/>
  <c r="AI114" i="100"/>
  <c r="AV114" i="100" s="1"/>
  <c r="AI57" i="100"/>
  <c r="AV57" i="100" s="1"/>
  <c r="AK57" i="100"/>
  <c r="AX57" i="100" s="1"/>
  <c r="AJ57" i="100"/>
  <c r="AW57" i="100" s="1"/>
  <c r="AK130" i="100"/>
  <c r="AX130" i="100" s="1"/>
  <c r="AJ130" i="100"/>
  <c r="AW130" i="100" s="1"/>
  <c r="AI130" i="100"/>
  <c r="AV130" i="100" s="1"/>
  <c r="AI103" i="100"/>
  <c r="AV103" i="100" s="1"/>
  <c r="AK103" i="100"/>
  <c r="AX103" i="100" s="1"/>
  <c r="AJ103" i="100"/>
  <c r="AW103" i="100" s="1"/>
  <c r="AK31" i="100"/>
  <c r="AX31" i="100" s="1"/>
  <c r="AJ31" i="100"/>
  <c r="AW31" i="100" s="1"/>
  <c r="AI31" i="100"/>
  <c r="AV31" i="100" s="1"/>
  <c r="AK135" i="100"/>
  <c r="AX135" i="100" s="1"/>
  <c r="AI135" i="100"/>
  <c r="AV135" i="100" s="1"/>
  <c r="AJ135" i="100"/>
  <c r="AW135" i="100" s="1"/>
  <c r="AK146" i="100"/>
  <c r="AX146" i="100" s="1"/>
  <c r="AJ146" i="100"/>
  <c r="AW146" i="100" s="1"/>
  <c r="AI146" i="100"/>
  <c r="AV146" i="100" s="1"/>
  <c r="AI104" i="100"/>
  <c r="AV104" i="100" s="1"/>
  <c r="AK104" i="100"/>
  <c r="AX104" i="100" s="1"/>
  <c r="AJ104" i="100"/>
  <c r="AW104" i="100" s="1"/>
  <c r="AI115" i="100"/>
  <c r="AV115" i="100" s="1"/>
  <c r="AK115" i="100"/>
  <c r="AX115" i="100" s="1"/>
  <c r="AJ115" i="100"/>
  <c r="AW115" i="100" s="1"/>
  <c r="AJ88" i="100"/>
  <c r="AW88" i="100" s="1"/>
  <c r="AI88" i="100"/>
  <c r="AV88" i="100" s="1"/>
  <c r="AK88" i="100"/>
  <c r="AX88" i="100" s="1"/>
  <c r="AK125" i="100"/>
  <c r="AX125" i="100" s="1"/>
  <c r="AJ125" i="100"/>
  <c r="AW125" i="100" s="1"/>
  <c r="AI125" i="100"/>
  <c r="AV125" i="100" s="1"/>
  <c r="AK82" i="100"/>
  <c r="AX82" i="100" s="1"/>
  <c r="AJ82" i="100"/>
  <c r="AW82" i="100" s="1"/>
  <c r="AI82" i="100"/>
  <c r="AV82" i="100" s="1"/>
  <c r="AK67" i="100"/>
  <c r="AX67" i="100" s="1"/>
  <c r="AJ67" i="100"/>
  <c r="AW67" i="100" s="1"/>
  <c r="AI67" i="100"/>
  <c r="AV67" i="100" s="1"/>
  <c r="AK77" i="100"/>
  <c r="AX77" i="100" s="1"/>
  <c r="AJ77" i="100"/>
  <c r="AW77" i="100" s="1"/>
  <c r="AI77" i="100"/>
  <c r="AV77" i="100" s="1"/>
  <c r="AK120" i="100"/>
  <c r="AX120" i="100" s="1"/>
  <c r="AJ120" i="100"/>
  <c r="AW120" i="100" s="1"/>
  <c r="AI120" i="100"/>
  <c r="AV120" i="100" s="1"/>
  <c r="AI95" i="100"/>
  <c r="AV95" i="100" s="1"/>
  <c r="AK95" i="100"/>
  <c r="AX95" i="100" s="1"/>
  <c r="AJ95" i="100"/>
  <c r="AW95" i="100" s="1"/>
  <c r="AK44" i="100"/>
  <c r="AX44" i="100" s="1"/>
  <c r="AJ44" i="100"/>
  <c r="AW44" i="100" s="1"/>
  <c r="AI44" i="100"/>
  <c r="AV44" i="100" s="1"/>
  <c r="AK144" i="100"/>
  <c r="AX144" i="100" s="1"/>
  <c r="AJ144" i="100"/>
  <c r="AW144" i="100" s="1"/>
  <c r="AI144" i="100"/>
  <c r="AV144" i="100" s="1"/>
  <c r="AK93" i="100"/>
  <c r="AX93" i="100" s="1"/>
  <c r="AJ93" i="100"/>
  <c r="AW93" i="100" s="1"/>
  <c r="AI93" i="100"/>
  <c r="AV93" i="100" s="1"/>
  <c r="AK60" i="100"/>
  <c r="AX60" i="100" s="1"/>
  <c r="AJ60" i="100"/>
  <c r="AW60" i="100" s="1"/>
  <c r="AI60" i="100"/>
  <c r="AV60" i="100" s="1"/>
  <c r="AJ53" i="100"/>
  <c r="AW53" i="100" s="1"/>
  <c r="AI53" i="100"/>
  <c r="AV53" i="100" s="1"/>
  <c r="AK53" i="100"/>
  <c r="AX53" i="100" s="1"/>
  <c r="AK76" i="100"/>
  <c r="AX76" i="100" s="1"/>
  <c r="AJ76" i="100"/>
  <c r="AW76" i="100" s="1"/>
  <c r="AI76" i="100"/>
  <c r="AV76" i="100" s="1"/>
  <c r="AK33" i="100"/>
  <c r="AX33" i="100" s="1"/>
  <c r="AJ33" i="100"/>
  <c r="AW33" i="100" s="1"/>
  <c r="AI33" i="100"/>
  <c r="AV33" i="100" s="1"/>
  <c r="AK69" i="100"/>
  <c r="AX69" i="100" s="1"/>
  <c r="AJ69" i="100"/>
  <c r="AW69" i="100" s="1"/>
  <c r="AI69" i="100"/>
  <c r="AV69" i="100" s="1"/>
  <c r="AK109" i="100"/>
  <c r="AX109" i="100" s="1"/>
  <c r="AJ109" i="100"/>
  <c r="AW109" i="100" s="1"/>
  <c r="AI109" i="100"/>
  <c r="AV109" i="100" s="1"/>
  <c r="AK58" i="100"/>
  <c r="AX58" i="100" s="1"/>
  <c r="AJ58" i="100"/>
  <c r="AW58" i="100" s="1"/>
  <c r="AI58" i="100"/>
  <c r="AV58" i="100" s="1"/>
  <c r="AK37" i="100"/>
  <c r="AX37" i="100" s="1"/>
  <c r="AJ37" i="100"/>
  <c r="AW37" i="100" s="1"/>
  <c r="AI37" i="100"/>
  <c r="AV37" i="100" s="1"/>
  <c r="AJ72" i="100"/>
  <c r="AW72" i="100" s="1"/>
  <c r="AI72" i="100"/>
  <c r="AV72" i="100" s="1"/>
  <c r="AK72" i="100"/>
  <c r="AX72" i="100" s="1"/>
  <c r="AK40" i="100"/>
  <c r="AX40" i="100" s="1"/>
  <c r="AJ40" i="100"/>
  <c r="AW40" i="100" s="1"/>
  <c r="AI40" i="100"/>
  <c r="AV40" i="100" s="1"/>
  <c r="AJ91" i="100"/>
  <c r="AW91" i="100" s="1"/>
  <c r="AI91" i="100"/>
  <c r="AV91" i="100" s="1"/>
  <c r="AK91" i="100"/>
  <c r="AX91" i="100" s="1"/>
  <c r="AI134" i="99"/>
  <c r="AV134" i="99" s="1"/>
  <c r="AK134" i="99"/>
  <c r="AX134" i="99" s="1"/>
  <c r="AJ134" i="99"/>
  <c r="AW134" i="99" s="1"/>
  <c r="AK78" i="99"/>
  <c r="AX78" i="99" s="1"/>
  <c r="AJ78" i="99"/>
  <c r="AW78" i="99" s="1"/>
  <c r="AI78" i="99"/>
  <c r="AV78" i="99" s="1"/>
  <c r="AK178" i="99"/>
  <c r="AX178" i="99" s="1"/>
  <c r="AI178" i="99"/>
  <c r="AV178" i="99" s="1"/>
  <c r="AJ178" i="99"/>
  <c r="AW178" i="99" s="1"/>
  <c r="AJ141" i="99"/>
  <c r="AW141" i="99" s="1"/>
  <c r="AK141" i="99"/>
  <c r="AX141" i="99" s="1"/>
  <c r="AI141" i="99"/>
  <c r="AV141" i="99" s="1"/>
  <c r="AK126" i="99"/>
  <c r="AX126" i="99" s="1"/>
  <c r="AJ126" i="99"/>
  <c r="AW126" i="99" s="1"/>
  <c r="AI126" i="99"/>
  <c r="AV126" i="99" s="1"/>
  <c r="AK72" i="99"/>
  <c r="AX72" i="99" s="1"/>
  <c r="AJ72" i="99"/>
  <c r="AW72" i="99" s="1"/>
  <c r="AI72" i="99"/>
  <c r="AV72" i="99" s="1"/>
  <c r="AJ169" i="99"/>
  <c r="AW169" i="99" s="1"/>
  <c r="AK169" i="99"/>
  <c r="AX169" i="99" s="1"/>
  <c r="AI169" i="99"/>
  <c r="AV169" i="99" s="1"/>
  <c r="AI171" i="99"/>
  <c r="AV171" i="99" s="1"/>
  <c r="AK171" i="99"/>
  <c r="AX171" i="99" s="1"/>
  <c r="AJ171" i="99"/>
  <c r="AW171" i="99" s="1"/>
  <c r="AK219" i="99"/>
  <c r="AX219" i="99" s="1"/>
  <c r="AJ219" i="99"/>
  <c r="AW219" i="99" s="1"/>
  <c r="AI219" i="99"/>
  <c r="AV219" i="99" s="1"/>
  <c r="AI196" i="99"/>
  <c r="AV196" i="99" s="1"/>
  <c r="AK196" i="99"/>
  <c r="AX196" i="99" s="1"/>
  <c r="AJ196" i="99"/>
  <c r="AW196" i="99" s="1"/>
  <c r="AJ177" i="99"/>
  <c r="AW177" i="99" s="1"/>
  <c r="AI177" i="99"/>
  <c r="AV177" i="99" s="1"/>
  <c r="AK177" i="99"/>
  <c r="AX177" i="99" s="1"/>
  <c r="AI153" i="99"/>
  <c r="AV153" i="99" s="1"/>
  <c r="AK153" i="99"/>
  <c r="AX153" i="99" s="1"/>
  <c r="AJ153" i="99"/>
  <c r="AW153" i="99" s="1"/>
  <c r="AK103" i="99"/>
  <c r="AX103" i="99" s="1"/>
  <c r="AI103" i="99"/>
  <c r="AV103" i="99" s="1"/>
  <c r="AJ103" i="99"/>
  <c r="AW103" i="99" s="1"/>
  <c r="AK212" i="99"/>
  <c r="AX212" i="99" s="1"/>
  <c r="AJ212" i="99"/>
  <c r="AW212" i="99" s="1"/>
  <c r="AI212" i="99"/>
  <c r="AV212" i="99" s="1"/>
  <c r="AJ162" i="99"/>
  <c r="AW162" i="99" s="1"/>
  <c r="AK162" i="99"/>
  <c r="AX162" i="99" s="1"/>
  <c r="AI162" i="99"/>
  <c r="AV162" i="99" s="1"/>
  <c r="AJ70" i="99"/>
  <c r="AW70" i="99" s="1"/>
  <c r="AI70" i="99"/>
  <c r="AV70" i="99" s="1"/>
  <c r="AK70" i="99"/>
  <c r="AX70" i="99" s="1"/>
  <c r="AK53" i="99"/>
  <c r="AX53" i="99" s="1"/>
  <c r="AJ53" i="99"/>
  <c r="AW53" i="99" s="1"/>
  <c r="AI53" i="99"/>
  <c r="AV53" i="99" s="1"/>
  <c r="AK37" i="99"/>
  <c r="AX37" i="99" s="1"/>
  <c r="AJ37" i="99"/>
  <c r="AW37" i="99" s="1"/>
  <c r="AI37" i="99"/>
  <c r="AV37" i="99" s="1"/>
  <c r="AK43" i="99"/>
  <c r="AX43" i="99" s="1"/>
  <c r="AJ43" i="99"/>
  <c r="AW43" i="99" s="1"/>
  <c r="AI43" i="99"/>
  <c r="AV43" i="99" s="1"/>
  <c r="AJ116" i="99"/>
  <c r="AW116" i="99" s="1"/>
  <c r="AI116" i="99"/>
  <c r="AV116" i="99" s="1"/>
  <c r="AK116" i="99"/>
  <c r="AX116" i="99" s="1"/>
  <c r="AK109" i="99"/>
  <c r="AX109" i="99" s="1"/>
  <c r="AJ109" i="99"/>
  <c r="AW109" i="99" s="1"/>
  <c r="AI109" i="99"/>
  <c r="AV109" i="99" s="1"/>
  <c r="AK174" i="99"/>
  <c r="AX174" i="99" s="1"/>
  <c r="AJ174" i="99"/>
  <c r="AW174" i="99" s="1"/>
  <c r="AI174" i="99"/>
  <c r="AV174" i="99" s="1"/>
  <c r="AK67" i="99"/>
  <c r="AX67" i="99" s="1"/>
  <c r="AJ67" i="99"/>
  <c r="AW67" i="99" s="1"/>
  <c r="AI67" i="99"/>
  <c r="AV67" i="99" s="1"/>
  <c r="AK198" i="99"/>
  <c r="AX198" i="99" s="1"/>
  <c r="AJ198" i="99"/>
  <c r="AW198" i="99" s="1"/>
  <c r="AI198" i="99"/>
  <c r="AV198" i="99" s="1"/>
  <c r="AK217" i="99"/>
  <c r="AX217" i="99" s="1"/>
  <c r="AJ217" i="99"/>
  <c r="AW217" i="99" s="1"/>
  <c r="AI217" i="99"/>
  <c r="AV217" i="99" s="1"/>
  <c r="AI180" i="99"/>
  <c r="AV180" i="99" s="1"/>
  <c r="AK180" i="99"/>
  <c r="AX180" i="99" s="1"/>
  <c r="AJ180" i="99"/>
  <c r="AW180" i="99" s="1"/>
  <c r="AK151" i="99"/>
  <c r="AX151" i="99" s="1"/>
  <c r="AJ151" i="99"/>
  <c r="AW151" i="99" s="1"/>
  <c r="AI151" i="99"/>
  <c r="AV151" i="99" s="1"/>
  <c r="AJ106" i="99"/>
  <c r="AW106" i="99" s="1"/>
  <c r="AI106" i="99"/>
  <c r="AV106" i="99" s="1"/>
  <c r="AK106" i="99"/>
  <c r="AX106" i="99" s="1"/>
  <c r="AK119" i="99"/>
  <c r="AX119" i="99" s="1"/>
  <c r="AI119" i="99"/>
  <c r="AV119" i="99" s="1"/>
  <c r="AJ119" i="99"/>
  <c r="AW119" i="99" s="1"/>
  <c r="AI115" i="99"/>
  <c r="AV115" i="99" s="1"/>
  <c r="AK115" i="99"/>
  <c r="AX115" i="99" s="1"/>
  <c r="AJ115" i="99"/>
  <c r="AW115" i="99" s="1"/>
  <c r="AJ36" i="99"/>
  <c r="AW36" i="99" s="1"/>
  <c r="AI36" i="99"/>
  <c r="AV36" i="99" s="1"/>
  <c r="AK36" i="99"/>
  <c r="AX36" i="99" s="1"/>
  <c r="AK232" i="99"/>
  <c r="AX232" i="99" s="1"/>
  <c r="AJ232" i="99"/>
  <c r="AW232" i="99" s="1"/>
  <c r="AI232" i="99"/>
  <c r="AV232" i="99" s="1"/>
  <c r="AK173" i="99"/>
  <c r="AX173" i="99" s="1"/>
  <c r="AJ173" i="99"/>
  <c r="AW173" i="99" s="1"/>
  <c r="AI173" i="99"/>
  <c r="AV173" i="99" s="1"/>
  <c r="AJ128" i="99"/>
  <c r="AW128" i="99" s="1"/>
  <c r="AK128" i="99"/>
  <c r="AX128" i="99" s="1"/>
  <c r="AI128" i="99"/>
  <c r="AV128" i="99" s="1"/>
  <c r="AK189" i="99"/>
  <c r="AX189" i="99" s="1"/>
  <c r="AI189" i="99"/>
  <c r="AV189" i="99" s="1"/>
  <c r="AJ189" i="99"/>
  <c r="AW189" i="99" s="1"/>
  <c r="AK167" i="99"/>
  <c r="AX167" i="99" s="1"/>
  <c r="AJ167" i="99"/>
  <c r="AW167" i="99" s="1"/>
  <c r="AI167" i="99"/>
  <c r="AV167" i="99" s="1"/>
  <c r="AK132" i="99"/>
  <c r="AX132" i="99" s="1"/>
  <c r="AJ132" i="99"/>
  <c r="AW132" i="99" s="1"/>
  <c r="AI132" i="99"/>
  <c r="AV132" i="99" s="1"/>
  <c r="AK179" i="99"/>
  <c r="AX179" i="99" s="1"/>
  <c r="AJ179" i="99"/>
  <c r="AW179" i="99" s="1"/>
  <c r="AI179" i="99"/>
  <c r="AV179" i="99" s="1"/>
  <c r="AK99" i="99"/>
  <c r="AX99" i="99" s="1"/>
  <c r="AJ99" i="99"/>
  <c r="AW99" i="99" s="1"/>
  <c r="AI99" i="99"/>
  <c r="AV99" i="99" s="1"/>
  <c r="AK98" i="99"/>
  <c r="AX98" i="99" s="1"/>
  <c r="AJ98" i="99"/>
  <c r="AW98" i="99" s="1"/>
  <c r="AI98" i="99"/>
  <c r="AV98" i="99" s="1"/>
  <c r="AJ64" i="99"/>
  <c r="AW64" i="99" s="1"/>
  <c r="AK64" i="99"/>
  <c r="AX64" i="99" s="1"/>
  <c r="AI64" i="99"/>
  <c r="AV64" i="99" s="1"/>
  <c r="AK226" i="99"/>
  <c r="AX226" i="99" s="1"/>
  <c r="AJ226" i="99"/>
  <c r="AW226" i="99" s="1"/>
  <c r="AI226" i="99"/>
  <c r="AV226" i="99" s="1"/>
  <c r="AK206" i="99"/>
  <c r="AX206" i="99" s="1"/>
  <c r="AJ206" i="99"/>
  <c r="AW206" i="99" s="1"/>
  <c r="AI206" i="99"/>
  <c r="AV206" i="99" s="1"/>
  <c r="AJ193" i="99"/>
  <c r="AW193" i="99" s="1"/>
  <c r="AI193" i="99"/>
  <c r="AV193" i="99" s="1"/>
  <c r="AK193" i="99"/>
  <c r="AX193" i="99" s="1"/>
  <c r="AK197" i="99"/>
  <c r="AX197" i="99" s="1"/>
  <c r="AJ197" i="99"/>
  <c r="AW197" i="99" s="1"/>
  <c r="AI197" i="99"/>
  <c r="AV197" i="99" s="1"/>
  <c r="AK203" i="99"/>
  <c r="AX203" i="99" s="1"/>
  <c r="AJ203" i="99"/>
  <c r="AW203" i="99" s="1"/>
  <c r="AI203" i="99"/>
  <c r="AV203" i="99" s="1"/>
  <c r="AK142" i="99"/>
  <c r="AX142" i="99" s="1"/>
  <c r="AJ142" i="99"/>
  <c r="AW142" i="99" s="1"/>
  <c r="AI142" i="99"/>
  <c r="AV142" i="99" s="1"/>
  <c r="AI166" i="99"/>
  <c r="AV166" i="99" s="1"/>
  <c r="AK166" i="99"/>
  <c r="AX166" i="99" s="1"/>
  <c r="AJ166" i="99"/>
  <c r="AW166" i="99" s="1"/>
  <c r="AK152" i="99"/>
  <c r="AX152" i="99" s="1"/>
  <c r="AJ152" i="99"/>
  <c r="AW152" i="99" s="1"/>
  <c r="AI152" i="99"/>
  <c r="AV152" i="99" s="1"/>
  <c r="AJ84" i="99"/>
  <c r="AW84" i="99" s="1"/>
  <c r="AK84" i="99"/>
  <c r="AX84" i="99" s="1"/>
  <c r="AI84" i="99"/>
  <c r="AV84" i="99" s="1"/>
  <c r="AJ209" i="99"/>
  <c r="AW209" i="99" s="1"/>
  <c r="AK209" i="99"/>
  <c r="AX209" i="99" s="1"/>
  <c r="AI209" i="99"/>
  <c r="AV209" i="99" s="1"/>
  <c r="AK215" i="99"/>
  <c r="AX215" i="99" s="1"/>
  <c r="AJ215" i="99"/>
  <c r="AW215" i="99" s="1"/>
  <c r="AI215" i="99"/>
  <c r="AV215" i="99" s="1"/>
  <c r="AK228" i="99"/>
  <c r="AX228" i="99" s="1"/>
  <c r="AJ228" i="99"/>
  <c r="AW228" i="99" s="1"/>
  <c r="AI228" i="99"/>
  <c r="AV228" i="99" s="1"/>
  <c r="AK175" i="99"/>
  <c r="AX175" i="99" s="1"/>
  <c r="AI175" i="99"/>
  <c r="AV175" i="99" s="1"/>
  <c r="AJ175" i="99"/>
  <c r="AW175" i="99" s="1"/>
  <c r="AK131" i="99"/>
  <c r="AX131" i="99" s="1"/>
  <c r="AI131" i="99"/>
  <c r="AV131" i="99" s="1"/>
  <c r="AJ131" i="99"/>
  <c r="AW131" i="99" s="1"/>
  <c r="AI47" i="99"/>
  <c r="AV47" i="99" s="1"/>
  <c r="AK47" i="99"/>
  <c r="AX47" i="99" s="1"/>
  <c r="AJ47" i="99"/>
  <c r="AW47" i="99" s="1"/>
  <c r="AK77" i="99"/>
  <c r="AX77" i="99" s="1"/>
  <c r="AJ77" i="99"/>
  <c r="AW77" i="99" s="1"/>
  <c r="AI77" i="99"/>
  <c r="AV77" i="99" s="1"/>
  <c r="AK39" i="99"/>
  <c r="AX39" i="99" s="1"/>
  <c r="AJ39" i="99"/>
  <c r="AW39" i="99" s="1"/>
  <c r="AI39" i="99"/>
  <c r="AV39" i="99" s="1"/>
  <c r="AK181" i="99"/>
  <c r="AX181" i="99" s="1"/>
  <c r="AJ181" i="99"/>
  <c r="AW181" i="99" s="1"/>
  <c r="AI181" i="99"/>
  <c r="AV181" i="99" s="1"/>
  <c r="AK231" i="99"/>
  <c r="AX231" i="99" s="1"/>
  <c r="AJ231" i="99"/>
  <c r="AW231" i="99" s="1"/>
  <c r="AI231" i="99"/>
  <c r="AV231" i="99" s="1"/>
  <c r="AI66" i="99"/>
  <c r="AV66" i="99" s="1"/>
  <c r="AK66" i="99"/>
  <c r="AX66" i="99" s="1"/>
  <c r="AJ66" i="99"/>
  <c r="AW66" i="99" s="1"/>
  <c r="AJ58" i="99"/>
  <c r="AW58" i="99" s="1"/>
  <c r="AK58" i="99"/>
  <c r="AX58" i="99" s="1"/>
  <c r="AI58" i="99"/>
  <c r="AV58" i="99" s="1"/>
  <c r="AK89" i="99"/>
  <c r="AX89" i="99" s="1"/>
  <c r="AI89" i="99"/>
  <c r="AV89" i="99" s="1"/>
  <c r="AJ89" i="99"/>
  <c r="AW89" i="99" s="1"/>
  <c r="AK100" i="99"/>
  <c r="AX100" i="99" s="1"/>
  <c r="AJ100" i="99"/>
  <c r="AW100" i="99" s="1"/>
  <c r="AI100" i="99"/>
  <c r="AV100" i="99" s="1"/>
  <c r="AK93" i="99"/>
  <c r="AX93" i="99" s="1"/>
  <c r="AJ93" i="99"/>
  <c r="AW93" i="99" s="1"/>
  <c r="AI93" i="99"/>
  <c r="AV93" i="99" s="1"/>
  <c r="AI51" i="99"/>
  <c r="AV51" i="99" s="1"/>
  <c r="AK51" i="99"/>
  <c r="AX51" i="99" s="1"/>
  <c r="AJ51" i="99"/>
  <c r="AW51" i="99" s="1"/>
  <c r="AI154" i="99"/>
  <c r="AV154" i="99" s="1"/>
  <c r="AJ154" i="99"/>
  <c r="AW154" i="99" s="1"/>
  <c r="AK154" i="99"/>
  <c r="AX154" i="99" s="1"/>
  <c r="AK222" i="99"/>
  <c r="AX222" i="99" s="1"/>
  <c r="AJ222" i="99"/>
  <c r="AW222" i="99" s="1"/>
  <c r="AI222" i="99"/>
  <c r="AV222" i="99" s="1"/>
  <c r="AJ185" i="99"/>
  <c r="AW185" i="99" s="1"/>
  <c r="AI185" i="99"/>
  <c r="AV185" i="99" s="1"/>
  <c r="AK185" i="99"/>
  <c r="AX185" i="99" s="1"/>
  <c r="AJ145" i="99"/>
  <c r="AW145" i="99" s="1"/>
  <c r="AK145" i="99"/>
  <c r="AX145" i="99" s="1"/>
  <c r="AI145" i="99"/>
  <c r="AV145" i="99" s="1"/>
  <c r="AI102" i="99"/>
  <c r="AV102" i="99" s="1"/>
  <c r="AK102" i="99"/>
  <c r="AX102" i="99" s="1"/>
  <c r="AJ102" i="99"/>
  <c r="AW102" i="99" s="1"/>
  <c r="AJ42" i="99"/>
  <c r="AW42" i="99" s="1"/>
  <c r="AK42" i="99"/>
  <c r="AX42" i="99" s="1"/>
  <c r="AI42" i="99"/>
  <c r="AV42" i="99" s="1"/>
  <c r="AK83" i="99"/>
  <c r="AX83" i="99" s="1"/>
  <c r="AJ83" i="99"/>
  <c r="AW83" i="99" s="1"/>
  <c r="AI83" i="99"/>
  <c r="AV83" i="99" s="1"/>
  <c r="AK210" i="99"/>
  <c r="AX210" i="99" s="1"/>
  <c r="AI210" i="99"/>
  <c r="AV210" i="99" s="1"/>
  <c r="AJ210" i="99"/>
  <c r="AW210" i="99" s="1"/>
  <c r="AK190" i="99"/>
  <c r="AX190" i="99" s="1"/>
  <c r="AJ190" i="99"/>
  <c r="AW190" i="99" s="1"/>
  <c r="AI190" i="99"/>
  <c r="AV190" i="99" s="1"/>
  <c r="AK164" i="99"/>
  <c r="AX164" i="99" s="1"/>
  <c r="AJ164" i="99"/>
  <c r="AW164" i="99" s="1"/>
  <c r="AI164" i="99"/>
  <c r="AV164" i="99" s="1"/>
  <c r="AJ157" i="99"/>
  <c r="AW157" i="99" s="1"/>
  <c r="AK157" i="99"/>
  <c r="AX157" i="99" s="1"/>
  <c r="AI157" i="99"/>
  <c r="AV157" i="99" s="1"/>
  <c r="AJ96" i="99"/>
  <c r="AW96" i="99" s="1"/>
  <c r="AI96" i="99"/>
  <c r="AV96" i="99" s="1"/>
  <c r="AK96" i="99"/>
  <c r="AX96" i="99" s="1"/>
  <c r="AI55" i="99"/>
  <c r="AV55" i="99" s="1"/>
  <c r="AK55" i="99"/>
  <c r="AX55" i="99" s="1"/>
  <c r="AJ55" i="99"/>
  <c r="AW55" i="99" s="1"/>
  <c r="AK48" i="99"/>
  <c r="AX48" i="99" s="1"/>
  <c r="AJ48" i="99"/>
  <c r="AW48" i="99" s="1"/>
  <c r="AI48" i="99"/>
  <c r="AV48" i="99" s="1"/>
  <c r="AK59" i="99"/>
  <c r="AX59" i="99" s="1"/>
  <c r="AJ59" i="99"/>
  <c r="AW59" i="99" s="1"/>
  <c r="AI59" i="99"/>
  <c r="AV59" i="99" s="1"/>
  <c r="AJ94" i="99"/>
  <c r="AW94" i="99" s="1"/>
  <c r="AK94" i="99"/>
  <c r="AX94" i="99" s="1"/>
  <c r="AI94" i="99"/>
  <c r="AV94" i="99" s="1"/>
  <c r="AJ230" i="99"/>
  <c r="AW230" i="99" s="1"/>
  <c r="AI230" i="99"/>
  <c r="AV230" i="99" s="1"/>
  <c r="AK230" i="99"/>
  <c r="AX230" i="99" s="1"/>
  <c r="AJ182" i="99"/>
  <c r="AW182" i="99" s="1"/>
  <c r="AI182" i="99"/>
  <c r="AV182" i="99" s="1"/>
  <c r="AK182" i="99"/>
  <c r="AX182" i="99" s="1"/>
  <c r="AK225" i="99"/>
  <c r="AX225" i="99" s="1"/>
  <c r="AJ225" i="99"/>
  <c r="AW225" i="99" s="1"/>
  <c r="AI225" i="99"/>
  <c r="AV225" i="99" s="1"/>
  <c r="AJ201" i="99"/>
  <c r="AW201" i="99" s="1"/>
  <c r="AI201" i="99"/>
  <c r="AV201" i="99" s="1"/>
  <c r="AK201" i="99"/>
  <c r="AX201" i="99" s="1"/>
  <c r="AK110" i="99"/>
  <c r="AX110" i="99" s="1"/>
  <c r="AI110" i="99"/>
  <c r="AV110" i="99" s="1"/>
  <c r="AJ110" i="99"/>
  <c r="AW110" i="99" s="1"/>
  <c r="AJ214" i="99"/>
  <c r="AW214" i="99" s="1"/>
  <c r="AI214" i="99"/>
  <c r="AV214" i="99" s="1"/>
  <c r="AK214" i="99"/>
  <c r="AX214" i="99" s="1"/>
  <c r="AK172" i="99"/>
  <c r="AX172" i="99" s="1"/>
  <c r="AI172" i="99"/>
  <c r="AV172" i="99" s="1"/>
  <c r="AJ172" i="99"/>
  <c r="AW172" i="99" s="1"/>
  <c r="AI150" i="99"/>
  <c r="AV150" i="99" s="1"/>
  <c r="AK150" i="99"/>
  <c r="AX150" i="99" s="1"/>
  <c r="AJ150" i="99"/>
  <c r="AW150" i="99" s="1"/>
  <c r="AI138" i="99"/>
  <c r="AV138" i="99" s="1"/>
  <c r="AJ138" i="99"/>
  <c r="AW138" i="99" s="1"/>
  <c r="AK138" i="99"/>
  <c r="AX138" i="99" s="1"/>
  <c r="AK158" i="99"/>
  <c r="AX158" i="99" s="1"/>
  <c r="AJ158" i="99"/>
  <c r="AW158" i="99" s="1"/>
  <c r="AI158" i="99"/>
  <c r="AV158" i="99" s="1"/>
  <c r="AK168" i="99"/>
  <c r="AX168" i="99" s="1"/>
  <c r="AJ168" i="99"/>
  <c r="AW168" i="99" s="1"/>
  <c r="AI168" i="99"/>
  <c r="AV168" i="99" s="1"/>
  <c r="AI130" i="99"/>
  <c r="AV130" i="99" s="1"/>
  <c r="AK130" i="99"/>
  <c r="AX130" i="99" s="1"/>
  <c r="AJ130" i="99"/>
  <c r="AW130" i="99" s="1"/>
  <c r="AK165" i="99"/>
  <c r="AX165" i="99" s="1"/>
  <c r="AJ165" i="99"/>
  <c r="AW165" i="99" s="1"/>
  <c r="AI165" i="99"/>
  <c r="AV165" i="99" s="1"/>
  <c r="AK125" i="99"/>
  <c r="AX125" i="99" s="1"/>
  <c r="AJ125" i="99"/>
  <c r="AW125" i="99" s="1"/>
  <c r="AI125" i="99"/>
  <c r="AV125" i="99" s="1"/>
  <c r="AK256" i="98"/>
  <c r="AX256" i="98" s="1"/>
  <c r="AJ256" i="98"/>
  <c r="AW256" i="98" s="1"/>
  <c r="AI256" i="98"/>
  <c r="AV256" i="98" s="1"/>
  <c r="AJ220" i="98"/>
  <c r="AW220" i="98" s="1"/>
  <c r="AK220" i="98"/>
  <c r="AX220" i="98" s="1"/>
  <c r="AI220" i="98"/>
  <c r="AV220" i="98" s="1"/>
  <c r="AI218" i="98"/>
  <c r="AV218" i="98" s="1"/>
  <c r="AK218" i="98"/>
  <c r="AX218" i="98" s="1"/>
  <c r="AJ218" i="98"/>
  <c r="AW218" i="98" s="1"/>
  <c r="AK203" i="98"/>
  <c r="AX203" i="98" s="1"/>
  <c r="AJ203" i="98"/>
  <c r="AW203" i="98" s="1"/>
  <c r="AI203" i="98"/>
  <c r="AV203" i="98" s="1"/>
  <c r="AK246" i="98"/>
  <c r="AX246" i="98" s="1"/>
  <c r="AJ246" i="98"/>
  <c r="AW246" i="98" s="1"/>
  <c r="AI246" i="98"/>
  <c r="AV246" i="98" s="1"/>
  <c r="AK255" i="98"/>
  <c r="AX255" i="98" s="1"/>
  <c r="AJ255" i="98"/>
  <c r="AW255" i="98" s="1"/>
  <c r="AI255" i="98"/>
  <c r="AV255" i="98" s="1"/>
  <c r="AK241" i="98"/>
  <c r="AX241" i="98" s="1"/>
  <c r="AJ241" i="98"/>
  <c r="AW241" i="98" s="1"/>
  <c r="AI241" i="98"/>
  <c r="AV241" i="98" s="1"/>
  <c r="AJ207" i="98"/>
  <c r="AW207" i="98" s="1"/>
  <c r="AK207" i="98"/>
  <c r="AX207" i="98" s="1"/>
  <c r="AI207" i="98"/>
  <c r="AV207" i="98" s="1"/>
  <c r="AI247" i="98"/>
  <c r="AV247" i="98" s="1"/>
  <c r="AJ247" i="98"/>
  <c r="AW247" i="98" s="1"/>
  <c r="AK247" i="98"/>
  <c r="AX247" i="98" s="1"/>
  <c r="AI210" i="98"/>
  <c r="AV210" i="98" s="1"/>
  <c r="AK210" i="98"/>
  <c r="AX210" i="98" s="1"/>
  <c r="AJ210" i="98"/>
  <c r="AW210" i="98" s="1"/>
  <c r="AK231" i="98"/>
  <c r="AX231" i="98" s="1"/>
  <c r="AI231" i="98"/>
  <c r="AV231" i="98" s="1"/>
  <c r="AJ231" i="98"/>
  <c r="AW231" i="98" s="1"/>
  <c r="AK225" i="98"/>
  <c r="AX225" i="98" s="1"/>
  <c r="AJ225" i="98"/>
  <c r="AW225" i="98" s="1"/>
  <c r="AI225" i="98"/>
  <c r="AV225" i="98" s="1"/>
  <c r="AK230" i="98"/>
  <c r="AX230" i="98" s="1"/>
  <c r="AJ230" i="98"/>
  <c r="AW230" i="98" s="1"/>
  <c r="AI230" i="98"/>
  <c r="AV230" i="98" s="1"/>
  <c r="AI194" i="98"/>
  <c r="AV194" i="98" s="1"/>
  <c r="AK194" i="98"/>
  <c r="AX194" i="98" s="1"/>
  <c r="AJ194" i="98"/>
  <c r="AW194" i="98" s="1"/>
  <c r="AI199" i="98"/>
  <c r="AV199" i="98" s="1"/>
  <c r="AJ199" i="98"/>
  <c r="AW199" i="98" s="1"/>
  <c r="AK199" i="98"/>
  <c r="AX199" i="98" s="1"/>
  <c r="AI211" i="98"/>
  <c r="AV211" i="98" s="1"/>
  <c r="AJ211" i="98"/>
  <c r="AW211" i="98" s="1"/>
  <c r="AK211" i="98"/>
  <c r="AX211" i="98" s="1"/>
  <c r="AJ217" i="98"/>
  <c r="AW217" i="98" s="1"/>
  <c r="AK217" i="98"/>
  <c r="AX217" i="98" s="1"/>
  <c r="AI217" i="98"/>
  <c r="AV217" i="98" s="1"/>
  <c r="AK252" i="98"/>
  <c r="AX252" i="98" s="1"/>
  <c r="AJ252" i="98"/>
  <c r="AW252" i="98" s="1"/>
  <c r="AI252" i="98"/>
  <c r="AV252" i="98" s="1"/>
  <c r="AK234" i="98"/>
  <c r="AX234" i="98" s="1"/>
  <c r="AJ234" i="98"/>
  <c r="AW234" i="98" s="1"/>
  <c r="AI234" i="98"/>
  <c r="AV234" i="98" s="1"/>
  <c r="AK215" i="98"/>
  <c r="AX215" i="98" s="1"/>
  <c r="AJ215" i="98"/>
  <c r="AW215" i="98" s="1"/>
  <c r="AI215" i="98"/>
  <c r="AV215" i="98" s="1"/>
  <c r="AJ223" i="98"/>
  <c r="AW223" i="98" s="1"/>
  <c r="AK223" i="98"/>
  <c r="AX223" i="98" s="1"/>
  <c r="AI223" i="98"/>
  <c r="AV223" i="98" s="1"/>
  <c r="AJ201" i="98"/>
  <c r="AW201" i="98" s="1"/>
  <c r="AK201" i="98"/>
  <c r="AX201" i="98" s="1"/>
  <c r="AI201" i="98"/>
  <c r="AV201" i="98" s="1"/>
  <c r="AK192" i="98"/>
  <c r="AX192" i="98" s="1"/>
  <c r="AI192" i="98"/>
  <c r="AV192" i="98" s="1"/>
  <c r="AJ192" i="98"/>
  <c r="AW192" i="98" s="1"/>
  <c r="AK198" i="98"/>
  <c r="AX198" i="98" s="1"/>
  <c r="AJ198" i="98"/>
  <c r="AW198" i="98" s="1"/>
  <c r="AI198" i="98"/>
  <c r="AV198" i="98" s="1"/>
  <c r="AJ193" i="98"/>
  <c r="AW193" i="98" s="1"/>
  <c r="AK193" i="98"/>
  <c r="AX193" i="98" s="1"/>
  <c r="AI193" i="98"/>
  <c r="AV193" i="98" s="1"/>
  <c r="AI202" i="98"/>
  <c r="AV202" i="98" s="1"/>
  <c r="AK202" i="98"/>
  <c r="AX202" i="98" s="1"/>
  <c r="AJ202" i="98"/>
  <c r="AW202" i="98" s="1"/>
  <c r="AK219" i="98"/>
  <c r="AX219" i="98" s="1"/>
  <c r="AJ219" i="98"/>
  <c r="AW219" i="98" s="1"/>
  <c r="AI219" i="98"/>
  <c r="AV219" i="98" s="1"/>
  <c r="AK250" i="98"/>
  <c r="AX250" i="98" s="1"/>
  <c r="AJ250" i="98"/>
  <c r="AW250" i="98" s="1"/>
  <c r="AI250" i="98"/>
  <c r="AV250" i="98" s="1"/>
  <c r="AK214" i="98"/>
  <c r="AX214" i="98" s="1"/>
  <c r="AI214" i="98"/>
  <c r="AV214" i="98" s="1"/>
  <c r="AJ214" i="98"/>
  <c r="AW214" i="98" s="1"/>
  <c r="AK204" i="98"/>
  <c r="AX204" i="98" s="1"/>
  <c r="AJ204" i="98"/>
  <c r="AW204" i="98" s="1"/>
  <c r="AI204" i="98"/>
  <c r="AV204" i="98" s="1"/>
  <c r="AK236" i="98"/>
  <c r="AX236" i="98" s="1"/>
  <c r="AJ236" i="98"/>
  <c r="AW236" i="98" s="1"/>
  <c r="AI236" i="98"/>
  <c r="AV236" i="98" s="1"/>
  <c r="AK243" i="98"/>
  <c r="AX243" i="98" s="1"/>
  <c r="AJ243" i="98"/>
  <c r="AW243" i="98" s="1"/>
  <c r="AI243" i="98"/>
  <c r="AV243" i="98" s="1"/>
  <c r="AJ221" i="98"/>
  <c r="AW221" i="98" s="1"/>
  <c r="AK221" i="98"/>
  <c r="AX221" i="98" s="1"/>
  <c r="AI221" i="98"/>
  <c r="AV221" i="98" s="1"/>
  <c r="AJ254" i="98"/>
  <c r="AW254" i="98" s="1"/>
  <c r="AI254" i="98"/>
  <c r="AV254" i="98" s="1"/>
  <c r="AK254" i="98"/>
  <c r="AX254" i="98" s="1"/>
  <c r="AK239" i="98"/>
  <c r="AX239" i="98" s="1"/>
  <c r="AJ239" i="98"/>
  <c r="AW239" i="98" s="1"/>
  <c r="AI239" i="98"/>
  <c r="AV239" i="98" s="1"/>
  <c r="AK213" i="98"/>
  <c r="AX213" i="98" s="1"/>
  <c r="AJ213" i="98"/>
  <c r="AW213" i="98" s="1"/>
  <c r="AI213" i="98"/>
  <c r="AV213" i="98" s="1"/>
  <c r="AJ196" i="98"/>
  <c r="AW196" i="98" s="1"/>
  <c r="AI196" i="98"/>
  <c r="AV196" i="98" s="1"/>
  <c r="AK196" i="98"/>
  <c r="AX196" i="98" s="1"/>
  <c r="AI226" i="98"/>
  <c r="AV226" i="98" s="1"/>
  <c r="AK226" i="98"/>
  <c r="AX226" i="98" s="1"/>
  <c r="AJ226" i="98"/>
  <c r="AW226" i="98" s="1"/>
  <c r="AK288" i="69"/>
  <c r="AX288" i="69" s="1"/>
  <c r="AJ288" i="69"/>
  <c r="AW288" i="69" s="1"/>
  <c r="AI288" i="69"/>
  <c r="AV288" i="69" s="1"/>
  <c r="AK236" i="69"/>
  <c r="AX236" i="69" s="1"/>
  <c r="AJ236" i="69"/>
  <c r="AW236" i="69" s="1"/>
  <c r="AI236" i="69"/>
  <c r="AV236" i="69" s="1"/>
  <c r="AK274" i="69"/>
  <c r="AX274" i="69" s="1"/>
  <c r="AJ274" i="69"/>
  <c r="AW274" i="69" s="1"/>
  <c r="AI274" i="69"/>
  <c r="AV274" i="69" s="1"/>
  <c r="AK293" i="69"/>
  <c r="AX293" i="69" s="1"/>
  <c r="AJ293" i="69"/>
  <c r="AW293" i="69" s="1"/>
  <c r="AI293" i="69"/>
  <c r="AV293" i="69" s="1"/>
  <c r="AK230" i="69"/>
  <c r="AX230" i="69" s="1"/>
  <c r="AJ230" i="69"/>
  <c r="AW230" i="69" s="1"/>
  <c r="AI230" i="69"/>
  <c r="AV230" i="69" s="1"/>
  <c r="AK295" i="69"/>
  <c r="AX295" i="69" s="1"/>
  <c r="AJ295" i="69"/>
  <c r="AW295" i="69" s="1"/>
  <c r="AI295" i="69"/>
  <c r="AV295" i="69" s="1"/>
  <c r="AJ266" i="69"/>
  <c r="AW266" i="69" s="1"/>
  <c r="AK266" i="69"/>
  <c r="AX266" i="69" s="1"/>
  <c r="AI266" i="69"/>
  <c r="AV266" i="69" s="1"/>
  <c r="AK272" i="69"/>
  <c r="AX272" i="69" s="1"/>
  <c r="AI272" i="69"/>
  <c r="AV272" i="69" s="1"/>
  <c r="AJ272" i="69"/>
  <c r="AW272" i="69" s="1"/>
  <c r="AK229" i="69"/>
  <c r="AX229" i="69" s="1"/>
  <c r="AJ229" i="69"/>
  <c r="AW229" i="69" s="1"/>
  <c r="AI229" i="69"/>
  <c r="AV229" i="69" s="1"/>
  <c r="AJ292" i="69"/>
  <c r="AW292" i="69" s="1"/>
  <c r="AI292" i="69"/>
  <c r="AV292" i="69" s="1"/>
  <c r="AK292" i="69"/>
  <c r="AX292" i="69" s="1"/>
  <c r="AJ247" i="69"/>
  <c r="AW247" i="69" s="1"/>
  <c r="AI247" i="69"/>
  <c r="AV247" i="69" s="1"/>
  <c r="AK247" i="69"/>
  <c r="AX247" i="69" s="1"/>
  <c r="AI231" i="69"/>
  <c r="AV231" i="69" s="1"/>
  <c r="AJ231" i="69"/>
  <c r="AW231" i="69" s="1"/>
  <c r="AK231" i="69"/>
  <c r="AX231" i="69" s="1"/>
  <c r="AK255" i="69"/>
  <c r="AX255" i="69" s="1"/>
  <c r="AJ255" i="69"/>
  <c r="AW255" i="69" s="1"/>
  <c r="AI255" i="69"/>
  <c r="AV255" i="69" s="1"/>
  <c r="AK283" i="69"/>
  <c r="AX283" i="69" s="1"/>
  <c r="AJ283" i="69"/>
  <c r="AW283" i="69" s="1"/>
  <c r="AI283" i="69"/>
  <c r="AV283" i="69" s="1"/>
  <c r="AK304" i="69"/>
  <c r="AX304" i="69" s="1"/>
  <c r="AJ304" i="69"/>
  <c r="AW304" i="69" s="1"/>
  <c r="AI304" i="69"/>
  <c r="AV304" i="69" s="1"/>
  <c r="AK246" i="69"/>
  <c r="AX246" i="69" s="1"/>
  <c r="AJ246" i="69"/>
  <c r="AW246" i="69" s="1"/>
  <c r="AI246" i="69"/>
  <c r="AV246" i="69" s="1"/>
  <c r="AK252" i="69"/>
  <c r="AX252" i="69" s="1"/>
  <c r="AI252" i="69"/>
  <c r="AV252" i="69" s="1"/>
  <c r="AJ252" i="69"/>
  <c r="AW252" i="69" s="1"/>
  <c r="AJ222" i="69"/>
  <c r="AW222" i="69" s="1"/>
  <c r="AI222" i="69"/>
  <c r="AV222" i="69" s="1"/>
  <c r="AK222" i="69"/>
  <c r="AX222" i="69" s="1"/>
  <c r="AK254" i="69"/>
  <c r="AX254" i="69" s="1"/>
  <c r="AI254" i="69"/>
  <c r="AV254" i="69" s="1"/>
  <c r="AJ254" i="69"/>
  <c r="AW254" i="69" s="1"/>
  <c r="AK221" i="69"/>
  <c r="AX221" i="69" s="1"/>
  <c r="AJ221" i="69"/>
  <c r="AW221" i="69" s="1"/>
  <c r="AI221" i="69"/>
  <c r="AV221" i="69" s="1"/>
  <c r="AK251" i="69"/>
  <c r="AX251" i="69" s="1"/>
  <c r="AJ251" i="69"/>
  <c r="AW251" i="69" s="1"/>
  <c r="AI251" i="69"/>
  <c r="AV251" i="69" s="1"/>
  <c r="AJ308" i="69"/>
  <c r="AW308" i="69" s="1"/>
  <c r="AI308" i="69"/>
  <c r="AV308" i="69" s="1"/>
  <c r="AK308" i="69"/>
  <c r="AX308" i="69" s="1"/>
  <c r="AK290" i="69"/>
  <c r="AX290" i="69" s="1"/>
  <c r="AJ290" i="69"/>
  <c r="AW290" i="69" s="1"/>
  <c r="AI290" i="69"/>
  <c r="AV290" i="69" s="1"/>
  <c r="AJ249" i="69"/>
  <c r="AW249" i="69" s="1"/>
  <c r="AK249" i="69"/>
  <c r="AX249" i="69" s="1"/>
  <c r="AI249" i="69"/>
  <c r="AV249" i="69" s="1"/>
  <c r="AK271" i="69"/>
  <c r="AX271" i="69" s="1"/>
  <c r="AJ271" i="69"/>
  <c r="AW271" i="69" s="1"/>
  <c r="AI271" i="69"/>
  <c r="AV271" i="69" s="1"/>
  <c r="AK287" i="69"/>
  <c r="AX287" i="69" s="1"/>
  <c r="AJ287" i="69"/>
  <c r="AW287" i="69" s="1"/>
  <c r="AI287" i="69"/>
  <c r="AV287" i="69" s="1"/>
  <c r="AK306" i="69"/>
  <c r="AX306" i="69" s="1"/>
  <c r="AJ306" i="69"/>
  <c r="AW306" i="69" s="1"/>
  <c r="AI306" i="69"/>
  <c r="AV306" i="69" s="1"/>
  <c r="AJ263" i="69"/>
  <c r="AW263" i="69" s="1"/>
  <c r="AK263" i="69"/>
  <c r="AX263" i="69" s="1"/>
  <c r="AI263" i="69"/>
  <c r="AV263" i="69" s="1"/>
  <c r="AJ261" i="69"/>
  <c r="AW261" i="69" s="1"/>
  <c r="AK261" i="69"/>
  <c r="AX261" i="69" s="1"/>
  <c r="AI261" i="69"/>
  <c r="AV261" i="69" s="1"/>
  <c r="AJ238" i="69"/>
  <c r="AW238" i="69" s="1"/>
  <c r="AI238" i="69"/>
  <c r="AV238" i="69" s="1"/>
  <c r="AK238" i="69"/>
  <c r="AX238" i="69" s="1"/>
  <c r="AK300" i="69"/>
  <c r="AX300" i="69" s="1"/>
  <c r="AJ300" i="69"/>
  <c r="AW300" i="69" s="1"/>
  <c r="AI300" i="69"/>
  <c r="AV300" i="69" s="1"/>
  <c r="AK245" i="69"/>
  <c r="AX245" i="69" s="1"/>
  <c r="AJ245" i="69"/>
  <c r="AW245" i="69" s="1"/>
  <c r="AI245" i="69"/>
  <c r="AV245" i="69" s="1"/>
  <c r="AJ258" i="69"/>
  <c r="AW258" i="69" s="1"/>
  <c r="AI258" i="69"/>
  <c r="AV258" i="69" s="1"/>
  <c r="AK258" i="69"/>
  <c r="AX258" i="69" s="1"/>
  <c r="AK279" i="69"/>
  <c r="AX279" i="69" s="1"/>
  <c r="AJ279" i="69"/>
  <c r="AW279" i="69" s="1"/>
  <c r="AI279" i="69"/>
  <c r="AV279" i="69" s="1"/>
  <c r="AK241" i="69"/>
  <c r="AX241" i="69" s="1"/>
  <c r="AJ241" i="69"/>
  <c r="AW241" i="69" s="1"/>
  <c r="AI241" i="69"/>
  <c r="AV241" i="69" s="1"/>
  <c r="AK309" i="69"/>
  <c r="AX309" i="69" s="1"/>
  <c r="AJ309" i="69"/>
  <c r="AW309" i="69" s="1"/>
  <c r="AI309" i="69"/>
  <c r="AV309" i="69" s="1"/>
  <c r="AK270" i="69"/>
  <c r="AX270" i="69" s="1"/>
  <c r="AI270" i="69"/>
  <c r="AV270" i="69" s="1"/>
  <c r="AJ270" i="69"/>
  <c r="AW270" i="69" s="1"/>
  <c r="AK225" i="69"/>
  <c r="AX225" i="69" s="1"/>
  <c r="AJ225" i="69"/>
  <c r="AW225" i="69" s="1"/>
  <c r="AI225" i="69"/>
  <c r="AV225" i="69" s="1"/>
  <c r="AK237" i="69"/>
  <c r="AX237" i="69" s="1"/>
  <c r="AJ237" i="69"/>
  <c r="AW237" i="69" s="1"/>
  <c r="AI237" i="69"/>
  <c r="AV237" i="69" s="1"/>
  <c r="AK310" i="69"/>
  <c r="AX310" i="69" s="1"/>
  <c r="AJ310" i="69"/>
  <c r="AW310" i="69" s="1"/>
  <c r="AI310" i="69"/>
  <c r="AV310" i="69" s="1"/>
  <c r="AK299" i="69"/>
  <c r="AX299" i="69" s="1"/>
  <c r="AJ299" i="69"/>
  <c r="AW299" i="69" s="1"/>
  <c r="AI299" i="69"/>
  <c r="AV299" i="69" s="1"/>
  <c r="AI275" i="69"/>
  <c r="AV275" i="69" s="1"/>
  <c r="AK275" i="69"/>
  <c r="AX275" i="69" s="1"/>
  <c r="AJ275" i="69"/>
  <c r="AW275" i="69" s="1"/>
  <c r="AK284" i="69"/>
  <c r="AX284" i="69" s="1"/>
  <c r="AJ284" i="69"/>
  <c r="AW284" i="69" s="1"/>
  <c r="AI284" i="69"/>
  <c r="AV284" i="69" s="1"/>
  <c r="AK232" i="69"/>
  <c r="AX232" i="69" s="1"/>
  <c r="AJ232" i="69"/>
  <c r="AW232" i="69" s="1"/>
  <c r="AI232" i="69"/>
  <c r="AV232" i="69" s="1"/>
  <c r="AI259" i="69"/>
  <c r="AV259" i="69" s="1"/>
  <c r="AK259" i="69"/>
  <c r="AX259" i="69" s="1"/>
  <c r="AJ259" i="69"/>
  <c r="AW259" i="69" s="1"/>
  <c r="B8" i="103"/>
  <c r="BA351" i="102"/>
  <c r="AH351" i="102"/>
  <c r="K351" i="102"/>
  <c r="AT351" i="102" s="1"/>
  <c r="BA350" i="102"/>
  <c r="AH350" i="102"/>
  <c r="K350" i="102"/>
  <c r="BA349" i="102"/>
  <c r="AH349" i="102"/>
  <c r="K349" i="102"/>
  <c r="AS349" i="102" s="1"/>
  <c r="BA348" i="102"/>
  <c r="AH348" i="102"/>
  <c r="K348" i="102"/>
  <c r="AS348" i="102" s="1"/>
  <c r="BA347" i="102"/>
  <c r="AH347" i="102"/>
  <c r="K347" i="102"/>
  <c r="J347" i="102" s="1"/>
  <c r="BA346" i="102"/>
  <c r="AH346" i="102"/>
  <c r="K346" i="102"/>
  <c r="AP346" i="102" s="1"/>
  <c r="BA345" i="102"/>
  <c r="AH345" i="102"/>
  <c r="K345" i="102"/>
  <c r="AS345" i="102" s="1"/>
  <c r="BA344" i="102"/>
  <c r="AH344" i="102"/>
  <c r="K344" i="102"/>
  <c r="AQ344" i="102" s="1"/>
  <c r="BA343" i="102"/>
  <c r="AH343" i="102"/>
  <c r="K343" i="102"/>
  <c r="AR343" i="102" s="1"/>
  <c r="BA342" i="102"/>
  <c r="AH342" i="102"/>
  <c r="K342" i="102"/>
  <c r="AP342" i="102" s="1"/>
  <c r="BA341" i="102"/>
  <c r="AH341" i="102"/>
  <c r="K341" i="102"/>
  <c r="BA340" i="102"/>
  <c r="AH340" i="102"/>
  <c r="K340" i="102"/>
  <c r="AS340" i="102" s="1"/>
  <c r="BA339" i="102"/>
  <c r="AH339" i="102"/>
  <c r="K339" i="102"/>
  <c r="AT339" i="102" s="1"/>
  <c r="BA338" i="102"/>
  <c r="AH338" i="102"/>
  <c r="K338" i="102"/>
  <c r="AQ338" i="102" s="1"/>
  <c r="BA337" i="102"/>
  <c r="AH337" i="102"/>
  <c r="K337" i="102"/>
  <c r="AG337" i="102" s="1"/>
  <c r="BA336" i="102"/>
  <c r="AH336" i="102"/>
  <c r="K336" i="102"/>
  <c r="AS336" i="102" s="1"/>
  <c r="BA335" i="102"/>
  <c r="AH335" i="102"/>
  <c r="K335" i="102"/>
  <c r="AQ335" i="102" s="1"/>
  <c r="BA334" i="102"/>
  <c r="AH334" i="102"/>
  <c r="K334" i="102"/>
  <c r="AR334" i="102" s="1"/>
  <c r="BA333" i="102"/>
  <c r="AH333" i="102"/>
  <c r="K333" i="102"/>
  <c r="AR333" i="102" s="1"/>
  <c r="BA332" i="102"/>
  <c r="AH332" i="102"/>
  <c r="K332" i="102"/>
  <c r="AS332" i="102" s="1"/>
  <c r="BA331" i="102"/>
  <c r="AH331" i="102"/>
  <c r="K331" i="102"/>
  <c r="AS331" i="102" s="1"/>
  <c r="BA330" i="102"/>
  <c r="AH330" i="102"/>
  <c r="K330" i="102"/>
  <c r="BA329" i="102"/>
  <c r="AH329" i="102"/>
  <c r="K329" i="102"/>
  <c r="J329" i="102" s="1"/>
  <c r="BA328" i="102"/>
  <c r="AH328" i="102"/>
  <c r="K328" i="102"/>
  <c r="AG328" i="102" s="1"/>
  <c r="BA327" i="102"/>
  <c r="AH327" i="102"/>
  <c r="K327" i="102"/>
  <c r="BA326" i="102"/>
  <c r="AH326" i="102"/>
  <c r="K326" i="102"/>
  <c r="AS326" i="102" s="1"/>
  <c r="BA325" i="102"/>
  <c r="AH325" i="102"/>
  <c r="K325" i="102"/>
  <c r="AS325" i="102" s="1"/>
  <c r="BA324" i="102"/>
  <c r="AH324" i="102"/>
  <c r="K324" i="102"/>
  <c r="BA323" i="102"/>
  <c r="AH323" i="102"/>
  <c r="K323" i="102"/>
  <c r="AS323" i="102" s="1"/>
  <c r="BA322" i="102"/>
  <c r="AH322" i="102"/>
  <c r="K322" i="102"/>
  <c r="AS322" i="102" s="1"/>
  <c r="BA321" i="102"/>
  <c r="AH321" i="102"/>
  <c r="K321" i="102"/>
  <c r="AS321" i="102" s="1"/>
  <c r="BA320" i="102"/>
  <c r="AH320" i="102"/>
  <c r="K320" i="102"/>
  <c r="BA319" i="102"/>
  <c r="AH319" i="102"/>
  <c r="K319" i="102"/>
  <c r="BA318" i="102"/>
  <c r="AH318" i="102"/>
  <c r="K318" i="102"/>
  <c r="AS318" i="102" s="1"/>
  <c r="BA317" i="102"/>
  <c r="AH317" i="102"/>
  <c r="K317" i="102"/>
  <c r="AS317" i="102" s="1"/>
  <c r="BA316" i="102"/>
  <c r="AH316" i="102"/>
  <c r="K316" i="102"/>
  <c r="AG316" i="102" s="1"/>
  <c r="BA315" i="102"/>
  <c r="AH315" i="102"/>
  <c r="K315" i="102"/>
  <c r="AS315" i="102" s="1"/>
  <c r="BA314" i="102"/>
  <c r="AH314" i="102"/>
  <c r="K314" i="102"/>
  <c r="AS314" i="102" s="1"/>
  <c r="BA313" i="102"/>
  <c r="AH313" i="102"/>
  <c r="K313" i="102"/>
  <c r="AS313" i="102" s="1"/>
  <c r="BA312" i="102"/>
  <c r="AH312" i="102"/>
  <c r="K312" i="102"/>
  <c r="BA311" i="102"/>
  <c r="AH311" i="102"/>
  <c r="K311" i="102"/>
  <c r="AS311" i="102" s="1"/>
  <c r="BA310" i="102"/>
  <c r="AH310" i="102"/>
  <c r="K310" i="102"/>
  <c r="AS310" i="102" s="1"/>
  <c r="BA309" i="102"/>
  <c r="AH309" i="102"/>
  <c r="K309" i="102"/>
  <c r="AS309" i="102" s="1"/>
  <c r="BA308" i="102"/>
  <c r="AH308" i="102"/>
  <c r="K308" i="102"/>
  <c r="BA307" i="102"/>
  <c r="AH307" i="102"/>
  <c r="K307" i="102"/>
  <c r="BA306" i="102"/>
  <c r="AH306" i="102"/>
  <c r="K306" i="102"/>
  <c r="AS306" i="102" s="1"/>
  <c r="BA305" i="102"/>
  <c r="AH305" i="102"/>
  <c r="K305" i="102"/>
  <c r="AS305" i="102" s="1"/>
  <c r="BA304" i="102"/>
  <c r="AH304" i="102"/>
  <c r="K304" i="102"/>
  <c r="J304" i="102" s="1"/>
  <c r="BA303" i="102"/>
  <c r="AH303" i="102"/>
  <c r="K303" i="102"/>
  <c r="AO303" i="102" s="1"/>
  <c r="BA302" i="102"/>
  <c r="AH302" i="102"/>
  <c r="K302" i="102"/>
  <c r="BA301" i="102"/>
  <c r="AH301" i="102"/>
  <c r="K301" i="102"/>
  <c r="AS301" i="102" s="1"/>
  <c r="BA300" i="102"/>
  <c r="AH300" i="102"/>
  <c r="K300" i="102"/>
  <c r="AG300" i="102" s="1"/>
  <c r="BA299" i="102"/>
  <c r="AH299" i="102"/>
  <c r="K299" i="102"/>
  <c r="BA298" i="102"/>
  <c r="AH298" i="102"/>
  <c r="K298" i="102"/>
  <c r="BA297" i="102"/>
  <c r="AH297" i="102"/>
  <c r="K297" i="102"/>
  <c r="AS297" i="102" s="1"/>
  <c r="BA296" i="102"/>
  <c r="AH296" i="102"/>
  <c r="K296" i="102"/>
  <c r="AQ296" i="102" s="1"/>
  <c r="BA295" i="102"/>
  <c r="AH295" i="102"/>
  <c r="K295" i="102"/>
  <c r="AR295" i="102" s="1"/>
  <c r="BA294" i="102"/>
  <c r="AH294" i="102"/>
  <c r="K294" i="102"/>
  <c r="AP294" i="102" s="1"/>
  <c r="BA293" i="102"/>
  <c r="AH293" i="102"/>
  <c r="K293" i="102"/>
  <c r="AQ293" i="102" s="1"/>
  <c r="BA292" i="102"/>
  <c r="AH292" i="102"/>
  <c r="K292" i="102"/>
  <c r="AQ292" i="102" s="1"/>
  <c r="BA291" i="102"/>
  <c r="AH291" i="102"/>
  <c r="K291" i="102"/>
  <c r="AG291" i="102" s="1"/>
  <c r="BA290" i="102"/>
  <c r="AH290" i="102"/>
  <c r="K290" i="102"/>
  <c r="I290" i="102" s="1"/>
  <c r="BA289" i="102"/>
  <c r="AH289" i="102"/>
  <c r="K289" i="102"/>
  <c r="I289" i="102" s="1"/>
  <c r="BA288" i="102"/>
  <c r="AH288" i="102"/>
  <c r="K288" i="102"/>
  <c r="AQ288" i="102" s="1"/>
  <c r="BA287" i="102"/>
  <c r="AH287" i="102"/>
  <c r="K287" i="102"/>
  <c r="AG287" i="102" s="1"/>
  <c r="BA286" i="102"/>
  <c r="AH286" i="102"/>
  <c r="K286" i="102"/>
  <c r="AS286" i="102" s="1"/>
  <c r="BA285" i="102"/>
  <c r="AH285" i="102"/>
  <c r="K285" i="102"/>
  <c r="AS285" i="102" s="1"/>
  <c r="BA284" i="102"/>
  <c r="AH284" i="102"/>
  <c r="K284" i="102"/>
  <c r="AQ284" i="102" s="1"/>
  <c r="BA283" i="102"/>
  <c r="AH283" i="102"/>
  <c r="K283" i="102"/>
  <c r="AO283" i="102" s="1"/>
  <c r="BA282" i="102"/>
  <c r="AH282" i="102"/>
  <c r="K282" i="102"/>
  <c r="BA281" i="102"/>
  <c r="AH281" i="102"/>
  <c r="K281" i="102"/>
  <c r="BA280" i="102"/>
  <c r="AH280" i="102"/>
  <c r="K280" i="102"/>
  <c r="AN280" i="102" s="1"/>
  <c r="BA279" i="102"/>
  <c r="AH279" i="102"/>
  <c r="K279" i="102"/>
  <c r="AS279" i="102" s="1"/>
  <c r="BA278" i="102"/>
  <c r="AH278" i="102"/>
  <c r="K278" i="102"/>
  <c r="AS278" i="102" s="1"/>
  <c r="BA277" i="102"/>
  <c r="AH277" i="102"/>
  <c r="K277" i="102"/>
  <c r="AS277" i="102" s="1"/>
  <c r="BA276" i="102"/>
  <c r="AH276" i="102"/>
  <c r="K276" i="102"/>
  <c r="AQ276" i="102" s="1"/>
  <c r="BA275" i="102"/>
  <c r="AH275" i="102"/>
  <c r="K275" i="102"/>
  <c r="AG275" i="102" s="1"/>
  <c r="BA274" i="102"/>
  <c r="AH274" i="102"/>
  <c r="K274" i="102"/>
  <c r="I274" i="102" s="1"/>
  <c r="BA273" i="102"/>
  <c r="AH273" i="102"/>
  <c r="K273" i="102"/>
  <c r="I273" i="102" s="1"/>
  <c r="BA272" i="102"/>
  <c r="AH272" i="102"/>
  <c r="K272" i="102"/>
  <c r="AQ272" i="102" s="1"/>
  <c r="BA271" i="102"/>
  <c r="AH271" i="102"/>
  <c r="K271" i="102"/>
  <c r="AG271" i="102" s="1"/>
  <c r="BA270" i="102"/>
  <c r="AH270" i="102"/>
  <c r="K270" i="102"/>
  <c r="I270" i="102" s="1"/>
  <c r="BA269" i="102"/>
  <c r="AH269" i="102"/>
  <c r="K269" i="102"/>
  <c r="AS269" i="102" s="1"/>
  <c r="BA268" i="102"/>
  <c r="AH268" i="102"/>
  <c r="K268" i="102"/>
  <c r="AQ268" i="102" s="1"/>
  <c r="BA267" i="102"/>
  <c r="AH267" i="102"/>
  <c r="K267" i="102"/>
  <c r="AO267" i="102" s="1"/>
  <c r="BA266" i="102"/>
  <c r="AH266" i="102"/>
  <c r="K266" i="102"/>
  <c r="BA265" i="102"/>
  <c r="AH265" i="102"/>
  <c r="K265" i="102"/>
  <c r="AP265" i="102" s="1"/>
  <c r="BA264" i="102"/>
  <c r="AH264" i="102"/>
  <c r="K264" i="102"/>
  <c r="AO264" i="102" s="1"/>
  <c r="BA263" i="102"/>
  <c r="AH263" i="102"/>
  <c r="K263" i="102"/>
  <c r="AS263" i="102" s="1"/>
  <c r="BA262" i="102"/>
  <c r="AH262" i="102"/>
  <c r="K262" i="102"/>
  <c r="AP262" i="102" s="1"/>
  <c r="BA261" i="102"/>
  <c r="AH261" i="102"/>
  <c r="K261" i="102"/>
  <c r="AS261" i="102" s="1"/>
  <c r="BA260" i="102"/>
  <c r="AH260" i="102"/>
  <c r="K260" i="102"/>
  <c r="O260" i="102" s="1"/>
  <c r="AI260" i="102" s="1"/>
  <c r="AV260" i="102" s="1"/>
  <c r="BA259" i="102"/>
  <c r="AH259" i="102"/>
  <c r="K259" i="102"/>
  <c r="AN259" i="102" s="1"/>
  <c r="BA258" i="102"/>
  <c r="AH258" i="102"/>
  <c r="K258" i="102"/>
  <c r="AQ258" i="102" s="1"/>
  <c r="BA257" i="102"/>
  <c r="AH257" i="102"/>
  <c r="K257" i="102"/>
  <c r="I257" i="102" s="1"/>
  <c r="BA256" i="102"/>
  <c r="AH256" i="102"/>
  <c r="K256" i="102"/>
  <c r="AM256" i="102" s="1"/>
  <c r="BA255" i="102"/>
  <c r="AH255" i="102"/>
  <c r="K255" i="102"/>
  <c r="AT255" i="102" s="1"/>
  <c r="BA254" i="102"/>
  <c r="AH254" i="102"/>
  <c r="K254" i="102"/>
  <c r="BA253" i="102"/>
  <c r="AH253" i="102"/>
  <c r="K253" i="102"/>
  <c r="AO253" i="102" s="1"/>
  <c r="BA252" i="102"/>
  <c r="AH252" i="102"/>
  <c r="K252" i="102"/>
  <c r="BA251" i="102"/>
  <c r="AH251" i="102"/>
  <c r="K251" i="102"/>
  <c r="I251" i="102" s="1"/>
  <c r="BA250" i="102"/>
  <c r="AH250" i="102"/>
  <c r="K250" i="102"/>
  <c r="J250" i="102" s="1"/>
  <c r="BA249" i="102"/>
  <c r="AH249" i="102"/>
  <c r="K249" i="102"/>
  <c r="BA248" i="102"/>
  <c r="AH248" i="102"/>
  <c r="K248" i="102"/>
  <c r="AO248" i="102" s="1"/>
  <c r="BA247" i="102"/>
  <c r="AH247" i="102"/>
  <c r="K247" i="102"/>
  <c r="AS247" i="102" s="1"/>
  <c r="BA246" i="102"/>
  <c r="AH246" i="102"/>
  <c r="K246" i="102"/>
  <c r="AR246" i="102" s="1"/>
  <c r="BA245" i="102"/>
  <c r="AH245" i="102"/>
  <c r="K245" i="102"/>
  <c r="AO245" i="102" s="1"/>
  <c r="BA244" i="102"/>
  <c r="AH244" i="102"/>
  <c r="K244" i="102"/>
  <c r="AS244" i="102" s="1"/>
  <c r="BA243" i="102"/>
  <c r="AH243" i="102"/>
  <c r="K243" i="102"/>
  <c r="I243" i="102" s="1"/>
  <c r="BA242" i="102"/>
  <c r="AH242" i="102"/>
  <c r="K242" i="102"/>
  <c r="J242" i="102" s="1"/>
  <c r="BA241" i="102"/>
  <c r="AH241" i="102"/>
  <c r="K241" i="102"/>
  <c r="AN241" i="102" s="1"/>
  <c r="BA240" i="102"/>
  <c r="AH240" i="102"/>
  <c r="K240" i="102"/>
  <c r="AG240" i="102" s="1"/>
  <c r="BA239" i="102"/>
  <c r="AH239" i="102"/>
  <c r="K239" i="102"/>
  <c r="BA238" i="102"/>
  <c r="AH238" i="102"/>
  <c r="K238" i="102"/>
  <c r="J238" i="102" s="1"/>
  <c r="BA237" i="102"/>
  <c r="AH237" i="102"/>
  <c r="K237" i="102"/>
  <c r="J237" i="102" s="1"/>
  <c r="BA236" i="102"/>
  <c r="AH236" i="102"/>
  <c r="K236" i="102"/>
  <c r="AT236" i="102" s="1"/>
  <c r="BA235" i="102"/>
  <c r="AH235" i="102"/>
  <c r="K235" i="102"/>
  <c r="AS235" i="102" s="1"/>
  <c r="BA234" i="102"/>
  <c r="AH234" i="102"/>
  <c r="K234" i="102"/>
  <c r="J234" i="102" s="1"/>
  <c r="BA233" i="102"/>
  <c r="AH233" i="102"/>
  <c r="K233" i="102"/>
  <c r="BA232" i="102"/>
  <c r="AH232" i="102"/>
  <c r="K232" i="102"/>
  <c r="AG232" i="102" s="1"/>
  <c r="BA231" i="102"/>
  <c r="AH231" i="102"/>
  <c r="K231" i="102"/>
  <c r="BA230" i="102"/>
  <c r="AH230" i="102"/>
  <c r="K230" i="102"/>
  <c r="AP230" i="102" s="1"/>
  <c r="L230" i="102" s="1"/>
  <c r="BA229" i="102"/>
  <c r="AH229" i="102"/>
  <c r="K229" i="102"/>
  <c r="AO229" i="102" s="1"/>
  <c r="BA228" i="102"/>
  <c r="AH228" i="102"/>
  <c r="K228" i="102"/>
  <c r="AT228" i="102" s="1"/>
  <c r="BA227" i="102"/>
  <c r="AH227" i="102"/>
  <c r="K227" i="102"/>
  <c r="AS227" i="102" s="1"/>
  <c r="BA226" i="102"/>
  <c r="AH226" i="102"/>
  <c r="K226" i="102"/>
  <c r="I226" i="102" s="1"/>
  <c r="BA225" i="102"/>
  <c r="AH225" i="102"/>
  <c r="K225" i="102"/>
  <c r="BA224" i="102"/>
  <c r="AH224" i="102"/>
  <c r="K224" i="102"/>
  <c r="AG224" i="102" s="1"/>
  <c r="BA223" i="102"/>
  <c r="AH223" i="102"/>
  <c r="K223" i="102"/>
  <c r="BA222" i="102"/>
  <c r="AH222" i="102"/>
  <c r="K222" i="102"/>
  <c r="AS222" i="102" s="1"/>
  <c r="BA221" i="102"/>
  <c r="AH221" i="102"/>
  <c r="K221" i="102"/>
  <c r="AO221" i="102" s="1"/>
  <c r="BA220" i="102"/>
  <c r="AH220" i="102"/>
  <c r="K220" i="102"/>
  <c r="AS220" i="102" s="1"/>
  <c r="BA219" i="102"/>
  <c r="AH219" i="102"/>
  <c r="K219" i="102"/>
  <c r="AS219" i="102" s="1"/>
  <c r="BA218" i="102"/>
  <c r="AH218" i="102"/>
  <c r="K218" i="102"/>
  <c r="AS218" i="102" s="1"/>
  <c r="BA217" i="102"/>
  <c r="AH217" i="102"/>
  <c r="K217" i="102"/>
  <c r="BA216" i="102"/>
  <c r="AH216" i="102"/>
  <c r="K216" i="102"/>
  <c r="AG216" i="102" s="1"/>
  <c r="BA215" i="102"/>
  <c r="AH215" i="102"/>
  <c r="K215" i="102"/>
  <c r="BA214" i="102"/>
  <c r="AH214" i="102"/>
  <c r="K214" i="102"/>
  <c r="I214" i="102" s="1"/>
  <c r="BA213" i="102"/>
  <c r="AH213" i="102"/>
  <c r="K213" i="102"/>
  <c r="AO213" i="102" s="1"/>
  <c r="BA212" i="102"/>
  <c r="AH212" i="102"/>
  <c r="K212" i="102"/>
  <c r="AO212" i="102" s="1"/>
  <c r="BA211" i="102"/>
  <c r="AH211" i="102"/>
  <c r="K211" i="102"/>
  <c r="AL211" i="102" s="1"/>
  <c r="BA210" i="102"/>
  <c r="AH210" i="102"/>
  <c r="K210" i="102"/>
  <c r="AT210" i="102" s="1"/>
  <c r="BA209" i="102"/>
  <c r="AH209" i="102"/>
  <c r="K209" i="102"/>
  <c r="AS209" i="102" s="1"/>
  <c r="BA208" i="102"/>
  <c r="AH208" i="102"/>
  <c r="K208" i="102"/>
  <c r="AG208" i="102" s="1"/>
  <c r="BA207" i="102"/>
  <c r="AH207" i="102"/>
  <c r="K207" i="102"/>
  <c r="BA206" i="102"/>
  <c r="AH206" i="102"/>
  <c r="K206" i="102"/>
  <c r="AT206" i="102" s="1"/>
  <c r="BA205" i="102"/>
  <c r="AH205" i="102"/>
  <c r="K205" i="102"/>
  <c r="AN205" i="102" s="1"/>
  <c r="BA204" i="102"/>
  <c r="AH204" i="102"/>
  <c r="K204" i="102"/>
  <c r="AN204" i="102" s="1"/>
  <c r="BA203" i="102"/>
  <c r="AH203" i="102"/>
  <c r="K203" i="102"/>
  <c r="AG203" i="102" s="1"/>
  <c r="BA202" i="102"/>
  <c r="AH202" i="102"/>
  <c r="K202" i="102"/>
  <c r="AQ202" i="102" s="1"/>
  <c r="BA201" i="102"/>
  <c r="AH201" i="102"/>
  <c r="K201" i="102"/>
  <c r="AM201" i="102" s="1"/>
  <c r="BA200" i="102"/>
  <c r="AH200" i="102"/>
  <c r="K200" i="102"/>
  <c r="J200" i="102" s="1"/>
  <c r="BA199" i="102"/>
  <c r="AH199" i="102"/>
  <c r="K199" i="102"/>
  <c r="AQ199" i="102" s="1"/>
  <c r="BA198" i="102"/>
  <c r="AH198" i="102"/>
  <c r="K198" i="102"/>
  <c r="AS198" i="102" s="1"/>
  <c r="BA197" i="102"/>
  <c r="AH197" i="102"/>
  <c r="K197" i="102"/>
  <c r="AS197" i="102" s="1"/>
  <c r="BA196" i="102"/>
  <c r="AH196" i="102"/>
  <c r="K196" i="102"/>
  <c r="AT196" i="102" s="1"/>
  <c r="BA195" i="102"/>
  <c r="AH195" i="102"/>
  <c r="K195" i="102"/>
  <c r="J195" i="102" s="1"/>
  <c r="BA194" i="102"/>
  <c r="AH194" i="102"/>
  <c r="K194" i="102"/>
  <c r="BA193" i="102"/>
  <c r="AH193" i="102"/>
  <c r="K193" i="102"/>
  <c r="I193" i="102" s="1"/>
  <c r="BA192" i="102"/>
  <c r="AH192" i="102"/>
  <c r="K192" i="102"/>
  <c r="AT192" i="102" s="1"/>
  <c r="BA191" i="102"/>
  <c r="AH191" i="102"/>
  <c r="K191" i="102"/>
  <c r="AQ191" i="102" s="1"/>
  <c r="BA190" i="102"/>
  <c r="AH190" i="102"/>
  <c r="K190" i="102"/>
  <c r="AG190" i="102" s="1"/>
  <c r="BA189" i="102"/>
  <c r="AH189" i="102"/>
  <c r="K189" i="102"/>
  <c r="AR189" i="102" s="1"/>
  <c r="BA188" i="102"/>
  <c r="AH188" i="102"/>
  <c r="K188" i="102"/>
  <c r="AT188" i="102" s="1"/>
  <c r="BA187" i="102"/>
  <c r="AH187" i="102"/>
  <c r="K187" i="102"/>
  <c r="J187" i="102" s="1"/>
  <c r="BA186" i="102"/>
  <c r="AH186" i="102"/>
  <c r="K186" i="102"/>
  <c r="AS186" i="102" s="1"/>
  <c r="BA185" i="102"/>
  <c r="AH185" i="102"/>
  <c r="K185" i="102"/>
  <c r="AP185" i="102" s="1"/>
  <c r="BA184" i="102"/>
  <c r="AH184" i="102"/>
  <c r="K184" i="102"/>
  <c r="J184" i="102" s="1"/>
  <c r="BA183" i="102"/>
  <c r="AH183" i="102"/>
  <c r="K183" i="102"/>
  <c r="BA182" i="102"/>
  <c r="AH182" i="102"/>
  <c r="K182" i="102"/>
  <c r="AO182" i="102" s="1"/>
  <c r="BA181" i="102"/>
  <c r="AH181" i="102"/>
  <c r="K181" i="102"/>
  <c r="J181" i="102" s="1"/>
  <c r="BA180" i="102"/>
  <c r="AH180" i="102"/>
  <c r="K180" i="102"/>
  <c r="J180" i="102" s="1"/>
  <c r="BA179" i="102"/>
  <c r="AH179" i="102"/>
  <c r="K179" i="102"/>
  <c r="AQ179" i="102" s="1"/>
  <c r="BA178" i="102"/>
  <c r="AH178" i="102"/>
  <c r="K178" i="102"/>
  <c r="AS178" i="102" s="1"/>
  <c r="BA177" i="102"/>
  <c r="AH177" i="102"/>
  <c r="K177" i="102"/>
  <c r="AR177" i="102" s="1"/>
  <c r="BA30" i="102"/>
  <c r="AH30" i="102"/>
  <c r="K30" i="102"/>
  <c r="I30" i="102" s="1"/>
  <c r="BA29" i="102"/>
  <c r="AH29" i="102"/>
  <c r="K29" i="102"/>
  <c r="AR29" i="102" s="1"/>
  <c r="BA28" i="102"/>
  <c r="AH28" i="102"/>
  <c r="K28" i="102"/>
  <c r="BA27" i="102"/>
  <c r="AH27" i="102"/>
  <c r="K27" i="102"/>
  <c r="O27" i="102" s="1"/>
  <c r="AK27" i="102" s="1"/>
  <c r="AX27" i="102" s="1"/>
  <c r="BA26" i="102"/>
  <c r="AH26" i="102"/>
  <c r="K26" i="102"/>
  <c r="AS26" i="102" s="1"/>
  <c r="BA25" i="102"/>
  <c r="AH25" i="102"/>
  <c r="K25" i="102"/>
  <c r="AR25" i="102" s="1"/>
  <c r="BA24" i="102"/>
  <c r="AH24" i="102"/>
  <c r="K24" i="102"/>
  <c r="AS24" i="102" s="1"/>
  <c r="BA23" i="102"/>
  <c r="AH23" i="102"/>
  <c r="K23" i="102"/>
  <c r="AT23" i="102" s="1"/>
  <c r="C23" i="102"/>
  <c r="C24" i="102" s="1"/>
  <c r="C25" i="102" s="1"/>
  <c r="C26" i="102" s="1"/>
  <c r="C27" i="102" s="1"/>
  <c r="C28" i="102" s="1"/>
  <c r="C29" i="102" s="1"/>
  <c r="C30" i="102" s="1"/>
  <c r="BA22" i="102"/>
  <c r="AH22" i="102"/>
  <c r="K22" i="102"/>
  <c r="AT22" i="102" s="1"/>
  <c r="E10" i="102"/>
  <c r="E9" i="102"/>
  <c r="O8" i="102"/>
  <c r="E30" i="2" s="1"/>
  <c r="V6" i="102"/>
  <c r="O6" i="102"/>
  <c r="C6" i="102"/>
  <c r="O5" i="102"/>
  <c r="A54" i="2" s="1"/>
  <c r="C5" i="102"/>
  <c r="AR4" i="102"/>
  <c r="AQ4" i="102"/>
  <c r="AP4" i="102"/>
  <c r="AO4" i="102"/>
  <c r="AN4" i="102"/>
  <c r="AM4" i="102"/>
  <c r="AL4" i="102"/>
  <c r="AK4" i="102"/>
  <c r="AJ4" i="102"/>
  <c r="AI4" i="102"/>
  <c r="AH4" i="102"/>
  <c r="AG4" i="102"/>
  <c r="AF4" i="102"/>
  <c r="AE4" i="102"/>
  <c r="AD4" i="102"/>
  <c r="AC4" i="102"/>
  <c r="AB4" i="102"/>
  <c r="C4" i="102"/>
  <c r="C3" i="102"/>
  <c r="C2" i="102"/>
  <c r="C1" i="102"/>
  <c r="BA351" i="101"/>
  <c r="AH351" i="101"/>
  <c r="K351" i="101"/>
  <c r="AS351" i="101" s="1"/>
  <c r="BA350" i="101"/>
  <c r="AH350" i="101"/>
  <c r="K350" i="101"/>
  <c r="J350" i="101" s="1"/>
  <c r="BA349" i="101"/>
  <c r="AH349" i="101"/>
  <c r="K349" i="101"/>
  <c r="AS349" i="101" s="1"/>
  <c r="BA348" i="101"/>
  <c r="AH348" i="101"/>
  <c r="K348" i="101"/>
  <c r="AT348" i="101" s="1"/>
  <c r="BA347" i="101"/>
  <c r="AH347" i="101"/>
  <c r="K347" i="101"/>
  <c r="J347" i="101" s="1"/>
  <c r="BA346" i="101"/>
  <c r="AH346" i="101"/>
  <c r="K346" i="101"/>
  <c r="AQ346" i="101" s="1"/>
  <c r="BA345" i="101"/>
  <c r="AH345" i="101"/>
  <c r="K345" i="101"/>
  <c r="AS345" i="101" s="1"/>
  <c r="BA344" i="101"/>
  <c r="AH344" i="101"/>
  <c r="K344" i="101"/>
  <c r="I344" i="101" s="1"/>
  <c r="BA343" i="101"/>
  <c r="AH343" i="101"/>
  <c r="K343" i="101"/>
  <c r="AS343" i="101" s="1"/>
  <c r="BA342" i="101"/>
  <c r="AH342" i="101"/>
  <c r="K342" i="101"/>
  <c r="BA341" i="101"/>
  <c r="AH341" i="101"/>
  <c r="K341" i="101"/>
  <c r="AO341" i="101" s="1"/>
  <c r="BA340" i="101"/>
  <c r="AH340" i="101"/>
  <c r="K340" i="101"/>
  <c r="AP340" i="101" s="1"/>
  <c r="BA339" i="101"/>
  <c r="AH339" i="101"/>
  <c r="K339" i="101"/>
  <c r="I339" i="101" s="1"/>
  <c r="BA338" i="101"/>
  <c r="AH338" i="101"/>
  <c r="K338" i="101"/>
  <c r="AM338" i="101" s="1"/>
  <c r="BA337" i="101"/>
  <c r="AH337" i="101"/>
  <c r="K337" i="101"/>
  <c r="J337" i="101" s="1"/>
  <c r="BA336" i="101"/>
  <c r="AH336" i="101"/>
  <c r="K336" i="101"/>
  <c r="AS336" i="101" s="1"/>
  <c r="BA335" i="101"/>
  <c r="AH335" i="101"/>
  <c r="K335" i="101"/>
  <c r="I335" i="101" s="1"/>
  <c r="BA334" i="101"/>
  <c r="AH334" i="101"/>
  <c r="K334" i="101"/>
  <c r="O334" i="101" s="1"/>
  <c r="BA333" i="101"/>
  <c r="AH333" i="101"/>
  <c r="K333" i="101"/>
  <c r="AN333" i="101" s="1"/>
  <c r="BA332" i="101"/>
  <c r="AH332" i="101"/>
  <c r="K332" i="101"/>
  <c r="BA331" i="101"/>
  <c r="AH331" i="101"/>
  <c r="K331" i="101"/>
  <c r="I331" i="101" s="1"/>
  <c r="BA330" i="101"/>
  <c r="AH330" i="101"/>
  <c r="K330" i="101"/>
  <c r="AN330" i="101" s="1"/>
  <c r="BA329" i="101"/>
  <c r="AH329" i="101"/>
  <c r="K329" i="101"/>
  <c r="J329" i="101" s="1"/>
  <c r="BA328" i="101"/>
  <c r="AH328" i="101"/>
  <c r="K328" i="101"/>
  <c r="AP328" i="101" s="1"/>
  <c r="BA327" i="101"/>
  <c r="AH327" i="101"/>
  <c r="K327" i="101"/>
  <c r="I327" i="101" s="1"/>
  <c r="BA326" i="101"/>
  <c r="AH326" i="101"/>
  <c r="K326" i="101"/>
  <c r="O326" i="101" s="1"/>
  <c r="BA325" i="101"/>
  <c r="AH325" i="101"/>
  <c r="K325" i="101"/>
  <c r="AT325" i="101" s="1"/>
  <c r="BA324" i="101"/>
  <c r="AH324" i="101"/>
  <c r="K324" i="101"/>
  <c r="AP324" i="101" s="1"/>
  <c r="L324" i="101" s="1"/>
  <c r="BA323" i="101"/>
  <c r="AH323" i="101"/>
  <c r="K323" i="101"/>
  <c r="AO323" i="101" s="1"/>
  <c r="BA322" i="101"/>
  <c r="AH322" i="101"/>
  <c r="K322" i="101"/>
  <c r="J322" i="101" s="1"/>
  <c r="BA321" i="101"/>
  <c r="AH321" i="101"/>
  <c r="K321" i="101"/>
  <c r="I321" i="101" s="1"/>
  <c r="BA320" i="101"/>
  <c r="AH320" i="101"/>
  <c r="K320" i="101"/>
  <c r="AT320" i="101" s="1"/>
  <c r="BA319" i="101"/>
  <c r="AH319" i="101"/>
  <c r="K319" i="101"/>
  <c r="AQ319" i="101" s="1"/>
  <c r="BA318" i="101"/>
  <c r="AH318" i="101"/>
  <c r="K318" i="101"/>
  <c r="AT318" i="101" s="1"/>
  <c r="BA317" i="101"/>
  <c r="AH317" i="101"/>
  <c r="K317" i="101"/>
  <c r="AM317" i="101" s="1"/>
  <c r="BA316" i="101"/>
  <c r="AH316" i="101"/>
  <c r="K316" i="101"/>
  <c r="AT316" i="101" s="1"/>
  <c r="BA315" i="101"/>
  <c r="AH315" i="101"/>
  <c r="K315" i="101"/>
  <c r="AM315" i="101" s="1"/>
  <c r="BA314" i="101"/>
  <c r="AH314" i="101"/>
  <c r="K314" i="101"/>
  <c r="AS314" i="101" s="1"/>
  <c r="BA313" i="101"/>
  <c r="AH313" i="101"/>
  <c r="K313" i="101"/>
  <c r="AO313" i="101" s="1"/>
  <c r="BA312" i="101"/>
  <c r="AH312" i="101"/>
  <c r="K312" i="101"/>
  <c r="J312" i="101" s="1"/>
  <c r="BA311" i="101"/>
  <c r="AH311" i="101"/>
  <c r="K311" i="101"/>
  <c r="AM311" i="101" s="1"/>
  <c r="BA310" i="101"/>
  <c r="AH310" i="101"/>
  <c r="K310" i="101"/>
  <c r="AT310" i="101" s="1"/>
  <c r="BA309" i="101"/>
  <c r="AH309" i="101"/>
  <c r="K309" i="101"/>
  <c r="AO309" i="101" s="1"/>
  <c r="BA308" i="101"/>
  <c r="AH308" i="101"/>
  <c r="K308" i="101"/>
  <c r="AT308" i="101" s="1"/>
  <c r="BA307" i="101"/>
  <c r="AH307" i="101"/>
  <c r="K307" i="101"/>
  <c r="AQ307" i="101" s="1"/>
  <c r="BA306" i="101"/>
  <c r="AH306" i="101"/>
  <c r="K306" i="101"/>
  <c r="BA305" i="101"/>
  <c r="AH305" i="101"/>
  <c r="K305" i="101"/>
  <c r="AP305" i="101" s="1"/>
  <c r="BA304" i="101"/>
  <c r="AH304" i="101"/>
  <c r="K304" i="101"/>
  <c r="J304" i="101" s="1"/>
  <c r="BA303" i="101"/>
  <c r="AH303" i="101"/>
  <c r="K303" i="101"/>
  <c r="AQ303" i="101" s="1"/>
  <c r="BA302" i="101"/>
  <c r="AH302" i="101"/>
  <c r="K302" i="101"/>
  <c r="AN302" i="101" s="1"/>
  <c r="BA301" i="101"/>
  <c r="AH301" i="101"/>
  <c r="K301" i="101"/>
  <c r="BA300" i="101"/>
  <c r="AH300" i="101"/>
  <c r="K300" i="101"/>
  <c r="BA299" i="101"/>
  <c r="AH299" i="101"/>
  <c r="K299" i="101"/>
  <c r="AM299" i="101" s="1"/>
  <c r="BA298" i="101"/>
  <c r="AH298" i="101"/>
  <c r="K298" i="101"/>
  <c r="BA297" i="101"/>
  <c r="AH297" i="101"/>
  <c r="K297" i="101"/>
  <c r="AS297" i="101" s="1"/>
  <c r="BA296" i="101"/>
  <c r="AH296" i="101"/>
  <c r="K296" i="101"/>
  <c r="AS296" i="101" s="1"/>
  <c r="BA295" i="101"/>
  <c r="AH295" i="101"/>
  <c r="K295" i="101"/>
  <c r="I295" i="101" s="1"/>
  <c r="BA294" i="101"/>
  <c r="AH294" i="101"/>
  <c r="K294" i="101"/>
  <c r="BA293" i="101"/>
  <c r="AH293" i="101"/>
  <c r="K293" i="101"/>
  <c r="AS293" i="101" s="1"/>
  <c r="BA292" i="101"/>
  <c r="AH292" i="101"/>
  <c r="K292" i="101"/>
  <c r="AT292" i="101" s="1"/>
  <c r="BA291" i="101"/>
  <c r="AH291" i="101"/>
  <c r="K291" i="101"/>
  <c r="J291" i="101" s="1"/>
  <c r="BA290" i="101"/>
  <c r="AH290" i="101"/>
  <c r="K290" i="101"/>
  <c r="BA289" i="101"/>
  <c r="AH289" i="101"/>
  <c r="K289" i="101"/>
  <c r="AL289" i="101" s="1"/>
  <c r="BA288" i="101"/>
  <c r="AH288" i="101"/>
  <c r="K288" i="101"/>
  <c r="O288" i="101" s="1"/>
  <c r="AI288" i="101" s="1"/>
  <c r="AV288" i="101" s="1"/>
  <c r="BA287" i="101"/>
  <c r="AH287" i="101"/>
  <c r="K287" i="101"/>
  <c r="AP287" i="101" s="1"/>
  <c r="BA286" i="101"/>
  <c r="AH286" i="101"/>
  <c r="K286" i="101"/>
  <c r="AS286" i="101" s="1"/>
  <c r="BA285" i="101"/>
  <c r="AH285" i="101"/>
  <c r="K285" i="101"/>
  <c r="AT285" i="101" s="1"/>
  <c r="BA284" i="101"/>
  <c r="AH284" i="101"/>
  <c r="K284" i="101"/>
  <c r="AS284" i="101" s="1"/>
  <c r="BA283" i="101"/>
  <c r="AH283" i="101"/>
  <c r="K283" i="101"/>
  <c r="J283" i="101" s="1"/>
  <c r="BA282" i="101"/>
  <c r="AH282" i="101"/>
  <c r="K282" i="101"/>
  <c r="AO282" i="101" s="1"/>
  <c r="BA281" i="101"/>
  <c r="AH281" i="101"/>
  <c r="K281" i="101"/>
  <c r="AT281" i="101" s="1"/>
  <c r="BA280" i="101"/>
  <c r="AH280" i="101"/>
  <c r="K280" i="101"/>
  <c r="I280" i="101" s="1"/>
  <c r="BA279" i="101"/>
  <c r="AH279" i="101"/>
  <c r="K279" i="101"/>
  <c r="AS279" i="101" s="1"/>
  <c r="BA278" i="101"/>
  <c r="AH278" i="101"/>
  <c r="K278" i="101"/>
  <c r="J278" i="101" s="1"/>
  <c r="BA277" i="101"/>
  <c r="AH277" i="101"/>
  <c r="K277" i="101"/>
  <c r="AG277" i="101" s="1"/>
  <c r="BA276" i="101"/>
  <c r="AH276" i="101"/>
  <c r="K276" i="101"/>
  <c r="AT276" i="101" s="1"/>
  <c r="BA275" i="101"/>
  <c r="AH275" i="101"/>
  <c r="K275" i="101"/>
  <c r="AT275" i="101" s="1"/>
  <c r="BA274" i="101"/>
  <c r="AH274" i="101"/>
  <c r="K274" i="101"/>
  <c r="AS274" i="101" s="1"/>
  <c r="BA273" i="101"/>
  <c r="AH273" i="101"/>
  <c r="K273" i="101"/>
  <c r="AT273" i="101" s="1"/>
  <c r="BA272" i="101"/>
  <c r="AH272" i="101"/>
  <c r="K272" i="101"/>
  <c r="O272" i="101" s="1"/>
  <c r="AI272" i="101" s="1"/>
  <c r="AV272" i="101" s="1"/>
  <c r="BA271" i="101"/>
  <c r="AH271" i="101"/>
  <c r="K271" i="101"/>
  <c r="AR271" i="101" s="1"/>
  <c r="BA270" i="101"/>
  <c r="AS270" i="101"/>
  <c r="AH270" i="101"/>
  <c r="K270" i="101"/>
  <c r="AN270" i="101" s="1"/>
  <c r="BA269" i="101"/>
  <c r="AH269" i="101"/>
  <c r="K269" i="101"/>
  <c r="BA268" i="101"/>
  <c r="AH268" i="101"/>
  <c r="K268" i="101"/>
  <c r="AT268" i="101" s="1"/>
  <c r="BA267" i="101"/>
  <c r="AH267" i="101"/>
  <c r="K267" i="101"/>
  <c r="I267" i="101" s="1"/>
  <c r="BA266" i="101"/>
  <c r="AH266" i="101"/>
  <c r="K266" i="101"/>
  <c r="AS266" i="101" s="1"/>
  <c r="BA265" i="101"/>
  <c r="AH265" i="101"/>
  <c r="K265" i="101"/>
  <c r="AT265" i="101" s="1"/>
  <c r="BA264" i="101"/>
  <c r="AH264" i="101"/>
  <c r="K264" i="101"/>
  <c r="AS264" i="101" s="1"/>
  <c r="BA263" i="101"/>
  <c r="AH263" i="101"/>
  <c r="K263" i="101"/>
  <c r="AR263" i="101" s="1"/>
  <c r="BA262" i="101"/>
  <c r="AH262" i="101"/>
  <c r="K262" i="101"/>
  <c r="O262" i="101" s="1"/>
  <c r="AJ262" i="101" s="1"/>
  <c r="AW262" i="101" s="1"/>
  <c r="BA261" i="101"/>
  <c r="AH261" i="101"/>
  <c r="K261" i="101"/>
  <c r="BA260" i="101"/>
  <c r="AH260" i="101"/>
  <c r="K260" i="101"/>
  <c r="AP260" i="101" s="1"/>
  <c r="BA259" i="101"/>
  <c r="AH259" i="101"/>
  <c r="K259" i="101"/>
  <c r="AT259" i="101" s="1"/>
  <c r="BA258" i="101"/>
  <c r="AH258" i="101"/>
  <c r="K258" i="101"/>
  <c r="AQ258" i="101" s="1"/>
  <c r="BA257" i="101"/>
  <c r="AH257" i="101"/>
  <c r="K257" i="101"/>
  <c r="AP257" i="101" s="1"/>
  <c r="BA256" i="101"/>
  <c r="AH256" i="101"/>
  <c r="K256" i="101"/>
  <c r="AP256" i="101" s="1"/>
  <c r="L256" i="101" s="1"/>
  <c r="BA255" i="101"/>
  <c r="AH255" i="101"/>
  <c r="K255" i="101"/>
  <c r="I255" i="101" s="1"/>
  <c r="BA254" i="101"/>
  <c r="AH254" i="101"/>
  <c r="K254" i="101"/>
  <c r="AS254" i="101" s="1"/>
  <c r="BA253" i="101"/>
  <c r="AH253" i="101"/>
  <c r="K253" i="101"/>
  <c r="AS253" i="101" s="1"/>
  <c r="BA252" i="101"/>
  <c r="AH252" i="101"/>
  <c r="K252" i="101"/>
  <c r="AL252" i="101" s="1"/>
  <c r="BA251" i="101"/>
  <c r="AH251" i="101"/>
  <c r="K251" i="101"/>
  <c r="AT251" i="101" s="1"/>
  <c r="BA250" i="101"/>
  <c r="AH250" i="101"/>
  <c r="K250" i="101"/>
  <c r="BA249" i="101"/>
  <c r="AH249" i="101"/>
  <c r="K249" i="101"/>
  <c r="J249" i="101" s="1"/>
  <c r="BA248" i="101"/>
  <c r="AH248" i="101"/>
  <c r="K248" i="101"/>
  <c r="AS248" i="101" s="1"/>
  <c r="BA247" i="101"/>
  <c r="AH247" i="101"/>
  <c r="K247" i="101"/>
  <c r="J247" i="101" s="1"/>
  <c r="BA246" i="101"/>
  <c r="AH246" i="101"/>
  <c r="K246" i="101"/>
  <c r="I246" i="101" s="1"/>
  <c r="BA245" i="101"/>
  <c r="AH245" i="101"/>
  <c r="K245" i="101"/>
  <c r="AT245" i="101" s="1"/>
  <c r="BA244" i="101"/>
  <c r="AH244" i="101"/>
  <c r="K244" i="101"/>
  <c r="AS244" i="101" s="1"/>
  <c r="BA243" i="101"/>
  <c r="AH243" i="101"/>
  <c r="K243" i="101"/>
  <c r="AT243" i="101" s="1"/>
  <c r="BA242" i="101"/>
  <c r="AH242" i="101"/>
  <c r="K242" i="101"/>
  <c r="O242" i="101" s="1"/>
  <c r="AI242" i="101" s="1"/>
  <c r="AV242" i="101" s="1"/>
  <c r="BA241" i="101"/>
  <c r="AH241" i="101"/>
  <c r="K241" i="101"/>
  <c r="I241" i="101" s="1"/>
  <c r="BA240" i="101"/>
  <c r="AH240" i="101"/>
  <c r="K240" i="101"/>
  <c r="AS240" i="101" s="1"/>
  <c r="BA239" i="101"/>
  <c r="AH239" i="101"/>
  <c r="K239" i="101"/>
  <c r="AT239" i="101" s="1"/>
  <c r="BA238" i="101"/>
  <c r="AH238" i="101"/>
  <c r="K238" i="101"/>
  <c r="I238" i="101" s="1"/>
  <c r="BA237" i="101"/>
  <c r="AH237" i="101"/>
  <c r="K237" i="101"/>
  <c r="BA236" i="101"/>
  <c r="AH236" i="101"/>
  <c r="K236" i="101"/>
  <c r="AS236" i="101" s="1"/>
  <c r="BA235" i="101"/>
  <c r="AH235" i="101"/>
  <c r="K235" i="101"/>
  <c r="J235" i="101" s="1"/>
  <c r="BA234" i="101"/>
  <c r="AH234" i="101"/>
  <c r="K234" i="101"/>
  <c r="I234" i="101" s="1"/>
  <c r="BA233" i="101"/>
  <c r="AH233" i="101"/>
  <c r="K233" i="101"/>
  <c r="AN233" i="101" s="1"/>
  <c r="BA232" i="101"/>
  <c r="AH232" i="101"/>
  <c r="K232" i="101"/>
  <c r="BA231" i="101"/>
  <c r="AH231" i="101"/>
  <c r="K231" i="101"/>
  <c r="J231" i="101" s="1"/>
  <c r="BA230" i="101"/>
  <c r="AH230" i="101"/>
  <c r="K230" i="101"/>
  <c r="AO230" i="101" s="1"/>
  <c r="BA229" i="101"/>
  <c r="AH229" i="101"/>
  <c r="K229" i="101"/>
  <c r="AS229" i="101" s="1"/>
  <c r="BA228" i="101"/>
  <c r="AH228" i="101"/>
  <c r="K228" i="101"/>
  <c r="AO228" i="101" s="1"/>
  <c r="BA227" i="101"/>
  <c r="AH227" i="101"/>
  <c r="K227" i="101"/>
  <c r="AR227" i="101" s="1"/>
  <c r="BA226" i="101"/>
  <c r="AH226" i="101"/>
  <c r="K226" i="101"/>
  <c r="AP226" i="101" s="1"/>
  <c r="BA225" i="101"/>
  <c r="AH225" i="101"/>
  <c r="K225" i="101"/>
  <c r="J225" i="101" s="1"/>
  <c r="BA224" i="101"/>
  <c r="AH224" i="101"/>
  <c r="K224" i="101"/>
  <c r="AQ224" i="101" s="1"/>
  <c r="BA223" i="101"/>
  <c r="AH223" i="101"/>
  <c r="K223" i="101"/>
  <c r="J223" i="101" s="1"/>
  <c r="BA222" i="101"/>
  <c r="AH222" i="101"/>
  <c r="K222" i="101"/>
  <c r="I222" i="101" s="1"/>
  <c r="BA221" i="101"/>
  <c r="AH221" i="101"/>
  <c r="K221" i="101"/>
  <c r="AT221" i="101" s="1"/>
  <c r="BA220" i="101"/>
  <c r="AH220" i="101"/>
  <c r="K220" i="101"/>
  <c r="J220" i="101" s="1"/>
  <c r="BA219" i="101"/>
  <c r="AH219" i="101"/>
  <c r="K219" i="101"/>
  <c r="AS219" i="101" s="1"/>
  <c r="BA218" i="101"/>
  <c r="AH218" i="101"/>
  <c r="K218" i="101"/>
  <c r="BA217" i="101"/>
  <c r="AH217" i="101"/>
  <c r="K217" i="101"/>
  <c r="AS217" i="101" s="1"/>
  <c r="BA216" i="101"/>
  <c r="AH216" i="101"/>
  <c r="K216" i="101"/>
  <c r="BA215" i="101"/>
  <c r="AH215" i="101"/>
  <c r="K215" i="101"/>
  <c r="BA214" i="101"/>
  <c r="AH214" i="101"/>
  <c r="K214" i="101"/>
  <c r="AS214" i="101" s="1"/>
  <c r="BA213" i="101"/>
  <c r="AH213" i="101"/>
  <c r="K213" i="101"/>
  <c r="J213" i="101" s="1"/>
  <c r="BA212" i="101"/>
  <c r="AH212" i="101"/>
  <c r="K212" i="101"/>
  <c r="AS212" i="101" s="1"/>
  <c r="BA211" i="101"/>
  <c r="AH211" i="101"/>
  <c r="K211" i="101"/>
  <c r="I211" i="101" s="1"/>
  <c r="BA210" i="101"/>
  <c r="AH210" i="101"/>
  <c r="K210" i="101"/>
  <c r="BA209" i="101"/>
  <c r="AH209" i="101"/>
  <c r="K209" i="101"/>
  <c r="AT209" i="101" s="1"/>
  <c r="BA208" i="101"/>
  <c r="AH208" i="101"/>
  <c r="K208" i="101"/>
  <c r="BA207" i="101"/>
  <c r="AH207" i="101"/>
  <c r="K207" i="101"/>
  <c r="BA206" i="101"/>
  <c r="AH206" i="101"/>
  <c r="K206" i="101"/>
  <c r="AS206" i="101" s="1"/>
  <c r="BA205" i="101"/>
  <c r="AH205" i="101"/>
  <c r="K205" i="101"/>
  <c r="AR205" i="101" s="1"/>
  <c r="BA204" i="101"/>
  <c r="AH204" i="101"/>
  <c r="K204" i="101"/>
  <c r="I204" i="101" s="1"/>
  <c r="BA203" i="101"/>
  <c r="AH203" i="101"/>
  <c r="K203" i="101"/>
  <c r="I203" i="101" s="1"/>
  <c r="BA202" i="101"/>
  <c r="AH202" i="101"/>
  <c r="K202" i="101"/>
  <c r="BA201" i="101"/>
  <c r="AH201" i="101"/>
  <c r="K201" i="101"/>
  <c r="AT201" i="101" s="1"/>
  <c r="BA200" i="101"/>
  <c r="AH200" i="101"/>
  <c r="K200" i="101"/>
  <c r="AM200" i="101" s="1"/>
  <c r="BA199" i="101"/>
  <c r="AH199" i="101"/>
  <c r="K199" i="101"/>
  <c r="J199" i="101" s="1"/>
  <c r="BA198" i="101"/>
  <c r="AH198" i="101"/>
  <c r="K198" i="101"/>
  <c r="AS198" i="101" s="1"/>
  <c r="BA197" i="101"/>
  <c r="AH197" i="101"/>
  <c r="K197" i="101"/>
  <c r="BA196" i="101"/>
  <c r="AH196" i="101"/>
  <c r="K196" i="101"/>
  <c r="I196" i="101" s="1"/>
  <c r="BA195" i="101"/>
  <c r="AH195" i="101"/>
  <c r="K195" i="101"/>
  <c r="AR195" i="101" s="1"/>
  <c r="BA194" i="101"/>
  <c r="AH194" i="101"/>
  <c r="K194" i="101"/>
  <c r="BA193" i="101"/>
  <c r="AH193" i="101"/>
  <c r="K193" i="101"/>
  <c r="AT193" i="101" s="1"/>
  <c r="BA192" i="101"/>
  <c r="AH192" i="101"/>
  <c r="K192" i="101"/>
  <c r="O192" i="101" s="1"/>
  <c r="AI192" i="101" s="1"/>
  <c r="AV192" i="101" s="1"/>
  <c r="BA191" i="101"/>
  <c r="AH191" i="101"/>
  <c r="K191" i="101"/>
  <c r="AR191" i="101" s="1"/>
  <c r="BA190" i="101"/>
  <c r="AH190" i="101"/>
  <c r="K190" i="101"/>
  <c r="BA189" i="101"/>
  <c r="AH189" i="101"/>
  <c r="K189" i="101"/>
  <c r="J189" i="101" s="1"/>
  <c r="BA188" i="101"/>
  <c r="AH188" i="101"/>
  <c r="K188" i="101"/>
  <c r="I188" i="101" s="1"/>
  <c r="BA187" i="101"/>
  <c r="AH187" i="101"/>
  <c r="K187" i="101"/>
  <c r="AR187" i="101" s="1"/>
  <c r="BA186" i="101"/>
  <c r="AH186" i="101"/>
  <c r="K186" i="101"/>
  <c r="BA185" i="101"/>
  <c r="AH185" i="101"/>
  <c r="K185" i="101"/>
  <c r="AT185" i="101" s="1"/>
  <c r="BA184" i="101"/>
  <c r="AH184" i="101"/>
  <c r="K184" i="101"/>
  <c r="I184" i="101" s="1"/>
  <c r="BA183" i="101"/>
  <c r="AH183" i="101"/>
  <c r="K183" i="101"/>
  <c r="AQ183" i="101" s="1"/>
  <c r="BA182" i="101"/>
  <c r="AH182" i="101"/>
  <c r="K182" i="101"/>
  <c r="BA181" i="101"/>
  <c r="AH181" i="101"/>
  <c r="K181" i="101"/>
  <c r="AP181" i="101" s="1"/>
  <c r="BA180" i="101"/>
  <c r="AH180" i="101"/>
  <c r="K180" i="101"/>
  <c r="BA179" i="101"/>
  <c r="AH179" i="101"/>
  <c r="K179" i="101"/>
  <c r="I179" i="101" s="1"/>
  <c r="BA178" i="101"/>
  <c r="AH178" i="101"/>
  <c r="K178" i="101"/>
  <c r="AQ178" i="101" s="1"/>
  <c r="BA177" i="101"/>
  <c r="AH177" i="101"/>
  <c r="K177" i="101"/>
  <c r="BA176" i="101"/>
  <c r="AH176" i="101"/>
  <c r="K176" i="101"/>
  <c r="AP176" i="101" s="1"/>
  <c r="BA175" i="101"/>
  <c r="AH175" i="101"/>
  <c r="K175" i="101"/>
  <c r="AS175" i="101" s="1"/>
  <c r="BA174" i="101"/>
  <c r="AH174" i="101"/>
  <c r="K174" i="101"/>
  <c r="BA173" i="101"/>
  <c r="AH173" i="101"/>
  <c r="K173" i="101"/>
  <c r="AT173" i="101" s="1"/>
  <c r="BA172" i="101"/>
  <c r="AH172" i="101"/>
  <c r="K172" i="101"/>
  <c r="AT172" i="101" s="1"/>
  <c r="BA171" i="101"/>
  <c r="AH171" i="101"/>
  <c r="K171" i="101"/>
  <c r="AS171" i="101" s="1"/>
  <c r="BA170" i="101"/>
  <c r="AH170" i="101"/>
  <c r="K170" i="101"/>
  <c r="AS170" i="101" s="1"/>
  <c r="BA169" i="101"/>
  <c r="AH169" i="101"/>
  <c r="K169" i="101"/>
  <c r="AO169" i="101" s="1"/>
  <c r="BA168" i="101"/>
  <c r="AH168" i="101"/>
  <c r="K168" i="101"/>
  <c r="AO168" i="101" s="1"/>
  <c r="BA167" i="101"/>
  <c r="AH167" i="101"/>
  <c r="K167" i="101"/>
  <c r="I167" i="101" s="1"/>
  <c r="BA166" i="101"/>
  <c r="AH166" i="101"/>
  <c r="K166" i="101"/>
  <c r="O166" i="101" s="1"/>
  <c r="BA165" i="101"/>
  <c r="AH165" i="101"/>
  <c r="K165" i="101"/>
  <c r="BA164" i="101"/>
  <c r="AH164" i="101"/>
  <c r="K164" i="101"/>
  <c r="AO164" i="101" s="1"/>
  <c r="BA163" i="101"/>
  <c r="AH163" i="101"/>
  <c r="K163" i="101"/>
  <c r="AS163" i="101" s="1"/>
  <c r="BA162" i="101"/>
  <c r="AH162" i="101"/>
  <c r="K162" i="101"/>
  <c r="AS162" i="101" s="1"/>
  <c r="BA161" i="101"/>
  <c r="AH161" i="101"/>
  <c r="K161" i="101"/>
  <c r="AT161" i="101" s="1"/>
  <c r="BA160" i="101"/>
  <c r="AH160" i="101"/>
  <c r="K160" i="101"/>
  <c r="AR160" i="101" s="1"/>
  <c r="BA159" i="101"/>
  <c r="AH159" i="101"/>
  <c r="K159" i="101"/>
  <c r="AR159" i="101" s="1"/>
  <c r="BA158" i="101"/>
  <c r="AH158" i="101"/>
  <c r="K158" i="101"/>
  <c r="AT158" i="101" s="1"/>
  <c r="BA157" i="101"/>
  <c r="AH157" i="101"/>
  <c r="K157" i="101"/>
  <c r="AM157" i="101" s="1"/>
  <c r="BA156" i="101"/>
  <c r="AH156" i="101"/>
  <c r="K156" i="101"/>
  <c r="AT156" i="101" s="1"/>
  <c r="BA155" i="101"/>
  <c r="AH155" i="101"/>
  <c r="K155" i="101"/>
  <c r="AR155" i="101" s="1"/>
  <c r="BA154" i="101"/>
  <c r="AH154" i="101"/>
  <c r="K154" i="101"/>
  <c r="J154" i="101" s="1"/>
  <c r="BA153" i="101"/>
  <c r="AH153" i="101"/>
  <c r="K153" i="101"/>
  <c r="AT153" i="101" s="1"/>
  <c r="BA152" i="101"/>
  <c r="AH152" i="101"/>
  <c r="K152" i="101"/>
  <c r="AL152" i="101" s="1"/>
  <c r="BA151" i="101"/>
  <c r="AH151" i="101"/>
  <c r="K151" i="101"/>
  <c r="AR151" i="101" s="1"/>
  <c r="BA150" i="101"/>
  <c r="AH150" i="101"/>
  <c r="K150" i="101"/>
  <c r="J150" i="101" s="1"/>
  <c r="BA149" i="101"/>
  <c r="AH149" i="101"/>
  <c r="K149" i="101"/>
  <c r="I149" i="101" s="1"/>
  <c r="BA148" i="101"/>
  <c r="AH148" i="101"/>
  <c r="K148" i="101"/>
  <c r="AQ148" i="101" s="1"/>
  <c r="BA147" i="101"/>
  <c r="AH147" i="101"/>
  <c r="K147" i="101"/>
  <c r="AR147" i="101" s="1"/>
  <c r="BA32" i="101"/>
  <c r="AH32" i="101"/>
  <c r="K32" i="101"/>
  <c r="AG32" i="101" s="1"/>
  <c r="BA31" i="101"/>
  <c r="AH31" i="101"/>
  <c r="K31" i="101"/>
  <c r="AS31" i="101" s="1"/>
  <c r="BA30" i="101"/>
  <c r="AH30" i="101"/>
  <c r="K30" i="101"/>
  <c r="AQ30" i="101" s="1"/>
  <c r="BA29" i="101"/>
  <c r="AH29" i="101"/>
  <c r="K29" i="101"/>
  <c r="AS29" i="101" s="1"/>
  <c r="BA28" i="101"/>
  <c r="AH28" i="101"/>
  <c r="K28" i="101"/>
  <c r="AS28" i="101" s="1"/>
  <c r="BA27" i="101"/>
  <c r="AH27" i="101"/>
  <c r="K27" i="101"/>
  <c r="AS27" i="101" s="1"/>
  <c r="BA26" i="101"/>
  <c r="AH26" i="101"/>
  <c r="K26" i="101"/>
  <c r="AT26" i="101" s="1"/>
  <c r="BA25" i="101"/>
  <c r="AH25" i="101"/>
  <c r="K25" i="101"/>
  <c r="AR25" i="101" s="1"/>
  <c r="BA24" i="101"/>
  <c r="AH24" i="101"/>
  <c r="K24" i="101"/>
  <c r="AS24" i="101" s="1"/>
  <c r="BA23" i="101"/>
  <c r="AH23" i="101"/>
  <c r="K23" i="101"/>
  <c r="AL23" i="101" s="1"/>
  <c r="C23" i="101"/>
  <c r="C24" i="101" s="1"/>
  <c r="C25" i="101" s="1"/>
  <c r="C26" i="101" s="1"/>
  <c r="C27" i="101" s="1"/>
  <c r="C28" i="101" s="1"/>
  <c r="C29" i="101" s="1"/>
  <c r="C30" i="101" s="1"/>
  <c r="C31" i="101" s="1"/>
  <c r="C32" i="101" s="1"/>
  <c r="BA22" i="101"/>
  <c r="AH22" i="101"/>
  <c r="K22" i="101"/>
  <c r="AT22" i="101" s="1"/>
  <c r="E10" i="101"/>
  <c r="E9" i="101"/>
  <c r="O8" i="101"/>
  <c r="E31" i="2" s="1"/>
  <c r="V6" i="101"/>
  <c r="O6" i="101"/>
  <c r="C6" i="101"/>
  <c r="O5" i="101"/>
  <c r="A55" i="2" s="1"/>
  <c r="C5" i="101"/>
  <c r="AR4" i="101"/>
  <c r="AQ4" i="101"/>
  <c r="AP4" i="101"/>
  <c r="AO4" i="101"/>
  <c r="AN4" i="101"/>
  <c r="AM4" i="101"/>
  <c r="AL4" i="101"/>
  <c r="AK4" i="101"/>
  <c r="AJ4" i="101"/>
  <c r="AI4" i="101"/>
  <c r="AH4" i="101"/>
  <c r="AG4" i="101"/>
  <c r="AF4" i="101"/>
  <c r="AE4" i="101"/>
  <c r="AD4" i="101"/>
  <c r="AC4" i="101"/>
  <c r="AB4" i="101"/>
  <c r="C4" i="101"/>
  <c r="C3" i="101"/>
  <c r="C2" i="101"/>
  <c r="C1" i="101"/>
  <c r="BA380" i="100"/>
  <c r="AH380" i="100"/>
  <c r="K380" i="100"/>
  <c r="AT380" i="100" s="1"/>
  <c r="BA379" i="100"/>
  <c r="AH379" i="100"/>
  <c r="K379" i="100"/>
  <c r="AS379" i="100" s="1"/>
  <c r="BA378" i="100"/>
  <c r="AH378" i="100"/>
  <c r="K378" i="100"/>
  <c r="J378" i="100" s="1"/>
  <c r="BA377" i="100"/>
  <c r="AH377" i="100"/>
  <c r="K377" i="100"/>
  <c r="AO377" i="100" s="1"/>
  <c r="BA376" i="100"/>
  <c r="AH376" i="100"/>
  <c r="K376" i="100"/>
  <c r="AL376" i="100" s="1"/>
  <c r="BA375" i="100"/>
  <c r="AH375" i="100"/>
  <c r="K375" i="100"/>
  <c r="AR375" i="100" s="1"/>
  <c r="BA374" i="100"/>
  <c r="AH374" i="100"/>
  <c r="K374" i="100"/>
  <c r="AO374" i="100" s="1"/>
  <c r="BA373" i="100"/>
  <c r="AH373" i="100"/>
  <c r="K373" i="100"/>
  <c r="BA372" i="100"/>
  <c r="AH372" i="100"/>
  <c r="K372" i="100"/>
  <c r="BA371" i="100"/>
  <c r="AH371" i="100"/>
  <c r="K371" i="100"/>
  <c r="J371" i="100" s="1"/>
  <c r="BA370" i="100"/>
  <c r="AH370" i="100"/>
  <c r="K370" i="100"/>
  <c r="J370" i="100" s="1"/>
  <c r="BA369" i="100"/>
  <c r="AH369" i="100"/>
  <c r="K369" i="100"/>
  <c r="AL369" i="100" s="1"/>
  <c r="BA368" i="100"/>
  <c r="AH368" i="100"/>
  <c r="K368" i="100"/>
  <c r="AT368" i="100" s="1"/>
  <c r="BA367" i="100"/>
  <c r="AH367" i="100"/>
  <c r="K367" i="100"/>
  <c r="BA366" i="100"/>
  <c r="AH366" i="100"/>
  <c r="K366" i="100"/>
  <c r="J366" i="100" s="1"/>
  <c r="BA365" i="100"/>
  <c r="AH365" i="100"/>
  <c r="K365" i="100"/>
  <c r="AR365" i="100" s="1"/>
  <c r="BA364" i="100"/>
  <c r="AH364" i="100"/>
  <c r="K364" i="100"/>
  <c r="AQ364" i="100" s="1"/>
  <c r="BA363" i="100"/>
  <c r="AH363" i="100"/>
  <c r="K363" i="100"/>
  <c r="J363" i="100" s="1"/>
  <c r="BA362" i="100"/>
  <c r="AH362" i="100"/>
  <c r="K362" i="100"/>
  <c r="AG362" i="100" s="1"/>
  <c r="BA361" i="100"/>
  <c r="AH361" i="100"/>
  <c r="K361" i="100"/>
  <c r="AR361" i="100" s="1"/>
  <c r="BA360" i="100"/>
  <c r="AH360" i="100"/>
  <c r="K360" i="100"/>
  <c r="J360" i="100" s="1"/>
  <c r="BA359" i="100"/>
  <c r="AH359" i="100"/>
  <c r="K359" i="100"/>
  <c r="BA358" i="100"/>
  <c r="AH358" i="100"/>
  <c r="K358" i="100"/>
  <c r="AS358" i="100" s="1"/>
  <c r="BA357" i="100"/>
  <c r="AH357" i="100"/>
  <c r="K357" i="100"/>
  <c r="AT357" i="100" s="1"/>
  <c r="BA356" i="100"/>
  <c r="AH356" i="100"/>
  <c r="K356" i="100"/>
  <c r="I356" i="100" s="1"/>
  <c r="BA355" i="100"/>
  <c r="AH355" i="100"/>
  <c r="K355" i="100"/>
  <c r="AP355" i="100" s="1"/>
  <c r="L355" i="100" s="1"/>
  <c r="BA354" i="100"/>
  <c r="AH354" i="100"/>
  <c r="K354" i="100"/>
  <c r="AO354" i="100" s="1"/>
  <c r="BA353" i="100"/>
  <c r="AH353" i="100"/>
  <c r="K353" i="100"/>
  <c r="AQ353" i="100" s="1"/>
  <c r="BA352" i="100"/>
  <c r="AH352" i="100"/>
  <c r="K352" i="100"/>
  <c r="BA351" i="100"/>
  <c r="AH351" i="100"/>
  <c r="K351" i="100"/>
  <c r="J351" i="100" s="1"/>
  <c r="BA350" i="100"/>
  <c r="AH350" i="100"/>
  <c r="K350" i="100"/>
  <c r="AO350" i="100" s="1"/>
  <c r="BA349" i="100"/>
  <c r="AH349" i="100"/>
  <c r="K349" i="100"/>
  <c r="AS349" i="100" s="1"/>
  <c r="BA348" i="100"/>
  <c r="AH348" i="100"/>
  <c r="K348" i="100"/>
  <c r="AP348" i="100" s="1"/>
  <c r="BA347" i="100"/>
  <c r="AH347" i="100"/>
  <c r="K347" i="100"/>
  <c r="BA346" i="100"/>
  <c r="AH346" i="100"/>
  <c r="K346" i="100"/>
  <c r="AP346" i="100" s="1"/>
  <c r="BA345" i="100"/>
  <c r="AH345" i="100"/>
  <c r="K345" i="100"/>
  <c r="BA344" i="100"/>
  <c r="AH344" i="100"/>
  <c r="K344" i="100"/>
  <c r="J344" i="100" s="1"/>
  <c r="BA343" i="100"/>
  <c r="AH343" i="100"/>
  <c r="K343" i="100"/>
  <c r="AO343" i="100" s="1"/>
  <c r="BA342" i="100"/>
  <c r="AH342" i="100"/>
  <c r="K342" i="100"/>
  <c r="AO342" i="100" s="1"/>
  <c r="BA341" i="100"/>
  <c r="AH341" i="100"/>
  <c r="K341" i="100"/>
  <c r="AT341" i="100" s="1"/>
  <c r="BA340" i="100"/>
  <c r="AH340" i="100"/>
  <c r="K340" i="100"/>
  <c r="J340" i="100" s="1"/>
  <c r="BA339" i="100"/>
  <c r="AH339" i="100"/>
  <c r="K339" i="100"/>
  <c r="AG339" i="100" s="1"/>
  <c r="BA338" i="100"/>
  <c r="AH338" i="100"/>
  <c r="K338" i="100"/>
  <c r="AG338" i="100" s="1"/>
  <c r="BA337" i="100"/>
  <c r="AH337" i="100"/>
  <c r="K337" i="100"/>
  <c r="AS337" i="100" s="1"/>
  <c r="BA336" i="100"/>
  <c r="AH336" i="100"/>
  <c r="K336" i="100"/>
  <c r="AT336" i="100" s="1"/>
  <c r="BA335" i="100"/>
  <c r="AH335" i="100"/>
  <c r="K335" i="100"/>
  <c r="J335" i="100" s="1"/>
  <c r="BA334" i="100"/>
  <c r="AH334" i="100"/>
  <c r="K334" i="100"/>
  <c r="AO334" i="100" s="1"/>
  <c r="BA333" i="100"/>
  <c r="AH333" i="100"/>
  <c r="K333" i="100"/>
  <c r="AT333" i="100" s="1"/>
  <c r="BA332" i="100"/>
  <c r="AH332" i="100"/>
  <c r="K332" i="100"/>
  <c r="J332" i="100" s="1"/>
  <c r="BA331" i="100"/>
  <c r="AH331" i="100"/>
  <c r="K331" i="100"/>
  <c r="BA330" i="100"/>
  <c r="AH330" i="100"/>
  <c r="K330" i="100"/>
  <c r="AR330" i="100" s="1"/>
  <c r="BA329" i="100"/>
  <c r="AH329" i="100"/>
  <c r="K329" i="100"/>
  <c r="AO329" i="100" s="1"/>
  <c r="BA328" i="100"/>
  <c r="AH328" i="100"/>
  <c r="K328" i="100"/>
  <c r="AT328" i="100" s="1"/>
  <c r="BA327" i="100"/>
  <c r="AH327" i="100"/>
  <c r="K327" i="100"/>
  <c r="J327" i="100" s="1"/>
  <c r="BA326" i="100"/>
  <c r="AH326" i="100"/>
  <c r="K326" i="100"/>
  <c r="AR326" i="100" s="1"/>
  <c r="BA325" i="100"/>
  <c r="AH325" i="100"/>
  <c r="K325" i="100"/>
  <c r="AO325" i="100" s="1"/>
  <c r="BA324" i="100"/>
  <c r="AH324" i="100"/>
  <c r="K324" i="100"/>
  <c r="AP324" i="100" s="1"/>
  <c r="BA323" i="100"/>
  <c r="AH323" i="100"/>
  <c r="K323" i="100"/>
  <c r="I323" i="100" s="1"/>
  <c r="BA322" i="100"/>
  <c r="AH322" i="100"/>
  <c r="K322" i="100"/>
  <c r="AT322" i="100" s="1"/>
  <c r="BA321" i="100"/>
  <c r="AH321" i="100"/>
  <c r="K321" i="100"/>
  <c r="AO321" i="100" s="1"/>
  <c r="BA320" i="100"/>
  <c r="AH320" i="100"/>
  <c r="K320" i="100"/>
  <c r="AP320" i="100" s="1"/>
  <c r="BA319" i="100"/>
  <c r="AH319" i="100"/>
  <c r="K319" i="100"/>
  <c r="BA318" i="100"/>
  <c r="AH318" i="100"/>
  <c r="K318" i="100"/>
  <c r="I318" i="100" s="1"/>
  <c r="BA317" i="100"/>
  <c r="AH317" i="100"/>
  <c r="K317" i="100"/>
  <c r="J317" i="100" s="1"/>
  <c r="BA316" i="100"/>
  <c r="AH316" i="100"/>
  <c r="K316" i="100"/>
  <c r="AS316" i="100" s="1"/>
  <c r="BA315" i="100"/>
  <c r="AH315" i="100"/>
  <c r="K315" i="100"/>
  <c r="AS315" i="100" s="1"/>
  <c r="BA314" i="100"/>
  <c r="AH314" i="100"/>
  <c r="K314" i="100"/>
  <c r="AT314" i="100" s="1"/>
  <c r="BA313" i="100"/>
  <c r="AH313" i="100"/>
  <c r="K313" i="100"/>
  <c r="BA312" i="100"/>
  <c r="AH312" i="100"/>
  <c r="K312" i="100"/>
  <c r="AT312" i="100" s="1"/>
  <c r="BA311" i="100"/>
  <c r="AH311" i="100"/>
  <c r="K311" i="100"/>
  <c r="AT311" i="100" s="1"/>
  <c r="BA310" i="100"/>
  <c r="AH310" i="100"/>
  <c r="K310" i="100"/>
  <c r="J310" i="100" s="1"/>
  <c r="BA309" i="100"/>
  <c r="AH309" i="100"/>
  <c r="K309" i="100"/>
  <c r="AR309" i="100" s="1"/>
  <c r="BA308" i="100"/>
  <c r="AH308" i="100"/>
  <c r="K308" i="100"/>
  <c r="J308" i="100" s="1"/>
  <c r="BA307" i="100"/>
  <c r="AH307" i="100"/>
  <c r="K307" i="100"/>
  <c r="BA306" i="100"/>
  <c r="AH306" i="100"/>
  <c r="K306" i="100"/>
  <c r="I306" i="100" s="1"/>
  <c r="BA305" i="100"/>
  <c r="AH305" i="100"/>
  <c r="K305" i="100"/>
  <c r="AT305" i="100" s="1"/>
  <c r="BA304" i="100"/>
  <c r="AH304" i="100"/>
  <c r="K304" i="100"/>
  <c r="BA303" i="100"/>
  <c r="AH303" i="100"/>
  <c r="K303" i="100"/>
  <c r="AL303" i="100" s="1"/>
  <c r="BA302" i="100"/>
  <c r="AH302" i="100"/>
  <c r="K302" i="100"/>
  <c r="AS302" i="100" s="1"/>
  <c r="BA301" i="100"/>
  <c r="AH301" i="100"/>
  <c r="K301" i="100"/>
  <c r="J301" i="100" s="1"/>
  <c r="BA300" i="100"/>
  <c r="AH300" i="100"/>
  <c r="K300" i="100"/>
  <c r="J300" i="100" s="1"/>
  <c r="BA299" i="100"/>
  <c r="AH299" i="100"/>
  <c r="K299" i="100"/>
  <c r="AS299" i="100" s="1"/>
  <c r="BA298" i="100"/>
  <c r="AH298" i="100"/>
  <c r="K298" i="100"/>
  <c r="O298" i="100" s="1"/>
  <c r="BA297" i="100"/>
  <c r="AH297" i="100"/>
  <c r="K297" i="100"/>
  <c r="J297" i="100" s="1"/>
  <c r="BA296" i="100"/>
  <c r="AH296" i="100"/>
  <c r="K296" i="100"/>
  <c r="AS296" i="100" s="1"/>
  <c r="BA295" i="100"/>
  <c r="AH295" i="100"/>
  <c r="K295" i="100"/>
  <c r="BA294" i="100"/>
  <c r="AH294" i="100"/>
  <c r="K294" i="100"/>
  <c r="I294" i="100" s="1"/>
  <c r="BA293" i="100"/>
  <c r="AH293" i="100"/>
  <c r="K293" i="100"/>
  <c r="AQ293" i="100" s="1"/>
  <c r="BA292" i="100"/>
  <c r="AH292" i="100"/>
  <c r="K292" i="100"/>
  <c r="BA291" i="100"/>
  <c r="AH291" i="100"/>
  <c r="K291" i="100"/>
  <c r="AS291" i="100" s="1"/>
  <c r="BA290" i="100"/>
  <c r="AH290" i="100"/>
  <c r="K290" i="100"/>
  <c r="AS290" i="100" s="1"/>
  <c r="BA289" i="100"/>
  <c r="AH289" i="100"/>
  <c r="K289" i="100"/>
  <c r="AS289" i="100" s="1"/>
  <c r="BA288" i="100"/>
  <c r="AH288" i="100"/>
  <c r="K288" i="100"/>
  <c r="AS288" i="100" s="1"/>
  <c r="BA287" i="100"/>
  <c r="AH287" i="100"/>
  <c r="K287" i="100"/>
  <c r="AT287" i="100" s="1"/>
  <c r="BA286" i="100"/>
  <c r="AH286" i="100"/>
  <c r="K286" i="100"/>
  <c r="AT286" i="100" s="1"/>
  <c r="BA285" i="100"/>
  <c r="AH285" i="100"/>
  <c r="K285" i="100"/>
  <c r="AP285" i="100" s="1"/>
  <c r="L285" i="100" s="1"/>
  <c r="BA284" i="100"/>
  <c r="AH284" i="100"/>
  <c r="K284" i="100"/>
  <c r="AS284" i="100" s="1"/>
  <c r="BA283" i="100"/>
  <c r="AH283" i="100"/>
  <c r="K283" i="100"/>
  <c r="BA282" i="100"/>
  <c r="AH282" i="100"/>
  <c r="K282" i="100"/>
  <c r="AL282" i="100" s="1"/>
  <c r="BA281" i="100"/>
  <c r="AH281" i="100"/>
  <c r="K281" i="100"/>
  <c r="AS281" i="100" s="1"/>
  <c r="BA280" i="100"/>
  <c r="AH280" i="100"/>
  <c r="K280" i="100"/>
  <c r="AN280" i="100" s="1"/>
  <c r="BA279" i="100"/>
  <c r="AH279" i="100"/>
  <c r="K279" i="100"/>
  <c r="AP279" i="100" s="1"/>
  <c r="BA278" i="100"/>
  <c r="AH278" i="100"/>
  <c r="K278" i="100"/>
  <c r="AT278" i="100" s="1"/>
  <c r="BA277" i="100"/>
  <c r="AH277" i="100"/>
  <c r="K277" i="100"/>
  <c r="AQ277" i="100" s="1"/>
  <c r="BA276" i="100"/>
  <c r="AH276" i="100"/>
  <c r="K276" i="100"/>
  <c r="AS276" i="100" s="1"/>
  <c r="BA275" i="100"/>
  <c r="AH275" i="100"/>
  <c r="K275" i="100"/>
  <c r="AS275" i="100" s="1"/>
  <c r="BA274" i="100"/>
  <c r="AH274" i="100"/>
  <c r="K274" i="100"/>
  <c r="AS274" i="100" s="1"/>
  <c r="BA273" i="100"/>
  <c r="AH273" i="100"/>
  <c r="K273" i="100"/>
  <c r="AR273" i="100" s="1"/>
  <c r="BA272" i="100"/>
  <c r="AH272" i="100"/>
  <c r="K272" i="100"/>
  <c r="AL272" i="100" s="1"/>
  <c r="BA271" i="100"/>
  <c r="AH271" i="100"/>
  <c r="K271" i="100"/>
  <c r="BA270" i="100"/>
  <c r="AH270" i="100"/>
  <c r="K270" i="100"/>
  <c r="AS270" i="100" s="1"/>
  <c r="BA269" i="100"/>
  <c r="AH269" i="100"/>
  <c r="K269" i="100"/>
  <c r="AR269" i="100" s="1"/>
  <c r="BA268" i="100"/>
  <c r="AH268" i="100"/>
  <c r="K268" i="100"/>
  <c r="J268" i="100" s="1"/>
  <c r="BA267" i="100"/>
  <c r="AH267" i="100"/>
  <c r="K267" i="100"/>
  <c r="AT267" i="100" s="1"/>
  <c r="BA266" i="100"/>
  <c r="AH266" i="100"/>
  <c r="K266" i="100"/>
  <c r="AS266" i="100" s="1"/>
  <c r="BA265" i="100"/>
  <c r="AH265" i="100"/>
  <c r="K265" i="100"/>
  <c r="AO265" i="100" s="1"/>
  <c r="BA264" i="100"/>
  <c r="AH264" i="100"/>
  <c r="K264" i="100"/>
  <c r="BA263" i="100"/>
  <c r="AH263" i="100"/>
  <c r="K263" i="100"/>
  <c r="AP263" i="100" s="1"/>
  <c r="BA262" i="100"/>
  <c r="AH262" i="100"/>
  <c r="K262" i="100"/>
  <c r="AS262" i="100" s="1"/>
  <c r="BA261" i="100"/>
  <c r="AH261" i="100"/>
  <c r="K261" i="100"/>
  <c r="AQ261" i="100" s="1"/>
  <c r="BA260" i="100"/>
  <c r="AH260" i="100"/>
  <c r="K260" i="100"/>
  <c r="AN260" i="100" s="1"/>
  <c r="BA259" i="100"/>
  <c r="AH259" i="100"/>
  <c r="K259" i="100"/>
  <c r="BA258" i="100"/>
  <c r="AH258" i="100"/>
  <c r="K258" i="100"/>
  <c r="AM258" i="100" s="1"/>
  <c r="BA257" i="100"/>
  <c r="AH257" i="100"/>
  <c r="K257" i="100"/>
  <c r="AR257" i="100" s="1"/>
  <c r="BA256" i="100"/>
  <c r="AH256" i="100"/>
  <c r="K256" i="100"/>
  <c r="AS256" i="100" s="1"/>
  <c r="BA255" i="100"/>
  <c r="AH255" i="100"/>
  <c r="K255" i="100"/>
  <c r="AQ255" i="100" s="1"/>
  <c r="BA254" i="100"/>
  <c r="AH254" i="100"/>
  <c r="K254" i="100"/>
  <c r="AS254" i="100" s="1"/>
  <c r="BA253" i="100"/>
  <c r="AH253" i="100"/>
  <c r="K253" i="100"/>
  <c r="AG253" i="100" s="1"/>
  <c r="BA252" i="100"/>
  <c r="AH252" i="100"/>
  <c r="K252" i="100"/>
  <c r="AT252" i="100" s="1"/>
  <c r="BA251" i="100"/>
  <c r="AH251" i="100"/>
  <c r="K251" i="100"/>
  <c r="BA250" i="100"/>
  <c r="AH250" i="100"/>
  <c r="K250" i="100"/>
  <c r="AS250" i="100" s="1"/>
  <c r="BA249" i="100"/>
  <c r="AH249" i="100"/>
  <c r="K249" i="100"/>
  <c r="AT249" i="100" s="1"/>
  <c r="BA248" i="100"/>
  <c r="AH248" i="100"/>
  <c r="K248" i="100"/>
  <c r="AR248" i="100" s="1"/>
  <c r="BA247" i="100"/>
  <c r="AH247" i="100"/>
  <c r="K247" i="100"/>
  <c r="AO247" i="100" s="1"/>
  <c r="BA246" i="100"/>
  <c r="AH246" i="100"/>
  <c r="K246" i="100"/>
  <c r="AO246" i="100" s="1"/>
  <c r="BA245" i="100"/>
  <c r="AH245" i="100"/>
  <c r="K245" i="100"/>
  <c r="I245" i="100" s="1"/>
  <c r="BA244" i="100"/>
  <c r="AH244" i="100"/>
  <c r="K244" i="100"/>
  <c r="AS244" i="100" s="1"/>
  <c r="BA243" i="100"/>
  <c r="AH243" i="100"/>
  <c r="K243" i="100"/>
  <c r="AO243" i="100" s="1"/>
  <c r="BA242" i="100"/>
  <c r="AH242" i="100"/>
  <c r="K242" i="100"/>
  <c r="AG242" i="100" s="1"/>
  <c r="BA241" i="100"/>
  <c r="AH241" i="100"/>
  <c r="K241" i="100"/>
  <c r="AQ241" i="100" s="1"/>
  <c r="BA240" i="100"/>
  <c r="AH240" i="100"/>
  <c r="K240" i="100"/>
  <c r="J240" i="100" s="1"/>
  <c r="BA239" i="100"/>
  <c r="AH239" i="100"/>
  <c r="K239" i="100"/>
  <c r="J239" i="100" s="1"/>
  <c r="BA238" i="100"/>
  <c r="AH238" i="100"/>
  <c r="K238" i="100"/>
  <c r="AO238" i="100" s="1"/>
  <c r="BA237" i="100"/>
  <c r="AH237" i="100"/>
  <c r="K237" i="100"/>
  <c r="O237" i="100" s="1"/>
  <c r="AI237" i="100" s="1"/>
  <c r="AV237" i="100" s="1"/>
  <c r="BA236" i="100"/>
  <c r="AH236" i="100"/>
  <c r="K236" i="100"/>
  <c r="AS236" i="100" s="1"/>
  <c r="BA235" i="100"/>
  <c r="AH235" i="100"/>
  <c r="K235" i="100"/>
  <c r="AO235" i="100" s="1"/>
  <c r="BA234" i="100"/>
  <c r="AH234" i="100"/>
  <c r="K234" i="100"/>
  <c r="AG234" i="100" s="1"/>
  <c r="BA233" i="100"/>
  <c r="AH233" i="100"/>
  <c r="K233" i="100"/>
  <c r="BA232" i="100"/>
  <c r="AH232" i="100"/>
  <c r="K232" i="100"/>
  <c r="AN232" i="100" s="1"/>
  <c r="BA231" i="100"/>
  <c r="AH231" i="100"/>
  <c r="K231" i="100"/>
  <c r="AM231" i="100" s="1"/>
  <c r="BA230" i="100"/>
  <c r="AH230" i="100"/>
  <c r="K230" i="100"/>
  <c r="AR230" i="100" s="1"/>
  <c r="BA229" i="100"/>
  <c r="AH229" i="100"/>
  <c r="K229" i="100"/>
  <c r="I229" i="100" s="1"/>
  <c r="BA228" i="100"/>
  <c r="AH228" i="100"/>
  <c r="K228" i="100"/>
  <c r="AS228" i="100" s="1"/>
  <c r="BA227" i="100"/>
  <c r="AH227" i="100"/>
  <c r="K227" i="100"/>
  <c r="J227" i="100" s="1"/>
  <c r="BA226" i="100"/>
  <c r="AH226" i="100"/>
  <c r="K226" i="100"/>
  <c r="AL226" i="100" s="1"/>
  <c r="BA225" i="100"/>
  <c r="AH225" i="100"/>
  <c r="K225" i="100"/>
  <c r="AT225" i="100" s="1"/>
  <c r="BA224" i="100"/>
  <c r="AH224" i="100"/>
  <c r="K224" i="100"/>
  <c r="J224" i="100" s="1"/>
  <c r="BA223" i="100"/>
  <c r="AH223" i="100"/>
  <c r="K223" i="100"/>
  <c r="AO223" i="100" s="1"/>
  <c r="BA222" i="100"/>
  <c r="AH222" i="100"/>
  <c r="K222" i="100"/>
  <c r="AS222" i="100" s="1"/>
  <c r="BA221" i="100"/>
  <c r="AH221" i="100"/>
  <c r="K221" i="100"/>
  <c r="AS221" i="100" s="1"/>
  <c r="BA220" i="100"/>
  <c r="AH220" i="100"/>
  <c r="K220" i="100"/>
  <c r="BA219" i="100"/>
  <c r="AH219" i="100"/>
  <c r="K219" i="100"/>
  <c r="AN219" i="100" s="1"/>
  <c r="BA218" i="100"/>
  <c r="AH218" i="100"/>
  <c r="K218" i="100"/>
  <c r="AG218" i="100" s="1"/>
  <c r="BA217" i="100"/>
  <c r="AH217" i="100"/>
  <c r="K217" i="100"/>
  <c r="AN217" i="100" s="1"/>
  <c r="BA216" i="100"/>
  <c r="AH216" i="100"/>
  <c r="K216" i="100"/>
  <c r="J216" i="100" s="1"/>
  <c r="BA215" i="100"/>
  <c r="AH215" i="100"/>
  <c r="K215" i="100"/>
  <c r="AQ215" i="100" s="1"/>
  <c r="BA214" i="100"/>
  <c r="AH214" i="100"/>
  <c r="K214" i="100"/>
  <c r="AO214" i="100" s="1"/>
  <c r="BA213" i="100"/>
  <c r="AH213" i="100"/>
  <c r="K213" i="100"/>
  <c r="AS213" i="100" s="1"/>
  <c r="BA212" i="100"/>
  <c r="AH212" i="100"/>
  <c r="K212" i="100"/>
  <c r="O212" i="100" s="1"/>
  <c r="AI212" i="100" s="1"/>
  <c r="AV212" i="100" s="1"/>
  <c r="BA211" i="100"/>
  <c r="AH211" i="100"/>
  <c r="K211" i="100"/>
  <c r="BA210" i="100"/>
  <c r="AH210" i="100"/>
  <c r="K210" i="100"/>
  <c r="AS210" i="100" s="1"/>
  <c r="BA209" i="100"/>
  <c r="AH209" i="100"/>
  <c r="K209" i="100"/>
  <c r="AT209" i="100" s="1"/>
  <c r="BA208" i="100"/>
  <c r="AH208" i="100"/>
  <c r="K208" i="100"/>
  <c r="AR208" i="100" s="1"/>
  <c r="BA207" i="100"/>
  <c r="AH207" i="100"/>
  <c r="K207" i="100"/>
  <c r="AQ207" i="100" s="1"/>
  <c r="BA206" i="100"/>
  <c r="AH206" i="100"/>
  <c r="K206" i="100"/>
  <c r="AS206" i="100" s="1"/>
  <c r="BA205" i="100"/>
  <c r="AH205" i="100"/>
  <c r="K205" i="100"/>
  <c r="AS205" i="100" s="1"/>
  <c r="BA204" i="100"/>
  <c r="AH204" i="100"/>
  <c r="K204" i="100"/>
  <c r="O204" i="100" s="1"/>
  <c r="AI204" i="100" s="1"/>
  <c r="AV204" i="100" s="1"/>
  <c r="BA203" i="100"/>
  <c r="AH203" i="100"/>
  <c r="K203" i="100"/>
  <c r="AQ203" i="100" s="1"/>
  <c r="BA202" i="100"/>
  <c r="AH202" i="100"/>
  <c r="K202" i="100"/>
  <c r="BA201" i="100"/>
  <c r="AH201" i="100"/>
  <c r="K201" i="100"/>
  <c r="AS201" i="100" s="1"/>
  <c r="BA200" i="100"/>
  <c r="AH200" i="100"/>
  <c r="K200" i="100"/>
  <c r="AP200" i="100" s="1"/>
  <c r="L200" i="100" s="1"/>
  <c r="BA199" i="100"/>
  <c r="AH199" i="100"/>
  <c r="K199" i="100"/>
  <c r="J199" i="100" s="1"/>
  <c r="BA198" i="100"/>
  <c r="AH198" i="100"/>
  <c r="K198" i="100"/>
  <c r="BA197" i="100"/>
  <c r="AH197" i="100"/>
  <c r="K197" i="100"/>
  <c r="AT197" i="100" s="1"/>
  <c r="BA196" i="100"/>
  <c r="AH196" i="100"/>
  <c r="K196" i="100"/>
  <c r="AS196" i="100" s="1"/>
  <c r="BA195" i="100"/>
  <c r="AH195" i="100"/>
  <c r="K195" i="100"/>
  <c r="AQ195" i="100" s="1"/>
  <c r="BA194" i="100"/>
  <c r="AH194" i="100"/>
  <c r="K194" i="100"/>
  <c r="AS194" i="100" s="1"/>
  <c r="BA193" i="100"/>
  <c r="AH193" i="100"/>
  <c r="K193" i="100"/>
  <c r="AP193" i="100" s="1"/>
  <c r="L193" i="100" s="1"/>
  <c r="BA192" i="100"/>
  <c r="AH192" i="100"/>
  <c r="K192" i="100"/>
  <c r="O192" i="100" s="1"/>
  <c r="AI192" i="100" s="1"/>
  <c r="AV192" i="100" s="1"/>
  <c r="BA191" i="100"/>
  <c r="AH191" i="100"/>
  <c r="K191" i="100"/>
  <c r="AQ191" i="100" s="1"/>
  <c r="BA190" i="100"/>
  <c r="AH190" i="100"/>
  <c r="K190" i="100"/>
  <c r="BA189" i="100"/>
  <c r="AH189" i="100"/>
  <c r="K189" i="100"/>
  <c r="O189" i="100" s="1"/>
  <c r="AK189" i="100" s="1"/>
  <c r="AX189" i="100" s="1"/>
  <c r="BA188" i="100"/>
  <c r="AH188" i="100"/>
  <c r="K188" i="100"/>
  <c r="J188" i="100" s="1"/>
  <c r="BA187" i="100"/>
  <c r="AH187" i="100"/>
  <c r="K187" i="100"/>
  <c r="J187" i="100" s="1"/>
  <c r="BA186" i="100"/>
  <c r="AH186" i="100"/>
  <c r="K186" i="100"/>
  <c r="AS186" i="100" s="1"/>
  <c r="BA185" i="100"/>
  <c r="AH185" i="100"/>
  <c r="K185" i="100"/>
  <c r="I185" i="100" s="1"/>
  <c r="BA184" i="100"/>
  <c r="AH184" i="100"/>
  <c r="K184" i="100"/>
  <c r="AS184" i="100" s="1"/>
  <c r="BA183" i="100"/>
  <c r="AH183" i="100"/>
  <c r="K183" i="100"/>
  <c r="BA182" i="100"/>
  <c r="AH182" i="100"/>
  <c r="K182" i="100"/>
  <c r="AO182" i="100" s="1"/>
  <c r="BA181" i="100"/>
  <c r="AH181" i="100"/>
  <c r="K181" i="100"/>
  <c r="I181" i="100" s="1"/>
  <c r="BA180" i="100"/>
  <c r="AH180" i="100"/>
  <c r="K180" i="100"/>
  <c r="J180" i="100" s="1"/>
  <c r="BA179" i="100"/>
  <c r="AH179" i="100"/>
  <c r="K179" i="100"/>
  <c r="J179" i="100" s="1"/>
  <c r="BA178" i="100"/>
  <c r="AH178" i="100"/>
  <c r="K178" i="100"/>
  <c r="BA177" i="100"/>
  <c r="AH177" i="100"/>
  <c r="K177" i="100"/>
  <c r="AS177" i="100" s="1"/>
  <c r="BA176" i="100"/>
  <c r="AH176" i="100"/>
  <c r="K176" i="100"/>
  <c r="AT176" i="100" s="1"/>
  <c r="BA175" i="100"/>
  <c r="AH175" i="100"/>
  <c r="K175" i="100"/>
  <c r="AQ175" i="100" s="1"/>
  <c r="BA174" i="100"/>
  <c r="AH174" i="100"/>
  <c r="K174" i="100"/>
  <c r="AP174" i="100" s="1"/>
  <c r="L174" i="100" s="1"/>
  <c r="BA173" i="100"/>
  <c r="AH173" i="100"/>
  <c r="K173" i="100"/>
  <c r="I173" i="100" s="1"/>
  <c r="BA172" i="100"/>
  <c r="AH172" i="100"/>
  <c r="K172" i="100"/>
  <c r="AS172" i="100" s="1"/>
  <c r="BA171" i="100"/>
  <c r="AH171" i="100"/>
  <c r="K171" i="100"/>
  <c r="J171" i="100" s="1"/>
  <c r="BA170" i="100"/>
  <c r="AH170" i="100"/>
  <c r="K170" i="100"/>
  <c r="AP170" i="100" s="1"/>
  <c r="BA169" i="100"/>
  <c r="AH169" i="100"/>
  <c r="K169" i="100"/>
  <c r="AT169" i="100" s="1"/>
  <c r="BA168" i="100"/>
  <c r="AH168" i="100"/>
  <c r="K168" i="100"/>
  <c r="AS168" i="100" s="1"/>
  <c r="BA167" i="100"/>
  <c r="AH167" i="100"/>
  <c r="K167" i="100"/>
  <c r="AT167" i="100" s="1"/>
  <c r="BA166" i="100"/>
  <c r="AH166" i="100"/>
  <c r="K166" i="100"/>
  <c r="AR166" i="100" s="1"/>
  <c r="BA165" i="100"/>
  <c r="AH165" i="100"/>
  <c r="K165" i="100"/>
  <c r="AS165" i="100" s="1"/>
  <c r="BA164" i="100"/>
  <c r="AH164" i="100"/>
  <c r="K164" i="100"/>
  <c r="AQ164" i="100" s="1"/>
  <c r="BA163" i="100"/>
  <c r="AH163" i="100"/>
  <c r="K163" i="100"/>
  <c r="J163" i="100" s="1"/>
  <c r="BA162" i="100"/>
  <c r="AH162" i="100"/>
  <c r="K162" i="100"/>
  <c r="AR162" i="100" s="1"/>
  <c r="BA161" i="100"/>
  <c r="AH161" i="100"/>
  <c r="K161" i="100"/>
  <c r="J161" i="100" s="1"/>
  <c r="BA160" i="100"/>
  <c r="AH160" i="100"/>
  <c r="K160" i="100"/>
  <c r="AT160" i="100" s="1"/>
  <c r="BA159" i="100"/>
  <c r="AH159" i="100"/>
  <c r="K159" i="100"/>
  <c r="AS159" i="100" s="1"/>
  <c r="BA158" i="100"/>
  <c r="AH158" i="100"/>
  <c r="K158" i="100"/>
  <c r="AR158" i="100" s="1"/>
  <c r="BA157" i="100"/>
  <c r="AH157" i="100"/>
  <c r="K157" i="100"/>
  <c r="AS157" i="100" s="1"/>
  <c r="BA156" i="100"/>
  <c r="AH156" i="100"/>
  <c r="K156" i="100"/>
  <c r="I156" i="100" s="1"/>
  <c r="BA155" i="100"/>
  <c r="AH155" i="100"/>
  <c r="K155" i="100"/>
  <c r="AP155" i="100" s="1"/>
  <c r="L155" i="100" s="1"/>
  <c r="BA30" i="100"/>
  <c r="AH30" i="100"/>
  <c r="K30" i="100"/>
  <c r="AR30" i="100" s="1"/>
  <c r="BA29" i="100"/>
  <c r="AH29" i="100"/>
  <c r="K29" i="100"/>
  <c r="BA28" i="100"/>
  <c r="AH28" i="100"/>
  <c r="K28" i="100"/>
  <c r="AT28" i="100" s="1"/>
  <c r="BA27" i="100"/>
  <c r="AH27" i="100"/>
  <c r="K27" i="100"/>
  <c r="AR27" i="100" s="1"/>
  <c r="BA26" i="100"/>
  <c r="AH26" i="100"/>
  <c r="K26" i="100"/>
  <c r="AR26" i="100" s="1"/>
  <c r="BA25" i="100"/>
  <c r="AH25" i="100"/>
  <c r="K25" i="100"/>
  <c r="AM25" i="100" s="1"/>
  <c r="BA24" i="100"/>
  <c r="AH24" i="100"/>
  <c r="K24" i="100"/>
  <c r="I24" i="100" s="1"/>
  <c r="BA23" i="100"/>
  <c r="AH23" i="100"/>
  <c r="K23" i="100"/>
  <c r="AQ23" i="100" s="1"/>
  <c r="C23" i="100"/>
  <c r="C24" i="100" s="1"/>
  <c r="C25" i="100" s="1"/>
  <c r="C26" i="100" s="1"/>
  <c r="C27" i="100" s="1"/>
  <c r="C28" i="100" s="1"/>
  <c r="C29" i="100" s="1"/>
  <c r="C30" i="100" s="1"/>
  <c r="BA22" i="100"/>
  <c r="AH22" i="100"/>
  <c r="K22" i="100"/>
  <c r="AR22" i="100" s="1"/>
  <c r="E10" i="100"/>
  <c r="E9" i="100"/>
  <c r="O8" i="100"/>
  <c r="E32" i="2" s="1"/>
  <c r="V6" i="100"/>
  <c r="O6" i="100"/>
  <c r="C6" i="100"/>
  <c r="O5" i="100"/>
  <c r="A56" i="2" s="1"/>
  <c r="C5" i="100"/>
  <c r="AR4" i="100"/>
  <c r="AQ4" i="100"/>
  <c r="AP4" i="100"/>
  <c r="AO4" i="100"/>
  <c r="AN4" i="100"/>
  <c r="AM4" i="100"/>
  <c r="AL4" i="100"/>
  <c r="AK4" i="100"/>
  <c r="AJ4" i="100"/>
  <c r="AI4" i="100"/>
  <c r="AH4" i="100"/>
  <c r="AG4" i="100"/>
  <c r="AF4" i="100"/>
  <c r="AE4" i="100"/>
  <c r="AD4" i="100"/>
  <c r="AC4" i="100"/>
  <c r="AB4" i="100"/>
  <c r="C4" i="100"/>
  <c r="C3" i="100"/>
  <c r="C2" i="100"/>
  <c r="C1" i="100"/>
  <c r="BN40" i="2"/>
  <c r="BA64" i="2"/>
  <c r="C9" i="2"/>
  <c r="C31" i="102" l="1"/>
  <c r="C32" i="102" s="1"/>
  <c r="C33" i="102" s="1"/>
  <c r="C34" i="102" s="1"/>
  <c r="C35" i="102" s="1"/>
  <c r="C36" i="102" s="1"/>
  <c r="C37" i="102" s="1"/>
  <c r="C38" i="102" s="1"/>
  <c r="C39" i="102" s="1"/>
  <c r="C40" i="102" s="1"/>
  <c r="C41" i="102" s="1"/>
  <c r="C42" i="102" s="1"/>
  <c r="C43" i="102" s="1"/>
  <c r="C44" i="102" s="1"/>
  <c r="C45" i="102" s="1"/>
  <c r="C46" i="102" s="1"/>
  <c r="C47" i="102" s="1"/>
  <c r="C48" i="102" s="1"/>
  <c r="C49" i="102" s="1"/>
  <c r="C50" i="102" s="1"/>
  <c r="C51" i="102" s="1"/>
  <c r="C52" i="102" s="1"/>
  <c r="C53" i="102" s="1"/>
  <c r="C54" i="102" s="1"/>
  <c r="C55" i="102" s="1"/>
  <c r="C56" i="102" s="1"/>
  <c r="C57" i="102" s="1"/>
  <c r="C58" i="102" s="1"/>
  <c r="C59" i="102" s="1"/>
  <c r="C60" i="102" s="1"/>
  <c r="C61" i="102" s="1"/>
  <c r="C62" i="102" s="1"/>
  <c r="C63" i="102" s="1"/>
  <c r="C64" i="102" s="1"/>
  <c r="C65" i="102" s="1"/>
  <c r="C66" i="102" s="1"/>
  <c r="C67" i="102" s="1"/>
  <c r="C68" i="102" s="1"/>
  <c r="C69" i="102" s="1"/>
  <c r="C70" i="102" s="1"/>
  <c r="C71" i="102" s="1"/>
  <c r="C72" i="102" s="1"/>
  <c r="C73" i="102" s="1"/>
  <c r="C74" i="102" s="1"/>
  <c r="C75" i="102" s="1"/>
  <c r="C76" i="102" s="1"/>
  <c r="C77" i="102" s="1"/>
  <c r="C78" i="102" s="1"/>
  <c r="C79" i="102" s="1"/>
  <c r="C80" i="102" s="1"/>
  <c r="C81" i="102" s="1"/>
  <c r="C82" i="102" s="1"/>
  <c r="C83" i="102" s="1"/>
  <c r="C84" i="102" s="1"/>
  <c r="C85" i="102" s="1"/>
  <c r="C86" i="102" s="1"/>
  <c r="C87" i="102" s="1"/>
  <c r="C88" i="102" s="1"/>
  <c r="C89" i="102" s="1"/>
  <c r="C90" i="102" s="1"/>
  <c r="C91" i="102" s="1"/>
  <c r="C92" i="102" s="1"/>
  <c r="C93" i="102" s="1"/>
  <c r="C94" i="102" s="1"/>
  <c r="C95" i="102" s="1"/>
  <c r="C96" i="102" s="1"/>
  <c r="C97" i="102" s="1"/>
  <c r="C98" i="102" s="1"/>
  <c r="C99" i="102" s="1"/>
  <c r="C100" i="102" s="1"/>
  <c r="C101" i="102" s="1"/>
  <c r="C102" i="102" s="1"/>
  <c r="C103" i="102" s="1"/>
  <c r="C104" i="102" s="1"/>
  <c r="C105" i="102" s="1"/>
  <c r="C106" i="102" s="1"/>
  <c r="C107" i="102" s="1"/>
  <c r="C108" i="102" s="1"/>
  <c r="C109" i="102" s="1"/>
  <c r="C110" i="102" s="1"/>
  <c r="C111" i="102" s="1"/>
  <c r="C112" i="102" s="1"/>
  <c r="C113" i="102" s="1"/>
  <c r="C114" i="102" s="1"/>
  <c r="C115" i="102" s="1"/>
  <c r="C116" i="102" s="1"/>
  <c r="C117" i="102" s="1"/>
  <c r="C118" i="102" s="1"/>
  <c r="C119" i="102" s="1"/>
  <c r="C120" i="102" s="1"/>
  <c r="C121" i="102" s="1"/>
  <c r="C122" i="102" s="1"/>
  <c r="C123" i="102" s="1"/>
  <c r="C124" i="102" s="1"/>
  <c r="C125" i="102" s="1"/>
  <c r="C126" i="102" s="1"/>
  <c r="C127" i="102" s="1"/>
  <c r="C128" i="102" s="1"/>
  <c r="C129" i="102" s="1"/>
  <c r="C130" i="102" s="1"/>
  <c r="C131" i="102" s="1"/>
  <c r="C132" i="102" s="1"/>
  <c r="C133" i="102" s="1"/>
  <c r="C134" i="102" s="1"/>
  <c r="C135" i="102" s="1"/>
  <c r="C136" i="102" s="1"/>
  <c r="C137" i="102" s="1"/>
  <c r="C138" i="102" s="1"/>
  <c r="C139" i="102" s="1"/>
  <c r="C140" i="102" s="1"/>
  <c r="C141" i="102" s="1"/>
  <c r="C142" i="102" s="1"/>
  <c r="C143" i="102" s="1"/>
  <c r="C144" i="102" s="1"/>
  <c r="C145" i="102" s="1"/>
  <c r="C146" i="102" s="1"/>
  <c r="C147" i="102" s="1"/>
  <c r="C148" i="102" s="1"/>
  <c r="C149" i="102" s="1"/>
  <c r="C150" i="102" s="1"/>
  <c r="C151" i="102" s="1"/>
  <c r="C152" i="102" s="1"/>
  <c r="C153" i="102" s="1"/>
  <c r="C154" i="102" s="1"/>
  <c r="C155" i="102" s="1"/>
  <c r="C156" i="102" s="1"/>
  <c r="C157" i="102" s="1"/>
  <c r="C158" i="102" s="1"/>
  <c r="C159" i="102" s="1"/>
  <c r="C160" i="102" s="1"/>
  <c r="C161" i="102" s="1"/>
  <c r="C162" i="102" s="1"/>
  <c r="C163" i="102" s="1"/>
  <c r="C164" i="102" s="1"/>
  <c r="C165" i="102" s="1"/>
  <c r="C166" i="102" s="1"/>
  <c r="C167" i="102" s="1"/>
  <c r="C168" i="102" s="1"/>
  <c r="C169" i="102" s="1"/>
  <c r="C170" i="102" s="1"/>
  <c r="C171" i="102" s="1"/>
  <c r="C172" i="102" s="1"/>
  <c r="C173" i="102" s="1"/>
  <c r="C174" i="102" s="1"/>
  <c r="C175" i="102" s="1"/>
  <c r="C176" i="102" s="1"/>
  <c r="C177" i="102" s="1"/>
  <c r="C178" i="102" s="1"/>
  <c r="C179" i="102" s="1"/>
  <c r="C180" i="102" s="1"/>
  <c r="C181" i="102" s="1"/>
  <c r="C182" i="102" s="1"/>
  <c r="C183" i="102" s="1"/>
  <c r="C184" i="102" s="1"/>
  <c r="C185" i="102" s="1"/>
  <c r="C186" i="102" s="1"/>
  <c r="C187" i="102" s="1"/>
  <c r="C188" i="102" s="1"/>
  <c r="C189" i="102" s="1"/>
  <c r="C190" i="102" s="1"/>
  <c r="C191" i="102" s="1"/>
  <c r="C192" i="102" s="1"/>
  <c r="C193" i="102" s="1"/>
  <c r="C194" i="102" s="1"/>
  <c r="C195" i="102" s="1"/>
  <c r="C196" i="102" s="1"/>
  <c r="C197" i="102" s="1"/>
  <c r="C198" i="102" s="1"/>
  <c r="C199" i="102" s="1"/>
  <c r="C200" i="102" s="1"/>
  <c r="C201" i="102" s="1"/>
  <c r="C202" i="102" s="1"/>
  <c r="C203" i="102" s="1"/>
  <c r="C204" i="102" s="1"/>
  <c r="C205" i="102" s="1"/>
  <c r="C206" i="102" s="1"/>
  <c r="C207" i="102" s="1"/>
  <c r="C208" i="102" s="1"/>
  <c r="C209" i="102" s="1"/>
  <c r="C210" i="102" s="1"/>
  <c r="C211" i="102" s="1"/>
  <c r="C212" i="102" s="1"/>
  <c r="C213" i="102" s="1"/>
  <c r="C214" i="102" s="1"/>
  <c r="C215" i="102" s="1"/>
  <c r="C216" i="102" s="1"/>
  <c r="C217" i="102" s="1"/>
  <c r="C218" i="102" s="1"/>
  <c r="C219" i="102" s="1"/>
  <c r="C220" i="102" s="1"/>
  <c r="C221" i="102" s="1"/>
  <c r="C222" i="102" s="1"/>
  <c r="C223" i="102" s="1"/>
  <c r="C224" i="102" s="1"/>
  <c r="C225" i="102" s="1"/>
  <c r="C226" i="102" s="1"/>
  <c r="C227" i="102" s="1"/>
  <c r="C228" i="102" s="1"/>
  <c r="C229" i="102" s="1"/>
  <c r="C230" i="102" s="1"/>
  <c r="C231" i="102" s="1"/>
  <c r="C232" i="102" s="1"/>
  <c r="C233" i="102" s="1"/>
  <c r="C234" i="102" s="1"/>
  <c r="C235" i="102" s="1"/>
  <c r="C236" i="102" s="1"/>
  <c r="C237" i="102" s="1"/>
  <c r="C238" i="102" s="1"/>
  <c r="C239" i="102" s="1"/>
  <c r="C240" i="102" s="1"/>
  <c r="C241" i="102" s="1"/>
  <c r="C242" i="102" s="1"/>
  <c r="C243" i="102" s="1"/>
  <c r="C244" i="102" s="1"/>
  <c r="C245" i="102" s="1"/>
  <c r="C246" i="102" s="1"/>
  <c r="C247" i="102" s="1"/>
  <c r="C248" i="102" s="1"/>
  <c r="C249" i="102" s="1"/>
  <c r="C250" i="102" s="1"/>
  <c r="C251" i="102" s="1"/>
  <c r="C252" i="102" s="1"/>
  <c r="C253" i="102" s="1"/>
  <c r="C254" i="102" s="1"/>
  <c r="C255" i="102" s="1"/>
  <c r="C256" i="102" s="1"/>
  <c r="C257" i="102" s="1"/>
  <c r="C258" i="102" s="1"/>
  <c r="C259" i="102" s="1"/>
  <c r="C260" i="102" s="1"/>
  <c r="C261" i="102" s="1"/>
  <c r="C262" i="102" s="1"/>
  <c r="C263" i="102" s="1"/>
  <c r="C264" i="102" s="1"/>
  <c r="C265" i="102" s="1"/>
  <c r="C266" i="102" s="1"/>
  <c r="C267" i="102" s="1"/>
  <c r="C268" i="102" s="1"/>
  <c r="C269" i="102" s="1"/>
  <c r="C270" i="102" s="1"/>
  <c r="C271" i="102" s="1"/>
  <c r="C272" i="102" s="1"/>
  <c r="C273" i="102" s="1"/>
  <c r="C274" i="102" s="1"/>
  <c r="C275" i="102" s="1"/>
  <c r="C276" i="102" s="1"/>
  <c r="C277" i="102" s="1"/>
  <c r="C278" i="102" s="1"/>
  <c r="C279" i="102" s="1"/>
  <c r="C280" i="102" s="1"/>
  <c r="C281" i="102" s="1"/>
  <c r="C282" i="102" s="1"/>
  <c r="C283" i="102" s="1"/>
  <c r="C284" i="102" s="1"/>
  <c r="C285" i="102" s="1"/>
  <c r="C286" i="102" s="1"/>
  <c r="C287" i="102" s="1"/>
  <c r="C288" i="102" s="1"/>
  <c r="C289" i="102" s="1"/>
  <c r="C290" i="102" s="1"/>
  <c r="C291" i="102" s="1"/>
  <c r="C292" i="102" s="1"/>
  <c r="C293" i="102" s="1"/>
  <c r="C294" i="102" s="1"/>
  <c r="C295" i="102" s="1"/>
  <c r="C296" i="102" s="1"/>
  <c r="C297" i="102" s="1"/>
  <c r="C298" i="102" s="1"/>
  <c r="C299" i="102" s="1"/>
  <c r="C300" i="102" s="1"/>
  <c r="C301" i="102" s="1"/>
  <c r="C302" i="102" s="1"/>
  <c r="C303" i="102" s="1"/>
  <c r="C304" i="102" s="1"/>
  <c r="C305" i="102" s="1"/>
  <c r="C306" i="102" s="1"/>
  <c r="C307" i="102" s="1"/>
  <c r="C308" i="102" s="1"/>
  <c r="C309" i="102" s="1"/>
  <c r="C310" i="102" s="1"/>
  <c r="C311" i="102" s="1"/>
  <c r="C312" i="102" s="1"/>
  <c r="C313" i="102" s="1"/>
  <c r="C314" i="102" s="1"/>
  <c r="C315" i="102" s="1"/>
  <c r="C316" i="102" s="1"/>
  <c r="C317" i="102" s="1"/>
  <c r="C318" i="102" s="1"/>
  <c r="C319" i="102" s="1"/>
  <c r="C320" i="102" s="1"/>
  <c r="C321" i="102" s="1"/>
  <c r="C322" i="102" s="1"/>
  <c r="C323" i="102" s="1"/>
  <c r="C324" i="102" s="1"/>
  <c r="C325" i="102" s="1"/>
  <c r="C326" i="102" s="1"/>
  <c r="C327" i="102" s="1"/>
  <c r="C328" i="102" s="1"/>
  <c r="C329" i="102" s="1"/>
  <c r="C330" i="102" s="1"/>
  <c r="C331" i="102" s="1"/>
  <c r="C332" i="102" s="1"/>
  <c r="C333" i="102" s="1"/>
  <c r="C334" i="102" s="1"/>
  <c r="C335" i="102" s="1"/>
  <c r="C336" i="102" s="1"/>
  <c r="C337" i="102" s="1"/>
  <c r="C338" i="102" s="1"/>
  <c r="C339" i="102" s="1"/>
  <c r="C340" i="102" s="1"/>
  <c r="C341" i="102" s="1"/>
  <c r="C342" i="102" s="1"/>
  <c r="C343" i="102" s="1"/>
  <c r="C344" i="102" s="1"/>
  <c r="C345" i="102" s="1"/>
  <c r="C346" i="102" s="1"/>
  <c r="C347" i="102" s="1"/>
  <c r="C348" i="102" s="1"/>
  <c r="C349" i="102" s="1"/>
  <c r="C350" i="102" s="1"/>
  <c r="C351" i="102" s="1"/>
  <c r="AN254" i="101"/>
  <c r="C33" i="101"/>
  <c r="C34" i="101" s="1"/>
  <c r="C35" i="101" s="1"/>
  <c r="C36" i="101" s="1"/>
  <c r="C37" i="101" s="1"/>
  <c r="C38" i="101" s="1"/>
  <c r="C39" i="101" s="1"/>
  <c r="C40" i="101" s="1"/>
  <c r="C41" i="101" s="1"/>
  <c r="C42" i="101" s="1"/>
  <c r="C43" i="101" s="1"/>
  <c r="C44" i="101" s="1"/>
  <c r="C45" i="101" s="1"/>
  <c r="C46" i="101" s="1"/>
  <c r="C47" i="101" s="1"/>
  <c r="C48" i="101" s="1"/>
  <c r="C49" i="101" s="1"/>
  <c r="C50" i="101" s="1"/>
  <c r="C51" i="101" s="1"/>
  <c r="C52" i="101" s="1"/>
  <c r="C53" i="101" s="1"/>
  <c r="C54" i="101" s="1"/>
  <c r="C55" i="101" s="1"/>
  <c r="C56" i="101" s="1"/>
  <c r="C57" i="101" s="1"/>
  <c r="C58" i="101" s="1"/>
  <c r="C59" i="101" s="1"/>
  <c r="C60" i="101" s="1"/>
  <c r="C61" i="101" s="1"/>
  <c r="C62" i="101" s="1"/>
  <c r="C63" i="101" s="1"/>
  <c r="C64" i="101" s="1"/>
  <c r="C65" i="101" s="1"/>
  <c r="C66" i="101" s="1"/>
  <c r="C67" i="101" s="1"/>
  <c r="C68" i="101" s="1"/>
  <c r="C69" i="101" s="1"/>
  <c r="C70" i="101" s="1"/>
  <c r="C71" i="101" s="1"/>
  <c r="C72" i="101" s="1"/>
  <c r="C73" i="101" s="1"/>
  <c r="C74" i="101" s="1"/>
  <c r="C75" i="101" s="1"/>
  <c r="C76" i="101" s="1"/>
  <c r="C77" i="101" s="1"/>
  <c r="C78" i="101" s="1"/>
  <c r="C79" i="101" s="1"/>
  <c r="C80" i="101" s="1"/>
  <c r="C81" i="101" s="1"/>
  <c r="C82" i="101" s="1"/>
  <c r="C83" i="101" s="1"/>
  <c r="C84" i="101" s="1"/>
  <c r="C85" i="101" s="1"/>
  <c r="C86" i="101" s="1"/>
  <c r="C87" i="101" s="1"/>
  <c r="C88" i="101" s="1"/>
  <c r="C89" i="101" s="1"/>
  <c r="C90" i="101" s="1"/>
  <c r="C91" i="101" s="1"/>
  <c r="C92" i="101" s="1"/>
  <c r="C93" i="101" s="1"/>
  <c r="C94" i="101" s="1"/>
  <c r="C95" i="101" s="1"/>
  <c r="C96" i="101" s="1"/>
  <c r="C97" i="101" s="1"/>
  <c r="C98" i="101" s="1"/>
  <c r="C99" i="101" s="1"/>
  <c r="C100" i="101" s="1"/>
  <c r="C101" i="101" s="1"/>
  <c r="C102" i="101" s="1"/>
  <c r="C103" i="101" s="1"/>
  <c r="C104" i="101" s="1"/>
  <c r="C105" i="101" s="1"/>
  <c r="C106" i="101" s="1"/>
  <c r="C107" i="101" s="1"/>
  <c r="C108" i="101" s="1"/>
  <c r="C109" i="101" s="1"/>
  <c r="C110" i="101" s="1"/>
  <c r="C111" i="101" s="1"/>
  <c r="C112" i="101" s="1"/>
  <c r="C113" i="101" s="1"/>
  <c r="C114" i="101" s="1"/>
  <c r="C115" i="101" s="1"/>
  <c r="C116" i="101" s="1"/>
  <c r="C117" i="101" s="1"/>
  <c r="C118" i="101" s="1"/>
  <c r="C119" i="101" s="1"/>
  <c r="C120" i="101" s="1"/>
  <c r="C121" i="101" s="1"/>
  <c r="C122" i="101" s="1"/>
  <c r="C123" i="101" s="1"/>
  <c r="C124" i="101" s="1"/>
  <c r="C125" i="101" s="1"/>
  <c r="C126" i="101" s="1"/>
  <c r="C127" i="101" s="1"/>
  <c r="C128" i="101" s="1"/>
  <c r="C129" i="101" s="1"/>
  <c r="C130" i="101" s="1"/>
  <c r="C131" i="101" s="1"/>
  <c r="C132" i="101" s="1"/>
  <c r="C133" i="101" s="1"/>
  <c r="C134" i="101" s="1"/>
  <c r="C135" i="101" s="1"/>
  <c r="C136" i="101" s="1"/>
  <c r="C137" i="101" s="1"/>
  <c r="C138" i="101" s="1"/>
  <c r="C139" i="101" s="1"/>
  <c r="C140" i="101" s="1"/>
  <c r="C141" i="101" s="1"/>
  <c r="C142" i="101" s="1"/>
  <c r="C143" i="101" s="1"/>
  <c r="C144" i="101" s="1"/>
  <c r="C145" i="101" s="1"/>
  <c r="C146" i="101" s="1"/>
  <c r="C147" i="101" s="1"/>
  <c r="C148" i="101" s="1"/>
  <c r="C149" i="101" s="1"/>
  <c r="C150" i="101" s="1"/>
  <c r="C151" i="101" s="1"/>
  <c r="C152" i="101" s="1"/>
  <c r="C153" i="101" s="1"/>
  <c r="C154" i="101" s="1"/>
  <c r="C155" i="101" s="1"/>
  <c r="C156" i="101" s="1"/>
  <c r="C157" i="101" s="1"/>
  <c r="C158" i="101" s="1"/>
  <c r="C159" i="101" s="1"/>
  <c r="C160" i="101" s="1"/>
  <c r="C161" i="101" s="1"/>
  <c r="C162" i="101" s="1"/>
  <c r="C163" i="101" s="1"/>
  <c r="C164" i="101" s="1"/>
  <c r="C165" i="101" s="1"/>
  <c r="C166" i="101" s="1"/>
  <c r="C167" i="101" s="1"/>
  <c r="C168" i="101" s="1"/>
  <c r="C169" i="101" s="1"/>
  <c r="C170" i="101" s="1"/>
  <c r="C171" i="101" s="1"/>
  <c r="C172" i="101" s="1"/>
  <c r="C173" i="101" s="1"/>
  <c r="C174" i="101" s="1"/>
  <c r="C175" i="101" s="1"/>
  <c r="C176" i="101" s="1"/>
  <c r="C177" i="101" s="1"/>
  <c r="C178" i="101" s="1"/>
  <c r="C179" i="101" s="1"/>
  <c r="C180" i="101" s="1"/>
  <c r="C181" i="101" s="1"/>
  <c r="C182" i="101" s="1"/>
  <c r="C183" i="101" s="1"/>
  <c r="C184" i="101" s="1"/>
  <c r="C185" i="101" s="1"/>
  <c r="C186" i="101" s="1"/>
  <c r="C187" i="101" s="1"/>
  <c r="C188" i="101" s="1"/>
  <c r="C189" i="101" s="1"/>
  <c r="C190" i="101" s="1"/>
  <c r="C191" i="101" s="1"/>
  <c r="C192" i="101" s="1"/>
  <c r="C193" i="101" s="1"/>
  <c r="C194" i="101" s="1"/>
  <c r="C195" i="101" s="1"/>
  <c r="C196" i="101" s="1"/>
  <c r="C197" i="101" s="1"/>
  <c r="C198" i="101" s="1"/>
  <c r="C199" i="101" s="1"/>
  <c r="C200" i="101" s="1"/>
  <c r="C201" i="101" s="1"/>
  <c r="C202" i="101" s="1"/>
  <c r="C203" i="101" s="1"/>
  <c r="C204" i="101" s="1"/>
  <c r="C205" i="101" s="1"/>
  <c r="C206" i="101" s="1"/>
  <c r="C207" i="101" s="1"/>
  <c r="C208" i="101" s="1"/>
  <c r="C209" i="101" s="1"/>
  <c r="C210" i="101" s="1"/>
  <c r="C211" i="101" s="1"/>
  <c r="C212" i="101" s="1"/>
  <c r="C213" i="101" s="1"/>
  <c r="C214" i="101" s="1"/>
  <c r="C215" i="101" s="1"/>
  <c r="C216" i="101" s="1"/>
  <c r="C217" i="101" s="1"/>
  <c r="C218" i="101" s="1"/>
  <c r="C219" i="101" s="1"/>
  <c r="C220" i="101" s="1"/>
  <c r="C221" i="101" s="1"/>
  <c r="C222" i="101" s="1"/>
  <c r="C223" i="101" s="1"/>
  <c r="C224" i="101" s="1"/>
  <c r="C225" i="101" s="1"/>
  <c r="C226" i="101" s="1"/>
  <c r="C227" i="101" s="1"/>
  <c r="C228" i="101" s="1"/>
  <c r="C229" i="101" s="1"/>
  <c r="C230" i="101" s="1"/>
  <c r="C231" i="101" s="1"/>
  <c r="C232" i="101" s="1"/>
  <c r="C233" i="101" s="1"/>
  <c r="C234" i="101" s="1"/>
  <c r="C235" i="101" s="1"/>
  <c r="C236" i="101" s="1"/>
  <c r="C237" i="101" s="1"/>
  <c r="C238" i="101" s="1"/>
  <c r="C239" i="101" s="1"/>
  <c r="C240" i="101" s="1"/>
  <c r="C241" i="101" s="1"/>
  <c r="C242" i="101" s="1"/>
  <c r="C243" i="101" s="1"/>
  <c r="C244" i="101" s="1"/>
  <c r="C245" i="101" s="1"/>
  <c r="C246" i="101" s="1"/>
  <c r="C247" i="101" s="1"/>
  <c r="C248" i="101" s="1"/>
  <c r="C249" i="101" s="1"/>
  <c r="C250" i="101" s="1"/>
  <c r="C251" i="101" s="1"/>
  <c r="C252" i="101" s="1"/>
  <c r="C253" i="101" s="1"/>
  <c r="C254" i="101" s="1"/>
  <c r="C255" i="101" s="1"/>
  <c r="C256" i="101" s="1"/>
  <c r="C257" i="101" s="1"/>
  <c r="C258" i="101" s="1"/>
  <c r="C259" i="101" s="1"/>
  <c r="C260" i="101" s="1"/>
  <c r="C261" i="101" s="1"/>
  <c r="C262" i="101" s="1"/>
  <c r="C263" i="101" s="1"/>
  <c r="C264" i="101" s="1"/>
  <c r="C265" i="101" s="1"/>
  <c r="C266" i="101" s="1"/>
  <c r="C267" i="101" s="1"/>
  <c r="C268" i="101" s="1"/>
  <c r="C269" i="101" s="1"/>
  <c r="C270" i="101" s="1"/>
  <c r="C271" i="101" s="1"/>
  <c r="C272" i="101" s="1"/>
  <c r="C273" i="101" s="1"/>
  <c r="C274" i="101" s="1"/>
  <c r="C275" i="101" s="1"/>
  <c r="C276" i="101" s="1"/>
  <c r="C277" i="101" s="1"/>
  <c r="C278" i="101" s="1"/>
  <c r="C279" i="101" s="1"/>
  <c r="C280" i="101" s="1"/>
  <c r="C281" i="101" s="1"/>
  <c r="C282" i="101" s="1"/>
  <c r="C283" i="101" s="1"/>
  <c r="C284" i="101" s="1"/>
  <c r="C285" i="101" s="1"/>
  <c r="C286" i="101" s="1"/>
  <c r="C287" i="101" s="1"/>
  <c r="C288" i="101" s="1"/>
  <c r="C289" i="101" s="1"/>
  <c r="C290" i="101" s="1"/>
  <c r="C291" i="101" s="1"/>
  <c r="C292" i="101" s="1"/>
  <c r="C293" i="101" s="1"/>
  <c r="C294" i="101" s="1"/>
  <c r="C295" i="101" s="1"/>
  <c r="C296" i="101" s="1"/>
  <c r="C297" i="101" s="1"/>
  <c r="C298" i="101" s="1"/>
  <c r="C299" i="101" s="1"/>
  <c r="C300" i="101" s="1"/>
  <c r="C301" i="101" s="1"/>
  <c r="C302" i="101" s="1"/>
  <c r="C303" i="101" s="1"/>
  <c r="C304" i="101" s="1"/>
  <c r="C305" i="101" s="1"/>
  <c r="C306" i="101" s="1"/>
  <c r="C307" i="101" s="1"/>
  <c r="C308" i="101" s="1"/>
  <c r="C309" i="101" s="1"/>
  <c r="C310" i="101" s="1"/>
  <c r="C311" i="101" s="1"/>
  <c r="C312" i="101" s="1"/>
  <c r="C313" i="101" s="1"/>
  <c r="C314" i="101" s="1"/>
  <c r="C315" i="101" s="1"/>
  <c r="C316" i="101" s="1"/>
  <c r="C317" i="101" s="1"/>
  <c r="C318" i="101" s="1"/>
  <c r="C319" i="101" s="1"/>
  <c r="C320" i="101" s="1"/>
  <c r="C321" i="101" s="1"/>
  <c r="C322" i="101" s="1"/>
  <c r="C323" i="101" s="1"/>
  <c r="C324" i="101" s="1"/>
  <c r="C325" i="101" s="1"/>
  <c r="C326" i="101" s="1"/>
  <c r="C327" i="101" s="1"/>
  <c r="C328" i="101" s="1"/>
  <c r="C329" i="101" s="1"/>
  <c r="C330" i="101" s="1"/>
  <c r="C331" i="101" s="1"/>
  <c r="C332" i="101" s="1"/>
  <c r="C333" i="101" s="1"/>
  <c r="C334" i="101" s="1"/>
  <c r="C335" i="101" s="1"/>
  <c r="C336" i="101" s="1"/>
  <c r="C337" i="101" s="1"/>
  <c r="C338" i="101" s="1"/>
  <c r="C339" i="101" s="1"/>
  <c r="C340" i="101" s="1"/>
  <c r="C341" i="101" s="1"/>
  <c r="C342" i="101" s="1"/>
  <c r="C343" i="101" s="1"/>
  <c r="C344" i="101" s="1"/>
  <c r="C345" i="101" s="1"/>
  <c r="C346" i="101" s="1"/>
  <c r="C347" i="101" s="1"/>
  <c r="C348" i="101" s="1"/>
  <c r="C349" i="101" s="1"/>
  <c r="C350" i="101" s="1"/>
  <c r="C351" i="101" s="1"/>
  <c r="C31" i="100"/>
  <c r="C32" i="100" s="1"/>
  <c r="C33" i="100" s="1"/>
  <c r="C34" i="100" s="1"/>
  <c r="C35" i="100" s="1"/>
  <c r="C36" i="100" s="1"/>
  <c r="C37" i="100" s="1"/>
  <c r="C38" i="100" s="1"/>
  <c r="C39" i="100" s="1"/>
  <c r="C40" i="100" s="1"/>
  <c r="C41" i="100" s="1"/>
  <c r="C42" i="100" s="1"/>
  <c r="C43" i="100" s="1"/>
  <c r="C44" i="100" s="1"/>
  <c r="C45" i="100" s="1"/>
  <c r="C46" i="100" s="1"/>
  <c r="C47" i="100" s="1"/>
  <c r="C48" i="100" s="1"/>
  <c r="C49" i="100" s="1"/>
  <c r="C50" i="100" s="1"/>
  <c r="C51" i="100" s="1"/>
  <c r="C52" i="100" s="1"/>
  <c r="C53" i="100" s="1"/>
  <c r="C54" i="100" s="1"/>
  <c r="C55" i="100" s="1"/>
  <c r="C56" i="100" s="1"/>
  <c r="C57" i="100" s="1"/>
  <c r="C58" i="100" s="1"/>
  <c r="C59" i="100" s="1"/>
  <c r="C60" i="100" s="1"/>
  <c r="C61" i="100" s="1"/>
  <c r="C62" i="100" s="1"/>
  <c r="C63" i="100" s="1"/>
  <c r="C64" i="100" s="1"/>
  <c r="C65" i="100" s="1"/>
  <c r="C66" i="100" s="1"/>
  <c r="C67" i="100" s="1"/>
  <c r="C68" i="100" s="1"/>
  <c r="C69" i="100" s="1"/>
  <c r="C70" i="100" s="1"/>
  <c r="C71" i="100" s="1"/>
  <c r="C72" i="100" s="1"/>
  <c r="C73" i="100" s="1"/>
  <c r="C74" i="100" s="1"/>
  <c r="C75" i="100" s="1"/>
  <c r="C76" i="100" s="1"/>
  <c r="C77" i="100" s="1"/>
  <c r="C78" i="100" s="1"/>
  <c r="C79" i="100" s="1"/>
  <c r="C80" i="100" s="1"/>
  <c r="C81" i="100" s="1"/>
  <c r="C82" i="100" s="1"/>
  <c r="C83" i="100" s="1"/>
  <c r="C84" i="100" s="1"/>
  <c r="C85" i="100" s="1"/>
  <c r="C86" i="100" s="1"/>
  <c r="C87" i="100" s="1"/>
  <c r="C88" i="100" s="1"/>
  <c r="C89" i="100" s="1"/>
  <c r="C90" i="100" s="1"/>
  <c r="C91" i="100" s="1"/>
  <c r="C92" i="100" s="1"/>
  <c r="C93" i="100" s="1"/>
  <c r="C94" i="100" s="1"/>
  <c r="C95" i="100" s="1"/>
  <c r="C96" i="100" s="1"/>
  <c r="C97" i="100" s="1"/>
  <c r="C98" i="100" s="1"/>
  <c r="C99" i="100" s="1"/>
  <c r="C100" i="100" s="1"/>
  <c r="C101" i="100" s="1"/>
  <c r="C102" i="100" s="1"/>
  <c r="C103" i="100" s="1"/>
  <c r="C104" i="100" s="1"/>
  <c r="C105" i="100" s="1"/>
  <c r="C106" i="100" s="1"/>
  <c r="C107" i="100" s="1"/>
  <c r="C108" i="100" s="1"/>
  <c r="C109" i="100" s="1"/>
  <c r="C110" i="100" s="1"/>
  <c r="C111" i="100" s="1"/>
  <c r="C112" i="100" s="1"/>
  <c r="C113" i="100" s="1"/>
  <c r="C114" i="100" s="1"/>
  <c r="C115" i="100" s="1"/>
  <c r="C116" i="100" s="1"/>
  <c r="C117" i="100" s="1"/>
  <c r="C118" i="100" s="1"/>
  <c r="C119" i="100" s="1"/>
  <c r="C120" i="100" s="1"/>
  <c r="C121" i="100" s="1"/>
  <c r="C122" i="100" s="1"/>
  <c r="C123" i="100" s="1"/>
  <c r="C124" i="100" s="1"/>
  <c r="C125" i="100" s="1"/>
  <c r="C126" i="100" s="1"/>
  <c r="C127" i="100" s="1"/>
  <c r="C128" i="100" s="1"/>
  <c r="C129" i="100" s="1"/>
  <c r="C130" i="100" s="1"/>
  <c r="C131" i="100" s="1"/>
  <c r="C132" i="100" s="1"/>
  <c r="C133" i="100" s="1"/>
  <c r="C134" i="100" s="1"/>
  <c r="C135" i="100" s="1"/>
  <c r="C136" i="100" s="1"/>
  <c r="C137" i="100" s="1"/>
  <c r="C138" i="100" s="1"/>
  <c r="C139" i="100" s="1"/>
  <c r="C140" i="100" s="1"/>
  <c r="C141" i="100" s="1"/>
  <c r="C142" i="100" s="1"/>
  <c r="C143" i="100" s="1"/>
  <c r="C144" i="100" s="1"/>
  <c r="C145" i="100" s="1"/>
  <c r="C146" i="100" s="1"/>
  <c r="C147" i="100" s="1"/>
  <c r="C148" i="100" s="1"/>
  <c r="C149" i="100" s="1"/>
  <c r="C150" i="100" s="1"/>
  <c r="C151" i="100" s="1"/>
  <c r="C152" i="100" s="1"/>
  <c r="C153" i="100" s="1"/>
  <c r="C154" i="100" s="1"/>
  <c r="C155" i="100" s="1"/>
  <c r="C156" i="100" s="1"/>
  <c r="C157" i="100" s="1"/>
  <c r="C158" i="100" s="1"/>
  <c r="C159" i="100" s="1"/>
  <c r="C160" i="100" s="1"/>
  <c r="C161" i="100" s="1"/>
  <c r="C162" i="100" s="1"/>
  <c r="C163" i="100" s="1"/>
  <c r="C164" i="100" s="1"/>
  <c r="C165" i="100" s="1"/>
  <c r="C166" i="100" s="1"/>
  <c r="C167" i="100" s="1"/>
  <c r="C168" i="100" s="1"/>
  <c r="C169" i="100" s="1"/>
  <c r="C170" i="100" s="1"/>
  <c r="C171" i="100" s="1"/>
  <c r="C172" i="100" s="1"/>
  <c r="C173" i="100" s="1"/>
  <c r="C174" i="100" s="1"/>
  <c r="C175" i="100" s="1"/>
  <c r="C176" i="100" s="1"/>
  <c r="C177" i="100" s="1"/>
  <c r="C178" i="100" s="1"/>
  <c r="C179" i="100" s="1"/>
  <c r="C180" i="100" s="1"/>
  <c r="C181" i="100" s="1"/>
  <c r="C182" i="100" s="1"/>
  <c r="C183" i="100" s="1"/>
  <c r="C184" i="100" s="1"/>
  <c r="C185" i="100" s="1"/>
  <c r="C186" i="100" s="1"/>
  <c r="C187" i="100" s="1"/>
  <c r="C188" i="100" s="1"/>
  <c r="C189" i="100" s="1"/>
  <c r="C190" i="100" s="1"/>
  <c r="C191" i="100" s="1"/>
  <c r="C192" i="100" s="1"/>
  <c r="C193" i="100" s="1"/>
  <c r="C194" i="100" s="1"/>
  <c r="C195" i="100" s="1"/>
  <c r="C196" i="100" s="1"/>
  <c r="C197" i="100" s="1"/>
  <c r="C198" i="100" s="1"/>
  <c r="C199" i="100" s="1"/>
  <c r="C200" i="100" s="1"/>
  <c r="C201" i="100" s="1"/>
  <c r="C202" i="100" s="1"/>
  <c r="C203" i="100" s="1"/>
  <c r="C204" i="100" s="1"/>
  <c r="C205" i="100" s="1"/>
  <c r="C206" i="100" s="1"/>
  <c r="C207" i="100" s="1"/>
  <c r="C208" i="100" s="1"/>
  <c r="C209" i="100" s="1"/>
  <c r="C210" i="100" s="1"/>
  <c r="C211" i="100" s="1"/>
  <c r="C212" i="100" s="1"/>
  <c r="C213" i="100" s="1"/>
  <c r="C214" i="100" s="1"/>
  <c r="C215" i="100" s="1"/>
  <c r="C216" i="100" s="1"/>
  <c r="C217" i="100" s="1"/>
  <c r="C218" i="100" s="1"/>
  <c r="C219" i="100" s="1"/>
  <c r="C220" i="100" s="1"/>
  <c r="C221" i="100" s="1"/>
  <c r="C222" i="100" s="1"/>
  <c r="C223" i="100" s="1"/>
  <c r="C224" i="100" s="1"/>
  <c r="C225" i="100" s="1"/>
  <c r="C226" i="100" s="1"/>
  <c r="C227" i="100" s="1"/>
  <c r="C228" i="100" s="1"/>
  <c r="C229" i="100" s="1"/>
  <c r="C230" i="100" s="1"/>
  <c r="C231" i="100" s="1"/>
  <c r="C232" i="100" s="1"/>
  <c r="C233" i="100" s="1"/>
  <c r="C234" i="100" s="1"/>
  <c r="C235" i="100" s="1"/>
  <c r="C236" i="100" s="1"/>
  <c r="C237" i="100" s="1"/>
  <c r="C238" i="100" s="1"/>
  <c r="C239" i="100" s="1"/>
  <c r="C240" i="100" s="1"/>
  <c r="C241" i="100" s="1"/>
  <c r="C242" i="100" s="1"/>
  <c r="C243" i="100" s="1"/>
  <c r="C244" i="100" s="1"/>
  <c r="C245" i="100" s="1"/>
  <c r="C246" i="100" s="1"/>
  <c r="C247" i="100" s="1"/>
  <c r="C248" i="100" s="1"/>
  <c r="C249" i="100" s="1"/>
  <c r="C250" i="100" s="1"/>
  <c r="C251" i="100" s="1"/>
  <c r="C252" i="100" s="1"/>
  <c r="C253" i="100" s="1"/>
  <c r="C254" i="100" s="1"/>
  <c r="C255" i="100" s="1"/>
  <c r="C256" i="100" s="1"/>
  <c r="C257" i="100" s="1"/>
  <c r="C258" i="100" s="1"/>
  <c r="C259" i="100" s="1"/>
  <c r="C260" i="100" s="1"/>
  <c r="C261" i="100" s="1"/>
  <c r="C262" i="100" s="1"/>
  <c r="C263" i="100" s="1"/>
  <c r="C264" i="100" s="1"/>
  <c r="C265" i="100" s="1"/>
  <c r="C266" i="100" s="1"/>
  <c r="C267" i="100" s="1"/>
  <c r="C268" i="100" s="1"/>
  <c r="C269" i="100" s="1"/>
  <c r="C270" i="100" s="1"/>
  <c r="C271" i="100" s="1"/>
  <c r="C272" i="100" s="1"/>
  <c r="C273" i="100" s="1"/>
  <c r="C274" i="100" s="1"/>
  <c r="C275" i="100" s="1"/>
  <c r="C276" i="100" s="1"/>
  <c r="C277" i="100" s="1"/>
  <c r="C278" i="100" s="1"/>
  <c r="C279" i="100" s="1"/>
  <c r="C280" i="100" s="1"/>
  <c r="C281" i="100" s="1"/>
  <c r="C282" i="100" s="1"/>
  <c r="C283" i="100" s="1"/>
  <c r="C284" i="100" s="1"/>
  <c r="C285" i="100" s="1"/>
  <c r="C286" i="100" s="1"/>
  <c r="C287" i="100" s="1"/>
  <c r="C288" i="100" s="1"/>
  <c r="C289" i="100" s="1"/>
  <c r="C290" i="100" s="1"/>
  <c r="C291" i="100" s="1"/>
  <c r="C292" i="100" s="1"/>
  <c r="C293" i="100" s="1"/>
  <c r="C294" i="100" s="1"/>
  <c r="C295" i="100" s="1"/>
  <c r="C296" i="100" s="1"/>
  <c r="C297" i="100" s="1"/>
  <c r="C298" i="100" s="1"/>
  <c r="C299" i="100" s="1"/>
  <c r="C300" i="100" s="1"/>
  <c r="C301" i="100" s="1"/>
  <c r="C302" i="100" s="1"/>
  <c r="C303" i="100" s="1"/>
  <c r="C304" i="100" s="1"/>
  <c r="C305" i="100" s="1"/>
  <c r="C306" i="100" s="1"/>
  <c r="C307" i="100" s="1"/>
  <c r="C308" i="100" s="1"/>
  <c r="C309" i="100" s="1"/>
  <c r="C310" i="100" s="1"/>
  <c r="C311" i="100" s="1"/>
  <c r="C312" i="100" s="1"/>
  <c r="C313" i="100" s="1"/>
  <c r="C314" i="100" s="1"/>
  <c r="C315" i="100" s="1"/>
  <c r="C316" i="100" s="1"/>
  <c r="C317" i="100" s="1"/>
  <c r="C318" i="100" s="1"/>
  <c r="C319" i="100" s="1"/>
  <c r="C320" i="100" s="1"/>
  <c r="C321" i="100" s="1"/>
  <c r="C322" i="100" s="1"/>
  <c r="C323" i="100" s="1"/>
  <c r="C324" i="100" s="1"/>
  <c r="C325" i="100" s="1"/>
  <c r="C326" i="100" s="1"/>
  <c r="C327" i="100" s="1"/>
  <c r="C328" i="100" s="1"/>
  <c r="C329" i="100" s="1"/>
  <c r="C330" i="100" s="1"/>
  <c r="C331" i="100" s="1"/>
  <c r="C332" i="100" s="1"/>
  <c r="C333" i="100" s="1"/>
  <c r="C334" i="100" s="1"/>
  <c r="C335" i="100" s="1"/>
  <c r="C336" i="100" s="1"/>
  <c r="C337" i="100" s="1"/>
  <c r="C338" i="100" s="1"/>
  <c r="C339" i="100" s="1"/>
  <c r="C340" i="100" s="1"/>
  <c r="C341" i="100" s="1"/>
  <c r="C342" i="100" s="1"/>
  <c r="C343" i="100" s="1"/>
  <c r="C344" i="100" s="1"/>
  <c r="C345" i="100" s="1"/>
  <c r="C346" i="100" s="1"/>
  <c r="C347" i="100" s="1"/>
  <c r="C348" i="100" s="1"/>
  <c r="C349" i="100" s="1"/>
  <c r="C350" i="100" s="1"/>
  <c r="C351" i="100" s="1"/>
  <c r="C352" i="100" s="1"/>
  <c r="C353" i="100" s="1"/>
  <c r="C354" i="100" s="1"/>
  <c r="C355" i="100" s="1"/>
  <c r="C356" i="100" s="1"/>
  <c r="C357" i="100" s="1"/>
  <c r="C358" i="100" s="1"/>
  <c r="C359" i="100" s="1"/>
  <c r="C360" i="100" s="1"/>
  <c r="C361" i="100" s="1"/>
  <c r="C362" i="100" s="1"/>
  <c r="C363" i="100" s="1"/>
  <c r="C364" i="100" s="1"/>
  <c r="C365" i="100" s="1"/>
  <c r="C366" i="100" s="1"/>
  <c r="C367" i="100" s="1"/>
  <c r="C368" i="100" s="1"/>
  <c r="C369" i="100" s="1"/>
  <c r="C370" i="100" s="1"/>
  <c r="C371" i="100" s="1"/>
  <c r="C372" i="100" s="1"/>
  <c r="C373" i="100" s="1"/>
  <c r="C374" i="100" s="1"/>
  <c r="C375" i="100" s="1"/>
  <c r="C376" i="100" s="1"/>
  <c r="C377" i="100" s="1"/>
  <c r="C378" i="100" s="1"/>
  <c r="C379" i="100" s="1"/>
  <c r="C380" i="100" s="1"/>
  <c r="AN265" i="102"/>
  <c r="AL249" i="101"/>
  <c r="I349" i="100"/>
  <c r="AL177" i="100"/>
  <c r="AL325" i="102"/>
  <c r="I26" i="102"/>
  <c r="J201" i="101"/>
  <c r="O349" i="100"/>
  <c r="AI349" i="100" s="1"/>
  <c r="AV349" i="100" s="1"/>
  <c r="I200" i="101"/>
  <c r="AP336" i="101"/>
  <c r="L336" i="101" s="1"/>
  <c r="J27" i="101"/>
  <c r="J177" i="102"/>
  <c r="AN154" i="101"/>
  <c r="AP333" i="100"/>
  <c r="L333" i="100" s="1"/>
  <c r="AS260" i="100"/>
  <c r="AS262" i="102"/>
  <c r="J296" i="102"/>
  <c r="O236" i="100"/>
  <c r="J244" i="100"/>
  <c r="AN209" i="101"/>
  <c r="AR188" i="102"/>
  <c r="J206" i="102"/>
  <c r="O336" i="102"/>
  <c r="I22" i="101"/>
  <c r="J327" i="101"/>
  <c r="J343" i="101"/>
  <c r="J30" i="102"/>
  <c r="AN159" i="100"/>
  <c r="J27" i="100"/>
  <c r="I183" i="101"/>
  <c r="J233" i="101"/>
  <c r="AN206" i="102"/>
  <c r="J265" i="102"/>
  <c r="AS303" i="100"/>
  <c r="AS305" i="101"/>
  <c r="AM262" i="102"/>
  <c r="AP31" i="101"/>
  <c r="AL293" i="102"/>
  <c r="AL23" i="100"/>
  <c r="AT168" i="100"/>
  <c r="AS369" i="100"/>
  <c r="AN162" i="101"/>
  <c r="O184" i="101"/>
  <c r="AI184" i="101" s="1"/>
  <c r="AV184" i="101" s="1"/>
  <c r="AR209" i="101"/>
  <c r="AL221" i="101"/>
  <c r="AT336" i="101"/>
  <c r="O22" i="102"/>
  <c r="AL244" i="102"/>
  <c r="AN293" i="102"/>
  <c r="I325" i="102"/>
  <c r="AT157" i="100"/>
  <c r="I159" i="100"/>
  <c r="AN167" i="100"/>
  <c r="AL232" i="100"/>
  <c r="AL29" i="101"/>
  <c r="J209" i="101"/>
  <c r="AM177" i="102"/>
  <c r="O265" i="102"/>
  <c r="AK265" i="102" s="1"/>
  <c r="AX265" i="102" s="1"/>
  <c r="J325" i="102"/>
  <c r="I326" i="102"/>
  <c r="O294" i="100"/>
  <c r="AI294" i="100" s="1"/>
  <c r="AV294" i="100" s="1"/>
  <c r="AT302" i="100"/>
  <c r="AL311" i="100"/>
  <c r="AG321" i="100"/>
  <c r="AQ348" i="100"/>
  <c r="AT27" i="101"/>
  <c r="I29" i="101"/>
  <c r="AQ29" i="101"/>
  <c r="O249" i="101"/>
  <c r="AI249" i="101" s="1"/>
  <c r="AV249" i="101" s="1"/>
  <c r="AR257" i="101"/>
  <c r="AQ312" i="101"/>
  <c r="O336" i="101"/>
  <c r="AJ336" i="101" s="1"/>
  <c r="AW336" i="101" s="1"/>
  <c r="AO232" i="102"/>
  <c r="L262" i="102"/>
  <c r="AN313" i="102"/>
  <c r="AS243" i="100"/>
  <c r="AL244" i="100"/>
  <c r="AG300" i="100"/>
  <c r="AL301" i="100"/>
  <c r="AR348" i="100"/>
  <c r="J29" i="101"/>
  <c r="I304" i="101"/>
  <c r="AL303" i="102"/>
  <c r="O232" i="100"/>
  <c r="AK232" i="100" s="1"/>
  <c r="AX232" i="100" s="1"/>
  <c r="AQ290" i="100"/>
  <c r="AT348" i="100"/>
  <c r="AQ25" i="101"/>
  <c r="AG169" i="101"/>
  <c r="J334" i="101"/>
  <c r="AS271" i="102"/>
  <c r="AS303" i="102"/>
  <c r="O221" i="100"/>
  <c r="AI221" i="100" s="1"/>
  <c r="AV221" i="100" s="1"/>
  <c r="AR228" i="100"/>
  <c r="AQ229" i="100"/>
  <c r="AT262" i="100"/>
  <c r="AT290" i="100"/>
  <c r="AP299" i="100"/>
  <c r="L299" i="100" s="1"/>
  <c r="J322" i="100"/>
  <c r="AM349" i="100"/>
  <c r="AG254" i="101"/>
  <c r="AL292" i="101"/>
  <c r="O295" i="101"/>
  <c r="AL343" i="101"/>
  <c r="AT303" i="102"/>
  <c r="AT228" i="100"/>
  <c r="AR288" i="100"/>
  <c r="I290" i="100"/>
  <c r="AT349" i="100"/>
  <c r="AG365" i="100"/>
  <c r="AP168" i="101"/>
  <c r="L168" i="101" s="1"/>
  <c r="AL217" i="101"/>
  <c r="J274" i="101"/>
  <c r="AM292" i="101"/>
  <c r="AS330" i="101"/>
  <c r="I343" i="101"/>
  <c r="AM343" i="101"/>
  <c r="O201" i="100"/>
  <c r="AK201" i="100" s="1"/>
  <c r="AX201" i="100" s="1"/>
  <c r="I219" i="100"/>
  <c r="AO260" i="100"/>
  <c r="AQ22" i="101"/>
  <c r="AN23" i="101"/>
  <c r="AQ167" i="101"/>
  <c r="I217" i="101"/>
  <c r="AN217" i="101"/>
  <c r="AL263" i="101"/>
  <c r="AT343" i="101"/>
  <c r="O155" i="100"/>
  <c r="AK155" i="100" s="1"/>
  <c r="AX155" i="100" s="1"/>
  <c r="AQ216" i="100"/>
  <c r="I178" i="101"/>
  <c r="J217" i="101"/>
  <c r="J331" i="101"/>
  <c r="AT26" i="102"/>
  <c r="J230" i="102"/>
  <c r="AG248" i="102"/>
  <c r="J208" i="100"/>
  <c r="AN215" i="100"/>
  <c r="J252" i="100"/>
  <c r="O279" i="100"/>
  <c r="AI279" i="100" s="1"/>
  <c r="AV279" i="100" s="1"/>
  <c r="AP214" i="101"/>
  <c r="L214" i="101" s="1"/>
  <c r="AN235" i="101"/>
  <c r="AN351" i="101"/>
  <c r="AQ211" i="102"/>
  <c r="J221" i="102"/>
  <c r="AT277" i="102"/>
  <c r="O340" i="102"/>
  <c r="AK340" i="102" s="1"/>
  <c r="AX340" i="102" s="1"/>
  <c r="J348" i="102"/>
  <c r="AM188" i="100"/>
  <c r="AR148" i="101"/>
  <c r="AL175" i="101"/>
  <c r="AP213" i="101"/>
  <c r="L213" i="101" s="1"/>
  <c r="AM234" i="101"/>
  <c r="AM288" i="101"/>
  <c r="AP289" i="101"/>
  <c r="L289" i="101" s="1"/>
  <c r="O331" i="101"/>
  <c r="AK331" i="101" s="1"/>
  <c r="AX331" i="101" s="1"/>
  <c r="AT351" i="101"/>
  <c r="AO190" i="102"/>
  <c r="AM192" i="102"/>
  <c r="AO237" i="102"/>
  <c r="AP238" i="102"/>
  <c r="L238" i="102" s="1"/>
  <c r="O339" i="102"/>
  <c r="AK339" i="102" s="1"/>
  <c r="AX339" i="102" s="1"/>
  <c r="AP27" i="100"/>
  <c r="AQ188" i="100"/>
  <c r="AP249" i="100"/>
  <c r="L249" i="100" s="1"/>
  <c r="AQ285" i="100"/>
  <c r="AN212" i="101"/>
  <c r="AR233" i="101"/>
  <c r="AT288" i="101"/>
  <c r="AM327" i="101"/>
  <c r="J351" i="101"/>
  <c r="AS190" i="102"/>
  <c r="I192" i="102"/>
  <c r="AN192" i="102"/>
  <c r="I211" i="102"/>
  <c r="AL161" i="100"/>
  <c r="AQ236" i="100"/>
  <c r="AL237" i="100"/>
  <c r="AN248" i="100"/>
  <c r="AN315" i="100"/>
  <c r="AQ326" i="100"/>
  <c r="I288" i="101"/>
  <c r="AT324" i="101"/>
  <c r="AM325" i="101"/>
  <c r="J192" i="102"/>
  <c r="AN284" i="102"/>
  <c r="AR285" i="102"/>
  <c r="AQ286" i="102"/>
  <c r="AL297" i="102"/>
  <c r="AR317" i="102"/>
  <c r="J236" i="100"/>
  <c r="AT237" i="100"/>
  <c r="AS325" i="100"/>
  <c r="AN183" i="101"/>
  <c r="AN201" i="101"/>
  <c r="AO223" i="101"/>
  <c r="AP325" i="101"/>
  <c r="L325" i="101" s="1"/>
  <c r="AR284" i="102"/>
  <c r="AT285" i="102"/>
  <c r="AM297" i="102"/>
  <c r="O197" i="100"/>
  <c r="AK197" i="100" s="1"/>
  <c r="AX197" i="100" s="1"/>
  <c r="AQ223" i="100"/>
  <c r="I237" i="100"/>
  <c r="O285" i="100"/>
  <c r="AK285" i="100" s="1"/>
  <c r="AX285" i="100" s="1"/>
  <c r="J315" i="100"/>
  <c r="J324" i="101"/>
  <c r="I325" i="101"/>
  <c r="O181" i="102"/>
  <c r="AK181" i="102" s="1"/>
  <c r="AX181" i="102" s="1"/>
  <c r="AG244" i="102"/>
  <c r="I265" i="102"/>
  <c r="AM265" i="102"/>
  <c r="J297" i="102"/>
  <c r="AR297" i="102"/>
  <c r="J317" i="102"/>
  <c r="O254" i="100"/>
  <c r="AK254" i="100" s="1"/>
  <c r="AX254" i="100" s="1"/>
  <c r="AT289" i="100"/>
  <c r="AQ340" i="102"/>
  <c r="AP159" i="100"/>
  <c r="L159" i="100" s="1"/>
  <c r="O344" i="100"/>
  <c r="AK344" i="100" s="1"/>
  <c r="AX344" i="100" s="1"/>
  <c r="O156" i="101"/>
  <c r="AI156" i="101" s="1"/>
  <c r="AV156" i="101" s="1"/>
  <c r="AS168" i="101"/>
  <c r="O204" i="101"/>
  <c r="AI204" i="101" s="1"/>
  <c r="AV204" i="101" s="1"/>
  <c r="AP217" i="101"/>
  <c r="AQ283" i="101"/>
  <c r="AR340" i="102"/>
  <c r="AR159" i="100"/>
  <c r="AR204" i="100"/>
  <c r="AT29" i="101"/>
  <c r="O157" i="101"/>
  <c r="AK157" i="101" s="1"/>
  <c r="AX157" i="101" s="1"/>
  <c r="O168" i="101"/>
  <c r="AI168" i="101" s="1"/>
  <c r="AV168" i="101" s="1"/>
  <c r="AP169" i="101"/>
  <c r="L169" i="101" s="1"/>
  <c r="AT171" i="101"/>
  <c r="AL183" i="101"/>
  <c r="O217" i="101"/>
  <c r="AK217" i="101" s="1"/>
  <c r="AX217" i="101" s="1"/>
  <c r="AQ217" i="101"/>
  <c r="O234" i="101"/>
  <c r="AI234" i="101" s="1"/>
  <c r="AV234" i="101" s="1"/>
  <c r="AG244" i="101"/>
  <c r="AM284" i="101"/>
  <c r="AO334" i="101"/>
  <c r="I184" i="102"/>
  <c r="O159" i="100"/>
  <c r="AK159" i="100" s="1"/>
  <c r="AX159" i="100" s="1"/>
  <c r="AT159" i="100"/>
  <c r="AN161" i="100"/>
  <c r="AR176" i="100"/>
  <c r="J204" i="100"/>
  <c r="AT204" i="100"/>
  <c r="AL228" i="100"/>
  <c r="O262" i="100"/>
  <c r="AK262" i="100" s="1"/>
  <c r="AX262" i="100" s="1"/>
  <c r="L263" i="100"/>
  <c r="AO300" i="100"/>
  <c r="AG356" i="100"/>
  <c r="O29" i="101"/>
  <c r="AI29" i="101" s="1"/>
  <c r="AV29" i="101" s="1"/>
  <c r="J169" i="101"/>
  <c r="AT169" i="101"/>
  <c r="I171" i="101"/>
  <c r="AL185" i="101"/>
  <c r="AN189" i="101"/>
  <c r="AT217" i="101"/>
  <c r="AP243" i="101"/>
  <c r="L243" i="101" s="1"/>
  <c r="AG248" i="101"/>
  <c r="I284" i="101"/>
  <c r="AQ284" i="101"/>
  <c r="O351" i="101"/>
  <c r="AN300" i="102"/>
  <c r="AN301" i="102"/>
  <c r="AO348" i="102"/>
  <c r="AQ159" i="100"/>
  <c r="AQ200" i="100"/>
  <c r="AQ201" i="100"/>
  <c r="I228" i="100"/>
  <c r="AM228" i="100"/>
  <c r="O263" i="100"/>
  <c r="AK263" i="100" s="1"/>
  <c r="AX263" i="100" s="1"/>
  <c r="AR314" i="100"/>
  <c r="AL340" i="100"/>
  <c r="AN185" i="101"/>
  <c r="AL187" i="101"/>
  <c r="O214" i="101"/>
  <c r="AJ214" i="101" s="1"/>
  <c r="AW214" i="101" s="1"/>
  <c r="AL241" i="101"/>
  <c r="AR243" i="101"/>
  <c r="AO260" i="101"/>
  <c r="AK262" i="101"/>
  <c r="AX262" i="101" s="1"/>
  <c r="AT277" i="101"/>
  <c r="AT329" i="101"/>
  <c r="AL331" i="101"/>
  <c r="AP181" i="102"/>
  <c r="L181" i="102" s="1"/>
  <c r="AO208" i="102"/>
  <c r="AO209" i="102"/>
  <c r="AL210" i="102"/>
  <c r="AP222" i="102"/>
  <c r="L222" i="102" s="1"/>
  <c r="AL234" i="102"/>
  <c r="AP235" i="102"/>
  <c r="L235" i="102" s="1"/>
  <c r="O286" i="102"/>
  <c r="AK286" i="102" s="1"/>
  <c r="AX286" i="102" s="1"/>
  <c r="AL331" i="102"/>
  <c r="AO332" i="102"/>
  <c r="AL27" i="100"/>
  <c r="I160" i="100"/>
  <c r="I176" i="100"/>
  <c r="AR195" i="100"/>
  <c r="AT201" i="100"/>
  <c r="J228" i="100"/>
  <c r="AN228" i="100"/>
  <c r="AN270" i="100"/>
  <c r="O273" i="100"/>
  <c r="AI273" i="100" s="1"/>
  <c r="AV273" i="100" s="1"/>
  <c r="AL315" i="100"/>
  <c r="O371" i="100"/>
  <c r="AJ371" i="100" s="1"/>
  <c r="AW371" i="100" s="1"/>
  <c r="AR379" i="100"/>
  <c r="AN380" i="100"/>
  <c r="O171" i="101"/>
  <c r="AK171" i="101" s="1"/>
  <c r="AX171" i="101" s="1"/>
  <c r="J185" i="101"/>
  <c r="AR185" i="101"/>
  <c r="I187" i="101"/>
  <c r="AM187" i="101"/>
  <c r="AN228" i="101"/>
  <c r="AQ229" i="101"/>
  <c r="AT241" i="101"/>
  <c r="J243" i="101"/>
  <c r="I245" i="101"/>
  <c r="AM245" i="101"/>
  <c r="AL247" i="101"/>
  <c r="AR259" i="101"/>
  <c r="AT260" i="101"/>
  <c r="I262" i="101"/>
  <c r="AN262" i="101"/>
  <c r="AS273" i="101"/>
  <c r="AN274" i="101"/>
  <c r="AL275" i="101"/>
  <c r="AP276" i="101"/>
  <c r="L276" i="101" s="1"/>
  <c r="I279" i="101"/>
  <c r="AL279" i="101"/>
  <c r="O284" i="101"/>
  <c r="AI284" i="101" s="1"/>
  <c r="AV284" i="101" s="1"/>
  <c r="AS309" i="101"/>
  <c r="AR331" i="101"/>
  <c r="AL206" i="102"/>
  <c r="AM210" i="102"/>
  <c r="AN234" i="102"/>
  <c r="AQ235" i="102"/>
  <c r="J301" i="102"/>
  <c r="AT331" i="102"/>
  <c r="AN27" i="100"/>
  <c r="I175" i="100"/>
  <c r="AM196" i="100"/>
  <c r="J200" i="100"/>
  <c r="AQ228" i="100"/>
  <c r="AP270" i="100"/>
  <c r="L270" i="100" s="1"/>
  <c r="I315" i="100"/>
  <c r="AM315" i="100"/>
  <c r="J356" i="100"/>
  <c r="AT379" i="100"/>
  <c r="J187" i="101"/>
  <c r="AN187" i="101"/>
  <c r="J241" i="101"/>
  <c r="J245" i="101"/>
  <c r="AN245" i="101"/>
  <c r="J262" i="101"/>
  <c r="AS262" i="101"/>
  <c r="AO274" i="101"/>
  <c r="J279" i="101"/>
  <c r="AM279" i="101"/>
  <c r="AT296" i="101"/>
  <c r="AN323" i="101"/>
  <c r="AL324" i="101"/>
  <c r="AT331" i="101"/>
  <c r="J196" i="102"/>
  <c r="I205" i="102"/>
  <c r="I206" i="102"/>
  <c r="AM206" i="102"/>
  <c r="J209" i="102"/>
  <c r="I210" i="102"/>
  <c r="AP210" i="102"/>
  <c r="AP211" i="102"/>
  <c r="L211" i="102" s="1"/>
  <c r="I222" i="102"/>
  <c r="I296" i="102"/>
  <c r="J195" i="100"/>
  <c r="J196" i="100"/>
  <c r="AP196" i="100"/>
  <c r="L196" i="100" s="1"/>
  <c r="I270" i="100"/>
  <c r="AQ245" i="101"/>
  <c r="AP279" i="101"/>
  <c r="L279" i="101" s="1"/>
  <c r="AT27" i="100"/>
  <c r="AQ196" i="100"/>
  <c r="AQ315" i="100"/>
  <c r="AG363" i="100"/>
  <c r="O228" i="101"/>
  <c r="AJ228" i="101" s="1"/>
  <c r="AW228" i="101" s="1"/>
  <c r="O229" i="101"/>
  <c r="O245" i="101"/>
  <c r="AI245" i="101" s="1"/>
  <c r="AV245" i="101" s="1"/>
  <c r="AR245" i="101"/>
  <c r="O276" i="101"/>
  <c r="AI276" i="101" s="1"/>
  <c r="AV276" i="101" s="1"/>
  <c r="O279" i="101"/>
  <c r="AJ279" i="101" s="1"/>
  <c r="AW279" i="101" s="1"/>
  <c r="AQ279" i="101"/>
  <c r="O309" i="101"/>
  <c r="O196" i="102"/>
  <c r="AI196" i="102" s="1"/>
  <c r="AV196" i="102" s="1"/>
  <c r="O205" i="102"/>
  <c r="AM325" i="102"/>
  <c r="AR196" i="100"/>
  <c r="AS223" i="100"/>
  <c r="I225" i="100"/>
  <c r="AP308" i="100"/>
  <c r="AL309" i="100"/>
  <c r="AM311" i="100"/>
  <c r="AR315" i="100"/>
  <c r="AT337" i="100"/>
  <c r="AL349" i="100"/>
  <c r="AN364" i="100"/>
  <c r="AN225" i="101"/>
  <c r="J263" i="101"/>
  <c r="AM263" i="101"/>
  <c r="AS265" i="101"/>
  <c r="AN266" i="101"/>
  <c r="O323" i="101"/>
  <c r="AK323" i="101" s="1"/>
  <c r="AX323" i="101" s="1"/>
  <c r="AP343" i="101"/>
  <c r="L343" i="101" s="1"/>
  <c r="AQ192" i="102"/>
  <c r="AL273" i="102"/>
  <c r="AS275" i="102"/>
  <c r="I277" i="102"/>
  <c r="AL277" i="102"/>
  <c r="O296" i="102"/>
  <c r="AK296" i="102" s="1"/>
  <c r="AX296" i="102" s="1"/>
  <c r="I321" i="102"/>
  <c r="AL321" i="102"/>
  <c r="AP325" i="102"/>
  <c r="AS328" i="102"/>
  <c r="I289" i="100"/>
  <c r="AO309" i="100"/>
  <c r="AO363" i="100"/>
  <c r="AP365" i="100"/>
  <c r="L365" i="100" s="1"/>
  <c r="AT263" i="101"/>
  <c r="AQ264" i="101"/>
  <c r="AL267" i="101"/>
  <c r="AN304" i="101"/>
  <c r="O343" i="101"/>
  <c r="AQ343" i="101"/>
  <c r="J346" i="101"/>
  <c r="AM273" i="102"/>
  <c r="AQ274" i="102"/>
  <c r="J277" i="102"/>
  <c r="AM277" i="102"/>
  <c r="J321" i="102"/>
  <c r="AM321" i="102"/>
  <c r="O325" i="102"/>
  <c r="AI325" i="102" s="1"/>
  <c r="AV325" i="102" s="1"/>
  <c r="AQ325" i="102"/>
  <c r="AR167" i="100"/>
  <c r="AL181" i="100"/>
  <c r="AN191" i="100"/>
  <c r="O223" i="100"/>
  <c r="AI223" i="100" s="1"/>
  <c r="AV223" i="100" s="1"/>
  <c r="AM241" i="100"/>
  <c r="J289" i="100"/>
  <c r="AL289" i="100"/>
  <c r="J309" i="100"/>
  <c r="AP309" i="100"/>
  <c r="L309" i="100" s="1"/>
  <c r="AN325" i="100"/>
  <c r="AM326" i="100"/>
  <c r="AQ349" i="100"/>
  <c r="AG350" i="100"/>
  <c r="I353" i="100"/>
  <c r="J365" i="100"/>
  <c r="AL223" i="101"/>
  <c r="L257" i="101"/>
  <c r="O263" i="101"/>
  <c r="AK263" i="101" s="1"/>
  <c r="AX263" i="101" s="1"/>
  <c r="J266" i="101"/>
  <c r="J267" i="101"/>
  <c r="AN267" i="101"/>
  <c r="AL291" i="101"/>
  <c r="AR304" i="101"/>
  <c r="AR343" i="101"/>
  <c r="AL26" i="102"/>
  <c r="AR273" i="102"/>
  <c r="AP277" i="102"/>
  <c r="L277" i="102" s="1"/>
  <c r="AM317" i="102"/>
  <c r="AR321" i="102"/>
  <c r="AT325" i="102"/>
  <c r="AM326" i="102"/>
  <c r="AL165" i="100"/>
  <c r="AL168" i="100"/>
  <c r="AM253" i="100"/>
  <c r="AN289" i="100"/>
  <c r="AT293" i="100"/>
  <c r="AG374" i="100"/>
  <c r="AQ267" i="101"/>
  <c r="AM268" i="101"/>
  <c r="AQ315" i="101"/>
  <c r="AN318" i="101"/>
  <c r="AP26" i="102"/>
  <c r="L26" i="102" s="1"/>
  <c r="O193" i="102"/>
  <c r="AK193" i="102" s="1"/>
  <c r="AX193" i="102" s="1"/>
  <c r="AL242" i="102"/>
  <c r="AL246" i="102"/>
  <c r="O273" i="102"/>
  <c r="AI273" i="102" s="1"/>
  <c r="AV273" i="102" s="1"/>
  <c r="O277" i="102"/>
  <c r="AI277" i="102" s="1"/>
  <c r="AV277" i="102" s="1"/>
  <c r="AQ277" i="102"/>
  <c r="I317" i="102"/>
  <c r="AP317" i="102"/>
  <c r="L317" i="102" s="1"/>
  <c r="O321" i="102"/>
  <c r="AI321" i="102" s="1"/>
  <c r="AV321" i="102" s="1"/>
  <c r="AP326" i="102"/>
  <c r="AP165" i="100"/>
  <c r="L165" i="100" s="1"/>
  <c r="I168" i="100"/>
  <c r="AN168" i="100"/>
  <c r="AP208" i="100"/>
  <c r="L208" i="100" s="1"/>
  <c r="AQ253" i="100"/>
  <c r="AT285" i="100"/>
  <c r="AP289" i="100"/>
  <c r="L289" i="100" s="1"/>
  <c r="AL305" i="100"/>
  <c r="AG334" i="100"/>
  <c r="AM175" i="101"/>
  <c r="AL193" i="101"/>
  <c r="AP221" i="101"/>
  <c r="L221" i="101" s="1"/>
  <c r="O264" i="101"/>
  <c r="AI264" i="101" s="1"/>
  <c r="AV264" i="101" s="1"/>
  <c r="O267" i="101"/>
  <c r="AK267" i="101" s="1"/>
  <c r="AX267" i="101" s="1"/>
  <c r="AQ268" i="101"/>
  <c r="I292" i="101"/>
  <c r="O303" i="101"/>
  <c r="AI303" i="101" s="1"/>
  <c r="AV303" i="101" s="1"/>
  <c r="O304" i="101"/>
  <c r="AK304" i="101" s="1"/>
  <c r="AX304" i="101" s="1"/>
  <c r="AL316" i="101"/>
  <c r="AR318" i="101"/>
  <c r="AN22" i="102"/>
  <c r="AL23" i="102"/>
  <c r="AQ26" i="102"/>
  <c r="AP28" i="102"/>
  <c r="L28" i="102" s="1"/>
  <c r="AO186" i="102"/>
  <c r="AM226" i="102"/>
  <c r="AP227" i="102"/>
  <c r="L227" i="102" s="1"/>
  <c r="AM242" i="102"/>
  <c r="AM243" i="102"/>
  <c r="AG267" i="102"/>
  <c r="AM269" i="102"/>
  <c r="AQ289" i="102"/>
  <c r="AR157" i="100"/>
  <c r="AL159" i="100"/>
  <c r="J168" i="100"/>
  <c r="AQ168" i="100"/>
  <c r="AT208" i="100"/>
  <c r="AM236" i="100"/>
  <c r="O289" i="100"/>
  <c r="AK289" i="100" s="1"/>
  <c r="AX289" i="100" s="1"/>
  <c r="AQ289" i="100"/>
  <c r="AR323" i="100"/>
  <c r="AS374" i="100"/>
  <c r="AQ26" i="101"/>
  <c r="AL27" i="101"/>
  <c r="AM156" i="101"/>
  <c r="AL158" i="101"/>
  <c r="I175" i="101"/>
  <c r="AR175" i="101"/>
  <c r="AR193" i="101"/>
  <c r="AM204" i="101"/>
  <c r="AQ221" i="101"/>
  <c r="I268" i="101"/>
  <c r="L305" i="101"/>
  <c r="I315" i="101"/>
  <c r="I316" i="101"/>
  <c r="AN316" i="101"/>
  <c r="J318" i="101"/>
  <c r="O26" i="102"/>
  <c r="AI26" i="102" s="1"/>
  <c r="AV26" i="102" s="1"/>
  <c r="AR26" i="102"/>
  <c r="AR185" i="102"/>
  <c r="AR226" i="102"/>
  <c r="AQ227" i="102"/>
  <c r="J229" i="102"/>
  <c r="AP242" i="102"/>
  <c r="L242" i="102" s="1"/>
  <c r="AO244" i="102"/>
  <c r="AS264" i="102"/>
  <c r="AT269" i="102"/>
  <c r="AR288" i="102"/>
  <c r="AP336" i="102"/>
  <c r="L336" i="102" s="1"/>
  <c r="AO337" i="102"/>
  <c r="I340" i="102"/>
  <c r="AL340" i="102"/>
  <c r="AL351" i="102"/>
  <c r="AR168" i="100"/>
  <c r="AR289" i="100"/>
  <c r="J374" i="100"/>
  <c r="AP27" i="101"/>
  <c r="L27" i="101" s="1"/>
  <c r="J156" i="101"/>
  <c r="AN156" i="101"/>
  <c r="J193" i="101"/>
  <c r="J316" i="101"/>
  <c r="AT244" i="102"/>
  <c r="AS267" i="102"/>
  <c r="J269" i="102"/>
  <c r="AM313" i="102"/>
  <c r="AR336" i="102"/>
  <c r="AS337" i="102"/>
  <c r="J340" i="102"/>
  <c r="AM340" i="102"/>
  <c r="AS351" i="102"/>
  <c r="O185" i="102"/>
  <c r="AK185" i="102" s="1"/>
  <c r="AX185" i="102" s="1"/>
  <c r="AQ185" i="102"/>
  <c r="J191" i="102"/>
  <c r="J261" i="102"/>
  <c r="AN261" i="102"/>
  <c r="AS283" i="102"/>
  <c r="I335" i="102"/>
  <c r="AS335" i="102"/>
  <c r="AQ23" i="102"/>
  <c r="J26" i="102"/>
  <c r="AM26" i="102"/>
  <c r="AT185" i="102"/>
  <c r="AR192" i="102"/>
  <c r="AL193" i="102"/>
  <c r="I196" i="102"/>
  <c r="AR196" i="102"/>
  <c r="AO205" i="102"/>
  <c r="AO240" i="102"/>
  <c r="AN246" i="102"/>
  <c r="O261" i="102"/>
  <c r="AK261" i="102" s="1"/>
  <c r="AX261" i="102" s="1"/>
  <c r="AQ261" i="102"/>
  <c r="AR277" i="102"/>
  <c r="J284" i="102"/>
  <c r="AL285" i="102"/>
  <c r="AP297" i="102"/>
  <c r="L297" i="102" s="1"/>
  <c r="AO300" i="102"/>
  <c r="AT326" i="102"/>
  <c r="O335" i="102"/>
  <c r="AI335" i="102" s="1"/>
  <c r="AV335" i="102" s="1"/>
  <c r="I336" i="102"/>
  <c r="AN26" i="102"/>
  <c r="AR193" i="102"/>
  <c r="AQ203" i="102"/>
  <c r="AQ205" i="102"/>
  <c r="I246" i="102"/>
  <c r="AP250" i="102"/>
  <c r="L250" i="102" s="1"/>
  <c r="AT261" i="102"/>
  <c r="AN268" i="102"/>
  <c r="AL278" i="102"/>
  <c r="J285" i="102"/>
  <c r="AM285" i="102"/>
  <c r="O297" i="102"/>
  <c r="AQ297" i="102"/>
  <c r="J300" i="102"/>
  <c r="AS300" i="102"/>
  <c r="J336" i="102"/>
  <c r="AL336" i="102"/>
  <c r="AG348" i="102"/>
  <c r="AM30" i="102"/>
  <c r="AT193" i="102"/>
  <c r="I197" i="102"/>
  <c r="AL197" i="102"/>
  <c r="AS205" i="102"/>
  <c r="AO216" i="102"/>
  <c r="I218" i="102"/>
  <c r="AL218" i="102"/>
  <c r="AL247" i="102"/>
  <c r="AQ250" i="102"/>
  <c r="AM278" i="102"/>
  <c r="AN285" i="102"/>
  <c r="AM336" i="102"/>
  <c r="V20" i="102"/>
  <c r="AR30" i="102"/>
  <c r="I177" i="102"/>
  <c r="AL177" i="102"/>
  <c r="J197" i="102"/>
  <c r="AM197" i="102"/>
  <c r="J218" i="102"/>
  <c r="AM218" i="102"/>
  <c r="I247" i="102"/>
  <c r="AM247" i="102"/>
  <c r="J268" i="102"/>
  <c r="I269" i="102"/>
  <c r="AL269" i="102"/>
  <c r="I278" i="102"/>
  <c r="AP278" i="102"/>
  <c r="L278" i="102" s="1"/>
  <c r="O285" i="102"/>
  <c r="AI285" i="102" s="1"/>
  <c r="AV285" i="102" s="1"/>
  <c r="AQ285" i="102"/>
  <c r="AT297" i="102"/>
  <c r="I301" i="102"/>
  <c r="AL301" i="102"/>
  <c r="AN336" i="102"/>
  <c r="AN348" i="102"/>
  <c r="AN197" i="102"/>
  <c r="AN218" i="102"/>
  <c r="AQ247" i="102"/>
  <c r="AT278" i="102"/>
  <c r="AP261" i="102"/>
  <c r="L261" i="102" s="1"/>
  <c r="AN177" i="102"/>
  <c r="AN179" i="102"/>
  <c r="O197" i="102"/>
  <c r="AK197" i="102" s="1"/>
  <c r="AX197" i="102" s="1"/>
  <c r="AQ197" i="102"/>
  <c r="AN199" i="102"/>
  <c r="AS200" i="102"/>
  <c r="O218" i="102"/>
  <c r="AJ218" i="102" s="1"/>
  <c r="AW218" i="102" s="1"/>
  <c r="AQ218" i="102"/>
  <c r="O247" i="102"/>
  <c r="AI247" i="102" s="1"/>
  <c r="AV247" i="102" s="1"/>
  <c r="AT247" i="102"/>
  <c r="AN269" i="102"/>
  <c r="AQ301" i="102"/>
  <c r="AM305" i="102"/>
  <c r="AL314" i="102"/>
  <c r="AN338" i="102"/>
  <c r="O177" i="102"/>
  <c r="AK177" i="102" s="1"/>
  <c r="AX177" i="102" s="1"/>
  <c r="AP177" i="102"/>
  <c r="L177" i="102" s="1"/>
  <c r="AR179" i="102"/>
  <c r="AL181" i="102"/>
  <c r="AR197" i="102"/>
  <c r="AR199" i="102"/>
  <c r="AR218" i="102"/>
  <c r="AP219" i="102"/>
  <c r="L219" i="102" s="1"/>
  <c r="AL220" i="102"/>
  <c r="O269" i="102"/>
  <c r="AI269" i="102" s="1"/>
  <c r="AV269" i="102" s="1"/>
  <c r="AQ269" i="102"/>
  <c r="AL286" i="102"/>
  <c r="AO291" i="102"/>
  <c r="O301" i="102"/>
  <c r="AR301" i="102"/>
  <c r="AO304" i="102"/>
  <c r="AN305" i="102"/>
  <c r="AL306" i="102"/>
  <c r="AM314" i="102"/>
  <c r="AO316" i="102"/>
  <c r="AQ339" i="102"/>
  <c r="AM345" i="102"/>
  <c r="Z20" i="102"/>
  <c r="Z19" i="102" s="1"/>
  <c r="J179" i="102"/>
  <c r="I181" i="102"/>
  <c r="AM181" i="102"/>
  <c r="AT197" i="102"/>
  <c r="J199" i="102"/>
  <c r="AQ210" i="102"/>
  <c r="AT218" i="102"/>
  <c r="AQ219" i="102"/>
  <c r="AO220" i="102"/>
  <c r="AR269" i="102"/>
  <c r="AO271" i="102"/>
  <c r="I286" i="102"/>
  <c r="AM286" i="102"/>
  <c r="AQ290" i="102"/>
  <c r="AT301" i="102"/>
  <c r="AM306" i="102"/>
  <c r="I309" i="102"/>
  <c r="AL309" i="102"/>
  <c r="AL311" i="102"/>
  <c r="I314" i="102"/>
  <c r="AP314" i="102"/>
  <c r="L314" i="102" s="1"/>
  <c r="AL315" i="102"/>
  <c r="AL317" i="102"/>
  <c r="J338" i="102"/>
  <c r="I339" i="102"/>
  <c r="I349" i="102"/>
  <c r="AL349" i="102"/>
  <c r="AN181" i="102"/>
  <c r="AN184" i="102"/>
  <c r="AS212" i="102"/>
  <c r="AL222" i="102"/>
  <c r="AL226" i="102"/>
  <c r="AL270" i="102"/>
  <c r="AR272" i="102"/>
  <c r="AP286" i="102"/>
  <c r="L286" i="102" s="1"/>
  <c r="J292" i="102"/>
  <c r="I294" i="102"/>
  <c r="AM294" i="102"/>
  <c r="I306" i="102"/>
  <c r="AP306" i="102"/>
  <c r="L306" i="102" s="1"/>
  <c r="J309" i="102"/>
  <c r="AM309" i="102"/>
  <c r="AQ314" i="102"/>
  <c r="AL323" i="102"/>
  <c r="J349" i="102"/>
  <c r="AN349" i="102"/>
  <c r="AL255" i="102"/>
  <c r="AM257" i="102"/>
  <c r="AO294" i="102"/>
  <c r="AP295" i="102"/>
  <c r="L295" i="102" s="1"/>
  <c r="AQ306" i="102"/>
  <c r="AN309" i="102"/>
  <c r="AQ349" i="102"/>
  <c r="AQ181" i="102"/>
  <c r="I185" i="102"/>
  <c r="J213" i="102"/>
  <c r="J222" i="102"/>
  <c r="AM223" i="102"/>
  <c r="AO224" i="102"/>
  <c r="J226" i="102"/>
  <c r="AN226" i="102"/>
  <c r="AQ255" i="102"/>
  <c r="AN257" i="102"/>
  <c r="J272" i="102"/>
  <c r="AQ273" i="102"/>
  <c r="AO275" i="102"/>
  <c r="AT286" i="102"/>
  <c r="L294" i="102"/>
  <c r="AS294" i="102"/>
  <c r="AG296" i="102"/>
  <c r="O309" i="102"/>
  <c r="AR309" i="102"/>
  <c r="AQ317" i="102"/>
  <c r="AQ318" i="102"/>
  <c r="AN321" i="102"/>
  <c r="AN325" i="102"/>
  <c r="I333" i="102"/>
  <c r="AL333" i="102"/>
  <c r="AP340" i="102"/>
  <c r="L340" i="102" s="1"/>
  <c r="AO342" i="102"/>
  <c r="O349" i="102"/>
  <c r="AR349" i="102"/>
  <c r="AR181" i="102"/>
  <c r="J185" i="102"/>
  <c r="AM185" i="102"/>
  <c r="I223" i="102"/>
  <c r="AP223" i="102"/>
  <c r="L223" i="102" s="1"/>
  <c r="AP226" i="102"/>
  <c r="J257" i="102"/>
  <c r="AP257" i="102"/>
  <c r="L257" i="102" s="1"/>
  <c r="AG258" i="102"/>
  <c r="AG283" i="102"/>
  <c r="O294" i="102"/>
  <c r="AJ294" i="102" s="1"/>
  <c r="AW294" i="102" s="1"/>
  <c r="J333" i="102"/>
  <c r="AM333" i="102"/>
  <c r="AT342" i="102"/>
  <c r="AT349" i="102"/>
  <c r="AN185" i="102"/>
  <c r="AN191" i="102"/>
  <c r="AQ257" i="102"/>
  <c r="AN333" i="102"/>
  <c r="AT334" i="102"/>
  <c r="L185" i="102"/>
  <c r="AT257" i="102"/>
  <c r="I261" i="102"/>
  <c r="AM261" i="102"/>
  <c r="AN277" i="102"/>
  <c r="AO296" i="102"/>
  <c r="AL326" i="102"/>
  <c r="O333" i="102"/>
  <c r="AI333" i="102" s="1"/>
  <c r="AV333" i="102" s="1"/>
  <c r="AS333" i="102"/>
  <c r="AN335" i="102"/>
  <c r="O342" i="102"/>
  <c r="AI342" i="102" s="1"/>
  <c r="AV342" i="102" s="1"/>
  <c r="AT205" i="101"/>
  <c r="AT168" i="101"/>
  <c r="J205" i="101"/>
  <c r="AT214" i="101"/>
  <c r="AM217" i="101"/>
  <c r="I224" i="101"/>
  <c r="AP229" i="101"/>
  <c r="L229" i="101" s="1"/>
  <c r="I233" i="101"/>
  <c r="AL233" i="101"/>
  <c r="AG236" i="101"/>
  <c r="J239" i="101"/>
  <c r="AQ241" i="101"/>
  <c r="AL243" i="101"/>
  <c r="O259" i="101"/>
  <c r="AK259" i="101" s="1"/>
  <c r="AX259" i="101" s="1"/>
  <c r="AQ259" i="101"/>
  <c r="AG262" i="101"/>
  <c r="AT264" i="101"/>
  <c r="AO265" i="101"/>
  <c r="AG266" i="101"/>
  <c r="O271" i="101"/>
  <c r="AJ271" i="101" s="1"/>
  <c r="AW271" i="101" s="1"/>
  <c r="AT271" i="101"/>
  <c r="AM272" i="101"/>
  <c r="AO273" i="101"/>
  <c r="AG274" i="101"/>
  <c r="AT284" i="101"/>
  <c r="AT287" i="101"/>
  <c r="AR291" i="101"/>
  <c r="AS315" i="101"/>
  <c r="AS325" i="101"/>
  <c r="AL327" i="101"/>
  <c r="AM330" i="101"/>
  <c r="AR229" i="101"/>
  <c r="O311" i="101"/>
  <c r="AI311" i="101" s="1"/>
  <c r="AV311" i="101" s="1"/>
  <c r="AP327" i="101"/>
  <c r="L327" i="101" s="1"/>
  <c r="AT23" i="101"/>
  <c r="I25" i="101"/>
  <c r="I26" i="101"/>
  <c r="AN27" i="101"/>
  <c r="AL148" i="101"/>
  <c r="J171" i="101"/>
  <c r="AM171" i="101"/>
  <c r="J175" i="101"/>
  <c r="AN175" i="101"/>
  <c r="AL179" i="101"/>
  <c r="J183" i="101"/>
  <c r="AP183" i="101"/>
  <c r="L183" i="101" s="1"/>
  <c r="AL191" i="101"/>
  <c r="AT229" i="101"/>
  <c r="O233" i="101"/>
  <c r="AO266" i="101"/>
  <c r="AP292" i="101"/>
  <c r="L292" i="101" s="1"/>
  <c r="AL295" i="101"/>
  <c r="AN303" i="101"/>
  <c r="AR316" i="101"/>
  <c r="O327" i="101"/>
  <c r="AJ327" i="101" s="1"/>
  <c r="AW327" i="101" s="1"/>
  <c r="AQ327" i="101"/>
  <c r="AM331" i="101"/>
  <c r="AG334" i="101"/>
  <c r="I148" i="101"/>
  <c r="AM148" i="101"/>
  <c r="AP171" i="101"/>
  <c r="L171" i="101" s="1"/>
  <c r="AP175" i="101"/>
  <c r="L175" i="101" s="1"/>
  <c r="AN179" i="101"/>
  <c r="AQ191" i="101"/>
  <c r="O260" i="101"/>
  <c r="AI260" i="101" s="1"/>
  <c r="AV260" i="101" s="1"/>
  <c r="AQ262" i="101"/>
  <c r="I276" i="101"/>
  <c r="AL276" i="101"/>
  <c r="O292" i="101"/>
  <c r="AL293" i="101"/>
  <c r="AL296" i="101"/>
  <c r="AS303" i="101"/>
  <c r="AS317" i="101"/>
  <c r="AT327" i="101"/>
  <c r="AN331" i="101"/>
  <c r="I334" i="101"/>
  <c r="O26" i="101"/>
  <c r="AI26" i="101" s="1"/>
  <c r="AV26" i="101" s="1"/>
  <c r="AR27" i="101"/>
  <c r="J148" i="101"/>
  <c r="AN148" i="101"/>
  <c r="AR171" i="101"/>
  <c r="AQ175" i="101"/>
  <c r="J179" i="101"/>
  <c r="AR179" i="101"/>
  <c r="AM276" i="101"/>
  <c r="AP293" i="101"/>
  <c r="L293" i="101" s="1"/>
  <c r="I296" i="101"/>
  <c r="AM296" i="101"/>
  <c r="AL320" i="101"/>
  <c r="AL335" i="101"/>
  <c r="AP148" i="101"/>
  <c r="L148" i="101" s="1"/>
  <c r="AM153" i="101"/>
  <c r="AL160" i="101"/>
  <c r="AM192" i="101"/>
  <c r="AP296" i="101"/>
  <c r="L296" i="101" s="1"/>
  <c r="AN307" i="101"/>
  <c r="I320" i="101"/>
  <c r="AM320" i="101"/>
  <c r="AM335" i="101"/>
  <c r="AJ29" i="101"/>
  <c r="AW29" i="101" s="1"/>
  <c r="I153" i="101"/>
  <c r="AQ153" i="101"/>
  <c r="AR156" i="101"/>
  <c r="I160" i="101"/>
  <c r="AQ160" i="101"/>
  <c r="AG166" i="101"/>
  <c r="AT175" i="101"/>
  <c r="I192" i="101"/>
  <c r="AN193" i="101"/>
  <c r="AG198" i="101"/>
  <c r="AP245" i="101"/>
  <c r="AT247" i="101"/>
  <c r="AS256" i="101"/>
  <c r="AG257" i="101"/>
  <c r="AP267" i="101"/>
  <c r="O296" i="101"/>
  <c r="AI296" i="101" s="1"/>
  <c r="AV296" i="101" s="1"/>
  <c r="AQ296" i="101"/>
  <c r="AT304" i="101"/>
  <c r="AM305" i="101"/>
  <c r="AO307" i="101"/>
  <c r="O317" i="101"/>
  <c r="J320" i="101"/>
  <c r="AN320" i="101"/>
  <c r="AS322" i="101"/>
  <c r="J335" i="101"/>
  <c r="AT335" i="101"/>
  <c r="AG349" i="101"/>
  <c r="AM149" i="101"/>
  <c r="AL150" i="101"/>
  <c r="AT160" i="101"/>
  <c r="AN199" i="101"/>
  <c r="AL308" i="101"/>
  <c r="AR320" i="101"/>
  <c r="AN350" i="101"/>
  <c r="Y20" i="101"/>
  <c r="Y19" i="101" s="1"/>
  <c r="AM29" i="101"/>
  <c r="O153" i="101"/>
  <c r="AI153" i="101" s="1"/>
  <c r="AV153" i="101" s="1"/>
  <c r="O160" i="101"/>
  <c r="AK160" i="101" s="1"/>
  <c r="AX160" i="101" s="1"/>
  <c r="AM161" i="101"/>
  <c r="I166" i="101"/>
  <c r="AN166" i="101"/>
  <c r="AN167" i="101"/>
  <c r="I176" i="101"/>
  <c r="I195" i="101"/>
  <c r="AP199" i="101"/>
  <c r="AL201" i="101"/>
  <c r="AL209" i="101"/>
  <c r="AG212" i="101"/>
  <c r="I249" i="101"/>
  <c r="AR249" i="101"/>
  <c r="I251" i="101"/>
  <c r="AM251" i="101"/>
  <c r="I256" i="101"/>
  <c r="J257" i="101"/>
  <c r="AL257" i="101"/>
  <c r="AN263" i="101"/>
  <c r="AT267" i="101"/>
  <c r="AL268" i="101"/>
  <c r="AN279" i="101"/>
  <c r="AM297" i="101"/>
  <c r="O307" i="101"/>
  <c r="AI307" i="101" s="1"/>
  <c r="AV307" i="101" s="1"/>
  <c r="I308" i="101"/>
  <c r="AN308" i="101"/>
  <c r="J323" i="101"/>
  <c r="AQ323" i="101"/>
  <c r="I336" i="101"/>
  <c r="AM336" i="101"/>
  <c r="AL339" i="101"/>
  <c r="AN343" i="101"/>
  <c r="AN346" i="101"/>
  <c r="AQ347" i="101"/>
  <c r="AQ348" i="101"/>
  <c r="AL31" i="101"/>
  <c r="I161" i="101"/>
  <c r="AQ161" i="101"/>
  <c r="AL162" i="101"/>
  <c r="J166" i="101"/>
  <c r="AO166" i="101"/>
  <c r="J195" i="101"/>
  <c r="AL195" i="101"/>
  <c r="I199" i="101"/>
  <c r="J203" i="101"/>
  <c r="AL203" i="101"/>
  <c r="AN211" i="101"/>
  <c r="J251" i="101"/>
  <c r="AQ251" i="101"/>
  <c r="AO257" i="101"/>
  <c r="AO270" i="101"/>
  <c r="AG281" i="101"/>
  <c r="AG282" i="101"/>
  <c r="I297" i="101"/>
  <c r="AO297" i="101"/>
  <c r="J308" i="101"/>
  <c r="AP308" i="101"/>
  <c r="AS323" i="101"/>
  <c r="AO336" i="101"/>
  <c r="AN339" i="101"/>
  <c r="AR346" i="101"/>
  <c r="I351" i="101"/>
  <c r="AM351" i="101"/>
  <c r="AM195" i="101"/>
  <c r="AM203" i="101"/>
  <c r="AR251" i="101"/>
  <c r="AP297" i="101"/>
  <c r="L297" i="101" s="1"/>
  <c r="AR308" i="101"/>
  <c r="AP339" i="101"/>
  <c r="L339" i="101" s="1"/>
  <c r="J31" i="101"/>
  <c r="AR31" i="101"/>
  <c r="O161" i="101"/>
  <c r="AI161" i="101" s="1"/>
  <c r="AV161" i="101" s="1"/>
  <c r="J162" i="101"/>
  <c r="AR162" i="101"/>
  <c r="I168" i="101"/>
  <c r="AM168" i="101"/>
  <c r="O195" i="101"/>
  <c r="AN195" i="101"/>
  <c r="O203" i="101"/>
  <c r="AK203" i="101" s="1"/>
  <c r="AX203" i="101" s="1"/>
  <c r="AN203" i="101"/>
  <c r="J211" i="101"/>
  <c r="I212" i="101"/>
  <c r="AO212" i="101"/>
  <c r="AT226" i="101"/>
  <c r="J228" i="101"/>
  <c r="AQ228" i="101"/>
  <c r="O251" i="101"/>
  <c r="AT257" i="101"/>
  <c r="AO258" i="101"/>
  <c r="I264" i="101"/>
  <c r="AL264" i="101"/>
  <c r="J270" i="101"/>
  <c r="AR279" i="101"/>
  <c r="AL280" i="101"/>
  <c r="AO281" i="101"/>
  <c r="AS282" i="101"/>
  <c r="AL284" i="101"/>
  <c r="O297" i="101"/>
  <c r="AJ297" i="101" s="1"/>
  <c r="AW297" i="101" s="1"/>
  <c r="AT297" i="101"/>
  <c r="AL310" i="101"/>
  <c r="AN314" i="101"/>
  <c r="O321" i="101"/>
  <c r="AI321" i="101" s="1"/>
  <c r="AV321" i="101" s="1"/>
  <c r="I324" i="101"/>
  <c r="AR324" i="101"/>
  <c r="O339" i="101"/>
  <c r="AK339" i="101" s="1"/>
  <c r="AX339" i="101" s="1"/>
  <c r="O348" i="101"/>
  <c r="AK348" i="101" s="1"/>
  <c r="AX348" i="101" s="1"/>
  <c r="AP351" i="101"/>
  <c r="L351" i="101" s="1"/>
  <c r="AT31" i="101"/>
  <c r="AR203" i="101"/>
  <c r="I214" i="101"/>
  <c r="AM214" i="101"/>
  <c r="AG240" i="101"/>
  <c r="AL259" i="101"/>
  <c r="AM264" i="101"/>
  <c r="I271" i="101"/>
  <c r="AL271" i="101"/>
  <c r="AN310" i="101"/>
  <c r="AP314" i="101"/>
  <c r="L314" i="101" s="1"/>
  <c r="AQ351" i="101"/>
  <c r="AN205" i="101"/>
  <c r="AO214" i="101"/>
  <c r="AI217" i="101"/>
  <c r="AV217" i="101" s="1"/>
  <c r="AP222" i="101"/>
  <c r="L222" i="101" s="1"/>
  <c r="AO224" i="101"/>
  <c r="J229" i="101"/>
  <c r="AL229" i="101"/>
  <c r="AM238" i="101"/>
  <c r="AP239" i="101"/>
  <c r="L239" i="101" s="1"/>
  <c r="I258" i="101"/>
  <c r="J259" i="101"/>
  <c r="AM259" i="101"/>
  <c r="AP264" i="101"/>
  <c r="L264" i="101" s="1"/>
  <c r="AG265" i="101"/>
  <c r="J271" i="101"/>
  <c r="AN271" i="101"/>
  <c r="AG273" i="101"/>
  <c r="AP284" i="101"/>
  <c r="L284" i="101" s="1"/>
  <c r="AO286" i="101"/>
  <c r="AN287" i="101"/>
  <c r="AP310" i="101"/>
  <c r="L310" i="101" s="1"/>
  <c r="J314" i="101"/>
  <c r="AR314" i="101"/>
  <c r="AR351" i="101"/>
  <c r="AM229" i="101"/>
  <c r="AN259" i="101"/>
  <c r="AR310" i="101"/>
  <c r="AT314" i="101"/>
  <c r="AR172" i="100"/>
  <c r="AS173" i="100"/>
  <c r="AL184" i="100"/>
  <c r="I205" i="100"/>
  <c r="AM205" i="100"/>
  <c r="AN207" i="100"/>
  <c r="AT213" i="100"/>
  <c r="J215" i="100"/>
  <c r="AS235" i="100"/>
  <c r="I267" i="100"/>
  <c r="I302" i="100"/>
  <c r="AM302" i="100"/>
  <c r="AR317" i="100"/>
  <c r="AR318" i="100"/>
  <c r="AQ327" i="100"/>
  <c r="I332" i="100"/>
  <c r="AS334" i="100"/>
  <c r="AR335" i="100"/>
  <c r="AP349" i="100"/>
  <c r="L349" i="100" s="1"/>
  <c r="O356" i="100"/>
  <c r="AK356" i="100" s="1"/>
  <c r="AX356" i="100" s="1"/>
  <c r="AQ356" i="100"/>
  <c r="AL357" i="100"/>
  <c r="J364" i="100"/>
  <c r="AL365" i="100"/>
  <c r="I368" i="100"/>
  <c r="I380" i="100"/>
  <c r="AR380" i="100"/>
  <c r="AT172" i="100"/>
  <c r="AL174" i="100"/>
  <c r="AM184" i="100"/>
  <c r="AQ189" i="100"/>
  <c r="I192" i="100"/>
  <c r="AQ192" i="100"/>
  <c r="AP205" i="100"/>
  <c r="L205" i="100" s="1"/>
  <c r="AP302" i="100"/>
  <c r="L302" i="100" s="1"/>
  <c r="AT327" i="100"/>
  <c r="AP329" i="100"/>
  <c r="L329" i="100" s="1"/>
  <c r="AT334" i="100"/>
  <c r="AM164" i="100"/>
  <c r="AN165" i="100"/>
  <c r="AL167" i="100"/>
  <c r="J174" i="100"/>
  <c r="AO174" i="100"/>
  <c r="I184" i="100"/>
  <c r="AP184" i="100"/>
  <c r="J192" i="100"/>
  <c r="AR192" i="100"/>
  <c r="I196" i="100"/>
  <c r="AL196" i="100"/>
  <c r="O205" i="100"/>
  <c r="AK205" i="100" s="1"/>
  <c r="AX205" i="100" s="1"/>
  <c r="AQ205" i="100"/>
  <c r="J207" i="100"/>
  <c r="I208" i="100"/>
  <c r="AP229" i="100"/>
  <c r="L229" i="100" s="1"/>
  <c r="AG230" i="100"/>
  <c r="I236" i="100"/>
  <c r="AL236" i="100"/>
  <c r="O267" i="100"/>
  <c r="AJ267" i="100" s="1"/>
  <c r="AW267" i="100" s="1"/>
  <c r="AM289" i="100"/>
  <c r="O302" i="100"/>
  <c r="AI302" i="100" s="1"/>
  <c r="AV302" i="100" s="1"/>
  <c r="AQ302" i="100"/>
  <c r="AO303" i="100"/>
  <c r="AT315" i="100"/>
  <c r="J318" i="100"/>
  <c r="O327" i="100"/>
  <c r="AJ327" i="100" s="1"/>
  <c r="AW327" i="100" s="1"/>
  <c r="I329" i="100"/>
  <c r="AT329" i="100"/>
  <c r="O332" i="100"/>
  <c r="AK332" i="100" s="1"/>
  <c r="AX332" i="100" s="1"/>
  <c r="I336" i="100"/>
  <c r="AL336" i="100"/>
  <c r="I357" i="100"/>
  <c r="AT192" i="100"/>
  <c r="AE20" i="100"/>
  <c r="AE19" i="100" s="1"/>
  <c r="AM160" i="100"/>
  <c r="AT165" i="100"/>
  <c r="I167" i="100"/>
  <c r="AP167" i="100"/>
  <c r="AT174" i="100"/>
  <c r="AO175" i="100"/>
  <c r="AM181" i="100"/>
  <c r="AR184" i="100"/>
  <c r="AN196" i="100"/>
  <c r="AL230" i="100"/>
  <c r="I232" i="100"/>
  <c r="AM232" i="100"/>
  <c r="AN236" i="100"/>
  <c r="AN239" i="100"/>
  <c r="AP241" i="100"/>
  <c r="L241" i="100" s="1"/>
  <c r="AL242" i="100"/>
  <c r="AT303" i="100"/>
  <c r="I305" i="100"/>
  <c r="AM305" i="100"/>
  <c r="O329" i="100"/>
  <c r="AJ329" i="100" s="1"/>
  <c r="AW329" i="100" s="1"/>
  <c r="O336" i="100"/>
  <c r="AN336" i="100"/>
  <c r="AQ160" i="100"/>
  <c r="AQ167" i="100"/>
  <c r="AL176" i="100"/>
  <c r="AT184" i="100"/>
  <c r="I209" i="100"/>
  <c r="J230" i="100"/>
  <c r="I244" i="100"/>
  <c r="J305" i="100"/>
  <c r="AN305" i="100"/>
  <c r="AP336" i="100"/>
  <c r="AM336" i="100"/>
  <c r="AP305" i="100"/>
  <c r="AQ336" i="100"/>
  <c r="O163" i="100"/>
  <c r="AI163" i="100" s="1"/>
  <c r="AV163" i="100" s="1"/>
  <c r="AM244" i="100"/>
  <c r="AR305" i="100"/>
  <c r="AT309" i="100"/>
  <c r="J311" i="100"/>
  <c r="AN311" i="100"/>
  <c r="AG312" i="100"/>
  <c r="AR336" i="100"/>
  <c r="I348" i="100"/>
  <c r="AL348" i="100"/>
  <c r="J23" i="100"/>
  <c r="AN23" i="100"/>
  <c r="AM168" i="100"/>
  <c r="AG171" i="100"/>
  <c r="O176" i="100"/>
  <c r="AK176" i="100" s="1"/>
  <c r="AX176" i="100" s="1"/>
  <c r="I177" i="100"/>
  <c r="AM177" i="100"/>
  <c r="AT196" i="100"/>
  <c r="AN244" i="100"/>
  <c r="AS246" i="100"/>
  <c r="AQ249" i="100"/>
  <c r="AR250" i="100"/>
  <c r="AR253" i="100"/>
  <c r="AN257" i="100"/>
  <c r="I261" i="100"/>
  <c r="AN261" i="100"/>
  <c r="AL290" i="100"/>
  <c r="AQ311" i="100"/>
  <c r="J314" i="100"/>
  <c r="AM314" i="100"/>
  <c r="AL337" i="100"/>
  <c r="AM348" i="100"/>
  <c r="I379" i="100"/>
  <c r="AL379" i="100"/>
  <c r="AP23" i="100"/>
  <c r="L23" i="100" s="1"/>
  <c r="AM28" i="100"/>
  <c r="I155" i="100"/>
  <c r="AP177" i="100"/>
  <c r="L177" i="100" s="1"/>
  <c r="AP197" i="100"/>
  <c r="L197" i="100" s="1"/>
  <c r="AL201" i="100"/>
  <c r="AG226" i="100"/>
  <c r="O244" i="100"/>
  <c r="AJ244" i="100" s="1"/>
  <c r="AW244" i="100" s="1"/>
  <c r="AP244" i="100"/>
  <c r="L244" i="100" s="1"/>
  <c r="AQ245" i="100"/>
  <c r="AT250" i="100"/>
  <c r="AN256" i="100"/>
  <c r="AO261" i="100"/>
  <c r="AM290" i="100"/>
  <c r="AN314" i="100"/>
  <c r="AM337" i="100"/>
  <c r="O348" i="100"/>
  <c r="AJ348" i="100" s="1"/>
  <c r="AW348" i="100" s="1"/>
  <c r="AN348" i="100"/>
  <c r="AM375" i="100"/>
  <c r="J379" i="100"/>
  <c r="AM379" i="100"/>
  <c r="AQ184" i="100"/>
  <c r="AR23" i="100"/>
  <c r="AQ28" i="100"/>
  <c r="J155" i="100"/>
  <c r="AM156" i="100"/>
  <c r="AL157" i="100"/>
  <c r="AP168" i="100"/>
  <c r="L168" i="100" s="1"/>
  <c r="AS171" i="100"/>
  <c r="O177" i="100"/>
  <c r="AQ177" i="100"/>
  <c r="I197" i="100"/>
  <c r="AM201" i="100"/>
  <c r="I223" i="100"/>
  <c r="AT244" i="100"/>
  <c r="J247" i="100"/>
  <c r="O249" i="100"/>
  <c r="AI249" i="100" s="1"/>
  <c r="AV249" i="100" s="1"/>
  <c r="J250" i="100"/>
  <c r="I254" i="100"/>
  <c r="AL254" i="100"/>
  <c r="O261" i="100"/>
  <c r="AJ261" i="100" s="1"/>
  <c r="AW261" i="100" s="1"/>
  <c r="AS261" i="100"/>
  <c r="AN262" i="100"/>
  <c r="AN265" i="100"/>
  <c r="AN276" i="100"/>
  <c r="AO279" i="100"/>
  <c r="AR280" i="100"/>
  <c r="I285" i="100"/>
  <c r="AL285" i="100"/>
  <c r="AG287" i="100"/>
  <c r="AP290" i="100"/>
  <c r="L290" i="100" s="1"/>
  <c r="AM293" i="100"/>
  <c r="AR296" i="100"/>
  <c r="O314" i="100"/>
  <c r="AJ314" i="100" s="1"/>
  <c r="AW314" i="100" s="1"/>
  <c r="AQ314" i="100"/>
  <c r="AL323" i="100"/>
  <c r="I337" i="100"/>
  <c r="AP337" i="100"/>
  <c r="L337" i="100" s="1"/>
  <c r="AN344" i="100"/>
  <c r="AN375" i="100"/>
  <c r="AN379" i="100"/>
  <c r="W20" i="100"/>
  <c r="AI5" i="100" s="1"/>
  <c r="U56" i="2" s="1"/>
  <c r="I28" i="100"/>
  <c r="AN157" i="100"/>
  <c r="AL172" i="100"/>
  <c r="AP201" i="100"/>
  <c r="L201" i="100" s="1"/>
  <c r="AN203" i="100"/>
  <c r="J223" i="100"/>
  <c r="AM227" i="100"/>
  <c r="J254" i="100"/>
  <c r="AR254" i="100"/>
  <c r="AP262" i="100"/>
  <c r="L262" i="100" s="1"/>
  <c r="AP274" i="100"/>
  <c r="L274" i="100" s="1"/>
  <c r="AO276" i="100"/>
  <c r="AS277" i="100"/>
  <c r="AS279" i="100"/>
  <c r="AS280" i="100"/>
  <c r="AR281" i="100"/>
  <c r="J285" i="100"/>
  <c r="AN285" i="100"/>
  <c r="AP291" i="100"/>
  <c r="I293" i="100"/>
  <c r="AN293" i="100"/>
  <c r="AR297" i="100"/>
  <c r="AM323" i="100"/>
  <c r="AQ337" i="100"/>
  <c r="AP338" i="100"/>
  <c r="L338" i="100" s="1"/>
  <c r="AN339" i="100"/>
  <c r="AS342" i="100"/>
  <c r="AP344" i="100"/>
  <c r="L344" i="100" s="1"/>
  <c r="AO355" i="100"/>
  <c r="AR371" i="100"/>
  <c r="I375" i="100"/>
  <c r="AP379" i="100"/>
  <c r="L379" i="100" s="1"/>
  <c r="AP157" i="100"/>
  <c r="L157" i="100" s="1"/>
  <c r="I172" i="100"/>
  <c r="AM172" i="100"/>
  <c r="AR203" i="100"/>
  <c r="AL213" i="100"/>
  <c r="AN223" i="100"/>
  <c r="AT254" i="100"/>
  <c r="AQ262" i="100"/>
  <c r="AP266" i="100"/>
  <c r="L266" i="100" s="1"/>
  <c r="I274" i="100"/>
  <c r="AQ274" i="100"/>
  <c r="AT281" i="100"/>
  <c r="AL287" i="100"/>
  <c r="J293" i="100"/>
  <c r="AP293" i="100"/>
  <c r="AL298" i="100"/>
  <c r="AN323" i="100"/>
  <c r="AO339" i="100"/>
  <c r="AT342" i="100"/>
  <c r="I361" i="100"/>
  <c r="AL361" i="100"/>
  <c r="AT371" i="100"/>
  <c r="AQ379" i="100"/>
  <c r="J172" i="100"/>
  <c r="AN172" i="100"/>
  <c r="J203" i="100"/>
  <c r="AM213" i="100"/>
  <c r="I266" i="100"/>
  <c r="AQ266" i="100"/>
  <c r="J274" i="100"/>
  <c r="I277" i="100"/>
  <c r="J281" i="100"/>
  <c r="AO287" i="100"/>
  <c r="I298" i="100"/>
  <c r="AM298" i="100"/>
  <c r="AQ323" i="100"/>
  <c r="J339" i="100"/>
  <c r="AS339" i="100"/>
  <c r="J361" i="100"/>
  <c r="AM361" i="100"/>
  <c r="AR174" i="100"/>
  <c r="AP213" i="100"/>
  <c r="L213" i="100" s="1"/>
  <c r="AR266" i="100"/>
  <c r="AS287" i="100"/>
  <c r="AQ298" i="100"/>
  <c r="AP361" i="100"/>
  <c r="Y20" i="100"/>
  <c r="AP172" i="100"/>
  <c r="L172" i="100" s="1"/>
  <c r="AM159" i="100"/>
  <c r="AQ172" i="100"/>
  <c r="AG174" i="100"/>
  <c r="AL188" i="100"/>
  <c r="AR191" i="100"/>
  <c r="AN195" i="100"/>
  <c r="AL205" i="100"/>
  <c r="O213" i="100"/>
  <c r="AK213" i="100" s="1"/>
  <c r="AX213" i="100" s="1"/>
  <c r="AQ213" i="100"/>
  <c r="AR215" i="100"/>
  <c r="J218" i="100"/>
  <c r="AP228" i="100"/>
  <c r="L228" i="100" s="1"/>
  <c r="O266" i="100"/>
  <c r="AK266" i="100" s="1"/>
  <c r="AX266" i="100" s="1"/>
  <c r="AM267" i="100"/>
  <c r="J270" i="100"/>
  <c r="AL302" i="100"/>
  <c r="AP315" i="100"/>
  <c r="L315" i="100" s="1"/>
  <c r="AT323" i="100"/>
  <c r="J326" i="100"/>
  <c r="AN327" i="100"/>
  <c r="AG328" i="100"/>
  <c r="AR332" i="100"/>
  <c r="AQ333" i="100"/>
  <c r="AL334" i="100"/>
  <c r="I341" i="100"/>
  <c r="AO356" i="100"/>
  <c r="O361" i="100"/>
  <c r="AI361" i="100" s="1"/>
  <c r="AV361" i="100" s="1"/>
  <c r="AQ380" i="100"/>
  <c r="AE5" i="100"/>
  <c r="Q56" i="2" s="1"/>
  <c r="AS240" i="100"/>
  <c r="AP240" i="100"/>
  <c r="L240" i="100" s="1"/>
  <c r="O240" i="100"/>
  <c r="I240" i="100"/>
  <c r="AT240" i="100"/>
  <c r="AS345" i="100"/>
  <c r="I345" i="100"/>
  <c r="AT345" i="100"/>
  <c r="AQ345" i="100"/>
  <c r="AP345" i="100"/>
  <c r="L345" i="100" s="1"/>
  <c r="AM345" i="100"/>
  <c r="AL345" i="100"/>
  <c r="O345" i="100"/>
  <c r="AK345" i="100" s="1"/>
  <c r="AX345" i="100" s="1"/>
  <c r="AS352" i="100"/>
  <c r="AN352" i="100"/>
  <c r="AL352" i="100"/>
  <c r="J352" i="100"/>
  <c r="I352" i="100"/>
  <c r="AT352" i="100"/>
  <c r="AR352" i="100"/>
  <c r="AQ352" i="100"/>
  <c r="AP352" i="100"/>
  <c r="L352" i="100" s="1"/>
  <c r="AM352" i="100"/>
  <c r="O352" i="100"/>
  <c r="AS29" i="100"/>
  <c r="AN29" i="100"/>
  <c r="AM29" i="100"/>
  <c r="AA20" i="100"/>
  <c r="AL25" i="100"/>
  <c r="O29" i="100"/>
  <c r="AS155" i="100"/>
  <c r="AT155" i="100"/>
  <c r="AM155" i="100"/>
  <c r="AL155" i="100"/>
  <c r="AO171" i="100"/>
  <c r="O171" i="100"/>
  <c r="AK171" i="100" s="1"/>
  <c r="AX171" i="100" s="1"/>
  <c r="AP180" i="100"/>
  <c r="L180" i="100" s="1"/>
  <c r="AQ187" i="100"/>
  <c r="AR187" i="100"/>
  <c r="AN187" i="100"/>
  <c r="AS189" i="100"/>
  <c r="AL189" i="100"/>
  <c r="I189" i="100"/>
  <c r="AS197" i="100"/>
  <c r="AM197" i="100"/>
  <c r="AL197" i="100"/>
  <c r="AR207" i="100"/>
  <c r="O209" i="100"/>
  <c r="AK209" i="100" s="1"/>
  <c r="AX209" i="100" s="1"/>
  <c r="AG227" i="100"/>
  <c r="I227" i="100"/>
  <c r="AO227" i="100"/>
  <c r="AS297" i="100"/>
  <c r="AQ297" i="100"/>
  <c r="AN297" i="100"/>
  <c r="AL297" i="100"/>
  <c r="O297" i="100"/>
  <c r="AJ297" i="100" s="1"/>
  <c r="AW297" i="100" s="1"/>
  <c r="I297" i="100"/>
  <c r="AT297" i="100"/>
  <c r="AP297" i="100"/>
  <c r="L297" i="100" s="1"/>
  <c r="AM297" i="100"/>
  <c r="AS220" i="100"/>
  <c r="AP220" i="100"/>
  <c r="L220" i="100" s="1"/>
  <c r="O220" i="100"/>
  <c r="AT220" i="100"/>
  <c r="AS163" i="100"/>
  <c r="I163" i="100"/>
  <c r="AP163" i="100"/>
  <c r="L163" i="100" s="1"/>
  <c r="AN163" i="100"/>
  <c r="AM163" i="100"/>
  <c r="AL163" i="100"/>
  <c r="AQ180" i="100"/>
  <c r="AQ183" i="100"/>
  <c r="J183" i="100"/>
  <c r="AR216" i="100"/>
  <c r="I216" i="100"/>
  <c r="AP216" i="100"/>
  <c r="L216" i="100" s="1"/>
  <c r="AN216" i="100"/>
  <c r="AM216" i="100"/>
  <c r="AL216" i="100"/>
  <c r="AN222" i="100"/>
  <c r="I224" i="100"/>
  <c r="O225" i="100"/>
  <c r="AJ225" i="100" s="1"/>
  <c r="AW225" i="100" s="1"/>
  <c r="I251" i="100"/>
  <c r="AT251" i="100"/>
  <c r="AS251" i="100"/>
  <c r="AP251" i="100"/>
  <c r="L251" i="100" s="1"/>
  <c r="O251" i="100"/>
  <c r="AK251" i="100" s="1"/>
  <c r="AX251" i="100" s="1"/>
  <c r="AP286" i="100"/>
  <c r="L286" i="100" s="1"/>
  <c r="J292" i="100"/>
  <c r="AG292" i="100"/>
  <c r="AS292" i="100"/>
  <c r="AO292" i="100"/>
  <c r="AN292" i="100"/>
  <c r="AS212" i="100"/>
  <c r="J212" i="100"/>
  <c r="I212" i="100"/>
  <c r="AT212" i="100"/>
  <c r="AM212" i="100"/>
  <c r="AN25" i="100"/>
  <c r="AR180" i="100"/>
  <c r="AL193" i="100"/>
  <c r="AS200" i="100"/>
  <c r="I200" i="100"/>
  <c r="AT200" i="100"/>
  <c r="O216" i="100"/>
  <c r="AI216" i="100" s="1"/>
  <c r="AV216" i="100" s="1"/>
  <c r="AL220" i="100"/>
  <c r="AO222" i="100"/>
  <c r="AL240" i="100"/>
  <c r="AQ259" i="100"/>
  <c r="AL259" i="100"/>
  <c r="AG268" i="100"/>
  <c r="AR268" i="100"/>
  <c r="AP268" i="100"/>
  <c r="L268" i="100" s="1"/>
  <c r="AO268" i="100"/>
  <c r="AL268" i="100"/>
  <c r="AC20" i="101"/>
  <c r="AC19" i="101" s="1"/>
  <c r="AM193" i="100"/>
  <c r="AQ209" i="100"/>
  <c r="AM220" i="100"/>
  <c r="AT222" i="100"/>
  <c r="AS224" i="100"/>
  <c r="AQ224" i="100"/>
  <c r="O224" i="100"/>
  <c r="AJ224" i="100" s="1"/>
  <c r="AW224" i="100" s="1"/>
  <c r="AM240" i="100"/>
  <c r="O193" i="100"/>
  <c r="AK193" i="100" s="1"/>
  <c r="AX193" i="100" s="1"/>
  <c r="AR218" i="100"/>
  <c r="AN218" i="100"/>
  <c r="AL218" i="100"/>
  <c r="AL29" i="100"/>
  <c r="AT180" i="100"/>
  <c r="X20" i="100"/>
  <c r="AJ5" i="100" s="1"/>
  <c r="V56" i="2" s="1"/>
  <c r="AN171" i="100"/>
  <c r="AN183" i="100"/>
  <c r="AM189" i="100"/>
  <c r="O200" i="100"/>
  <c r="AI200" i="100" s="1"/>
  <c r="AV200" i="100" s="1"/>
  <c r="AS204" i="100"/>
  <c r="I204" i="100"/>
  <c r="AQ204" i="100"/>
  <c r="AP204" i="100"/>
  <c r="L204" i="100" s="1"/>
  <c r="AN204" i="100"/>
  <c r="AM204" i="100"/>
  <c r="AS208" i="100"/>
  <c r="AQ208" i="100"/>
  <c r="O208" i="100"/>
  <c r="AI208" i="100" s="1"/>
  <c r="AV208" i="100" s="1"/>
  <c r="AT218" i="100"/>
  <c r="AN220" i="100"/>
  <c r="AS225" i="100"/>
  <c r="AR227" i="100"/>
  <c r="AN240" i="100"/>
  <c r="AO242" i="100"/>
  <c r="AM251" i="100"/>
  <c r="AS282" i="100"/>
  <c r="I282" i="100"/>
  <c r="AT282" i="100"/>
  <c r="AQ282" i="100"/>
  <c r="AP282" i="100"/>
  <c r="L282" i="100" s="1"/>
  <c r="AM282" i="100"/>
  <c r="O282" i="100"/>
  <c r="AS372" i="100"/>
  <c r="AT372" i="100"/>
  <c r="AP372" i="100"/>
  <c r="L372" i="100" s="1"/>
  <c r="AL372" i="100"/>
  <c r="I372" i="100"/>
  <c r="AQ372" i="100"/>
  <c r="AM372" i="100"/>
  <c r="O372" i="100"/>
  <c r="AI372" i="100" s="1"/>
  <c r="AV372" i="100" s="1"/>
  <c r="AS185" i="100"/>
  <c r="AL185" i="100"/>
  <c r="O185" i="100"/>
  <c r="AK185" i="100" s="1"/>
  <c r="AX185" i="100" s="1"/>
  <c r="AS218" i="100"/>
  <c r="AT24" i="100"/>
  <c r="AQ24" i="100"/>
  <c r="AQ25" i="100"/>
  <c r="AP29" i="100"/>
  <c r="L29" i="100" s="1"/>
  <c r="I188" i="100"/>
  <c r="O24" i="100"/>
  <c r="AI24" i="100" s="1"/>
  <c r="AV24" i="100" s="1"/>
  <c r="AR25" i="100"/>
  <c r="AQ29" i="100"/>
  <c r="AN155" i="100"/>
  <c r="AS161" i="100"/>
  <c r="AT161" i="100"/>
  <c r="AR161" i="100"/>
  <c r="AP161" i="100"/>
  <c r="L161" i="100" s="1"/>
  <c r="AQ171" i="100"/>
  <c r="AR183" i="100"/>
  <c r="AP189" i="100"/>
  <c r="L189" i="100" s="1"/>
  <c r="AS192" i="100"/>
  <c r="AP192" i="100"/>
  <c r="L192" i="100" s="1"/>
  <c r="AN192" i="100"/>
  <c r="AM192" i="100"/>
  <c r="AL192" i="100"/>
  <c r="AQ197" i="100"/>
  <c r="AL212" i="100"/>
  <c r="AQ220" i="100"/>
  <c r="AT229" i="100"/>
  <c r="AG229" i="100"/>
  <c r="O229" i="100"/>
  <c r="AI229" i="100" s="1"/>
  <c r="AV229" i="100" s="1"/>
  <c r="AQ240" i="100"/>
  <c r="AO251" i="100"/>
  <c r="AT268" i="100"/>
  <c r="AT295" i="100"/>
  <c r="AG295" i="100"/>
  <c r="AS295" i="100"/>
  <c r="AO295" i="100"/>
  <c r="AL295" i="100"/>
  <c r="Z20" i="100"/>
  <c r="AD20" i="100"/>
  <c r="AP5" i="100" s="1"/>
  <c r="AB56" i="2" s="1"/>
  <c r="AR29" i="100"/>
  <c r="AJ163" i="100"/>
  <c r="AW163" i="100" s="1"/>
  <c r="AT173" i="100"/>
  <c r="AM173" i="100"/>
  <c r="AS181" i="100"/>
  <c r="AT181" i="100"/>
  <c r="AQ181" i="100"/>
  <c r="AP181" i="100"/>
  <c r="L181" i="100" s="1"/>
  <c r="AM185" i="100"/>
  <c r="AS188" i="100"/>
  <c r="O188" i="100"/>
  <c r="AI188" i="100" s="1"/>
  <c r="AV188" i="100" s="1"/>
  <c r="AT188" i="100"/>
  <c r="AR188" i="100"/>
  <c r="AN212" i="100"/>
  <c r="AR220" i="100"/>
  <c r="AR240" i="100"/>
  <c r="AR264" i="100"/>
  <c r="AO264" i="100"/>
  <c r="AT264" i="100"/>
  <c r="J359" i="100"/>
  <c r="AG359" i="100"/>
  <c r="AO359" i="100"/>
  <c r="AS193" i="100"/>
  <c r="I193" i="100"/>
  <c r="AT193" i="100"/>
  <c r="AQ193" i="100"/>
  <c r="O181" i="100"/>
  <c r="AK181" i="100" s="1"/>
  <c r="AX181" i="100" s="1"/>
  <c r="AP185" i="100"/>
  <c r="L185" i="100" s="1"/>
  <c r="AT189" i="100"/>
  <c r="AL200" i="100"/>
  <c r="AL208" i="100"/>
  <c r="AP212" i="100"/>
  <c r="L212" i="100" s="1"/>
  <c r="AS216" i="100"/>
  <c r="AL224" i="100"/>
  <c r="J226" i="100"/>
  <c r="AT226" i="100"/>
  <c r="AR226" i="100"/>
  <c r="AP226" i="100"/>
  <c r="L226" i="100" s="1"/>
  <c r="AL234" i="100"/>
  <c r="J347" i="100"/>
  <c r="AS347" i="100"/>
  <c r="AO347" i="100"/>
  <c r="AN347" i="100"/>
  <c r="AG347" i="100"/>
  <c r="AS209" i="100"/>
  <c r="AP209" i="100"/>
  <c r="L209" i="100" s="1"/>
  <c r="AM209" i="100"/>
  <c r="AL209" i="100"/>
  <c r="AP25" i="100"/>
  <c r="L25" i="100" s="1"/>
  <c r="AT29" i="100"/>
  <c r="AQ155" i="100"/>
  <c r="AQ163" i="100"/>
  <c r="AB20" i="100"/>
  <c r="AB19" i="100" s="1"/>
  <c r="AM24" i="100"/>
  <c r="AR155" i="100"/>
  <c r="AR163" i="100"/>
  <c r="AQ185" i="100"/>
  <c r="AM200" i="100"/>
  <c r="AM208" i="100"/>
  <c r="AQ212" i="100"/>
  <c r="AQ221" i="100"/>
  <c r="AO221" i="100"/>
  <c r="AL221" i="100"/>
  <c r="AM224" i="100"/>
  <c r="AL229" i="100"/>
  <c r="AS232" i="100"/>
  <c r="J232" i="100"/>
  <c r="AT232" i="100"/>
  <c r="AR232" i="100"/>
  <c r="AQ232" i="100"/>
  <c r="AP232" i="100"/>
  <c r="L232" i="100" s="1"/>
  <c r="AO234" i="100"/>
  <c r="AS241" i="100"/>
  <c r="AT241" i="100"/>
  <c r="AL241" i="100"/>
  <c r="O241" i="100"/>
  <c r="AI241" i="100" s="1"/>
  <c r="AV241" i="100" s="1"/>
  <c r="I241" i="100"/>
  <c r="AG252" i="100"/>
  <c r="AR252" i="100"/>
  <c r="AP252" i="100"/>
  <c r="L252" i="100" s="1"/>
  <c r="AO252" i="100"/>
  <c r="AL252" i="100"/>
  <c r="AS319" i="100"/>
  <c r="AR319" i="100"/>
  <c r="AP319" i="100"/>
  <c r="L319" i="100" s="1"/>
  <c r="J319" i="100"/>
  <c r="I319" i="100"/>
  <c r="AT319" i="100"/>
  <c r="AQ319" i="100"/>
  <c r="AN319" i="100"/>
  <c r="AM319" i="100"/>
  <c r="AL319" i="100"/>
  <c r="O319" i="100"/>
  <c r="AI319" i="100" s="1"/>
  <c r="AV319" i="100" s="1"/>
  <c r="AT30" i="101"/>
  <c r="O30" i="101"/>
  <c r="AI30" i="101" s="1"/>
  <c r="AV30" i="101" s="1"/>
  <c r="AM30" i="101"/>
  <c r="I30" i="101"/>
  <c r="AT163" i="100"/>
  <c r="AP173" i="100"/>
  <c r="L173" i="100" s="1"/>
  <c r="I180" i="100"/>
  <c r="AT185" i="100"/>
  <c r="AN200" i="100"/>
  <c r="AL204" i="100"/>
  <c r="AN208" i="100"/>
  <c r="AR212" i="100"/>
  <c r="AN224" i="100"/>
  <c r="AT234" i="100"/>
  <c r="AG239" i="100"/>
  <c r="AO239" i="100"/>
  <c r="AS245" i="100"/>
  <c r="O245" i="100"/>
  <c r="AI245" i="100" s="1"/>
  <c r="AV245" i="100" s="1"/>
  <c r="AP245" i="100"/>
  <c r="L245" i="100" s="1"/>
  <c r="AM245" i="100"/>
  <c r="AL245" i="100"/>
  <c r="AS248" i="100"/>
  <c r="AQ248" i="100"/>
  <c r="AP248" i="100"/>
  <c r="L248" i="100" s="1"/>
  <c r="AL248" i="100"/>
  <c r="O248" i="100"/>
  <c r="AJ248" i="100" s="1"/>
  <c r="AW248" i="100" s="1"/>
  <c r="J248" i="100"/>
  <c r="I248" i="100"/>
  <c r="AT248" i="100"/>
  <c r="AP264" i="100"/>
  <c r="L264" i="100" s="1"/>
  <c r="AN359" i="100"/>
  <c r="AS367" i="100"/>
  <c r="O367" i="100"/>
  <c r="AJ367" i="100" s="1"/>
  <c r="AW367" i="100" s="1"/>
  <c r="J367" i="100"/>
  <c r="I367" i="100"/>
  <c r="AT367" i="100"/>
  <c r="AR367" i="100"/>
  <c r="AQ367" i="100"/>
  <c r="AP367" i="100"/>
  <c r="L367" i="100" s="1"/>
  <c r="AN367" i="100"/>
  <c r="AM367" i="100"/>
  <c r="AL367" i="100"/>
  <c r="AQ211" i="100"/>
  <c r="AR211" i="100"/>
  <c r="J211" i="100"/>
  <c r="AP224" i="100"/>
  <c r="L224" i="100" s="1"/>
  <c r="AS278" i="100"/>
  <c r="J278" i="100"/>
  <c r="I278" i="100"/>
  <c r="AR278" i="100"/>
  <c r="AQ278" i="100"/>
  <c r="AP278" i="100"/>
  <c r="L278" i="100" s="1"/>
  <c r="AN278" i="100"/>
  <c r="AM278" i="100"/>
  <c r="AL278" i="100"/>
  <c r="O278" i="100"/>
  <c r="AS186" i="101"/>
  <c r="AG186" i="101"/>
  <c r="V20" i="100"/>
  <c r="AH5" i="100" s="1"/>
  <c r="T56" i="2" s="1"/>
  <c r="AT164" i="100"/>
  <c r="I164" i="100"/>
  <c r="AR224" i="100"/>
  <c r="AS265" i="100"/>
  <c r="AQ265" i="100"/>
  <c r="AG265" i="100"/>
  <c r="O265" i="100"/>
  <c r="J265" i="100"/>
  <c r="I265" i="100"/>
  <c r="AT156" i="100"/>
  <c r="AQ156" i="100"/>
  <c r="AS180" i="100"/>
  <c r="AN180" i="100"/>
  <c r="AM180" i="100"/>
  <c r="AL180" i="100"/>
  <c r="AQ27" i="100"/>
  <c r="L27" i="100"/>
  <c r="O156" i="100"/>
  <c r="AK156" i="100" s="1"/>
  <c r="AX156" i="100" s="1"/>
  <c r="I220" i="100"/>
  <c r="AT224" i="100"/>
  <c r="AS313" i="100"/>
  <c r="AR313" i="100"/>
  <c r="L320" i="100"/>
  <c r="AS320" i="100"/>
  <c r="AS286" i="100"/>
  <c r="AQ286" i="100"/>
  <c r="AM286" i="100"/>
  <c r="AL286" i="100"/>
  <c r="O286" i="100"/>
  <c r="AI286" i="100" s="1"/>
  <c r="AV286" i="100" s="1"/>
  <c r="I286" i="100"/>
  <c r="AP225" i="100"/>
  <c r="L225" i="100" s="1"/>
  <c r="AO225" i="100"/>
  <c r="AM225" i="100"/>
  <c r="AS25" i="100"/>
  <c r="J25" i="100"/>
  <c r="I25" i="100"/>
  <c r="AT25" i="100"/>
  <c r="O25" i="100"/>
  <c r="AI25" i="100" s="1"/>
  <c r="AV25" i="100" s="1"/>
  <c r="I29" i="100"/>
  <c r="O164" i="100"/>
  <c r="AI164" i="100" s="1"/>
  <c r="AV164" i="100" s="1"/>
  <c r="AN188" i="100"/>
  <c r="AR200" i="100"/>
  <c r="J29" i="100"/>
  <c r="AS176" i="100"/>
  <c r="J176" i="100"/>
  <c r="AQ176" i="100"/>
  <c r="AP176" i="100"/>
  <c r="L176" i="100" s="1"/>
  <c r="AN176" i="100"/>
  <c r="AM176" i="100"/>
  <c r="O180" i="100"/>
  <c r="AI180" i="100" s="1"/>
  <c r="AV180" i="100" s="1"/>
  <c r="AP188" i="100"/>
  <c r="L188" i="100" s="1"/>
  <c r="AQ199" i="100"/>
  <c r="AR199" i="100"/>
  <c r="AN199" i="100"/>
  <c r="AN211" i="100"/>
  <c r="J220" i="100"/>
  <c r="AO226" i="100"/>
  <c r="AS237" i="100"/>
  <c r="AQ237" i="100"/>
  <c r="AP237" i="100"/>
  <c r="L237" i="100" s="1"/>
  <c r="AM237" i="100"/>
  <c r="AT245" i="100"/>
  <c r="AM248" i="100"/>
  <c r="AS258" i="100"/>
  <c r="J258" i="100"/>
  <c r="I258" i="100"/>
  <c r="AT258" i="100"/>
  <c r="AR258" i="100"/>
  <c r="AQ258" i="100"/>
  <c r="AP258" i="100"/>
  <c r="L258" i="100" s="1"/>
  <c r="AN258" i="100"/>
  <c r="AL258" i="100"/>
  <c r="O258" i="100"/>
  <c r="AK258" i="100" s="1"/>
  <c r="AX258" i="100" s="1"/>
  <c r="AN284" i="100"/>
  <c r="J284" i="100"/>
  <c r="AO284" i="100"/>
  <c r="AG284" i="100"/>
  <c r="AL255" i="100"/>
  <c r="AS301" i="100"/>
  <c r="I301" i="100"/>
  <c r="AR301" i="100"/>
  <c r="AT326" i="100"/>
  <c r="AN326" i="100"/>
  <c r="O326" i="100"/>
  <c r="AK326" i="100" s="1"/>
  <c r="AX326" i="100" s="1"/>
  <c r="AS340" i="100"/>
  <c r="AP340" i="100"/>
  <c r="L340" i="100" s="1"/>
  <c r="AM340" i="100"/>
  <c r="AM357" i="100"/>
  <c r="AM368" i="100"/>
  <c r="AL377" i="100"/>
  <c r="AS150" i="101"/>
  <c r="AN150" i="101"/>
  <c r="AT150" i="101"/>
  <c r="AR150" i="101"/>
  <c r="AP150" i="101"/>
  <c r="L150" i="101" s="1"/>
  <c r="AS231" i="101"/>
  <c r="AP231" i="101"/>
  <c r="L231" i="101" s="1"/>
  <c r="AT231" i="101"/>
  <c r="AR231" i="101"/>
  <c r="AN231" i="101"/>
  <c r="AL231" i="101"/>
  <c r="AS281" i="102"/>
  <c r="AQ281" i="102"/>
  <c r="AN281" i="102"/>
  <c r="AM281" i="102"/>
  <c r="AL281" i="102"/>
  <c r="I281" i="102"/>
  <c r="AT281" i="102"/>
  <c r="AR281" i="102"/>
  <c r="AP281" i="102"/>
  <c r="L281" i="102" s="1"/>
  <c r="O281" i="102"/>
  <c r="AI281" i="102" s="1"/>
  <c r="AV281" i="102" s="1"/>
  <c r="J281" i="102"/>
  <c r="I262" i="100"/>
  <c r="J266" i="100"/>
  <c r="AL274" i="100"/>
  <c r="AO308" i="100"/>
  <c r="AG308" i="100"/>
  <c r="AM322" i="100"/>
  <c r="AL341" i="100"/>
  <c r="AS350" i="100"/>
  <c r="AL350" i="100"/>
  <c r="AM353" i="100"/>
  <c r="AN357" i="100"/>
  <c r="AP368" i="100"/>
  <c r="L368" i="100" s="1"/>
  <c r="I371" i="100"/>
  <c r="AN374" i="100"/>
  <c r="AS376" i="100"/>
  <c r="O376" i="100"/>
  <c r="AI376" i="100" s="1"/>
  <c r="AV376" i="100" s="1"/>
  <c r="I376" i="100"/>
  <c r="AS377" i="100"/>
  <c r="AS158" i="101"/>
  <c r="J158" i="101"/>
  <c r="AR158" i="101"/>
  <c r="AP158" i="101"/>
  <c r="L158" i="101" s="1"/>
  <c r="AN158" i="101"/>
  <c r="AI229" i="101"/>
  <c r="AV229" i="101" s="1"/>
  <c r="AJ229" i="101"/>
  <c r="AW229" i="101" s="1"/>
  <c r="I249" i="100"/>
  <c r="O250" i="100"/>
  <c r="AJ250" i="100" s="1"/>
  <c r="AW250" i="100" s="1"/>
  <c r="J262" i="100"/>
  <c r="AL270" i="100"/>
  <c r="AM274" i="100"/>
  <c r="O281" i="100"/>
  <c r="AJ281" i="100" s="1"/>
  <c r="AW281" i="100" s="1"/>
  <c r="AS294" i="100"/>
  <c r="AM294" i="100"/>
  <c r="O301" i="100"/>
  <c r="AK301" i="100" s="1"/>
  <c r="AX301" i="100" s="1"/>
  <c r="J321" i="100"/>
  <c r="AN322" i="100"/>
  <c r="AS332" i="100"/>
  <c r="AT332" i="100"/>
  <c r="AQ332" i="100"/>
  <c r="AL333" i="100"/>
  <c r="O340" i="100"/>
  <c r="AJ340" i="100" s="1"/>
  <c r="AW340" i="100" s="1"/>
  <c r="AP341" i="100"/>
  <c r="L341" i="100" s="1"/>
  <c r="AP357" i="100"/>
  <c r="L357" i="100" s="1"/>
  <c r="I360" i="100"/>
  <c r="AQ368" i="100"/>
  <c r="AT377" i="100"/>
  <c r="AA20" i="101"/>
  <c r="AM25" i="101"/>
  <c r="AM270" i="100"/>
  <c r="AN274" i="100"/>
  <c r="AM279" i="100"/>
  <c r="AS306" i="100"/>
  <c r="AM306" i="100"/>
  <c r="O306" i="100"/>
  <c r="AQ322" i="100"/>
  <c r="J330" i="100"/>
  <c r="AM333" i="100"/>
  <c r="AS344" i="100"/>
  <c r="I344" i="100"/>
  <c r="AT344" i="100"/>
  <c r="AQ344" i="100"/>
  <c r="AQ357" i="100"/>
  <c r="AS371" i="100"/>
  <c r="AP371" i="100"/>
  <c r="L371" i="100" s="1"/>
  <c r="AM371" i="100"/>
  <c r="AP25" i="101"/>
  <c r="L25" i="101" s="1"/>
  <c r="AP177" i="101"/>
  <c r="L177" i="101" s="1"/>
  <c r="AO177" i="101"/>
  <c r="AT177" i="101"/>
  <c r="AR177" i="101"/>
  <c r="AL177" i="101"/>
  <c r="AG177" i="101"/>
  <c r="J177" i="101"/>
  <c r="AS197" i="101"/>
  <c r="AP197" i="101"/>
  <c r="L197" i="101" s="1"/>
  <c r="AL197" i="101"/>
  <c r="AN197" i="101"/>
  <c r="J197" i="101"/>
  <c r="AT242" i="101"/>
  <c r="AM242" i="101"/>
  <c r="I242" i="101"/>
  <c r="AQ242" i="101"/>
  <c r="AR322" i="100"/>
  <c r="AR357" i="100"/>
  <c r="AT360" i="100"/>
  <c r="AR360" i="100"/>
  <c r="AN360" i="100"/>
  <c r="AJ166" i="101"/>
  <c r="AW166" i="101" s="1"/>
  <c r="AK166" i="101"/>
  <c r="AX166" i="101" s="1"/>
  <c r="AS180" i="101"/>
  <c r="AM180" i="101"/>
  <c r="I180" i="101"/>
  <c r="AQ180" i="101"/>
  <c r="AG180" i="101"/>
  <c r="AS190" i="101"/>
  <c r="AG190" i="101"/>
  <c r="AS207" i="101"/>
  <c r="O207" i="101"/>
  <c r="AK207" i="101" s="1"/>
  <c r="AX207" i="101" s="1"/>
  <c r="AT207" i="101"/>
  <c r="J207" i="101"/>
  <c r="I207" i="101"/>
  <c r="AR207" i="101"/>
  <c r="AQ207" i="101"/>
  <c r="AP207" i="101"/>
  <c r="L207" i="101" s="1"/>
  <c r="AN207" i="101"/>
  <c r="AS237" i="101"/>
  <c r="O237" i="101"/>
  <c r="AT237" i="101"/>
  <c r="J237" i="101"/>
  <c r="I237" i="101"/>
  <c r="AR237" i="101"/>
  <c r="AQ237" i="101"/>
  <c r="AP237" i="101"/>
  <c r="L237" i="101" s="1"/>
  <c r="AN237" i="101"/>
  <c r="AM237" i="101"/>
  <c r="AL237" i="101"/>
  <c r="AT318" i="100"/>
  <c r="AQ318" i="100"/>
  <c r="AM318" i="100"/>
  <c r="O360" i="100"/>
  <c r="AT364" i="100"/>
  <c r="I364" i="100"/>
  <c r="AS375" i="100"/>
  <c r="J375" i="100"/>
  <c r="AT375" i="100"/>
  <c r="O180" i="101"/>
  <c r="AJ180" i="101" s="1"/>
  <c r="AW180" i="101" s="1"/>
  <c r="J165" i="100"/>
  <c r="J167" i="100"/>
  <c r="AT177" i="100"/>
  <c r="J184" i="100"/>
  <c r="AT205" i="100"/>
  <c r="AP230" i="100"/>
  <c r="L230" i="100" s="1"/>
  <c r="AP236" i="100"/>
  <c r="L236" i="100" s="1"/>
  <c r="AL250" i="100"/>
  <c r="J253" i="100"/>
  <c r="AM254" i="100"/>
  <c r="AM263" i="100"/>
  <c r="AO267" i="100"/>
  <c r="AQ270" i="100"/>
  <c r="AR274" i="100"/>
  <c r="O277" i="100"/>
  <c r="AK277" i="100" s="1"/>
  <c r="AX277" i="100" s="1"/>
  <c r="AT279" i="100"/>
  <c r="AL281" i="100"/>
  <c r="AS293" i="100"/>
  <c r="AL293" i="100"/>
  <c r="L293" i="100"/>
  <c r="AM301" i="100"/>
  <c r="AS305" i="100"/>
  <c r="L305" i="100"/>
  <c r="AS311" i="100"/>
  <c r="I311" i="100"/>
  <c r="AR311" i="100"/>
  <c r="AL312" i="100"/>
  <c r="O318" i="100"/>
  <c r="AJ318" i="100" s="1"/>
  <c r="AW318" i="100" s="1"/>
  <c r="AG330" i="100"/>
  <c r="AN340" i="100"/>
  <c r="AT350" i="100"/>
  <c r="O364" i="100"/>
  <c r="AJ364" i="100" s="1"/>
  <c r="AW364" i="100" s="1"/>
  <c r="AT369" i="100"/>
  <c r="AO369" i="100"/>
  <c r="AM376" i="100"/>
  <c r="AR197" i="101"/>
  <c r="AM250" i="100"/>
  <c r="AN254" i="100"/>
  <c r="AO263" i="100"/>
  <c r="AP267" i="100"/>
  <c r="L267" i="100" s="1"/>
  <c r="AR270" i="100"/>
  <c r="AM273" i="100"/>
  <c r="AT274" i="100"/>
  <c r="AM281" i="100"/>
  <c r="L291" i="100"/>
  <c r="O293" i="100"/>
  <c r="AK293" i="100" s="1"/>
  <c r="AX293" i="100" s="1"/>
  <c r="AL294" i="100"/>
  <c r="AN301" i="100"/>
  <c r="O305" i="100"/>
  <c r="AL306" i="100"/>
  <c r="AO312" i="100"/>
  <c r="AN321" i="100"/>
  <c r="AS323" i="100"/>
  <c r="J323" i="100"/>
  <c r="I327" i="100"/>
  <c r="AL328" i="100"/>
  <c r="AL332" i="100"/>
  <c r="AQ340" i="100"/>
  <c r="AG342" i="100"/>
  <c r="O375" i="100"/>
  <c r="AP376" i="100"/>
  <c r="L376" i="100" s="1"/>
  <c r="AR378" i="100"/>
  <c r="AG24" i="101"/>
  <c r="AT197" i="101"/>
  <c r="AL207" i="101"/>
  <c r="AF20" i="100"/>
  <c r="AF19" i="100" s="1"/>
  <c r="J157" i="100"/>
  <c r="J159" i="100"/>
  <c r="L167" i="100"/>
  <c r="O168" i="100"/>
  <c r="AJ168" i="100" s="1"/>
  <c r="AW168" i="100" s="1"/>
  <c r="L184" i="100"/>
  <c r="J191" i="100"/>
  <c r="O196" i="100"/>
  <c r="AI196" i="100" s="1"/>
  <c r="AV196" i="100" s="1"/>
  <c r="I201" i="100"/>
  <c r="I213" i="100"/>
  <c r="O228" i="100"/>
  <c r="AR236" i="100"/>
  <c r="AQ244" i="100"/>
  <c r="AN250" i="100"/>
  <c r="AP254" i="100"/>
  <c r="L254" i="100" s="1"/>
  <c r="AS263" i="100"/>
  <c r="AL266" i="100"/>
  <c r="AS267" i="100"/>
  <c r="AT270" i="100"/>
  <c r="AN273" i="100"/>
  <c r="AN281" i="100"/>
  <c r="AS285" i="100"/>
  <c r="AR285" i="100"/>
  <c r="AM285" i="100"/>
  <c r="AP294" i="100"/>
  <c r="L294" i="100" s="1"/>
  <c r="AS298" i="100"/>
  <c r="AT298" i="100"/>
  <c r="AP298" i="100"/>
  <c r="L298" i="100" s="1"/>
  <c r="AP301" i="100"/>
  <c r="L301" i="100" s="1"/>
  <c r="AP306" i="100"/>
  <c r="L306" i="100" s="1"/>
  <c r="O311" i="100"/>
  <c r="AJ311" i="100" s="1"/>
  <c r="AW311" i="100" s="1"/>
  <c r="AS312" i="100"/>
  <c r="AS321" i="100"/>
  <c r="O323" i="100"/>
  <c r="AI323" i="100" s="1"/>
  <c r="AV323" i="100" s="1"/>
  <c r="AO328" i="100"/>
  <c r="AL330" i="100"/>
  <c r="AM332" i="100"/>
  <c r="AS336" i="100"/>
  <c r="L336" i="100"/>
  <c r="J336" i="100"/>
  <c r="AR340" i="100"/>
  <c r="AI344" i="100"/>
  <c r="AV344" i="100" s="1"/>
  <c r="AS348" i="100"/>
  <c r="L348" i="100"/>
  <c r="J348" i="100"/>
  <c r="AM360" i="100"/>
  <c r="AG369" i="100"/>
  <c r="AL371" i="100"/>
  <c r="AQ376" i="100"/>
  <c r="AS191" i="101"/>
  <c r="O191" i="101"/>
  <c r="AT191" i="101"/>
  <c r="AP191" i="101"/>
  <c r="L191" i="101" s="1"/>
  <c r="AN191" i="101"/>
  <c r="AM191" i="101"/>
  <c r="J191" i="101"/>
  <c r="I191" i="101"/>
  <c r="AM207" i="101"/>
  <c r="O28" i="100"/>
  <c r="AK28" i="100" s="1"/>
  <c r="AX28" i="100" s="1"/>
  <c r="O160" i="100"/>
  <c r="AI160" i="100" s="1"/>
  <c r="AV160" i="100" s="1"/>
  <c r="O167" i="100"/>
  <c r="AK167" i="100" s="1"/>
  <c r="AX167" i="100" s="1"/>
  <c r="O172" i="100"/>
  <c r="AK172" i="100" s="1"/>
  <c r="AX172" i="100" s="1"/>
  <c r="O184" i="100"/>
  <c r="AI184" i="100" s="1"/>
  <c r="AV184" i="100" s="1"/>
  <c r="AG223" i="100"/>
  <c r="AT236" i="100"/>
  <c r="AS238" i="100"/>
  <c r="AR244" i="100"/>
  <c r="AL249" i="100"/>
  <c r="AP250" i="100"/>
  <c r="L250" i="100" s="1"/>
  <c r="AQ254" i="100"/>
  <c r="AL262" i="100"/>
  <c r="AT263" i="100"/>
  <c r="AM266" i="100"/>
  <c r="AM269" i="100"/>
  <c r="AN277" i="100"/>
  <c r="AP281" i="100"/>
  <c r="L281" i="100" s="1"/>
  <c r="AQ294" i="100"/>
  <c r="AS300" i="100"/>
  <c r="AN300" i="100"/>
  <c r="AQ301" i="100"/>
  <c r="AQ306" i="100"/>
  <c r="AG309" i="100"/>
  <c r="AO316" i="100"/>
  <c r="AT316" i="100"/>
  <c r="AL316" i="100"/>
  <c r="AG325" i="100"/>
  <c r="AS327" i="100"/>
  <c r="AR327" i="100"/>
  <c r="AP327" i="100"/>
  <c r="L327" i="100" s="1"/>
  <c r="AM327" i="100"/>
  <c r="AP330" i="100"/>
  <c r="L330" i="100" s="1"/>
  <c r="AN332" i="100"/>
  <c r="AT340" i="100"/>
  <c r="AL342" i="100"/>
  <c r="AL344" i="100"/>
  <c r="AR355" i="100"/>
  <c r="AT355" i="100"/>
  <c r="AQ360" i="100"/>
  <c r="AN371" i="100"/>
  <c r="AT376" i="100"/>
  <c r="AD5" i="101"/>
  <c r="P55" i="2" s="1"/>
  <c r="AO24" i="101"/>
  <c r="AO28" i="101"/>
  <c r="AG28" i="101"/>
  <c r="AS152" i="101"/>
  <c r="AR152" i="101"/>
  <c r="O152" i="101"/>
  <c r="AK152" i="101" s="1"/>
  <c r="AX152" i="101" s="1"/>
  <c r="J152" i="101"/>
  <c r="I152" i="101"/>
  <c r="AT152" i="101"/>
  <c r="AP152" i="101"/>
  <c r="L152" i="101" s="1"/>
  <c r="AN152" i="101"/>
  <c r="AM152" i="101"/>
  <c r="AS154" i="101"/>
  <c r="AP154" i="101"/>
  <c r="L154" i="101" s="1"/>
  <c r="AL154" i="101"/>
  <c r="AT154" i="101"/>
  <c r="AR154" i="101"/>
  <c r="AP164" i="101"/>
  <c r="AT164" i="101"/>
  <c r="O164" i="101"/>
  <c r="AJ164" i="101" s="1"/>
  <c r="AW164" i="101" s="1"/>
  <c r="AS181" i="101"/>
  <c r="AL181" i="101"/>
  <c r="L181" i="101"/>
  <c r="AT181" i="101"/>
  <c r="AR181" i="101"/>
  <c r="AN181" i="101"/>
  <c r="J181" i="101"/>
  <c r="AM249" i="100"/>
  <c r="AQ250" i="100"/>
  <c r="AM262" i="100"/>
  <c r="AN266" i="100"/>
  <c r="AO277" i="100"/>
  <c r="AQ281" i="100"/>
  <c r="AT294" i="100"/>
  <c r="AT301" i="100"/>
  <c r="AT306" i="100"/>
  <c r="AN318" i="100"/>
  <c r="I322" i="100"/>
  <c r="AP332" i="100"/>
  <c r="L332" i="100" s="1"/>
  <c r="AM344" i="100"/>
  <c r="AM364" i="100"/>
  <c r="AQ371" i="100"/>
  <c r="AL375" i="100"/>
  <c r="AT208" i="101"/>
  <c r="AQ208" i="101"/>
  <c r="O208" i="101"/>
  <c r="AI208" i="101" s="1"/>
  <c r="AV208" i="101" s="1"/>
  <c r="I208" i="101"/>
  <c r="AG215" i="101"/>
  <c r="J215" i="101"/>
  <c r="AT215" i="101"/>
  <c r="AR215" i="101"/>
  <c r="AP215" i="101"/>
  <c r="L215" i="101" s="1"/>
  <c r="AO220" i="101"/>
  <c r="AS220" i="101"/>
  <c r="AQ220" i="101"/>
  <c r="AN220" i="101"/>
  <c r="AG220" i="101"/>
  <c r="O220" i="101"/>
  <c r="AI220" i="101" s="1"/>
  <c r="AV220" i="101" s="1"/>
  <c r="AS341" i="100"/>
  <c r="AQ341" i="100"/>
  <c r="AM341" i="100"/>
  <c r="AS353" i="100"/>
  <c r="AT353" i="100"/>
  <c r="AP353" i="100"/>
  <c r="L353" i="100" s="1"/>
  <c r="AL353" i="100"/>
  <c r="AS357" i="100"/>
  <c r="O357" i="100"/>
  <c r="AI357" i="100" s="1"/>
  <c r="AV357" i="100" s="1"/>
  <c r="J357" i="100"/>
  <c r="AS368" i="100"/>
  <c r="AL368" i="100"/>
  <c r="O368" i="100"/>
  <c r="AI368" i="100" s="1"/>
  <c r="AV368" i="100" s="1"/>
  <c r="AS25" i="101"/>
  <c r="AT25" i="101"/>
  <c r="AN25" i="101"/>
  <c r="AL25" i="101"/>
  <c r="J25" i="101"/>
  <c r="AI233" i="101"/>
  <c r="AV233" i="101" s="1"/>
  <c r="AJ233" i="101"/>
  <c r="AW233" i="101" s="1"/>
  <c r="O322" i="100"/>
  <c r="AJ322" i="100" s="1"/>
  <c r="AW322" i="100" s="1"/>
  <c r="AS333" i="100"/>
  <c r="I333" i="100"/>
  <c r="O341" i="100"/>
  <c r="AI341" i="100" s="1"/>
  <c r="AV341" i="100" s="1"/>
  <c r="AR344" i="100"/>
  <c r="AS361" i="100"/>
  <c r="AT361" i="100"/>
  <c r="AQ361" i="100"/>
  <c r="AN361" i="100"/>
  <c r="AR364" i="100"/>
  <c r="AP375" i="100"/>
  <c r="L375" i="100" s="1"/>
  <c r="V20" i="101"/>
  <c r="AS23" i="101"/>
  <c r="J23" i="101"/>
  <c r="AR23" i="101"/>
  <c r="AP23" i="101"/>
  <c r="L23" i="101" s="1"/>
  <c r="AO32" i="101"/>
  <c r="AO174" i="101"/>
  <c r="AQ174" i="101"/>
  <c r="AS174" i="101"/>
  <c r="AN174" i="101"/>
  <c r="AG174" i="101"/>
  <c r="O174" i="101"/>
  <c r="AK174" i="101" s="1"/>
  <c r="AX174" i="101" s="1"/>
  <c r="J174" i="101"/>
  <c r="AM208" i="101"/>
  <c r="AL215" i="101"/>
  <c r="AC20" i="100"/>
  <c r="AO5" i="100" s="1"/>
  <c r="AA56" i="2" s="1"/>
  <c r="AT23" i="100"/>
  <c r="AR165" i="100"/>
  <c r="AM167" i="100"/>
  <c r="AN184" i="100"/>
  <c r="I250" i="100"/>
  <c r="AR262" i="100"/>
  <c r="AT266" i="100"/>
  <c r="O270" i="100"/>
  <c r="AJ270" i="100" s="1"/>
  <c r="AW270" i="100" s="1"/>
  <c r="O274" i="100"/>
  <c r="AK274" i="100" s="1"/>
  <c r="AX274" i="100" s="1"/>
  <c r="L279" i="100"/>
  <c r="I281" i="100"/>
  <c r="AR293" i="100"/>
  <c r="AQ305" i="100"/>
  <c r="AP311" i="100"/>
  <c r="L311" i="100" s="1"/>
  <c r="AP323" i="100"/>
  <c r="L323" i="100" s="1"/>
  <c r="I326" i="100"/>
  <c r="AL327" i="100"/>
  <c r="O333" i="100"/>
  <c r="AI333" i="100" s="1"/>
  <c r="AV333" i="100" s="1"/>
  <c r="I340" i="100"/>
  <c r="O353" i="100"/>
  <c r="AK353" i="100" s="1"/>
  <c r="AX353" i="100" s="1"/>
  <c r="L361" i="100"/>
  <c r="AS363" i="100"/>
  <c r="AN363" i="100"/>
  <c r="AQ375" i="100"/>
  <c r="AG377" i="100"/>
  <c r="O25" i="101"/>
  <c r="AK25" i="101" s="1"/>
  <c r="AX25" i="101" s="1"/>
  <c r="AS32" i="101"/>
  <c r="AQ152" i="101"/>
  <c r="AR165" i="101"/>
  <c r="AP165" i="101"/>
  <c r="L165" i="101" s="1"/>
  <c r="AO215" i="101"/>
  <c r="AT269" i="101"/>
  <c r="AS269" i="101"/>
  <c r="AO269" i="101"/>
  <c r="AG269" i="101"/>
  <c r="Z20" i="101"/>
  <c r="AL5" i="101" s="1"/>
  <c r="X55" i="2" s="1"/>
  <c r="AR167" i="101"/>
  <c r="AT184" i="101"/>
  <c r="AQ184" i="101"/>
  <c r="AQ199" i="101"/>
  <c r="AR201" i="101"/>
  <c r="AQ212" i="101"/>
  <c r="AR223" i="101"/>
  <c r="AQ225" i="101"/>
  <c r="I228" i="101"/>
  <c r="AS235" i="101"/>
  <c r="AP235" i="101"/>
  <c r="L235" i="101" s="1"/>
  <c r="AL235" i="101"/>
  <c r="AM275" i="101"/>
  <c r="AI295" i="101"/>
  <c r="AV295" i="101" s="1"/>
  <c r="AJ295" i="101"/>
  <c r="AW295" i="101" s="1"/>
  <c r="AS27" i="102"/>
  <c r="AM27" i="102"/>
  <c r="AL27" i="102"/>
  <c r="I27" i="102"/>
  <c r="AT27" i="102"/>
  <c r="AQ27" i="102"/>
  <c r="AP27" i="102"/>
  <c r="L27" i="102" s="1"/>
  <c r="AT167" i="101"/>
  <c r="AT188" i="101"/>
  <c r="AQ188" i="101"/>
  <c r="AS194" i="101"/>
  <c r="AG194" i="101"/>
  <c r="AR199" i="101"/>
  <c r="AL211" i="101"/>
  <c r="AR225" i="101"/>
  <c r="AT246" i="101"/>
  <c r="AQ246" i="101"/>
  <c r="O246" i="101"/>
  <c r="AI246" i="101" s="1"/>
  <c r="AV246" i="101" s="1"/>
  <c r="AS255" i="101"/>
  <c r="AN255" i="101"/>
  <c r="O255" i="101"/>
  <c r="AK255" i="101" s="1"/>
  <c r="AX255" i="101" s="1"/>
  <c r="AR255" i="101"/>
  <c r="AP255" i="101"/>
  <c r="L255" i="101" s="1"/>
  <c r="AM255" i="101"/>
  <c r="AL255" i="101"/>
  <c r="J255" i="101"/>
  <c r="AL269" i="101"/>
  <c r="AI171" i="101"/>
  <c r="AV171" i="101" s="1"/>
  <c r="AS179" i="101"/>
  <c r="AT179" i="101"/>
  <c r="AQ179" i="101"/>
  <c r="AP179" i="101"/>
  <c r="L179" i="101" s="1"/>
  <c r="O188" i="101"/>
  <c r="AI188" i="101" s="1"/>
  <c r="AV188" i="101" s="1"/>
  <c r="AT192" i="101"/>
  <c r="AQ192" i="101"/>
  <c r="AM211" i="101"/>
  <c r="AT225" i="101"/>
  <c r="AS239" i="101"/>
  <c r="AN239" i="101"/>
  <c r="AS241" i="101"/>
  <c r="AR241" i="101"/>
  <c r="AP241" i="101"/>
  <c r="L241" i="101" s="1"/>
  <c r="AN241" i="101"/>
  <c r="AR261" i="101"/>
  <c r="AP261" i="101"/>
  <c r="AT196" i="101"/>
  <c r="AQ196" i="101"/>
  <c r="AS202" i="101"/>
  <c r="AG202" i="101"/>
  <c r="AS213" i="101"/>
  <c r="I213" i="101"/>
  <c r="AT213" i="101"/>
  <c r="AM213" i="101"/>
  <c r="AT222" i="101"/>
  <c r="AM222" i="101"/>
  <c r="AS300" i="101"/>
  <c r="AN300" i="101"/>
  <c r="AT300" i="101"/>
  <c r="AR300" i="101"/>
  <c r="AQ300" i="101"/>
  <c r="AP300" i="101"/>
  <c r="L300" i="101" s="1"/>
  <c r="AM300" i="101"/>
  <c r="AL300" i="101"/>
  <c r="O300" i="101"/>
  <c r="AK300" i="101" s="1"/>
  <c r="AX300" i="101" s="1"/>
  <c r="J300" i="101"/>
  <c r="I300" i="101"/>
  <c r="AD20" i="101"/>
  <c r="AN29" i="101"/>
  <c r="AT149" i="101"/>
  <c r="AQ149" i="101"/>
  <c r="AP156" i="101"/>
  <c r="L156" i="101" s="1"/>
  <c r="AN160" i="101"/>
  <c r="AQ166" i="101"/>
  <c r="O179" i="101"/>
  <c r="AJ179" i="101" s="1"/>
  <c r="AW179" i="101" s="1"/>
  <c r="AS183" i="101"/>
  <c r="O183" i="101"/>
  <c r="AT183" i="101"/>
  <c r="AM184" i="101"/>
  <c r="O196" i="101"/>
  <c r="AI196" i="101" s="1"/>
  <c r="AV196" i="101" s="1"/>
  <c r="AT200" i="101"/>
  <c r="AQ200" i="101"/>
  <c r="AR211" i="101"/>
  <c r="O213" i="101"/>
  <c r="AJ213" i="101" s="1"/>
  <c r="AW213" i="101" s="1"/>
  <c r="AM233" i="101"/>
  <c r="AR235" i="101"/>
  <c r="O241" i="101"/>
  <c r="AM246" i="101"/>
  <c r="AQ255" i="101"/>
  <c r="AI259" i="101"/>
  <c r="AV259" i="101" s="1"/>
  <c r="AN278" i="101"/>
  <c r="AO278" i="101"/>
  <c r="O380" i="100"/>
  <c r="AJ380" i="100" s="1"/>
  <c r="AW380" i="100" s="1"/>
  <c r="O22" i="101"/>
  <c r="AI22" i="101" s="1"/>
  <c r="AV22" i="101" s="1"/>
  <c r="AE20" i="101"/>
  <c r="AQ5" i="101" s="1"/>
  <c r="AC55" i="2" s="1"/>
  <c r="AM26" i="101"/>
  <c r="AP29" i="101"/>
  <c r="L29" i="101" s="1"/>
  <c r="L31" i="101"/>
  <c r="O149" i="101"/>
  <c r="AK149" i="101" s="1"/>
  <c r="AX149" i="101" s="1"/>
  <c r="AQ156" i="101"/>
  <c r="AP160" i="101"/>
  <c r="L160" i="101" s="1"/>
  <c r="AS166" i="101"/>
  <c r="AL169" i="101"/>
  <c r="AL171" i="101"/>
  <c r="AS187" i="101"/>
  <c r="AT187" i="101"/>
  <c r="AQ187" i="101"/>
  <c r="AP187" i="101"/>
  <c r="L187" i="101" s="1"/>
  <c r="AM188" i="101"/>
  <c r="O200" i="101"/>
  <c r="AI200" i="101" s="1"/>
  <c r="AV200" i="101" s="1"/>
  <c r="AT204" i="101"/>
  <c r="AQ204" i="101"/>
  <c r="AG206" i="101"/>
  <c r="AS210" i="101"/>
  <c r="AG210" i="101"/>
  <c r="O226" i="101"/>
  <c r="AI226" i="101" s="1"/>
  <c r="AV226" i="101" s="1"/>
  <c r="AG228" i="101"/>
  <c r="AT235" i="101"/>
  <c r="AL239" i="101"/>
  <c r="AS243" i="101"/>
  <c r="AN243" i="101"/>
  <c r="AT255" i="101"/>
  <c r="AS272" i="101"/>
  <c r="AL272" i="101"/>
  <c r="I272" i="101"/>
  <c r="AT272" i="101"/>
  <c r="AQ272" i="101"/>
  <c r="AP272" i="101"/>
  <c r="L272" i="101" s="1"/>
  <c r="AN233" i="102"/>
  <c r="AS233" i="102"/>
  <c r="AO233" i="102"/>
  <c r="AG233" i="102"/>
  <c r="J233" i="102"/>
  <c r="AS215" i="102"/>
  <c r="AT215" i="102"/>
  <c r="AQ215" i="102"/>
  <c r="AP215" i="102"/>
  <c r="L215" i="102" s="1"/>
  <c r="AM215" i="102"/>
  <c r="AL215" i="102"/>
  <c r="I215" i="102"/>
  <c r="AG303" i="100"/>
  <c r="I314" i="100"/>
  <c r="O315" i="100"/>
  <c r="AK315" i="100" s="1"/>
  <c r="AX315" i="100" s="1"/>
  <c r="AG324" i="100"/>
  <c r="O337" i="100"/>
  <c r="AI337" i="100" s="1"/>
  <c r="AV337" i="100" s="1"/>
  <c r="AG346" i="100"/>
  <c r="O379" i="100"/>
  <c r="AR29" i="101"/>
  <c r="AS148" i="101"/>
  <c r="O148" i="101"/>
  <c r="AT148" i="101"/>
  <c r="AR169" i="101"/>
  <c r="AN171" i="101"/>
  <c r="AS185" i="101"/>
  <c r="AP185" i="101"/>
  <c r="L185" i="101" s="1"/>
  <c r="O187" i="101"/>
  <c r="AS195" i="101"/>
  <c r="AT195" i="101"/>
  <c r="AQ195" i="101"/>
  <c r="AP195" i="101"/>
  <c r="L195" i="101" s="1"/>
  <c r="AM196" i="101"/>
  <c r="J212" i="101"/>
  <c r="AS222" i="101"/>
  <c r="AS232" i="101"/>
  <c r="AG232" i="101"/>
  <c r="AR239" i="101"/>
  <c r="AS278" i="101"/>
  <c r="AS280" i="101"/>
  <c r="O280" i="101"/>
  <c r="AI280" i="101" s="1"/>
  <c r="AV280" i="101" s="1"/>
  <c r="AT280" i="101"/>
  <c r="AQ280" i="101"/>
  <c r="AP280" i="101"/>
  <c r="L280" i="101" s="1"/>
  <c r="AM280" i="101"/>
  <c r="AS287" i="101"/>
  <c r="AM287" i="101"/>
  <c r="O287" i="101"/>
  <c r="AK287" i="101" s="1"/>
  <c r="AX287" i="101" s="1"/>
  <c r="AR287" i="101"/>
  <c r="AQ287" i="101"/>
  <c r="AL287" i="101"/>
  <c r="L287" i="101"/>
  <c r="J287" i="101"/>
  <c r="I287" i="101"/>
  <c r="AG301" i="101"/>
  <c r="AQ301" i="101"/>
  <c r="AR326" i="101"/>
  <c r="AS326" i="101"/>
  <c r="J326" i="101"/>
  <c r="AQ326" i="101"/>
  <c r="AM326" i="101"/>
  <c r="AG326" i="101"/>
  <c r="O215" i="102"/>
  <c r="AI215" i="102" s="1"/>
  <c r="AV215" i="102" s="1"/>
  <c r="AS167" i="101"/>
  <c r="J167" i="101"/>
  <c r="AP167" i="101"/>
  <c r="L167" i="101" s="1"/>
  <c r="AS189" i="101"/>
  <c r="AP189" i="101"/>
  <c r="L189" i="101" s="1"/>
  <c r="AL189" i="101"/>
  <c r="AS199" i="101"/>
  <c r="O199" i="101"/>
  <c r="AK199" i="101" s="1"/>
  <c r="AX199" i="101" s="1"/>
  <c r="L199" i="101"/>
  <c r="AT199" i="101"/>
  <c r="AL213" i="101"/>
  <c r="AS221" i="101"/>
  <c r="O221" i="101"/>
  <c r="AK221" i="101" s="1"/>
  <c r="AX221" i="101" s="1"/>
  <c r="J221" i="101"/>
  <c r="I221" i="101"/>
  <c r="AR221" i="101"/>
  <c r="I225" i="101"/>
  <c r="AS247" i="101"/>
  <c r="AN247" i="101"/>
  <c r="AS249" i="101"/>
  <c r="AN249" i="101"/>
  <c r="AT249" i="101"/>
  <c r="AQ249" i="101"/>
  <c r="AP249" i="101"/>
  <c r="L249" i="101" s="1"/>
  <c r="AM249" i="101"/>
  <c r="O290" i="100"/>
  <c r="AM380" i="100"/>
  <c r="AM22" i="101"/>
  <c r="AN31" i="101"/>
  <c r="AT157" i="101"/>
  <c r="AQ157" i="101"/>
  <c r="I157" i="101"/>
  <c r="O167" i="101"/>
  <c r="AK167" i="101" s="1"/>
  <c r="AX167" i="101" s="1"/>
  <c r="AQ171" i="101"/>
  <c r="AM179" i="101"/>
  <c r="AM183" i="101"/>
  <c r="AS193" i="101"/>
  <c r="AP193" i="101"/>
  <c r="L193" i="101" s="1"/>
  <c r="AS203" i="101"/>
  <c r="AT203" i="101"/>
  <c r="AQ203" i="101"/>
  <c r="AP203" i="101"/>
  <c r="L203" i="101" s="1"/>
  <c r="O212" i="101"/>
  <c r="AI212" i="101" s="1"/>
  <c r="AV212" i="101" s="1"/>
  <c r="AN213" i="101"/>
  <c r="AO226" i="101"/>
  <c r="AT234" i="101"/>
  <c r="AQ234" i="101"/>
  <c r="AM241" i="101"/>
  <c r="AK251" i="101"/>
  <c r="AX251" i="101" s="1"/>
  <c r="AI251" i="101"/>
  <c r="AV251" i="101" s="1"/>
  <c r="AO254" i="101"/>
  <c r="O254" i="101"/>
  <c r="AK254" i="101" s="1"/>
  <c r="AX254" i="101" s="1"/>
  <c r="AQ254" i="101"/>
  <c r="J254" i="101"/>
  <c r="AQ187" i="102"/>
  <c r="AR187" i="102"/>
  <c r="AN187" i="102"/>
  <c r="AP223" i="101"/>
  <c r="L223" i="101" s="1"/>
  <c r="AT223" i="101"/>
  <c r="AG223" i="101"/>
  <c r="AS225" i="101"/>
  <c r="AP225" i="101"/>
  <c r="L225" i="101" s="1"/>
  <c r="AM225" i="101"/>
  <c r="AL225" i="101"/>
  <c r="AT238" i="101"/>
  <c r="AQ238" i="101"/>
  <c r="AS283" i="101"/>
  <c r="I283" i="101"/>
  <c r="O283" i="101"/>
  <c r="AK283" i="101" s="1"/>
  <c r="AX283" i="101" s="1"/>
  <c r="AT283" i="101"/>
  <c r="AR283" i="101"/>
  <c r="AP283" i="101"/>
  <c r="L283" i="101" s="1"/>
  <c r="AN283" i="101"/>
  <c r="AM283" i="101"/>
  <c r="AR298" i="101"/>
  <c r="AT298" i="101"/>
  <c r="AP298" i="101"/>
  <c r="L298" i="101" s="1"/>
  <c r="AO298" i="101"/>
  <c r="AL298" i="101"/>
  <c r="AG298" i="101"/>
  <c r="J298" i="101"/>
  <c r="V19" i="102"/>
  <c r="AH5" i="102"/>
  <c r="T54" i="2" s="1"/>
  <c r="AQ183" i="102"/>
  <c r="AN183" i="102"/>
  <c r="J183" i="102"/>
  <c r="AR183" i="102"/>
  <c r="AS201" i="101"/>
  <c r="AP201" i="101"/>
  <c r="L201" i="101" s="1"/>
  <c r="AS211" i="101"/>
  <c r="AT211" i="101"/>
  <c r="AQ211" i="101"/>
  <c r="AP211" i="101"/>
  <c r="L211" i="101" s="1"/>
  <c r="AQ213" i="101"/>
  <c r="O225" i="101"/>
  <c r="AJ225" i="101" s="1"/>
  <c r="AW225" i="101" s="1"/>
  <c r="O238" i="101"/>
  <c r="AI238" i="101" s="1"/>
  <c r="AV238" i="101" s="1"/>
  <c r="AS275" i="101"/>
  <c r="AN275" i="101"/>
  <c r="O275" i="101"/>
  <c r="AK275" i="101" s="1"/>
  <c r="AX275" i="101" s="1"/>
  <c r="J275" i="101"/>
  <c r="I275" i="101"/>
  <c r="AR275" i="101"/>
  <c r="AQ275" i="101"/>
  <c r="AP275" i="101"/>
  <c r="AS156" i="101"/>
  <c r="AL156" i="101"/>
  <c r="I156" i="101"/>
  <c r="AL167" i="101"/>
  <c r="AT176" i="101"/>
  <c r="AS176" i="101"/>
  <c r="AM176" i="101"/>
  <c r="AR189" i="101"/>
  <c r="AL199" i="101"/>
  <c r="AS205" i="101"/>
  <c r="AP205" i="101"/>
  <c r="L205" i="101" s="1"/>
  <c r="AL205" i="101"/>
  <c r="AR213" i="101"/>
  <c r="AM221" i="101"/>
  <c r="AP247" i="101"/>
  <c r="L247" i="101" s="1"/>
  <c r="L275" i="101"/>
  <c r="AL285" i="101"/>
  <c r="AS285" i="101"/>
  <c r="AO285" i="101"/>
  <c r="AG285" i="101"/>
  <c r="AD20" i="102"/>
  <c r="W20" i="101"/>
  <c r="AI5" i="101" s="1"/>
  <c r="U55" i="2" s="1"/>
  <c r="AS160" i="101"/>
  <c r="J160" i="101"/>
  <c r="AM160" i="101"/>
  <c r="AM167" i="101"/>
  <c r="L176" i="101"/>
  <c r="AR183" i="101"/>
  <c r="AT189" i="101"/>
  <c r="AM199" i="101"/>
  <c r="AS209" i="101"/>
  <c r="AP209" i="101"/>
  <c r="L209" i="101" s="1"/>
  <c r="O211" i="101"/>
  <c r="AK211" i="101" s="1"/>
  <c r="AX211" i="101" s="1"/>
  <c r="AN221" i="101"/>
  <c r="AS233" i="101"/>
  <c r="AT233" i="101"/>
  <c r="AQ233" i="101"/>
  <c r="AP233" i="101"/>
  <c r="L233" i="101" s="1"/>
  <c r="AR247" i="101"/>
  <c r="AL283" i="101"/>
  <c r="AS290" i="101"/>
  <c r="AO290" i="101"/>
  <c r="AI22" i="102"/>
  <c r="AJ22" i="102"/>
  <c r="AW22" i="102" s="1"/>
  <c r="AE20" i="102"/>
  <c r="AQ5" i="102" s="1"/>
  <c r="AC54" i="2" s="1"/>
  <c r="AR217" i="101"/>
  <c r="AN229" i="101"/>
  <c r="AS251" i="101"/>
  <c r="AP251" i="101"/>
  <c r="L251" i="101" s="1"/>
  <c r="AR267" i="101"/>
  <c r="AS271" i="101"/>
  <c r="AQ271" i="101"/>
  <c r="J282" i="101"/>
  <c r="AS288" i="101"/>
  <c r="AP288" i="101"/>
  <c r="L288" i="101" s="1"/>
  <c r="AN291" i="101"/>
  <c r="AS307" i="101"/>
  <c r="AP309" i="101"/>
  <c r="L309" i="101" s="1"/>
  <c r="AM309" i="101"/>
  <c r="AL312" i="101"/>
  <c r="AS316" i="101"/>
  <c r="O316" i="101"/>
  <c r="AQ316" i="101"/>
  <c r="AQ317" i="101"/>
  <c r="AN324" i="101"/>
  <c r="AR327" i="101"/>
  <c r="AQ331" i="101"/>
  <c r="AS334" i="101"/>
  <c r="AN334" i="101"/>
  <c r="AN335" i="101"/>
  <c r="AL344" i="101"/>
  <c r="I347" i="101"/>
  <c r="AF20" i="102"/>
  <c r="AR5" i="102" s="1"/>
  <c r="AD54" i="2" s="1"/>
  <c r="AS225" i="102"/>
  <c r="AO225" i="102"/>
  <c r="AN225" i="102"/>
  <c r="AG225" i="102"/>
  <c r="J225" i="102"/>
  <c r="AS239" i="102"/>
  <c r="I239" i="102"/>
  <c r="AM239" i="102"/>
  <c r="AT239" i="102"/>
  <c r="AQ239" i="102"/>
  <c r="AP239" i="102"/>
  <c r="L239" i="102" s="1"/>
  <c r="AL239" i="102"/>
  <c r="O239" i="102"/>
  <c r="AI239" i="102" s="1"/>
  <c r="AV239" i="102" s="1"/>
  <c r="AP291" i="101"/>
  <c r="L291" i="101" s="1"/>
  <c r="AS304" i="101"/>
  <c r="AP304" i="101"/>
  <c r="L304" i="101" s="1"/>
  <c r="AN312" i="101"/>
  <c r="AT321" i="101"/>
  <c r="AM321" i="101"/>
  <c r="AP335" i="101"/>
  <c r="L335" i="101" s="1"/>
  <c r="AS339" i="101"/>
  <c r="J339" i="101"/>
  <c r="AT339" i="101"/>
  <c r="AK343" i="101"/>
  <c r="AX343" i="101" s="1"/>
  <c r="AI343" i="101"/>
  <c r="AV343" i="101" s="1"/>
  <c r="AQ344" i="101"/>
  <c r="AQ291" i="101"/>
  <c r="AP312" i="101"/>
  <c r="L312" i="101" s="1"/>
  <c r="AR335" i="101"/>
  <c r="AT344" i="101"/>
  <c r="AS347" i="101"/>
  <c r="AP347" i="101"/>
  <c r="L347" i="101" s="1"/>
  <c r="AL347" i="101"/>
  <c r="AL348" i="101"/>
  <c r="AS30" i="102"/>
  <c r="AT30" i="102"/>
  <c r="AP30" i="102"/>
  <c r="L30" i="102" s="1"/>
  <c r="AN30" i="102"/>
  <c r="AL30" i="102"/>
  <c r="AR306" i="101"/>
  <c r="AT306" i="101"/>
  <c r="AO337" i="101"/>
  <c r="AP263" i="101"/>
  <c r="L263" i="101" s="1"/>
  <c r="AS268" i="101"/>
  <c r="AP268" i="101"/>
  <c r="L268" i="101" s="1"/>
  <c r="AL277" i="101"/>
  <c r="AM295" i="101"/>
  <c r="AS308" i="101"/>
  <c r="AM308" i="101"/>
  <c r="O308" i="101"/>
  <c r="AR312" i="101"/>
  <c r="AS318" i="101"/>
  <c r="AP318" i="101"/>
  <c r="L318" i="101" s="1"/>
  <c r="AS320" i="101"/>
  <c r="AP320" i="101"/>
  <c r="L320" i="101" s="1"/>
  <c r="AL332" i="101"/>
  <c r="AT332" i="101"/>
  <c r="AG332" i="101"/>
  <c r="O347" i="101"/>
  <c r="AK347" i="101" s="1"/>
  <c r="AX347" i="101" s="1"/>
  <c r="AP22" i="102"/>
  <c r="L22" i="102" s="1"/>
  <c r="O30" i="102"/>
  <c r="AK30" i="102" s="1"/>
  <c r="AX30" i="102" s="1"/>
  <c r="AS245" i="101"/>
  <c r="AL245" i="101"/>
  <c r="AS259" i="101"/>
  <c r="I259" i="101"/>
  <c r="AP259" i="101"/>
  <c r="L259" i="101" s="1"/>
  <c r="AQ263" i="101"/>
  <c r="AO277" i="101"/>
  <c r="AN282" i="101"/>
  <c r="AN295" i="101"/>
  <c r="AL304" i="101"/>
  <c r="L308" i="101"/>
  <c r="O320" i="101"/>
  <c r="AK320" i="101" s="1"/>
  <c r="AX320" i="101" s="1"/>
  <c r="O332" i="101"/>
  <c r="AJ332" i="101" s="1"/>
  <c r="AW332" i="101" s="1"/>
  <c r="AG337" i="101"/>
  <c r="AR22" i="102"/>
  <c r="AS231" i="102"/>
  <c r="AM231" i="102"/>
  <c r="I231" i="102"/>
  <c r="AT231" i="102"/>
  <c r="AQ231" i="102"/>
  <c r="AP231" i="102"/>
  <c r="L231" i="102" s="1"/>
  <c r="AL231" i="102"/>
  <c r="AP162" i="101"/>
  <c r="L162" i="101" s="1"/>
  <c r="O175" i="101"/>
  <c r="AK175" i="101" s="1"/>
  <c r="AX175" i="101" s="1"/>
  <c r="L217" i="101"/>
  <c r="I229" i="101"/>
  <c r="L245" i="101"/>
  <c r="AL251" i="101"/>
  <c r="AO262" i="101"/>
  <c r="O268" i="101"/>
  <c r="AI268" i="101" s="1"/>
  <c r="AV268" i="101" s="1"/>
  <c r="AM271" i="101"/>
  <c r="AS276" i="101"/>
  <c r="AQ276" i="101"/>
  <c r="AS277" i="101"/>
  <c r="AL288" i="101"/>
  <c r="AS292" i="101"/>
  <c r="AQ292" i="101"/>
  <c r="AT293" i="101"/>
  <c r="AP295" i="101"/>
  <c r="L295" i="101" s="1"/>
  <c r="AM304" i="101"/>
  <c r="AO306" i="101"/>
  <c r="AT309" i="101"/>
  <c r="O315" i="101"/>
  <c r="AI315" i="101" s="1"/>
  <c r="AV315" i="101" s="1"/>
  <c r="AM316" i="101"/>
  <c r="AQ321" i="101"/>
  <c r="AQ334" i="101"/>
  <c r="AI339" i="101"/>
  <c r="AV339" i="101" s="1"/>
  <c r="AL341" i="101"/>
  <c r="AG345" i="101"/>
  <c r="AS28" i="102"/>
  <c r="AT28" i="102"/>
  <c r="AL28" i="102"/>
  <c r="O231" i="102"/>
  <c r="AI231" i="102" s="1"/>
  <c r="AV231" i="102" s="1"/>
  <c r="I291" i="101"/>
  <c r="AQ295" i="101"/>
  <c r="AL337" i="101"/>
  <c r="AT341" i="101"/>
  <c r="AM347" i="101"/>
  <c r="AL24" i="102"/>
  <c r="AT162" i="101"/>
  <c r="AO178" i="101"/>
  <c r="AP227" i="101"/>
  <c r="AN251" i="101"/>
  <c r="AS267" i="101"/>
  <c r="AM267" i="101"/>
  <c r="L267" i="101"/>
  <c r="AP271" i="101"/>
  <c r="L271" i="101" s="1"/>
  <c r="AQ288" i="101"/>
  <c r="AR295" i="101"/>
  <c r="AQ304" i="101"/>
  <c r="I307" i="101"/>
  <c r="AS310" i="101"/>
  <c r="J310" i="101"/>
  <c r="I312" i="101"/>
  <c r="AG315" i="101"/>
  <c r="AP316" i="101"/>
  <c r="L316" i="101" s="1"/>
  <c r="AL318" i="101"/>
  <c r="AS327" i="101"/>
  <c r="AN327" i="101"/>
  <c r="AS331" i="101"/>
  <c r="AP331" i="101"/>
  <c r="L331" i="101" s="1"/>
  <c r="AO332" i="101"/>
  <c r="AP337" i="101"/>
  <c r="L337" i="101" s="1"/>
  <c r="AM339" i="101"/>
  <c r="AN347" i="101"/>
  <c r="X20" i="102"/>
  <c r="AJ5" i="102" s="1"/>
  <c r="V54" i="2" s="1"/>
  <c r="AP24" i="102"/>
  <c r="L24" i="102" s="1"/>
  <c r="AQ30" i="102"/>
  <c r="AS189" i="102"/>
  <c r="AN189" i="102"/>
  <c r="J189" i="102"/>
  <c r="AT189" i="102"/>
  <c r="AQ189" i="102"/>
  <c r="AP189" i="102"/>
  <c r="L189" i="102" s="1"/>
  <c r="AM189" i="102"/>
  <c r="AL189" i="102"/>
  <c r="O189" i="102"/>
  <c r="AK189" i="102" s="1"/>
  <c r="AX189" i="102" s="1"/>
  <c r="I189" i="102"/>
  <c r="AG217" i="102"/>
  <c r="AS217" i="102"/>
  <c r="AO217" i="102"/>
  <c r="AN217" i="102"/>
  <c r="J217" i="102"/>
  <c r="AS291" i="101"/>
  <c r="AT291" i="101"/>
  <c r="AM291" i="101"/>
  <c r="AT295" i="101"/>
  <c r="AT322" i="101"/>
  <c r="AS329" i="101"/>
  <c r="AN329" i="101"/>
  <c r="AR337" i="101"/>
  <c r="AS23" i="102"/>
  <c r="I23" i="102"/>
  <c r="AP23" i="102"/>
  <c r="L23" i="102" s="1"/>
  <c r="AM23" i="102"/>
  <c r="AT24" i="102"/>
  <c r="AC20" i="102"/>
  <c r="AO5" i="102" s="1"/>
  <c r="AA54" i="2" s="1"/>
  <c r="AS214" i="102"/>
  <c r="AT214" i="102"/>
  <c r="AR214" i="102"/>
  <c r="AQ214" i="102"/>
  <c r="AP214" i="102"/>
  <c r="L214" i="102" s="1"/>
  <c r="AN214" i="102"/>
  <c r="AM214" i="102"/>
  <c r="AL214" i="102"/>
  <c r="O214" i="102"/>
  <c r="J214" i="102"/>
  <c r="AS312" i="101"/>
  <c r="AT312" i="101"/>
  <c r="AM312" i="101"/>
  <c r="AS335" i="101"/>
  <c r="O335" i="101"/>
  <c r="AJ335" i="101" s="1"/>
  <c r="AW335" i="101" s="1"/>
  <c r="AQ335" i="101"/>
  <c r="AT337" i="101"/>
  <c r="AR347" i="101"/>
  <c r="AT180" i="102"/>
  <c r="I180" i="102"/>
  <c r="AQ180" i="102"/>
  <c r="AR180" i="102"/>
  <c r="AN180" i="102"/>
  <c r="AM180" i="102"/>
  <c r="O180" i="102"/>
  <c r="AI180" i="102" s="1"/>
  <c r="AV180" i="102" s="1"/>
  <c r="AN286" i="101"/>
  <c r="J286" i="101"/>
  <c r="O291" i="101"/>
  <c r="AS324" i="101"/>
  <c r="AQ324" i="101"/>
  <c r="AM324" i="101"/>
  <c r="AG329" i="101"/>
  <c r="AQ339" i="101"/>
  <c r="AT347" i="101"/>
  <c r="O23" i="102"/>
  <c r="AI23" i="102" s="1"/>
  <c r="AV23" i="102" s="1"/>
  <c r="AS194" i="102"/>
  <c r="AO194" i="102"/>
  <c r="AG194" i="102"/>
  <c r="AT256" i="101"/>
  <c r="AM256" i="101"/>
  <c r="AS263" i="101"/>
  <c r="I263" i="101"/>
  <c r="AS289" i="101"/>
  <c r="AT289" i="101"/>
  <c r="AQ308" i="101"/>
  <c r="O312" i="101"/>
  <c r="AK312" i="101" s="1"/>
  <c r="AX312" i="101" s="1"/>
  <c r="AQ320" i="101"/>
  <c r="AN322" i="101"/>
  <c r="O324" i="101"/>
  <c r="AK324" i="101" s="1"/>
  <c r="AX324" i="101" s="1"/>
  <c r="AI331" i="101"/>
  <c r="AV331" i="101" s="1"/>
  <c r="AR339" i="101"/>
  <c r="AQ350" i="101"/>
  <c r="AR350" i="101"/>
  <c r="AS202" i="102"/>
  <c r="I202" i="102"/>
  <c r="AL202" i="102"/>
  <c r="AT202" i="102"/>
  <c r="AR202" i="102"/>
  <c r="AP202" i="102"/>
  <c r="L202" i="102" s="1"/>
  <c r="AN202" i="102"/>
  <c r="AM202" i="102"/>
  <c r="O202" i="102"/>
  <c r="AJ202" i="102" s="1"/>
  <c r="AW202" i="102" s="1"/>
  <c r="J202" i="102"/>
  <c r="AK297" i="102"/>
  <c r="AX297" i="102" s="1"/>
  <c r="AI297" i="102"/>
  <c r="AV297" i="102" s="1"/>
  <c r="AS295" i="101"/>
  <c r="J295" i="101"/>
  <c r="AJ307" i="101"/>
  <c r="AW307" i="101" s="1"/>
  <c r="AJ317" i="101"/>
  <c r="AW317" i="101" s="1"/>
  <c r="AK317" i="101"/>
  <c r="AX317" i="101" s="1"/>
  <c r="AM319" i="101"/>
  <c r="O319" i="101"/>
  <c r="AI319" i="101" s="1"/>
  <c r="AV319" i="101" s="1"/>
  <c r="AP322" i="101"/>
  <c r="L322" i="101" s="1"/>
  <c r="AR329" i="101"/>
  <c r="AS344" i="101"/>
  <c r="AP344" i="101"/>
  <c r="L344" i="101" s="1"/>
  <c r="AM344" i="101"/>
  <c r="O344" i="101"/>
  <c r="AK344" i="101" s="1"/>
  <c r="AX344" i="101" s="1"/>
  <c r="AS348" i="101"/>
  <c r="I348" i="101"/>
  <c r="AP348" i="101"/>
  <c r="L348" i="101" s="1"/>
  <c r="AM348" i="101"/>
  <c r="AS22" i="102"/>
  <c r="J22" i="102"/>
  <c r="I22" i="102"/>
  <c r="AQ22" i="102"/>
  <c r="AM22" i="102"/>
  <c r="AL22" i="102"/>
  <c r="AT207" i="102"/>
  <c r="AQ207" i="102"/>
  <c r="AM207" i="102"/>
  <c r="AL207" i="102"/>
  <c r="O207" i="102"/>
  <c r="AI207" i="102" s="1"/>
  <c r="AV207" i="102" s="1"/>
  <c r="I207" i="102"/>
  <c r="AS252" i="102"/>
  <c r="AT252" i="102"/>
  <c r="AP252" i="102"/>
  <c r="L252" i="102" s="1"/>
  <c r="AL252" i="102"/>
  <c r="AO249" i="102"/>
  <c r="AG249" i="102"/>
  <c r="AS254" i="102"/>
  <c r="I254" i="102"/>
  <c r="AR254" i="102"/>
  <c r="AL254" i="102"/>
  <c r="AS266" i="102"/>
  <c r="I266" i="102"/>
  <c r="AP266" i="102"/>
  <c r="L266" i="102" s="1"/>
  <c r="AO299" i="102"/>
  <c r="AG299" i="102"/>
  <c r="AT219" i="102"/>
  <c r="AS223" i="102"/>
  <c r="AL223" i="102"/>
  <c r="AT227" i="102"/>
  <c r="AM234" i="102"/>
  <c r="AT235" i="102"/>
  <c r="J241" i="102"/>
  <c r="AN242" i="102"/>
  <c r="AS246" i="102"/>
  <c r="AM246" i="102"/>
  <c r="J246" i="102"/>
  <c r="AT250" i="102"/>
  <c r="O254" i="102"/>
  <c r="AM255" i="102"/>
  <c r="AQ260" i="102"/>
  <c r="AS260" i="102"/>
  <c r="O266" i="102"/>
  <c r="AI266" i="102" s="1"/>
  <c r="AV266" i="102" s="1"/>
  <c r="AS289" i="102"/>
  <c r="AT289" i="102"/>
  <c r="AP289" i="102"/>
  <c r="L289" i="102" s="1"/>
  <c r="AN289" i="102"/>
  <c r="AL289" i="102"/>
  <c r="J289" i="102"/>
  <c r="AS319" i="102"/>
  <c r="AT319" i="102"/>
  <c r="AP319" i="102"/>
  <c r="L319" i="102" s="1"/>
  <c r="AL319" i="102"/>
  <c r="AS350" i="102"/>
  <c r="I350" i="102"/>
  <c r="AT350" i="102"/>
  <c r="AQ350" i="102"/>
  <c r="AP350" i="102"/>
  <c r="L350" i="102" s="1"/>
  <c r="AM350" i="102"/>
  <c r="AL350" i="102"/>
  <c r="O350" i="102"/>
  <c r="AI350" i="102" s="1"/>
  <c r="AV350" i="102" s="1"/>
  <c r="AN249" i="102"/>
  <c r="AS329" i="102"/>
  <c r="I329" i="102"/>
  <c r="AT329" i="102"/>
  <c r="AR329" i="102"/>
  <c r="AQ329" i="102"/>
  <c r="AP329" i="102"/>
  <c r="L329" i="102" s="1"/>
  <c r="AN329" i="102"/>
  <c r="AM329" i="102"/>
  <c r="AL329" i="102"/>
  <c r="O329" i="102"/>
  <c r="AK336" i="102"/>
  <c r="AX336" i="102" s="1"/>
  <c r="AJ336" i="102"/>
  <c r="AW336" i="102" s="1"/>
  <c r="AG178" i="102"/>
  <c r="AT184" i="102"/>
  <c r="O184" i="102"/>
  <c r="AI184" i="102" s="1"/>
  <c r="AV184" i="102" s="1"/>
  <c r="O223" i="102"/>
  <c r="AI223" i="102" s="1"/>
  <c r="AV223" i="102" s="1"/>
  <c r="AS230" i="102"/>
  <c r="AL230" i="102"/>
  <c r="I230" i="102"/>
  <c r="AP234" i="102"/>
  <c r="L234" i="102" s="1"/>
  <c r="AS238" i="102"/>
  <c r="I238" i="102"/>
  <c r="AL238" i="102"/>
  <c r="AQ242" i="102"/>
  <c r="O246" i="102"/>
  <c r="AS249" i="102"/>
  <c r="AS270" i="102"/>
  <c r="AM270" i="102"/>
  <c r="O270" i="102"/>
  <c r="AK270" i="102" s="1"/>
  <c r="AX270" i="102" s="1"/>
  <c r="J276" i="102"/>
  <c r="O289" i="102"/>
  <c r="AI289" i="102" s="1"/>
  <c r="AV289" i="102" s="1"/>
  <c r="AI309" i="102"/>
  <c r="AV309" i="102" s="1"/>
  <c r="AJ309" i="102"/>
  <c r="AW309" i="102" s="1"/>
  <c r="AQ200" i="102"/>
  <c r="I200" i="102"/>
  <c r="AN200" i="102"/>
  <c r="AR234" i="102"/>
  <c r="AG241" i="102"/>
  <c r="AT242" i="102"/>
  <c r="AS251" i="102"/>
  <c r="AQ251" i="102"/>
  <c r="AL266" i="102"/>
  <c r="AG279" i="102"/>
  <c r="AS312" i="102"/>
  <c r="AG312" i="102"/>
  <c r="AO178" i="102"/>
  <c r="AM196" i="102"/>
  <c r="O200" i="102"/>
  <c r="AI200" i="102" s="1"/>
  <c r="AV200" i="102" s="1"/>
  <c r="AS206" i="102"/>
  <c r="AP206" i="102"/>
  <c r="L206" i="102" s="1"/>
  <c r="AG209" i="102"/>
  <c r="AR210" i="102"/>
  <c r="AG212" i="102"/>
  <c r="AG220" i="102"/>
  <c r="O222" i="102"/>
  <c r="AJ222" i="102" s="1"/>
  <c r="AW222" i="102" s="1"/>
  <c r="AT226" i="102"/>
  <c r="O230" i="102"/>
  <c r="AJ230" i="102" s="1"/>
  <c r="AW230" i="102" s="1"/>
  <c r="AT234" i="102"/>
  <c r="O238" i="102"/>
  <c r="AJ238" i="102" s="1"/>
  <c r="AW238" i="102" s="1"/>
  <c r="I250" i="102"/>
  <c r="AM254" i="102"/>
  <c r="AO256" i="102"/>
  <c r="AR256" i="102"/>
  <c r="AN260" i="102"/>
  <c r="AM266" i="102"/>
  <c r="AS274" i="102"/>
  <c r="AT274" i="102"/>
  <c r="AL274" i="102"/>
  <c r="AS291" i="102"/>
  <c r="AS177" i="102"/>
  <c r="AT177" i="102"/>
  <c r="I188" i="102"/>
  <c r="AN196" i="102"/>
  <c r="O206" i="102"/>
  <c r="AJ206" i="102" s="1"/>
  <c r="AW206" i="102" s="1"/>
  <c r="AG228" i="102"/>
  <c r="AG236" i="102"/>
  <c r="AO241" i="102"/>
  <c r="O251" i="102"/>
  <c r="AI251" i="102" s="1"/>
  <c r="AV251" i="102" s="1"/>
  <c r="AN254" i="102"/>
  <c r="AS265" i="102"/>
  <c r="L265" i="102"/>
  <c r="AR265" i="102"/>
  <c r="AQ265" i="102"/>
  <c r="AL265" i="102"/>
  <c r="AQ266" i="102"/>
  <c r="O274" i="102"/>
  <c r="AK274" i="102" s="1"/>
  <c r="AX274" i="102" s="1"/>
  <c r="AO279" i="102"/>
  <c r="AS287" i="102"/>
  <c r="AO287" i="102"/>
  <c r="AM289" i="102"/>
  <c r="AS330" i="102"/>
  <c r="I330" i="102"/>
  <c r="AT330" i="102"/>
  <c r="AQ330" i="102"/>
  <c r="AP330" i="102"/>
  <c r="L330" i="102" s="1"/>
  <c r="AM330" i="102"/>
  <c r="AL330" i="102"/>
  <c r="O330" i="102"/>
  <c r="AI330" i="102" s="1"/>
  <c r="AV330" i="102" s="1"/>
  <c r="AM184" i="102"/>
  <c r="J188" i="102"/>
  <c r="AS193" i="102"/>
  <c r="J193" i="102"/>
  <c r="AP193" i="102"/>
  <c r="L193" i="102" s="1"/>
  <c r="AQ196" i="102"/>
  <c r="AN209" i="102"/>
  <c r="AL212" i="102"/>
  <c r="I219" i="102"/>
  <c r="I227" i="102"/>
  <c r="I235" i="102"/>
  <c r="AS241" i="102"/>
  <c r="AS243" i="102"/>
  <c r="O243" i="102"/>
  <c r="AI243" i="102" s="1"/>
  <c r="AV243" i="102" s="1"/>
  <c r="AS250" i="102"/>
  <c r="AR250" i="102"/>
  <c r="AN250" i="102"/>
  <c r="AP254" i="102"/>
  <c r="L254" i="102" s="1"/>
  <c r="AT266" i="102"/>
  <c r="AN276" i="102"/>
  <c r="AS302" i="102"/>
  <c r="I302" i="102"/>
  <c r="AT302" i="102"/>
  <c r="AQ302" i="102"/>
  <c r="AP302" i="102"/>
  <c r="L302" i="102" s="1"/>
  <c r="AM302" i="102"/>
  <c r="AL302" i="102"/>
  <c r="AL228" i="102"/>
  <c r="AL236" i="102"/>
  <c r="AQ254" i="102"/>
  <c r="AP270" i="102"/>
  <c r="L270" i="102" s="1"/>
  <c r="AR276" i="102"/>
  <c r="AQ280" i="102"/>
  <c r="J280" i="102"/>
  <c r="AS282" i="102"/>
  <c r="I282" i="102"/>
  <c r="AT282" i="102"/>
  <c r="AQ282" i="102"/>
  <c r="AP282" i="102"/>
  <c r="L282" i="102" s="1"/>
  <c r="AR289" i="102"/>
  <c r="O302" i="102"/>
  <c r="AI302" i="102" s="1"/>
  <c r="AV302" i="102" s="1"/>
  <c r="AS327" i="102"/>
  <c r="AT327" i="102"/>
  <c r="AP327" i="102"/>
  <c r="L327" i="102" s="1"/>
  <c r="AL327" i="102"/>
  <c r="AO347" i="102"/>
  <c r="AG347" i="102"/>
  <c r="AT279" i="101"/>
  <c r="AL314" i="101"/>
  <c r="AG323" i="101"/>
  <c r="W20" i="102"/>
  <c r="W19" i="102" s="1"/>
  <c r="AQ184" i="102"/>
  <c r="O188" i="102"/>
  <c r="AK188" i="102" s="1"/>
  <c r="AX188" i="102" s="1"/>
  <c r="AR191" i="102"/>
  <c r="AM200" i="102"/>
  <c r="J205" i="102"/>
  <c r="AS211" i="102"/>
  <c r="O211" i="102"/>
  <c r="AI211" i="102" s="1"/>
  <c r="AV211" i="102" s="1"/>
  <c r="AT211" i="102"/>
  <c r="AT212" i="102"/>
  <c r="O219" i="102"/>
  <c r="AI219" i="102" s="1"/>
  <c r="AV219" i="102" s="1"/>
  <c r="AT220" i="102"/>
  <c r="AM222" i="102"/>
  <c r="AQ223" i="102"/>
  <c r="O227" i="102"/>
  <c r="AI227" i="102" s="1"/>
  <c r="AV227" i="102" s="1"/>
  <c r="AO228" i="102"/>
  <c r="AM230" i="102"/>
  <c r="I234" i="102"/>
  <c r="O235" i="102"/>
  <c r="AI235" i="102" s="1"/>
  <c r="AV235" i="102" s="1"/>
  <c r="AO236" i="102"/>
  <c r="AM238" i="102"/>
  <c r="I242" i="102"/>
  <c r="AP246" i="102"/>
  <c r="L246" i="102" s="1"/>
  <c r="O250" i="102"/>
  <c r="AJ250" i="102" s="1"/>
  <c r="AW250" i="102" s="1"/>
  <c r="AT254" i="102"/>
  <c r="AQ270" i="102"/>
  <c r="AM274" i="102"/>
  <c r="AS181" i="102"/>
  <c r="AT181" i="102"/>
  <c r="AR184" i="102"/>
  <c r="AQ195" i="102"/>
  <c r="AN195" i="102"/>
  <c r="AR200" i="102"/>
  <c r="AN222" i="102"/>
  <c r="AT223" i="102"/>
  <c r="AS228" i="102"/>
  <c r="AN230" i="102"/>
  <c r="AS236" i="102"/>
  <c r="AN238" i="102"/>
  <c r="AL243" i="102"/>
  <c r="J245" i="102"/>
  <c r="AQ246" i="102"/>
  <c r="AL251" i="102"/>
  <c r="AG253" i="102"/>
  <c r="AT270" i="102"/>
  <c r="AS273" i="102"/>
  <c r="J273" i="102"/>
  <c r="AT273" i="102"/>
  <c r="AP273" i="102"/>
  <c r="L273" i="102" s="1"/>
  <c r="AN273" i="102"/>
  <c r="AP274" i="102"/>
  <c r="L274" i="102" s="1"/>
  <c r="O282" i="102"/>
  <c r="AK282" i="102" s="1"/>
  <c r="AX282" i="102" s="1"/>
  <c r="AT298" i="102"/>
  <c r="AQ298" i="102"/>
  <c r="O298" i="102"/>
  <c r="AI298" i="102" s="1"/>
  <c r="AV298" i="102" s="1"/>
  <c r="I298" i="102"/>
  <c r="AS234" i="102"/>
  <c r="AQ234" i="102"/>
  <c r="O234" i="102"/>
  <c r="AJ234" i="102" s="1"/>
  <c r="AW234" i="102" s="1"/>
  <c r="AS242" i="102"/>
  <c r="O242" i="102"/>
  <c r="AK242" i="102" s="1"/>
  <c r="AX242" i="102" s="1"/>
  <c r="AR242" i="102"/>
  <c r="AM251" i="102"/>
  <c r="AS255" i="102"/>
  <c r="I255" i="102"/>
  <c r="AP255" i="102"/>
  <c r="L255" i="102" s="1"/>
  <c r="AS290" i="102"/>
  <c r="AT290" i="102"/>
  <c r="AP290" i="102"/>
  <c r="L290" i="102" s="1"/>
  <c r="AM290" i="102"/>
  <c r="AL290" i="102"/>
  <c r="AM188" i="102"/>
  <c r="AM193" i="102"/>
  <c r="AS210" i="102"/>
  <c r="J210" i="102"/>
  <c r="AN210" i="102"/>
  <c r="AQ222" i="102"/>
  <c r="AS226" i="102"/>
  <c r="L226" i="102"/>
  <c r="AQ226" i="102"/>
  <c r="AQ230" i="102"/>
  <c r="AQ238" i="102"/>
  <c r="AP243" i="102"/>
  <c r="L243" i="102" s="1"/>
  <c r="AT246" i="102"/>
  <c r="AP251" i="102"/>
  <c r="L251" i="102" s="1"/>
  <c r="AS253" i="102"/>
  <c r="AS257" i="102"/>
  <c r="AR257" i="102"/>
  <c r="AL257" i="102"/>
  <c r="AR280" i="102"/>
  <c r="O290" i="102"/>
  <c r="AK290" i="102" s="1"/>
  <c r="AX290" i="102" s="1"/>
  <c r="AS293" i="102"/>
  <c r="O293" i="102"/>
  <c r="AI293" i="102" s="1"/>
  <c r="AV293" i="102" s="1"/>
  <c r="J293" i="102"/>
  <c r="I293" i="102"/>
  <c r="AT293" i="102"/>
  <c r="AR293" i="102"/>
  <c r="AP293" i="102"/>
  <c r="L293" i="102" s="1"/>
  <c r="AM293" i="102"/>
  <c r="AA20" i="102"/>
  <c r="AA19" i="102" s="1"/>
  <c r="Y20" i="102"/>
  <c r="AK5" i="102" s="1"/>
  <c r="W54" i="2" s="1"/>
  <c r="AN188" i="102"/>
  <c r="AN193" i="102"/>
  <c r="AR195" i="102"/>
  <c r="AG205" i="102"/>
  <c r="AQ206" i="102"/>
  <c r="L210" i="102"/>
  <c r="AL219" i="102"/>
  <c r="AR222" i="102"/>
  <c r="O226" i="102"/>
  <c r="AJ226" i="102" s="1"/>
  <c r="AW226" i="102" s="1"/>
  <c r="AL227" i="102"/>
  <c r="AR230" i="102"/>
  <c r="AL235" i="102"/>
  <c r="AR238" i="102"/>
  <c r="AQ243" i="102"/>
  <c r="AL250" i="102"/>
  <c r="AT251" i="102"/>
  <c r="O255" i="102"/>
  <c r="AI255" i="102" s="1"/>
  <c r="AV255" i="102" s="1"/>
  <c r="O257" i="102"/>
  <c r="AK257" i="102" s="1"/>
  <c r="AX257" i="102" s="1"/>
  <c r="AO263" i="102"/>
  <c r="AT265" i="102"/>
  <c r="AL282" i="102"/>
  <c r="AL298" i="102"/>
  <c r="AS281" i="101"/>
  <c r="AQ311" i="101"/>
  <c r="AL351" i="101"/>
  <c r="AB20" i="102"/>
  <c r="AN5" i="102" s="1"/>
  <c r="Z54" i="2" s="1"/>
  <c r="AQ177" i="102"/>
  <c r="AS185" i="102"/>
  <c r="AL185" i="102"/>
  <c r="AQ188" i="102"/>
  <c r="O192" i="102"/>
  <c r="AI192" i="102" s="1"/>
  <c r="AV192" i="102" s="1"/>
  <c r="AQ193" i="102"/>
  <c r="AR206" i="102"/>
  <c r="O210" i="102"/>
  <c r="AJ210" i="102" s="1"/>
  <c r="AW210" i="102" s="1"/>
  <c r="AM211" i="102"/>
  <c r="AM219" i="102"/>
  <c r="AT222" i="102"/>
  <c r="AM227" i="102"/>
  <c r="AT230" i="102"/>
  <c r="AM235" i="102"/>
  <c r="AT238" i="102"/>
  <c r="AT243" i="102"/>
  <c r="J249" i="102"/>
  <c r="AM250" i="102"/>
  <c r="J254" i="102"/>
  <c r="AM282" i="102"/>
  <c r="AL261" i="102"/>
  <c r="AR268" i="102"/>
  <c r="AP285" i="102"/>
  <c r="L285" i="102" s="1"/>
  <c r="AT294" i="102"/>
  <c r="AN297" i="102"/>
  <c r="AP305" i="102"/>
  <c r="L305" i="102" s="1"/>
  <c r="AT306" i="102"/>
  <c r="AP313" i="102"/>
  <c r="L313" i="102" s="1"/>
  <c r="AT314" i="102"/>
  <c r="AS316" i="102"/>
  <c r="AT317" i="102"/>
  <c r="AR325" i="102"/>
  <c r="AP331" i="102"/>
  <c r="L331" i="102" s="1"/>
  <c r="AM339" i="102"/>
  <c r="AT340" i="102"/>
  <c r="AP343" i="102"/>
  <c r="AL345" i="102"/>
  <c r="AO351" i="102"/>
  <c r="AQ305" i="102"/>
  <c r="AL310" i="102"/>
  <c r="AQ313" i="102"/>
  <c r="AL322" i="102"/>
  <c r="AR305" i="102"/>
  <c r="AM310" i="102"/>
  <c r="AR313" i="102"/>
  <c r="I318" i="102"/>
  <c r="AM322" i="102"/>
  <c r="J344" i="102"/>
  <c r="AN345" i="102"/>
  <c r="AT305" i="102"/>
  <c r="AP310" i="102"/>
  <c r="L310" i="102" s="1"/>
  <c r="AT313" i="102"/>
  <c r="AP322" i="102"/>
  <c r="L322" i="102" s="1"/>
  <c r="AP345" i="102"/>
  <c r="L345" i="102" s="1"/>
  <c r="AQ310" i="102"/>
  <c r="AQ322" i="102"/>
  <c r="AQ345" i="102"/>
  <c r="AR261" i="102"/>
  <c r="AN292" i="102"/>
  <c r="I305" i="102"/>
  <c r="AP309" i="102"/>
  <c r="L309" i="102" s="1"/>
  <c r="AT310" i="102"/>
  <c r="I313" i="102"/>
  <c r="O318" i="102"/>
  <c r="AK318" i="102" s="1"/>
  <c r="AX318" i="102" s="1"/>
  <c r="AP321" i="102"/>
  <c r="L321" i="102" s="1"/>
  <c r="AT322" i="102"/>
  <c r="L326" i="102"/>
  <c r="AG332" i="102"/>
  <c r="AP333" i="102"/>
  <c r="L333" i="102" s="1"/>
  <c r="AG344" i="102"/>
  <c r="AR345" i="102"/>
  <c r="O278" i="102"/>
  <c r="AK278" i="102" s="1"/>
  <c r="AX278" i="102" s="1"/>
  <c r="I285" i="102"/>
  <c r="AR292" i="102"/>
  <c r="AO295" i="102"/>
  <c r="I297" i="102"/>
  <c r="AM301" i="102"/>
  <c r="J305" i="102"/>
  <c r="AQ309" i="102"/>
  <c r="J313" i="102"/>
  <c r="O317" i="102"/>
  <c r="AQ321" i="102"/>
  <c r="L325" i="102"/>
  <c r="O326" i="102"/>
  <c r="AI326" i="102" s="1"/>
  <c r="AV326" i="102" s="1"/>
  <c r="AQ333" i="102"/>
  <c r="AO335" i="102"/>
  <c r="AQ336" i="102"/>
  <c r="AL338" i="102"/>
  <c r="AT345" i="102"/>
  <c r="AM349" i="102"/>
  <c r="AP197" i="102"/>
  <c r="L197" i="102" s="1"/>
  <c r="AP218" i="102"/>
  <c r="L218" i="102" s="1"/>
  <c r="AP247" i="102"/>
  <c r="L247" i="102" s="1"/>
  <c r="AN272" i="102"/>
  <c r="J288" i="102"/>
  <c r="AT295" i="102"/>
  <c r="AP301" i="102"/>
  <c r="L301" i="102" s="1"/>
  <c r="O306" i="102"/>
  <c r="AI306" i="102" s="1"/>
  <c r="AV306" i="102" s="1"/>
  <c r="AT309" i="102"/>
  <c r="O314" i="102"/>
  <c r="AI314" i="102" s="1"/>
  <c r="AV314" i="102" s="1"/>
  <c r="AP315" i="102"/>
  <c r="L315" i="102" s="1"/>
  <c r="AL318" i="102"/>
  <c r="AT321" i="102"/>
  <c r="AT336" i="102"/>
  <c r="AP338" i="102"/>
  <c r="L338" i="102" s="1"/>
  <c r="I346" i="102"/>
  <c r="AP349" i="102"/>
  <c r="L349" i="102" s="1"/>
  <c r="O305" i="102"/>
  <c r="O313" i="102"/>
  <c r="AK313" i="102" s="1"/>
  <c r="AX313" i="102" s="1"/>
  <c r="AT315" i="102"/>
  <c r="AM318" i="102"/>
  <c r="AR338" i="102"/>
  <c r="I345" i="102"/>
  <c r="I310" i="102"/>
  <c r="AP318" i="102"/>
  <c r="L318" i="102" s="1"/>
  <c r="I322" i="102"/>
  <c r="J345" i="102"/>
  <c r="AP269" i="102"/>
  <c r="L269" i="102" s="1"/>
  <c r="AQ278" i="102"/>
  <c r="AN288" i="102"/>
  <c r="AP311" i="102"/>
  <c r="L311" i="102" s="1"/>
  <c r="AN317" i="102"/>
  <c r="AT318" i="102"/>
  <c r="AP323" i="102"/>
  <c r="L323" i="102" s="1"/>
  <c r="AQ326" i="102"/>
  <c r="AO334" i="102"/>
  <c r="AN340" i="102"/>
  <c r="O345" i="102"/>
  <c r="AJ345" i="102" s="1"/>
  <c r="AW345" i="102" s="1"/>
  <c r="AL305" i="102"/>
  <c r="O310" i="102"/>
  <c r="AI310" i="102" s="1"/>
  <c r="AV310" i="102" s="1"/>
  <c r="AT311" i="102"/>
  <c r="AL313" i="102"/>
  <c r="O322" i="102"/>
  <c r="AI322" i="102" s="1"/>
  <c r="AV322" i="102" s="1"/>
  <c r="AT323" i="102"/>
  <c r="AG351" i="102"/>
  <c r="BA66" i="2"/>
  <c r="Q76" i="2"/>
  <c r="AV22" i="102"/>
  <c r="AC5" i="102"/>
  <c r="O54" i="2" s="1"/>
  <c r="AB5" i="102"/>
  <c r="N54" i="2" s="1"/>
  <c r="AF5" i="102"/>
  <c r="R54" i="2" s="1"/>
  <c r="AG5" i="102"/>
  <c r="S54" i="2" s="1"/>
  <c r="AE5" i="102"/>
  <c r="Q54" i="2" s="1"/>
  <c r="AI27" i="102"/>
  <c r="AV27" i="102" s="1"/>
  <c r="AG29" i="102"/>
  <c r="AK205" i="102"/>
  <c r="AX205" i="102" s="1"/>
  <c r="AJ205" i="102"/>
  <c r="AW205" i="102" s="1"/>
  <c r="AI205" i="102"/>
  <c r="AV205" i="102" s="1"/>
  <c r="AG22" i="102"/>
  <c r="AK22" i="102"/>
  <c r="AO22" i="102"/>
  <c r="J23" i="102"/>
  <c r="AJ23" i="102"/>
  <c r="AN23" i="102"/>
  <c r="AR23" i="102"/>
  <c r="I24" i="102"/>
  <c r="O24" i="102"/>
  <c r="AM24" i="102"/>
  <c r="AQ24" i="102"/>
  <c r="AL25" i="102"/>
  <c r="AP25" i="102"/>
  <c r="L25" i="102" s="1"/>
  <c r="AT25" i="102"/>
  <c r="AG26" i="102"/>
  <c r="AO26" i="102"/>
  <c r="J27" i="102"/>
  <c r="AJ27" i="102"/>
  <c r="AW27" i="102" s="1"/>
  <c r="AN27" i="102"/>
  <c r="AR27" i="102"/>
  <c r="I28" i="102"/>
  <c r="O28" i="102"/>
  <c r="AM28" i="102"/>
  <c r="AQ28" i="102"/>
  <c r="AL29" i="102"/>
  <c r="AP29" i="102"/>
  <c r="L29" i="102" s="1"/>
  <c r="AT29" i="102"/>
  <c r="AG30" i="102"/>
  <c r="AO30" i="102"/>
  <c r="AR178" i="102"/>
  <c r="AN178" i="102"/>
  <c r="J178" i="102"/>
  <c r="AQ178" i="102"/>
  <c r="AM178" i="102"/>
  <c r="O178" i="102"/>
  <c r="I178" i="102"/>
  <c r="AT178" i="102"/>
  <c r="AP178" i="102"/>
  <c r="L178" i="102" s="1"/>
  <c r="AL178" i="102"/>
  <c r="AK184" i="102"/>
  <c r="AX184" i="102" s="1"/>
  <c r="AJ184" i="102"/>
  <c r="AW184" i="102" s="1"/>
  <c r="AG186" i="102"/>
  <c r="AR194" i="102"/>
  <c r="AN194" i="102"/>
  <c r="J194" i="102"/>
  <c r="AQ194" i="102"/>
  <c r="AM194" i="102"/>
  <c r="O194" i="102"/>
  <c r="I194" i="102"/>
  <c r="AT194" i="102"/>
  <c r="AP194" i="102"/>
  <c r="L194" i="102" s="1"/>
  <c r="AL194" i="102"/>
  <c r="AO198" i="102"/>
  <c r="AK200" i="102"/>
  <c r="AX200" i="102" s="1"/>
  <c r="AJ200" i="102"/>
  <c r="AW200" i="102" s="1"/>
  <c r="AK234" i="102"/>
  <c r="AX234" i="102" s="1"/>
  <c r="AI234" i="102"/>
  <c r="AV234" i="102" s="1"/>
  <c r="AG25" i="102"/>
  <c r="AO25" i="102"/>
  <c r="AS25" i="102"/>
  <c r="AS29" i="102"/>
  <c r="AR182" i="102"/>
  <c r="AN182" i="102"/>
  <c r="J182" i="102"/>
  <c r="AQ182" i="102"/>
  <c r="AM182" i="102"/>
  <c r="O182" i="102"/>
  <c r="I182" i="102"/>
  <c r="AT182" i="102"/>
  <c r="AP182" i="102"/>
  <c r="L182" i="102" s="1"/>
  <c r="AL182" i="102"/>
  <c r="AG23" i="102"/>
  <c r="AK23" i="102"/>
  <c r="AX23" i="102" s="1"/>
  <c r="AO23" i="102"/>
  <c r="J24" i="102"/>
  <c r="AN24" i="102"/>
  <c r="AR24" i="102"/>
  <c r="I25" i="102"/>
  <c r="O25" i="102"/>
  <c r="AM25" i="102"/>
  <c r="AQ25" i="102"/>
  <c r="AG27" i="102"/>
  <c r="AO27" i="102"/>
  <c r="J28" i="102"/>
  <c r="AN28" i="102"/>
  <c r="AR28" i="102"/>
  <c r="I29" i="102"/>
  <c r="O29" i="102"/>
  <c r="AM29" i="102"/>
  <c r="AQ29" i="102"/>
  <c r="AK180" i="102"/>
  <c r="AX180" i="102" s="1"/>
  <c r="AJ180" i="102"/>
  <c r="AW180" i="102" s="1"/>
  <c r="AG182" i="102"/>
  <c r="AS182" i="102"/>
  <c r="AR190" i="102"/>
  <c r="AN190" i="102"/>
  <c r="J190" i="102"/>
  <c r="AQ190" i="102"/>
  <c r="AM190" i="102"/>
  <c r="O190" i="102"/>
  <c r="I190" i="102"/>
  <c r="AT190" i="102"/>
  <c r="AP190" i="102"/>
  <c r="L190" i="102" s="1"/>
  <c r="AL190" i="102"/>
  <c r="AG198" i="102"/>
  <c r="AK301" i="102"/>
  <c r="AX301" i="102" s="1"/>
  <c r="AI301" i="102"/>
  <c r="AV301" i="102" s="1"/>
  <c r="AJ301" i="102"/>
  <c r="AW301" i="102" s="1"/>
  <c r="AR320" i="102"/>
  <c r="AN320" i="102"/>
  <c r="J320" i="102"/>
  <c r="AQ320" i="102"/>
  <c r="AM320" i="102"/>
  <c r="O320" i="102"/>
  <c r="I320" i="102"/>
  <c r="AT320" i="102"/>
  <c r="AP320" i="102"/>
  <c r="L320" i="102" s="1"/>
  <c r="AL320" i="102"/>
  <c r="AS320" i="102"/>
  <c r="AG320" i="102"/>
  <c r="AO320" i="102"/>
  <c r="AD5" i="102"/>
  <c r="P54" i="2" s="1"/>
  <c r="AO29" i="102"/>
  <c r="AR198" i="102"/>
  <c r="AN198" i="102"/>
  <c r="J198" i="102"/>
  <c r="AQ198" i="102"/>
  <c r="AM198" i="102"/>
  <c r="O198" i="102"/>
  <c r="I198" i="102"/>
  <c r="AT198" i="102"/>
  <c r="AP198" i="102"/>
  <c r="L198" i="102" s="1"/>
  <c r="AL198" i="102"/>
  <c r="AI242" i="102"/>
  <c r="AV242" i="102" s="1"/>
  <c r="AG24" i="102"/>
  <c r="AO24" i="102"/>
  <c r="J25" i="102"/>
  <c r="AN25" i="102"/>
  <c r="AG28" i="102"/>
  <c r="AO28" i="102"/>
  <c r="J29" i="102"/>
  <c r="AN29" i="102"/>
  <c r="AR186" i="102"/>
  <c r="AN186" i="102"/>
  <c r="J186" i="102"/>
  <c r="AQ186" i="102"/>
  <c r="AM186" i="102"/>
  <c r="O186" i="102"/>
  <c r="I186" i="102"/>
  <c r="AT186" i="102"/>
  <c r="AP186" i="102"/>
  <c r="L186" i="102" s="1"/>
  <c r="AL186" i="102"/>
  <c r="AT201" i="102"/>
  <c r="AP201" i="102"/>
  <c r="L201" i="102" s="1"/>
  <c r="AL201" i="102"/>
  <c r="AQ201" i="102"/>
  <c r="AG201" i="102"/>
  <c r="J201" i="102"/>
  <c r="AO201" i="102"/>
  <c r="I201" i="102"/>
  <c r="AS201" i="102"/>
  <c r="AN201" i="102"/>
  <c r="O201" i="102"/>
  <c r="AR201" i="102"/>
  <c r="AR203" i="102"/>
  <c r="AN203" i="102"/>
  <c r="J203" i="102"/>
  <c r="AP203" i="102"/>
  <c r="L203" i="102" s="1"/>
  <c r="I203" i="102"/>
  <c r="AT203" i="102"/>
  <c r="AO203" i="102"/>
  <c r="O203" i="102"/>
  <c r="AS203" i="102"/>
  <c r="AM203" i="102"/>
  <c r="AL203" i="102"/>
  <c r="AQ204" i="102"/>
  <c r="AM204" i="102"/>
  <c r="O204" i="102"/>
  <c r="I204" i="102"/>
  <c r="AR204" i="102"/>
  <c r="AL204" i="102"/>
  <c r="AG204" i="102"/>
  <c r="J204" i="102"/>
  <c r="AP204" i="102"/>
  <c r="L204" i="102" s="1"/>
  <c r="AT204" i="102"/>
  <c r="AO204" i="102"/>
  <c r="AS204" i="102"/>
  <c r="AK218" i="102"/>
  <c r="AX218" i="102" s="1"/>
  <c r="AI218" i="102"/>
  <c r="AV218" i="102" s="1"/>
  <c r="AJ242" i="102"/>
  <c r="AW242" i="102" s="1"/>
  <c r="AG179" i="102"/>
  <c r="AO179" i="102"/>
  <c r="AS179" i="102"/>
  <c r="AG183" i="102"/>
  <c r="AO183" i="102"/>
  <c r="AS183" i="102"/>
  <c r="AI185" i="102"/>
  <c r="AV185" i="102" s="1"/>
  <c r="AG187" i="102"/>
  <c r="AO187" i="102"/>
  <c r="AS187" i="102"/>
  <c r="AG191" i="102"/>
  <c r="AO191" i="102"/>
  <c r="AS191" i="102"/>
  <c r="AG195" i="102"/>
  <c r="AO195" i="102"/>
  <c r="AS195" i="102"/>
  <c r="AG199" i="102"/>
  <c r="AO199" i="102"/>
  <c r="AS199" i="102"/>
  <c r="AK207" i="102"/>
  <c r="AX207" i="102" s="1"/>
  <c r="AJ207" i="102"/>
  <c r="AW207" i="102" s="1"/>
  <c r="AR208" i="102"/>
  <c r="AN208" i="102"/>
  <c r="J208" i="102"/>
  <c r="AQ208" i="102"/>
  <c r="AM208" i="102"/>
  <c r="O208" i="102"/>
  <c r="I208" i="102"/>
  <c r="AP208" i="102"/>
  <c r="L208" i="102" s="1"/>
  <c r="AQ213" i="102"/>
  <c r="AM213" i="102"/>
  <c r="O213" i="102"/>
  <c r="I213" i="102"/>
  <c r="AT213" i="102"/>
  <c r="AP213" i="102"/>
  <c r="L213" i="102" s="1"/>
  <c r="AL213" i="102"/>
  <c r="AR213" i="102"/>
  <c r="AK215" i="102"/>
  <c r="AX215" i="102" s="1"/>
  <c r="AJ215" i="102"/>
  <c r="AW215" i="102" s="1"/>
  <c r="AR216" i="102"/>
  <c r="AN216" i="102"/>
  <c r="J216" i="102"/>
  <c r="AQ216" i="102"/>
  <c r="AM216" i="102"/>
  <c r="O216" i="102"/>
  <c r="I216" i="102"/>
  <c r="AP216" i="102"/>
  <c r="L216" i="102" s="1"/>
  <c r="AQ221" i="102"/>
  <c r="AM221" i="102"/>
  <c r="O221" i="102"/>
  <c r="I221" i="102"/>
  <c r="AT221" i="102"/>
  <c r="AP221" i="102"/>
  <c r="L221" i="102" s="1"/>
  <c r="AL221" i="102"/>
  <c r="AR221" i="102"/>
  <c r="AR224" i="102"/>
  <c r="AN224" i="102"/>
  <c r="J224" i="102"/>
  <c r="AQ224" i="102"/>
  <c r="AM224" i="102"/>
  <c r="O224" i="102"/>
  <c r="I224" i="102"/>
  <c r="AP224" i="102"/>
  <c r="L224" i="102" s="1"/>
  <c r="AQ229" i="102"/>
  <c r="AM229" i="102"/>
  <c r="O229" i="102"/>
  <c r="I229" i="102"/>
  <c r="AT229" i="102"/>
  <c r="AP229" i="102"/>
  <c r="L229" i="102" s="1"/>
  <c r="AL229" i="102"/>
  <c r="AR229" i="102"/>
  <c r="AR232" i="102"/>
  <c r="AN232" i="102"/>
  <c r="J232" i="102"/>
  <c r="AQ232" i="102"/>
  <c r="AM232" i="102"/>
  <c r="O232" i="102"/>
  <c r="I232" i="102"/>
  <c r="AP232" i="102"/>
  <c r="L232" i="102" s="1"/>
  <c r="AQ237" i="102"/>
  <c r="AM237" i="102"/>
  <c r="O237" i="102"/>
  <c r="I237" i="102"/>
  <c r="AT237" i="102"/>
  <c r="AP237" i="102"/>
  <c r="L237" i="102" s="1"/>
  <c r="AL237" i="102"/>
  <c r="AR237" i="102"/>
  <c r="AR240" i="102"/>
  <c r="AN240" i="102"/>
  <c r="J240" i="102"/>
  <c r="AQ240" i="102"/>
  <c r="AM240" i="102"/>
  <c r="O240" i="102"/>
  <c r="I240" i="102"/>
  <c r="AP240" i="102"/>
  <c r="L240" i="102" s="1"/>
  <c r="AQ245" i="102"/>
  <c r="AM245" i="102"/>
  <c r="O245" i="102"/>
  <c r="I245" i="102"/>
  <c r="AT245" i="102"/>
  <c r="AP245" i="102"/>
  <c r="L245" i="102" s="1"/>
  <c r="AL245" i="102"/>
  <c r="AR245" i="102"/>
  <c r="AJ247" i="102"/>
  <c r="AW247" i="102" s="1"/>
  <c r="AR248" i="102"/>
  <c r="AN248" i="102"/>
  <c r="J248" i="102"/>
  <c r="AQ248" i="102"/>
  <c r="AM248" i="102"/>
  <c r="O248" i="102"/>
  <c r="I248" i="102"/>
  <c r="AP248" i="102"/>
  <c r="L248" i="102" s="1"/>
  <c r="AJ177" i="102"/>
  <c r="AW177" i="102" s="1"/>
  <c r="AL179" i="102"/>
  <c r="AP179" i="102"/>
  <c r="L179" i="102" s="1"/>
  <c r="AT179" i="102"/>
  <c r="AG180" i="102"/>
  <c r="AO180" i="102"/>
  <c r="AS180" i="102"/>
  <c r="AL183" i="102"/>
  <c r="AP183" i="102"/>
  <c r="L183" i="102" s="1"/>
  <c r="AT183" i="102"/>
  <c r="AG184" i="102"/>
  <c r="AO184" i="102"/>
  <c r="AS184" i="102"/>
  <c r="AJ185" i="102"/>
  <c r="AW185" i="102" s="1"/>
  <c r="AL187" i="102"/>
  <c r="AP187" i="102"/>
  <c r="L187" i="102" s="1"/>
  <c r="AT187" i="102"/>
  <c r="AG188" i="102"/>
  <c r="AO188" i="102"/>
  <c r="AS188" i="102"/>
  <c r="AL191" i="102"/>
  <c r="AP191" i="102"/>
  <c r="L191" i="102" s="1"/>
  <c r="AT191" i="102"/>
  <c r="AG192" i="102"/>
  <c r="AO192" i="102"/>
  <c r="AS192" i="102"/>
  <c r="AL195" i="102"/>
  <c r="AP195" i="102"/>
  <c r="L195" i="102" s="1"/>
  <c r="AT195" i="102"/>
  <c r="AG196" i="102"/>
  <c r="AO196" i="102"/>
  <c r="AS196" i="102"/>
  <c r="AL199" i="102"/>
  <c r="AP199" i="102"/>
  <c r="L199" i="102" s="1"/>
  <c r="AT199" i="102"/>
  <c r="AG200" i="102"/>
  <c r="AO200" i="102"/>
  <c r="AT200" i="102"/>
  <c r="AS208" i="102"/>
  <c r="AS213" i="102"/>
  <c r="AJ214" i="102"/>
  <c r="AW214" i="102" s="1"/>
  <c r="AS216" i="102"/>
  <c r="AS221" i="102"/>
  <c r="AS224" i="102"/>
  <c r="AS229" i="102"/>
  <c r="AS232" i="102"/>
  <c r="AS237" i="102"/>
  <c r="AS240" i="102"/>
  <c r="AS245" i="102"/>
  <c r="AJ246" i="102"/>
  <c r="AW246" i="102" s="1"/>
  <c r="AS248" i="102"/>
  <c r="AK260" i="102"/>
  <c r="AX260" i="102" s="1"/>
  <c r="AJ260" i="102"/>
  <c r="AW260" i="102" s="1"/>
  <c r="AG177" i="102"/>
  <c r="AO177" i="102"/>
  <c r="I179" i="102"/>
  <c r="O179" i="102"/>
  <c r="AM179" i="102"/>
  <c r="AL180" i="102"/>
  <c r="AP180" i="102"/>
  <c r="L180" i="102" s="1"/>
  <c r="AG181" i="102"/>
  <c r="AO181" i="102"/>
  <c r="I183" i="102"/>
  <c r="O183" i="102"/>
  <c r="AM183" i="102"/>
  <c r="AL184" i="102"/>
  <c r="AP184" i="102"/>
  <c r="L184" i="102" s="1"/>
  <c r="AG185" i="102"/>
  <c r="AO185" i="102"/>
  <c r="I187" i="102"/>
  <c r="O187" i="102"/>
  <c r="AM187" i="102"/>
  <c r="AL188" i="102"/>
  <c r="AP188" i="102"/>
  <c r="L188" i="102" s="1"/>
  <c r="AG189" i="102"/>
  <c r="AO189" i="102"/>
  <c r="I191" i="102"/>
  <c r="O191" i="102"/>
  <c r="AM191" i="102"/>
  <c r="AL192" i="102"/>
  <c r="AP192" i="102"/>
  <c r="L192" i="102" s="1"/>
  <c r="AG193" i="102"/>
  <c r="AO193" i="102"/>
  <c r="I195" i="102"/>
  <c r="O195" i="102"/>
  <c r="AM195" i="102"/>
  <c r="AL196" i="102"/>
  <c r="AP196" i="102"/>
  <c r="L196" i="102" s="1"/>
  <c r="AG197" i="102"/>
  <c r="AO197" i="102"/>
  <c r="I199" i="102"/>
  <c r="O199" i="102"/>
  <c r="AM199" i="102"/>
  <c r="AL200" i="102"/>
  <c r="AP200" i="102"/>
  <c r="L200" i="102" s="1"/>
  <c r="AT205" i="102"/>
  <c r="AP205" i="102"/>
  <c r="L205" i="102" s="1"/>
  <c r="AL205" i="102"/>
  <c r="AM205" i="102"/>
  <c r="AR205" i="102"/>
  <c r="AS207" i="102"/>
  <c r="AO207" i="102"/>
  <c r="AG207" i="102"/>
  <c r="AR207" i="102"/>
  <c r="AN207" i="102"/>
  <c r="J207" i="102"/>
  <c r="AP207" i="102"/>
  <c r="L207" i="102" s="1"/>
  <c r="AL208" i="102"/>
  <c r="AT208" i="102"/>
  <c r="AQ209" i="102"/>
  <c r="AM209" i="102"/>
  <c r="O209" i="102"/>
  <c r="I209" i="102"/>
  <c r="AT209" i="102"/>
  <c r="AP209" i="102"/>
  <c r="L209" i="102" s="1"/>
  <c r="AL209" i="102"/>
  <c r="AR209" i="102"/>
  <c r="AK211" i="102"/>
  <c r="AX211" i="102" s="1"/>
  <c r="AR212" i="102"/>
  <c r="AN212" i="102"/>
  <c r="J212" i="102"/>
  <c r="AQ212" i="102"/>
  <c r="AM212" i="102"/>
  <c r="O212" i="102"/>
  <c r="I212" i="102"/>
  <c r="AP212" i="102"/>
  <c r="L212" i="102" s="1"/>
  <c r="AG213" i="102"/>
  <c r="AN213" i="102"/>
  <c r="AL216" i="102"/>
  <c r="AT216" i="102"/>
  <c r="AQ217" i="102"/>
  <c r="AM217" i="102"/>
  <c r="O217" i="102"/>
  <c r="I217" i="102"/>
  <c r="AT217" i="102"/>
  <c r="AP217" i="102"/>
  <c r="L217" i="102" s="1"/>
  <c r="AL217" i="102"/>
  <c r="AR217" i="102"/>
  <c r="AR220" i="102"/>
  <c r="AN220" i="102"/>
  <c r="J220" i="102"/>
  <c r="AQ220" i="102"/>
  <c r="AM220" i="102"/>
  <c r="O220" i="102"/>
  <c r="I220" i="102"/>
  <c r="AP220" i="102"/>
  <c r="L220" i="102" s="1"/>
  <c r="AG221" i="102"/>
  <c r="AN221" i="102"/>
  <c r="AL224" i="102"/>
  <c r="AT224" i="102"/>
  <c r="AQ225" i="102"/>
  <c r="AM225" i="102"/>
  <c r="O225" i="102"/>
  <c r="I225" i="102"/>
  <c r="AT225" i="102"/>
  <c r="AP225" i="102"/>
  <c r="L225" i="102" s="1"/>
  <c r="AL225" i="102"/>
  <c r="AR225" i="102"/>
  <c r="AK227" i="102"/>
  <c r="AX227" i="102" s="1"/>
  <c r="AJ227" i="102"/>
  <c r="AW227" i="102" s="1"/>
  <c r="AR228" i="102"/>
  <c r="AN228" i="102"/>
  <c r="J228" i="102"/>
  <c r="AQ228" i="102"/>
  <c r="AM228" i="102"/>
  <c r="O228" i="102"/>
  <c r="I228" i="102"/>
  <c r="AP228" i="102"/>
  <c r="L228" i="102" s="1"/>
  <c r="AG229" i="102"/>
  <c r="AN229" i="102"/>
  <c r="AL232" i="102"/>
  <c r="AT232" i="102"/>
  <c r="AQ233" i="102"/>
  <c r="AM233" i="102"/>
  <c r="O233" i="102"/>
  <c r="I233" i="102"/>
  <c r="AT233" i="102"/>
  <c r="AP233" i="102"/>
  <c r="L233" i="102" s="1"/>
  <c r="AL233" i="102"/>
  <c r="AR233" i="102"/>
  <c r="AR236" i="102"/>
  <c r="AN236" i="102"/>
  <c r="J236" i="102"/>
  <c r="AQ236" i="102"/>
  <c r="AM236" i="102"/>
  <c r="O236" i="102"/>
  <c r="I236" i="102"/>
  <c r="AP236" i="102"/>
  <c r="L236" i="102" s="1"/>
  <c r="AG237" i="102"/>
  <c r="AN237" i="102"/>
  <c r="AL240" i="102"/>
  <c r="AT240" i="102"/>
  <c r="AQ241" i="102"/>
  <c r="AM241" i="102"/>
  <c r="O241" i="102"/>
  <c r="I241" i="102"/>
  <c r="AT241" i="102"/>
  <c r="AP241" i="102"/>
  <c r="L241" i="102" s="1"/>
  <c r="AL241" i="102"/>
  <c r="AR241" i="102"/>
  <c r="AK243" i="102"/>
  <c r="AX243" i="102" s="1"/>
  <c r="AJ243" i="102"/>
  <c r="AW243" i="102" s="1"/>
  <c r="AR244" i="102"/>
  <c r="AN244" i="102"/>
  <c r="J244" i="102"/>
  <c r="AQ244" i="102"/>
  <c r="AM244" i="102"/>
  <c r="O244" i="102"/>
  <c r="I244" i="102"/>
  <c r="AP244" i="102"/>
  <c r="L244" i="102" s="1"/>
  <c r="AG245" i="102"/>
  <c r="AN245" i="102"/>
  <c r="AL248" i="102"/>
  <c r="AT248" i="102"/>
  <c r="AQ249" i="102"/>
  <c r="AM249" i="102"/>
  <c r="O249" i="102"/>
  <c r="I249" i="102"/>
  <c r="AT249" i="102"/>
  <c r="AP249" i="102"/>
  <c r="L249" i="102" s="1"/>
  <c r="AL249" i="102"/>
  <c r="AR249" i="102"/>
  <c r="AR253" i="102"/>
  <c r="AN253" i="102"/>
  <c r="J253" i="102"/>
  <c r="AQ253" i="102"/>
  <c r="AM253" i="102"/>
  <c r="O253" i="102"/>
  <c r="I253" i="102"/>
  <c r="AT253" i="102"/>
  <c r="AP253" i="102"/>
  <c r="L253" i="102" s="1"/>
  <c r="AL253" i="102"/>
  <c r="AR258" i="102"/>
  <c r="AN258" i="102"/>
  <c r="J258" i="102"/>
  <c r="AP258" i="102"/>
  <c r="L258" i="102" s="1"/>
  <c r="I258" i="102"/>
  <c r="AT258" i="102"/>
  <c r="AO258" i="102"/>
  <c r="O258" i="102"/>
  <c r="AS258" i="102"/>
  <c r="AM258" i="102"/>
  <c r="AL258" i="102"/>
  <c r="AQ259" i="102"/>
  <c r="AM259" i="102"/>
  <c r="O259" i="102"/>
  <c r="I259" i="102"/>
  <c r="AR259" i="102"/>
  <c r="AL259" i="102"/>
  <c r="AG259" i="102"/>
  <c r="J259" i="102"/>
  <c r="AP259" i="102"/>
  <c r="L259" i="102" s="1"/>
  <c r="AT259" i="102"/>
  <c r="AO259" i="102"/>
  <c r="AS259" i="102"/>
  <c r="AG202" i="102"/>
  <c r="AO202" i="102"/>
  <c r="AG206" i="102"/>
  <c r="AO206" i="102"/>
  <c r="AG210" i="102"/>
  <c r="AO210" i="102"/>
  <c r="J211" i="102"/>
  <c r="AN211" i="102"/>
  <c r="AR211" i="102"/>
  <c r="AG214" i="102"/>
  <c r="AO214" i="102"/>
  <c r="J215" i="102"/>
  <c r="AN215" i="102"/>
  <c r="AR215" i="102"/>
  <c r="AG218" i="102"/>
  <c r="AO218" i="102"/>
  <c r="J219" i="102"/>
  <c r="AN219" i="102"/>
  <c r="AR219" i="102"/>
  <c r="AG222" i="102"/>
  <c r="AO222" i="102"/>
  <c r="J223" i="102"/>
  <c r="AN223" i="102"/>
  <c r="AR223" i="102"/>
  <c r="AG226" i="102"/>
  <c r="AO226" i="102"/>
  <c r="J227" i="102"/>
  <c r="AN227" i="102"/>
  <c r="AR227" i="102"/>
  <c r="AG230" i="102"/>
  <c r="AO230" i="102"/>
  <c r="J231" i="102"/>
  <c r="AN231" i="102"/>
  <c r="AR231" i="102"/>
  <c r="AG234" i="102"/>
  <c r="AO234" i="102"/>
  <c r="J235" i="102"/>
  <c r="AN235" i="102"/>
  <c r="AR235" i="102"/>
  <c r="AG238" i="102"/>
  <c r="AO238" i="102"/>
  <c r="J239" i="102"/>
  <c r="AN239" i="102"/>
  <c r="AR239" i="102"/>
  <c r="AG242" i="102"/>
  <c r="AO242" i="102"/>
  <c r="J243" i="102"/>
  <c r="AN243" i="102"/>
  <c r="AR243" i="102"/>
  <c r="AG246" i="102"/>
  <c r="AO246" i="102"/>
  <c r="J247" i="102"/>
  <c r="AN247" i="102"/>
  <c r="AR247" i="102"/>
  <c r="AG250" i="102"/>
  <c r="AO250" i="102"/>
  <c r="J251" i="102"/>
  <c r="AN251" i="102"/>
  <c r="AR251" i="102"/>
  <c r="I252" i="102"/>
  <c r="O252" i="102"/>
  <c r="AM252" i="102"/>
  <c r="AQ252" i="102"/>
  <c r="AG254" i="102"/>
  <c r="AO254" i="102"/>
  <c r="J255" i="102"/>
  <c r="AN255" i="102"/>
  <c r="AR255" i="102"/>
  <c r="I256" i="102"/>
  <c r="O256" i="102"/>
  <c r="AN256" i="102"/>
  <c r="AS256" i="102"/>
  <c r="I260" i="102"/>
  <c r="AO260" i="102"/>
  <c r="O262" i="102"/>
  <c r="AO262" i="102"/>
  <c r="AT262" i="102"/>
  <c r="AP263" i="102"/>
  <c r="L263" i="102" s="1"/>
  <c r="AG264" i="102"/>
  <c r="AN264" i="102"/>
  <c r="AR267" i="102"/>
  <c r="AN267" i="102"/>
  <c r="J267" i="102"/>
  <c r="AQ267" i="102"/>
  <c r="AM267" i="102"/>
  <c r="O267" i="102"/>
  <c r="I267" i="102"/>
  <c r="AT267" i="102"/>
  <c r="AP267" i="102"/>
  <c r="L267" i="102" s="1"/>
  <c r="AL267" i="102"/>
  <c r="AR271" i="102"/>
  <c r="AN271" i="102"/>
  <c r="J271" i="102"/>
  <c r="AQ271" i="102"/>
  <c r="AM271" i="102"/>
  <c r="O271" i="102"/>
  <c r="I271" i="102"/>
  <c r="AT271" i="102"/>
  <c r="AP271" i="102"/>
  <c r="L271" i="102" s="1"/>
  <c r="AL271" i="102"/>
  <c r="AR275" i="102"/>
  <c r="AN275" i="102"/>
  <c r="J275" i="102"/>
  <c r="AQ275" i="102"/>
  <c r="AM275" i="102"/>
  <c r="O275" i="102"/>
  <c r="I275" i="102"/>
  <c r="AT275" i="102"/>
  <c r="AP275" i="102"/>
  <c r="L275" i="102" s="1"/>
  <c r="AL275" i="102"/>
  <c r="AR279" i="102"/>
  <c r="AN279" i="102"/>
  <c r="J279" i="102"/>
  <c r="AQ279" i="102"/>
  <c r="AM279" i="102"/>
  <c r="O279" i="102"/>
  <c r="I279" i="102"/>
  <c r="AT279" i="102"/>
  <c r="AP279" i="102"/>
  <c r="L279" i="102" s="1"/>
  <c r="AL279" i="102"/>
  <c r="AR283" i="102"/>
  <c r="AN283" i="102"/>
  <c r="J283" i="102"/>
  <c r="AQ283" i="102"/>
  <c r="AM283" i="102"/>
  <c r="O283" i="102"/>
  <c r="I283" i="102"/>
  <c r="AT283" i="102"/>
  <c r="AP283" i="102"/>
  <c r="L283" i="102" s="1"/>
  <c r="AL283" i="102"/>
  <c r="AR287" i="102"/>
  <c r="AN287" i="102"/>
  <c r="J287" i="102"/>
  <c r="AQ287" i="102"/>
  <c r="AM287" i="102"/>
  <c r="O287" i="102"/>
  <c r="I287" i="102"/>
  <c r="AT287" i="102"/>
  <c r="AP287" i="102"/>
  <c r="L287" i="102" s="1"/>
  <c r="AL287" i="102"/>
  <c r="AR291" i="102"/>
  <c r="AN291" i="102"/>
  <c r="J291" i="102"/>
  <c r="AQ291" i="102"/>
  <c r="AM291" i="102"/>
  <c r="O291" i="102"/>
  <c r="I291" i="102"/>
  <c r="AT291" i="102"/>
  <c r="AP291" i="102"/>
  <c r="L291" i="102" s="1"/>
  <c r="AL291" i="102"/>
  <c r="AJ339" i="102"/>
  <c r="AW339" i="102" s="1"/>
  <c r="AI339" i="102"/>
  <c r="AV339" i="102" s="1"/>
  <c r="AG211" i="102"/>
  <c r="AO211" i="102"/>
  <c r="AG215" i="102"/>
  <c r="AO215" i="102"/>
  <c r="AG219" i="102"/>
  <c r="AO219" i="102"/>
  <c r="AG223" i="102"/>
  <c r="AO223" i="102"/>
  <c r="AG227" i="102"/>
  <c r="AO227" i="102"/>
  <c r="AG231" i="102"/>
  <c r="AO231" i="102"/>
  <c r="AG235" i="102"/>
  <c r="AO235" i="102"/>
  <c r="AG239" i="102"/>
  <c r="AO239" i="102"/>
  <c r="AG243" i="102"/>
  <c r="AO243" i="102"/>
  <c r="AG247" i="102"/>
  <c r="AO247" i="102"/>
  <c r="AG251" i="102"/>
  <c r="AO251" i="102"/>
  <c r="J252" i="102"/>
  <c r="AN252" i="102"/>
  <c r="AR252" i="102"/>
  <c r="AG255" i="102"/>
  <c r="AO255" i="102"/>
  <c r="J256" i="102"/>
  <c r="J260" i="102"/>
  <c r="AG260" i="102"/>
  <c r="I262" i="102"/>
  <c r="J263" i="102"/>
  <c r="AG263" i="102"/>
  <c r="AL263" i="102"/>
  <c r="J264" i="102"/>
  <c r="AK349" i="102"/>
  <c r="AX349" i="102" s="1"/>
  <c r="AI349" i="102"/>
  <c r="AV349" i="102" s="1"/>
  <c r="AJ349" i="102"/>
  <c r="AW349" i="102" s="1"/>
  <c r="AG252" i="102"/>
  <c r="AO252" i="102"/>
  <c r="AT256" i="102"/>
  <c r="AP256" i="102"/>
  <c r="L256" i="102" s="1"/>
  <c r="AL256" i="102"/>
  <c r="AG256" i="102"/>
  <c r="AQ256" i="102"/>
  <c r="AT260" i="102"/>
  <c r="AP260" i="102"/>
  <c r="L260" i="102" s="1"/>
  <c r="AL260" i="102"/>
  <c r="AM260" i="102"/>
  <c r="AR260" i="102"/>
  <c r="AR262" i="102"/>
  <c r="AN262" i="102"/>
  <c r="J262" i="102"/>
  <c r="AG262" i="102"/>
  <c r="AL262" i="102"/>
  <c r="AQ262" i="102"/>
  <c r="AR263" i="102"/>
  <c r="AQ263" i="102"/>
  <c r="AM263" i="102"/>
  <c r="O263" i="102"/>
  <c r="I263" i="102"/>
  <c r="AN263" i="102"/>
  <c r="AT263" i="102"/>
  <c r="AQ264" i="102"/>
  <c r="AM264" i="102"/>
  <c r="O264" i="102"/>
  <c r="I264" i="102"/>
  <c r="AT264" i="102"/>
  <c r="AP264" i="102"/>
  <c r="L264" i="102" s="1"/>
  <c r="AL264" i="102"/>
  <c r="AR264" i="102"/>
  <c r="AK266" i="102"/>
  <c r="AX266" i="102" s="1"/>
  <c r="AJ266" i="102"/>
  <c r="AW266" i="102" s="1"/>
  <c r="AJ273" i="102"/>
  <c r="AW273" i="102" s="1"/>
  <c r="AK277" i="102"/>
  <c r="AX277" i="102" s="1"/>
  <c r="AJ277" i="102"/>
  <c r="AW277" i="102" s="1"/>
  <c r="AK281" i="102"/>
  <c r="AX281" i="102" s="1"/>
  <c r="AJ281" i="102"/>
  <c r="AW281" i="102" s="1"/>
  <c r="AK289" i="102"/>
  <c r="AX289" i="102" s="1"/>
  <c r="AJ289" i="102"/>
  <c r="AW289" i="102" s="1"/>
  <c r="AI318" i="102"/>
  <c r="AV318" i="102" s="1"/>
  <c r="AG268" i="102"/>
  <c r="AO268" i="102"/>
  <c r="AS268" i="102"/>
  <c r="AI270" i="102"/>
  <c r="AV270" i="102" s="1"/>
  <c r="AG272" i="102"/>
  <c r="AO272" i="102"/>
  <c r="AS272" i="102"/>
  <c r="AG276" i="102"/>
  <c r="AO276" i="102"/>
  <c r="AS276" i="102"/>
  <c r="AG280" i="102"/>
  <c r="AO280" i="102"/>
  <c r="AS280" i="102"/>
  <c r="AG284" i="102"/>
  <c r="AO284" i="102"/>
  <c r="AS284" i="102"/>
  <c r="AG288" i="102"/>
  <c r="AO288" i="102"/>
  <c r="AS288" i="102"/>
  <c r="AG292" i="102"/>
  <c r="AO292" i="102"/>
  <c r="AS292" i="102"/>
  <c r="AI294" i="102"/>
  <c r="AV294" i="102" s="1"/>
  <c r="AJ297" i="102"/>
  <c r="AW297" i="102" s="1"/>
  <c r="AR299" i="102"/>
  <c r="AN299" i="102"/>
  <c r="J299" i="102"/>
  <c r="AQ299" i="102"/>
  <c r="AM299" i="102"/>
  <c r="O299" i="102"/>
  <c r="I299" i="102"/>
  <c r="AP299" i="102"/>
  <c r="L299" i="102" s="1"/>
  <c r="AQ304" i="102"/>
  <c r="AM304" i="102"/>
  <c r="O304" i="102"/>
  <c r="I304" i="102"/>
  <c r="AT304" i="102"/>
  <c r="AP304" i="102"/>
  <c r="L304" i="102" s="1"/>
  <c r="AL304" i="102"/>
  <c r="AR304" i="102"/>
  <c r="AS307" i="102"/>
  <c r="AO307" i="102"/>
  <c r="AG307" i="102"/>
  <c r="AR307" i="102"/>
  <c r="AN307" i="102"/>
  <c r="J307" i="102"/>
  <c r="AQ307" i="102"/>
  <c r="AM307" i="102"/>
  <c r="O307" i="102"/>
  <c r="I307" i="102"/>
  <c r="AL307" i="102"/>
  <c r="AR308" i="102"/>
  <c r="AN308" i="102"/>
  <c r="J308" i="102"/>
  <c r="AQ308" i="102"/>
  <c r="AM308" i="102"/>
  <c r="O308" i="102"/>
  <c r="I308" i="102"/>
  <c r="AT308" i="102"/>
  <c r="AP308" i="102"/>
  <c r="L308" i="102" s="1"/>
  <c r="AL308" i="102"/>
  <c r="AK322" i="102"/>
  <c r="AX322" i="102" s="1"/>
  <c r="AJ322" i="102"/>
  <c r="AW322" i="102" s="1"/>
  <c r="AR324" i="102"/>
  <c r="AN324" i="102"/>
  <c r="J324" i="102"/>
  <c r="AQ324" i="102"/>
  <c r="AM324" i="102"/>
  <c r="O324" i="102"/>
  <c r="I324" i="102"/>
  <c r="AT324" i="102"/>
  <c r="AP324" i="102"/>
  <c r="L324" i="102" s="1"/>
  <c r="AL324" i="102"/>
  <c r="AG257" i="102"/>
  <c r="AO257" i="102"/>
  <c r="AG261" i="102"/>
  <c r="AO261" i="102"/>
  <c r="AG265" i="102"/>
  <c r="AO265" i="102"/>
  <c r="J266" i="102"/>
  <c r="AN266" i="102"/>
  <c r="AR266" i="102"/>
  <c r="AL268" i="102"/>
  <c r="AP268" i="102"/>
  <c r="L268" i="102" s="1"/>
  <c r="AT268" i="102"/>
  <c r="AG269" i="102"/>
  <c r="AO269" i="102"/>
  <c r="J270" i="102"/>
  <c r="AJ270" i="102"/>
  <c r="AW270" i="102" s="1"/>
  <c r="AN270" i="102"/>
  <c r="AR270" i="102"/>
  <c r="AL272" i="102"/>
  <c r="AP272" i="102"/>
  <c r="L272" i="102" s="1"/>
  <c r="AT272" i="102"/>
  <c r="AG273" i="102"/>
  <c r="AO273" i="102"/>
  <c r="J274" i="102"/>
  <c r="AN274" i="102"/>
  <c r="AR274" i="102"/>
  <c r="AL276" i="102"/>
  <c r="AP276" i="102"/>
  <c r="L276" i="102" s="1"/>
  <c r="AT276" i="102"/>
  <c r="AG277" i="102"/>
  <c r="AO277" i="102"/>
  <c r="J278" i="102"/>
  <c r="AN278" i="102"/>
  <c r="AR278" i="102"/>
  <c r="AL280" i="102"/>
  <c r="AP280" i="102"/>
  <c r="L280" i="102" s="1"/>
  <c r="AT280" i="102"/>
  <c r="AG281" i="102"/>
  <c r="AO281" i="102"/>
  <c r="J282" i="102"/>
  <c r="AN282" i="102"/>
  <c r="AR282" i="102"/>
  <c r="AL284" i="102"/>
  <c r="AP284" i="102"/>
  <c r="L284" i="102" s="1"/>
  <c r="AT284" i="102"/>
  <c r="AG285" i="102"/>
  <c r="AO285" i="102"/>
  <c r="J286" i="102"/>
  <c r="AN286" i="102"/>
  <c r="AR286" i="102"/>
  <c r="AL288" i="102"/>
  <c r="AP288" i="102"/>
  <c r="L288" i="102" s="1"/>
  <c r="AT288" i="102"/>
  <c r="AG289" i="102"/>
  <c r="AO289" i="102"/>
  <c r="J290" i="102"/>
  <c r="AN290" i="102"/>
  <c r="AR290" i="102"/>
  <c r="AL292" i="102"/>
  <c r="AP292" i="102"/>
  <c r="L292" i="102" s="1"/>
  <c r="AT292" i="102"/>
  <c r="AG293" i="102"/>
  <c r="AO293" i="102"/>
  <c r="J294" i="102"/>
  <c r="AK294" i="102"/>
  <c r="AX294" i="102" s="1"/>
  <c r="J295" i="102"/>
  <c r="AG295" i="102"/>
  <c r="AL295" i="102"/>
  <c r="AT296" i="102"/>
  <c r="AP296" i="102"/>
  <c r="L296" i="102" s="1"/>
  <c r="AL296" i="102"/>
  <c r="AM296" i="102"/>
  <c r="AR296" i="102"/>
  <c r="AS298" i="102"/>
  <c r="AO298" i="102"/>
  <c r="AR298" i="102"/>
  <c r="AN298" i="102"/>
  <c r="J298" i="102"/>
  <c r="AG298" i="102"/>
  <c r="AM298" i="102"/>
  <c r="AS299" i="102"/>
  <c r="AG303" i="102"/>
  <c r="AS304" i="102"/>
  <c r="AP307" i="102"/>
  <c r="L307" i="102" s="1"/>
  <c r="AO308" i="102"/>
  <c r="AK310" i="102"/>
  <c r="AX310" i="102" s="1"/>
  <c r="AJ310" i="102"/>
  <c r="AW310" i="102" s="1"/>
  <c r="AR312" i="102"/>
  <c r="AN312" i="102"/>
  <c r="J312" i="102"/>
  <c r="AQ312" i="102"/>
  <c r="AM312" i="102"/>
  <c r="O312" i="102"/>
  <c r="I312" i="102"/>
  <c r="AT312" i="102"/>
  <c r="AP312" i="102"/>
  <c r="L312" i="102" s="1"/>
  <c r="AL312" i="102"/>
  <c r="AO324" i="102"/>
  <c r="AR328" i="102"/>
  <c r="AN328" i="102"/>
  <c r="J328" i="102"/>
  <c r="AQ328" i="102"/>
  <c r="AM328" i="102"/>
  <c r="O328" i="102"/>
  <c r="I328" i="102"/>
  <c r="AT328" i="102"/>
  <c r="AP328" i="102"/>
  <c r="L328" i="102" s="1"/>
  <c r="AL328" i="102"/>
  <c r="AS341" i="102"/>
  <c r="AR341" i="102"/>
  <c r="AN341" i="102"/>
  <c r="J341" i="102"/>
  <c r="AQ341" i="102"/>
  <c r="AM341" i="102"/>
  <c r="O341" i="102"/>
  <c r="I341" i="102"/>
  <c r="AP341" i="102"/>
  <c r="L341" i="102" s="1"/>
  <c r="AL341" i="102"/>
  <c r="AT341" i="102"/>
  <c r="AG341" i="102"/>
  <c r="AO341" i="102"/>
  <c r="AG266" i="102"/>
  <c r="AO266" i="102"/>
  <c r="I268" i="102"/>
  <c r="O268" i="102"/>
  <c r="AM268" i="102"/>
  <c r="AG270" i="102"/>
  <c r="AO270" i="102"/>
  <c r="I272" i="102"/>
  <c r="O272" i="102"/>
  <c r="AM272" i="102"/>
  <c r="AG274" i="102"/>
  <c r="AO274" i="102"/>
  <c r="I276" i="102"/>
  <c r="O276" i="102"/>
  <c r="AM276" i="102"/>
  <c r="AG278" i="102"/>
  <c r="AO278" i="102"/>
  <c r="I280" i="102"/>
  <c r="O280" i="102"/>
  <c r="AM280" i="102"/>
  <c r="AG282" i="102"/>
  <c r="AO282" i="102"/>
  <c r="I284" i="102"/>
  <c r="O284" i="102"/>
  <c r="AM284" i="102"/>
  <c r="AG286" i="102"/>
  <c r="AO286" i="102"/>
  <c r="I288" i="102"/>
  <c r="O288" i="102"/>
  <c r="AM288" i="102"/>
  <c r="AG290" i="102"/>
  <c r="AO290" i="102"/>
  <c r="I292" i="102"/>
  <c r="O292" i="102"/>
  <c r="AM292" i="102"/>
  <c r="AR294" i="102"/>
  <c r="AN294" i="102"/>
  <c r="AG294" i="102"/>
  <c r="AL294" i="102"/>
  <c r="AQ294" i="102"/>
  <c r="AQ295" i="102"/>
  <c r="AM295" i="102"/>
  <c r="O295" i="102"/>
  <c r="I295" i="102"/>
  <c r="AN295" i="102"/>
  <c r="AS295" i="102"/>
  <c r="AN296" i="102"/>
  <c r="AS296" i="102"/>
  <c r="AP298" i="102"/>
  <c r="L298" i="102" s="1"/>
  <c r="AL299" i="102"/>
  <c r="AT299" i="102"/>
  <c r="AQ300" i="102"/>
  <c r="AM300" i="102"/>
  <c r="O300" i="102"/>
  <c r="I300" i="102"/>
  <c r="AT300" i="102"/>
  <c r="AP300" i="102"/>
  <c r="L300" i="102" s="1"/>
  <c r="AL300" i="102"/>
  <c r="AR300" i="102"/>
  <c r="AK302" i="102"/>
  <c r="AX302" i="102" s="1"/>
  <c r="AJ302" i="102"/>
  <c r="AW302" i="102" s="1"/>
  <c r="AR303" i="102"/>
  <c r="AN303" i="102"/>
  <c r="J303" i="102"/>
  <c r="AQ303" i="102"/>
  <c r="AM303" i="102"/>
  <c r="O303" i="102"/>
  <c r="I303" i="102"/>
  <c r="AP303" i="102"/>
  <c r="L303" i="102" s="1"/>
  <c r="AG304" i="102"/>
  <c r="AN304" i="102"/>
  <c r="AT307" i="102"/>
  <c r="AG308" i="102"/>
  <c r="AS308" i="102"/>
  <c r="AO312" i="102"/>
  <c r="AR316" i="102"/>
  <c r="AN316" i="102"/>
  <c r="J316" i="102"/>
  <c r="AQ316" i="102"/>
  <c r="AM316" i="102"/>
  <c r="O316" i="102"/>
  <c r="I316" i="102"/>
  <c r="AT316" i="102"/>
  <c r="AP316" i="102"/>
  <c r="L316" i="102" s="1"/>
  <c r="AL316" i="102"/>
  <c r="AG324" i="102"/>
  <c r="AS324" i="102"/>
  <c r="AO328" i="102"/>
  <c r="AR332" i="102"/>
  <c r="AN332" i="102"/>
  <c r="J332" i="102"/>
  <c r="AQ332" i="102"/>
  <c r="AM332" i="102"/>
  <c r="O332" i="102"/>
  <c r="I332" i="102"/>
  <c r="AT332" i="102"/>
  <c r="AP332" i="102"/>
  <c r="L332" i="102" s="1"/>
  <c r="AL332" i="102"/>
  <c r="AG297" i="102"/>
  <c r="AO297" i="102"/>
  <c r="AG301" i="102"/>
  <c r="AO301" i="102"/>
  <c r="J302" i="102"/>
  <c r="AN302" i="102"/>
  <c r="AR302" i="102"/>
  <c r="AG305" i="102"/>
  <c r="AO305" i="102"/>
  <c r="J306" i="102"/>
  <c r="AN306" i="102"/>
  <c r="AR306" i="102"/>
  <c r="AG309" i="102"/>
  <c r="AK309" i="102"/>
  <c r="AX309" i="102" s="1"/>
  <c r="AO309" i="102"/>
  <c r="J310" i="102"/>
  <c r="AN310" i="102"/>
  <c r="AR310" i="102"/>
  <c r="I311" i="102"/>
  <c r="O311" i="102"/>
  <c r="AM311" i="102"/>
  <c r="AQ311" i="102"/>
  <c r="AG313" i="102"/>
  <c r="AO313" i="102"/>
  <c r="J314" i="102"/>
  <c r="AN314" i="102"/>
  <c r="AR314" i="102"/>
  <c r="I315" i="102"/>
  <c r="O315" i="102"/>
  <c r="AM315" i="102"/>
  <c r="AQ315" i="102"/>
  <c r="AG317" i="102"/>
  <c r="AK317" i="102"/>
  <c r="AX317" i="102" s="1"/>
  <c r="AO317" i="102"/>
  <c r="J318" i="102"/>
  <c r="AN318" i="102"/>
  <c r="AR318" i="102"/>
  <c r="I319" i="102"/>
  <c r="O319" i="102"/>
  <c r="AM319" i="102"/>
  <c r="AQ319" i="102"/>
  <c r="AG321" i="102"/>
  <c r="AO321" i="102"/>
  <c r="J322" i="102"/>
  <c r="AN322" i="102"/>
  <c r="AR322" i="102"/>
  <c r="I323" i="102"/>
  <c r="O323" i="102"/>
  <c r="AM323" i="102"/>
  <c r="AQ323" i="102"/>
  <c r="AG325" i="102"/>
  <c r="AO325" i="102"/>
  <c r="J326" i="102"/>
  <c r="AN326" i="102"/>
  <c r="AR326" i="102"/>
  <c r="I327" i="102"/>
  <c r="O327" i="102"/>
  <c r="AM327" i="102"/>
  <c r="AQ327" i="102"/>
  <c r="AG329" i="102"/>
  <c r="AK329" i="102"/>
  <c r="AX329" i="102" s="1"/>
  <c r="AO329" i="102"/>
  <c r="J330" i="102"/>
  <c r="AN330" i="102"/>
  <c r="AR330" i="102"/>
  <c r="I331" i="102"/>
  <c r="O331" i="102"/>
  <c r="AM331" i="102"/>
  <c r="AQ331" i="102"/>
  <c r="AG333" i="102"/>
  <c r="AO333" i="102"/>
  <c r="AT333" i="102"/>
  <c r="AP334" i="102"/>
  <c r="L334" i="102" s="1"/>
  <c r="J335" i="102"/>
  <c r="AG335" i="102"/>
  <c r="AR337" i="102"/>
  <c r="AN337" i="102"/>
  <c r="J337" i="102"/>
  <c r="AQ337" i="102"/>
  <c r="AM337" i="102"/>
  <c r="O337" i="102"/>
  <c r="I337" i="102"/>
  <c r="AT337" i="102"/>
  <c r="AP337" i="102"/>
  <c r="L337" i="102" s="1"/>
  <c r="AL337" i="102"/>
  <c r="AG302" i="102"/>
  <c r="AO302" i="102"/>
  <c r="AG306" i="102"/>
  <c r="AO306" i="102"/>
  <c r="AG310" i="102"/>
  <c r="AO310" i="102"/>
  <c r="J311" i="102"/>
  <c r="AN311" i="102"/>
  <c r="AR311" i="102"/>
  <c r="AG314" i="102"/>
  <c r="AO314" i="102"/>
  <c r="J315" i="102"/>
  <c r="AN315" i="102"/>
  <c r="AR315" i="102"/>
  <c r="AG318" i="102"/>
  <c r="AO318" i="102"/>
  <c r="J319" i="102"/>
  <c r="AN319" i="102"/>
  <c r="AR319" i="102"/>
  <c r="AG322" i="102"/>
  <c r="AO322" i="102"/>
  <c r="J323" i="102"/>
  <c r="AN323" i="102"/>
  <c r="AR323" i="102"/>
  <c r="AG326" i="102"/>
  <c r="AO326" i="102"/>
  <c r="J327" i="102"/>
  <c r="AN327" i="102"/>
  <c r="AR327" i="102"/>
  <c r="AG330" i="102"/>
  <c r="AO330" i="102"/>
  <c r="J331" i="102"/>
  <c r="AN331" i="102"/>
  <c r="AR331" i="102"/>
  <c r="J334" i="102"/>
  <c r="AG334" i="102"/>
  <c r="AL334" i="102"/>
  <c r="AT335" i="102"/>
  <c r="AP335" i="102"/>
  <c r="L335" i="102" s="1"/>
  <c r="AL335" i="102"/>
  <c r="AM335" i="102"/>
  <c r="AR335" i="102"/>
  <c r="AJ342" i="102"/>
  <c r="AW342" i="102" s="1"/>
  <c r="AG311" i="102"/>
  <c r="AO311" i="102"/>
  <c r="AG315" i="102"/>
  <c r="AO315" i="102"/>
  <c r="AG319" i="102"/>
  <c r="AO319" i="102"/>
  <c r="AG323" i="102"/>
  <c r="AO323" i="102"/>
  <c r="AG327" i="102"/>
  <c r="AO327" i="102"/>
  <c r="AG331" i="102"/>
  <c r="AO331" i="102"/>
  <c r="AQ334" i="102"/>
  <c r="AM334" i="102"/>
  <c r="O334" i="102"/>
  <c r="I334" i="102"/>
  <c r="AN334" i="102"/>
  <c r="AS334" i="102"/>
  <c r="AI336" i="102"/>
  <c r="AV336" i="102" s="1"/>
  <c r="AG338" i="102"/>
  <c r="AO338" i="102"/>
  <c r="AS338" i="102"/>
  <c r="J339" i="102"/>
  <c r="AN339" i="102"/>
  <c r="AR339" i="102"/>
  <c r="I342" i="102"/>
  <c r="J343" i="102"/>
  <c r="AG343" i="102"/>
  <c r="AL343" i="102"/>
  <c r="AT344" i="102"/>
  <c r="AP344" i="102"/>
  <c r="L344" i="102" s="1"/>
  <c r="AL344" i="102"/>
  <c r="AM344" i="102"/>
  <c r="AR344" i="102"/>
  <c r="AR346" i="102"/>
  <c r="AN346" i="102"/>
  <c r="J346" i="102"/>
  <c r="AG346" i="102"/>
  <c r="AL346" i="102"/>
  <c r="AQ346" i="102"/>
  <c r="AR347" i="102"/>
  <c r="AN347" i="102"/>
  <c r="AQ347" i="102"/>
  <c r="AM347" i="102"/>
  <c r="O347" i="102"/>
  <c r="I347" i="102"/>
  <c r="AP347" i="102"/>
  <c r="L347" i="102" s="1"/>
  <c r="AT338" i="102"/>
  <c r="AG339" i="102"/>
  <c r="AO339" i="102"/>
  <c r="AS339" i="102"/>
  <c r="AR342" i="102"/>
  <c r="AN342" i="102"/>
  <c r="J342" i="102"/>
  <c r="AG342" i="102"/>
  <c r="AL342" i="102"/>
  <c r="AQ342" i="102"/>
  <c r="AQ343" i="102"/>
  <c r="AM343" i="102"/>
  <c r="O343" i="102"/>
  <c r="I343" i="102"/>
  <c r="AN343" i="102"/>
  <c r="AS343" i="102"/>
  <c r="O344" i="102"/>
  <c r="AN344" i="102"/>
  <c r="AS344" i="102"/>
  <c r="L346" i="102"/>
  <c r="AM346" i="102"/>
  <c r="AS346" i="102"/>
  <c r="AS347" i="102"/>
  <c r="AG336" i="102"/>
  <c r="AO336" i="102"/>
  <c r="I338" i="102"/>
  <c r="O338" i="102"/>
  <c r="AM338" i="102"/>
  <c r="AL339" i="102"/>
  <c r="AP339" i="102"/>
  <c r="L339" i="102" s="1"/>
  <c r="AG340" i="102"/>
  <c r="AO340" i="102"/>
  <c r="L342" i="102"/>
  <c r="AM342" i="102"/>
  <c r="AS342" i="102"/>
  <c r="L343" i="102"/>
  <c r="AO343" i="102"/>
  <c r="AT343" i="102"/>
  <c r="I344" i="102"/>
  <c r="AO344" i="102"/>
  <c r="O346" i="102"/>
  <c r="AO346" i="102"/>
  <c r="AT346" i="102"/>
  <c r="AL347" i="102"/>
  <c r="AT347" i="102"/>
  <c r="AQ348" i="102"/>
  <c r="AM348" i="102"/>
  <c r="O348" i="102"/>
  <c r="I348" i="102"/>
  <c r="AT348" i="102"/>
  <c r="AP348" i="102"/>
  <c r="L348" i="102" s="1"/>
  <c r="AL348" i="102"/>
  <c r="AR348" i="102"/>
  <c r="AK350" i="102"/>
  <c r="AX350" i="102" s="1"/>
  <c r="AJ350" i="102"/>
  <c r="AW350" i="102" s="1"/>
  <c r="AR351" i="102"/>
  <c r="AN351" i="102"/>
  <c r="J351" i="102"/>
  <c r="AQ351" i="102"/>
  <c r="AM351" i="102"/>
  <c r="O351" i="102"/>
  <c r="I351" i="102"/>
  <c r="AP351" i="102"/>
  <c r="L351" i="102" s="1"/>
  <c r="AG345" i="102"/>
  <c r="AO345" i="102"/>
  <c r="AG349" i="102"/>
  <c r="AO349" i="102"/>
  <c r="J350" i="102"/>
  <c r="AN350" i="102"/>
  <c r="AR350" i="102"/>
  <c r="AG350" i="102"/>
  <c r="AO350" i="102"/>
  <c r="AG5" i="101"/>
  <c r="S55" i="2" s="1"/>
  <c r="AE5" i="101"/>
  <c r="Q55" i="2" s="1"/>
  <c r="AM5" i="101"/>
  <c r="Y55" i="2" s="1"/>
  <c r="AA19" i="101"/>
  <c r="X20" i="101"/>
  <c r="AB20" i="101"/>
  <c r="AF20" i="101"/>
  <c r="AR24" i="101"/>
  <c r="AN24" i="101"/>
  <c r="J24" i="101"/>
  <c r="AQ24" i="101"/>
  <c r="AM24" i="101"/>
  <c r="O24" i="101"/>
  <c r="I24" i="101"/>
  <c r="AT24" i="101"/>
  <c r="AP24" i="101"/>
  <c r="L24" i="101" s="1"/>
  <c r="AL24" i="101"/>
  <c r="AK26" i="101"/>
  <c r="AX26" i="101" s="1"/>
  <c r="AJ26" i="101"/>
  <c r="AW26" i="101" s="1"/>
  <c r="AR28" i="101"/>
  <c r="AN28" i="101"/>
  <c r="J28" i="101"/>
  <c r="AQ28" i="101"/>
  <c r="AM28" i="101"/>
  <c r="O28" i="101"/>
  <c r="I28" i="101"/>
  <c r="AT28" i="101"/>
  <c r="AP28" i="101"/>
  <c r="L28" i="101" s="1"/>
  <c r="AL28" i="101"/>
  <c r="AK30" i="101"/>
  <c r="AX30" i="101" s="1"/>
  <c r="AJ30" i="101"/>
  <c r="AW30" i="101" s="1"/>
  <c r="AR32" i="101"/>
  <c r="AN32" i="101"/>
  <c r="J32" i="101"/>
  <c r="AQ32" i="101"/>
  <c r="AM32" i="101"/>
  <c r="O32" i="101"/>
  <c r="I32" i="101"/>
  <c r="AT32" i="101"/>
  <c r="AP32" i="101"/>
  <c r="L32" i="101" s="1"/>
  <c r="AL32" i="101"/>
  <c r="AC5" i="101"/>
  <c r="O55" i="2" s="1"/>
  <c r="AS147" i="101"/>
  <c r="AO151" i="101"/>
  <c r="AG155" i="101"/>
  <c r="AO155" i="101"/>
  <c r="AG159" i="101"/>
  <c r="AO159" i="101"/>
  <c r="AG163" i="101"/>
  <c r="AO163" i="101"/>
  <c r="AM170" i="101"/>
  <c r="AG172" i="101"/>
  <c r="AI174" i="101"/>
  <c r="AV174" i="101" s="1"/>
  <c r="AR182" i="101"/>
  <c r="AN182" i="101"/>
  <c r="J182" i="101"/>
  <c r="AT182" i="101"/>
  <c r="AP182" i="101"/>
  <c r="L182" i="101" s="1"/>
  <c r="AL182" i="101"/>
  <c r="AO182" i="101"/>
  <c r="AT216" i="101"/>
  <c r="AP216" i="101"/>
  <c r="L216" i="101" s="1"/>
  <c r="AL216" i="101"/>
  <c r="AQ216" i="101"/>
  <c r="AG216" i="101"/>
  <c r="J216" i="101"/>
  <c r="AO216" i="101"/>
  <c r="I216" i="101"/>
  <c r="AS216" i="101"/>
  <c r="AN216" i="101"/>
  <c r="O216" i="101"/>
  <c r="AR218" i="101"/>
  <c r="AN218" i="101"/>
  <c r="J218" i="101"/>
  <c r="AP218" i="101"/>
  <c r="L218" i="101" s="1"/>
  <c r="I218" i="101"/>
  <c r="AT218" i="101"/>
  <c r="AO218" i="101"/>
  <c r="O218" i="101"/>
  <c r="AS218" i="101"/>
  <c r="AM218" i="101"/>
  <c r="AL218" i="101"/>
  <c r="AJ319" i="101"/>
  <c r="AW319" i="101" s="1"/>
  <c r="AK319" i="101"/>
  <c r="AX319" i="101" s="1"/>
  <c r="J22" i="101"/>
  <c r="AN22" i="101"/>
  <c r="AR22" i="101"/>
  <c r="I23" i="101"/>
  <c r="O23" i="101"/>
  <c r="AM23" i="101"/>
  <c r="AQ23" i="101"/>
  <c r="AG25" i="101"/>
  <c r="AO25" i="101"/>
  <c r="J26" i="101"/>
  <c r="AN26" i="101"/>
  <c r="AR26" i="101"/>
  <c r="I27" i="101"/>
  <c r="O27" i="101"/>
  <c r="AM27" i="101"/>
  <c r="AQ27" i="101"/>
  <c r="AG29" i="101"/>
  <c r="AK29" i="101"/>
  <c r="AX29" i="101" s="1"/>
  <c r="AO29" i="101"/>
  <c r="J30" i="101"/>
  <c r="AN30" i="101"/>
  <c r="AR30" i="101"/>
  <c r="I31" i="101"/>
  <c r="O31" i="101"/>
  <c r="AM31" i="101"/>
  <c r="AQ31" i="101"/>
  <c r="AL147" i="101"/>
  <c r="AP147" i="101"/>
  <c r="L147" i="101" s="1"/>
  <c r="AT147" i="101"/>
  <c r="AG148" i="101"/>
  <c r="AK148" i="101"/>
  <c r="AX148" i="101" s="1"/>
  <c r="AO148" i="101"/>
  <c r="J149" i="101"/>
  <c r="AN149" i="101"/>
  <c r="AR149" i="101"/>
  <c r="I150" i="101"/>
  <c r="O150" i="101"/>
  <c r="AM150" i="101"/>
  <c r="AQ150" i="101"/>
  <c r="AL151" i="101"/>
  <c r="AP151" i="101"/>
  <c r="L151" i="101" s="1"/>
  <c r="AT151" i="101"/>
  <c r="AG152" i="101"/>
  <c r="AO152" i="101"/>
  <c r="J153" i="101"/>
  <c r="AN153" i="101"/>
  <c r="AR153" i="101"/>
  <c r="I154" i="101"/>
  <c r="O154" i="101"/>
  <c r="AM154" i="101"/>
  <c r="AQ154" i="101"/>
  <c r="AL155" i="101"/>
  <c r="AP155" i="101"/>
  <c r="L155" i="101" s="1"/>
  <c r="AT155" i="101"/>
  <c r="AG156" i="101"/>
  <c r="AO156" i="101"/>
  <c r="J157" i="101"/>
  <c r="AN157" i="101"/>
  <c r="AR157" i="101"/>
  <c r="I158" i="101"/>
  <c r="O158" i="101"/>
  <c r="AM158" i="101"/>
  <c r="AQ158" i="101"/>
  <c r="AL159" i="101"/>
  <c r="AP159" i="101"/>
  <c r="L159" i="101" s="1"/>
  <c r="AT159" i="101"/>
  <c r="AG160" i="101"/>
  <c r="AO160" i="101"/>
  <c r="J161" i="101"/>
  <c r="AJ161" i="101"/>
  <c r="AW161" i="101" s="1"/>
  <c r="AN161" i="101"/>
  <c r="AR161" i="101"/>
  <c r="I162" i="101"/>
  <c r="O162" i="101"/>
  <c r="AM162" i="101"/>
  <c r="AQ162" i="101"/>
  <c r="AL163" i="101"/>
  <c r="AP163" i="101"/>
  <c r="L163" i="101" s="1"/>
  <c r="I164" i="101"/>
  <c r="J165" i="101"/>
  <c r="AG165" i="101"/>
  <c r="AL165" i="101"/>
  <c r="AT166" i="101"/>
  <c r="AP166" i="101"/>
  <c r="L166" i="101" s="1"/>
  <c r="AL166" i="101"/>
  <c r="AM166" i="101"/>
  <c r="AR166" i="101"/>
  <c r="AR168" i="101"/>
  <c r="AN168" i="101"/>
  <c r="J168" i="101"/>
  <c r="AG168" i="101"/>
  <c r="AL168" i="101"/>
  <c r="AQ168" i="101"/>
  <c r="AQ169" i="101"/>
  <c r="AM169" i="101"/>
  <c r="O169" i="101"/>
  <c r="I169" i="101"/>
  <c r="AN169" i="101"/>
  <c r="AS169" i="101"/>
  <c r="O170" i="101"/>
  <c r="AN170" i="101"/>
  <c r="AM172" i="101"/>
  <c r="AS172" i="101"/>
  <c r="AO173" i="101"/>
  <c r="I174" i="101"/>
  <c r="AJ174" i="101"/>
  <c r="AW174" i="101" s="1"/>
  <c r="AI175" i="101"/>
  <c r="AV175" i="101" s="1"/>
  <c r="O176" i="101"/>
  <c r="AO176" i="101"/>
  <c r="J178" i="101"/>
  <c r="AG178" i="101"/>
  <c r="O182" i="101"/>
  <c r="AQ182" i="101"/>
  <c r="AK213" i="101"/>
  <c r="AX213" i="101" s="1"/>
  <c r="AI213" i="101"/>
  <c r="AV213" i="101" s="1"/>
  <c r="AQ218" i="101"/>
  <c r="AR252" i="101"/>
  <c r="AN252" i="101"/>
  <c r="J252" i="101"/>
  <c r="AP252" i="101"/>
  <c r="L252" i="101" s="1"/>
  <c r="I252" i="101"/>
  <c r="AT252" i="101"/>
  <c r="AO252" i="101"/>
  <c r="O252" i="101"/>
  <c r="AS252" i="101"/>
  <c r="AM252" i="101"/>
  <c r="AG252" i="101"/>
  <c r="AQ252" i="101"/>
  <c r="AO147" i="101"/>
  <c r="AS155" i="101"/>
  <c r="AS159" i="101"/>
  <c r="AT170" i="101"/>
  <c r="AP170" i="101"/>
  <c r="L170" i="101" s="1"/>
  <c r="AL170" i="101"/>
  <c r="AR170" i="101"/>
  <c r="AQ173" i="101"/>
  <c r="AM173" i="101"/>
  <c r="O173" i="101"/>
  <c r="I173" i="101"/>
  <c r="AN173" i="101"/>
  <c r="AS173" i="101"/>
  <c r="AQ219" i="101"/>
  <c r="AM219" i="101"/>
  <c r="O219" i="101"/>
  <c r="I219" i="101"/>
  <c r="AR219" i="101"/>
  <c r="AL219" i="101"/>
  <c r="AG219" i="101"/>
  <c r="J219" i="101"/>
  <c r="AP219" i="101"/>
  <c r="L219" i="101" s="1"/>
  <c r="AT219" i="101"/>
  <c r="AO219" i="101"/>
  <c r="AG22" i="101"/>
  <c r="AO22" i="101"/>
  <c r="AS22" i="101"/>
  <c r="AG26" i="101"/>
  <c r="AO26" i="101"/>
  <c r="AS26" i="101"/>
  <c r="AG30" i="101"/>
  <c r="AO30" i="101"/>
  <c r="AS30" i="101"/>
  <c r="I147" i="101"/>
  <c r="O147" i="101"/>
  <c r="AM147" i="101"/>
  <c r="AQ147" i="101"/>
  <c r="AG149" i="101"/>
  <c r="AO149" i="101"/>
  <c r="AS149" i="101"/>
  <c r="I151" i="101"/>
  <c r="O151" i="101"/>
  <c r="AM151" i="101"/>
  <c r="AQ151" i="101"/>
  <c r="AG153" i="101"/>
  <c r="AO153" i="101"/>
  <c r="AS153" i="101"/>
  <c r="I155" i="101"/>
  <c r="O155" i="101"/>
  <c r="AM155" i="101"/>
  <c r="AQ155" i="101"/>
  <c r="AG157" i="101"/>
  <c r="AO157" i="101"/>
  <c r="AS157" i="101"/>
  <c r="I159" i="101"/>
  <c r="O159" i="101"/>
  <c r="AM159" i="101"/>
  <c r="AQ159" i="101"/>
  <c r="AG161" i="101"/>
  <c r="AK161" i="101"/>
  <c r="AX161" i="101" s="1"/>
  <c r="AO161" i="101"/>
  <c r="AS161" i="101"/>
  <c r="I163" i="101"/>
  <c r="O163" i="101"/>
  <c r="AM163" i="101"/>
  <c r="AQ163" i="101"/>
  <c r="AR164" i="101"/>
  <c r="AN164" i="101"/>
  <c r="J164" i="101"/>
  <c r="AG164" i="101"/>
  <c r="AL164" i="101"/>
  <c r="AQ164" i="101"/>
  <c r="AQ165" i="101"/>
  <c r="AM165" i="101"/>
  <c r="O165" i="101"/>
  <c r="I165" i="101"/>
  <c r="AN165" i="101"/>
  <c r="AS165" i="101"/>
  <c r="AI166" i="101"/>
  <c r="AV166" i="101" s="1"/>
  <c r="I170" i="101"/>
  <c r="AO170" i="101"/>
  <c r="O172" i="101"/>
  <c r="AO172" i="101"/>
  <c r="AP173" i="101"/>
  <c r="L173" i="101" s="1"/>
  <c r="AJ175" i="101"/>
  <c r="AW175" i="101" s="1"/>
  <c r="AT178" i="101"/>
  <c r="AP178" i="101"/>
  <c r="L178" i="101" s="1"/>
  <c r="AL178" i="101"/>
  <c r="AM178" i="101"/>
  <c r="AR178" i="101"/>
  <c r="AS182" i="101"/>
  <c r="AK184" i="101"/>
  <c r="AX184" i="101" s="1"/>
  <c r="AJ184" i="101"/>
  <c r="AW184" i="101" s="1"/>
  <c r="AR186" i="101"/>
  <c r="AN186" i="101"/>
  <c r="J186" i="101"/>
  <c r="AQ186" i="101"/>
  <c r="AM186" i="101"/>
  <c r="O186" i="101"/>
  <c r="I186" i="101"/>
  <c r="AT186" i="101"/>
  <c r="AP186" i="101"/>
  <c r="L186" i="101" s="1"/>
  <c r="AL186" i="101"/>
  <c r="AK188" i="101"/>
  <c r="AX188" i="101" s="1"/>
  <c r="AJ188" i="101"/>
  <c r="AW188" i="101" s="1"/>
  <c r="AR190" i="101"/>
  <c r="AN190" i="101"/>
  <c r="J190" i="101"/>
  <c r="AQ190" i="101"/>
  <c r="AM190" i="101"/>
  <c r="O190" i="101"/>
  <c r="I190" i="101"/>
  <c r="AT190" i="101"/>
  <c r="AP190" i="101"/>
  <c r="L190" i="101" s="1"/>
  <c r="AL190" i="101"/>
  <c r="AK192" i="101"/>
  <c r="AX192" i="101" s="1"/>
  <c r="AJ192" i="101"/>
  <c r="AW192" i="101" s="1"/>
  <c r="AR194" i="101"/>
  <c r="AN194" i="101"/>
  <c r="J194" i="101"/>
  <c r="AQ194" i="101"/>
  <c r="AM194" i="101"/>
  <c r="O194" i="101"/>
  <c r="I194" i="101"/>
  <c r="AT194" i="101"/>
  <c r="AP194" i="101"/>
  <c r="L194" i="101" s="1"/>
  <c r="AL194" i="101"/>
  <c r="AK196" i="101"/>
  <c r="AX196" i="101" s="1"/>
  <c r="AJ196" i="101"/>
  <c r="AW196" i="101" s="1"/>
  <c r="AR198" i="101"/>
  <c r="AN198" i="101"/>
  <c r="J198" i="101"/>
  <c r="AQ198" i="101"/>
  <c r="AM198" i="101"/>
  <c r="O198" i="101"/>
  <c r="I198" i="101"/>
  <c r="AT198" i="101"/>
  <c r="AP198" i="101"/>
  <c r="L198" i="101" s="1"/>
  <c r="AL198" i="101"/>
  <c r="AR202" i="101"/>
  <c r="AN202" i="101"/>
  <c r="J202" i="101"/>
  <c r="AQ202" i="101"/>
  <c r="AM202" i="101"/>
  <c r="O202" i="101"/>
  <c r="I202" i="101"/>
  <c r="AT202" i="101"/>
  <c r="AP202" i="101"/>
  <c r="L202" i="101" s="1"/>
  <c r="AL202" i="101"/>
  <c r="AK204" i="101"/>
  <c r="AX204" i="101" s="1"/>
  <c r="AJ204" i="101"/>
  <c r="AW204" i="101" s="1"/>
  <c r="AR206" i="101"/>
  <c r="AN206" i="101"/>
  <c r="J206" i="101"/>
  <c r="AQ206" i="101"/>
  <c r="AM206" i="101"/>
  <c r="O206" i="101"/>
  <c r="I206" i="101"/>
  <c r="AT206" i="101"/>
  <c r="AP206" i="101"/>
  <c r="L206" i="101" s="1"/>
  <c r="AL206" i="101"/>
  <c r="AK208" i="101"/>
  <c r="AX208" i="101" s="1"/>
  <c r="AJ208" i="101"/>
  <c r="AW208" i="101" s="1"/>
  <c r="AR210" i="101"/>
  <c r="AN210" i="101"/>
  <c r="J210" i="101"/>
  <c r="AQ210" i="101"/>
  <c r="AM210" i="101"/>
  <c r="O210" i="101"/>
  <c r="I210" i="101"/>
  <c r="AT210" i="101"/>
  <c r="AP210" i="101"/>
  <c r="L210" i="101" s="1"/>
  <c r="AL210" i="101"/>
  <c r="AG218" i="101"/>
  <c r="AT230" i="101"/>
  <c r="AP230" i="101"/>
  <c r="L230" i="101" s="1"/>
  <c r="AL230" i="101"/>
  <c r="AR230" i="101"/>
  <c r="AN230" i="101"/>
  <c r="J230" i="101"/>
  <c r="AM230" i="101"/>
  <c r="AG230" i="101"/>
  <c r="I230" i="101"/>
  <c r="AS230" i="101"/>
  <c r="AQ230" i="101"/>
  <c r="O230" i="101"/>
  <c r="AQ253" i="101"/>
  <c r="AM253" i="101"/>
  <c r="O253" i="101"/>
  <c r="I253" i="101"/>
  <c r="AR253" i="101"/>
  <c r="AL253" i="101"/>
  <c r="AG253" i="101"/>
  <c r="J253" i="101"/>
  <c r="AP253" i="101"/>
  <c r="L253" i="101" s="1"/>
  <c r="AT253" i="101"/>
  <c r="AO253" i="101"/>
  <c r="AN253" i="101"/>
  <c r="AG147" i="101"/>
  <c r="AG151" i="101"/>
  <c r="AS151" i="101"/>
  <c r="AT163" i="101"/>
  <c r="AJ167" i="101"/>
  <c r="AW167" i="101" s="1"/>
  <c r="AR172" i="101"/>
  <c r="AN172" i="101"/>
  <c r="J172" i="101"/>
  <c r="AL172" i="101"/>
  <c r="AQ172" i="101"/>
  <c r="AR216" i="101"/>
  <c r="AK220" i="101"/>
  <c r="AX220" i="101" s="1"/>
  <c r="AJ220" i="101"/>
  <c r="AW220" i="101" s="1"/>
  <c r="AT250" i="101"/>
  <c r="AP250" i="101"/>
  <c r="L250" i="101" s="1"/>
  <c r="AL250" i="101"/>
  <c r="AQ250" i="101"/>
  <c r="AG250" i="101"/>
  <c r="J250" i="101"/>
  <c r="AO250" i="101"/>
  <c r="I250" i="101"/>
  <c r="AS250" i="101"/>
  <c r="AN250" i="101"/>
  <c r="O250" i="101"/>
  <c r="AM250" i="101"/>
  <c r="AL22" i="101"/>
  <c r="AP22" i="101"/>
  <c r="L22" i="101" s="1"/>
  <c r="AG23" i="101"/>
  <c r="AO23" i="101"/>
  <c r="AL26" i="101"/>
  <c r="AP26" i="101"/>
  <c r="L26" i="101" s="1"/>
  <c r="AG27" i="101"/>
  <c r="AO27" i="101"/>
  <c r="AL30" i="101"/>
  <c r="AP30" i="101"/>
  <c r="L30" i="101" s="1"/>
  <c r="AG31" i="101"/>
  <c r="AO31" i="101"/>
  <c r="J147" i="101"/>
  <c r="AN147" i="101"/>
  <c r="AL149" i="101"/>
  <c r="AP149" i="101"/>
  <c r="L149" i="101" s="1"/>
  <c r="AG150" i="101"/>
  <c r="AO150" i="101"/>
  <c r="J151" i="101"/>
  <c r="AN151" i="101"/>
  <c r="AL153" i="101"/>
  <c r="AP153" i="101"/>
  <c r="L153" i="101" s="1"/>
  <c r="AG154" i="101"/>
  <c r="AO154" i="101"/>
  <c r="J155" i="101"/>
  <c r="AN155" i="101"/>
  <c r="AL157" i="101"/>
  <c r="AP157" i="101"/>
  <c r="L157" i="101" s="1"/>
  <c r="AG158" i="101"/>
  <c r="AO158" i="101"/>
  <c r="J159" i="101"/>
  <c r="AN159" i="101"/>
  <c r="AL161" i="101"/>
  <c r="AP161" i="101"/>
  <c r="L161" i="101" s="1"/>
  <c r="AG162" i="101"/>
  <c r="AO162" i="101"/>
  <c r="J163" i="101"/>
  <c r="AN163" i="101"/>
  <c r="AR163" i="101"/>
  <c r="L164" i="101"/>
  <c r="AM164" i="101"/>
  <c r="AS164" i="101"/>
  <c r="AO165" i="101"/>
  <c r="AT165" i="101"/>
  <c r="AI167" i="101"/>
  <c r="AV167" i="101" s="1"/>
  <c r="J170" i="101"/>
  <c r="AG170" i="101"/>
  <c r="AQ170" i="101"/>
  <c r="AJ171" i="101"/>
  <c r="AW171" i="101" s="1"/>
  <c r="I172" i="101"/>
  <c r="AP172" i="101"/>
  <c r="L172" i="101" s="1"/>
  <c r="J173" i="101"/>
  <c r="AG173" i="101"/>
  <c r="AL173" i="101"/>
  <c r="AR173" i="101"/>
  <c r="AT174" i="101"/>
  <c r="AP174" i="101"/>
  <c r="L174" i="101" s="1"/>
  <c r="AL174" i="101"/>
  <c r="AM174" i="101"/>
  <c r="AR174" i="101"/>
  <c r="AR176" i="101"/>
  <c r="AN176" i="101"/>
  <c r="J176" i="101"/>
  <c r="AG176" i="101"/>
  <c r="AL176" i="101"/>
  <c r="AQ176" i="101"/>
  <c r="AQ177" i="101"/>
  <c r="AM177" i="101"/>
  <c r="O177" i="101"/>
  <c r="I177" i="101"/>
  <c r="AN177" i="101"/>
  <c r="AS177" i="101"/>
  <c r="O178" i="101"/>
  <c r="AN178" i="101"/>
  <c r="AS178" i="101"/>
  <c r="AT180" i="101"/>
  <c r="AP180" i="101"/>
  <c r="L180" i="101" s="1"/>
  <c r="AL180" i="101"/>
  <c r="AR180" i="101"/>
  <c r="AN180" i="101"/>
  <c r="J180" i="101"/>
  <c r="AO180" i="101"/>
  <c r="I182" i="101"/>
  <c r="AG182" i="101"/>
  <c r="AM182" i="101"/>
  <c r="AO186" i="101"/>
  <c r="AO190" i="101"/>
  <c r="AO194" i="101"/>
  <c r="AO198" i="101"/>
  <c r="AO202" i="101"/>
  <c r="AO206" i="101"/>
  <c r="AO210" i="101"/>
  <c r="AM216" i="101"/>
  <c r="AN219" i="101"/>
  <c r="AR250" i="101"/>
  <c r="AG167" i="101"/>
  <c r="AO167" i="101"/>
  <c r="AG171" i="101"/>
  <c r="AO171" i="101"/>
  <c r="AG175" i="101"/>
  <c r="AO175" i="101"/>
  <c r="AG179" i="101"/>
  <c r="AO179" i="101"/>
  <c r="I181" i="101"/>
  <c r="O181" i="101"/>
  <c r="AM181" i="101"/>
  <c r="AQ181" i="101"/>
  <c r="AG183" i="101"/>
  <c r="AK183" i="101"/>
  <c r="AX183" i="101" s="1"/>
  <c r="AO183" i="101"/>
  <c r="J184" i="101"/>
  <c r="AN184" i="101"/>
  <c r="AR184" i="101"/>
  <c r="I185" i="101"/>
  <c r="O185" i="101"/>
  <c r="AM185" i="101"/>
  <c r="AQ185" i="101"/>
  <c r="AG187" i="101"/>
  <c r="AK187" i="101"/>
  <c r="AX187" i="101" s="1"/>
  <c r="AO187" i="101"/>
  <c r="J188" i="101"/>
  <c r="AN188" i="101"/>
  <c r="AR188" i="101"/>
  <c r="I189" i="101"/>
  <c r="O189" i="101"/>
  <c r="AM189" i="101"/>
  <c r="AQ189" i="101"/>
  <c r="AG191" i="101"/>
  <c r="AK191" i="101"/>
  <c r="AX191" i="101" s="1"/>
  <c r="AO191" i="101"/>
  <c r="J192" i="101"/>
  <c r="AN192" i="101"/>
  <c r="AR192" i="101"/>
  <c r="I193" i="101"/>
  <c r="O193" i="101"/>
  <c r="AM193" i="101"/>
  <c r="AQ193" i="101"/>
  <c r="AG195" i="101"/>
  <c r="AK195" i="101"/>
  <c r="AX195" i="101" s="1"/>
  <c r="AO195" i="101"/>
  <c r="J196" i="101"/>
  <c r="AN196" i="101"/>
  <c r="AR196" i="101"/>
  <c r="I197" i="101"/>
  <c r="O197" i="101"/>
  <c r="AM197" i="101"/>
  <c r="AQ197" i="101"/>
  <c r="AG199" i="101"/>
  <c r="AO199" i="101"/>
  <c r="J200" i="101"/>
  <c r="AN200" i="101"/>
  <c r="AR200" i="101"/>
  <c r="I201" i="101"/>
  <c r="O201" i="101"/>
  <c r="AM201" i="101"/>
  <c r="AQ201" i="101"/>
  <c r="AG203" i="101"/>
  <c r="AO203" i="101"/>
  <c r="J204" i="101"/>
  <c r="AN204" i="101"/>
  <c r="AR204" i="101"/>
  <c r="I205" i="101"/>
  <c r="O205" i="101"/>
  <c r="AM205" i="101"/>
  <c r="AQ205" i="101"/>
  <c r="AG207" i="101"/>
  <c r="AO207" i="101"/>
  <c r="J208" i="101"/>
  <c r="AN208" i="101"/>
  <c r="AR208" i="101"/>
  <c r="I209" i="101"/>
  <c r="O209" i="101"/>
  <c r="AM209" i="101"/>
  <c r="AQ209" i="101"/>
  <c r="AG211" i="101"/>
  <c r="AO211" i="101"/>
  <c r="AT212" i="101"/>
  <c r="AP212" i="101"/>
  <c r="L212" i="101" s="1"/>
  <c r="AL212" i="101"/>
  <c r="AM212" i="101"/>
  <c r="AR212" i="101"/>
  <c r="AR214" i="101"/>
  <c r="AN214" i="101"/>
  <c r="J214" i="101"/>
  <c r="AG214" i="101"/>
  <c r="AL214" i="101"/>
  <c r="AQ214" i="101"/>
  <c r="AQ215" i="101"/>
  <c r="AM215" i="101"/>
  <c r="O215" i="101"/>
  <c r="I215" i="101"/>
  <c r="AN215" i="101"/>
  <c r="AS215" i="101"/>
  <c r="I220" i="101"/>
  <c r="AI221" i="101"/>
  <c r="AV221" i="101" s="1"/>
  <c r="O222" i="101"/>
  <c r="AO222" i="101"/>
  <c r="J224" i="101"/>
  <c r="AG224" i="101"/>
  <c r="I226" i="101"/>
  <c r="J227" i="101"/>
  <c r="AG227" i="101"/>
  <c r="AL227" i="101"/>
  <c r="AR228" i="101"/>
  <c r="AT228" i="101"/>
  <c r="AP228" i="101"/>
  <c r="L228" i="101" s="1"/>
  <c r="AL228" i="101"/>
  <c r="AM228" i="101"/>
  <c r="AS228" i="101"/>
  <c r="AK271" i="101"/>
  <c r="AX271" i="101" s="1"/>
  <c r="AI271" i="101"/>
  <c r="AV271" i="101" s="1"/>
  <c r="AK292" i="101"/>
  <c r="AX292" i="101" s="1"/>
  <c r="AJ292" i="101"/>
  <c r="AW292" i="101" s="1"/>
  <c r="AI292" i="101"/>
  <c r="AV292" i="101" s="1"/>
  <c r="AG184" i="101"/>
  <c r="AO184" i="101"/>
  <c r="AS184" i="101"/>
  <c r="AG188" i="101"/>
  <c r="AO188" i="101"/>
  <c r="AS188" i="101"/>
  <c r="AG192" i="101"/>
  <c r="AO192" i="101"/>
  <c r="AS192" i="101"/>
  <c r="AG196" i="101"/>
  <c r="AO196" i="101"/>
  <c r="AS196" i="101"/>
  <c r="AG200" i="101"/>
  <c r="AO200" i="101"/>
  <c r="AS200" i="101"/>
  <c r="AG204" i="101"/>
  <c r="AO204" i="101"/>
  <c r="AS204" i="101"/>
  <c r="AG208" i="101"/>
  <c r="AO208" i="101"/>
  <c r="AS208" i="101"/>
  <c r="AJ221" i="101"/>
  <c r="AW221" i="101" s="1"/>
  <c r="AT224" i="101"/>
  <c r="AP224" i="101"/>
  <c r="L224" i="101" s="1"/>
  <c r="AL224" i="101"/>
  <c r="AM224" i="101"/>
  <c r="AR224" i="101"/>
  <c r="AR226" i="101"/>
  <c r="AN226" i="101"/>
  <c r="J226" i="101"/>
  <c r="AG226" i="101"/>
  <c r="AL226" i="101"/>
  <c r="AQ226" i="101"/>
  <c r="AQ227" i="101"/>
  <c r="AM227" i="101"/>
  <c r="O227" i="101"/>
  <c r="I227" i="101"/>
  <c r="AN227" i="101"/>
  <c r="AS227" i="101"/>
  <c r="AR232" i="101"/>
  <c r="AN232" i="101"/>
  <c r="J232" i="101"/>
  <c r="AQ232" i="101"/>
  <c r="AM232" i="101"/>
  <c r="O232" i="101"/>
  <c r="I232" i="101"/>
  <c r="AT232" i="101"/>
  <c r="AP232" i="101"/>
  <c r="L232" i="101" s="1"/>
  <c r="AL232" i="101"/>
  <c r="AR236" i="101"/>
  <c r="AN236" i="101"/>
  <c r="J236" i="101"/>
  <c r="AQ236" i="101"/>
  <c r="AM236" i="101"/>
  <c r="O236" i="101"/>
  <c r="I236" i="101"/>
  <c r="AT236" i="101"/>
  <c r="AP236" i="101"/>
  <c r="L236" i="101" s="1"/>
  <c r="AL236" i="101"/>
  <c r="AR240" i="101"/>
  <c r="AN240" i="101"/>
  <c r="J240" i="101"/>
  <c r="AQ240" i="101"/>
  <c r="AM240" i="101"/>
  <c r="O240" i="101"/>
  <c r="I240" i="101"/>
  <c r="AT240" i="101"/>
  <c r="AP240" i="101"/>
  <c r="L240" i="101" s="1"/>
  <c r="AL240" i="101"/>
  <c r="AK242" i="101"/>
  <c r="AX242" i="101" s="1"/>
  <c r="AJ242" i="101"/>
  <c r="AW242" i="101" s="1"/>
  <c r="AR244" i="101"/>
  <c r="AN244" i="101"/>
  <c r="J244" i="101"/>
  <c r="AQ244" i="101"/>
  <c r="AM244" i="101"/>
  <c r="O244" i="101"/>
  <c r="I244" i="101"/>
  <c r="AT244" i="101"/>
  <c r="AP244" i="101"/>
  <c r="L244" i="101" s="1"/>
  <c r="AL244" i="101"/>
  <c r="AK246" i="101"/>
  <c r="AX246" i="101" s="1"/>
  <c r="AJ246" i="101"/>
  <c r="AW246" i="101" s="1"/>
  <c r="AR248" i="101"/>
  <c r="AN248" i="101"/>
  <c r="J248" i="101"/>
  <c r="AQ248" i="101"/>
  <c r="AM248" i="101"/>
  <c r="O248" i="101"/>
  <c r="I248" i="101"/>
  <c r="AT248" i="101"/>
  <c r="AP248" i="101"/>
  <c r="L248" i="101" s="1"/>
  <c r="AL248" i="101"/>
  <c r="AK279" i="101"/>
  <c r="AX279" i="101" s="1"/>
  <c r="AI279" i="101"/>
  <c r="AV279" i="101" s="1"/>
  <c r="AR294" i="101"/>
  <c r="AN294" i="101"/>
  <c r="J294" i="101"/>
  <c r="AQ294" i="101"/>
  <c r="AM294" i="101"/>
  <c r="O294" i="101"/>
  <c r="I294" i="101"/>
  <c r="AT294" i="101"/>
  <c r="AP294" i="101"/>
  <c r="L294" i="101" s="1"/>
  <c r="AL294" i="101"/>
  <c r="AS294" i="101"/>
  <c r="AG294" i="101"/>
  <c r="AO294" i="101"/>
  <c r="AJ309" i="101"/>
  <c r="AW309" i="101" s="1"/>
  <c r="AK309" i="101"/>
  <c r="AX309" i="101" s="1"/>
  <c r="AI309" i="101"/>
  <c r="AV309" i="101" s="1"/>
  <c r="AG181" i="101"/>
  <c r="AO181" i="101"/>
  <c r="AL184" i="101"/>
  <c r="AP184" i="101"/>
  <c r="L184" i="101" s="1"/>
  <c r="AG185" i="101"/>
  <c r="AO185" i="101"/>
  <c r="AL188" i="101"/>
  <c r="AP188" i="101"/>
  <c r="L188" i="101" s="1"/>
  <c r="AG189" i="101"/>
  <c r="AO189" i="101"/>
  <c r="AL192" i="101"/>
  <c r="AP192" i="101"/>
  <c r="L192" i="101" s="1"/>
  <c r="AG193" i="101"/>
  <c r="AO193" i="101"/>
  <c r="AL196" i="101"/>
  <c r="AP196" i="101"/>
  <c r="L196" i="101" s="1"/>
  <c r="AG197" i="101"/>
  <c r="AO197" i="101"/>
  <c r="AL200" i="101"/>
  <c r="AP200" i="101"/>
  <c r="L200" i="101" s="1"/>
  <c r="AG201" i="101"/>
  <c r="AO201" i="101"/>
  <c r="AL204" i="101"/>
  <c r="AP204" i="101"/>
  <c r="L204" i="101" s="1"/>
  <c r="AG205" i="101"/>
  <c r="AO205" i="101"/>
  <c r="AL208" i="101"/>
  <c r="AP208" i="101"/>
  <c r="L208" i="101" s="1"/>
  <c r="AG209" i="101"/>
  <c r="AO209" i="101"/>
  <c r="AJ217" i="101"/>
  <c r="AW217" i="101" s="1"/>
  <c r="AT220" i="101"/>
  <c r="AP220" i="101"/>
  <c r="L220" i="101" s="1"/>
  <c r="AL220" i="101"/>
  <c r="AM220" i="101"/>
  <c r="AR220" i="101"/>
  <c r="AR222" i="101"/>
  <c r="AN222" i="101"/>
  <c r="J222" i="101"/>
  <c r="AG222" i="101"/>
  <c r="AL222" i="101"/>
  <c r="AQ222" i="101"/>
  <c r="AQ223" i="101"/>
  <c r="AM223" i="101"/>
  <c r="O223" i="101"/>
  <c r="I223" i="101"/>
  <c r="AN223" i="101"/>
  <c r="AS223" i="101"/>
  <c r="O224" i="101"/>
  <c r="AN224" i="101"/>
  <c r="AS224" i="101"/>
  <c r="L226" i="101"/>
  <c r="AM226" i="101"/>
  <c r="AS226" i="101"/>
  <c r="L227" i="101"/>
  <c r="AO227" i="101"/>
  <c r="AT227" i="101"/>
  <c r="AO232" i="101"/>
  <c r="AO236" i="101"/>
  <c r="AO240" i="101"/>
  <c r="AO244" i="101"/>
  <c r="AO248" i="101"/>
  <c r="AG213" i="101"/>
  <c r="AO213" i="101"/>
  <c r="AG217" i="101"/>
  <c r="AO217" i="101"/>
  <c r="AG221" i="101"/>
  <c r="AO221" i="101"/>
  <c r="AG225" i="101"/>
  <c r="AO225" i="101"/>
  <c r="AG229" i="101"/>
  <c r="AK229" i="101"/>
  <c r="AX229" i="101" s="1"/>
  <c r="AO229" i="101"/>
  <c r="I231" i="101"/>
  <c r="O231" i="101"/>
  <c r="AM231" i="101"/>
  <c r="AQ231" i="101"/>
  <c r="AG233" i="101"/>
  <c r="AK233" i="101"/>
  <c r="AX233" i="101" s="1"/>
  <c r="AO233" i="101"/>
  <c r="J234" i="101"/>
  <c r="AN234" i="101"/>
  <c r="AR234" i="101"/>
  <c r="I235" i="101"/>
  <c r="O235" i="101"/>
  <c r="AM235" i="101"/>
  <c r="AQ235" i="101"/>
  <c r="AG237" i="101"/>
  <c r="AK237" i="101"/>
  <c r="AX237" i="101" s="1"/>
  <c r="AO237" i="101"/>
  <c r="J238" i="101"/>
  <c r="AN238" i="101"/>
  <c r="AR238" i="101"/>
  <c r="I239" i="101"/>
  <c r="O239" i="101"/>
  <c r="AM239" i="101"/>
  <c r="AQ239" i="101"/>
  <c r="AG241" i="101"/>
  <c r="AK241" i="101"/>
  <c r="AX241" i="101" s="1"/>
  <c r="AO241" i="101"/>
  <c r="J242" i="101"/>
  <c r="AN242" i="101"/>
  <c r="AR242" i="101"/>
  <c r="I243" i="101"/>
  <c r="O243" i="101"/>
  <c r="AM243" i="101"/>
  <c r="AQ243" i="101"/>
  <c r="AG245" i="101"/>
  <c r="AO245" i="101"/>
  <c r="J246" i="101"/>
  <c r="AN246" i="101"/>
  <c r="AR246" i="101"/>
  <c r="I247" i="101"/>
  <c r="O247" i="101"/>
  <c r="AM247" i="101"/>
  <c r="AQ247" i="101"/>
  <c r="AG249" i="101"/>
  <c r="AO249" i="101"/>
  <c r="I254" i="101"/>
  <c r="AI255" i="101"/>
  <c r="AV255" i="101" s="1"/>
  <c r="O256" i="101"/>
  <c r="AO256" i="101"/>
  <c r="J258" i="101"/>
  <c r="AG258" i="101"/>
  <c r="AJ259" i="101"/>
  <c r="AW259" i="101" s="1"/>
  <c r="I260" i="101"/>
  <c r="J261" i="101"/>
  <c r="AG261" i="101"/>
  <c r="AL261" i="101"/>
  <c r="AT262" i="101"/>
  <c r="AP262" i="101"/>
  <c r="L262" i="101" s="1"/>
  <c r="AL262" i="101"/>
  <c r="AM262" i="101"/>
  <c r="AR262" i="101"/>
  <c r="AL265" i="101"/>
  <c r="AQ266" i="101"/>
  <c r="AM266" i="101"/>
  <c r="O266" i="101"/>
  <c r="I266" i="101"/>
  <c r="AT266" i="101"/>
  <c r="AP266" i="101"/>
  <c r="L266" i="101" s="1"/>
  <c r="AL266" i="101"/>
  <c r="AR266" i="101"/>
  <c r="AI267" i="101"/>
  <c r="AV267" i="101" s="1"/>
  <c r="AR269" i="101"/>
  <c r="AN269" i="101"/>
  <c r="J269" i="101"/>
  <c r="AQ269" i="101"/>
  <c r="AM269" i="101"/>
  <c r="O269" i="101"/>
  <c r="I269" i="101"/>
  <c r="AP269" i="101"/>
  <c r="L269" i="101" s="1"/>
  <c r="AG270" i="101"/>
  <c r="AL273" i="101"/>
  <c r="AQ274" i="101"/>
  <c r="AM274" i="101"/>
  <c r="O274" i="101"/>
  <c r="I274" i="101"/>
  <c r="AT274" i="101"/>
  <c r="AP274" i="101"/>
  <c r="L274" i="101" s="1"/>
  <c r="AL274" i="101"/>
  <c r="AR274" i="101"/>
  <c r="AK276" i="101"/>
  <c r="AX276" i="101" s="1"/>
  <c r="AJ276" i="101"/>
  <c r="AW276" i="101" s="1"/>
  <c r="AR277" i="101"/>
  <c r="AN277" i="101"/>
  <c r="J277" i="101"/>
  <c r="AQ277" i="101"/>
  <c r="AM277" i="101"/>
  <c r="O277" i="101"/>
  <c r="I277" i="101"/>
  <c r="AP277" i="101"/>
  <c r="L277" i="101" s="1"/>
  <c r="AG278" i="101"/>
  <c r="AL281" i="101"/>
  <c r="AQ282" i="101"/>
  <c r="AM282" i="101"/>
  <c r="O282" i="101"/>
  <c r="I282" i="101"/>
  <c r="AT282" i="101"/>
  <c r="AP282" i="101"/>
  <c r="L282" i="101" s="1"/>
  <c r="AL282" i="101"/>
  <c r="AR282" i="101"/>
  <c r="AK284" i="101"/>
  <c r="AX284" i="101" s="1"/>
  <c r="AJ284" i="101"/>
  <c r="AW284" i="101" s="1"/>
  <c r="AR285" i="101"/>
  <c r="AN285" i="101"/>
  <c r="J285" i="101"/>
  <c r="AQ285" i="101"/>
  <c r="AM285" i="101"/>
  <c r="O285" i="101"/>
  <c r="I285" i="101"/>
  <c r="AP285" i="101"/>
  <c r="L285" i="101" s="1"/>
  <c r="AG286" i="101"/>
  <c r="AG290" i="101"/>
  <c r="AK296" i="101"/>
  <c r="AX296" i="101" s="1"/>
  <c r="AJ296" i="101"/>
  <c r="AW296" i="101" s="1"/>
  <c r="AT299" i="101"/>
  <c r="AP299" i="101"/>
  <c r="L299" i="101" s="1"/>
  <c r="AL299" i="101"/>
  <c r="AQ299" i="101"/>
  <c r="AG299" i="101"/>
  <c r="J299" i="101"/>
  <c r="AO299" i="101"/>
  <c r="I299" i="101"/>
  <c r="AS299" i="101"/>
  <c r="AN299" i="101"/>
  <c r="O299" i="101"/>
  <c r="AR299" i="101"/>
  <c r="AT313" i="101"/>
  <c r="AP313" i="101"/>
  <c r="L313" i="101" s="1"/>
  <c r="AL313" i="101"/>
  <c r="AR313" i="101"/>
  <c r="AN313" i="101"/>
  <c r="J313" i="101"/>
  <c r="AM313" i="101"/>
  <c r="AG313" i="101"/>
  <c r="I313" i="101"/>
  <c r="AS313" i="101"/>
  <c r="AQ313" i="101"/>
  <c r="O313" i="101"/>
  <c r="AG234" i="101"/>
  <c r="AO234" i="101"/>
  <c r="AS234" i="101"/>
  <c r="AG238" i="101"/>
  <c r="AO238" i="101"/>
  <c r="AS238" i="101"/>
  <c r="AG242" i="101"/>
  <c r="AO242" i="101"/>
  <c r="AS242" i="101"/>
  <c r="AG246" i="101"/>
  <c r="AO246" i="101"/>
  <c r="AS246" i="101"/>
  <c r="AT258" i="101"/>
  <c r="AP258" i="101"/>
  <c r="L258" i="101" s="1"/>
  <c r="AL258" i="101"/>
  <c r="AM258" i="101"/>
  <c r="AR258" i="101"/>
  <c r="AR260" i="101"/>
  <c r="AN260" i="101"/>
  <c r="J260" i="101"/>
  <c r="AG260" i="101"/>
  <c r="AL260" i="101"/>
  <c r="AQ260" i="101"/>
  <c r="AQ261" i="101"/>
  <c r="AM261" i="101"/>
  <c r="O261" i="101"/>
  <c r="I261" i="101"/>
  <c r="AN261" i="101"/>
  <c r="AS261" i="101"/>
  <c r="AI262" i="101"/>
  <c r="AV262" i="101" s="1"/>
  <c r="AJ267" i="101"/>
  <c r="AW267" i="101" s="1"/>
  <c r="AK303" i="101"/>
  <c r="AX303" i="101" s="1"/>
  <c r="AJ303" i="101"/>
  <c r="AW303" i="101" s="1"/>
  <c r="AG231" i="101"/>
  <c r="AO231" i="101"/>
  <c r="AL234" i="101"/>
  <c r="AP234" i="101"/>
  <c r="L234" i="101" s="1"/>
  <c r="AG235" i="101"/>
  <c r="AO235" i="101"/>
  <c r="AL238" i="101"/>
  <c r="AP238" i="101"/>
  <c r="L238" i="101" s="1"/>
  <c r="AG239" i="101"/>
  <c r="AO239" i="101"/>
  <c r="AL242" i="101"/>
  <c r="AP242" i="101"/>
  <c r="L242" i="101" s="1"/>
  <c r="AG243" i="101"/>
  <c r="AO243" i="101"/>
  <c r="AL246" i="101"/>
  <c r="AP246" i="101"/>
  <c r="L246" i="101" s="1"/>
  <c r="AG247" i="101"/>
  <c r="AO247" i="101"/>
  <c r="AJ251" i="101"/>
  <c r="AW251" i="101" s="1"/>
  <c r="AT254" i="101"/>
  <c r="AP254" i="101"/>
  <c r="L254" i="101" s="1"/>
  <c r="AL254" i="101"/>
  <c r="AM254" i="101"/>
  <c r="AR254" i="101"/>
  <c r="AR256" i="101"/>
  <c r="AN256" i="101"/>
  <c r="J256" i="101"/>
  <c r="AG256" i="101"/>
  <c r="AL256" i="101"/>
  <c r="AQ256" i="101"/>
  <c r="AQ257" i="101"/>
  <c r="AM257" i="101"/>
  <c r="O257" i="101"/>
  <c r="I257" i="101"/>
  <c r="AN257" i="101"/>
  <c r="AS257" i="101"/>
  <c r="O258" i="101"/>
  <c r="AN258" i="101"/>
  <c r="AS258" i="101"/>
  <c r="L260" i="101"/>
  <c r="AM260" i="101"/>
  <c r="AS260" i="101"/>
  <c r="L261" i="101"/>
  <c r="AO261" i="101"/>
  <c r="AT261" i="101"/>
  <c r="AK264" i="101"/>
  <c r="AX264" i="101" s="1"/>
  <c r="AJ264" i="101"/>
  <c r="AW264" i="101" s="1"/>
  <c r="AR265" i="101"/>
  <c r="AN265" i="101"/>
  <c r="J265" i="101"/>
  <c r="AQ265" i="101"/>
  <c r="AM265" i="101"/>
  <c r="O265" i="101"/>
  <c r="I265" i="101"/>
  <c r="AP265" i="101"/>
  <c r="L265" i="101" s="1"/>
  <c r="AQ270" i="101"/>
  <c r="AM270" i="101"/>
  <c r="O270" i="101"/>
  <c r="I270" i="101"/>
  <c r="AT270" i="101"/>
  <c r="AP270" i="101"/>
  <c r="L270" i="101" s="1"/>
  <c r="AL270" i="101"/>
  <c r="AR270" i="101"/>
  <c r="AK272" i="101"/>
  <c r="AX272" i="101" s="1"/>
  <c r="AJ272" i="101"/>
  <c r="AW272" i="101" s="1"/>
  <c r="AR273" i="101"/>
  <c r="AN273" i="101"/>
  <c r="J273" i="101"/>
  <c r="AQ273" i="101"/>
  <c r="AM273" i="101"/>
  <c r="O273" i="101"/>
  <c r="I273" i="101"/>
  <c r="AP273" i="101"/>
  <c r="L273" i="101" s="1"/>
  <c r="AQ278" i="101"/>
  <c r="AM278" i="101"/>
  <c r="O278" i="101"/>
  <c r="I278" i="101"/>
  <c r="AT278" i="101"/>
  <c r="AP278" i="101"/>
  <c r="L278" i="101" s="1"/>
  <c r="AL278" i="101"/>
  <c r="AR278" i="101"/>
  <c r="AR281" i="101"/>
  <c r="AN281" i="101"/>
  <c r="J281" i="101"/>
  <c r="AQ281" i="101"/>
  <c r="AM281" i="101"/>
  <c r="O281" i="101"/>
  <c r="I281" i="101"/>
  <c r="AP281" i="101"/>
  <c r="L281" i="101" s="1"/>
  <c r="AQ286" i="101"/>
  <c r="AM286" i="101"/>
  <c r="O286" i="101"/>
  <c r="I286" i="101"/>
  <c r="AT286" i="101"/>
  <c r="AP286" i="101"/>
  <c r="L286" i="101" s="1"/>
  <c r="AL286" i="101"/>
  <c r="AR286" i="101"/>
  <c r="AK288" i="101"/>
  <c r="AX288" i="101" s="1"/>
  <c r="AJ288" i="101"/>
  <c r="AW288" i="101" s="1"/>
  <c r="AR290" i="101"/>
  <c r="AN290" i="101"/>
  <c r="J290" i="101"/>
  <c r="AQ290" i="101"/>
  <c r="AM290" i="101"/>
  <c r="O290" i="101"/>
  <c r="I290" i="101"/>
  <c r="AT290" i="101"/>
  <c r="AP290" i="101"/>
  <c r="L290" i="101" s="1"/>
  <c r="AL290" i="101"/>
  <c r="AR301" i="101"/>
  <c r="AN301" i="101"/>
  <c r="J301" i="101"/>
  <c r="AP301" i="101"/>
  <c r="L301" i="101" s="1"/>
  <c r="I301" i="101"/>
  <c r="AT301" i="101"/>
  <c r="AO301" i="101"/>
  <c r="O301" i="101"/>
  <c r="AS301" i="101"/>
  <c r="AM301" i="101"/>
  <c r="AL301" i="101"/>
  <c r="AQ302" i="101"/>
  <c r="AM302" i="101"/>
  <c r="O302" i="101"/>
  <c r="I302" i="101"/>
  <c r="AR302" i="101"/>
  <c r="AL302" i="101"/>
  <c r="AG302" i="101"/>
  <c r="J302" i="101"/>
  <c r="AP302" i="101"/>
  <c r="L302" i="101" s="1"/>
  <c r="AT302" i="101"/>
  <c r="AO302" i="101"/>
  <c r="AS302" i="101"/>
  <c r="AJ311" i="101"/>
  <c r="AW311" i="101" s="1"/>
  <c r="AK311" i="101"/>
  <c r="AX311" i="101" s="1"/>
  <c r="AG251" i="101"/>
  <c r="AO251" i="101"/>
  <c r="AG255" i="101"/>
  <c r="AO255" i="101"/>
  <c r="AG259" i="101"/>
  <c r="AO259" i="101"/>
  <c r="AG263" i="101"/>
  <c r="AO263" i="101"/>
  <c r="J264" i="101"/>
  <c r="AN264" i="101"/>
  <c r="AR264" i="101"/>
  <c r="AG267" i="101"/>
  <c r="AO267" i="101"/>
  <c r="J268" i="101"/>
  <c r="AN268" i="101"/>
  <c r="AR268" i="101"/>
  <c r="AG271" i="101"/>
  <c r="AO271" i="101"/>
  <c r="J272" i="101"/>
  <c r="AN272" i="101"/>
  <c r="AR272" i="101"/>
  <c r="AG275" i="101"/>
  <c r="AO275" i="101"/>
  <c r="J276" i="101"/>
  <c r="AN276" i="101"/>
  <c r="AR276" i="101"/>
  <c r="AG279" i="101"/>
  <c r="AO279" i="101"/>
  <c r="J280" i="101"/>
  <c r="AN280" i="101"/>
  <c r="AR280" i="101"/>
  <c r="AG283" i="101"/>
  <c r="AO283" i="101"/>
  <c r="J284" i="101"/>
  <c r="AN284" i="101"/>
  <c r="AR284" i="101"/>
  <c r="AG287" i="101"/>
  <c r="AO287" i="101"/>
  <c r="J288" i="101"/>
  <c r="AN288" i="101"/>
  <c r="AR288" i="101"/>
  <c r="I289" i="101"/>
  <c r="O289" i="101"/>
  <c r="AM289" i="101"/>
  <c r="AQ289" i="101"/>
  <c r="AG291" i="101"/>
  <c r="AK291" i="101"/>
  <c r="AX291" i="101" s="1"/>
  <c r="AO291" i="101"/>
  <c r="J292" i="101"/>
  <c r="AN292" i="101"/>
  <c r="AR292" i="101"/>
  <c r="I293" i="101"/>
  <c r="O293" i="101"/>
  <c r="AM293" i="101"/>
  <c r="AQ293" i="101"/>
  <c r="AG295" i="101"/>
  <c r="AK295" i="101"/>
  <c r="AX295" i="101" s="1"/>
  <c r="AO295" i="101"/>
  <c r="J296" i="101"/>
  <c r="AN296" i="101"/>
  <c r="AR296" i="101"/>
  <c r="AR297" i="101"/>
  <c r="AN297" i="101"/>
  <c r="J297" i="101"/>
  <c r="AG297" i="101"/>
  <c r="AL297" i="101"/>
  <c r="AQ297" i="101"/>
  <c r="AQ298" i="101"/>
  <c r="AM298" i="101"/>
  <c r="O298" i="101"/>
  <c r="I298" i="101"/>
  <c r="AN298" i="101"/>
  <c r="AS298" i="101"/>
  <c r="I303" i="101"/>
  <c r="AO303" i="101"/>
  <c r="AI304" i="101"/>
  <c r="AV304" i="101" s="1"/>
  <c r="O305" i="101"/>
  <c r="AO305" i="101"/>
  <c r="AT305" i="101"/>
  <c r="AP306" i="101"/>
  <c r="L306" i="101" s="1"/>
  <c r="J307" i="101"/>
  <c r="AG307" i="101"/>
  <c r="AK307" i="101"/>
  <c r="AX307" i="101" s="1"/>
  <c r="AJ308" i="101"/>
  <c r="AW308" i="101" s="1"/>
  <c r="I309" i="101"/>
  <c r="AS311" i="101"/>
  <c r="AR315" i="101"/>
  <c r="AN315" i="101"/>
  <c r="J315" i="101"/>
  <c r="AT315" i="101"/>
  <c r="AP315" i="101"/>
  <c r="L315" i="101" s="1"/>
  <c r="AL315" i="101"/>
  <c r="AO315" i="101"/>
  <c r="I317" i="101"/>
  <c r="AG317" i="101"/>
  <c r="AS319" i="101"/>
  <c r="AK321" i="101"/>
  <c r="AX321" i="101" s="1"/>
  <c r="AJ321" i="101"/>
  <c r="AW321" i="101" s="1"/>
  <c r="AR328" i="101"/>
  <c r="AN328" i="101"/>
  <c r="J328" i="101"/>
  <c r="AT328" i="101"/>
  <c r="AO328" i="101"/>
  <c r="O328" i="101"/>
  <c r="AM328" i="101"/>
  <c r="AG328" i="101"/>
  <c r="I328" i="101"/>
  <c r="AS328" i="101"/>
  <c r="AL328" i="101"/>
  <c r="AQ328" i="101"/>
  <c r="L328" i="101"/>
  <c r="AG264" i="101"/>
  <c r="AO264" i="101"/>
  <c r="AG268" i="101"/>
  <c r="AO268" i="101"/>
  <c r="AG272" i="101"/>
  <c r="AO272" i="101"/>
  <c r="AG276" i="101"/>
  <c r="AO276" i="101"/>
  <c r="AG280" i="101"/>
  <c r="AO280" i="101"/>
  <c r="AG284" i="101"/>
  <c r="AO284" i="101"/>
  <c r="AG288" i="101"/>
  <c r="AO288" i="101"/>
  <c r="J289" i="101"/>
  <c r="AN289" i="101"/>
  <c r="AR289" i="101"/>
  <c r="AG292" i="101"/>
  <c r="AO292" i="101"/>
  <c r="J293" i="101"/>
  <c r="AN293" i="101"/>
  <c r="AR293" i="101"/>
  <c r="AG296" i="101"/>
  <c r="AO296" i="101"/>
  <c r="J303" i="101"/>
  <c r="AG303" i="101"/>
  <c r="AJ304" i="101"/>
  <c r="AW304" i="101" s="1"/>
  <c r="I305" i="101"/>
  <c r="J306" i="101"/>
  <c r="AG306" i="101"/>
  <c r="AL306" i="101"/>
  <c r="AT307" i="101"/>
  <c r="AP307" i="101"/>
  <c r="L307" i="101" s="1"/>
  <c r="AL307" i="101"/>
  <c r="AM307" i="101"/>
  <c r="AR307" i="101"/>
  <c r="AR309" i="101"/>
  <c r="AN309" i="101"/>
  <c r="J309" i="101"/>
  <c r="AG309" i="101"/>
  <c r="AL309" i="101"/>
  <c r="AQ309" i="101"/>
  <c r="I311" i="101"/>
  <c r="AG311" i="101"/>
  <c r="AT317" i="101"/>
  <c r="AP317" i="101"/>
  <c r="L317" i="101" s="1"/>
  <c r="AL317" i="101"/>
  <c r="AR317" i="101"/>
  <c r="AN317" i="101"/>
  <c r="J317" i="101"/>
  <c r="AO317" i="101"/>
  <c r="I319" i="101"/>
  <c r="AG319" i="101"/>
  <c r="AG289" i="101"/>
  <c r="AO289" i="101"/>
  <c r="AG293" i="101"/>
  <c r="AO293" i="101"/>
  <c r="AI297" i="101"/>
  <c r="AV297" i="101" s="1"/>
  <c r="AT303" i="101"/>
  <c r="AP303" i="101"/>
  <c r="L303" i="101" s="1"/>
  <c r="AL303" i="101"/>
  <c r="AM303" i="101"/>
  <c r="AR303" i="101"/>
  <c r="AR305" i="101"/>
  <c r="AN305" i="101"/>
  <c r="J305" i="101"/>
  <c r="AG305" i="101"/>
  <c r="AL305" i="101"/>
  <c r="AQ305" i="101"/>
  <c r="AQ306" i="101"/>
  <c r="AM306" i="101"/>
  <c r="O306" i="101"/>
  <c r="I306" i="101"/>
  <c r="AN306" i="101"/>
  <c r="AS306" i="101"/>
  <c r="AR311" i="101"/>
  <c r="AN311" i="101"/>
  <c r="J311" i="101"/>
  <c r="AT311" i="101"/>
  <c r="AP311" i="101"/>
  <c r="L311" i="101" s="1"/>
  <c r="AL311" i="101"/>
  <c r="AO311" i="101"/>
  <c r="AI317" i="101"/>
  <c r="AV317" i="101" s="1"/>
  <c r="AR319" i="101"/>
  <c r="AN319" i="101"/>
  <c r="J319" i="101"/>
  <c r="AT319" i="101"/>
  <c r="AP319" i="101"/>
  <c r="L319" i="101" s="1"/>
  <c r="AL319" i="101"/>
  <c r="AO319" i="101"/>
  <c r="AJ326" i="101"/>
  <c r="AW326" i="101" s="1"/>
  <c r="AK326" i="101"/>
  <c r="AX326" i="101" s="1"/>
  <c r="AI326" i="101"/>
  <c r="AV326" i="101" s="1"/>
  <c r="AQ333" i="101"/>
  <c r="AM333" i="101"/>
  <c r="O333" i="101"/>
  <c r="I333" i="101"/>
  <c r="AT333" i="101"/>
  <c r="AO333" i="101"/>
  <c r="AR333" i="101"/>
  <c r="AL333" i="101"/>
  <c r="AG333" i="101"/>
  <c r="J333" i="101"/>
  <c r="AS333" i="101"/>
  <c r="AP333" i="101"/>
  <c r="L333" i="101" s="1"/>
  <c r="AJ334" i="101"/>
  <c r="AW334" i="101" s="1"/>
  <c r="AK334" i="101"/>
  <c r="AX334" i="101" s="1"/>
  <c r="AI334" i="101"/>
  <c r="AV334" i="101" s="1"/>
  <c r="AG300" i="101"/>
  <c r="AO300" i="101"/>
  <c r="AG304" i="101"/>
  <c r="AO304" i="101"/>
  <c r="AG308" i="101"/>
  <c r="AO308" i="101"/>
  <c r="I310" i="101"/>
  <c r="O310" i="101"/>
  <c r="AM310" i="101"/>
  <c r="AQ310" i="101"/>
  <c r="AG312" i="101"/>
  <c r="AO312" i="101"/>
  <c r="I314" i="101"/>
  <c r="O314" i="101"/>
  <c r="AM314" i="101"/>
  <c r="AQ314" i="101"/>
  <c r="AG316" i="101"/>
  <c r="AK316" i="101"/>
  <c r="AX316" i="101" s="1"/>
  <c r="AO316" i="101"/>
  <c r="I318" i="101"/>
  <c r="O318" i="101"/>
  <c r="AM318" i="101"/>
  <c r="AQ318" i="101"/>
  <c r="AG320" i="101"/>
  <c r="AO320" i="101"/>
  <c r="J321" i="101"/>
  <c r="AN321" i="101"/>
  <c r="AR321" i="101"/>
  <c r="I322" i="101"/>
  <c r="O322" i="101"/>
  <c r="AO322" i="101"/>
  <c r="I323" i="101"/>
  <c r="O325" i="101"/>
  <c r="AO325" i="101"/>
  <c r="AL329" i="101"/>
  <c r="I330" i="101"/>
  <c r="AK351" i="101"/>
  <c r="AX351" i="101" s="1"/>
  <c r="AJ351" i="101"/>
  <c r="AW351" i="101" s="1"/>
  <c r="AI351" i="101"/>
  <c r="AV351" i="101" s="1"/>
  <c r="AG321" i="101"/>
  <c r="AO321" i="101"/>
  <c r="AS321" i="101"/>
  <c r="AT330" i="101"/>
  <c r="AP330" i="101"/>
  <c r="L330" i="101" s="1"/>
  <c r="AL330" i="101"/>
  <c r="AQ330" i="101"/>
  <c r="AG330" i="101"/>
  <c r="J330" i="101"/>
  <c r="AO330" i="101"/>
  <c r="AQ342" i="101"/>
  <c r="AM342" i="101"/>
  <c r="O342" i="101"/>
  <c r="I342" i="101"/>
  <c r="AT342" i="101"/>
  <c r="AP342" i="101"/>
  <c r="L342" i="101" s="1"/>
  <c r="AL342" i="101"/>
  <c r="AO342" i="101"/>
  <c r="J342" i="101"/>
  <c r="AN342" i="101"/>
  <c r="AG342" i="101"/>
  <c r="AS342" i="101"/>
  <c r="AR342" i="101"/>
  <c r="AG310" i="101"/>
  <c r="AO310" i="101"/>
  <c r="AG314" i="101"/>
  <c r="AO314" i="101"/>
  <c r="AG318" i="101"/>
  <c r="AO318" i="101"/>
  <c r="AL321" i="101"/>
  <c r="AP321" i="101"/>
  <c r="L321" i="101" s="1"/>
  <c r="AQ322" i="101"/>
  <c r="AM322" i="101"/>
  <c r="AG322" i="101"/>
  <c r="AL322" i="101"/>
  <c r="AR322" i="101"/>
  <c r="AT323" i="101"/>
  <c r="AP323" i="101"/>
  <c r="L323" i="101" s="1"/>
  <c r="AL323" i="101"/>
  <c r="AM323" i="101"/>
  <c r="AR323" i="101"/>
  <c r="AR325" i="101"/>
  <c r="AN325" i="101"/>
  <c r="J325" i="101"/>
  <c r="AG325" i="101"/>
  <c r="AL325" i="101"/>
  <c r="AQ325" i="101"/>
  <c r="AT326" i="101"/>
  <c r="AP326" i="101"/>
  <c r="L326" i="101" s="1"/>
  <c r="AL326" i="101"/>
  <c r="AO326" i="101"/>
  <c r="I326" i="101"/>
  <c r="AN326" i="101"/>
  <c r="AQ329" i="101"/>
  <c r="AM329" i="101"/>
  <c r="O329" i="101"/>
  <c r="I329" i="101"/>
  <c r="AP329" i="101"/>
  <c r="L329" i="101" s="1"/>
  <c r="AO329" i="101"/>
  <c r="O330" i="101"/>
  <c r="AR330" i="101"/>
  <c r="AR332" i="101"/>
  <c r="AN332" i="101"/>
  <c r="J332" i="101"/>
  <c r="AS332" i="101"/>
  <c r="AM332" i="101"/>
  <c r="AP332" i="101"/>
  <c r="L332" i="101" s="1"/>
  <c r="I332" i="101"/>
  <c r="AQ332" i="101"/>
  <c r="AT338" i="101"/>
  <c r="AP338" i="101"/>
  <c r="L338" i="101" s="1"/>
  <c r="AL338" i="101"/>
  <c r="AQ338" i="101"/>
  <c r="AG338" i="101"/>
  <c r="J338" i="101"/>
  <c r="AO338" i="101"/>
  <c r="I338" i="101"/>
  <c r="AS338" i="101"/>
  <c r="AN338" i="101"/>
  <c r="O338" i="101"/>
  <c r="AR338" i="101"/>
  <c r="AS340" i="101"/>
  <c r="AO340" i="101"/>
  <c r="AG340" i="101"/>
  <c r="AR340" i="101"/>
  <c r="AN340" i="101"/>
  <c r="J340" i="101"/>
  <c r="AM340" i="101"/>
  <c r="I340" i="101"/>
  <c r="AT340" i="101"/>
  <c r="AL340" i="101"/>
  <c r="O340" i="101"/>
  <c r="AQ340" i="101"/>
  <c r="L340" i="101"/>
  <c r="AG324" i="101"/>
  <c r="AO324" i="101"/>
  <c r="AJ331" i="101"/>
  <c r="AW331" i="101" s="1"/>
  <c r="AT334" i="101"/>
  <c r="AP334" i="101"/>
  <c r="L334" i="101" s="1"/>
  <c r="AL334" i="101"/>
  <c r="AM334" i="101"/>
  <c r="AR334" i="101"/>
  <c r="AR336" i="101"/>
  <c r="AN336" i="101"/>
  <c r="J336" i="101"/>
  <c r="AG336" i="101"/>
  <c r="AL336" i="101"/>
  <c r="AQ336" i="101"/>
  <c r="AQ337" i="101"/>
  <c r="AM337" i="101"/>
  <c r="O337" i="101"/>
  <c r="I337" i="101"/>
  <c r="AN337" i="101"/>
  <c r="AS337" i="101"/>
  <c r="AG341" i="101"/>
  <c r="AJ343" i="101"/>
  <c r="AW343" i="101" s="1"/>
  <c r="AR341" i="101"/>
  <c r="AN341" i="101"/>
  <c r="J341" i="101"/>
  <c r="AQ341" i="101"/>
  <c r="AM341" i="101"/>
  <c r="O341" i="101"/>
  <c r="I341" i="101"/>
  <c r="AP341" i="101"/>
  <c r="L341" i="101" s="1"/>
  <c r="AR345" i="101"/>
  <c r="AN345" i="101"/>
  <c r="J345" i="101"/>
  <c r="AQ345" i="101"/>
  <c r="AM345" i="101"/>
  <c r="O345" i="101"/>
  <c r="I345" i="101"/>
  <c r="AT345" i="101"/>
  <c r="AP345" i="101"/>
  <c r="L345" i="101" s="1"/>
  <c r="AL345" i="101"/>
  <c r="AR349" i="101"/>
  <c r="AN349" i="101"/>
  <c r="J349" i="101"/>
  <c r="AQ349" i="101"/>
  <c r="AM349" i="101"/>
  <c r="O349" i="101"/>
  <c r="I349" i="101"/>
  <c r="AT349" i="101"/>
  <c r="AP349" i="101"/>
  <c r="L349" i="101" s="1"/>
  <c r="AL349" i="101"/>
  <c r="AJ339" i="101"/>
  <c r="AW339" i="101" s="1"/>
  <c r="AS341" i="101"/>
  <c r="AO345" i="101"/>
  <c r="AO349" i="101"/>
  <c r="AG346" i="101"/>
  <c r="AO346" i="101"/>
  <c r="AS346" i="101"/>
  <c r="AG350" i="101"/>
  <c r="AO350" i="101"/>
  <c r="AS350" i="101"/>
  <c r="AG327" i="101"/>
  <c r="AO327" i="101"/>
  <c r="AG331" i="101"/>
  <c r="AO331" i="101"/>
  <c r="AG335" i="101"/>
  <c r="AO335" i="101"/>
  <c r="AG339" i="101"/>
  <c r="AO339" i="101"/>
  <c r="AG343" i="101"/>
  <c r="AO343" i="101"/>
  <c r="J344" i="101"/>
  <c r="AN344" i="101"/>
  <c r="AR344" i="101"/>
  <c r="AL346" i="101"/>
  <c r="AP346" i="101"/>
  <c r="L346" i="101" s="1"/>
  <c r="AT346" i="101"/>
  <c r="AG347" i="101"/>
  <c r="AO347" i="101"/>
  <c r="J348" i="101"/>
  <c r="AN348" i="101"/>
  <c r="AR348" i="101"/>
  <c r="AL350" i="101"/>
  <c r="AP350" i="101"/>
  <c r="L350" i="101" s="1"/>
  <c r="AT350" i="101"/>
  <c r="AG351" i="101"/>
  <c r="AO351" i="101"/>
  <c r="AG344" i="101"/>
  <c r="AO344" i="101"/>
  <c r="I346" i="101"/>
  <c r="O346" i="101"/>
  <c r="AM346" i="101"/>
  <c r="AG348" i="101"/>
  <c r="AO348" i="101"/>
  <c r="I350" i="101"/>
  <c r="O350" i="101"/>
  <c r="AM350" i="101"/>
  <c r="AC5" i="100"/>
  <c r="O56" i="2" s="1"/>
  <c r="AG5" i="100"/>
  <c r="S56" i="2" s="1"/>
  <c r="AK5" i="100"/>
  <c r="W56" i="2" s="1"/>
  <c r="Y19" i="100"/>
  <c r="AF5" i="100"/>
  <c r="R56" i="2" s="1"/>
  <c r="AD5" i="100"/>
  <c r="P56" i="2" s="1"/>
  <c r="AL5" i="100"/>
  <c r="X56" i="2" s="1"/>
  <c r="Z19" i="100"/>
  <c r="AG22" i="100"/>
  <c r="AO22" i="100"/>
  <c r="AS26" i="100"/>
  <c r="AO30" i="100"/>
  <c r="AG162" i="100"/>
  <c r="AL169" i="100"/>
  <c r="AI171" i="100"/>
  <c r="AV171" i="100" s="1"/>
  <c r="AR178" i="100"/>
  <c r="AN178" i="100"/>
  <c r="J178" i="100"/>
  <c r="AQ178" i="100"/>
  <c r="AM178" i="100"/>
  <c r="O178" i="100"/>
  <c r="I178" i="100"/>
  <c r="AR190" i="100"/>
  <c r="AN190" i="100"/>
  <c r="J190" i="100"/>
  <c r="AQ190" i="100"/>
  <c r="AM190" i="100"/>
  <c r="O190" i="100"/>
  <c r="I190" i="100"/>
  <c r="AT190" i="100"/>
  <c r="AP190" i="100"/>
  <c r="L190" i="100" s="1"/>
  <c r="AL190" i="100"/>
  <c r="AR198" i="100"/>
  <c r="AN198" i="100"/>
  <c r="J198" i="100"/>
  <c r="AQ198" i="100"/>
  <c r="AM198" i="100"/>
  <c r="O198" i="100"/>
  <c r="I198" i="100"/>
  <c r="AT198" i="100"/>
  <c r="AP198" i="100"/>
  <c r="L198" i="100" s="1"/>
  <c r="AL198" i="100"/>
  <c r="AR202" i="100"/>
  <c r="AN202" i="100"/>
  <c r="J202" i="100"/>
  <c r="AQ202" i="100"/>
  <c r="AM202" i="100"/>
  <c r="O202" i="100"/>
  <c r="I202" i="100"/>
  <c r="AT202" i="100"/>
  <c r="AP202" i="100"/>
  <c r="L202" i="100" s="1"/>
  <c r="AL202" i="100"/>
  <c r="AK236" i="100"/>
  <c r="AX236" i="100" s="1"/>
  <c r="AI236" i="100"/>
  <c r="AV236" i="100" s="1"/>
  <c r="AJ236" i="100"/>
  <c r="AW236" i="100" s="1"/>
  <c r="AL22" i="100"/>
  <c r="AP22" i="100"/>
  <c r="L22" i="100" s="1"/>
  <c r="AT22" i="100"/>
  <c r="AG23" i="100"/>
  <c r="AO23" i="100"/>
  <c r="AS23" i="100"/>
  <c r="J24" i="100"/>
  <c r="AJ24" i="100"/>
  <c r="AW24" i="100" s="1"/>
  <c r="AN24" i="100"/>
  <c r="AR24" i="100"/>
  <c r="AL26" i="100"/>
  <c r="AP26" i="100"/>
  <c r="L26" i="100" s="1"/>
  <c r="AT26" i="100"/>
  <c r="AG27" i="100"/>
  <c r="AO27" i="100"/>
  <c r="AS27" i="100"/>
  <c r="J28" i="100"/>
  <c r="AN28" i="100"/>
  <c r="AR28" i="100"/>
  <c r="AI29" i="100"/>
  <c r="AV29" i="100" s="1"/>
  <c r="AL30" i="100"/>
  <c r="AP30" i="100"/>
  <c r="L30" i="100" s="1"/>
  <c r="AT30" i="100"/>
  <c r="AG155" i="100"/>
  <c r="AO155" i="100"/>
  <c r="J156" i="100"/>
  <c r="AN156" i="100"/>
  <c r="AR156" i="100"/>
  <c r="I157" i="100"/>
  <c r="O157" i="100"/>
  <c r="AM157" i="100"/>
  <c r="AQ157" i="100"/>
  <c r="AL158" i="100"/>
  <c r="AP158" i="100"/>
  <c r="L158" i="100" s="1"/>
  <c r="AT158" i="100"/>
  <c r="AG159" i="100"/>
  <c r="AO159" i="100"/>
  <c r="J160" i="100"/>
  <c r="AN160" i="100"/>
  <c r="AR160" i="100"/>
  <c r="I161" i="100"/>
  <c r="O161" i="100"/>
  <c r="AM161" i="100"/>
  <c r="AQ161" i="100"/>
  <c r="AL162" i="100"/>
  <c r="AP162" i="100"/>
  <c r="L162" i="100" s="1"/>
  <c r="AT162" i="100"/>
  <c r="AG163" i="100"/>
  <c r="AK163" i="100"/>
  <c r="AX163" i="100" s="1"/>
  <c r="AO163" i="100"/>
  <c r="J164" i="100"/>
  <c r="AN164" i="100"/>
  <c r="AR164" i="100"/>
  <c r="I165" i="100"/>
  <c r="O165" i="100"/>
  <c r="AM165" i="100"/>
  <c r="AQ165" i="100"/>
  <c r="AL166" i="100"/>
  <c r="AP166" i="100"/>
  <c r="L166" i="100" s="1"/>
  <c r="AT166" i="100"/>
  <c r="AG167" i="100"/>
  <c r="AO167" i="100"/>
  <c r="AS167" i="100"/>
  <c r="AM169" i="100"/>
  <c r="AS169" i="100"/>
  <c r="L170" i="100"/>
  <c r="AO170" i="100"/>
  <c r="AT170" i="100"/>
  <c r="I171" i="100"/>
  <c r="AJ171" i="100"/>
  <c r="AW171" i="100" s="1"/>
  <c r="O173" i="100"/>
  <c r="AO173" i="100"/>
  <c r="J175" i="100"/>
  <c r="AG175" i="100"/>
  <c r="AJ176" i="100"/>
  <c r="AW176" i="100" s="1"/>
  <c r="AS178" i="100"/>
  <c r="AO186" i="100"/>
  <c r="AO190" i="100"/>
  <c r="AO194" i="100"/>
  <c r="AO198" i="100"/>
  <c r="AO202" i="100"/>
  <c r="AO206" i="100"/>
  <c r="AO210" i="100"/>
  <c r="AS22" i="100"/>
  <c r="AG26" i="100"/>
  <c r="AO26" i="100"/>
  <c r="AI156" i="100"/>
  <c r="AV156" i="100" s="1"/>
  <c r="AG158" i="100"/>
  <c r="AS158" i="100"/>
  <c r="AO162" i="100"/>
  <c r="AS166" i="100"/>
  <c r="AG169" i="100"/>
  <c r="AQ169" i="100"/>
  <c r="AP178" i="100"/>
  <c r="L178" i="100" s="1"/>
  <c r="AR182" i="100"/>
  <c r="AN182" i="100"/>
  <c r="J182" i="100"/>
  <c r="AQ182" i="100"/>
  <c r="AM182" i="100"/>
  <c r="O182" i="100"/>
  <c r="I182" i="100"/>
  <c r="AT182" i="100"/>
  <c r="AP182" i="100"/>
  <c r="L182" i="100" s="1"/>
  <c r="AL182" i="100"/>
  <c r="AR214" i="100"/>
  <c r="AN214" i="100"/>
  <c r="J214" i="100"/>
  <c r="AQ214" i="100"/>
  <c r="AM214" i="100"/>
  <c r="O214" i="100"/>
  <c r="I214" i="100"/>
  <c r="AT214" i="100"/>
  <c r="AP214" i="100"/>
  <c r="L214" i="100" s="1"/>
  <c r="AL214" i="100"/>
  <c r="I22" i="100"/>
  <c r="AQ22" i="100"/>
  <c r="AG24" i="100"/>
  <c r="AK24" i="100"/>
  <c r="AX24" i="100" s="1"/>
  <c r="AO24" i="100"/>
  <c r="AS24" i="100"/>
  <c r="I26" i="100"/>
  <c r="O26" i="100"/>
  <c r="AM26" i="100"/>
  <c r="AQ26" i="100"/>
  <c r="AG28" i="100"/>
  <c r="AO28" i="100"/>
  <c r="AS28" i="100"/>
  <c r="I30" i="100"/>
  <c r="O30" i="100"/>
  <c r="AM30" i="100"/>
  <c r="AQ30" i="100"/>
  <c r="AG156" i="100"/>
  <c r="AO156" i="100"/>
  <c r="AS156" i="100"/>
  <c r="I158" i="100"/>
  <c r="O158" i="100"/>
  <c r="AM158" i="100"/>
  <c r="AQ158" i="100"/>
  <c r="AG160" i="100"/>
  <c r="AO160" i="100"/>
  <c r="AS160" i="100"/>
  <c r="I162" i="100"/>
  <c r="O162" i="100"/>
  <c r="AM162" i="100"/>
  <c r="AQ162" i="100"/>
  <c r="AG164" i="100"/>
  <c r="AO164" i="100"/>
  <c r="AS164" i="100"/>
  <c r="I166" i="100"/>
  <c r="O166" i="100"/>
  <c r="AM166" i="100"/>
  <c r="AQ166" i="100"/>
  <c r="O169" i="100"/>
  <c r="AO169" i="100"/>
  <c r="AT175" i="100"/>
  <c r="AP175" i="100"/>
  <c r="L175" i="100" s="1"/>
  <c r="AL175" i="100"/>
  <c r="AM175" i="100"/>
  <c r="AR175" i="100"/>
  <c r="AL178" i="100"/>
  <c r="AT178" i="100"/>
  <c r="AQ179" i="100"/>
  <c r="AM179" i="100"/>
  <c r="O179" i="100"/>
  <c r="I179" i="100"/>
  <c r="AT179" i="100"/>
  <c r="AP179" i="100"/>
  <c r="L179" i="100" s="1"/>
  <c r="AL179" i="100"/>
  <c r="AS179" i="100"/>
  <c r="AO179" i="100"/>
  <c r="AG179" i="100"/>
  <c r="AN179" i="100"/>
  <c r="AK180" i="100"/>
  <c r="AX180" i="100" s="1"/>
  <c r="AJ180" i="100"/>
  <c r="AW180" i="100" s="1"/>
  <c r="AG182" i="100"/>
  <c r="AS182" i="100"/>
  <c r="AG186" i="100"/>
  <c r="AJ188" i="100"/>
  <c r="AW188" i="100" s="1"/>
  <c r="AG190" i="100"/>
  <c r="AS190" i="100"/>
  <c r="AK192" i="100"/>
  <c r="AX192" i="100" s="1"/>
  <c r="AJ192" i="100"/>
  <c r="AW192" i="100" s="1"/>
  <c r="AG194" i="100"/>
  <c r="AK196" i="100"/>
  <c r="AX196" i="100" s="1"/>
  <c r="AJ196" i="100"/>
  <c r="AW196" i="100" s="1"/>
  <c r="AG198" i="100"/>
  <c r="AS198" i="100"/>
  <c r="AG202" i="100"/>
  <c r="AS202" i="100"/>
  <c r="AK204" i="100"/>
  <c r="AX204" i="100" s="1"/>
  <c r="AJ204" i="100"/>
  <c r="AW204" i="100" s="1"/>
  <c r="AG206" i="100"/>
  <c r="AK208" i="100"/>
  <c r="AX208" i="100" s="1"/>
  <c r="AJ208" i="100"/>
  <c r="AW208" i="100" s="1"/>
  <c r="AG210" i="100"/>
  <c r="AK212" i="100"/>
  <c r="AX212" i="100" s="1"/>
  <c r="AJ212" i="100"/>
  <c r="AW212" i="100" s="1"/>
  <c r="AG214" i="100"/>
  <c r="AS214" i="100"/>
  <c r="AQ217" i="100"/>
  <c r="AM217" i="100"/>
  <c r="O217" i="100"/>
  <c r="I217" i="100"/>
  <c r="AR217" i="100"/>
  <c r="AL217" i="100"/>
  <c r="AG217" i="100"/>
  <c r="J217" i="100"/>
  <c r="AP217" i="100"/>
  <c r="L217" i="100" s="1"/>
  <c r="AT217" i="100"/>
  <c r="AO217" i="100"/>
  <c r="AS217" i="100"/>
  <c r="AG30" i="100"/>
  <c r="AS30" i="100"/>
  <c r="AO158" i="100"/>
  <c r="AS162" i="100"/>
  <c r="AG166" i="100"/>
  <c r="AO166" i="100"/>
  <c r="AR169" i="100"/>
  <c r="AN169" i="100"/>
  <c r="J169" i="100"/>
  <c r="AQ170" i="100"/>
  <c r="AM170" i="100"/>
  <c r="O170" i="100"/>
  <c r="I170" i="100"/>
  <c r="AN170" i="100"/>
  <c r="AS170" i="100"/>
  <c r="AK177" i="100"/>
  <c r="AX177" i="100" s="1"/>
  <c r="AJ177" i="100"/>
  <c r="AW177" i="100" s="1"/>
  <c r="AR186" i="100"/>
  <c r="AN186" i="100"/>
  <c r="J186" i="100"/>
  <c r="AQ186" i="100"/>
  <c r="AM186" i="100"/>
  <c r="O186" i="100"/>
  <c r="I186" i="100"/>
  <c r="AT186" i="100"/>
  <c r="AP186" i="100"/>
  <c r="L186" i="100" s="1"/>
  <c r="AL186" i="100"/>
  <c r="AR194" i="100"/>
  <c r="AN194" i="100"/>
  <c r="J194" i="100"/>
  <c r="AQ194" i="100"/>
  <c r="AM194" i="100"/>
  <c r="O194" i="100"/>
  <c r="I194" i="100"/>
  <c r="AT194" i="100"/>
  <c r="AP194" i="100"/>
  <c r="L194" i="100" s="1"/>
  <c r="AL194" i="100"/>
  <c r="AR206" i="100"/>
  <c r="AN206" i="100"/>
  <c r="J206" i="100"/>
  <c r="AQ206" i="100"/>
  <c r="AM206" i="100"/>
  <c r="O206" i="100"/>
  <c r="I206" i="100"/>
  <c r="AT206" i="100"/>
  <c r="AP206" i="100"/>
  <c r="L206" i="100" s="1"/>
  <c r="AL206" i="100"/>
  <c r="AR210" i="100"/>
  <c r="AN210" i="100"/>
  <c r="J210" i="100"/>
  <c r="AQ210" i="100"/>
  <c r="AM210" i="100"/>
  <c r="O210" i="100"/>
  <c r="I210" i="100"/>
  <c r="AT210" i="100"/>
  <c r="AP210" i="100"/>
  <c r="L210" i="100" s="1"/>
  <c r="AL210" i="100"/>
  <c r="O22" i="100"/>
  <c r="AM22" i="100"/>
  <c r="J22" i="100"/>
  <c r="AN22" i="100"/>
  <c r="I23" i="100"/>
  <c r="O23" i="100"/>
  <c r="AM23" i="100"/>
  <c r="AL24" i="100"/>
  <c r="AP24" i="100"/>
  <c r="L24" i="100" s="1"/>
  <c r="AG25" i="100"/>
  <c r="AO25" i="100"/>
  <c r="J26" i="100"/>
  <c r="AN26" i="100"/>
  <c r="I27" i="100"/>
  <c r="O27" i="100"/>
  <c r="AM27" i="100"/>
  <c r="AL28" i="100"/>
  <c r="AP28" i="100"/>
  <c r="L28" i="100" s="1"/>
  <c r="AG29" i="100"/>
  <c r="AO29" i="100"/>
  <c r="J30" i="100"/>
  <c r="AN30" i="100"/>
  <c r="AL156" i="100"/>
  <c r="AP156" i="100"/>
  <c r="L156" i="100" s="1"/>
  <c r="AG157" i="100"/>
  <c r="AO157" i="100"/>
  <c r="J158" i="100"/>
  <c r="AN158" i="100"/>
  <c r="AL160" i="100"/>
  <c r="AP160" i="100"/>
  <c r="L160" i="100" s="1"/>
  <c r="AG161" i="100"/>
  <c r="AO161" i="100"/>
  <c r="J162" i="100"/>
  <c r="AN162" i="100"/>
  <c r="AL164" i="100"/>
  <c r="AP164" i="100"/>
  <c r="L164" i="100" s="1"/>
  <c r="AG165" i="100"/>
  <c r="AO165" i="100"/>
  <c r="J166" i="100"/>
  <c r="AN166" i="100"/>
  <c r="I169" i="100"/>
  <c r="AP169" i="100"/>
  <c r="L169" i="100" s="1"/>
  <c r="J170" i="100"/>
  <c r="AG170" i="100"/>
  <c r="AL170" i="100"/>
  <c r="AR170" i="100"/>
  <c r="AT171" i="100"/>
  <c r="AP171" i="100"/>
  <c r="L171" i="100" s="1"/>
  <c r="AL171" i="100"/>
  <c r="AM171" i="100"/>
  <c r="AR171" i="100"/>
  <c r="AR173" i="100"/>
  <c r="AN173" i="100"/>
  <c r="J173" i="100"/>
  <c r="AG173" i="100"/>
  <c r="AL173" i="100"/>
  <c r="AQ173" i="100"/>
  <c r="AQ174" i="100"/>
  <c r="AM174" i="100"/>
  <c r="O174" i="100"/>
  <c r="I174" i="100"/>
  <c r="AN174" i="100"/>
  <c r="AS174" i="100"/>
  <c r="O175" i="100"/>
  <c r="AN175" i="100"/>
  <c r="AS175" i="100"/>
  <c r="AI177" i="100"/>
  <c r="AV177" i="100" s="1"/>
  <c r="AG178" i="100"/>
  <c r="AO178" i="100"/>
  <c r="AR179" i="100"/>
  <c r="AJ221" i="100"/>
  <c r="AW221" i="100" s="1"/>
  <c r="AK221" i="100"/>
  <c r="AX221" i="100" s="1"/>
  <c r="AJ263" i="100"/>
  <c r="AW263" i="100" s="1"/>
  <c r="AT331" i="100"/>
  <c r="AP331" i="100"/>
  <c r="L331" i="100" s="1"/>
  <c r="AL331" i="100"/>
  <c r="AO331" i="100"/>
  <c r="I331" i="100"/>
  <c r="AS331" i="100"/>
  <c r="AN331" i="100"/>
  <c r="O331" i="100"/>
  <c r="AQ331" i="100"/>
  <c r="AG331" i="100"/>
  <c r="AM331" i="100"/>
  <c r="J331" i="100"/>
  <c r="AR331" i="100"/>
  <c r="AG183" i="100"/>
  <c r="AO183" i="100"/>
  <c r="AS183" i="100"/>
  <c r="AG187" i="100"/>
  <c r="AO187" i="100"/>
  <c r="AS187" i="100"/>
  <c r="AI189" i="100"/>
  <c r="AV189" i="100" s="1"/>
  <c r="AG191" i="100"/>
  <c r="AO191" i="100"/>
  <c r="AS191" i="100"/>
  <c r="AI193" i="100"/>
  <c r="AV193" i="100" s="1"/>
  <c r="AG195" i="100"/>
  <c r="AO195" i="100"/>
  <c r="AS195" i="100"/>
  <c r="AG199" i="100"/>
  <c r="AO199" i="100"/>
  <c r="AS199" i="100"/>
  <c r="AI201" i="100"/>
  <c r="AV201" i="100" s="1"/>
  <c r="AG203" i="100"/>
  <c r="AO203" i="100"/>
  <c r="AS203" i="100"/>
  <c r="AG207" i="100"/>
  <c r="AO207" i="100"/>
  <c r="AS207" i="100"/>
  <c r="AI209" i="100"/>
  <c r="AV209" i="100" s="1"/>
  <c r="AG211" i="100"/>
  <c r="AO211" i="100"/>
  <c r="AS211" i="100"/>
  <c r="AG215" i="100"/>
  <c r="AO215" i="100"/>
  <c r="AS215" i="100"/>
  <c r="AT219" i="100"/>
  <c r="AP219" i="100"/>
  <c r="L219" i="100" s="1"/>
  <c r="AL219" i="100"/>
  <c r="AQ219" i="100"/>
  <c r="AG219" i="100"/>
  <c r="J219" i="100"/>
  <c r="AO219" i="100"/>
  <c r="AJ228" i="100"/>
  <c r="AW228" i="100" s="1"/>
  <c r="AS233" i="100"/>
  <c r="AR233" i="100"/>
  <c r="AN233" i="100"/>
  <c r="J233" i="100"/>
  <c r="AP233" i="100"/>
  <c r="L233" i="100" s="1"/>
  <c r="I233" i="100"/>
  <c r="AO233" i="100"/>
  <c r="O233" i="100"/>
  <c r="AT233" i="100"/>
  <c r="AM233" i="100"/>
  <c r="AL233" i="100"/>
  <c r="AQ272" i="100"/>
  <c r="AM272" i="100"/>
  <c r="O272" i="100"/>
  <c r="I272" i="100"/>
  <c r="AP272" i="100"/>
  <c r="L272" i="100" s="1"/>
  <c r="AT272" i="100"/>
  <c r="AO272" i="100"/>
  <c r="AS272" i="100"/>
  <c r="J272" i="100"/>
  <c r="AR272" i="100"/>
  <c r="AG272" i="100"/>
  <c r="AN272" i="100"/>
  <c r="AR275" i="100"/>
  <c r="AN275" i="100"/>
  <c r="J275" i="100"/>
  <c r="AP275" i="100"/>
  <c r="L275" i="100" s="1"/>
  <c r="I275" i="100"/>
  <c r="AT275" i="100"/>
  <c r="AO275" i="100"/>
  <c r="O275" i="100"/>
  <c r="AQ275" i="100"/>
  <c r="AG275" i="100"/>
  <c r="AM275" i="100"/>
  <c r="AL275" i="100"/>
  <c r="AK298" i="100"/>
  <c r="AX298" i="100" s="1"/>
  <c r="AJ298" i="100"/>
  <c r="AW298" i="100" s="1"/>
  <c r="AI298" i="100"/>
  <c r="AV298" i="100" s="1"/>
  <c r="AG168" i="100"/>
  <c r="AO168" i="100"/>
  <c r="AG172" i="100"/>
  <c r="AO172" i="100"/>
  <c r="AG176" i="100"/>
  <c r="AO176" i="100"/>
  <c r="J177" i="100"/>
  <c r="AN177" i="100"/>
  <c r="AR177" i="100"/>
  <c r="AG180" i="100"/>
  <c r="AO180" i="100"/>
  <c r="J181" i="100"/>
  <c r="AN181" i="100"/>
  <c r="AR181" i="100"/>
  <c r="AL183" i="100"/>
  <c r="AP183" i="100"/>
  <c r="L183" i="100" s="1"/>
  <c r="AT183" i="100"/>
  <c r="AG184" i="100"/>
  <c r="AO184" i="100"/>
  <c r="J185" i="100"/>
  <c r="AN185" i="100"/>
  <c r="AR185" i="100"/>
  <c r="AL187" i="100"/>
  <c r="AP187" i="100"/>
  <c r="L187" i="100" s="1"/>
  <c r="AT187" i="100"/>
  <c r="AG188" i="100"/>
  <c r="AO188" i="100"/>
  <c r="J189" i="100"/>
  <c r="AJ189" i="100"/>
  <c r="AW189" i="100" s="1"/>
  <c r="AN189" i="100"/>
  <c r="AR189" i="100"/>
  <c r="AL191" i="100"/>
  <c r="AP191" i="100"/>
  <c r="L191" i="100" s="1"/>
  <c r="AT191" i="100"/>
  <c r="AG192" i="100"/>
  <c r="AO192" i="100"/>
  <c r="J193" i="100"/>
  <c r="AJ193" i="100"/>
  <c r="AW193" i="100" s="1"/>
  <c r="AN193" i="100"/>
  <c r="AR193" i="100"/>
  <c r="AL195" i="100"/>
  <c r="AP195" i="100"/>
  <c r="L195" i="100" s="1"/>
  <c r="AT195" i="100"/>
  <c r="AG196" i="100"/>
  <c r="AO196" i="100"/>
  <c r="J197" i="100"/>
  <c r="AN197" i="100"/>
  <c r="AR197" i="100"/>
  <c r="AL199" i="100"/>
  <c r="AP199" i="100"/>
  <c r="L199" i="100" s="1"/>
  <c r="AT199" i="100"/>
  <c r="AG200" i="100"/>
  <c r="AO200" i="100"/>
  <c r="J201" i="100"/>
  <c r="AJ201" i="100"/>
  <c r="AW201" i="100" s="1"/>
  <c r="AN201" i="100"/>
  <c r="AR201" i="100"/>
  <c r="AL203" i="100"/>
  <c r="AP203" i="100"/>
  <c r="L203" i="100" s="1"/>
  <c r="AT203" i="100"/>
  <c r="AG204" i="100"/>
  <c r="AO204" i="100"/>
  <c r="J205" i="100"/>
  <c r="AN205" i="100"/>
  <c r="AR205" i="100"/>
  <c r="AL207" i="100"/>
  <c r="AP207" i="100"/>
  <c r="L207" i="100" s="1"/>
  <c r="AT207" i="100"/>
  <c r="AG208" i="100"/>
  <c r="AO208" i="100"/>
  <c r="J209" i="100"/>
  <c r="AJ209" i="100"/>
  <c r="AW209" i="100" s="1"/>
  <c r="AN209" i="100"/>
  <c r="AR209" i="100"/>
  <c r="AL211" i="100"/>
  <c r="AP211" i="100"/>
  <c r="L211" i="100" s="1"/>
  <c r="AT211" i="100"/>
  <c r="AG212" i="100"/>
  <c r="AO212" i="100"/>
  <c r="J213" i="100"/>
  <c r="AN213" i="100"/>
  <c r="AR213" i="100"/>
  <c r="AL215" i="100"/>
  <c r="AP215" i="100"/>
  <c r="L215" i="100" s="1"/>
  <c r="AT215" i="100"/>
  <c r="AG216" i="100"/>
  <c r="AO216" i="100"/>
  <c r="AT216" i="100"/>
  <c r="AQ218" i="100"/>
  <c r="AM218" i="100"/>
  <c r="O218" i="100"/>
  <c r="I218" i="100"/>
  <c r="AP218" i="100"/>
  <c r="L218" i="100" s="1"/>
  <c r="AO218" i="100"/>
  <c r="O219" i="100"/>
  <c r="AR219" i="100"/>
  <c r="AR221" i="100"/>
  <c r="AN221" i="100"/>
  <c r="J221" i="100"/>
  <c r="AP221" i="100"/>
  <c r="L221" i="100" s="1"/>
  <c r="I221" i="100"/>
  <c r="AG221" i="100"/>
  <c r="AM221" i="100"/>
  <c r="AT221" i="100"/>
  <c r="AQ222" i="100"/>
  <c r="AM222" i="100"/>
  <c r="O222" i="100"/>
  <c r="I222" i="100"/>
  <c r="AR222" i="100"/>
  <c r="AL222" i="100"/>
  <c r="AG222" i="100"/>
  <c r="J222" i="100"/>
  <c r="AP222" i="100"/>
  <c r="L222" i="100" s="1"/>
  <c r="AI225" i="100"/>
  <c r="AV225" i="100" s="1"/>
  <c r="AT227" i="100"/>
  <c r="AP227" i="100"/>
  <c r="L227" i="100" s="1"/>
  <c r="AL227" i="100"/>
  <c r="AS227" i="100"/>
  <c r="AN227" i="100"/>
  <c r="O227" i="100"/>
  <c r="AQ227" i="100"/>
  <c r="AR229" i="100"/>
  <c r="AN229" i="100"/>
  <c r="J229" i="100"/>
  <c r="AS229" i="100"/>
  <c r="AM229" i="100"/>
  <c r="AO229" i="100"/>
  <c r="J231" i="100"/>
  <c r="AQ233" i="100"/>
  <c r="AR283" i="100"/>
  <c r="AN283" i="100"/>
  <c r="J283" i="100"/>
  <c r="AQ283" i="100"/>
  <c r="AM283" i="100"/>
  <c r="O283" i="100"/>
  <c r="I283" i="100"/>
  <c r="AO283" i="100"/>
  <c r="AG283" i="100"/>
  <c r="AT283" i="100"/>
  <c r="AL283" i="100"/>
  <c r="AS283" i="100"/>
  <c r="AP283" i="100"/>
  <c r="L283" i="100" s="1"/>
  <c r="AG177" i="100"/>
  <c r="AO177" i="100"/>
  <c r="AG181" i="100"/>
  <c r="AO181" i="100"/>
  <c r="I183" i="100"/>
  <c r="O183" i="100"/>
  <c r="AM183" i="100"/>
  <c r="AG185" i="100"/>
  <c r="AO185" i="100"/>
  <c r="I187" i="100"/>
  <c r="O187" i="100"/>
  <c r="AM187" i="100"/>
  <c r="AG189" i="100"/>
  <c r="AO189" i="100"/>
  <c r="I191" i="100"/>
  <c r="O191" i="100"/>
  <c r="AM191" i="100"/>
  <c r="AG193" i="100"/>
  <c r="AO193" i="100"/>
  <c r="I195" i="100"/>
  <c r="O195" i="100"/>
  <c r="AM195" i="100"/>
  <c r="AG197" i="100"/>
  <c r="AO197" i="100"/>
  <c r="I199" i="100"/>
  <c r="O199" i="100"/>
  <c r="AM199" i="100"/>
  <c r="AG201" i="100"/>
  <c r="AO201" i="100"/>
  <c r="I203" i="100"/>
  <c r="O203" i="100"/>
  <c r="AM203" i="100"/>
  <c r="AG205" i="100"/>
  <c r="AO205" i="100"/>
  <c r="I207" i="100"/>
  <c r="O207" i="100"/>
  <c r="AM207" i="100"/>
  <c r="AG209" i="100"/>
  <c r="AO209" i="100"/>
  <c r="I211" i="100"/>
  <c r="O211" i="100"/>
  <c r="AM211" i="100"/>
  <c r="AG213" i="100"/>
  <c r="AO213" i="100"/>
  <c r="I215" i="100"/>
  <c r="O215" i="100"/>
  <c r="AM215" i="100"/>
  <c r="AM219" i="100"/>
  <c r="AS219" i="100"/>
  <c r="AK225" i="100"/>
  <c r="AX225" i="100" s="1"/>
  <c r="AT231" i="100"/>
  <c r="AP231" i="100"/>
  <c r="L231" i="100" s="1"/>
  <c r="AL231" i="100"/>
  <c r="AQ231" i="100"/>
  <c r="AG231" i="100"/>
  <c r="AO231" i="100"/>
  <c r="I231" i="100"/>
  <c r="AS231" i="100"/>
  <c r="AN231" i="100"/>
  <c r="O231" i="100"/>
  <c r="AR231" i="100"/>
  <c r="AG233" i="100"/>
  <c r="AR271" i="100"/>
  <c r="AN271" i="100"/>
  <c r="J271" i="100"/>
  <c r="AT271" i="100"/>
  <c r="AO271" i="100"/>
  <c r="O271" i="100"/>
  <c r="AS271" i="100"/>
  <c r="AM271" i="100"/>
  <c r="AQ271" i="100"/>
  <c r="I271" i="100"/>
  <c r="AP271" i="100"/>
  <c r="L271" i="100" s="1"/>
  <c r="AG271" i="100"/>
  <c r="AL271" i="100"/>
  <c r="AQ230" i="100"/>
  <c r="AM230" i="100"/>
  <c r="O230" i="100"/>
  <c r="I230" i="100"/>
  <c r="AN230" i="100"/>
  <c r="AS230" i="100"/>
  <c r="AR234" i="100"/>
  <c r="AN234" i="100"/>
  <c r="J234" i="100"/>
  <c r="AQ234" i="100"/>
  <c r="AM234" i="100"/>
  <c r="O234" i="100"/>
  <c r="I234" i="100"/>
  <c r="AP234" i="100"/>
  <c r="L234" i="100" s="1"/>
  <c r="AG235" i="100"/>
  <c r="AN235" i="100"/>
  <c r="AL238" i="100"/>
  <c r="AT238" i="100"/>
  <c r="AQ239" i="100"/>
  <c r="AM239" i="100"/>
  <c r="O239" i="100"/>
  <c r="I239" i="100"/>
  <c r="AT239" i="100"/>
  <c r="AP239" i="100"/>
  <c r="L239" i="100" s="1"/>
  <c r="AL239" i="100"/>
  <c r="AR239" i="100"/>
  <c r="AR242" i="100"/>
  <c r="AN242" i="100"/>
  <c r="J242" i="100"/>
  <c r="AQ242" i="100"/>
  <c r="AM242" i="100"/>
  <c r="O242" i="100"/>
  <c r="I242" i="100"/>
  <c r="AP242" i="100"/>
  <c r="L242" i="100" s="1"/>
  <c r="AG243" i="100"/>
  <c r="AN243" i="100"/>
  <c r="AL246" i="100"/>
  <c r="AT246" i="100"/>
  <c r="AQ247" i="100"/>
  <c r="AM247" i="100"/>
  <c r="O247" i="100"/>
  <c r="I247" i="100"/>
  <c r="AT247" i="100"/>
  <c r="AP247" i="100"/>
  <c r="L247" i="100" s="1"/>
  <c r="AL247" i="100"/>
  <c r="AR247" i="100"/>
  <c r="AG255" i="100"/>
  <c r="AP255" i="100"/>
  <c r="L255" i="100" s="1"/>
  <c r="AG256" i="100"/>
  <c r="AR256" i="100"/>
  <c r="AT257" i="100"/>
  <c r="AP257" i="100"/>
  <c r="L257" i="100" s="1"/>
  <c r="AL257" i="100"/>
  <c r="AQ257" i="100"/>
  <c r="AG257" i="100"/>
  <c r="J257" i="100"/>
  <c r="AO257" i="100"/>
  <c r="I257" i="100"/>
  <c r="AS257" i="100"/>
  <c r="AM259" i="100"/>
  <c r="AG269" i="100"/>
  <c r="AQ269" i="100"/>
  <c r="AJ279" i="100"/>
  <c r="AW279" i="100" s="1"/>
  <c r="AK279" i="100"/>
  <c r="AX279" i="100" s="1"/>
  <c r="AK290" i="100"/>
  <c r="AX290" i="100" s="1"/>
  <c r="AJ290" i="100"/>
  <c r="AW290" i="100" s="1"/>
  <c r="AI290" i="100"/>
  <c r="AV290" i="100" s="1"/>
  <c r="AQ304" i="100"/>
  <c r="AM304" i="100"/>
  <c r="O304" i="100"/>
  <c r="I304" i="100"/>
  <c r="AT304" i="100"/>
  <c r="AP304" i="100"/>
  <c r="L304" i="100" s="1"/>
  <c r="AL304" i="100"/>
  <c r="AO304" i="100"/>
  <c r="J304" i="100"/>
  <c r="AN304" i="100"/>
  <c r="AG304" i="100"/>
  <c r="AJ305" i="100"/>
  <c r="AW305" i="100" s="1"/>
  <c r="AR307" i="100"/>
  <c r="AN307" i="100"/>
  <c r="J307" i="100"/>
  <c r="AQ307" i="100"/>
  <c r="AM307" i="100"/>
  <c r="O307" i="100"/>
  <c r="I307" i="100"/>
  <c r="AO307" i="100"/>
  <c r="AG307" i="100"/>
  <c r="AT307" i="100"/>
  <c r="AL307" i="100"/>
  <c r="AJ220" i="100"/>
  <c r="AW220" i="100" s="1"/>
  <c r="AT223" i="100"/>
  <c r="AP223" i="100"/>
  <c r="L223" i="100" s="1"/>
  <c r="AL223" i="100"/>
  <c r="AM223" i="100"/>
  <c r="AR223" i="100"/>
  <c r="AR225" i="100"/>
  <c r="AN225" i="100"/>
  <c r="J225" i="100"/>
  <c r="AG225" i="100"/>
  <c r="AL225" i="100"/>
  <c r="AQ225" i="100"/>
  <c r="AQ226" i="100"/>
  <c r="AM226" i="100"/>
  <c r="O226" i="100"/>
  <c r="I226" i="100"/>
  <c r="AN226" i="100"/>
  <c r="AS226" i="100"/>
  <c r="AO230" i="100"/>
  <c r="AT230" i="100"/>
  <c r="AI232" i="100"/>
  <c r="AV232" i="100" s="1"/>
  <c r="AS234" i="100"/>
  <c r="J235" i="100"/>
  <c r="AG238" i="100"/>
  <c r="AS239" i="100"/>
  <c r="AJ240" i="100"/>
  <c r="AW240" i="100" s="1"/>
  <c r="AS242" i="100"/>
  <c r="J243" i="100"/>
  <c r="AG246" i="100"/>
  <c r="AS247" i="100"/>
  <c r="AT253" i="100"/>
  <c r="AP253" i="100"/>
  <c r="L253" i="100" s="1"/>
  <c r="AL253" i="100"/>
  <c r="AO253" i="100"/>
  <c r="I253" i="100"/>
  <c r="AS253" i="100"/>
  <c r="AN253" i="100"/>
  <c r="O253" i="100"/>
  <c r="I255" i="100"/>
  <c r="J256" i="100"/>
  <c r="O257" i="100"/>
  <c r="AM257" i="100"/>
  <c r="AG259" i="100"/>
  <c r="AQ260" i="100"/>
  <c r="AM260" i="100"/>
  <c r="O260" i="100"/>
  <c r="I260" i="100"/>
  <c r="AR260" i="100"/>
  <c r="AL260" i="100"/>
  <c r="AG260" i="100"/>
  <c r="J260" i="100"/>
  <c r="AP260" i="100"/>
  <c r="L260" i="100" s="1"/>
  <c r="AT260" i="100"/>
  <c r="AJ266" i="100"/>
  <c r="AW266" i="100" s="1"/>
  <c r="AI267" i="100"/>
  <c r="AV267" i="100" s="1"/>
  <c r="J269" i="100"/>
  <c r="AT273" i="100"/>
  <c r="AP273" i="100"/>
  <c r="L273" i="100" s="1"/>
  <c r="AL273" i="100"/>
  <c r="AQ273" i="100"/>
  <c r="AG273" i="100"/>
  <c r="J273" i="100"/>
  <c r="AO273" i="100"/>
  <c r="I273" i="100"/>
  <c r="AS273" i="100"/>
  <c r="AK282" i="100"/>
  <c r="AX282" i="100" s="1"/>
  <c r="AJ282" i="100"/>
  <c r="AW282" i="100" s="1"/>
  <c r="AI282" i="100"/>
  <c r="AV282" i="100" s="1"/>
  <c r="AI289" i="100"/>
  <c r="AV289" i="100" s="1"/>
  <c r="AQ296" i="100"/>
  <c r="AM296" i="100"/>
  <c r="O296" i="100"/>
  <c r="I296" i="100"/>
  <c r="AT296" i="100"/>
  <c r="AP296" i="100"/>
  <c r="L296" i="100" s="1"/>
  <c r="AL296" i="100"/>
  <c r="AO296" i="100"/>
  <c r="J296" i="100"/>
  <c r="AN296" i="100"/>
  <c r="AG296" i="100"/>
  <c r="AR299" i="100"/>
  <c r="AN299" i="100"/>
  <c r="J299" i="100"/>
  <c r="AQ299" i="100"/>
  <c r="AM299" i="100"/>
  <c r="O299" i="100"/>
  <c r="I299" i="100"/>
  <c r="AO299" i="100"/>
  <c r="AG299" i="100"/>
  <c r="AT299" i="100"/>
  <c r="AL299" i="100"/>
  <c r="AR304" i="100"/>
  <c r="AP307" i="100"/>
  <c r="L307" i="100" s="1"/>
  <c r="AK327" i="100"/>
  <c r="AX327" i="100" s="1"/>
  <c r="AQ343" i="100"/>
  <c r="AM343" i="100"/>
  <c r="O343" i="100"/>
  <c r="I343" i="100"/>
  <c r="AT343" i="100"/>
  <c r="AP343" i="100"/>
  <c r="L343" i="100" s="1"/>
  <c r="AL343" i="100"/>
  <c r="AN343" i="100"/>
  <c r="AG343" i="100"/>
  <c r="AS343" i="100"/>
  <c r="J343" i="100"/>
  <c r="AR343" i="100"/>
  <c r="AJ232" i="100"/>
  <c r="AW232" i="100" s="1"/>
  <c r="AQ235" i="100"/>
  <c r="AM235" i="100"/>
  <c r="O235" i="100"/>
  <c r="I235" i="100"/>
  <c r="AT235" i="100"/>
  <c r="AP235" i="100"/>
  <c r="L235" i="100" s="1"/>
  <c r="AL235" i="100"/>
  <c r="AR235" i="100"/>
  <c r="AK237" i="100"/>
  <c r="AX237" i="100" s="1"/>
  <c r="AJ237" i="100"/>
  <c r="AW237" i="100" s="1"/>
  <c r="AR238" i="100"/>
  <c r="AN238" i="100"/>
  <c r="J238" i="100"/>
  <c r="AQ238" i="100"/>
  <c r="AM238" i="100"/>
  <c r="O238" i="100"/>
  <c r="I238" i="100"/>
  <c r="AP238" i="100"/>
  <c r="L238" i="100" s="1"/>
  <c r="AT242" i="100"/>
  <c r="AQ243" i="100"/>
  <c r="AM243" i="100"/>
  <c r="O243" i="100"/>
  <c r="I243" i="100"/>
  <c r="AT243" i="100"/>
  <c r="AP243" i="100"/>
  <c r="L243" i="100" s="1"/>
  <c r="AL243" i="100"/>
  <c r="AR243" i="100"/>
  <c r="AR246" i="100"/>
  <c r="AN246" i="100"/>
  <c r="J246" i="100"/>
  <c r="AQ246" i="100"/>
  <c r="AM246" i="100"/>
  <c r="O246" i="100"/>
  <c r="I246" i="100"/>
  <c r="AP246" i="100"/>
  <c r="L246" i="100" s="1"/>
  <c r="AG247" i="100"/>
  <c r="AN247" i="100"/>
  <c r="AR255" i="100"/>
  <c r="AN255" i="100"/>
  <c r="J255" i="100"/>
  <c r="AT255" i="100"/>
  <c r="AO255" i="100"/>
  <c r="O255" i="100"/>
  <c r="AS255" i="100"/>
  <c r="AM255" i="100"/>
  <c r="AQ256" i="100"/>
  <c r="AM256" i="100"/>
  <c r="O256" i="100"/>
  <c r="I256" i="100"/>
  <c r="AP256" i="100"/>
  <c r="L256" i="100" s="1"/>
  <c r="AT256" i="100"/>
  <c r="AO256" i="100"/>
  <c r="AL256" i="100"/>
  <c r="AR259" i="100"/>
  <c r="AN259" i="100"/>
  <c r="J259" i="100"/>
  <c r="AP259" i="100"/>
  <c r="L259" i="100" s="1"/>
  <c r="I259" i="100"/>
  <c r="AT259" i="100"/>
  <c r="AO259" i="100"/>
  <c r="O259" i="100"/>
  <c r="AS259" i="100"/>
  <c r="AK267" i="100"/>
  <c r="AX267" i="100" s="1"/>
  <c r="AT269" i="100"/>
  <c r="AP269" i="100"/>
  <c r="L269" i="100" s="1"/>
  <c r="AL269" i="100"/>
  <c r="AO269" i="100"/>
  <c r="I269" i="100"/>
  <c r="AS269" i="100"/>
  <c r="AN269" i="100"/>
  <c r="O269" i="100"/>
  <c r="AQ276" i="100"/>
  <c r="AM276" i="100"/>
  <c r="O276" i="100"/>
  <c r="I276" i="100"/>
  <c r="AR276" i="100"/>
  <c r="AL276" i="100"/>
  <c r="AG276" i="100"/>
  <c r="J276" i="100"/>
  <c r="AP276" i="100"/>
  <c r="L276" i="100" s="1"/>
  <c r="AT276" i="100"/>
  <c r="AQ288" i="100"/>
  <c r="AM288" i="100"/>
  <c r="O288" i="100"/>
  <c r="I288" i="100"/>
  <c r="AT288" i="100"/>
  <c r="AP288" i="100"/>
  <c r="L288" i="100" s="1"/>
  <c r="AL288" i="100"/>
  <c r="AO288" i="100"/>
  <c r="J288" i="100"/>
  <c r="AN288" i="100"/>
  <c r="AG288" i="100"/>
  <c r="AJ289" i="100"/>
  <c r="AW289" i="100" s="1"/>
  <c r="AR291" i="100"/>
  <c r="AN291" i="100"/>
  <c r="J291" i="100"/>
  <c r="AQ291" i="100"/>
  <c r="AM291" i="100"/>
  <c r="O291" i="100"/>
  <c r="I291" i="100"/>
  <c r="AO291" i="100"/>
  <c r="AG291" i="100"/>
  <c r="AT291" i="100"/>
  <c r="AL291" i="100"/>
  <c r="AS304" i="100"/>
  <c r="AK306" i="100"/>
  <c r="AX306" i="100" s="1"/>
  <c r="AJ306" i="100"/>
  <c r="AW306" i="100" s="1"/>
  <c r="AI306" i="100"/>
  <c r="AV306" i="100" s="1"/>
  <c r="AS307" i="100"/>
  <c r="AT310" i="100"/>
  <c r="AP310" i="100"/>
  <c r="L310" i="100" s="1"/>
  <c r="AL310" i="100"/>
  <c r="AO310" i="100"/>
  <c r="I310" i="100"/>
  <c r="AS310" i="100"/>
  <c r="AN310" i="100"/>
  <c r="O310" i="100"/>
  <c r="AQ310" i="100"/>
  <c r="AG310" i="100"/>
  <c r="AM310" i="100"/>
  <c r="AR310" i="100"/>
  <c r="AG220" i="100"/>
  <c r="AO220" i="100"/>
  <c r="AG224" i="100"/>
  <c r="AO224" i="100"/>
  <c r="AG228" i="100"/>
  <c r="AO228" i="100"/>
  <c r="AG232" i="100"/>
  <c r="AO232" i="100"/>
  <c r="AG236" i="100"/>
  <c r="AO236" i="100"/>
  <c r="J237" i="100"/>
  <c r="AN237" i="100"/>
  <c r="AR237" i="100"/>
  <c r="AG240" i="100"/>
  <c r="AO240" i="100"/>
  <c r="J241" i="100"/>
  <c r="AN241" i="100"/>
  <c r="AR241" i="100"/>
  <c r="AG244" i="100"/>
  <c r="AO244" i="100"/>
  <c r="J245" i="100"/>
  <c r="AN245" i="100"/>
  <c r="AR245" i="100"/>
  <c r="AG248" i="100"/>
  <c r="AO248" i="100"/>
  <c r="J249" i="100"/>
  <c r="AN249" i="100"/>
  <c r="AR249" i="100"/>
  <c r="AR251" i="100"/>
  <c r="AN251" i="100"/>
  <c r="J251" i="100"/>
  <c r="AG251" i="100"/>
  <c r="AL251" i="100"/>
  <c r="AQ251" i="100"/>
  <c r="AQ252" i="100"/>
  <c r="AM252" i="100"/>
  <c r="O252" i="100"/>
  <c r="I252" i="100"/>
  <c r="AN252" i="100"/>
  <c r="AS252" i="100"/>
  <c r="AI258" i="100"/>
  <c r="AV258" i="100" s="1"/>
  <c r="J261" i="100"/>
  <c r="AG261" i="100"/>
  <c r="I263" i="100"/>
  <c r="J264" i="100"/>
  <c r="AG264" i="100"/>
  <c r="AL264" i="100"/>
  <c r="AT265" i="100"/>
  <c r="AP265" i="100"/>
  <c r="L265" i="100" s="1"/>
  <c r="AL265" i="100"/>
  <c r="AM265" i="100"/>
  <c r="AR265" i="100"/>
  <c r="AR267" i="100"/>
  <c r="AN267" i="100"/>
  <c r="J267" i="100"/>
  <c r="AG267" i="100"/>
  <c r="AL267" i="100"/>
  <c r="AQ267" i="100"/>
  <c r="AQ268" i="100"/>
  <c r="AM268" i="100"/>
  <c r="O268" i="100"/>
  <c r="I268" i="100"/>
  <c r="AN268" i="100"/>
  <c r="AS268" i="100"/>
  <c r="AI274" i="100"/>
  <c r="AV274" i="100" s="1"/>
  <c r="J277" i="100"/>
  <c r="AG277" i="100"/>
  <c r="AJ278" i="100"/>
  <c r="AW278" i="100" s="1"/>
  <c r="I279" i="100"/>
  <c r="J280" i="100"/>
  <c r="AG280" i="100"/>
  <c r="AQ284" i="100"/>
  <c r="AM284" i="100"/>
  <c r="O284" i="100"/>
  <c r="I284" i="100"/>
  <c r="AT284" i="100"/>
  <c r="AP284" i="100"/>
  <c r="L284" i="100" s="1"/>
  <c r="AL284" i="100"/>
  <c r="AR284" i="100"/>
  <c r="AK286" i="100"/>
  <c r="AX286" i="100" s="1"/>
  <c r="AJ286" i="100"/>
  <c r="AW286" i="100" s="1"/>
  <c r="AR287" i="100"/>
  <c r="AN287" i="100"/>
  <c r="J287" i="100"/>
  <c r="AQ287" i="100"/>
  <c r="AM287" i="100"/>
  <c r="O287" i="100"/>
  <c r="I287" i="100"/>
  <c r="AP287" i="100"/>
  <c r="L287" i="100" s="1"/>
  <c r="AQ292" i="100"/>
  <c r="AM292" i="100"/>
  <c r="O292" i="100"/>
  <c r="I292" i="100"/>
  <c r="AT292" i="100"/>
  <c r="AP292" i="100"/>
  <c r="L292" i="100" s="1"/>
  <c r="AL292" i="100"/>
  <c r="AR292" i="100"/>
  <c r="AK294" i="100"/>
  <c r="AX294" i="100" s="1"/>
  <c r="AJ294" i="100"/>
  <c r="AW294" i="100" s="1"/>
  <c r="AR295" i="100"/>
  <c r="AN295" i="100"/>
  <c r="J295" i="100"/>
  <c r="AQ295" i="100"/>
  <c r="AM295" i="100"/>
  <c r="O295" i="100"/>
  <c r="I295" i="100"/>
  <c r="AP295" i="100"/>
  <c r="L295" i="100" s="1"/>
  <c r="AQ300" i="100"/>
  <c r="AM300" i="100"/>
  <c r="O300" i="100"/>
  <c r="I300" i="100"/>
  <c r="AT300" i="100"/>
  <c r="AP300" i="100"/>
  <c r="L300" i="100" s="1"/>
  <c r="AL300" i="100"/>
  <c r="AR300" i="100"/>
  <c r="AI301" i="100"/>
  <c r="AV301" i="100" s="1"/>
  <c r="AK302" i="100"/>
  <c r="AX302" i="100" s="1"/>
  <c r="AJ302" i="100"/>
  <c r="AW302" i="100" s="1"/>
  <c r="AR303" i="100"/>
  <c r="AN303" i="100"/>
  <c r="J303" i="100"/>
  <c r="AQ303" i="100"/>
  <c r="AM303" i="100"/>
  <c r="O303" i="100"/>
  <c r="I303" i="100"/>
  <c r="AP303" i="100"/>
  <c r="L303" i="100" s="1"/>
  <c r="AR308" i="100"/>
  <c r="AN308" i="100"/>
  <c r="AS308" i="100"/>
  <c r="AM308" i="100"/>
  <c r="O308" i="100"/>
  <c r="I308" i="100"/>
  <c r="AQ308" i="100"/>
  <c r="AL308" i="100"/>
  <c r="L308" i="100"/>
  <c r="AT308" i="100"/>
  <c r="AQ313" i="100"/>
  <c r="AM313" i="100"/>
  <c r="O313" i="100"/>
  <c r="I313" i="100"/>
  <c r="AT313" i="100"/>
  <c r="AP313" i="100"/>
  <c r="L313" i="100" s="1"/>
  <c r="AL313" i="100"/>
  <c r="AO313" i="100"/>
  <c r="J313" i="100"/>
  <c r="AN313" i="100"/>
  <c r="AG313" i="100"/>
  <c r="AR320" i="100"/>
  <c r="AN320" i="100"/>
  <c r="J320" i="100"/>
  <c r="AQ320" i="100"/>
  <c r="AM320" i="100"/>
  <c r="O320" i="100"/>
  <c r="I320" i="100"/>
  <c r="AO320" i="100"/>
  <c r="AG320" i="100"/>
  <c r="AT320" i="100"/>
  <c r="AL320" i="100"/>
  <c r="AR324" i="100"/>
  <c r="AN324" i="100"/>
  <c r="J324" i="100"/>
  <c r="AQ324" i="100"/>
  <c r="AM324" i="100"/>
  <c r="O324" i="100"/>
  <c r="I324" i="100"/>
  <c r="AT324" i="100"/>
  <c r="AL324" i="100"/>
  <c r="AS324" i="100"/>
  <c r="L324" i="100"/>
  <c r="AO324" i="100"/>
  <c r="AI329" i="100"/>
  <c r="AV329" i="100" s="1"/>
  <c r="AQ351" i="100"/>
  <c r="AM351" i="100"/>
  <c r="O351" i="100"/>
  <c r="I351" i="100"/>
  <c r="AT351" i="100"/>
  <c r="AP351" i="100"/>
  <c r="L351" i="100" s="1"/>
  <c r="AL351" i="100"/>
  <c r="AN351" i="100"/>
  <c r="AG351" i="100"/>
  <c r="AS351" i="100"/>
  <c r="AR351" i="100"/>
  <c r="AO351" i="100"/>
  <c r="AR354" i="100"/>
  <c r="AN354" i="100"/>
  <c r="J354" i="100"/>
  <c r="AQ354" i="100"/>
  <c r="AM354" i="100"/>
  <c r="O354" i="100"/>
  <c r="I354" i="100"/>
  <c r="AT354" i="100"/>
  <c r="AL354" i="100"/>
  <c r="AS354" i="100"/>
  <c r="AG354" i="100"/>
  <c r="AP354" i="100"/>
  <c r="L354" i="100" s="1"/>
  <c r="AG237" i="100"/>
  <c r="AO237" i="100"/>
  <c r="AG241" i="100"/>
  <c r="AO241" i="100"/>
  <c r="AG245" i="100"/>
  <c r="AO245" i="100"/>
  <c r="AG249" i="100"/>
  <c r="AO249" i="100"/>
  <c r="AS249" i="100"/>
  <c r="AJ258" i="100"/>
  <c r="AW258" i="100" s="1"/>
  <c r="AT261" i="100"/>
  <c r="AP261" i="100"/>
  <c r="L261" i="100" s="1"/>
  <c r="AL261" i="100"/>
  <c r="AM261" i="100"/>
  <c r="AR261" i="100"/>
  <c r="AR263" i="100"/>
  <c r="AN263" i="100"/>
  <c r="J263" i="100"/>
  <c r="AG263" i="100"/>
  <c r="AL263" i="100"/>
  <c r="AQ263" i="100"/>
  <c r="AQ264" i="100"/>
  <c r="AM264" i="100"/>
  <c r="O264" i="100"/>
  <c r="I264" i="100"/>
  <c r="AN264" i="100"/>
  <c r="AS264" i="100"/>
  <c r="AJ274" i="100"/>
  <c r="AW274" i="100" s="1"/>
  <c r="AT277" i="100"/>
  <c r="AP277" i="100"/>
  <c r="L277" i="100" s="1"/>
  <c r="AL277" i="100"/>
  <c r="AM277" i="100"/>
  <c r="AR277" i="100"/>
  <c r="AR279" i="100"/>
  <c r="AN279" i="100"/>
  <c r="J279" i="100"/>
  <c r="AG279" i="100"/>
  <c r="AL279" i="100"/>
  <c r="AQ279" i="100"/>
  <c r="AQ280" i="100"/>
  <c r="AM280" i="100"/>
  <c r="O280" i="100"/>
  <c r="I280" i="100"/>
  <c r="AT280" i="100"/>
  <c r="AP280" i="100"/>
  <c r="L280" i="100" s="1"/>
  <c r="AL280" i="100"/>
  <c r="AO280" i="100"/>
  <c r="AJ301" i="100"/>
  <c r="AW301" i="100" s="1"/>
  <c r="AQ317" i="100"/>
  <c r="AM317" i="100"/>
  <c r="O317" i="100"/>
  <c r="I317" i="100"/>
  <c r="AT317" i="100"/>
  <c r="AP317" i="100"/>
  <c r="L317" i="100" s="1"/>
  <c r="AL317" i="100"/>
  <c r="AN317" i="100"/>
  <c r="AG317" i="100"/>
  <c r="AS317" i="100"/>
  <c r="AO317" i="100"/>
  <c r="AK329" i="100"/>
  <c r="AX329" i="100" s="1"/>
  <c r="AK340" i="100"/>
  <c r="AX340" i="100" s="1"/>
  <c r="AI340" i="100"/>
  <c r="AV340" i="100" s="1"/>
  <c r="AG281" i="100"/>
  <c r="AO281" i="100"/>
  <c r="J282" i="100"/>
  <c r="AN282" i="100"/>
  <c r="AR282" i="100"/>
  <c r="AG285" i="100"/>
  <c r="AO285" i="100"/>
  <c r="J286" i="100"/>
  <c r="AN286" i="100"/>
  <c r="AR286" i="100"/>
  <c r="AG289" i="100"/>
  <c r="AO289" i="100"/>
  <c r="J290" i="100"/>
  <c r="AN290" i="100"/>
  <c r="AR290" i="100"/>
  <c r="AG293" i="100"/>
  <c r="AO293" i="100"/>
  <c r="J294" i="100"/>
  <c r="AN294" i="100"/>
  <c r="AR294" i="100"/>
  <c r="AG297" i="100"/>
  <c r="AO297" i="100"/>
  <c r="J298" i="100"/>
  <c r="AN298" i="100"/>
  <c r="AR298" i="100"/>
  <c r="AG301" i="100"/>
  <c r="AO301" i="100"/>
  <c r="J302" i="100"/>
  <c r="AN302" i="100"/>
  <c r="AR302" i="100"/>
  <c r="AG305" i="100"/>
  <c r="AO305" i="100"/>
  <c r="J306" i="100"/>
  <c r="AN306" i="100"/>
  <c r="AR306" i="100"/>
  <c r="AQ309" i="100"/>
  <c r="AM309" i="100"/>
  <c r="O309" i="100"/>
  <c r="I309" i="100"/>
  <c r="AN309" i="100"/>
  <c r="AS309" i="100"/>
  <c r="AR312" i="100"/>
  <c r="AN312" i="100"/>
  <c r="J312" i="100"/>
  <c r="AQ312" i="100"/>
  <c r="AM312" i="100"/>
  <c r="O312" i="100"/>
  <c r="I312" i="100"/>
  <c r="AP312" i="100"/>
  <c r="L312" i="100" s="1"/>
  <c r="AG316" i="100"/>
  <c r="AK319" i="100"/>
  <c r="AX319" i="100" s="1"/>
  <c r="AJ319" i="100"/>
  <c r="AW319" i="100" s="1"/>
  <c r="AQ321" i="100"/>
  <c r="AM321" i="100"/>
  <c r="O321" i="100"/>
  <c r="I321" i="100"/>
  <c r="AT321" i="100"/>
  <c r="AP321" i="100"/>
  <c r="L321" i="100" s="1"/>
  <c r="AL321" i="100"/>
  <c r="AR321" i="100"/>
  <c r="J325" i="100"/>
  <c r="AS328" i="100"/>
  <c r="AR328" i="100"/>
  <c r="AN328" i="100"/>
  <c r="J328" i="100"/>
  <c r="AQ328" i="100"/>
  <c r="AM328" i="100"/>
  <c r="O328" i="100"/>
  <c r="I328" i="100"/>
  <c r="AP328" i="100"/>
  <c r="L328" i="100" s="1"/>
  <c r="AR338" i="100"/>
  <c r="AN338" i="100"/>
  <c r="J338" i="100"/>
  <c r="AQ338" i="100"/>
  <c r="AM338" i="100"/>
  <c r="O338" i="100"/>
  <c r="I338" i="100"/>
  <c r="AT338" i="100"/>
  <c r="AL338" i="100"/>
  <c r="AS338" i="100"/>
  <c r="AO338" i="100"/>
  <c r="AK348" i="100"/>
  <c r="AX348" i="100" s="1"/>
  <c r="AI348" i="100"/>
  <c r="AV348" i="100" s="1"/>
  <c r="AR373" i="100"/>
  <c r="AN373" i="100"/>
  <c r="J373" i="100"/>
  <c r="AQ373" i="100"/>
  <c r="AM373" i="100"/>
  <c r="O373" i="100"/>
  <c r="I373" i="100"/>
  <c r="AT373" i="100"/>
  <c r="AL373" i="100"/>
  <c r="AS373" i="100"/>
  <c r="AG373" i="100"/>
  <c r="AP373" i="100"/>
  <c r="L373" i="100" s="1"/>
  <c r="AO373" i="100"/>
  <c r="AG250" i="100"/>
  <c r="AO250" i="100"/>
  <c r="AG254" i="100"/>
  <c r="AO254" i="100"/>
  <c r="AG258" i="100"/>
  <c r="AO258" i="100"/>
  <c r="AG262" i="100"/>
  <c r="AO262" i="100"/>
  <c r="AG266" i="100"/>
  <c r="AO266" i="100"/>
  <c r="AG270" i="100"/>
  <c r="AO270" i="100"/>
  <c r="AG274" i="100"/>
  <c r="AO274" i="100"/>
  <c r="AG278" i="100"/>
  <c r="AO278" i="100"/>
  <c r="AG282" i="100"/>
  <c r="AO282" i="100"/>
  <c r="AG286" i="100"/>
  <c r="AO286" i="100"/>
  <c r="AG290" i="100"/>
  <c r="AO290" i="100"/>
  <c r="AG294" i="100"/>
  <c r="AO294" i="100"/>
  <c r="AG298" i="100"/>
  <c r="AO298" i="100"/>
  <c r="AG302" i="100"/>
  <c r="AO302" i="100"/>
  <c r="AG306" i="100"/>
  <c r="AO306" i="100"/>
  <c r="AR316" i="100"/>
  <c r="AN316" i="100"/>
  <c r="J316" i="100"/>
  <c r="AQ316" i="100"/>
  <c r="AM316" i="100"/>
  <c r="O316" i="100"/>
  <c r="I316" i="100"/>
  <c r="AP316" i="100"/>
  <c r="L316" i="100" s="1"/>
  <c r="AQ325" i="100"/>
  <c r="AM325" i="100"/>
  <c r="O325" i="100"/>
  <c r="I325" i="100"/>
  <c r="AT325" i="100"/>
  <c r="AP325" i="100"/>
  <c r="L325" i="100" s="1"/>
  <c r="AL325" i="100"/>
  <c r="AR325" i="100"/>
  <c r="AQ335" i="100"/>
  <c r="AM335" i="100"/>
  <c r="O335" i="100"/>
  <c r="I335" i="100"/>
  <c r="AT335" i="100"/>
  <c r="AP335" i="100"/>
  <c r="L335" i="100" s="1"/>
  <c r="AL335" i="100"/>
  <c r="AN335" i="100"/>
  <c r="AG335" i="100"/>
  <c r="AS335" i="100"/>
  <c r="AO335" i="100"/>
  <c r="AR346" i="100"/>
  <c r="AN346" i="100"/>
  <c r="J346" i="100"/>
  <c r="AQ346" i="100"/>
  <c r="AM346" i="100"/>
  <c r="O346" i="100"/>
  <c r="I346" i="100"/>
  <c r="AT346" i="100"/>
  <c r="AL346" i="100"/>
  <c r="AS346" i="100"/>
  <c r="L346" i="100"/>
  <c r="AO346" i="100"/>
  <c r="AG314" i="100"/>
  <c r="AO314" i="100"/>
  <c r="AS314" i="100"/>
  <c r="AG318" i="100"/>
  <c r="AO318" i="100"/>
  <c r="AS318" i="100"/>
  <c r="AG322" i="100"/>
  <c r="AO322" i="100"/>
  <c r="AS322" i="100"/>
  <c r="AG326" i="100"/>
  <c r="AO326" i="100"/>
  <c r="AS326" i="100"/>
  <c r="AR329" i="100"/>
  <c r="AN329" i="100"/>
  <c r="J329" i="100"/>
  <c r="AG329" i="100"/>
  <c r="AL329" i="100"/>
  <c r="AQ329" i="100"/>
  <c r="AQ330" i="100"/>
  <c r="AM330" i="100"/>
  <c r="O330" i="100"/>
  <c r="I330" i="100"/>
  <c r="AN330" i="100"/>
  <c r="AS330" i="100"/>
  <c r="AJ336" i="100"/>
  <c r="AW336" i="100" s="1"/>
  <c r="AJ344" i="100"/>
  <c r="AW344" i="100" s="1"/>
  <c r="AR358" i="100"/>
  <c r="AN358" i="100"/>
  <c r="J358" i="100"/>
  <c r="AQ358" i="100"/>
  <c r="AM358" i="100"/>
  <c r="O358" i="100"/>
  <c r="I358" i="100"/>
  <c r="AO358" i="100"/>
  <c r="AG358" i="100"/>
  <c r="AT358" i="100"/>
  <c r="AL358" i="100"/>
  <c r="AR362" i="100"/>
  <c r="AN362" i="100"/>
  <c r="J362" i="100"/>
  <c r="AQ362" i="100"/>
  <c r="AM362" i="100"/>
  <c r="O362" i="100"/>
  <c r="I362" i="100"/>
  <c r="AT362" i="100"/>
  <c r="AL362" i="100"/>
  <c r="AS362" i="100"/>
  <c r="AO362" i="100"/>
  <c r="AK375" i="100"/>
  <c r="AX375" i="100" s="1"/>
  <c r="AI375" i="100"/>
  <c r="AV375" i="100" s="1"/>
  <c r="AJ375" i="100"/>
  <c r="AW375" i="100" s="1"/>
  <c r="AG311" i="100"/>
  <c r="AO311" i="100"/>
  <c r="AL314" i="100"/>
  <c r="AP314" i="100"/>
  <c r="L314" i="100" s="1"/>
  <c r="AG315" i="100"/>
  <c r="AO315" i="100"/>
  <c r="AL318" i="100"/>
  <c r="AP318" i="100"/>
  <c r="L318" i="100" s="1"/>
  <c r="AG319" i="100"/>
  <c r="AO319" i="100"/>
  <c r="AL322" i="100"/>
  <c r="AP322" i="100"/>
  <c r="L322" i="100" s="1"/>
  <c r="AG323" i="100"/>
  <c r="AO323" i="100"/>
  <c r="AL326" i="100"/>
  <c r="AP326" i="100"/>
  <c r="L326" i="100" s="1"/>
  <c r="AG327" i="100"/>
  <c r="AO327" i="100"/>
  <c r="AM329" i="100"/>
  <c r="AS329" i="100"/>
  <c r="AO330" i="100"/>
  <c r="AT330" i="100"/>
  <c r="AK333" i="100"/>
  <c r="AX333" i="100" s="1"/>
  <c r="AJ333" i="100"/>
  <c r="AW333" i="100" s="1"/>
  <c r="AR334" i="100"/>
  <c r="AN334" i="100"/>
  <c r="J334" i="100"/>
  <c r="AQ334" i="100"/>
  <c r="AM334" i="100"/>
  <c r="O334" i="100"/>
  <c r="I334" i="100"/>
  <c r="AP334" i="100"/>
  <c r="L334" i="100" s="1"/>
  <c r="AQ339" i="100"/>
  <c r="AM339" i="100"/>
  <c r="O339" i="100"/>
  <c r="I339" i="100"/>
  <c r="AT339" i="100"/>
  <c r="AP339" i="100"/>
  <c r="L339" i="100" s="1"/>
  <c r="AL339" i="100"/>
  <c r="AR339" i="100"/>
  <c r="AR342" i="100"/>
  <c r="AN342" i="100"/>
  <c r="J342" i="100"/>
  <c r="AQ342" i="100"/>
  <c r="AM342" i="100"/>
  <c r="O342" i="100"/>
  <c r="I342" i="100"/>
  <c r="AP342" i="100"/>
  <c r="L342" i="100" s="1"/>
  <c r="AQ347" i="100"/>
  <c r="AM347" i="100"/>
  <c r="O347" i="100"/>
  <c r="I347" i="100"/>
  <c r="AT347" i="100"/>
  <c r="AP347" i="100"/>
  <c r="L347" i="100" s="1"/>
  <c r="AL347" i="100"/>
  <c r="AR347" i="100"/>
  <c r="AR350" i="100"/>
  <c r="AN350" i="100"/>
  <c r="J350" i="100"/>
  <c r="AQ350" i="100"/>
  <c r="AM350" i="100"/>
  <c r="O350" i="100"/>
  <c r="I350" i="100"/>
  <c r="AP350" i="100"/>
  <c r="L350" i="100" s="1"/>
  <c r="AP358" i="100"/>
  <c r="L358" i="100" s="1"/>
  <c r="AP362" i="100"/>
  <c r="L362" i="100" s="1"/>
  <c r="AT366" i="100"/>
  <c r="AP366" i="100"/>
  <c r="L366" i="100" s="1"/>
  <c r="AL366" i="100"/>
  <c r="AO366" i="100"/>
  <c r="I366" i="100"/>
  <c r="AS366" i="100"/>
  <c r="AN366" i="100"/>
  <c r="O366" i="100"/>
  <c r="AQ366" i="100"/>
  <c r="AG366" i="100"/>
  <c r="AM366" i="100"/>
  <c r="AR366" i="100"/>
  <c r="AG332" i="100"/>
  <c r="AO332" i="100"/>
  <c r="J333" i="100"/>
  <c r="AN333" i="100"/>
  <c r="AR333" i="100"/>
  <c r="AG336" i="100"/>
  <c r="AO336" i="100"/>
  <c r="J337" i="100"/>
  <c r="AN337" i="100"/>
  <c r="AR337" i="100"/>
  <c r="AG340" i="100"/>
  <c r="AO340" i="100"/>
  <c r="J341" i="100"/>
  <c r="AN341" i="100"/>
  <c r="AR341" i="100"/>
  <c r="AG344" i="100"/>
  <c r="AO344" i="100"/>
  <c r="J345" i="100"/>
  <c r="AN345" i="100"/>
  <c r="AR345" i="100"/>
  <c r="AG348" i="100"/>
  <c r="AO348" i="100"/>
  <c r="J349" i="100"/>
  <c r="AN349" i="100"/>
  <c r="AR349" i="100"/>
  <c r="AG352" i="100"/>
  <c r="AO352" i="100"/>
  <c r="J353" i="100"/>
  <c r="AN353" i="100"/>
  <c r="AR353" i="100"/>
  <c r="J355" i="100"/>
  <c r="AG355" i="100"/>
  <c r="AL355" i="100"/>
  <c r="AT356" i="100"/>
  <c r="AP356" i="100"/>
  <c r="L356" i="100" s="1"/>
  <c r="AL356" i="100"/>
  <c r="AM356" i="100"/>
  <c r="AR356" i="100"/>
  <c r="AQ359" i="100"/>
  <c r="AM359" i="100"/>
  <c r="O359" i="100"/>
  <c r="I359" i="100"/>
  <c r="AT359" i="100"/>
  <c r="AP359" i="100"/>
  <c r="L359" i="100" s="1"/>
  <c r="AL359" i="100"/>
  <c r="AR359" i="100"/>
  <c r="AJ360" i="100"/>
  <c r="AW360" i="100" s="1"/>
  <c r="AQ370" i="100"/>
  <c r="AM370" i="100"/>
  <c r="O370" i="100"/>
  <c r="I370" i="100"/>
  <c r="AT370" i="100"/>
  <c r="AP370" i="100"/>
  <c r="L370" i="100" s="1"/>
  <c r="AL370" i="100"/>
  <c r="AN370" i="100"/>
  <c r="AG370" i="100"/>
  <c r="AS370" i="100"/>
  <c r="AO370" i="100"/>
  <c r="AJ372" i="100"/>
  <c r="AW372" i="100" s="1"/>
  <c r="AG333" i="100"/>
  <c r="AO333" i="100"/>
  <c r="AG337" i="100"/>
  <c r="AO337" i="100"/>
  <c r="AG341" i="100"/>
  <c r="AO341" i="100"/>
  <c r="AG345" i="100"/>
  <c r="AO345" i="100"/>
  <c r="AG349" i="100"/>
  <c r="AO349" i="100"/>
  <c r="AG353" i="100"/>
  <c r="AO353" i="100"/>
  <c r="AQ355" i="100"/>
  <c r="AM355" i="100"/>
  <c r="O355" i="100"/>
  <c r="I355" i="100"/>
  <c r="AN355" i="100"/>
  <c r="AS355" i="100"/>
  <c r="AN356" i="100"/>
  <c r="AS356" i="100"/>
  <c r="AS359" i="100"/>
  <c r="AK361" i="100"/>
  <c r="AX361" i="100" s="1"/>
  <c r="AJ361" i="100"/>
  <c r="AW361" i="100" s="1"/>
  <c r="AQ363" i="100"/>
  <c r="AM363" i="100"/>
  <c r="O363" i="100"/>
  <c r="I363" i="100"/>
  <c r="AT363" i="100"/>
  <c r="AP363" i="100"/>
  <c r="L363" i="100" s="1"/>
  <c r="AL363" i="100"/>
  <c r="AR363" i="100"/>
  <c r="AK367" i="100"/>
  <c r="AX367" i="100" s="1"/>
  <c r="AI367" i="100"/>
  <c r="AV367" i="100" s="1"/>
  <c r="AR370" i="100"/>
  <c r="AQ378" i="100"/>
  <c r="AM378" i="100"/>
  <c r="O378" i="100"/>
  <c r="I378" i="100"/>
  <c r="AT378" i="100"/>
  <c r="AP378" i="100"/>
  <c r="L378" i="100" s="1"/>
  <c r="AL378" i="100"/>
  <c r="AN378" i="100"/>
  <c r="AG378" i="100"/>
  <c r="AS378" i="100"/>
  <c r="AO378" i="100"/>
  <c r="AG360" i="100"/>
  <c r="AO360" i="100"/>
  <c r="AS360" i="100"/>
  <c r="AG364" i="100"/>
  <c r="AO364" i="100"/>
  <c r="AS364" i="100"/>
  <c r="AQ365" i="100"/>
  <c r="AM365" i="100"/>
  <c r="O365" i="100"/>
  <c r="I365" i="100"/>
  <c r="AN365" i="100"/>
  <c r="AS365" i="100"/>
  <c r="AG357" i="100"/>
  <c r="AO357" i="100"/>
  <c r="AL360" i="100"/>
  <c r="AP360" i="100"/>
  <c r="L360" i="100" s="1"/>
  <c r="AG361" i="100"/>
  <c r="AO361" i="100"/>
  <c r="AL364" i="100"/>
  <c r="AP364" i="100"/>
  <c r="L364" i="100" s="1"/>
  <c r="AO365" i="100"/>
  <c r="AT365" i="100"/>
  <c r="AR369" i="100"/>
  <c r="AN369" i="100"/>
  <c r="J369" i="100"/>
  <c r="AQ369" i="100"/>
  <c r="AM369" i="100"/>
  <c r="O369" i="100"/>
  <c r="I369" i="100"/>
  <c r="AP369" i="100"/>
  <c r="L369" i="100" s="1"/>
  <c r="AQ374" i="100"/>
  <c r="AM374" i="100"/>
  <c r="O374" i="100"/>
  <c r="I374" i="100"/>
  <c r="AT374" i="100"/>
  <c r="AP374" i="100"/>
  <c r="L374" i="100" s="1"/>
  <c r="AL374" i="100"/>
  <c r="AR374" i="100"/>
  <c r="AR377" i="100"/>
  <c r="AN377" i="100"/>
  <c r="J377" i="100"/>
  <c r="AQ377" i="100"/>
  <c r="AM377" i="100"/>
  <c r="O377" i="100"/>
  <c r="I377" i="100"/>
  <c r="AP377" i="100"/>
  <c r="L377" i="100" s="1"/>
  <c r="AG367" i="100"/>
  <c r="AO367" i="100"/>
  <c r="J368" i="100"/>
  <c r="AN368" i="100"/>
  <c r="AR368" i="100"/>
  <c r="AG371" i="100"/>
  <c r="AO371" i="100"/>
  <c r="J372" i="100"/>
  <c r="AN372" i="100"/>
  <c r="AR372" i="100"/>
  <c r="AG375" i="100"/>
  <c r="AO375" i="100"/>
  <c r="J376" i="100"/>
  <c r="AN376" i="100"/>
  <c r="AR376" i="100"/>
  <c r="AG379" i="100"/>
  <c r="AO379" i="100"/>
  <c r="J380" i="100"/>
  <c r="AG380" i="100"/>
  <c r="AO380" i="100"/>
  <c r="AS380" i="100"/>
  <c r="AG368" i="100"/>
  <c r="AO368" i="100"/>
  <c r="AG372" i="100"/>
  <c r="AO372" i="100"/>
  <c r="AG376" i="100"/>
  <c r="AO376" i="100"/>
  <c r="AL380" i="100"/>
  <c r="AP380" i="100"/>
  <c r="BA464" i="99"/>
  <c r="AH464" i="99"/>
  <c r="K464" i="99"/>
  <c r="AP464" i="99" s="1"/>
  <c r="BA463" i="99"/>
  <c r="AH463" i="99"/>
  <c r="K463" i="99"/>
  <c r="AR463" i="99" s="1"/>
  <c r="BA462" i="99"/>
  <c r="AH462" i="99"/>
  <c r="K462" i="99"/>
  <c r="J462" i="99" s="1"/>
  <c r="BA461" i="99"/>
  <c r="AH461" i="99"/>
  <c r="K461" i="99"/>
  <c r="AQ461" i="99" s="1"/>
  <c r="BA460" i="99"/>
  <c r="AH460" i="99"/>
  <c r="K460" i="99"/>
  <c r="AS460" i="99" s="1"/>
  <c r="BA459" i="99"/>
  <c r="AH459" i="99"/>
  <c r="K459" i="99"/>
  <c r="AM459" i="99" s="1"/>
  <c r="BA458" i="99"/>
  <c r="AH458" i="99"/>
  <c r="K458" i="99"/>
  <c r="AQ458" i="99" s="1"/>
  <c r="BA457" i="99"/>
  <c r="AH457" i="99"/>
  <c r="K457" i="99"/>
  <c r="AR457" i="99" s="1"/>
  <c r="BA456" i="99"/>
  <c r="AH456" i="99"/>
  <c r="K456" i="99"/>
  <c r="BA455" i="99"/>
  <c r="AH455" i="99"/>
  <c r="K455" i="99"/>
  <c r="AQ455" i="99" s="1"/>
  <c r="BA454" i="99"/>
  <c r="AH454" i="99"/>
  <c r="K454" i="99"/>
  <c r="AS454" i="99" s="1"/>
  <c r="BA453" i="99"/>
  <c r="AH453" i="99"/>
  <c r="K453" i="99"/>
  <c r="AR453" i="99" s="1"/>
  <c r="BA452" i="99"/>
  <c r="AH452" i="99"/>
  <c r="K452" i="99"/>
  <c r="O452" i="99" s="1"/>
  <c r="BA451" i="99"/>
  <c r="AH451" i="99"/>
  <c r="K451" i="99"/>
  <c r="BA450" i="99"/>
  <c r="AH450" i="99"/>
  <c r="K450" i="99"/>
  <c r="AP450" i="99" s="1"/>
  <c r="BA449" i="99"/>
  <c r="AH449" i="99"/>
  <c r="K449" i="99"/>
  <c r="AQ449" i="99" s="1"/>
  <c r="BA448" i="99"/>
  <c r="AH448" i="99"/>
  <c r="K448" i="99"/>
  <c r="AQ448" i="99" s="1"/>
  <c r="BA447" i="99"/>
  <c r="AH447" i="99"/>
  <c r="K447" i="99"/>
  <c r="AR447" i="99" s="1"/>
  <c r="BA446" i="99"/>
  <c r="AH446" i="99"/>
  <c r="K446" i="99"/>
  <c r="AQ446" i="99" s="1"/>
  <c r="BA445" i="99"/>
  <c r="AH445" i="99"/>
  <c r="K445" i="99"/>
  <c r="AT445" i="99" s="1"/>
  <c r="BA444" i="99"/>
  <c r="AH444" i="99"/>
  <c r="K444" i="99"/>
  <c r="BA443" i="99"/>
  <c r="AH443" i="99"/>
  <c r="K443" i="99"/>
  <c r="AP443" i="99" s="1"/>
  <c r="BA442" i="99"/>
  <c r="AH442" i="99"/>
  <c r="K442" i="99"/>
  <c r="AQ442" i="99" s="1"/>
  <c r="BA441" i="99"/>
  <c r="AH441" i="99"/>
  <c r="K441" i="99"/>
  <c r="AT441" i="99" s="1"/>
  <c r="BA440" i="99"/>
  <c r="AH440" i="99"/>
  <c r="K440" i="99"/>
  <c r="AQ440" i="99" s="1"/>
  <c r="BA439" i="99"/>
  <c r="AH439" i="99"/>
  <c r="K439" i="99"/>
  <c r="AQ439" i="99" s="1"/>
  <c r="BA438" i="99"/>
  <c r="AH438" i="99"/>
  <c r="K438" i="99"/>
  <c r="AT438" i="99" s="1"/>
  <c r="BA437" i="99"/>
  <c r="AH437" i="99"/>
  <c r="K437" i="99"/>
  <c r="AQ437" i="99" s="1"/>
  <c r="BA436" i="99"/>
  <c r="AH436" i="99"/>
  <c r="K436" i="99"/>
  <c r="BA435" i="99"/>
  <c r="AH435" i="99"/>
  <c r="K435" i="99"/>
  <c r="BA434" i="99"/>
  <c r="AH434" i="99"/>
  <c r="K434" i="99"/>
  <c r="AO434" i="99" s="1"/>
  <c r="BA433" i="99"/>
  <c r="AH433" i="99"/>
  <c r="K433" i="99"/>
  <c r="BA432" i="99"/>
  <c r="AH432" i="99"/>
  <c r="K432" i="99"/>
  <c r="AM432" i="99" s="1"/>
  <c r="BA431" i="99"/>
  <c r="AH431" i="99"/>
  <c r="K431" i="99"/>
  <c r="BA430" i="99"/>
  <c r="AH430" i="99"/>
  <c r="K430" i="99"/>
  <c r="BA429" i="99"/>
  <c r="AH429" i="99"/>
  <c r="K429" i="99"/>
  <c r="AQ429" i="99" s="1"/>
  <c r="BA428" i="99"/>
  <c r="AH428" i="99"/>
  <c r="K428" i="99"/>
  <c r="BA427" i="99"/>
  <c r="AH427" i="99"/>
  <c r="K427" i="99"/>
  <c r="AR427" i="99" s="1"/>
  <c r="BA426" i="99"/>
  <c r="AH426" i="99"/>
  <c r="K426" i="99"/>
  <c r="AM426" i="99" s="1"/>
  <c r="BA425" i="99"/>
  <c r="AH425" i="99"/>
  <c r="K425" i="99"/>
  <c r="AS425" i="99" s="1"/>
  <c r="BA424" i="99"/>
  <c r="AH424" i="99"/>
  <c r="K424" i="99"/>
  <c r="I424" i="99" s="1"/>
  <c r="BA423" i="99"/>
  <c r="AH423" i="99"/>
  <c r="K423" i="99"/>
  <c r="AQ423" i="99" s="1"/>
  <c r="BA422" i="99"/>
  <c r="AH422" i="99"/>
  <c r="K422" i="99"/>
  <c r="AN422" i="99" s="1"/>
  <c r="BA421" i="99"/>
  <c r="AH421" i="99"/>
  <c r="K421" i="99"/>
  <c r="AL421" i="99" s="1"/>
  <c r="BA420" i="99"/>
  <c r="AH420" i="99"/>
  <c r="K420" i="99"/>
  <c r="BA419" i="99"/>
  <c r="AH419" i="99"/>
  <c r="K419" i="99"/>
  <c r="BA418" i="99"/>
  <c r="AH418" i="99"/>
  <c r="K418" i="99"/>
  <c r="AO418" i="99" s="1"/>
  <c r="BA417" i="99"/>
  <c r="AH417" i="99"/>
  <c r="K417" i="99"/>
  <c r="AQ417" i="99" s="1"/>
  <c r="BA416" i="99"/>
  <c r="AH416" i="99"/>
  <c r="K416" i="99"/>
  <c r="AT416" i="99" s="1"/>
  <c r="BA415" i="99"/>
  <c r="AH415" i="99"/>
  <c r="K415" i="99"/>
  <c r="AQ415" i="99" s="1"/>
  <c r="BA414" i="99"/>
  <c r="AH414" i="99"/>
  <c r="K414" i="99"/>
  <c r="AO414" i="99" s="1"/>
  <c r="BA413" i="99"/>
  <c r="AH413" i="99"/>
  <c r="K413" i="99"/>
  <c r="AQ413" i="99" s="1"/>
  <c r="BA412" i="99"/>
  <c r="AH412" i="99"/>
  <c r="K412" i="99"/>
  <c r="BA411" i="99"/>
  <c r="AH411" i="99"/>
  <c r="K411" i="99"/>
  <c r="AQ411" i="99" s="1"/>
  <c r="BA410" i="99"/>
  <c r="AH410" i="99"/>
  <c r="K410" i="99"/>
  <c r="AQ410" i="99" s="1"/>
  <c r="BA409" i="99"/>
  <c r="AH409" i="99"/>
  <c r="K409" i="99"/>
  <c r="AS409" i="99" s="1"/>
  <c r="BA408" i="99"/>
  <c r="AH408" i="99"/>
  <c r="K408" i="99"/>
  <c r="AL408" i="99" s="1"/>
  <c r="BA407" i="99"/>
  <c r="AH407" i="99"/>
  <c r="K407" i="99"/>
  <c r="BA406" i="99"/>
  <c r="AH406" i="99"/>
  <c r="K406" i="99"/>
  <c r="AQ406" i="99" s="1"/>
  <c r="BA405" i="99"/>
  <c r="AH405" i="99"/>
  <c r="K405" i="99"/>
  <c r="AQ405" i="99" s="1"/>
  <c r="BA404" i="99"/>
  <c r="AH404" i="99"/>
  <c r="K404" i="99"/>
  <c r="AT404" i="99" s="1"/>
  <c r="BA403" i="99"/>
  <c r="AH403" i="99"/>
  <c r="K403" i="99"/>
  <c r="AS403" i="99" s="1"/>
  <c r="BA402" i="99"/>
  <c r="AH402" i="99"/>
  <c r="K402" i="99"/>
  <c r="AO402" i="99" s="1"/>
  <c r="BA401" i="99"/>
  <c r="AH401" i="99"/>
  <c r="K401" i="99"/>
  <c r="AT401" i="99" s="1"/>
  <c r="BA400" i="99"/>
  <c r="AH400" i="99"/>
  <c r="K400" i="99"/>
  <c r="AO400" i="99" s="1"/>
  <c r="BA399" i="99"/>
  <c r="AH399" i="99"/>
  <c r="K399" i="99"/>
  <c r="BA398" i="99"/>
  <c r="AH398" i="99"/>
  <c r="K398" i="99"/>
  <c r="AL398" i="99" s="1"/>
  <c r="BA397" i="99"/>
  <c r="AH397" i="99"/>
  <c r="K397" i="99"/>
  <c r="BA396" i="99"/>
  <c r="AH396" i="99"/>
  <c r="K396" i="99"/>
  <c r="AO396" i="99" s="1"/>
  <c r="BA395" i="99"/>
  <c r="AH395" i="99"/>
  <c r="K395" i="99"/>
  <c r="AS395" i="99" s="1"/>
  <c r="BA394" i="99"/>
  <c r="AH394" i="99"/>
  <c r="K394" i="99"/>
  <c r="AT394" i="99" s="1"/>
  <c r="BA393" i="99"/>
  <c r="AH393" i="99"/>
  <c r="K393" i="99"/>
  <c r="AQ393" i="99" s="1"/>
  <c r="BA392" i="99"/>
  <c r="AH392" i="99"/>
  <c r="K392" i="99"/>
  <c r="AO392" i="99" s="1"/>
  <c r="BA391" i="99"/>
  <c r="AH391" i="99"/>
  <c r="K391" i="99"/>
  <c r="AP391" i="99" s="1"/>
  <c r="BA390" i="99"/>
  <c r="AH390" i="99"/>
  <c r="K390" i="99"/>
  <c r="BA389" i="99"/>
  <c r="AH389" i="99"/>
  <c r="K389" i="99"/>
  <c r="AN389" i="99" s="1"/>
  <c r="BA388" i="99"/>
  <c r="AH388" i="99"/>
  <c r="K388" i="99"/>
  <c r="BA387" i="99"/>
  <c r="AH387" i="99"/>
  <c r="K387" i="99"/>
  <c r="AP387" i="99" s="1"/>
  <c r="BA386" i="99"/>
  <c r="AH386" i="99"/>
  <c r="K386" i="99"/>
  <c r="AQ386" i="99" s="1"/>
  <c r="BA385" i="99"/>
  <c r="AH385" i="99"/>
  <c r="K385" i="99"/>
  <c r="BA384" i="99"/>
  <c r="AH384" i="99"/>
  <c r="K384" i="99"/>
  <c r="AQ384" i="99" s="1"/>
  <c r="BA383" i="99"/>
  <c r="AH383" i="99"/>
  <c r="K383" i="99"/>
  <c r="AQ383" i="99" s="1"/>
  <c r="BA382" i="99"/>
  <c r="AH382" i="99"/>
  <c r="K382" i="99"/>
  <c r="AR382" i="99" s="1"/>
  <c r="BA381" i="99"/>
  <c r="AH381" i="99"/>
  <c r="K381" i="99"/>
  <c r="AQ381" i="99" s="1"/>
  <c r="BA380" i="99"/>
  <c r="AH380" i="99"/>
  <c r="K380" i="99"/>
  <c r="AQ380" i="99" s="1"/>
  <c r="BA379" i="99"/>
  <c r="AH379" i="99"/>
  <c r="K379" i="99"/>
  <c r="AR379" i="99" s="1"/>
  <c r="BA378" i="99"/>
  <c r="AH378" i="99"/>
  <c r="K378" i="99"/>
  <c r="AS378" i="99" s="1"/>
  <c r="BA377" i="99"/>
  <c r="AH377" i="99"/>
  <c r="K377" i="99"/>
  <c r="AM377" i="99" s="1"/>
  <c r="BA376" i="99"/>
  <c r="AH376" i="99"/>
  <c r="K376" i="99"/>
  <c r="AR376" i="99" s="1"/>
  <c r="BA375" i="99"/>
  <c r="AH375" i="99"/>
  <c r="K375" i="99"/>
  <c r="BA374" i="99"/>
  <c r="AH374" i="99"/>
  <c r="K374" i="99"/>
  <c r="AQ374" i="99" s="1"/>
  <c r="BA373" i="99"/>
  <c r="AH373" i="99"/>
  <c r="K373" i="99"/>
  <c r="BA372" i="99"/>
  <c r="AH372" i="99"/>
  <c r="K372" i="99"/>
  <c r="AL372" i="99" s="1"/>
  <c r="BA371" i="99"/>
  <c r="AH371" i="99"/>
  <c r="K371" i="99"/>
  <c r="AG371" i="99" s="1"/>
  <c r="BA370" i="99"/>
  <c r="AH370" i="99"/>
  <c r="K370" i="99"/>
  <c r="AR370" i="99" s="1"/>
  <c r="BA369" i="99"/>
  <c r="AH369" i="99"/>
  <c r="K369" i="99"/>
  <c r="J369" i="99" s="1"/>
  <c r="BA368" i="99"/>
  <c r="AH368" i="99"/>
  <c r="K368" i="99"/>
  <c r="AQ368" i="99" s="1"/>
  <c r="BA367" i="99"/>
  <c r="AH367" i="99"/>
  <c r="K367" i="99"/>
  <c r="AM367" i="99" s="1"/>
  <c r="BA366" i="99"/>
  <c r="AH366" i="99"/>
  <c r="K366" i="99"/>
  <c r="AO366" i="99" s="1"/>
  <c r="BA365" i="99"/>
  <c r="AH365" i="99"/>
  <c r="K365" i="99"/>
  <c r="BA364" i="99"/>
  <c r="AH364" i="99"/>
  <c r="K364" i="99"/>
  <c r="AQ364" i="99" s="1"/>
  <c r="BA363" i="99"/>
  <c r="AH363" i="99"/>
  <c r="K363" i="99"/>
  <c r="AQ363" i="99" s="1"/>
  <c r="BA362" i="99"/>
  <c r="AH362" i="99"/>
  <c r="K362" i="99"/>
  <c r="I362" i="99" s="1"/>
  <c r="BA361" i="99"/>
  <c r="AH361" i="99"/>
  <c r="K361" i="99"/>
  <c r="AO361" i="99" s="1"/>
  <c r="BA360" i="99"/>
  <c r="AH360" i="99"/>
  <c r="K360" i="99"/>
  <c r="AS360" i="99" s="1"/>
  <c r="BA359" i="99"/>
  <c r="AH359" i="99"/>
  <c r="K359" i="99"/>
  <c r="AQ359" i="99" s="1"/>
  <c r="BA358" i="99"/>
  <c r="AH358" i="99"/>
  <c r="K358" i="99"/>
  <c r="AS358" i="99" s="1"/>
  <c r="BA357" i="99"/>
  <c r="AH357" i="99"/>
  <c r="K357" i="99"/>
  <c r="AQ357" i="99" s="1"/>
  <c r="BA356" i="99"/>
  <c r="AH356" i="99"/>
  <c r="K356" i="99"/>
  <c r="BA355" i="99"/>
  <c r="AH355" i="99"/>
  <c r="K355" i="99"/>
  <c r="AS355" i="99" s="1"/>
  <c r="BA354" i="99"/>
  <c r="AH354" i="99"/>
  <c r="K354" i="99"/>
  <c r="I354" i="99" s="1"/>
  <c r="BA353" i="99"/>
  <c r="AH353" i="99"/>
  <c r="K353" i="99"/>
  <c r="AQ353" i="99" s="1"/>
  <c r="BA352" i="99"/>
  <c r="AH352" i="99"/>
  <c r="K352" i="99"/>
  <c r="AM352" i="99" s="1"/>
  <c r="BA351" i="99"/>
  <c r="AH351" i="99"/>
  <c r="K351" i="99"/>
  <c r="BA350" i="99"/>
  <c r="AH350" i="99"/>
  <c r="K350" i="99"/>
  <c r="AO350" i="99" s="1"/>
  <c r="BA349" i="99"/>
  <c r="AH349" i="99"/>
  <c r="K349" i="99"/>
  <c r="BA348" i="99"/>
  <c r="AH348" i="99"/>
  <c r="K348" i="99"/>
  <c r="AQ348" i="99" s="1"/>
  <c r="BA347" i="99"/>
  <c r="AH347" i="99"/>
  <c r="K347" i="99"/>
  <c r="AQ347" i="99" s="1"/>
  <c r="BA346" i="99"/>
  <c r="AH346" i="99"/>
  <c r="K346" i="99"/>
  <c r="BA345" i="99"/>
  <c r="AH345" i="99"/>
  <c r="K345" i="99"/>
  <c r="AL345" i="99" s="1"/>
  <c r="BA344" i="99"/>
  <c r="AH344" i="99"/>
  <c r="K344" i="99"/>
  <c r="AQ344" i="99" s="1"/>
  <c r="BA343" i="99"/>
  <c r="AH343" i="99"/>
  <c r="K343" i="99"/>
  <c r="BA342" i="99"/>
  <c r="AH342" i="99"/>
  <c r="K342" i="99"/>
  <c r="AQ342" i="99" s="1"/>
  <c r="BA341" i="99"/>
  <c r="AH341" i="99"/>
  <c r="K341" i="99"/>
  <c r="BA340" i="99"/>
  <c r="AH340" i="99"/>
  <c r="K340" i="99"/>
  <c r="AR340" i="99" s="1"/>
  <c r="BA339" i="99"/>
  <c r="AH339" i="99"/>
  <c r="K339" i="99"/>
  <c r="AQ339" i="99" s="1"/>
  <c r="BA338" i="99"/>
  <c r="AH338" i="99"/>
  <c r="K338" i="99"/>
  <c r="BA337" i="99"/>
  <c r="AH337" i="99"/>
  <c r="K337" i="99"/>
  <c r="AR337" i="99" s="1"/>
  <c r="BA336" i="99"/>
  <c r="AH336" i="99"/>
  <c r="K336" i="99"/>
  <c r="J336" i="99" s="1"/>
  <c r="BA335" i="99"/>
  <c r="AH335" i="99"/>
  <c r="K335" i="99"/>
  <c r="AM335" i="99" s="1"/>
  <c r="BA334" i="99"/>
  <c r="AH334" i="99"/>
  <c r="K334" i="99"/>
  <c r="AR334" i="99" s="1"/>
  <c r="BA333" i="99"/>
  <c r="AH333" i="99"/>
  <c r="K333" i="99"/>
  <c r="AQ333" i="99" s="1"/>
  <c r="BA332" i="99"/>
  <c r="AH332" i="99"/>
  <c r="K332" i="99"/>
  <c r="AQ332" i="99" s="1"/>
  <c r="BA331" i="99"/>
  <c r="AH331" i="99"/>
  <c r="K331" i="99"/>
  <c r="BA330" i="99"/>
  <c r="AH330" i="99"/>
  <c r="K330" i="99"/>
  <c r="AN330" i="99" s="1"/>
  <c r="BA329" i="99"/>
  <c r="AH329" i="99"/>
  <c r="K329" i="99"/>
  <c r="AQ329" i="99" s="1"/>
  <c r="BA328" i="99"/>
  <c r="AH328" i="99"/>
  <c r="K328" i="99"/>
  <c r="BA327" i="99"/>
  <c r="AH327" i="99"/>
  <c r="K327" i="99"/>
  <c r="BA326" i="99"/>
  <c r="AH326" i="99"/>
  <c r="K326" i="99"/>
  <c r="AQ326" i="99" s="1"/>
  <c r="BA325" i="99"/>
  <c r="AH325" i="99"/>
  <c r="K325" i="99"/>
  <c r="AT325" i="99" s="1"/>
  <c r="BA324" i="99"/>
  <c r="AH324" i="99"/>
  <c r="K324" i="99"/>
  <c r="AT324" i="99" s="1"/>
  <c r="BA323" i="99"/>
  <c r="AH323" i="99"/>
  <c r="K323" i="99"/>
  <c r="AS323" i="99" s="1"/>
  <c r="BA322" i="99"/>
  <c r="AH322" i="99"/>
  <c r="K322" i="99"/>
  <c r="AL322" i="99" s="1"/>
  <c r="BA321" i="99"/>
  <c r="AH321" i="99"/>
  <c r="K321" i="99"/>
  <c r="AP321" i="99" s="1"/>
  <c r="BA320" i="99"/>
  <c r="AH320" i="99"/>
  <c r="K320" i="99"/>
  <c r="AP320" i="99" s="1"/>
  <c r="BA319" i="99"/>
  <c r="AH319" i="99"/>
  <c r="K319" i="99"/>
  <c r="BA318" i="99"/>
  <c r="AH318" i="99"/>
  <c r="K318" i="99"/>
  <c r="O318" i="99" s="1"/>
  <c r="AI318" i="99" s="1"/>
  <c r="AV318" i="99" s="1"/>
  <c r="BA317" i="99"/>
  <c r="AH317" i="99"/>
  <c r="K317" i="99"/>
  <c r="AQ317" i="99" s="1"/>
  <c r="BA316" i="99"/>
  <c r="AH316" i="99"/>
  <c r="K316" i="99"/>
  <c r="AR316" i="99" s="1"/>
  <c r="BA315" i="99"/>
  <c r="AH315" i="99"/>
  <c r="K315" i="99"/>
  <c r="BA314" i="99"/>
  <c r="AH314" i="99"/>
  <c r="K314" i="99"/>
  <c r="BA313" i="99"/>
  <c r="AH313" i="99"/>
  <c r="K313" i="99"/>
  <c r="AR313" i="99" s="1"/>
  <c r="BA312" i="99"/>
  <c r="AH312" i="99"/>
  <c r="K312" i="99"/>
  <c r="AQ312" i="99" s="1"/>
  <c r="BA311" i="99"/>
  <c r="AH311" i="99"/>
  <c r="K311" i="99"/>
  <c r="AQ311" i="99" s="1"/>
  <c r="BA310" i="99"/>
  <c r="AH310" i="99"/>
  <c r="K310" i="99"/>
  <c r="AR310" i="99" s="1"/>
  <c r="BA309" i="99"/>
  <c r="AH309" i="99"/>
  <c r="K309" i="99"/>
  <c r="AQ309" i="99" s="1"/>
  <c r="BA308" i="99"/>
  <c r="AH308" i="99"/>
  <c r="K308" i="99"/>
  <c r="BA307" i="99"/>
  <c r="AH307" i="99"/>
  <c r="K307" i="99"/>
  <c r="AR307" i="99" s="1"/>
  <c r="BA306" i="99"/>
  <c r="AH306" i="99"/>
  <c r="K306" i="99"/>
  <c r="AQ306" i="99" s="1"/>
  <c r="BA305" i="99"/>
  <c r="AH305" i="99"/>
  <c r="K305" i="99"/>
  <c r="AQ305" i="99" s="1"/>
  <c r="BA304" i="99"/>
  <c r="AH304" i="99"/>
  <c r="K304" i="99"/>
  <c r="AS304" i="99" s="1"/>
  <c r="BA303" i="99"/>
  <c r="AH303" i="99"/>
  <c r="K303" i="99"/>
  <c r="AQ303" i="99" s="1"/>
  <c r="BA302" i="99"/>
  <c r="AH302" i="99"/>
  <c r="K302" i="99"/>
  <c r="AR302" i="99" s="1"/>
  <c r="BA301" i="99"/>
  <c r="AH301" i="99"/>
  <c r="K301" i="99"/>
  <c r="AO301" i="99" s="1"/>
  <c r="BA300" i="99"/>
  <c r="AH300" i="99"/>
  <c r="K300" i="99"/>
  <c r="AS300" i="99" s="1"/>
  <c r="BA299" i="99"/>
  <c r="AH299" i="99"/>
  <c r="K299" i="99"/>
  <c r="AR299" i="99" s="1"/>
  <c r="BA298" i="99"/>
  <c r="AH298" i="99"/>
  <c r="K298" i="99"/>
  <c r="AQ298" i="99" s="1"/>
  <c r="BA297" i="99"/>
  <c r="AH297" i="99"/>
  <c r="K297" i="99"/>
  <c r="AQ297" i="99" s="1"/>
  <c r="BA296" i="99"/>
  <c r="AH296" i="99"/>
  <c r="K296" i="99"/>
  <c r="AT296" i="99" s="1"/>
  <c r="BA295" i="99"/>
  <c r="AH295" i="99"/>
  <c r="K295" i="99"/>
  <c r="AQ295" i="99" s="1"/>
  <c r="BA294" i="99"/>
  <c r="AH294" i="99"/>
  <c r="K294" i="99"/>
  <c r="AS294" i="99" s="1"/>
  <c r="BA293" i="99"/>
  <c r="AH293" i="99"/>
  <c r="K293" i="99"/>
  <c r="BA292" i="99"/>
  <c r="AH292" i="99"/>
  <c r="K292" i="99"/>
  <c r="AQ292" i="99" s="1"/>
  <c r="BA291" i="99"/>
  <c r="AH291" i="99"/>
  <c r="K291" i="99"/>
  <c r="BA290" i="99"/>
  <c r="AH290" i="99"/>
  <c r="K290" i="99"/>
  <c r="AN290" i="99" s="1"/>
  <c r="BA289" i="99"/>
  <c r="AH289" i="99"/>
  <c r="K289" i="99"/>
  <c r="AQ289" i="99" s="1"/>
  <c r="BA288" i="99"/>
  <c r="AH288" i="99"/>
  <c r="K288" i="99"/>
  <c r="BA287" i="99"/>
  <c r="AH287" i="99"/>
  <c r="K287" i="99"/>
  <c r="AR287" i="99" s="1"/>
  <c r="BA286" i="99"/>
  <c r="AH286" i="99"/>
  <c r="K286" i="99"/>
  <c r="AQ286" i="99" s="1"/>
  <c r="BA285" i="99"/>
  <c r="AH285" i="99"/>
  <c r="K285" i="99"/>
  <c r="AQ285" i="99" s="1"/>
  <c r="BA284" i="99"/>
  <c r="AH284" i="99"/>
  <c r="K284" i="99"/>
  <c r="AR284" i="99" s="1"/>
  <c r="BA283" i="99"/>
  <c r="AH283" i="99"/>
  <c r="K283" i="99"/>
  <c r="AQ283" i="99" s="1"/>
  <c r="BA282" i="99"/>
  <c r="AH282" i="99"/>
  <c r="K282" i="99"/>
  <c r="AQ282" i="99" s="1"/>
  <c r="BA281" i="99"/>
  <c r="AH281" i="99"/>
  <c r="K281" i="99"/>
  <c r="AR281" i="99" s="1"/>
  <c r="BA280" i="99"/>
  <c r="AH280" i="99"/>
  <c r="K280" i="99"/>
  <c r="AQ280" i="99" s="1"/>
  <c r="BA279" i="99"/>
  <c r="AH279" i="99"/>
  <c r="K279" i="99"/>
  <c r="BA278" i="99"/>
  <c r="AH278" i="99"/>
  <c r="K278" i="99"/>
  <c r="BA277" i="99"/>
  <c r="AH277" i="99"/>
  <c r="K277" i="99"/>
  <c r="AQ277" i="99" s="1"/>
  <c r="BA276" i="99"/>
  <c r="AH276" i="99"/>
  <c r="K276" i="99"/>
  <c r="AQ276" i="99" s="1"/>
  <c r="BA275" i="99"/>
  <c r="AH275" i="99"/>
  <c r="K275" i="99"/>
  <c r="AM275" i="99" s="1"/>
  <c r="BA274" i="99"/>
  <c r="AH274" i="99"/>
  <c r="K274" i="99"/>
  <c r="BA273" i="99"/>
  <c r="AH273" i="99"/>
  <c r="K273" i="99"/>
  <c r="AQ273" i="99" s="1"/>
  <c r="BA272" i="99"/>
  <c r="AH272" i="99"/>
  <c r="K272" i="99"/>
  <c r="BA271" i="99"/>
  <c r="AH271" i="99"/>
  <c r="K271" i="99"/>
  <c r="AL271" i="99" s="1"/>
  <c r="BA270" i="99"/>
  <c r="AH270" i="99"/>
  <c r="K270" i="99"/>
  <c r="AN270" i="99" s="1"/>
  <c r="BA269" i="99"/>
  <c r="AH269" i="99"/>
  <c r="K269" i="99"/>
  <c r="AS269" i="99" s="1"/>
  <c r="BA268" i="99"/>
  <c r="AH268" i="99"/>
  <c r="K268" i="99"/>
  <c r="BA267" i="99"/>
  <c r="AH267" i="99"/>
  <c r="K267" i="99"/>
  <c r="AT267" i="99" s="1"/>
  <c r="BA266" i="99"/>
  <c r="AH266" i="99"/>
  <c r="K266" i="99"/>
  <c r="AR266" i="99" s="1"/>
  <c r="BA265" i="99"/>
  <c r="AH265" i="99"/>
  <c r="K265" i="99"/>
  <c r="BA264" i="99"/>
  <c r="AH264" i="99"/>
  <c r="K264" i="99"/>
  <c r="AS264" i="99" s="1"/>
  <c r="BA263" i="99"/>
  <c r="AH263" i="99"/>
  <c r="K263" i="99"/>
  <c r="AS263" i="99" s="1"/>
  <c r="BA262" i="99"/>
  <c r="AH262" i="99"/>
  <c r="K262" i="99"/>
  <c r="BA261" i="99"/>
  <c r="AH261" i="99"/>
  <c r="K261" i="99"/>
  <c r="AO261" i="99" s="1"/>
  <c r="BA260" i="99"/>
  <c r="AH260" i="99"/>
  <c r="K260" i="99"/>
  <c r="AS260" i="99" s="1"/>
  <c r="BA259" i="99"/>
  <c r="AH259" i="99"/>
  <c r="K259" i="99"/>
  <c r="BA258" i="99"/>
  <c r="AH258" i="99"/>
  <c r="K258" i="99"/>
  <c r="AN258" i="99" s="1"/>
  <c r="BA257" i="99"/>
  <c r="AH257" i="99"/>
  <c r="K257" i="99"/>
  <c r="AQ257" i="99" s="1"/>
  <c r="BA256" i="99"/>
  <c r="AH256" i="99"/>
  <c r="K256" i="99"/>
  <c r="AQ256" i="99" s="1"/>
  <c r="BA255" i="99"/>
  <c r="AH255" i="99"/>
  <c r="K255" i="99"/>
  <c r="BA254" i="99"/>
  <c r="AH254" i="99"/>
  <c r="K254" i="99"/>
  <c r="AP254" i="99" s="1"/>
  <c r="BA253" i="99"/>
  <c r="AH253" i="99"/>
  <c r="K253" i="99"/>
  <c r="BA252" i="99"/>
  <c r="AH252" i="99"/>
  <c r="K252" i="99"/>
  <c r="AP252" i="99" s="1"/>
  <c r="BA251" i="99"/>
  <c r="AH251" i="99"/>
  <c r="K251" i="99"/>
  <c r="AP251" i="99" s="1"/>
  <c r="BA250" i="99"/>
  <c r="AH250" i="99"/>
  <c r="K250" i="99"/>
  <c r="BA249" i="99"/>
  <c r="AH249" i="99"/>
  <c r="K249" i="99"/>
  <c r="BA248" i="99"/>
  <c r="AH248" i="99"/>
  <c r="K248" i="99"/>
  <c r="AR248" i="99" s="1"/>
  <c r="BA247" i="99"/>
  <c r="AH247" i="99"/>
  <c r="K247" i="99"/>
  <c r="BA246" i="99"/>
  <c r="AH246" i="99"/>
  <c r="K246" i="99"/>
  <c r="BA245" i="99"/>
  <c r="AH245" i="99"/>
  <c r="K245" i="99"/>
  <c r="AS245" i="99" s="1"/>
  <c r="BA244" i="99"/>
  <c r="AH244" i="99"/>
  <c r="K244" i="99"/>
  <c r="BA243" i="99"/>
  <c r="AH243" i="99"/>
  <c r="K243" i="99"/>
  <c r="AQ243" i="99" s="1"/>
  <c r="BA242" i="99"/>
  <c r="AH242" i="99"/>
  <c r="K242" i="99"/>
  <c r="AS242" i="99" s="1"/>
  <c r="BA241" i="99"/>
  <c r="AH241" i="99"/>
  <c r="K241" i="99"/>
  <c r="AL241" i="99" s="1"/>
  <c r="BA240" i="99"/>
  <c r="AH240" i="99"/>
  <c r="K240" i="99"/>
  <c r="AS240" i="99" s="1"/>
  <c r="BA239" i="99"/>
  <c r="AH239" i="99"/>
  <c r="K239" i="99"/>
  <c r="BA238" i="99"/>
  <c r="AH238" i="99"/>
  <c r="K238" i="99"/>
  <c r="I238" i="99" s="1"/>
  <c r="BA237" i="99"/>
  <c r="AH237" i="99"/>
  <c r="K237" i="99"/>
  <c r="BA236" i="99"/>
  <c r="AH236" i="99"/>
  <c r="K236" i="99"/>
  <c r="AO236" i="99" s="1"/>
  <c r="BA235" i="99"/>
  <c r="AH235" i="99"/>
  <c r="K235" i="99"/>
  <c r="BA234" i="99"/>
  <c r="AH234" i="99"/>
  <c r="K234" i="99"/>
  <c r="AS234" i="99" s="1"/>
  <c r="BA233" i="99"/>
  <c r="AH233" i="99"/>
  <c r="K233" i="99"/>
  <c r="AR233" i="99" s="1"/>
  <c r="BA30" i="99"/>
  <c r="AH30" i="99"/>
  <c r="K30" i="99"/>
  <c r="J30" i="99" s="1"/>
  <c r="BA29" i="99"/>
  <c r="AH29" i="99"/>
  <c r="K29" i="99"/>
  <c r="AQ29" i="99" s="1"/>
  <c r="BA28" i="99"/>
  <c r="AH28" i="99"/>
  <c r="K28" i="99"/>
  <c r="AL28" i="99" s="1"/>
  <c r="BA27" i="99"/>
  <c r="AH27" i="99"/>
  <c r="K27" i="99"/>
  <c r="AS27" i="99" s="1"/>
  <c r="BA26" i="99"/>
  <c r="AH26" i="99"/>
  <c r="K26" i="99"/>
  <c r="BA25" i="99"/>
  <c r="AH25" i="99"/>
  <c r="K25" i="99"/>
  <c r="AQ25" i="99" s="1"/>
  <c r="BA24" i="99"/>
  <c r="AH24" i="99"/>
  <c r="K24" i="99"/>
  <c r="J24" i="99" s="1"/>
  <c r="BA23" i="99"/>
  <c r="AH23" i="99"/>
  <c r="K23" i="99"/>
  <c r="AQ23" i="99" s="1"/>
  <c r="C23" i="99"/>
  <c r="C24" i="99" s="1"/>
  <c r="C25" i="99" s="1"/>
  <c r="C26" i="99" s="1"/>
  <c r="C27" i="99" s="1"/>
  <c r="C28" i="99" s="1"/>
  <c r="C29" i="99" s="1"/>
  <c r="C30" i="99" s="1"/>
  <c r="BA22" i="99"/>
  <c r="AH22" i="99"/>
  <c r="K22" i="99"/>
  <c r="AQ22" i="99" s="1"/>
  <c r="E10" i="99"/>
  <c r="E9" i="99"/>
  <c r="O8" i="99"/>
  <c r="E33" i="2" s="1"/>
  <c r="V6" i="99"/>
  <c r="O6" i="99"/>
  <c r="C6" i="99"/>
  <c r="O5" i="99"/>
  <c r="A57" i="2" s="1"/>
  <c r="C5" i="99"/>
  <c r="AR4" i="99"/>
  <c r="AQ4" i="99"/>
  <c r="AP4" i="99"/>
  <c r="AO4" i="99"/>
  <c r="AN4" i="99"/>
  <c r="AM4" i="99"/>
  <c r="AL4" i="99"/>
  <c r="AK4" i="99"/>
  <c r="AJ4" i="99"/>
  <c r="AI4" i="99"/>
  <c r="AH4" i="99"/>
  <c r="AG4" i="99"/>
  <c r="AF4" i="99"/>
  <c r="AE4" i="99"/>
  <c r="AD4" i="99"/>
  <c r="AC4" i="99"/>
  <c r="AB4" i="99"/>
  <c r="C4" i="99"/>
  <c r="C3" i="99"/>
  <c r="C2" i="99"/>
  <c r="C1" i="99"/>
  <c r="BA327" i="98"/>
  <c r="AH327" i="98"/>
  <c r="K327" i="98"/>
  <c r="AQ327" i="98" s="1"/>
  <c r="BA326" i="98"/>
  <c r="AH326" i="98"/>
  <c r="K326" i="98"/>
  <c r="AQ326" i="98" s="1"/>
  <c r="BA325" i="98"/>
  <c r="AH325" i="98"/>
  <c r="K325" i="98"/>
  <c r="AT325" i="98" s="1"/>
  <c r="BA324" i="98"/>
  <c r="AH324" i="98"/>
  <c r="K324" i="98"/>
  <c r="AS324" i="98" s="1"/>
  <c r="BA323" i="98"/>
  <c r="AH323" i="98"/>
  <c r="K323" i="98"/>
  <c r="AR323" i="98" s="1"/>
  <c r="BA322" i="98"/>
  <c r="AH322" i="98"/>
  <c r="K322" i="98"/>
  <c r="AO322" i="98" s="1"/>
  <c r="BA321" i="98"/>
  <c r="AH321" i="98"/>
  <c r="K321" i="98"/>
  <c r="AQ321" i="98" s="1"/>
  <c r="BA320" i="98"/>
  <c r="AH320" i="98"/>
  <c r="K320" i="98"/>
  <c r="AT320" i="98" s="1"/>
  <c r="BA319" i="98"/>
  <c r="AH319" i="98"/>
  <c r="K319" i="98"/>
  <c r="AT319" i="98" s="1"/>
  <c r="BA318" i="98"/>
  <c r="AH318" i="98"/>
  <c r="K318" i="98"/>
  <c r="AS318" i="98" s="1"/>
  <c r="BA317" i="98"/>
  <c r="AH317" i="98"/>
  <c r="K317" i="98"/>
  <c r="AR317" i="98" s="1"/>
  <c r="BA316" i="98"/>
  <c r="AH316" i="98"/>
  <c r="K316" i="98"/>
  <c r="AQ316" i="98" s="1"/>
  <c r="BA315" i="98"/>
  <c r="AH315" i="98"/>
  <c r="K315" i="98"/>
  <c r="AQ315" i="98" s="1"/>
  <c r="BA314" i="98"/>
  <c r="AH314" i="98"/>
  <c r="K314" i="98"/>
  <c r="AP314" i="98" s="1"/>
  <c r="L314" i="98" s="1"/>
  <c r="BA313" i="98"/>
  <c r="AH313" i="98"/>
  <c r="K313" i="98"/>
  <c r="AR313" i="98" s="1"/>
  <c r="BA312" i="98"/>
  <c r="AH312" i="98"/>
  <c r="K312" i="98"/>
  <c r="AP312" i="98" s="1"/>
  <c r="BA311" i="98"/>
  <c r="AH311" i="98"/>
  <c r="K311" i="98"/>
  <c r="AR311" i="98" s="1"/>
  <c r="BA310" i="98"/>
  <c r="AH310" i="98"/>
  <c r="K310" i="98"/>
  <c r="AN310" i="98" s="1"/>
  <c r="BA309" i="98"/>
  <c r="AH309" i="98"/>
  <c r="K309" i="98"/>
  <c r="AN309" i="98" s="1"/>
  <c r="BA308" i="98"/>
  <c r="AH308" i="98"/>
  <c r="K308" i="98"/>
  <c r="AQ308" i="98" s="1"/>
  <c r="BA307" i="98"/>
  <c r="AH307" i="98"/>
  <c r="K307" i="98"/>
  <c r="AR307" i="98" s="1"/>
  <c r="BA306" i="98"/>
  <c r="AH306" i="98"/>
  <c r="K306" i="98"/>
  <c r="AT306" i="98" s="1"/>
  <c r="BA305" i="98"/>
  <c r="AH305" i="98"/>
  <c r="K305" i="98"/>
  <c r="J305" i="98" s="1"/>
  <c r="BA304" i="98"/>
  <c r="AH304" i="98"/>
  <c r="K304" i="98"/>
  <c r="AO304" i="98" s="1"/>
  <c r="BA303" i="98"/>
  <c r="AH303" i="98"/>
  <c r="K303" i="98"/>
  <c r="AQ303" i="98" s="1"/>
  <c r="BA302" i="98"/>
  <c r="AH302" i="98"/>
  <c r="K302" i="98"/>
  <c r="AT302" i="98" s="1"/>
  <c r="BA301" i="98"/>
  <c r="AH301" i="98"/>
  <c r="K301" i="98"/>
  <c r="AS301" i="98" s="1"/>
  <c r="BA300" i="98"/>
  <c r="AH300" i="98"/>
  <c r="K300" i="98"/>
  <c r="AQ300" i="98" s="1"/>
  <c r="BA299" i="98"/>
  <c r="AH299" i="98"/>
  <c r="K299" i="98"/>
  <c r="AR299" i="98" s="1"/>
  <c r="BA298" i="98"/>
  <c r="AH298" i="98"/>
  <c r="K298" i="98"/>
  <c r="BA297" i="98"/>
  <c r="AH297" i="98"/>
  <c r="K297" i="98"/>
  <c r="AQ297" i="98" s="1"/>
  <c r="BA296" i="98"/>
  <c r="AH296" i="98"/>
  <c r="K296" i="98"/>
  <c r="AT296" i="98" s="1"/>
  <c r="BA295" i="98"/>
  <c r="AH295" i="98"/>
  <c r="K295" i="98"/>
  <c r="AN295" i="98" s="1"/>
  <c r="BA294" i="98"/>
  <c r="AH294" i="98"/>
  <c r="K294" i="98"/>
  <c r="AQ294" i="98" s="1"/>
  <c r="BA293" i="98"/>
  <c r="AH293" i="98"/>
  <c r="K293" i="98"/>
  <c r="AR293" i="98" s="1"/>
  <c r="BA292" i="98"/>
  <c r="AH292" i="98"/>
  <c r="K292" i="98"/>
  <c r="AR292" i="98" s="1"/>
  <c r="BA291" i="98"/>
  <c r="AH291" i="98"/>
  <c r="K291" i="98"/>
  <c r="AQ291" i="98" s="1"/>
  <c r="BA290" i="98"/>
  <c r="AH290" i="98"/>
  <c r="K290" i="98"/>
  <c r="BA289" i="98"/>
  <c r="AH289" i="98"/>
  <c r="K289" i="98"/>
  <c r="AS289" i="98" s="1"/>
  <c r="BA288" i="98"/>
  <c r="AH288" i="98"/>
  <c r="K288" i="98"/>
  <c r="AQ288" i="98" s="1"/>
  <c r="BA287" i="98"/>
  <c r="AH287" i="98"/>
  <c r="K287" i="98"/>
  <c r="BA286" i="98"/>
  <c r="AH286" i="98"/>
  <c r="K286" i="98"/>
  <c r="AM286" i="98" s="1"/>
  <c r="BA285" i="98"/>
  <c r="AH285" i="98"/>
  <c r="K285" i="98"/>
  <c r="AQ285" i="98" s="1"/>
  <c r="BA284" i="98"/>
  <c r="AH284" i="98"/>
  <c r="K284" i="98"/>
  <c r="AQ284" i="98" s="1"/>
  <c r="BA283" i="98"/>
  <c r="AH283" i="98"/>
  <c r="K283" i="98"/>
  <c r="BA282" i="98"/>
  <c r="AH282" i="98"/>
  <c r="K282" i="98"/>
  <c r="AM282" i="98" s="1"/>
  <c r="BA281" i="98"/>
  <c r="AH281" i="98"/>
  <c r="K281" i="98"/>
  <c r="AO281" i="98" s="1"/>
  <c r="BA280" i="98"/>
  <c r="AH280" i="98"/>
  <c r="K280" i="98"/>
  <c r="BA279" i="98"/>
  <c r="AH279" i="98"/>
  <c r="K279" i="98"/>
  <c r="BA278" i="98"/>
  <c r="AH278" i="98"/>
  <c r="K278" i="98"/>
  <c r="AL278" i="98" s="1"/>
  <c r="BA277" i="98"/>
  <c r="AH277" i="98"/>
  <c r="K277" i="98"/>
  <c r="BA276" i="98"/>
  <c r="AH276" i="98"/>
  <c r="K276" i="98"/>
  <c r="AR276" i="98" s="1"/>
  <c r="BA275" i="98"/>
  <c r="AH275" i="98"/>
  <c r="K275" i="98"/>
  <c r="AQ275" i="98" s="1"/>
  <c r="BA274" i="98"/>
  <c r="AH274" i="98"/>
  <c r="K274" i="98"/>
  <c r="BA273" i="98"/>
  <c r="AH273" i="98"/>
  <c r="K273" i="98"/>
  <c r="AS273" i="98" s="1"/>
  <c r="BA272" i="98"/>
  <c r="AH272" i="98"/>
  <c r="K272" i="98"/>
  <c r="AM272" i="98" s="1"/>
  <c r="BA271" i="98"/>
  <c r="AH271" i="98"/>
  <c r="K271" i="98"/>
  <c r="BA270" i="98"/>
  <c r="AH270" i="98"/>
  <c r="K270" i="98"/>
  <c r="BA269" i="98"/>
  <c r="AH269" i="98"/>
  <c r="K269" i="98"/>
  <c r="AQ269" i="98" s="1"/>
  <c r="BA268" i="98"/>
  <c r="AH268" i="98"/>
  <c r="K268" i="98"/>
  <c r="AT268" i="98" s="1"/>
  <c r="BA267" i="98"/>
  <c r="AH267" i="98"/>
  <c r="K267" i="98"/>
  <c r="AO267" i="98" s="1"/>
  <c r="BA266" i="98"/>
  <c r="AH266" i="98"/>
  <c r="K266" i="98"/>
  <c r="AT266" i="98" s="1"/>
  <c r="BA265" i="98"/>
  <c r="AH265" i="98"/>
  <c r="K265" i="98"/>
  <c r="AR265" i="98" s="1"/>
  <c r="BA264" i="98"/>
  <c r="AH264" i="98"/>
  <c r="K264" i="98"/>
  <c r="AR264" i="98" s="1"/>
  <c r="BA263" i="98"/>
  <c r="AH263" i="98"/>
  <c r="K263" i="98"/>
  <c r="BA262" i="98"/>
  <c r="AH262" i="98"/>
  <c r="K262" i="98"/>
  <c r="AN262" i="98" s="1"/>
  <c r="BA261" i="98"/>
  <c r="AH261" i="98"/>
  <c r="K261" i="98"/>
  <c r="AL261" i="98" s="1"/>
  <c r="BA260" i="98"/>
  <c r="AH260" i="98"/>
  <c r="K260" i="98"/>
  <c r="AM260" i="98" s="1"/>
  <c r="BA259" i="98"/>
  <c r="AH259" i="98"/>
  <c r="K259" i="98"/>
  <c r="AR259" i="98" s="1"/>
  <c r="BA258" i="98"/>
  <c r="AH258" i="98"/>
  <c r="K258" i="98"/>
  <c r="BA257" i="98"/>
  <c r="AH257" i="98"/>
  <c r="K257" i="98"/>
  <c r="I257" i="98" s="1"/>
  <c r="BA190" i="98"/>
  <c r="AH190" i="98"/>
  <c r="K190" i="98"/>
  <c r="AR190" i="98" s="1"/>
  <c r="BA189" i="98"/>
  <c r="AH189" i="98"/>
  <c r="K189" i="98"/>
  <c r="AN189" i="98" s="1"/>
  <c r="BA188" i="98"/>
  <c r="AH188" i="98"/>
  <c r="K188" i="98"/>
  <c r="AP188" i="98" s="1"/>
  <c r="BA187" i="98"/>
  <c r="AH187" i="98"/>
  <c r="K187" i="98"/>
  <c r="AR187" i="98" s="1"/>
  <c r="BA186" i="98"/>
  <c r="AH186" i="98"/>
  <c r="K186" i="98"/>
  <c r="AO186" i="98" s="1"/>
  <c r="BA185" i="98"/>
  <c r="AH185" i="98"/>
  <c r="K185" i="98"/>
  <c r="AQ185" i="98" s="1"/>
  <c r="BA184" i="98"/>
  <c r="AH184" i="98"/>
  <c r="K184" i="98"/>
  <c r="AQ184" i="98" s="1"/>
  <c r="BA183" i="98"/>
  <c r="AH183" i="98"/>
  <c r="K183" i="98"/>
  <c r="AL183" i="98" s="1"/>
  <c r="BA182" i="98"/>
  <c r="AH182" i="98"/>
  <c r="K182" i="98"/>
  <c r="AQ182" i="98" s="1"/>
  <c r="BA181" i="98"/>
  <c r="AH181" i="98"/>
  <c r="K181" i="98"/>
  <c r="AT181" i="98" s="1"/>
  <c r="BA180" i="98"/>
  <c r="AH180" i="98"/>
  <c r="K180" i="98"/>
  <c r="AP180" i="98" s="1"/>
  <c r="BA179" i="98"/>
  <c r="AH179" i="98"/>
  <c r="K179" i="98"/>
  <c r="AQ179" i="98" s="1"/>
  <c r="BA178" i="98"/>
  <c r="AH178" i="98"/>
  <c r="K178" i="98"/>
  <c r="AL178" i="98" s="1"/>
  <c r="BA177" i="98"/>
  <c r="AH177" i="98"/>
  <c r="K177" i="98"/>
  <c r="AN177" i="98" s="1"/>
  <c r="BA176" i="98"/>
  <c r="AH176" i="98"/>
  <c r="K176" i="98"/>
  <c r="AO176" i="98" s="1"/>
  <c r="BA175" i="98"/>
  <c r="AH175" i="98"/>
  <c r="K175" i="98"/>
  <c r="AN175" i="98" s="1"/>
  <c r="BA174" i="98"/>
  <c r="AH174" i="98"/>
  <c r="K174" i="98"/>
  <c r="AR174" i="98" s="1"/>
  <c r="BA173" i="98"/>
  <c r="AH173" i="98"/>
  <c r="K173" i="98"/>
  <c r="AQ173" i="98" s="1"/>
  <c r="BA172" i="98"/>
  <c r="AH172" i="98"/>
  <c r="K172" i="98"/>
  <c r="AQ172" i="98" s="1"/>
  <c r="BA171" i="98"/>
  <c r="AH171" i="98"/>
  <c r="K171" i="98"/>
  <c r="AR171" i="98" s="1"/>
  <c r="BA170" i="98"/>
  <c r="AH170" i="98"/>
  <c r="K170" i="98"/>
  <c r="AT170" i="98" s="1"/>
  <c r="BA169" i="98"/>
  <c r="AH169" i="98"/>
  <c r="K169" i="98"/>
  <c r="AP169" i="98" s="1"/>
  <c r="BA168" i="98"/>
  <c r="AH168" i="98"/>
  <c r="K168" i="98"/>
  <c r="AR168" i="98" s="1"/>
  <c r="BA167" i="98"/>
  <c r="AH167" i="98"/>
  <c r="K167" i="98"/>
  <c r="AQ167" i="98" s="1"/>
  <c r="BA166" i="98"/>
  <c r="AH166" i="98"/>
  <c r="K166" i="98"/>
  <c r="AQ166" i="98" s="1"/>
  <c r="BA165" i="98"/>
  <c r="AH165" i="98"/>
  <c r="K165" i="98"/>
  <c r="AR165" i="98" s="1"/>
  <c r="BA164" i="98"/>
  <c r="AH164" i="98"/>
  <c r="K164" i="98"/>
  <c r="AQ164" i="98" s="1"/>
  <c r="BA163" i="98"/>
  <c r="AH163" i="98"/>
  <c r="K163" i="98"/>
  <c r="AG163" i="98" s="1"/>
  <c r="BA162" i="98"/>
  <c r="AH162" i="98"/>
  <c r="K162" i="98"/>
  <c r="AP162" i="98" s="1"/>
  <c r="BA161" i="98"/>
  <c r="AH161" i="98"/>
  <c r="K161" i="98"/>
  <c r="AP161" i="98" s="1"/>
  <c r="BA160" i="98"/>
  <c r="AH160" i="98"/>
  <c r="K160" i="98"/>
  <c r="AQ160" i="98" s="1"/>
  <c r="BA159" i="98"/>
  <c r="AH159" i="98"/>
  <c r="K159" i="98"/>
  <c r="AN159" i="98" s="1"/>
  <c r="BA158" i="98"/>
  <c r="AH158" i="98"/>
  <c r="K158" i="98"/>
  <c r="AT158" i="98" s="1"/>
  <c r="BA157" i="98"/>
  <c r="AH157" i="98"/>
  <c r="K157" i="98"/>
  <c r="AO157" i="98" s="1"/>
  <c r="BA156" i="98"/>
  <c r="AH156" i="98"/>
  <c r="K156" i="98"/>
  <c r="AN156" i="98" s="1"/>
  <c r="BA155" i="98"/>
  <c r="AH155" i="98"/>
  <c r="K155" i="98"/>
  <c r="AQ155" i="98" s="1"/>
  <c r="BA154" i="98"/>
  <c r="AH154" i="98"/>
  <c r="K154" i="98"/>
  <c r="AQ154" i="98" s="1"/>
  <c r="BA153" i="98"/>
  <c r="AH153" i="98"/>
  <c r="K153" i="98"/>
  <c r="AO153" i="98" s="1"/>
  <c r="BA152" i="98"/>
  <c r="AH152" i="98"/>
  <c r="K152" i="98"/>
  <c r="AS152" i="98" s="1"/>
  <c r="BA151" i="98"/>
  <c r="AH151" i="98"/>
  <c r="K151" i="98"/>
  <c r="AM151" i="98" s="1"/>
  <c r="BA150" i="98"/>
  <c r="AH150" i="98"/>
  <c r="K150" i="98"/>
  <c r="AP150" i="98" s="1"/>
  <c r="BA149" i="98"/>
  <c r="AH149" i="98"/>
  <c r="K149" i="98"/>
  <c r="AQ149" i="98" s="1"/>
  <c r="BA148" i="98"/>
  <c r="AH148" i="98"/>
  <c r="K148" i="98"/>
  <c r="AQ148" i="98" s="1"/>
  <c r="BA147" i="98"/>
  <c r="AH147" i="98"/>
  <c r="K147" i="98"/>
  <c r="AS147" i="98" s="1"/>
  <c r="BA146" i="98"/>
  <c r="AH146" i="98"/>
  <c r="K146" i="98"/>
  <c r="AP146" i="98" s="1"/>
  <c r="L146" i="98" s="1"/>
  <c r="BA145" i="98"/>
  <c r="AH145" i="98"/>
  <c r="K145" i="98"/>
  <c r="AO145" i="98" s="1"/>
  <c r="BA144" i="98"/>
  <c r="AH144" i="98"/>
  <c r="K144" i="98"/>
  <c r="AQ144" i="98" s="1"/>
  <c r="BA143" i="98"/>
  <c r="AH143" i="98"/>
  <c r="K143" i="98"/>
  <c r="AQ143" i="98" s="1"/>
  <c r="BA142" i="98"/>
  <c r="AH142" i="98"/>
  <c r="K142" i="98"/>
  <c r="AR142" i="98" s="1"/>
  <c r="BA141" i="98"/>
  <c r="AH141" i="98"/>
  <c r="K141" i="98"/>
  <c r="AO141" i="98" s="1"/>
  <c r="BA140" i="98"/>
  <c r="AH140" i="98"/>
  <c r="K140" i="98"/>
  <c r="AR140" i="98" s="1"/>
  <c r="BA139" i="98"/>
  <c r="AH139" i="98"/>
  <c r="K139" i="98"/>
  <c r="AQ139" i="98" s="1"/>
  <c r="BA138" i="98"/>
  <c r="AH138" i="98"/>
  <c r="K138" i="98"/>
  <c r="AR138" i="98" s="1"/>
  <c r="BA137" i="98"/>
  <c r="AH137" i="98"/>
  <c r="K137" i="98"/>
  <c r="AQ137" i="98" s="1"/>
  <c r="BA136" i="98"/>
  <c r="AH136" i="98"/>
  <c r="K136" i="98"/>
  <c r="AQ136" i="98" s="1"/>
  <c r="BA135" i="98"/>
  <c r="AH135" i="98"/>
  <c r="K135" i="98"/>
  <c r="AS135" i="98" s="1"/>
  <c r="BA134" i="98"/>
  <c r="AH134" i="98"/>
  <c r="K134" i="98"/>
  <c r="AR134" i="98" s="1"/>
  <c r="BA133" i="98"/>
  <c r="AH133" i="98"/>
  <c r="K133" i="98"/>
  <c r="AQ133" i="98" s="1"/>
  <c r="BA132" i="98"/>
  <c r="AH132" i="98"/>
  <c r="K132" i="98"/>
  <c r="BA131" i="98"/>
  <c r="AH131" i="98"/>
  <c r="K131" i="98"/>
  <c r="AL131" i="98" s="1"/>
  <c r="BA130" i="98"/>
  <c r="AH130" i="98"/>
  <c r="K130" i="98"/>
  <c r="BA129" i="98"/>
  <c r="AH129" i="98"/>
  <c r="K129" i="98"/>
  <c r="AS129" i="98" s="1"/>
  <c r="BA128" i="98"/>
  <c r="AH128" i="98"/>
  <c r="K128" i="98"/>
  <c r="AR128" i="98" s="1"/>
  <c r="BA127" i="98"/>
  <c r="AH127" i="98"/>
  <c r="K127" i="98"/>
  <c r="AQ127" i="98" s="1"/>
  <c r="BA126" i="98"/>
  <c r="AH126" i="98"/>
  <c r="K126" i="98"/>
  <c r="AG126" i="98" s="1"/>
  <c r="BA125" i="98"/>
  <c r="AH125" i="98"/>
  <c r="K125" i="98"/>
  <c r="AL125" i="98" s="1"/>
  <c r="BA124" i="98"/>
  <c r="AH124" i="98"/>
  <c r="K124" i="98"/>
  <c r="BA123" i="98"/>
  <c r="AH123" i="98"/>
  <c r="K123" i="98"/>
  <c r="AS123" i="98" s="1"/>
  <c r="BA122" i="98"/>
  <c r="AH122" i="98"/>
  <c r="K122" i="98"/>
  <c r="AN122" i="98" s="1"/>
  <c r="BA121" i="98"/>
  <c r="AH121" i="98"/>
  <c r="K121" i="98"/>
  <c r="AO121" i="98" s="1"/>
  <c r="BA120" i="98"/>
  <c r="AH120" i="98"/>
  <c r="K120" i="98"/>
  <c r="O120" i="98" s="1"/>
  <c r="BA119" i="98"/>
  <c r="AH119" i="98"/>
  <c r="K119" i="98"/>
  <c r="BA118" i="98"/>
  <c r="AH118" i="98"/>
  <c r="K118" i="98"/>
  <c r="AL118" i="98" s="1"/>
  <c r="BA117" i="98"/>
  <c r="AH117" i="98"/>
  <c r="K117" i="98"/>
  <c r="BA116" i="98"/>
  <c r="AH116" i="98"/>
  <c r="K116" i="98"/>
  <c r="J116" i="98" s="1"/>
  <c r="BA115" i="98"/>
  <c r="AH115" i="98"/>
  <c r="K115" i="98"/>
  <c r="AO115" i="98" s="1"/>
  <c r="BA114" i="98"/>
  <c r="AH114" i="98"/>
  <c r="K114" i="98"/>
  <c r="AG114" i="98" s="1"/>
  <c r="BA113" i="98"/>
  <c r="AH113" i="98"/>
  <c r="K113" i="98"/>
  <c r="AS113" i="98" s="1"/>
  <c r="BA112" i="98"/>
  <c r="AH112" i="98"/>
  <c r="K112" i="98"/>
  <c r="AG112" i="98" s="1"/>
  <c r="BA111" i="98"/>
  <c r="AH111" i="98"/>
  <c r="K111" i="98"/>
  <c r="AT111" i="98" s="1"/>
  <c r="BA110" i="98"/>
  <c r="AH110" i="98"/>
  <c r="K110" i="98"/>
  <c r="BA109" i="98"/>
  <c r="AH109" i="98"/>
  <c r="K109" i="98"/>
  <c r="AP109" i="98" s="1"/>
  <c r="L109" i="98" s="1"/>
  <c r="BA108" i="98"/>
  <c r="AH108" i="98"/>
  <c r="K108" i="98"/>
  <c r="AG108" i="98" s="1"/>
  <c r="BA107" i="98"/>
  <c r="AH107" i="98"/>
  <c r="K107" i="98"/>
  <c r="AN107" i="98" s="1"/>
  <c r="BA106" i="98"/>
  <c r="AH106" i="98"/>
  <c r="K106" i="98"/>
  <c r="AM106" i="98" s="1"/>
  <c r="BA105" i="98"/>
  <c r="AH105" i="98"/>
  <c r="K105" i="98"/>
  <c r="AP105" i="98" s="1"/>
  <c r="BA104" i="98"/>
  <c r="AH104" i="98"/>
  <c r="K104" i="98"/>
  <c r="AG104" i="98" s="1"/>
  <c r="BA103" i="98"/>
  <c r="AH103" i="98"/>
  <c r="K103" i="98"/>
  <c r="AQ103" i="98" s="1"/>
  <c r="BA102" i="98"/>
  <c r="AH102" i="98"/>
  <c r="K102" i="98"/>
  <c r="AQ102" i="98" s="1"/>
  <c r="BA101" i="98"/>
  <c r="AH101" i="98"/>
  <c r="K101" i="98"/>
  <c r="BA100" i="98"/>
  <c r="AH100" i="98"/>
  <c r="K100" i="98"/>
  <c r="AO100" i="98" s="1"/>
  <c r="BA99" i="98"/>
  <c r="AH99" i="98"/>
  <c r="K99" i="98"/>
  <c r="AT99" i="98" s="1"/>
  <c r="BA98" i="98"/>
  <c r="AH98" i="98"/>
  <c r="K98" i="98"/>
  <c r="AS98" i="98" s="1"/>
  <c r="BA97" i="98"/>
  <c r="AH97" i="98"/>
  <c r="K97" i="98"/>
  <c r="O97" i="98" s="1"/>
  <c r="AK97" i="98" s="1"/>
  <c r="AX97" i="98" s="1"/>
  <c r="BA96" i="98"/>
  <c r="AH96" i="98"/>
  <c r="K96" i="98"/>
  <c r="AQ96" i="98" s="1"/>
  <c r="BA95" i="98"/>
  <c r="AH95" i="98"/>
  <c r="K95" i="98"/>
  <c r="I95" i="98" s="1"/>
  <c r="BA94" i="98"/>
  <c r="AH94" i="98"/>
  <c r="K94" i="98"/>
  <c r="AO94" i="98" s="1"/>
  <c r="BA93" i="98"/>
  <c r="AH93" i="98"/>
  <c r="K93" i="98"/>
  <c r="AT93" i="98" s="1"/>
  <c r="BA92" i="98"/>
  <c r="AH92" i="98"/>
  <c r="K92" i="98"/>
  <c r="AS92" i="98" s="1"/>
  <c r="BA91" i="98"/>
  <c r="AH91" i="98"/>
  <c r="K91" i="98"/>
  <c r="AQ91" i="98" s="1"/>
  <c r="BA90" i="98"/>
  <c r="AH90" i="98"/>
  <c r="K90" i="98"/>
  <c r="AQ90" i="98" s="1"/>
  <c r="BA89" i="98"/>
  <c r="AH89" i="98"/>
  <c r="K89" i="98"/>
  <c r="I89" i="98" s="1"/>
  <c r="BA88" i="98"/>
  <c r="AH88" i="98"/>
  <c r="K88" i="98"/>
  <c r="AO88" i="98" s="1"/>
  <c r="BA87" i="98"/>
  <c r="AH87" i="98"/>
  <c r="K87" i="98"/>
  <c r="AT87" i="98" s="1"/>
  <c r="BA86" i="98"/>
  <c r="AH86" i="98"/>
  <c r="K86" i="98"/>
  <c r="AS86" i="98" s="1"/>
  <c r="BA85" i="98"/>
  <c r="AH85" i="98"/>
  <c r="K85" i="98"/>
  <c r="AS85" i="98" s="1"/>
  <c r="BA84" i="98"/>
  <c r="AH84" i="98"/>
  <c r="K84" i="98"/>
  <c r="AQ84" i="98" s="1"/>
  <c r="BA83" i="98"/>
  <c r="AH83" i="98"/>
  <c r="K83" i="98"/>
  <c r="AS83" i="98" s="1"/>
  <c r="BA82" i="98"/>
  <c r="AH82" i="98"/>
  <c r="K82" i="98"/>
  <c r="AO82" i="98" s="1"/>
  <c r="BA81" i="98"/>
  <c r="AH81" i="98"/>
  <c r="K81" i="98"/>
  <c r="AP81" i="98" s="1"/>
  <c r="BA80" i="98"/>
  <c r="AH80" i="98"/>
  <c r="K80" i="98"/>
  <c r="AQ80" i="98" s="1"/>
  <c r="BA79" i="98"/>
  <c r="AH79" i="98"/>
  <c r="K79" i="98"/>
  <c r="AQ79" i="98" s="1"/>
  <c r="BA78" i="98"/>
  <c r="AH78" i="98"/>
  <c r="K78" i="98"/>
  <c r="AO78" i="98" s="1"/>
  <c r="BA77" i="98"/>
  <c r="AH77" i="98"/>
  <c r="K77" i="98"/>
  <c r="AT77" i="98" s="1"/>
  <c r="BA76" i="98"/>
  <c r="AH76" i="98"/>
  <c r="K76" i="98"/>
  <c r="AS76" i="98" s="1"/>
  <c r="BA75" i="98"/>
  <c r="AH75" i="98"/>
  <c r="K75" i="98"/>
  <c r="AR75" i="98" s="1"/>
  <c r="BA74" i="98"/>
  <c r="AH74" i="98"/>
  <c r="K74" i="98"/>
  <c r="AQ74" i="98" s="1"/>
  <c r="BA73" i="98"/>
  <c r="AH73" i="98"/>
  <c r="K73" i="98"/>
  <c r="AQ73" i="98" s="1"/>
  <c r="BA72" i="98"/>
  <c r="AH72" i="98"/>
  <c r="K72" i="98"/>
  <c r="AO72" i="98" s="1"/>
  <c r="BA71" i="98"/>
  <c r="AH71" i="98"/>
  <c r="K71" i="98"/>
  <c r="AT71" i="98" s="1"/>
  <c r="BA70" i="98"/>
  <c r="AH70" i="98"/>
  <c r="K70" i="98"/>
  <c r="AS70" i="98" s="1"/>
  <c r="BA69" i="98"/>
  <c r="AH69" i="98"/>
  <c r="K69" i="98"/>
  <c r="AR69" i="98" s="1"/>
  <c r="BA68" i="98"/>
  <c r="AH68" i="98"/>
  <c r="K68" i="98"/>
  <c r="AQ68" i="98" s="1"/>
  <c r="BA67" i="98"/>
  <c r="AH67" i="98"/>
  <c r="K67" i="98"/>
  <c r="BA66" i="98"/>
  <c r="AH66" i="98"/>
  <c r="K66" i="98"/>
  <c r="AO66" i="98" s="1"/>
  <c r="BA65" i="98"/>
  <c r="AH65" i="98"/>
  <c r="K65" i="98"/>
  <c r="AT65" i="98" s="1"/>
  <c r="BA64" i="98"/>
  <c r="AH64" i="98"/>
  <c r="K64" i="98"/>
  <c r="AS64" i="98" s="1"/>
  <c r="BA63" i="98"/>
  <c r="AH63" i="98"/>
  <c r="K63" i="98"/>
  <c r="AR63" i="98" s="1"/>
  <c r="BA62" i="98"/>
  <c r="AH62" i="98"/>
  <c r="K62" i="98"/>
  <c r="AQ62" i="98" s="1"/>
  <c r="BA61" i="98"/>
  <c r="AH61" i="98"/>
  <c r="K61" i="98"/>
  <c r="BA60" i="98"/>
  <c r="AH60" i="98"/>
  <c r="K60" i="98"/>
  <c r="AO60" i="98" s="1"/>
  <c r="BA59" i="98"/>
  <c r="AH59" i="98"/>
  <c r="K59" i="98"/>
  <c r="AT59" i="98" s="1"/>
  <c r="BA58" i="98"/>
  <c r="AH58" i="98"/>
  <c r="K58" i="98"/>
  <c r="AS58" i="98" s="1"/>
  <c r="BA57" i="98"/>
  <c r="AH57" i="98"/>
  <c r="K57" i="98"/>
  <c r="AR57" i="98" s="1"/>
  <c r="BA56" i="98"/>
  <c r="AH56" i="98"/>
  <c r="K56" i="98"/>
  <c r="AQ56" i="98" s="1"/>
  <c r="BA55" i="98"/>
  <c r="AH55" i="98"/>
  <c r="K55" i="98"/>
  <c r="BA54" i="98"/>
  <c r="AH54" i="98"/>
  <c r="K54" i="98"/>
  <c r="AO54" i="98" s="1"/>
  <c r="BA53" i="98"/>
  <c r="AH53" i="98"/>
  <c r="K53" i="98"/>
  <c r="AT53" i="98" s="1"/>
  <c r="BA52" i="98"/>
  <c r="AH52" i="98"/>
  <c r="K52" i="98"/>
  <c r="AS52" i="98" s="1"/>
  <c r="BA51" i="98"/>
  <c r="AH51" i="98"/>
  <c r="K51" i="98"/>
  <c r="AR51" i="98" s="1"/>
  <c r="BA50" i="98"/>
  <c r="AH50" i="98"/>
  <c r="K50" i="98"/>
  <c r="AQ50" i="98" s="1"/>
  <c r="BA49" i="98"/>
  <c r="AH49" i="98"/>
  <c r="K49" i="98"/>
  <c r="AQ49" i="98" s="1"/>
  <c r="BA48" i="98"/>
  <c r="AH48" i="98"/>
  <c r="K48" i="98"/>
  <c r="AO48" i="98" s="1"/>
  <c r="BA47" i="98"/>
  <c r="AH47" i="98"/>
  <c r="K47" i="98"/>
  <c r="I47" i="98" s="1"/>
  <c r="BA46" i="98"/>
  <c r="AH46" i="98"/>
  <c r="K46" i="98"/>
  <c r="AS46" i="98" s="1"/>
  <c r="BA45" i="98"/>
  <c r="AH45" i="98"/>
  <c r="K45" i="98"/>
  <c r="AR45" i="98" s="1"/>
  <c r="BA44" i="98"/>
  <c r="AH44" i="98"/>
  <c r="K44" i="98"/>
  <c r="AQ44" i="98" s="1"/>
  <c r="BA43" i="98"/>
  <c r="AH43" i="98"/>
  <c r="K43" i="98"/>
  <c r="AQ43" i="98" s="1"/>
  <c r="BA42" i="98"/>
  <c r="AH42" i="98"/>
  <c r="K42" i="98"/>
  <c r="AO42" i="98" s="1"/>
  <c r="BA41" i="98"/>
  <c r="AH41" i="98"/>
  <c r="K41" i="98"/>
  <c r="AM41" i="98" s="1"/>
  <c r="BA40" i="98"/>
  <c r="AH40" i="98"/>
  <c r="K40" i="98"/>
  <c r="AS40" i="98" s="1"/>
  <c r="BA39" i="98"/>
  <c r="AH39" i="98"/>
  <c r="K39" i="98"/>
  <c r="AM39" i="98" s="1"/>
  <c r="BA38" i="98"/>
  <c r="AH38" i="98"/>
  <c r="K38" i="98"/>
  <c r="AQ38" i="98" s="1"/>
  <c r="BA37" i="98"/>
  <c r="AH37" i="98"/>
  <c r="K37" i="98"/>
  <c r="AS37" i="98" s="1"/>
  <c r="BA36" i="98"/>
  <c r="AH36" i="98"/>
  <c r="K36" i="98"/>
  <c r="AQ36" i="98" s="1"/>
  <c r="BA35" i="98"/>
  <c r="AH35" i="98"/>
  <c r="K35" i="98"/>
  <c r="AQ35" i="98" s="1"/>
  <c r="BA34" i="98"/>
  <c r="AH34" i="98"/>
  <c r="K34" i="98"/>
  <c r="AP34" i="98" s="1"/>
  <c r="BA33" i="98"/>
  <c r="AH33" i="98"/>
  <c r="K33" i="98"/>
  <c r="AQ33" i="98" s="1"/>
  <c r="BA32" i="98"/>
  <c r="AH32" i="98"/>
  <c r="K32" i="98"/>
  <c r="AT32" i="98" s="1"/>
  <c r="BA31" i="98"/>
  <c r="AH31" i="98"/>
  <c r="K31" i="98"/>
  <c r="AS31" i="98" s="1"/>
  <c r="BA30" i="98"/>
  <c r="AH30" i="98"/>
  <c r="K30" i="98"/>
  <c r="AQ30" i="98" s="1"/>
  <c r="BA29" i="98"/>
  <c r="AH29" i="98"/>
  <c r="K29" i="98"/>
  <c r="AQ29" i="98" s="1"/>
  <c r="BA28" i="98"/>
  <c r="AH28" i="98"/>
  <c r="K28" i="98"/>
  <c r="AP28" i="98" s="1"/>
  <c r="BA27" i="98"/>
  <c r="AH27" i="98"/>
  <c r="K27" i="98"/>
  <c r="AQ27" i="98" s="1"/>
  <c r="BA26" i="98"/>
  <c r="AH26" i="98"/>
  <c r="K26" i="98"/>
  <c r="AS26" i="98" s="1"/>
  <c r="BA25" i="98"/>
  <c r="AH25" i="98"/>
  <c r="K25" i="98"/>
  <c r="AS25" i="98" s="1"/>
  <c r="BA24" i="98"/>
  <c r="AH24" i="98"/>
  <c r="K24" i="98"/>
  <c r="AQ24" i="98" s="1"/>
  <c r="BA23" i="98"/>
  <c r="AH23" i="98"/>
  <c r="K23" i="98"/>
  <c r="AQ23" i="98" s="1"/>
  <c r="C23" i="98"/>
  <c r="C24" i="98" s="1"/>
  <c r="C25" i="98" s="1"/>
  <c r="C26" i="98" s="1"/>
  <c r="C27" i="98" s="1"/>
  <c r="C28" i="98" s="1"/>
  <c r="C29" i="98" s="1"/>
  <c r="C30" i="98" s="1"/>
  <c r="C31" i="98" s="1"/>
  <c r="C32" i="98" s="1"/>
  <c r="C33" i="98" s="1"/>
  <c r="C34" i="98" s="1"/>
  <c r="C35" i="98" s="1"/>
  <c r="C36" i="98" s="1"/>
  <c r="C37" i="98" s="1"/>
  <c r="C38" i="98" s="1"/>
  <c r="C39" i="98" s="1"/>
  <c r="C40" i="98" s="1"/>
  <c r="C41" i="98" s="1"/>
  <c r="C42" i="98" s="1"/>
  <c r="C43" i="98" s="1"/>
  <c r="C44" i="98" s="1"/>
  <c r="C45" i="98" s="1"/>
  <c r="C46" i="98" s="1"/>
  <c r="C47" i="98" s="1"/>
  <c r="C48" i="98" s="1"/>
  <c r="C49" i="98" s="1"/>
  <c r="C50" i="98" s="1"/>
  <c r="C51" i="98" s="1"/>
  <c r="C52" i="98" s="1"/>
  <c r="C53" i="98" s="1"/>
  <c r="C54" i="98" s="1"/>
  <c r="C55" i="98" s="1"/>
  <c r="C56" i="98" s="1"/>
  <c r="C57" i="98" s="1"/>
  <c r="C58" i="98" s="1"/>
  <c r="C59" i="98" s="1"/>
  <c r="C60" i="98" s="1"/>
  <c r="C61" i="98" s="1"/>
  <c r="C62" i="98" s="1"/>
  <c r="C63" i="98" s="1"/>
  <c r="C64" i="98" s="1"/>
  <c r="C65" i="98" s="1"/>
  <c r="C66" i="98" s="1"/>
  <c r="C67" i="98" s="1"/>
  <c r="C68" i="98" s="1"/>
  <c r="C69" i="98" s="1"/>
  <c r="C70" i="98" s="1"/>
  <c r="C71" i="98" s="1"/>
  <c r="C72" i="98" s="1"/>
  <c r="C73" i="98" s="1"/>
  <c r="C74" i="98" s="1"/>
  <c r="C75" i="98" s="1"/>
  <c r="C76" i="98" s="1"/>
  <c r="C77" i="98" s="1"/>
  <c r="C78" i="98" s="1"/>
  <c r="C79" i="98" s="1"/>
  <c r="C80" i="98" s="1"/>
  <c r="C81" i="98" s="1"/>
  <c r="C82" i="98" s="1"/>
  <c r="C83" i="98" s="1"/>
  <c r="C84" i="98" s="1"/>
  <c r="C85" i="98" s="1"/>
  <c r="C86" i="98" s="1"/>
  <c r="C87" i="98" s="1"/>
  <c r="C88" i="98" s="1"/>
  <c r="C89" i="98" s="1"/>
  <c r="C90" i="98" s="1"/>
  <c r="C91" i="98" s="1"/>
  <c r="C92" i="98" s="1"/>
  <c r="C93" i="98" s="1"/>
  <c r="C94" i="98" s="1"/>
  <c r="C95" i="98" s="1"/>
  <c r="C96" i="98" s="1"/>
  <c r="C97" i="98" s="1"/>
  <c r="C98" i="98" s="1"/>
  <c r="C99" i="98" s="1"/>
  <c r="C100" i="98" s="1"/>
  <c r="C101" i="98" s="1"/>
  <c r="C102" i="98" s="1"/>
  <c r="C103" i="98" s="1"/>
  <c r="C104" i="98" s="1"/>
  <c r="C105" i="98" s="1"/>
  <c r="C106" i="98" s="1"/>
  <c r="C107" i="98" s="1"/>
  <c r="C108" i="98" s="1"/>
  <c r="C109" i="98" s="1"/>
  <c r="C110" i="98" s="1"/>
  <c r="C111" i="98" s="1"/>
  <c r="C112" i="98" s="1"/>
  <c r="C113" i="98" s="1"/>
  <c r="C114" i="98" s="1"/>
  <c r="C115" i="98" s="1"/>
  <c r="C116" i="98" s="1"/>
  <c r="C117" i="98" s="1"/>
  <c r="C118" i="98" s="1"/>
  <c r="C119" i="98" s="1"/>
  <c r="C120" i="98" s="1"/>
  <c r="C121" i="98" s="1"/>
  <c r="C122" i="98" s="1"/>
  <c r="C123" i="98" s="1"/>
  <c r="C124" i="98" s="1"/>
  <c r="C125" i="98" s="1"/>
  <c r="C126" i="98" s="1"/>
  <c r="C127" i="98" s="1"/>
  <c r="C128" i="98" s="1"/>
  <c r="C129" i="98" s="1"/>
  <c r="C130" i="98" s="1"/>
  <c r="C131" i="98" s="1"/>
  <c r="C132" i="98" s="1"/>
  <c r="C133" i="98" s="1"/>
  <c r="C134" i="98" s="1"/>
  <c r="C135" i="98" s="1"/>
  <c r="C136" i="98" s="1"/>
  <c r="C137" i="98" s="1"/>
  <c r="C138" i="98" s="1"/>
  <c r="C139" i="98" s="1"/>
  <c r="C140" i="98" s="1"/>
  <c r="C141" i="98" s="1"/>
  <c r="C142" i="98" s="1"/>
  <c r="C143" i="98" s="1"/>
  <c r="C144" i="98" s="1"/>
  <c r="C145" i="98" s="1"/>
  <c r="C146" i="98" s="1"/>
  <c r="C147" i="98" s="1"/>
  <c r="C148" i="98" s="1"/>
  <c r="C149" i="98" s="1"/>
  <c r="C150" i="98" s="1"/>
  <c r="C151" i="98" s="1"/>
  <c r="C152" i="98" s="1"/>
  <c r="C153" i="98" s="1"/>
  <c r="C154" i="98" s="1"/>
  <c r="C155" i="98" s="1"/>
  <c r="C156" i="98" s="1"/>
  <c r="C157" i="98" s="1"/>
  <c r="C158" i="98" s="1"/>
  <c r="C159" i="98" s="1"/>
  <c r="C160" i="98" s="1"/>
  <c r="C161" i="98" s="1"/>
  <c r="C162" i="98" s="1"/>
  <c r="C163" i="98" s="1"/>
  <c r="C164" i="98" s="1"/>
  <c r="C165" i="98" s="1"/>
  <c r="C166" i="98" s="1"/>
  <c r="C167" i="98" s="1"/>
  <c r="C168" i="98" s="1"/>
  <c r="C169" i="98" s="1"/>
  <c r="C170" i="98" s="1"/>
  <c r="C171" i="98" s="1"/>
  <c r="C172" i="98" s="1"/>
  <c r="C173" i="98" s="1"/>
  <c r="C174" i="98" s="1"/>
  <c r="C175" i="98" s="1"/>
  <c r="C176" i="98" s="1"/>
  <c r="C177" i="98" s="1"/>
  <c r="C178" i="98" s="1"/>
  <c r="C179" i="98" s="1"/>
  <c r="C180" i="98" s="1"/>
  <c r="C181" i="98" s="1"/>
  <c r="C182" i="98" s="1"/>
  <c r="C183" i="98" s="1"/>
  <c r="C184" i="98" s="1"/>
  <c r="C185" i="98" s="1"/>
  <c r="C186" i="98" s="1"/>
  <c r="C187" i="98" s="1"/>
  <c r="C188" i="98" s="1"/>
  <c r="C189" i="98" s="1"/>
  <c r="C190" i="98" s="1"/>
  <c r="BA22" i="98"/>
  <c r="AH22" i="98"/>
  <c r="K22" i="98"/>
  <c r="AP22" i="98" s="1"/>
  <c r="E10" i="98"/>
  <c r="E9" i="98"/>
  <c r="O8" i="98"/>
  <c r="E34" i="2" s="1"/>
  <c r="V6" i="98"/>
  <c r="O6" i="98"/>
  <c r="C6" i="98"/>
  <c r="O5" i="98"/>
  <c r="A58" i="2" s="1"/>
  <c r="C5" i="98"/>
  <c r="AR4" i="98"/>
  <c r="AQ4" i="98"/>
  <c r="AP4" i="98"/>
  <c r="AO4" i="98"/>
  <c r="AN4" i="98"/>
  <c r="AM4" i="98"/>
  <c r="AL4" i="98"/>
  <c r="AK4" i="98"/>
  <c r="AJ4" i="98"/>
  <c r="AI4" i="98"/>
  <c r="AH4" i="98"/>
  <c r="AG4" i="98"/>
  <c r="AF4" i="98"/>
  <c r="AE4" i="98"/>
  <c r="AD4" i="98"/>
  <c r="AC4" i="98"/>
  <c r="AB4" i="98"/>
  <c r="C4" i="98"/>
  <c r="C3" i="98"/>
  <c r="C2" i="98"/>
  <c r="C1" i="98"/>
  <c r="AC4" i="69"/>
  <c r="AD4" i="69"/>
  <c r="AE4" i="69"/>
  <c r="AF4" i="69"/>
  <c r="AG4" i="69"/>
  <c r="AH4" i="69"/>
  <c r="AI4" i="69"/>
  <c r="AJ4" i="69"/>
  <c r="AK4" i="69"/>
  <c r="AL4" i="69"/>
  <c r="AM4" i="69"/>
  <c r="AN4" i="69"/>
  <c r="AO4" i="69"/>
  <c r="AP4" i="69"/>
  <c r="AQ4" i="69"/>
  <c r="AR4" i="69"/>
  <c r="AB4" i="69"/>
  <c r="AJ251" i="102" l="1"/>
  <c r="AW251" i="102" s="1"/>
  <c r="AK251" i="102"/>
  <c r="AX251" i="102" s="1"/>
  <c r="AJ318" i="102"/>
  <c r="AW318" i="102" s="1"/>
  <c r="AI5" i="102"/>
  <c r="U54" i="2" s="1"/>
  <c r="W19" i="101"/>
  <c r="AK164" i="100"/>
  <c r="AX164" i="100" s="1"/>
  <c r="AD19" i="100"/>
  <c r="AI380" i="100"/>
  <c r="AV380" i="100" s="1"/>
  <c r="AK380" i="100"/>
  <c r="AX380" i="100" s="1"/>
  <c r="AI326" i="100"/>
  <c r="AV326" i="100" s="1"/>
  <c r="AI213" i="100"/>
  <c r="AV213" i="100" s="1"/>
  <c r="AK188" i="100"/>
  <c r="AX188" i="100" s="1"/>
  <c r="AJ164" i="100"/>
  <c r="AW164" i="100" s="1"/>
  <c r="AJ181" i="100"/>
  <c r="AW181" i="100" s="1"/>
  <c r="AJ323" i="100"/>
  <c r="AW323" i="100" s="1"/>
  <c r="AJ332" i="100"/>
  <c r="AW332" i="100" s="1"/>
  <c r="AK323" i="100"/>
  <c r="AX323" i="100" s="1"/>
  <c r="AI332" i="100"/>
  <c r="AV332" i="100" s="1"/>
  <c r="AI371" i="100"/>
  <c r="AV371" i="100" s="1"/>
  <c r="AI314" i="100"/>
  <c r="AV314" i="100" s="1"/>
  <c r="AK371" i="100"/>
  <c r="AX371" i="100" s="1"/>
  <c r="AK314" i="100"/>
  <c r="AX314" i="100" s="1"/>
  <c r="AJ326" i="100"/>
  <c r="AW326" i="100" s="1"/>
  <c r="AJ213" i="100"/>
  <c r="AW213" i="100" s="1"/>
  <c r="AI181" i="100"/>
  <c r="AV181" i="100" s="1"/>
  <c r="AR5" i="100"/>
  <c r="AD56" i="2" s="1"/>
  <c r="AE19" i="102"/>
  <c r="AJ300" i="101"/>
  <c r="AW300" i="101" s="1"/>
  <c r="AI300" i="101"/>
  <c r="AV300" i="101" s="1"/>
  <c r="Z19" i="101"/>
  <c r="AK260" i="101"/>
  <c r="AX260" i="101" s="1"/>
  <c r="AJ283" i="101"/>
  <c r="AW283" i="101" s="1"/>
  <c r="AJ260" i="101"/>
  <c r="AW260" i="101" s="1"/>
  <c r="AI323" i="101"/>
  <c r="AV323" i="101" s="1"/>
  <c r="AJ323" i="101"/>
  <c r="AW323" i="101" s="1"/>
  <c r="AI283" i="101"/>
  <c r="AV283" i="101" s="1"/>
  <c r="AK335" i="101"/>
  <c r="AX335" i="101" s="1"/>
  <c r="AK311" i="100"/>
  <c r="AX311" i="100" s="1"/>
  <c r="AJ200" i="100"/>
  <c r="AW200" i="100" s="1"/>
  <c r="AJ273" i="100"/>
  <c r="AW273" i="100" s="1"/>
  <c r="AK200" i="100"/>
  <c r="AX200" i="100" s="1"/>
  <c r="AK273" i="100"/>
  <c r="AX273" i="100" s="1"/>
  <c r="AI263" i="100"/>
  <c r="AV263" i="100" s="1"/>
  <c r="AJ159" i="100"/>
  <c r="AW159" i="100" s="1"/>
  <c r="AI159" i="100"/>
  <c r="AV159" i="100" s="1"/>
  <c r="AK372" i="100"/>
  <c r="AX372" i="100" s="1"/>
  <c r="AJ349" i="100"/>
  <c r="AW349" i="100" s="1"/>
  <c r="AI281" i="100"/>
  <c r="AV281" i="100" s="1"/>
  <c r="AK349" i="100"/>
  <c r="AX349" i="100" s="1"/>
  <c r="AK281" i="100"/>
  <c r="AX281" i="100" s="1"/>
  <c r="AI327" i="100"/>
  <c r="AV327" i="100" s="1"/>
  <c r="AJ293" i="100"/>
  <c r="AW293" i="100" s="1"/>
  <c r="AJ274" i="102"/>
  <c r="AW274" i="102" s="1"/>
  <c r="AJ298" i="102"/>
  <c r="AW298" i="102" s="1"/>
  <c r="AK298" i="102"/>
  <c r="AX298" i="102" s="1"/>
  <c r="AI274" i="102"/>
  <c r="AV274" i="102" s="1"/>
  <c r="AK247" i="102"/>
  <c r="AX247" i="102" s="1"/>
  <c r="AK226" i="102"/>
  <c r="AX226" i="102" s="1"/>
  <c r="AK333" i="102"/>
  <c r="AX333" i="102" s="1"/>
  <c r="AJ189" i="102"/>
  <c r="AW189" i="102" s="1"/>
  <c r="AK231" i="102"/>
  <c r="AX231" i="102" s="1"/>
  <c r="AJ196" i="102"/>
  <c r="AW196" i="102" s="1"/>
  <c r="AK196" i="102"/>
  <c r="AX196" i="102" s="1"/>
  <c r="AK325" i="102"/>
  <c r="AX325" i="102" s="1"/>
  <c r="AJ333" i="102"/>
  <c r="AW333" i="102" s="1"/>
  <c r="AI261" i="102"/>
  <c r="AV261" i="102" s="1"/>
  <c r="AJ231" i="102"/>
  <c r="AW231" i="102" s="1"/>
  <c r="AJ261" i="102"/>
  <c r="AW261" i="102" s="1"/>
  <c r="AJ193" i="102"/>
  <c r="AW193" i="102" s="1"/>
  <c r="AJ269" i="102"/>
  <c r="AW269" i="102" s="1"/>
  <c r="AJ325" i="102"/>
  <c r="AW325" i="102" s="1"/>
  <c r="AJ290" i="102"/>
  <c r="AW290" i="102" s="1"/>
  <c r="AI290" i="102"/>
  <c r="AV290" i="102" s="1"/>
  <c r="AK269" i="102"/>
  <c r="AX269" i="102" s="1"/>
  <c r="AI193" i="102"/>
  <c r="AV193" i="102" s="1"/>
  <c r="AI275" i="101"/>
  <c r="AV275" i="101" s="1"/>
  <c r="AJ157" i="101"/>
  <c r="AW157" i="101" s="1"/>
  <c r="AI347" i="101"/>
  <c r="AV347" i="101" s="1"/>
  <c r="AJ347" i="101"/>
  <c r="AW347" i="101" s="1"/>
  <c r="AJ275" i="101"/>
  <c r="AW275" i="101" s="1"/>
  <c r="AI157" i="101"/>
  <c r="AV157" i="101" s="1"/>
  <c r="AI197" i="100"/>
  <c r="AV197" i="100" s="1"/>
  <c r="AJ172" i="100"/>
  <c r="AW172" i="100" s="1"/>
  <c r="AJ254" i="100"/>
  <c r="AW254" i="100" s="1"/>
  <c r="AI254" i="100"/>
  <c r="AV254" i="100" s="1"/>
  <c r="AJ155" i="100"/>
  <c r="AW155" i="100" s="1"/>
  <c r="AC19" i="100"/>
  <c r="AI155" i="100"/>
  <c r="AV155" i="100" s="1"/>
  <c r="AI172" i="100"/>
  <c r="AV172" i="100" s="1"/>
  <c r="AI244" i="100"/>
  <c r="AV244" i="100" s="1"/>
  <c r="AJ184" i="100"/>
  <c r="AW184" i="100" s="1"/>
  <c r="AK244" i="100"/>
  <c r="AX244" i="100" s="1"/>
  <c r="AK184" i="100"/>
  <c r="AX184" i="100" s="1"/>
  <c r="AI311" i="100"/>
  <c r="AV311" i="100" s="1"/>
  <c r="AJ249" i="100"/>
  <c r="AW249" i="100" s="1"/>
  <c r="AK249" i="100"/>
  <c r="AX249" i="100" s="1"/>
  <c r="AJ197" i="100"/>
  <c r="AW197" i="100" s="1"/>
  <c r="C31" i="99"/>
  <c r="C32" i="99" s="1"/>
  <c r="C33" i="99" s="1"/>
  <c r="C34" i="99" s="1"/>
  <c r="C35" i="99" s="1"/>
  <c r="C36" i="99" s="1"/>
  <c r="C37" i="99" s="1"/>
  <c r="C38" i="99" s="1"/>
  <c r="C39" i="99" s="1"/>
  <c r="C40" i="99" s="1"/>
  <c r="C41" i="99" s="1"/>
  <c r="C42" i="99" s="1"/>
  <c r="C43" i="99" s="1"/>
  <c r="C44" i="99" s="1"/>
  <c r="C45" i="99" s="1"/>
  <c r="C46" i="99" s="1"/>
  <c r="C47" i="99" s="1"/>
  <c r="C48" i="99" s="1"/>
  <c r="C49" i="99" s="1"/>
  <c r="C50" i="99" s="1"/>
  <c r="C51" i="99" s="1"/>
  <c r="C52" i="99" s="1"/>
  <c r="C53" i="99" s="1"/>
  <c r="C54" i="99" s="1"/>
  <c r="C55" i="99" s="1"/>
  <c r="C56" i="99" s="1"/>
  <c r="C57" i="99" s="1"/>
  <c r="C58" i="99" s="1"/>
  <c r="C59" i="99" s="1"/>
  <c r="C60" i="99" s="1"/>
  <c r="C61" i="99" s="1"/>
  <c r="C62" i="99" s="1"/>
  <c r="C63" i="99" s="1"/>
  <c r="C64" i="99" s="1"/>
  <c r="C65" i="99" s="1"/>
  <c r="C66" i="99" s="1"/>
  <c r="C67" i="99" s="1"/>
  <c r="C68" i="99" s="1"/>
  <c r="C69" i="99" s="1"/>
  <c r="C70" i="99" s="1"/>
  <c r="C71" i="99" s="1"/>
  <c r="C72" i="99" s="1"/>
  <c r="C73" i="99" s="1"/>
  <c r="C74" i="99" s="1"/>
  <c r="C75" i="99" s="1"/>
  <c r="C76" i="99" s="1"/>
  <c r="C77" i="99" s="1"/>
  <c r="C78" i="99" s="1"/>
  <c r="C79" i="99" s="1"/>
  <c r="C80" i="99" s="1"/>
  <c r="C81" i="99" s="1"/>
  <c r="C82" i="99" s="1"/>
  <c r="C83" i="99" s="1"/>
  <c r="C84" i="99" s="1"/>
  <c r="C85" i="99" s="1"/>
  <c r="C86" i="99" s="1"/>
  <c r="C87" i="99" s="1"/>
  <c r="C88" i="99" s="1"/>
  <c r="C89" i="99" s="1"/>
  <c r="C90" i="99" s="1"/>
  <c r="C91" i="99" s="1"/>
  <c r="C92" i="99" s="1"/>
  <c r="C93" i="99" s="1"/>
  <c r="C94" i="99" s="1"/>
  <c r="C95" i="99" s="1"/>
  <c r="C96" i="99" s="1"/>
  <c r="C97" i="99" s="1"/>
  <c r="C98" i="99" s="1"/>
  <c r="C99" i="99" s="1"/>
  <c r="C100" i="99" s="1"/>
  <c r="C101" i="99" s="1"/>
  <c r="C102" i="99" s="1"/>
  <c r="C103" i="99" s="1"/>
  <c r="C104" i="99" s="1"/>
  <c r="C105" i="99" s="1"/>
  <c r="C106" i="99" s="1"/>
  <c r="C107" i="99" s="1"/>
  <c r="C108" i="99" s="1"/>
  <c r="C109" i="99" s="1"/>
  <c r="C110" i="99" s="1"/>
  <c r="C111" i="99" s="1"/>
  <c r="C112" i="99" s="1"/>
  <c r="C113" i="99" s="1"/>
  <c r="C114" i="99" s="1"/>
  <c r="C115" i="99" s="1"/>
  <c r="C116" i="99" s="1"/>
  <c r="C117" i="99" s="1"/>
  <c r="C118" i="99" s="1"/>
  <c r="C119" i="99" s="1"/>
  <c r="C120" i="99" s="1"/>
  <c r="C121" i="99" s="1"/>
  <c r="C122" i="99" s="1"/>
  <c r="C123" i="99" s="1"/>
  <c r="C124" i="99" s="1"/>
  <c r="C125" i="99" s="1"/>
  <c r="C126" i="99" s="1"/>
  <c r="C127" i="99" s="1"/>
  <c r="C128" i="99" s="1"/>
  <c r="C129" i="99" s="1"/>
  <c r="C130" i="99" s="1"/>
  <c r="C131" i="99" s="1"/>
  <c r="C132" i="99" s="1"/>
  <c r="C133" i="99" s="1"/>
  <c r="C134" i="99" s="1"/>
  <c r="C135" i="99" s="1"/>
  <c r="C136" i="99" s="1"/>
  <c r="C137" i="99" s="1"/>
  <c r="C138" i="99" s="1"/>
  <c r="C139" i="99" s="1"/>
  <c r="C140" i="99" s="1"/>
  <c r="C141" i="99" s="1"/>
  <c r="C142" i="99" s="1"/>
  <c r="C143" i="99" s="1"/>
  <c r="C144" i="99" s="1"/>
  <c r="C145" i="99" s="1"/>
  <c r="C146" i="99" s="1"/>
  <c r="C147" i="99" s="1"/>
  <c r="C148" i="99" s="1"/>
  <c r="C149" i="99" s="1"/>
  <c r="C150" i="99" s="1"/>
  <c r="C151" i="99" s="1"/>
  <c r="C152" i="99" s="1"/>
  <c r="C153" i="99" s="1"/>
  <c r="C154" i="99" s="1"/>
  <c r="C155" i="99" s="1"/>
  <c r="C156" i="99" s="1"/>
  <c r="C157" i="99" s="1"/>
  <c r="C158" i="99" s="1"/>
  <c r="C159" i="99" s="1"/>
  <c r="C160" i="99" s="1"/>
  <c r="C161" i="99" s="1"/>
  <c r="C162" i="99" s="1"/>
  <c r="C163" i="99" s="1"/>
  <c r="C164" i="99" s="1"/>
  <c r="C165" i="99" s="1"/>
  <c r="C166" i="99" s="1"/>
  <c r="C167" i="99" s="1"/>
  <c r="C168" i="99" s="1"/>
  <c r="C169" i="99" s="1"/>
  <c r="C170" i="99" s="1"/>
  <c r="C171" i="99" s="1"/>
  <c r="C172" i="99" s="1"/>
  <c r="C173" i="99" s="1"/>
  <c r="C174" i="99" s="1"/>
  <c r="C175" i="99" s="1"/>
  <c r="C176" i="99" s="1"/>
  <c r="C177" i="99" s="1"/>
  <c r="C178" i="99" s="1"/>
  <c r="C179" i="99" s="1"/>
  <c r="C180" i="99" s="1"/>
  <c r="C181" i="99" s="1"/>
  <c r="C182" i="99" s="1"/>
  <c r="C183" i="99" s="1"/>
  <c r="C184" i="99" s="1"/>
  <c r="C185" i="99" s="1"/>
  <c r="C186" i="99" s="1"/>
  <c r="C187" i="99" s="1"/>
  <c r="C188" i="99" s="1"/>
  <c r="C189" i="99" s="1"/>
  <c r="C190" i="99" s="1"/>
  <c r="C191" i="99" s="1"/>
  <c r="C192" i="99" s="1"/>
  <c r="C193" i="99" s="1"/>
  <c r="C194" i="99" s="1"/>
  <c r="C195" i="99" s="1"/>
  <c r="C196" i="99" s="1"/>
  <c r="C197" i="99" s="1"/>
  <c r="C198" i="99" s="1"/>
  <c r="C199" i="99" s="1"/>
  <c r="C200" i="99" s="1"/>
  <c r="C201" i="99" s="1"/>
  <c r="C202" i="99" s="1"/>
  <c r="C203" i="99" s="1"/>
  <c r="C204" i="99" s="1"/>
  <c r="C205" i="99" s="1"/>
  <c r="C206" i="99" s="1"/>
  <c r="C207" i="99" s="1"/>
  <c r="C208" i="99" s="1"/>
  <c r="C209" i="99" s="1"/>
  <c r="C210" i="99" s="1"/>
  <c r="C211" i="99" s="1"/>
  <c r="C212" i="99" s="1"/>
  <c r="C213" i="99" s="1"/>
  <c r="C214" i="99" s="1"/>
  <c r="C215" i="99" s="1"/>
  <c r="C216" i="99" s="1"/>
  <c r="C217" i="99" s="1"/>
  <c r="C218" i="99" s="1"/>
  <c r="C219" i="99" s="1"/>
  <c r="C220" i="99" s="1"/>
  <c r="C221" i="99" s="1"/>
  <c r="C222" i="99" s="1"/>
  <c r="C223" i="99" s="1"/>
  <c r="C224" i="99" s="1"/>
  <c r="C225" i="99" s="1"/>
  <c r="C226" i="99" s="1"/>
  <c r="C227" i="99" s="1"/>
  <c r="C228" i="99" s="1"/>
  <c r="C229" i="99" s="1"/>
  <c r="C230" i="99" s="1"/>
  <c r="C231" i="99" s="1"/>
  <c r="C232" i="99" s="1"/>
  <c r="C233" i="99" s="1"/>
  <c r="C234" i="99" s="1"/>
  <c r="C235" i="99" s="1"/>
  <c r="C236" i="99" s="1"/>
  <c r="C237" i="99" s="1"/>
  <c r="C238" i="99" s="1"/>
  <c r="C239" i="99" s="1"/>
  <c r="C240" i="99" s="1"/>
  <c r="C241" i="99" s="1"/>
  <c r="C242" i="99" s="1"/>
  <c r="C243" i="99" s="1"/>
  <c r="C244" i="99" s="1"/>
  <c r="C245" i="99" s="1"/>
  <c r="C246" i="99" s="1"/>
  <c r="C247" i="99" s="1"/>
  <c r="C248" i="99" s="1"/>
  <c r="C249" i="99" s="1"/>
  <c r="C250" i="99" s="1"/>
  <c r="C251" i="99" s="1"/>
  <c r="C252" i="99" s="1"/>
  <c r="C253" i="99" s="1"/>
  <c r="C254" i="99" s="1"/>
  <c r="C255" i="99" s="1"/>
  <c r="C256" i="99" s="1"/>
  <c r="C257" i="99" s="1"/>
  <c r="C258" i="99" s="1"/>
  <c r="C259" i="99" s="1"/>
  <c r="C260" i="99" s="1"/>
  <c r="C261" i="99" s="1"/>
  <c r="C262" i="99" s="1"/>
  <c r="C263" i="99" s="1"/>
  <c r="C264" i="99" s="1"/>
  <c r="C265" i="99" s="1"/>
  <c r="C266" i="99" s="1"/>
  <c r="C267" i="99" s="1"/>
  <c r="C268" i="99" s="1"/>
  <c r="C269" i="99" s="1"/>
  <c r="C270" i="99" s="1"/>
  <c r="C271" i="99" s="1"/>
  <c r="C272" i="99" s="1"/>
  <c r="C273" i="99" s="1"/>
  <c r="C274" i="99" s="1"/>
  <c r="C275" i="99" s="1"/>
  <c r="C276" i="99" s="1"/>
  <c r="C277" i="99" s="1"/>
  <c r="C278" i="99" s="1"/>
  <c r="C279" i="99" s="1"/>
  <c r="C280" i="99" s="1"/>
  <c r="C281" i="99" s="1"/>
  <c r="C282" i="99" s="1"/>
  <c r="C283" i="99" s="1"/>
  <c r="C284" i="99" s="1"/>
  <c r="C285" i="99" s="1"/>
  <c r="C286" i="99" s="1"/>
  <c r="C287" i="99" s="1"/>
  <c r="C288" i="99" s="1"/>
  <c r="C289" i="99" s="1"/>
  <c r="C290" i="99" s="1"/>
  <c r="C291" i="99" s="1"/>
  <c r="C292" i="99" s="1"/>
  <c r="C293" i="99" s="1"/>
  <c r="C294" i="99" s="1"/>
  <c r="C295" i="99" s="1"/>
  <c r="C296" i="99" s="1"/>
  <c r="C297" i="99" s="1"/>
  <c r="C298" i="99" s="1"/>
  <c r="C299" i="99" s="1"/>
  <c r="C300" i="99" s="1"/>
  <c r="C301" i="99" s="1"/>
  <c r="C302" i="99" s="1"/>
  <c r="C303" i="99" s="1"/>
  <c r="C304" i="99" s="1"/>
  <c r="C305" i="99" s="1"/>
  <c r="C306" i="99" s="1"/>
  <c r="C307" i="99" s="1"/>
  <c r="C308" i="99" s="1"/>
  <c r="C309" i="99" s="1"/>
  <c r="C310" i="99" s="1"/>
  <c r="C311" i="99" s="1"/>
  <c r="C312" i="99" s="1"/>
  <c r="C313" i="99" s="1"/>
  <c r="C314" i="99" s="1"/>
  <c r="C315" i="99" s="1"/>
  <c r="C316" i="99" s="1"/>
  <c r="C317" i="99" s="1"/>
  <c r="C318" i="99" s="1"/>
  <c r="C319" i="99" s="1"/>
  <c r="C320" i="99" s="1"/>
  <c r="C321" i="99" s="1"/>
  <c r="C322" i="99" s="1"/>
  <c r="C323" i="99" s="1"/>
  <c r="C324" i="99" s="1"/>
  <c r="C325" i="99" s="1"/>
  <c r="C326" i="99" s="1"/>
  <c r="C327" i="99" s="1"/>
  <c r="C328" i="99" s="1"/>
  <c r="C329" i="99" s="1"/>
  <c r="C330" i="99" s="1"/>
  <c r="C331" i="99" s="1"/>
  <c r="C332" i="99" s="1"/>
  <c r="C333" i="99" s="1"/>
  <c r="C334" i="99" s="1"/>
  <c r="C335" i="99" s="1"/>
  <c r="C336" i="99" s="1"/>
  <c r="C337" i="99" s="1"/>
  <c r="C338" i="99" s="1"/>
  <c r="C339" i="99" s="1"/>
  <c r="C340" i="99" s="1"/>
  <c r="C341" i="99" s="1"/>
  <c r="C342" i="99" s="1"/>
  <c r="C343" i="99" s="1"/>
  <c r="C344" i="99" s="1"/>
  <c r="C345" i="99" s="1"/>
  <c r="C346" i="99" s="1"/>
  <c r="C347" i="99" s="1"/>
  <c r="C348" i="99" s="1"/>
  <c r="C349" i="99" s="1"/>
  <c r="C350" i="99" s="1"/>
  <c r="C351" i="99" s="1"/>
  <c r="C352" i="99" s="1"/>
  <c r="C353" i="99" s="1"/>
  <c r="C354" i="99" s="1"/>
  <c r="C355" i="99" s="1"/>
  <c r="C356" i="99" s="1"/>
  <c r="C357" i="99" s="1"/>
  <c r="C358" i="99" s="1"/>
  <c r="C359" i="99" s="1"/>
  <c r="C360" i="99" s="1"/>
  <c r="C361" i="99" s="1"/>
  <c r="C362" i="99" s="1"/>
  <c r="C363" i="99" s="1"/>
  <c r="C364" i="99" s="1"/>
  <c r="C365" i="99" s="1"/>
  <c r="C366" i="99" s="1"/>
  <c r="C367" i="99" s="1"/>
  <c r="C368" i="99" s="1"/>
  <c r="C369" i="99" s="1"/>
  <c r="C370" i="99" s="1"/>
  <c r="C371" i="99" s="1"/>
  <c r="C372" i="99" s="1"/>
  <c r="C373" i="99" s="1"/>
  <c r="C374" i="99" s="1"/>
  <c r="C375" i="99" s="1"/>
  <c r="C376" i="99" s="1"/>
  <c r="C377" i="99" s="1"/>
  <c r="C378" i="99" s="1"/>
  <c r="C379" i="99" s="1"/>
  <c r="C380" i="99" s="1"/>
  <c r="C381" i="99" s="1"/>
  <c r="C382" i="99" s="1"/>
  <c r="C383" i="99" s="1"/>
  <c r="C384" i="99" s="1"/>
  <c r="C385" i="99" s="1"/>
  <c r="C386" i="99" s="1"/>
  <c r="C387" i="99" s="1"/>
  <c r="C388" i="99" s="1"/>
  <c r="C389" i="99" s="1"/>
  <c r="C390" i="99" s="1"/>
  <c r="C391" i="99" s="1"/>
  <c r="C392" i="99" s="1"/>
  <c r="C393" i="99" s="1"/>
  <c r="C394" i="99" s="1"/>
  <c r="C395" i="99" s="1"/>
  <c r="C396" i="99" s="1"/>
  <c r="C397" i="99" s="1"/>
  <c r="C398" i="99" s="1"/>
  <c r="C399" i="99" s="1"/>
  <c r="C400" i="99" s="1"/>
  <c r="C401" i="99" s="1"/>
  <c r="C402" i="99" s="1"/>
  <c r="C403" i="99" s="1"/>
  <c r="C404" i="99" s="1"/>
  <c r="C405" i="99" s="1"/>
  <c r="C406" i="99" s="1"/>
  <c r="C407" i="99" s="1"/>
  <c r="C408" i="99" s="1"/>
  <c r="C409" i="99" s="1"/>
  <c r="C410" i="99" s="1"/>
  <c r="C411" i="99" s="1"/>
  <c r="C412" i="99" s="1"/>
  <c r="C413" i="99" s="1"/>
  <c r="C414" i="99" s="1"/>
  <c r="C415" i="99" s="1"/>
  <c r="C416" i="99" s="1"/>
  <c r="C417" i="99" s="1"/>
  <c r="C418" i="99" s="1"/>
  <c r="C419" i="99" s="1"/>
  <c r="C420" i="99" s="1"/>
  <c r="C421" i="99" s="1"/>
  <c r="C422" i="99" s="1"/>
  <c r="C423" i="99" s="1"/>
  <c r="C424" i="99" s="1"/>
  <c r="C425" i="99" s="1"/>
  <c r="C426" i="99" s="1"/>
  <c r="C427" i="99" s="1"/>
  <c r="C428" i="99" s="1"/>
  <c r="C429" i="99" s="1"/>
  <c r="C430" i="99" s="1"/>
  <c r="C431" i="99" s="1"/>
  <c r="C432" i="99" s="1"/>
  <c r="C433" i="99" s="1"/>
  <c r="C434" i="99" s="1"/>
  <c r="C435" i="99" s="1"/>
  <c r="C436" i="99" s="1"/>
  <c r="C437" i="99" s="1"/>
  <c r="C438" i="99" s="1"/>
  <c r="C439" i="99" s="1"/>
  <c r="C440" i="99" s="1"/>
  <c r="C441" i="99" s="1"/>
  <c r="C442" i="99" s="1"/>
  <c r="C443" i="99" s="1"/>
  <c r="C444" i="99" s="1"/>
  <c r="C445" i="99" s="1"/>
  <c r="C446" i="99" s="1"/>
  <c r="C447" i="99" s="1"/>
  <c r="C448" i="99" s="1"/>
  <c r="C449" i="99" s="1"/>
  <c r="C450" i="99" s="1"/>
  <c r="C451" i="99" s="1"/>
  <c r="C452" i="99" s="1"/>
  <c r="C453" i="99" s="1"/>
  <c r="C454" i="99" s="1"/>
  <c r="C455" i="99" s="1"/>
  <c r="C456" i="99" s="1"/>
  <c r="C457" i="99" s="1"/>
  <c r="C458" i="99" s="1"/>
  <c r="C459" i="99" s="1"/>
  <c r="C460" i="99" s="1"/>
  <c r="C461" i="99" s="1"/>
  <c r="C462" i="99" s="1"/>
  <c r="C463" i="99" s="1"/>
  <c r="C464" i="99" s="1"/>
  <c r="C191" i="98"/>
  <c r="C192" i="98" s="1"/>
  <c r="C193" i="98" s="1"/>
  <c r="C194" i="98" s="1"/>
  <c r="C195" i="98" s="1"/>
  <c r="C196" i="98" s="1"/>
  <c r="C197" i="98" s="1"/>
  <c r="C198" i="98" s="1"/>
  <c r="C199" i="98" s="1"/>
  <c r="C200" i="98" s="1"/>
  <c r="C201" i="98" s="1"/>
  <c r="C202" i="98" s="1"/>
  <c r="C203" i="98" s="1"/>
  <c r="C204" i="98" s="1"/>
  <c r="C205" i="98" s="1"/>
  <c r="C206" i="98" s="1"/>
  <c r="C207" i="98" s="1"/>
  <c r="C208" i="98" s="1"/>
  <c r="C209" i="98" s="1"/>
  <c r="C210" i="98" s="1"/>
  <c r="C211" i="98" s="1"/>
  <c r="C212" i="98" s="1"/>
  <c r="C213" i="98" s="1"/>
  <c r="C214" i="98" s="1"/>
  <c r="C215" i="98" s="1"/>
  <c r="C216" i="98" s="1"/>
  <c r="C217" i="98" s="1"/>
  <c r="C218" i="98" s="1"/>
  <c r="C219" i="98" s="1"/>
  <c r="C220" i="98" s="1"/>
  <c r="C221" i="98" s="1"/>
  <c r="C222" i="98" s="1"/>
  <c r="C223" i="98" s="1"/>
  <c r="C224" i="98" s="1"/>
  <c r="C225" i="98" s="1"/>
  <c r="C226" i="98" s="1"/>
  <c r="C227" i="98" s="1"/>
  <c r="C228" i="98" s="1"/>
  <c r="C229" i="98" s="1"/>
  <c r="C230" i="98" s="1"/>
  <c r="C231" i="98" s="1"/>
  <c r="C232" i="98" s="1"/>
  <c r="C233" i="98" s="1"/>
  <c r="C234" i="98" s="1"/>
  <c r="C235" i="98" s="1"/>
  <c r="C236" i="98" s="1"/>
  <c r="C237" i="98" s="1"/>
  <c r="C238" i="98" s="1"/>
  <c r="C239" i="98" s="1"/>
  <c r="C240" i="98" s="1"/>
  <c r="C241" i="98" s="1"/>
  <c r="C242" i="98" s="1"/>
  <c r="C243" i="98" s="1"/>
  <c r="C244" i="98" s="1"/>
  <c r="C245" i="98" s="1"/>
  <c r="C246" i="98" s="1"/>
  <c r="C247" i="98" s="1"/>
  <c r="C248" i="98" s="1"/>
  <c r="C249" i="98" s="1"/>
  <c r="C250" i="98" s="1"/>
  <c r="C251" i="98" s="1"/>
  <c r="C252" i="98" s="1"/>
  <c r="C253" i="98" s="1"/>
  <c r="C254" i="98" s="1"/>
  <c r="C255" i="98" s="1"/>
  <c r="C256" i="98" s="1"/>
  <c r="C257" i="98" s="1"/>
  <c r="C258" i="98" s="1"/>
  <c r="C259" i="98" s="1"/>
  <c r="C260" i="98" s="1"/>
  <c r="C261" i="98" s="1"/>
  <c r="C262" i="98" s="1"/>
  <c r="C263" i="98" s="1"/>
  <c r="C264" i="98" s="1"/>
  <c r="C265" i="98" s="1"/>
  <c r="C266" i="98" s="1"/>
  <c r="C267" i="98" s="1"/>
  <c r="C268" i="98" s="1"/>
  <c r="C269" i="98" s="1"/>
  <c r="C270" i="98" s="1"/>
  <c r="C271" i="98" s="1"/>
  <c r="C272" i="98" s="1"/>
  <c r="C273" i="98" s="1"/>
  <c r="C274" i="98" s="1"/>
  <c r="C275" i="98" s="1"/>
  <c r="C276" i="98" s="1"/>
  <c r="C277" i="98" s="1"/>
  <c r="C278" i="98" s="1"/>
  <c r="C279" i="98" s="1"/>
  <c r="C280" i="98" s="1"/>
  <c r="C281" i="98" s="1"/>
  <c r="C282" i="98" s="1"/>
  <c r="C283" i="98" s="1"/>
  <c r="C284" i="98" s="1"/>
  <c r="C285" i="98" s="1"/>
  <c r="C286" i="98" s="1"/>
  <c r="C287" i="98" s="1"/>
  <c r="C288" i="98" s="1"/>
  <c r="C289" i="98" s="1"/>
  <c r="C290" i="98" s="1"/>
  <c r="C291" i="98" s="1"/>
  <c r="C292" i="98" s="1"/>
  <c r="C293" i="98" s="1"/>
  <c r="C294" i="98" s="1"/>
  <c r="C295" i="98" s="1"/>
  <c r="C296" i="98" s="1"/>
  <c r="C297" i="98" s="1"/>
  <c r="C298" i="98" s="1"/>
  <c r="C299" i="98" s="1"/>
  <c r="C300" i="98" s="1"/>
  <c r="C301" i="98" s="1"/>
  <c r="C302" i="98" s="1"/>
  <c r="C303" i="98" s="1"/>
  <c r="C304" i="98" s="1"/>
  <c r="C305" i="98" s="1"/>
  <c r="C306" i="98" s="1"/>
  <c r="C307" i="98" s="1"/>
  <c r="C308" i="98" s="1"/>
  <c r="C309" i="98" s="1"/>
  <c r="C310" i="98" s="1"/>
  <c r="C311" i="98" s="1"/>
  <c r="C312" i="98" s="1"/>
  <c r="C313" i="98" s="1"/>
  <c r="C314" i="98" s="1"/>
  <c r="C315" i="98" s="1"/>
  <c r="C316" i="98" s="1"/>
  <c r="C317" i="98" s="1"/>
  <c r="C318" i="98" s="1"/>
  <c r="C319" i="98" s="1"/>
  <c r="C320" i="98" s="1"/>
  <c r="C321" i="98" s="1"/>
  <c r="C322" i="98" s="1"/>
  <c r="C323" i="98" s="1"/>
  <c r="C324" i="98" s="1"/>
  <c r="C325" i="98" s="1"/>
  <c r="C326" i="98" s="1"/>
  <c r="C327" i="98" s="1"/>
  <c r="C328" i="98" s="1"/>
  <c r="C329" i="98" s="1"/>
  <c r="C330" i="98" s="1"/>
  <c r="C331" i="98" s="1"/>
  <c r="C332" i="98" s="1"/>
  <c r="C333" i="98" s="1"/>
  <c r="C334" i="98" s="1"/>
  <c r="C335" i="98" s="1"/>
  <c r="C336" i="98" s="1"/>
  <c r="C337" i="98" s="1"/>
  <c r="C338" i="98" s="1"/>
  <c r="C339" i="98" s="1"/>
  <c r="C340" i="98" s="1"/>
  <c r="C341" i="98" s="1"/>
  <c r="C342" i="98" s="1"/>
  <c r="C343" i="98" s="1"/>
  <c r="C344" i="98" s="1"/>
  <c r="C345" i="98" s="1"/>
  <c r="C346" i="98" s="1"/>
  <c r="C347" i="98" s="1"/>
  <c r="C348" i="98" s="1"/>
  <c r="C349" i="98" s="1"/>
  <c r="C350" i="98" s="1"/>
  <c r="AI332" i="101"/>
  <c r="AV332" i="101" s="1"/>
  <c r="AI344" i="101"/>
  <c r="AV344" i="101" s="1"/>
  <c r="AK332" i="101"/>
  <c r="AX332" i="101" s="1"/>
  <c r="AJ344" i="101"/>
  <c r="AW344" i="101" s="1"/>
  <c r="AI282" i="102"/>
  <c r="AV282" i="102" s="1"/>
  <c r="AI254" i="101"/>
  <c r="AV254" i="101" s="1"/>
  <c r="AF19" i="102"/>
  <c r="AJ254" i="101"/>
  <c r="AW254" i="101" s="1"/>
  <c r="AJ280" i="101"/>
  <c r="AW280" i="101" s="1"/>
  <c r="AK280" i="101"/>
  <c r="AX280" i="101" s="1"/>
  <c r="AJ282" i="102"/>
  <c r="AW282" i="102" s="1"/>
  <c r="AJ314" i="102"/>
  <c r="AW314" i="102" s="1"/>
  <c r="AI335" i="101"/>
  <c r="AV335" i="101" s="1"/>
  <c r="AK314" i="102"/>
  <c r="AX314" i="102" s="1"/>
  <c r="AJ211" i="102"/>
  <c r="AW211" i="102" s="1"/>
  <c r="AK228" i="101"/>
  <c r="AX228" i="101" s="1"/>
  <c r="AK223" i="100"/>
  <c r="AX223" i="100" s="1"/>
  <c r="AI180" i="101"/>
  <c r="AV180" i="101" s="1"/>
  <c r="AJ262" i="100"/>
  <c r="AW262" i="100" s="1"/>
  <c r="AI228" i="101"/>
  <c r="AV228" i="101" s="1"/>
  <c r="AJ330" i="102"/>
  <c r="AW330" i="102" s="1"/>
  <c r="AJ265" i="102"/>
  <c r="AW265" i="102" s="1"/>
  <c r="AK330" i="102"/>
  <c r="AX330" i="102" s="1"/>
  <c r="AI265" i="102"/>
  <c r="AV265" i="102" s="1"/>
  <c r="AJ223" i="100"/>
  <c r="AW223" i="100" s="1"/>
  <c r="V19" i="100"/>
  <c r="AI336" i="101"/>
  <c r="AV336" i="101" s="1"/>
  <c r="AJ239" i="102"/>
  <c r="AW239" i="102" s="1"/>
  <c r="AI327" i="101"/>
  <c r="AV327" i="101" s="1"/>
  <c r="AK180" i="101"/>
  <c r="AX180" i="101" s="1"/>
  <c r="AK239" i="102"/>
  <c r="AX239" i="102" s="1"/>
  <c r="AK336" i="101"/>
  <c r="AX336" i="101" s="1"/>
  <c r="AK327" i="101"/>
  <c r="AX327" i="101" s="1"/>
  <c r="AI262" i="100"/>
  <c r="AV262" i="100" s="1"/>
  <c r="AI226" i="102"/>
  <c r="AV226" i="102" s="1"/>
  <c r="AK357" i="100"/>
  <c r="AX357" i="100" s="1"/>
  <c r="AJ200" i="101"/>
  <c r="AW200" i="101" s="1"/>
  <c r="AK153" i="101"/>
  <c r="AX153" i="101" s="1"/>
  <c r="AJ160" i="101"/>
  <c r="AW160" i="101" s="1"/>
  <c r="AJ285" i="100"/>
  <c r="AW285" i="100" s="1"/>
  <c r="AJ255" i="101"/>
  <c r="AW255" i="101" s="1"/>
  <c r="AI214" i="101"/>
  <c r="AV214" i="101" s="1"/>
  <c r="AK200" i="101"/>
  <c r="AX200" i="101" s="1"/>
  <c r="AI160" i="101"/>
  <c r="AV160" i="101" s="1"/>
  <c r="AJ348" i="101"/>
  <c r="AW348" i="101" s="1"/>
  <c r="AK342" i="102"/>
  <c r="AX342" i="102" s="1"/>
  <c r="AI286" i="102"/>
  <c r="AV286" i="102" s="1"/>
  <c r="AK273" i="102"/>
  <c r="AX273" i="102" s="1"/>
  <c r="AJ22" i="101"/>
  <c r="AW22" i="101" s="1"/>
  <c r="AI285" i="100"/>
  <c r="AV285" i="100" s="1"/>
  <c r="AJ263" i="101"/>
  <c r="AW263" i="101" s="1"/>
  <c r="AK22" i="101"/>
  <c r="AJ286" i="102"/>
  <c r="AW286" i="102" s="1"/>
  <c r="AI315" i="100"/>
  <c r="AV315" i="100" s="1"/>
  <c r="AK249" i="101"/>
  <c r="AX249" i="101" s="1"/>
  <c r="AI263" i="101"/>
  <c r="AV263" i="101" s="1"/>
  <c r="AK164" i="101"/>
  <c r="AX164" i="101" s="1"/>
  <c r="AJ315" i="100"/>
  <c r="AW315" i="100" s="1"/>
  <c r="AJ278" i="102"/>
  <c r="AW278" i="102" s="1"/>
  <c r="AJ205" i="100"/>
  <c r="AW205" i="100" s="1"/>
  <c r="AI205" i="100"/>
  <c r="AV205" i="100" s="1"/>
  <c r="AI340" i="102"/>
  <c r="AV340" i="102" s="1"/>
  <c r="AI250" i="102"/>
  <c r="AV250" i="102" s="1"/>
  <c r="AK214" i="101"/>
  <c r="AX214" i="101" s="1"/>
  <c r="AJ153" i="101"/>
  <c r="AW153" i="101" s="1"/>
  <c r="AJ340" i="102"/>
  <c r="AW340" i="102" s="1"/>
  <c r="AI278" i="102"/>
  <c r="AV278" i="102" s="1"/>
  <c r="AK250" i="102"/>
  <c r="AX250" i="102" s="1"/>
  <c r="AJ249" i="101"/>
  <c r="AW249" i="101" s="1"/>
  <c r="AJ285" i="102"/>
  <c r="AW285" i="102" s="1"/>
  <c r="AJ357" i="100"/>
  <c r="AW357" i="100" s="1"/>
  <c r="AI164" i="101"/>
  <c r="AV164" i="101" s="1"/>
  <c r="AE19" i="101"/>
  <c r="AK285" i="102"/>
  <c r="AX285" i="102" s="1"/>
  <c r="AI348" i="101"/>
  <c r="AV348" i="101" s="1"/>
  <c r="AK335" i="102"/>
  <c r="AX335" i="102" s="1"/>
  <c r="AJ160" i="100"/>
  <c r="AW160" i="100" s="1"/>
  <c r="AJ277" i="100"/>
  <c r="AW277" i="100" s="1"/>
  <c r="AI293" i="100"/>
  <c r="AV293" i="100" s="1"/>
  <c r="AJ216" i="100"/>
  <c r="AW216" i="100" s="1"/>
  <c r="AK156" i="101"/>
  <c r="AX156" i="101" s="1"/>
  <c r="AI181" i="102"/>
  <c r="AV181" i="102" s="1"/>
  <c r="AJ192" i="102"/>
  <c r="AW192" i="102" s="1"/>
  <c r="AK216" i="100"/>
  <c r="AX216" i="100" s="1"/>
  <c r="AK321" i="102"/>
  <c r="AX321" i="102" s="1"/>
  <c r="AK192" i="102"/>
  <c r="AX192" i="102" s="1"/>
  <c r="AK26" i="102"/>
  <c r="AX26" i="102" s="1"/>
  <c r="AJ255" i="102"/>
  <c r="AW255" i="102" s="1"/>
  <c r="AJ376" i="100"/>
  <c r="AW376" i="100" s="1"/>
  <c r="AK255" i="102"/>
  <c r="AX255" i="102" s="1"/>
  <c r="AJ26" i="102"/>
  <c r="AW26" i="102" s="1"/>
  <c r="AK376" i="100"/>
  <c r="AX376" i="100" s="1"/>
  <c r="AJ368" i="100"/>
  <c r="AW368" i="100" s="1"/>
  <c r="AI28" i="100"/>
  <c r="AV28" i="100" s="1"/>
  <c r="AJ268" i="101"/>
  <c r="AW268" i="101" s="1"/>
  <c r="AI177" i="102"/>
  <c r="AV177" i="102" s="1"/>
  <c r="AJ156" i="101"/>
  <c r="AW156" i="101" s="1"/>
  <c r="AK368" i="100"/>
  <c r="AX368" i="100" s="1"/>
  <c r="AK160" i="100"/>
  <c r="AX160" i="100" s="1"/>
  <c r="AJ324" i="101"/>
  <c r="AW324" i="101" s="1"/>
  <c r="AI324" i="101"/>
  <c r="AV324" i="101" s="1"/>
  <c r="AK268" i="101"/>
  <c r="AX268" i="101" s="1"/>
  <c r="AJ181" i="102"/>
  <c r="AW181" i="102" s="1"/>
  <c r="AI277" i="100"/>
  <c r="AV277" i="100" s="1"/>
  <c r="AJ321" i="102"/>
  <c r="AW321" i="102" s="1"/>
  <c r="AJ245" i="101"/>
  <c r="AW245" i="101" s="1"/>
  <c r="AJ234" i="101"/>
  <c r="AW234" i="101" s="1"/>
  <c r="AJ335" i="102"/>
  <c r="AW335" i="102" s="1"/>
  <c r="AJ337" i="100"/>
  <c r="AW337" i="100" s="1"/>
  <c r="AK234" i="101"/>
  <c r="AX234" i="101" s="1"/>
  <c r="AJ257" i="102"/>
  <c r="AW257" i="102" s="1"/>
  <c r="AJ28" i="100"/>
  <c r="AW28" i="100" s="1"/>
  <c r="AK337" i="100"/>
  <c r="AX337" i="100" s="1"/>
  <c r="AK245" i="101"/>
  <c r="AX245" i="101" s="1"/>
  <c r="AJ326" i="102"/>
  <c r="AW326" i="102" s="1"/>
  <c r="AK326" i="102"/>
  <c r="AX326" i="102" s="1"/>
  <c r="AI176" i="100"/>
  <c r="AV176" i="100" s="1"/>
  <c r="AJ219" i="102"/>
  <c r="AW219" i="102" s="1"/>
  <c r="AK219" i="102"/>
  <c r="AX219" i="102" s="1"/>
  <c r="AJ223" i="102"/>
  <c r="AW223" i="102" s="1"/>
  <c r="AI189" i="102"/>
  <c r="AV189" i="102" s="1"/>
  <c r="AJ306" i="102"/>
  <c r="AW306" i="102" s="1"/>
  <c r="AK223" i="102"/>
  <c r="AX223" i="102" s="1"/>
  <c r="AK306" i="102"/>
  <c r="AX306" i="102" s="1"/>
  <c r="AI345" i="102"/>
  <c r="AV345" i="102" s="1"/>
  <c r="AK345" i="102"/>
  <c r="AX345" i="102" s="1"/>
  <c r="AI266" i="100"/>
  <c r="AV266" i="100" s="1"/>
  <c r="P12" i="102"/>
  <c r="V19" i="101"/>
  <c r="P11" i="101"/>
  <c r="AI296" i="102"/>
  <c r="AV296" i="102" s="1"/>
  <c r="AJ296" i="102"/>
  <c r="AW296" i="102" s="1"/>
  <c r="P11" i="102"/>
  <c r="P12" i="100"/>
  <c r="P11" i="100"/>
  <c r="AJ168" i="101"/>
  <c r="AW168" i="101" s="1"/>
  <c r="AK168" i="101"/>
  <c r="AX168" i="101" s="1"/>
  <c r="Y19" i="102"/>
  <c r="W19" i="100"/>
  <c r="P12" i="101"/>
  <c r="X19" i="102"/>
  <c r="AC19" i="102"/>
  <c r="AI188" i="102"/>
  <c r="AV188" i="102" s="1"/>
  <c r="AJ188" i="102"/>
  <c r="AW188" i="102" s="1"/>
  <c r="AI257" i="102"/>
  <c r="AV257" i="102" s="1"/>
  <c r="AJ197" i="102"/>
  <c r="AW197" i="102" s="1"/>
  <c r="AI197" i="102"/>
  <c r="AV197" i="102" s="1"/>
  <c r="AL5" i="102"/>
  <c r="X54" i="2" s="1"/>
  <c r="AJ235" i="102"/>
  <c r="AW235" i="102" s="1"/>
  <c r="AK235" i="102"/>
  <c r="AX235" i="102" s="1"/>
  <c r="AO5" i="101"/>
  <c r="AA55" i="2" s="1"/>
  <c r="AK5" i="101"/>
  <c r="W55" i="2" s="1"/>
  <c r="AI149" i="101"/>
  <c r="AV149" i="101" s="1"/>
  <c r="AK297" i="101"/>
  <c r="AX297" i="101" s="1"/>
  <c r="AI203" i="101"/>
  <c r="AV203" i="101" s="1"/>
  <c r="AJ203" i="101"/>
  <c r="AW203" i="101" s="1"/>
  <c r="AI195" i="101"/>
  <c r="AV195" i="101" s="1"/>
  <c r="AJ195" i="101"/>
  <c r="AW195" i="101" s="1"/>
  <c r="AJ149" i="101"/>
  <c r="AW149" i="101" s="1"/>
  <c r="AJ238" i="101"/>
  <c r="AW238" i="101" s="1"/>
  <c r="AK238" i="101"/>
  <c r="AX238" i="101" s="1"/>
  <c r="AH5" i="101"/>
  <c r="T55" i="2" s="1"/>
  <c r="AN5" i="100"/>
  <c r="Z56" i="2" s="1"/>
  <c r="AQ5" i="100"/>
  <c r="AC56" i="2" s="1"/>
  <c r="AK336" i="100"/>
  <c r="AX336" i="100" s="1"/>
  <c r="AI336" i="100"/>
  <c r="AV336" i="100" s="1"/>
  <c r="AI185" i="100"/>
  <c r="AV185" i="100" s="1"/>
  <c r="AI270" i="100"/>
  <c r="AV270" i="100" s="1"/>
  <c r="AK270" i="100"/>
  <c r="AX270" i="100" s="1"/>
  <c r="X19" i="100"/>
  <c r="AI345" i="100"/>
  <c r="AV345" i="100" s="1"/>
  <c r="AJ341" i="100"/>
  <c r="AW341" i="100" s="1"/>
  <c r="AJ345" i="100"/>
  <c r="AW345" i="100" s="1"/>
  <c r="AK341" i="100"/>
  <c r="AX341" i="100" s="1"/>
  <c r="AJ245" i="100"/>
  <c r="AW245" i="100" s="1"/>
  <c r="AJ185" i="100"/>
  <c r="AW185" i="100" s="1"/>
  <c r="AK245" i="100"/>
  <c r="AX245" i="100" s="1"/>
  <c r="AI356" i="100"/>
  <c r="AV356" i="100" s="1"/>
  <c r="AJ356" i="100"/>
  <c r="AW356" i="100" s="1"/>
  <c r="AJ241" i="100"/>
  <c r="AW241" i="100" s="1"/>
  <c r="AK261" i="100"/>
  <c r="AX261" i="100" s="1"/>
  <c r="AI261" i="100"/>
  <c r="AV261" i="100" s="1"/>
  <c r="AK241" i="100"/>
  <c r="AX241" i="100" s="1"/>
  <c r="AB5" i="100"/>
  <c r="N56" i="2" s="1"/>
  <c r="AK352" i="100"/>
  <c r="AX352" i="100" s="1"/>
  <c r="AI352" i="100"/>
  <c r="AV352" i="100" s="1"/>
  <c r="AJ293" i="102"/>
  <c r="AW293" i="102" s="1"/>
  <c r="AJ315" i="101"/>
  <c r="AW315" i="101" s="1"/>
  <c r="AK315" i="101"/>
  <c r="AX315" i="101" s="1"/>
  <c r="AI199" i="101"/>
  <c r="AV199" i="101" s="1"/>
  <c r="AJ199" i="101"/>
  <c r="AW199" i="101" s="1"/>
  <c r="AK228" i="100"/>
  <c r="AX228" i="100" s="1"/>
  <c r="AI228" i="100"/>
  <c r="AV228" i="100" s="1"/>
  <c r="AI353" i="100"/>
  <c r="AV353" i="100" s="1"/>
  <c r="AK293" i="102"/>
  <c r="AX293" i="102" s="1"/>
  <c r="AK222" i="102"/>
  <c r="AX222" i="102" s="1"/>
  <c r="AI222" i="102"/>
  <c r="AV222" i="102" s="1"/>
  <c r="AK224" i="100"/>
  <c r="AX224" i="100" s="1"/>
  <c r="AI224" i="100"/>
  <c r="AV224" i="100" s="1"/>
  <c r="AJ251" i="100"/>
  <c r="AW251" i="100" s="1"/>
  <c r="AI251" i="100"/>
  <c r="AV251" i="100" s="1"/>
  <c r="AJ353" i="100"/>
  <c r="AW353" i="100" s="1"/>
  <c r="AK226" i="101"/>
  <c r="AX226" i="101" s="1"/>
  <c r="AK179" i="101"/>
  <c r="AX179" i="101" s="1"/>
  <c r="J14" i="101"/>
  <c r="AK214" i="102"/>
  <c r="AX214" i="102" s="1"/>
  <c r="AI214" i="102"/>
  <c r="AV214" i="102" s="1"/>
  <c r="AI241" i="101"/>
  <c r="AV241" i="101" s="1"/>
  <c r="AJ241" i="101"/>
  <c r="AW241" i="101" s="1"/>
  <c r="AK220" i="100"/>
  <c r="AX220" i="100" s="1"/>
  <c r="AI220" i="100"/>
  <c r="AV220" i="100" s="1"/>
  <c r="AJ226" i="101"/>
  <c r="AW226" i="101" s="1"/>
  <c r="AI179" i="101"/>
  <c r="AV179" i="101" s="1"/>
  <c r="F14" i="102"/>
  <c r="Q5" i="102" s="1"/>
  <c r="C54" i="2" s="1"/>
  <c r="AM5" i="102"/>
  <c r="Y54" i="2" s="1"/>
  <c r="AI237" i="101"/>
  <c r="AV237" i="101" s="1"/>
  <c r="AJ237" i="101"/>
  <c r="AW237" i="101" s="1"/>
  <c r="AK248" i="100"/>
  <c r="AX248" i="100" s="1"/>
  <c r="AI248" i="100"/>
  <c r="AV248" i="100" s="1"/>
  <c r="F17" i="101"/>
  <c r="U5" i="101" s="1"/>
  <c r="G55" i="2" s="1"/>
  <c r="AI210" i="102"/>
  <c r="AV210" i="102" s="1"/>
  <c r="AI187" i="101"/>
  <c r="AV187" i="101" s="1"/>
  <c r="AJ187" i="101"/>
  <c r="AW187" i="101" s="1"/>
  <c r="AJ352" i="100"/>
  <c r="AW352" i="100" s="1"/>
  <c r="AK210" i="102"/>
  <c r="AX210" i="102" s="1"/>
  <c r="AI312" i="101"/>
  <c r="AV312" i="101" s="1"/>
  <c r="AJ312" i="101"/>
  <c r="AW312" i="101" s="1"/>
  <c r="AK305" i="100"/>
  <c r="AX305" i="100" s="1"/>
  <c r="AI305" i="100"/>
  <c r="AV305" i="100" s="1"/>
  <c r="AK360" i="100"/>
  <c r="AX360" i="100" s="1"/>
  <c r="AI360" i="100"/>
  <c r="AV360" i="100" s="1"/>
  <c r="AK278" i="100"/>
  <c r="AX278" i="100" s="1"/>
  <c r="AI278" i="100"/>
  <c r="AV278" i="100" s="1"/>
  <c r="AK379" i="100"/>
  <c r="AX379" i="100" s="1"/>
  <c r="AI379" i="100"/>
  <c r="AV379" i="100" s="1"/>
  <c r="F17" i="102"/>
  <c r="U5" i="102" s="1"/>
  <c r="G54" i="2" s="1"/>
  <c r="AB19" i="102"/>
  <c r="AK168" i="100"/>
  <c r="AX168" i="100" s="1"/>
  <c r="AI168" i="100"/>
  <c r="AV168" i="100" s="1"/>
  <c r="AK240" i="100"/>
  <c r="AX240" i="100" s="1"/>
  <c r="AI240" i="100"/>
  <c r="AV240" i="100" s="1"/>
  <c r="AI254" i="102"/>
  <c r="AV254" i="102" s="1"/>
  <c r="AJ254" i="102"/>
  <c r="AW254" i="102" s="1"/>
  <c r="F16" i="100"/>
  <c r="V5" i="100" s="1"/>
  <c r="H56" i="2" s="1"/>
  <c r="AJ156" i="100"/>
  <c r="AW156" i="100" s="1"/>
  <c r="F16" i="102"/>
  <c r="V5" i="102" s="1"/>
  <c r="H54" i="2" s="1"/>
  <c r="AI320" i="101"/>
  <c r="AV320" i="101" s="1"/>
  <c r="AJ320" i="101"/>
  <c r="AW320" i="101" s="1"/>
  <c r="AJ212" i="101"/>
  <c r="AW212" i="101" s="1"/>
  <c r="AK212" i="101"/>
  <c r="AX212" i="101" s="1"/>
  <c r="AI191" i="101"/>
  <c r="AV191" i="101" s="1"/>
  <c r="AJ191" i="101"/>
  <c r="AW191" i="101" s="1"/>
  <c r="AK29" i="100"/>
  <c r="AX29" i="100" s="1"/>
  <c r="AJ29" i="100"/>
  <c r="AW29" i="100" s="1"/>
  <c r="J15" i="102"/>
  <c r="T6" i="102" s="1"/>
  <c r="R8" i="102" s="1"/>
  <c r="H30" i="2" s="1"/>
  <c r="AK206" i="102"/>
  <c r="AX206" i="102" s="1"/>
  <c r="AI206" i="102"/>
  <c r="AV206" i="102" s="1"/>
  <c r="AK202" i="102"/>
  <c r="AX202" i="102" s="1"/>
  <c r="AI202" i="102"/>
  <c r="AV202" i="102" s="1"/>
  <c r="AI25" i="101"/>
  <c r="AV25" i="101" s="1"/>
  <c r="AJ25" i="101"/>
  <c r="AW25" i="101" s="1"/>
  <c r="AK364" i="100"/>
  <c r="AX364" i="100" s="1"/>
  <c r="AI364" i="100"/>
  <c r="AV364" i="100" s="1"/>
  <c r="AK250" i="100"/>
  <c r="AX250" i="100" s="1"/>
  <c r="AI250" i="100"/>
  <c r="AV250" i="100" s="1"/>
  <c r="AI287" i="101"/>
  <c r="AV287" i="101" s="1"/>
  <c r="AJ287" i="101"/>
  <c r="AW287" i="101" s="1"/>
  <c r="AK322" i="100"/>
  <c r="AX322" i="100" s="1"/>
  <c r="AI322" i="100"/>
  <c r="AV322" i="100" s="1"/>
  <c r="AJ379" i="100"/>
  <c r="AW379" i="100" s="1"/>
  <c r="AI211" i="101"/>
  <c r="AV211" i="101" s="1"/>
  <c r="AJ211" i="101"/>
  <c r="AW211" i="101" s="1"/>
  <c r="AK230" i="102"/>
  <c r="AX230" i="102" s="1"/>
  <c r="AI230" i="102"/>
  <c r="AV230" i="102" s="1"/>
  <c r="AI316" i="101"/>
  <c r="AV316" i="101" s="1"/>
  <c r="AJ316" i="101"/>
  <c r="AW316" i="101" s="1"/>
  <c r="AD19" i="102"/>
  <c r="AP5" i="102"/>
  <c r="AI148" i="101"/>
  <c r="AV148" i="101" s="1"/>
  <c r="AJ148" i="101"/>
  <c r="AW148" i="101" s="1"/>
  <c r="AI152" i="101"/>
  <c r="AV152" i="101" s="1"/>
  <c r="AJ152" i="101"/>
  <c r="AW152" i="101" s="1"/>
  <c r="AK25" i="100"/>
  <c r="AX25" i="100" s="1"/>
  <c r="AJ25" i="100"/>
  <c r="AW25" i="100" s="1"/>
  <c r="AI265" i="100"/>
  <c r="AV265" i="100" s="1"/>
  <c r="AK265" i="100"/>
  <c r="AX265" i="100" s="1"/>
  <c r="AJ265" i="100"/>
  <c r="AW265" i="100" s="1"/>
  <c r="AK297" i="100"/>
  <c r="AX297" i="100" s="1"/>
  <c r="AI297" i="100"/>
  <c r="AV297" i="100" s="1"/>
  <c r="AA19" i="100"/>
  <c r="AM5" i="100"/>
  <c r="Y56" i="2" s="1"/>
  <c r="AK305" i="102"/>
  <c r="AX305" i="102" s="1"/>
  <c r="AI305" i="102"/>
  <c r="AV305" i="102" s="1"/>
  <c r="AK308" i="101"/>
  <c r="AX308" i="101" s="1"/>
  <c r="AI308" i="101"/>
  <c r="AV308" i="101" s="1"/>
  <c r="AP5" i="101"/>
  <c r="AB55" i="2" s="1"/>
  <c r="AD19" i="101"/>
  <c r="AI167" i="100"/>
  <c r="AV167" i="100" s="1"/>
  <c r="AJ167" i="100"/>
  <c r="AW167" i="100" s="1"/>
  <c r="AJ229" i="100"/>
  <c r="AW229" i="100" s="1"/>
  <c r="AK229" i="100"/>
  <c r="AX229" i="100" s="1"/>
  <c r="AK254" i="102"/>
  <c r="AX254" i="102" s="1"/>
  <c r="AI317" i="102"/>
  <c r="AV317" i="102" s="1"/>
  <c r="AJ317" i="102"/>
  <c r="AW317" i="102" s="1"/>
  <c r="AI30" i="102"/>
  <c r="AV30" i="102" s="1"/>
  <c r="AJ30" i="102"/>
  <c r="AW30" i="102" s="1"/>
  <c r="AK238" i="102"/>
  <c r="AX238" i="102" s="1"/>
  <c r="AI238" i="102"/>
  <c r="AV238" i="102" s="1"/>
  <c r="AK246" i="102"/>
  <c r="AX246" i="102" s="1"/>
  <c r="AI246" i="102"/>
  <c r="AV246" i="102" s="1"/>
  <c r="AI291" i="101"/>
  <c r="AV291" i="101" s="1"/>
  <c r="AJ291" i="101"/>
  <c r="AW291" i="101" s="1"/>
  <c r="AI183" i="101"/>
  <c r="AV183" i="101" s="1"/>
  <c r="AJ183" i="101"/>
  <c r="AW183" i="101" s="1"/>
  <c r="AK318" i="100"/>
  <c r="AX318" i="100" s="1"/>
  <c r="AI318" i="100"/>
  <c r="AV318" i="100" s="1"/>
  <c r="AI207" i="101"/>
  <c r="AV207" i="101" s="1"/>
  <c r="AJ207" i="101"/>
  <c r="AW207" i="101" s="1"/>
  <c r="AJ305" i="102"/>
  <c r="AW305" i="102" s="1"/>
  <c r="AI313" i="102"/>
  <c r="AV313" i="102" s="1"/>
  <c r="AJ313" i="102"/>
  <c r="AW313" i="102" s="1"/>
  <c r="AI329" i="102"/>
  <c r="AV329" i="102" s="1"/>
  <c r="AJ329" i="102"/>
  <c r="AW329" i="102" s="1"/>
  <c r="AK225" i="101"/>
  <c r="AX225" i="101" s="1"/>
  <c r="AI225" i="101"/>
  <c r="AV225" i="101" s="1"/>
  <c r="F19" i="102"/>
  <c r="W5" i="102" s="1"/>
  <c r="I54" i="2" s="1"/>
  <c r="H34" i="103"/>
  <c r="AI348" i="102"/>
  <c r="AV348" i="102" s="1"/>
  <c r="AJ348" i="102"/>
  <c r="AW348" i="102" s="1"/>
  <c r="AK348" i="102"/>
  <c r="AX348" i="102" s="1"/>
  <c r="AI295" i="102"/>
  <c r="AV295" i="102" s="1"/>
  <c r="AK295" i="102"/>
  <c r="AX295" i="102" s="1"/>
  <c r="AJ295" i="102"/>
  <c r="AW295" i="102" s="1"/>
  <c r="AI280" i="102"/>
  <c r="AV280" i="102" s="1"/>
  <c r="AK280" i="102"/>
  <c r="AX280" i="102" s="1"/>
  <c r="AJ280" i="102"/>
  <c r="AW280" i="102" s="1"/>
  <c r="AI304" i="102"/>
  <c r="AV304" i="102" s="1"/>
  <c r="AK304" i="102"/>
  <c r="AX304" i="102" s="1"/>
  <c r="AJ304" i="102"/>
  <c r="AW304" i="102" s="1"/>
  <c r="AK256" i="102"/>
  <c r="AX256" i="102" s="1"/>
  <c r="AJ256" i="102"/>
  <c r="AW256" i="102" s="1"/>
  <c r="AI256" i="102"/>
  <c r="AV256" i="102" s="1"/>
  <c r="AI225" i="102"/>
  <c r="AV225" i="102" s="1"/>
  <c r="AJ225" i="102"/>
  <c r="AW225" i="102" s="1"/>
  <c r="AK225" i="102"/>
  <c r="AX225" i="102" s="1"/>
  <c r="AJ212" i="102"/>
  <c r="AW212" i="102" s="1"/>
  <c r="AI212" i="102"/>
  <c r="AV212" i="102" s="1"/>
  <c r="AK212" i="102"/>
  <c r="AX212" i="102" s="1"/>
  <c r="AJ248" i="102"/>
  <c r="AW248" i="102" s="1"/>
  <c r="AI248" i="102"/>
  <c r="AV248" i="102" s="1"/>
  <c r="AK248" i="102"/>
  <c r="AX248" i="102" s="1"/>
  <c r="AI229" i="102"/>
  <c r="AV229" i="102" s="1"/>
  <c r="AK229" i="102"/>
  <c r="AX229" i="102" s="1"/>
  <c r="AJ229" i="102"/>
  <c r="AW229" i="102" s="1"/>
  <c r="AJ344" i="102"/>
  <c r="AW344" i="102" s="1"/>
  <c r="AI344" i="102"/>
  <c r="AV344" i="102" s="1"/>
  <c r="AK344" i="102"/>
  <c r="AX344" i="102" s="1"/>
  <c r="AI343" i="102"/>
  <c r="AV343" i="102" s="1"/>
  <c r="AJ343" i="102"/>
  <c r="AW343" i="102" s="1"/>
  <c r="AK343" i="102"/>
  <c r="AX343" i="102" s="1"/>
  <c r="AI334" i="102"/>
  <c r="AV334" i="102" s="1"/>
  <c r="AK334" i="102"/>
  <c r="AX334" i="102" s="1"/>
  <c r="AJ334" i="102"/>
  <c r="AW334" i="102" s="1"/>
  <c r="AK327" i="102"/>
  <c r="AX327" i="102" s="1"/>
  <c r="AJ327" i="102"/>
  <c r="AW327" i="102" s="1"/>
  <c r="AI327" i="102"/>
  <c r="AV327" i="102" s="1"/>
  <c r="AK319" i="102"/>
  <c r="AX319" i="102" s="1"/>
  <c r="AJ319" i="102"/>
  <c r="AW319" i="102" s="1"/>
  <c r="AI319" i="102"/>
  <c r="AV319" i="102" s="1"/>
  <c r="AK311" i="102"/>
  <c r="AX311" i="102" s="1"/>
  <c r="AJ311" i="102"/>
  <c r="AW311" i="102" s="1"/>
  <c r="AI311" i="102"/>
  <c r="AV311" i="102" s="1"/>
  <c r="AI292" i="102"/>
  <c r="AV292" i="102" s="1"/>
  <c r="AK292" i="102"/>
  <c r="AX292" i="102" s="1"/>
  <c r="AJ292" i="102"/>
  <c r="AW292" i="102" s="1"/>
  <c r="AI276" i="102"/>
  <c r="AV276" i="102" s="1"/>
  <c r="AK276" i="102"/>
  <c r="AX276" i="102" s="1"/>
  <c r="AJ276" i="102"/>
  <c r="AW276" i="102" s="1"/>
  <c r="AJ299" i="102"/>
  <c r="AW299" i="102" s="1"/>
  <c r="AI299" i="102"/>
  <c r="AV299" i="102" s="1"/>
  <c r="AK299" i="102"/>
  <c r="AX299" i="102" s="1"/>
  <c r="AI264" i="102"/>
  <c r="AV264" i="102" s="1"/>
  <c r="AJ264" i="102"/>
  <c r="AW264" i="102" s="1"/>
  <c r="AK264" i="102"/>
  <c r="AX264" i="102" s="1"/>
  <c r="AJ291" i="102"/>
  <c r="AW291" i="102" s="1"/>
  <c r="AI291" i="102"/>
  <c r="AV291" i="102" s="1"/>
  <c r="AK291" i="102"/>
  <c r="AX291" i="102" s="1"/>
  <c r="AJ275" i="102"/>
  <c r="AW275" i="102" s="1"/>
  <c r="AI275" i="102"/>
  <c r="AV275" i="102" s="1"/>
  <c r="AK275" i="102"/>
  <c r="AX275" i="102" s="1"/>
  <c r="AI259" i="102"/>
  <c r="AV259" i="102" s="1"/>
  <c r="AK259" i="102"/>
  <c r="AX259" i="102" s="1"/>
  <c r="AJ259" i="102"/>
  <c r="AW259" i="102" s="1"/>
  <c r="AJ253" i="102"/>
  <c r="AW253" i="102" s="1"/>
  <c r="AI253" i="102"/>
  <c r="AV253" i="102" s="1"/>
  <c r="AK253" i="102"/>
  <c r="AX253" i="102" s="1"/>
  <c r="AI233" i="102"/>
  <c r="AV233" i="102" s="1"/>
  <c r="AJ233" i="102"/>
  <c r="AW233" i="102" s="1"/>
  <c r="AK233" i="102"/>
  <c r="AX233" i="102" s="1"/>
  <c r="AJ220" i="102"/>
  <c r="AW220" i="102" s="1"/>
  <c r="AI220" i="102"/>
  <c r="AV220" i="102" s="1"/>
  <c r="AK220" i="102"/>
  <c r="AX220" i="102" s="1"/>
  <c r="AI199" i="102"/>
  <c r="AV199" i="102" s="1"/>
  <c r="AK199" i="102"/>
  <c r="AX199" i="102" s="1"/>
  <c r="AJ199" i="102"/>
  <c r="AW199" i="102" s="1"/>
  <c r="AI195" i="102"/>
  <c r="AV195" i="102" s="1"/>
  <c r="AK195" i="102"/>
  <c r="AX195" i="102" s="1"/>
  <c r="AJ195" i="102"/>
  <c r="AW195" i="102" s="1"/>
  <c r="AI191" i="102"/>
  <c r="AV191" i="102" s="1"/>
  <c r="AK191" i="102"/>
  <c r="AX191" i="102" s="1"/>
  <c r="AJ191" i="102"/>
  <c r="AW191" i="102" s="1"/>
  <c r="AI187" i="102"/>
  <c r="AV187" i="102" s="1"/>
  <c r="AK187" i="102"/>
  <c r="AX187" i="102" s="1"/>
  <c r="AJ187" i="102"/>
  <c r="AW187" i="102" s="1"/>
  <c r="AI183" i="102"/>
  <c r="AV183" i="102" s="1"/>
  <c r="AK183" i="102"/>
  <c r="AX183" i="102" s="1"/>
  <c r="AJ183" i="102"/>
  <c r="AW183" i="102" s="1"/>
  <c r="AI179" i="102"/>
  <c r="AV179" i="102" s="1"/>
  <c r="AK179" i="102"/>
  <c r="AX179" i="102" s="1"/>
  <c r="AJ179" i="102"/>
  <c r="AW179" i="102" s="1"/>
  <c r="AI237" i="102"/>
  <c r="AV237" i="102" s="1"/>
  <c r="AK237" i="102"/>
  <c r="AX237" i="102" s="1"/>
  <c r="AJ237" i="102"/>
  <c r="AW237" i="102" s="1"/>
  <c r="AJ224" i="102"/>
  <c r="AW224" i="102" s="1"/>
  <c r="AI224" i="102"/>
  <c r="AV224" i="102" s="1"/>
  <c r="AK224" i="102"/>
  <c r="AX224" i="102" s="1"/>
  <c r="AJ203" i="102"/>
  <c r="AW203" i="102" s="1"/>
  <c r="AK203" i="102"/>
  <c r="AX203" i="102" s="1"/>
  <c r="AI203" i="102"/>
  <c r="AV203" i="102" s="1"/>
  <c r="AJ29" i="102"/>
  <c r="AW29" i="102" s="1"/>
  <c r="AI29" i="102"/>
  <c r="AV29" i="102" s="1"/>
  <c r="AK29" i="102"/>
  <c r="AX29" i="102" s="1"/>
  <c r="AJ178" i="102"/>
  <c r="AW178" i="102" s="1"/>
  <c r="AI178" i="102"/>
  <c r="AV178" i="102" s="1"/>
  <c r="AK178" i="102"/>
  <c r="AX178" i="102" s="1"/>
  <c r="F15" i="102"/>
  <c r="T5" i="102" s="1"/>
  <c r="F54" i="2" s="1"/>
  <c r="AJ312" i="102"/>
  <c r="AW312" i="102" s="1"/>
  <c r="AI312" i="102"/>
  <c r="AV312" i="102" s="1"/>
  <c r="AK312" i="102"/>
  <c r="AX312" i="102" s="1"/>
  <c r="AJ287" i="102"/>
  <c r="AW287" i="102" s="1"/>
  <c r="AI287" i="102"/>
  <c r="AV287" i="102" s="1"/>
  <c r="AK287" i="102"/>
  <c r="AX287" i="102" s="1"/>
  <c r="AJ258" i="102"/>
  <c r="AW258" i="102" s="1"/>
  <c r="AK258" i="102"/>
  <c r="AX258" i="102" s="1"/>
  <c r="AI258" i="102"/>
  <c r="AV258" i="102" s="1"/>
  <c r="AJ320" i="102"/>
  <c r="AW320" i="102" s="1"/>
  <c r="AI320" i="102"/>
  <c r="AV320" i="102" s="1"/>
  <c r="AK320" i="102"/>
  <c r="AX320" i="102" s="1"/>
  <c r="AK28" i="102"/>
  <c r="AX28" i="102" s="1"/>
  <c r="AJ28" i="102"/>
  <c r="AW28" i="102" s="1"/>
  <c r="AI28" i="102"/>
  <c r="AV28" i="102" s="1"/>
  <c r="AJ351" i="102"/>
  <c r="AW351" i="102" s="1"/>
  <c r="AI351" i="102"/>
  <c r="AV351" i="102" s="1"/>
  <c r="AK351" i="102"/>
  <c r="AX351" i="102" s="1"/>
  <c r="AI338" i="102"/>
  <c r="AV338" i="102" s="1"/>
  <c r="AK338" i="102"/>
  <c r="AX338" i="102" s="1"/>
  <c r="AJ338" i="102"/>
  <c r="AW338" i="102" s="1"/>
  <c r="AJ332" i="102"/>
  <c r="AW332" i="102" s="1"/>
  <c r="AI332" i="102"/>
  <c r="AV332" i="102" s="1"/>
  <c r="AK332" i="102"/>
  <c r="AX332" i="102" s="1"/>
  <c r="AJ316" i="102"/>
  <c r="AW316" i="102" s="1"/>
  <c r="AI316" i="102"/>
  <c r="AV316" i="102" s="1"/>
  <c r="AK316" i="102"/>
  <c r="AX316" i="102" s="1"/>
  <c r="AJ303" i="102"/>
  <c r="AW303" i="102" s="1"/>
  <c r="AI303" i="102"/>
  <c r="AV303" i="102" s="1"/>
  <c r="AK303" i="102"/>
  <c r="AX303" i="102" s="1"/>
  <c r="AI288" i="102"/>
  <c r="AV288" i="102" s="1"/>
  <c r="AK288" i="102"/>
  <c r="AX288" i="102" s="1"/>
  <c r="AJ288" i="102"/>
  <c r="AW288" i="102" s="1"/>
  <c r="AI272" i="102"/>
  <c r="AV272" i="102" s="1"/>
  <c r="AK272" i="102"/>
  <c r="AX272" i="102" s="1"/>
  <c r="AJ272" i="102"/>
  <c r="AW272" i="102" s="1"/>
  <c r="AJ341" i="102"/>
  <c r="AW341" i="102" s="1"/>
  <c r="AI341" i="102"/>
  <c r="AV341" i="102" s="1"/>
  <c r="AK341" i="102"/>
  <c r="AX341" i="102" s="1"/>
  <c r="AJ328" i="102"/>
  <c r="AW328" i="102" s="1"/>
  <c r="AI328" i="102"/>
  <c r="AV328" i="102" s="1"/>
  <c r="AK328" i="102"/>
  <c r="AX328" i="102" s="1"/>
  <c r="AJ324" i="102"/>
  <c r="AW324" i="102" s="1"/>
  <c r="AI324" i="102"/>
  <c r="AV324" i="102" s="1"/>
  <c r="AK324" i="102"/>
  <c r="AX324" i="102" s="1"/>
  <c r="AJ279" i="102"/>
  <c r="AW279" i="102" s="1"/>
  <c r="AI279" i="102"/>
  <c r="AV279" i="102" s="1"/>
  <c r="AK279" i="102"/>
  <c r="AX279" i="102" s="1"/>
  <c r="AJ262" i="102"/>
  <c r="AW262" i="102" s="1"/>
  <c r="AK262" i="102"/>
  <c r="AX262" i="102" s="1"/>
  <c r="AI262" i="102"/>
  <c r="AV262" i="102" s="1"/>
  <c r="AK252" i="102"/>
  <c r="AX252" i="102" s="1"/>
  <c r="AJ252" i="102"/>
  <c r="AW252" i="102" s="1"/>
  <c r="AI252" i="102"/>
  <c r="AV252" i="102" s="1"/>
  <c r="AI241" i="102"/>
  <c r="AV241" i="102" s="1"/>
  <c r="AJ241" i="102"/>
  <c r="AW241" i="102" s="1"/>
  <c r="AK241" i="102"/>
  <c r="AX241" i="102" s="1"/>
  <c r="AJ228" i="102"/>
  <c r="AW228" i="102" s="1"/>
  <c r="AI228" i="102"/>
  <c r="AV228" i="102" s="1"/>
  <c r="AK228" i="102"/>
  <c r="AX228" i="102" s="1"/>
  <c r="AI209" i="102"/>
  <c r="AV209" i="102" s="1"/>
  <c r="AJ209" i="102"/>
  <c r="AW209" i="102" s="1"/>
  <c r="AK209" i="102"/>
  <c r="AX209" i="102" s="1"/>
  <c r="AI245" i="102"/>
  <c r="AV245" i="102" s="1"/>
  <c r="AK245" i="102"/>
  <c r="AX245" i="102" s="1"/>
  <c r="AJ245" i="102"/>
  <c r="AW245" i="102" s="1"/>
  <c r="AJ232" i="102"/>
  <c r="AW232" i="102" s="1"/>
  <c r="AI232" i="102"/>
  <c r="AV232" i="102" s="1"/>
  <c r="AK232" i="102"/>
  <c r="AX232" i="102" s="1"/>
  <c r="AI213" i="102"/>
  <c r="AV213" i="102" s="1"/>
  <c r="AK213" i="102"/>
  <c r="AX213" i="102" s="1"/>
  <c r="AJ213" i="102"/>
  <c r="AW213" i="102" s="1"/>
  <c r="AI204" i="102"/>
  <c r="AV204" i="102" s="1"/>
  <c r="AK204" i="102"/>
  <c r="AX204" i="102" s="1"/>
  <c r="AJ204" i="102"/>
  <c r="AW204" i="102" s="1"/>
  <c r="AK201" i="102"/>
  <c r="AX201" i="102" s="1"/>
  <c r="AJ201" i="102"/>
  <c r="AW201" i="102" s="1"/>
  <c r="AI201" i="102"/>
  <c r="AV201" i="102" s="1"/>
  <c r="AJ186" i="102"/>
  <c r="AW186" i="102" s="1"/>
  <c r="AI186" i="102"/>
  <c r="AV186" i="102" s="1"/>
  <c r="AK186" i="102"/>
  <c r="AX186" i="102" s="1"/>
  <c r="AJ25" i="102"/>
  <c r="AW25" i="102" s="1"/>
  <c r="AI25" i="102"/>
  <c r="AV25" i="102" s="1"/>
  <c r="AK25" i="102"/>
  <c r="AX25" i="102" s="1"/>
  <c r="F18" i="102"/>
  <c r="R5" i="102" s="1"/>
  <c r="D54" i="2" s="1"/>
  <c r="AJ182" i="102"/>
  <c r="AW182" i="102" s="1"/>
  <c r="AI182" i="102"/>
  <c r="AV182" i="102" s="1"/>
  <c r="AK182" i="102"/>
  <c r="AX182" i="102" s="1"/>
  <c r="J16" i="102"/>
  <c r="W6" i="102" s="1"/>
  <c r="S8" i="102" s="1"/>
  <c r="I30" i="2" s="1"/>
  <c r="J14" i="102"/>
  <c r="AX22" i="102"/>
  <c r="AI300" i="102"/>
  <c r="AV300" i="102" s="1"/>
  <c r="AJ300" i="102"/>
  <c r="AW300" i="102" s="1"/>
  <c r="AK300" i="102"/>
  <c r="AX300" i="102" s="1"/>
  <c r="AJ271" i="102"/>
  <c r="AW271" i="102" s="1"/>
  <c r="AI271" i="102"/>
  <c r="AV271" i="102" s="1"/>
  <c r="AK271" i="102"/>
  <c r="AX271" i="102" s="1"/>
  <c r="AJ244" i="102"/>
  <c r="AW244" i="102" s="1"/>
  <c r="AI244" i="102"/>
  <c r="AV244" i="102" s="1"/>
  <c r="AK244" i="102"/>
  <c r="AX244" i="102" s="1"/>
  <c r="AJ216" i="102"/>
  <c r="AW216" i="102" s="1"/>
  <c r="AI216" i="102"/>
  <c r="AV216" i="102" s="1"/>
  <c r="AK216" i="102"/>
  <c r="AX216" i="102" s="1"/>
  <c r="J19" i="102"/>
  <c r="AJ346" i="102"/>
  <c r="AW346" i="102" s="1"/>
  <c r="AI346" i="102"/>
  <c r="AV346" i="102" s="1"/>
  <c r="AK346" i="102"/>
  <c r="AX346" i="102" s="1"/>
  <c r="AJ347" i="102"/>
  <c r="AW347" i="102" s="1"/>
  <c r="AI347" i="102"/>
  <c r="AV347" i="102" s="1"/>
  <c r="AK347" i="102"/>
  <c r="AX347" i="102" s="1"/>
  <c r="AJ337" i="102"/>
  <c r="AW337" i="102" s="1"/>
  <c r="AI337" i="102"/>
  <c r="AV337" i="102" s="1"/>
  <c r="AK337" i="102"/>
  <c r="AX337" i="102" s="1"/>
  <c r="AK331" i="102"/>
  <c r="AX331" i="102" s="1"/>
  <c r="AJ331" i="102"/>
  <c r="AW331" i="102" s="1"/>
  <c r="AI331" i="102"/>
  <c r="AV331" i="102" s="1"/>
  <c r="AK323" i="102"/>
  <c r="AX323" i="102" s="1"/>
  <c r="AJ323" i="102"/>
  <c r="AW323" i="102" s="1"/>
  <c r="AI323" i="102"/>
  <c r="AV323" i="102" s="1"/>
  <c r="AK315" i="102"/>
  <c r="AX315" i="102" s="1"/>
  <c r="AJ315" i="102"/>
  <c r="AW315" i="102" s="1"/>
  <c r="AI315" i="102"/>
  <c r="AV315" i="102" s="1"/>
  <c r="AI284" i="102"/>
  <c r="AV284" i="102" s="1"/>
  <c r="AK284" i="102"/>
  <c r="AX284" i="102" s="1"/>
  <c r="AJ284" i="102"/>
  <c r="AW284" i="102" s="1"/>
  <c r="AI268" i="102"/>
  <c r="AV268" i="102" s="1"/>
  <c r="AK268" i="102"/>
  <c r="AX268" i="102" s="1"/>
  <c r="AJ268" i="102"/>
  <c r="AW268" i="102" s="1"/>
  <c r="AJ308" i="102"/>
  <c r="AW308" i="102" s="1"/>
  <c r="AI308" i="102"/>
  <c r="AV308" i="102" s="1"/>
  <c r="AK308" i="102"/>
  <c r="AX308" i="102" s="1"/>
  <c r="AK307" i="102"/>
  <c r="AX307" i="102" s="1"/>
  <c r="AJ307" i="102"/>
  <c r="AW307" i="102" s="1"/>
  <c r="AI307" i="102"/>
  <c r="AV307" i="102" s="1"/>
  <c r="AI263" i="102"/>
  <c r="AV263" i="102" s="1"/>
  <c r="AK263" i="102"/>
  <c r="AX263" i="102" s="1"/>
  <c r="AJ263" i="102"/>
  <c r="AW263" i="102" s="1"/>
  <c r="AJ283" i="102"/>
  <c r="AW283" i="102" s="1"/>
  <c r="AI283" i="102"/>
  <c r="AV283" i="102" s="1"/>
  <c r="AK283" i="102"/>
  <c r="AX283" i="102" s="1"/>
  <c r="AJ267" i="102"/>
  <c r="AW267" i="102" s="1"/>
  <c r="AI267" i="102"/>
  <c r="AV267" i="102" s="1"/>
  <c r="AK267" i="102"/>
  <c r="AX267" i="102" s="1"/>
  <c r="AI249" i="102"/>
  <c r="AV249" i="102" s="1"/>
  <c r="AJ249" i="102"/>
  <c r="AW249" i="102" s="1"/>
  <c r="AK249" i="102"/>
  <c r="AX249" i="102" s="1"/>
  <c r="AJ236" i="102"/>
  <c r="AW236" i="102" s="1"/>
  <c r="AI236" i="102"/>
  <c r="AV236" i="102" s="1"/>
  <c r="AK236" i="102"/>
  <c r="AX236" i="102" s="1"/>
  <c r="AI217" i="102"/>
  <c r="AV217" i="102" s="1"/>
  <c r="AJ217" i="102"/>
  <c r="AW217" i="102" s="1"/>
  <c r="AK217" i="102"/>
  <c r="AX217" i="102" s="1"/>
  <c r="AJ240" i="102"/>
  <c r="AW240" i="102" s="1"/>
  <c r="AI240" i="102"/>
  <c r="AV240" i="102" s="1"/>
  <c r="AK240" i="102"/>
  <c r="AX240" i="102" s="1"/>
  <c r="AI221" i="102"/>
  <c r="AV221" i="102" s="1"/>
  <c r="AK221" i="102"/>
  <c r="AX221" i="102" s="1"/>
  <c r="AJ221" i="102"/>
  <c r="AW221" i="102" s="1"/>
  <c r="AJ208" i="102"/>
  <c r="AW208" i="102" s="1"/>
  <c r="AI208" i="102"/>
  <c r="AV208" i="102" s="1"/>
  <c r="AK208" i="102"/>
  <c r="AX208" i="102" s="1"/>
  <c r="AJ198" i="102"/>
  <c r="AW198" i="102" s="1"/>
  <c r="AI198" i="102"/>
  <c r="AV198" i="102" s="1"/>
  <c r="AK198" i="102"/>
  <c r="AX198" i="102" s="1"/>
  <c r="AJ190" i="102"/>
  <c r="AW190" i="102" s="1"/>
  <c r="AI190" i="102"/>
  <c r="AV190" i="102" s="1"/>
  <c r="AK190" i="102"/>
  <c r="AX190" i="102" s="1"/>
  <c r="AJ194" i="102"/>
  <c r="AW194" i="102" s="1"/>
  <c r="AI194" i="102"/>
  <c r="AV194" i="102" s="1"/>
  <c r="AK194" i="102"/>
  <c r="AX194" i="102" s="1"/>
  <c r="AK24" i="102"/>
  <c r="AX24" i="102" s="1"/>
  <c r="AJ24" i="102"/>
  <c r="AW24" i="102" s="1"/>
  <c r="AI24" i="102"/>
  <c r="AW23" i="102"/>
  <c r="J19" i="101"/>
  <c r="AJ345" i="101"/>
  <c r="AW345" i="101" s="1"/>
  <c r="AI345" i="101"/>
  <c r="AV345" i="101" s="1"/>
  <c r="AK345" i="101"/>
  <c r="AX345" i="101" s="1"/>
  <c r="AK318" i="101"/>
  <c r="AX318" i="101" s="1"/>
  <c r="AI318" i="101"/>
  <c r="AV318" i="101" s="1"/>
  <c r="AJ318" i="101"/>
  <c r="AW318" i="101" s="1"/>
  <c r="AI177" i="101"/>
  <c r="AV177" i="101" s="1"/>
  <c r="AK177" i="101"/>
  <c r="AX177" i="101" s="1"/>
  <c r="AJ177" i="101"/>
  <c r="AW177" i="101" s="1"/>
  <c r="AK250" i="101"/>
  <c r="AX250" i="101" s="1"/>
  <c r="AJ250" i="101"/>
  <c r="AW250" i="101" s="1"/>
  <c r="AI250" i="101"/>
  <c r="AV250" i="101" s="1"/>
  <c r="AI346" i="101"/>
  <c r="AV346" i="101" s="1"/>
  <c r="AK346" i="101"/>
  <c r="AX346" i="101" s="1"/>
  <c r="AJ346" i="101"/>
  <c r="AW346" i="101" s="1"/>
  <c r="AJ349" i="101"/>
  <c r="AW349" i="101" s="1"/>
  <c r="AI349" i="101"/>
  <c r="AV349" i="101" s="1"/>
  <c r="AK349" i="101"/>
  <c r="AX349" i="101" s="1"/>
  <c r="AJ328" i="101"/>
  <c r="AW328" i="101" s="1"/>
  <c r="AI328" i="101"/>
  <c r="AV328" i="101" s="1"/>
  <c r="AK328" i="101"/>
  <c r="AX328" i="101" s="1"/>
  <c r="AJ301" i="101"/>
  <c r="AW301" i="101" s="1"/>
  <c r="AK301" i="101"/>
  <c r="AX301" i="101" s="1"/>
  <c r="AI301" i="101"/>
  <c r="AV301" i="101" s="1"/>
  <c r="AJ281" i="101"/>
  <c r="AW281" i="101" s="1"/>
  <c r="AI281" i="101"/>
  <c r="AV281" i="101" s="1"/>
  <c r="AK281" i="101"/>
  <c r="AX281" i="101" s="1"/>
  <c r="AI282" i="101"/>
  <c r="AV282" i="101" s="1"/>
  <c r="AK282" i="101"/>
  <c r="AX282" i="101" s="1"/>
  <c r="AJ282" i="101"/>
  <c r="AW282" i="101" s="1"/>
  <c r="AI266" i="101"/>
  <c r="AV266" i="101" s="1"/>
  <c r="AK266" i="101"/>
  <c r="AX266" i="101" s="1"/>
  <c r="AJ266" i="101"/>
  <c r="AW266" i="101" s="1"/>
  <c r="AK243" i="101"/>
  <c r="AX243" i="101" s="1"/>
  <c r="AJ243" i="101"/>
  <c r="AW243" i="101" s="1"/>
  <c r="AI243" i="101"/>
  <c r="AV243" i="101" s="1"/>
  <c r="AK235" i="101"/>
  <c r="AX235" i="101" s="1"/>
  <c r="AJ235" i="101"/>
  <c r="AW235" i="101" s="1"/>
  <c r="AI235" i="101"/>
  <c r="AV235" i="101" s="1"/>
  <c r="AJ248" i="101"/>
  <c r="AW248" i="101" s="1"/>
  <c r="AI248" i="101"/>
  <c r="AV248" i="101" s="1"/>
  <c r="AK248" i="101"/>
  <c r="AX248" i="101" s="1"/>
  <c r="AJ232" i="101"/>
  <c r="AW232" i="101" s="1"/>
  <c r="AI232" i="101"/>
  <c r="AV232" i="101" s="1"/>
  <c r="AK232" i="101"/>
  <c r="AX232" i="101" s="1"/>
  <c r="AJ222" i="101"/>
  <c r="AW222" i="101" s="1"/>
  <c r="AK222" i="101"/>
  <c r="AX222" i="101" s="1"/>
  <c r="AI222" i="101"/>
  <c r="AV222" i="101" s="1"/>
  <c r="AK205" i="101"/>
  <c r="AX205" i="101" s="1"/>
  <c r="AJ205" i="101"/>
  <c r="AW205" i="101" s="1"/>
  <c r="AI205" i="101"/>
  <c r="AV205" i="101" s="1"/>
  <c r="AK197" i="101"/>
  <c r="AX197" i="101" s="1"/>
  <c r="AJ197" i="101"/>
  <c r="AW197" i="101" s="1"/>
  <c r="AI197" i="101"/>
  <c r="AV197" i="101" s="1"/>
  <c r="AK189" i="101"/>
  <c r="AX189" i="101" s="1"/>
  <c r="AJ189" i="101"/>
  <c r="AW189" i="101" s="1"/>
  <c r="AI189" i="101"/>
  <c r="AV189" i="101" s="1"/>
  <c r="AK181" i="101"/>
  <c r="AX181" i="101" s="1"/>
  <c r="AI181" i="101"/>
  <c r="AV181" i="101" s="1"/>
  <c r="AJ181" i="101"/>
  <c r="AW181" i="101" s="1"/>
  <c r="F14" i="101"/>
  <c r="Q5" i="101" s="1"/>
  <c r="C55" i="2" s="1"/>
  <c r="AJ210" i="101"/>
  <c r="AW210" i="101" s="1"/>
  <c r="AI210" i="101"/>
  <c r="AV210" i="101" s="1"/>
  <c r="AK210" i="101"/>
  <c r="AX210" i="101" s="1"/>
  <c r="AJ194" i="101"/>
  <c r="AW194" i="101" s="1"/>
  <c r="AI194" i="101"/>
  <c r="AV194" i="101" s="1"/>
  <c r="AK194" i="101"/>
  <c r="AX194" i="101" s="1"/>
  <c r="AJ172" i="101"/>
  <c r="AW172" i="101" s="1"/>
  <c r="AK172" i="101"/>
  <c r="AX172" i="101" s="1"/>
  <c r="AI172" i="101"/>
  <c r="AV172" i="101" s="1"/>
  <c r="AJ147" i="101"/>
  <c r="AW147" i="101" s="1"/>
  <c r="AI147" i="101"/>
  <c r="AV147" i="101" s="1"/>
  <c r="AK147" i="101"/>
  <c r="AX147" i="101" s="1"/>
  <c r="AJ252" i="101"/>
  <c r="AW252" i="101" s="1"/>
  <c r="AK252" i="101"/>
  <c r="AX252" i="101" s="1"/>
  <c r="AI252" i="101"/>
  <c r="AV252" i="101" s="1"/>
  <c r="AJ182" i="101"/>
  <c r="AW182" i="101" s="1"/>
  <c r="AK182" i="101"/>
  <c r="AX182" i="101" s="1"/>
  <c r="AI182" i="101"/>
  <c r="AV182" i="101" s="1"/>
  <c r="AK154" i="101"/>
  <c r="AX154" i="101" s="1"/>
  <c r="AJ154" i="101"/>
  <c r="AW154" i="101" s="1"/>
  <c r="AI154" i="101"/>
  <c r="AV154" i="101" s="1"/>
  <c r="J15" i="101"/>
  <c r="T6" i="101" s="1"/>
  <c r="R8" i="101" s="1"/>
  <c r="H31" i="2" s="1"/>
  <c r="AF5" i="101"/>
  <c r="R55" i="2" s="1"/>
  <c r="AX22" i="101"/>
  <c r="AI350" i="101"/>
  <c r="AV350" i="101" s="1"/>
  <c r="AK350" i="101"/>
  <c r="AX350" i="101" s="1"/>
  <c r="AJ350" i="101"/>
  <c r="AW350" i="101" s="1"/>
  <c r="AJ273" i="101"/>
  <c r="AW273" i="101" s="1"/>
  <c r="AI273" i="101"/>
  <c r="AV273" i="101" s="1"/>
  <c r="AK273" i="101"/>
  <c r="AX273" i="101" s="1"/>
  <c r="AK299" i="101"/>
  <c r="AX299" i="101" s="1"/>
  <c r="AJ299" i="101"/>
  <c r="AW299" i="101" s="1"/>
  <c r="AI299" i="101"/>
  <c r="AV299" i="101" s="1"/>
  <c r="AJ294" i="101"/>
  <c r="AW294" i="101" s="1"/>
  <c r="AI294" i="101"/>
  <c r="AV294" i="101" s="1"/>
  <c r="AK294" i="101"/>
  <c r="AX294" i="101" s="1"/>
  <c r="AJ236" i="101"/>
  <c r="AW236" i="101" s="1"/>
  <c r="AI236" i="101"/>
  <c r="AV236" i="101" s="1"/>
  <c r="AK236" i="101"/>
  <c r="AX236" i="101" s="1"/>
  <c r="AI178" i="101"/>
  <c r="AV178" i="101" s="1"/>
  <c r="AJ178" i="101"/>
  <c r="AW178" i="101" s="1"/>
  <c r="AK178" i="101"/>
  <c r="AX178" i="101" s="1"/>
  <c r="AJ198" i="101"/>
  <c r="AW198" i="101" s="1"/>
  <c r="AI198" i="101"/>
  <c r="AV198" i="101" s="1"/>
  <c r="AK198" i="101"/>
  <c r="AX198" i="101" s="1"/>
  <c r="AI165" i="101"/>
  <c r="AV165" i="101" s="1"/>
  <c r="AJ165" i="101"/>
  <c r="AW165" i="101" s="1"/>
  <c r="AK165" i="101"/>
  <c r="AX165" i="101" s="1"/>
  <c r="AI219" i="101"/>
  <c r="AV219" i="101" s="1"/>
  <c r="AK219" i="101"/>
  <c r="AX219" i="101" s="1"/>
  <c r="AJ219" i="101"/>
  <c r="AW219" i="101" s="1"/>
  <c r="AJ176" i="101"/>
  <c r="AW176" i="101" s="1"/>
  <c r="AK176" i="101"/>
  <c r="AX176" i="101" s="1"/>
  <c r="AI176" i="101"/>
  <c r="AV176" i="101" s="1"/>
  <c r="AK150" i="101"/>
  <c r="AX150" i="101" s="1"/>
  <c r="AJ150" i="101"/>
  <c r="AW150" i="101" s="1"/>
  <c r="AI150" i="101"/>
  <c r="AV150" i="101" s="1"/>
  <c r="F16" i="101"/>
  <c r="V5" i="101" s="1"/>
  <c r="H55" i="2" s="1"/>
  <c r="AJ24" i="101"/>
  <c r="AW24" i="101" s="1"/>
  <c r="AI24" i="101"/>
  <c r="AV24" i="101" s="1"/>
  <c r="AK24" i="101"/>
  <c r="AX24" i="101" s="1"/>
  <c r="AJ5" i="101"/>
  <c r="V55" i="2" s="1"/>
  <c r="X19" i="101"/>
  <c r="AK340" i="101"/>
  <c r="AX340" i="101" s="1"/>
  <c r="AJ340" i="101"/>
  <c r="AW340" i="101" s="1"/>
  <c r="AI340" i="101"/>
  <c r="AV340" i="101" s="1"/>
  <c r="AK338" i="101"/>
  <c r="AX338" i="101" s="1"/>
  <c r="AJ338" i="101"/>
  <c r="AW338" i="101" s="1"/>
  <c r="AI338" i="101"/>
  <c r="AV338" i="101" s="1"/>
  <c r="AK330" i="101"/>
  <c r="AX330" i="101" s="1"/>
  <c r="AJ330" i="101"/>
  <c r="AW330" i="101" s="1"/>
  <c r="AI330" i="101"/>
  <c r="AV330" i="101" s="1"/>
  <c r="AI329" i="101"/>
  <c r="AV329" i="101" s="1"/>
  <c r="AK329" i="101"/>
  <c r="AX329" i="101" s="1"/>
  <c r="AJ329" i="101"/>
  <c r="AW329" i="101" s="1"/>
  <c r="AJ325" i="101"/>
  <c r="AW325" i="101" s="1"/>
  <c r="AK325" i="101"/>
  <c r="AX325" i="101" s="1"/>
  <c r="AI325" i="101"/>
  <c r="AV325" i="101" s="1"/>
  <c r="AI322" i="101"/>
  <c r="AV322" i="101" s="1"/>
  <c r="AK322" i="101"/>
  <c r="AX322" i="101" s="1"/>
  <c r="AJ322" i="101"/>
  <c r="AW322" i="101" s="1"/>
  <c r="AK310" i="101"/>
  <c r="AX310" i="101" s="1"/>
  <c r="AI310" i="101"/>
  <c r="AV310" i="101" s="1"/>
  <c r="AJ310" i="101"/>
  <c r="AW310" i="101" s="1"/>
  <c r="AK289" i="101"/>
  <c r="AX289" i="101" s="1"/>
  <c r="AJ289" i="101"/>
  <c r="AW289" i="101" s="1"/>
  <c r="AI289" i="101"/>
  <c r="AV289" i="101" s="1"/>
  <c r="AI302" i="101"/>
  <c r="AV302" i="101" s="1"/>
  <c r="AK302" i="101"/>
  <c r="AX302" i="101" s="1"/>
  <c r="AJ302" i="101"/>
  <c r="AW302" i="101" s="1"/>
  <c r="AJ290" i="101"/>
  <c r="AW290" i="101" s="1"/>
  <c r="AI290" i="101"/>
  <c r="AV290" i="101" s="1"/>
  <c r="AK290" i="101"/>
  <c r="AX290" i="101" s="1"/>
  <c r="AI270" i="101"/>
  <c r="AV270" i="101" s="1"/>
  <c r="AJ270" i="101"/>
  <c r="AW270" i="101" s="1"/>
  <c r="AK270" i="101"/>
  <c r="AX270" i="101" s="1"/>
  <c r="AI261" i="101"/>
  <c r="AV261" i="101" s="1"/>
  <c r="AJ261" i="101"/>
  <c r="AW261" i="101" s="1"/>
  <c r="AK261" i="101"/>
  <c r="AX261" i="101" s="1"/>
  <c r="AJ313" i="101"/>
  <c r="AW313" i="101" s="1"/>
  <c r="AK313" i="101"/>
  <c r="AX313" i="101" s="1"/>
  <c r="AI313" i="101"/>
  <c r="AV313" i="101" s="1"/>
  <c r="AJ285" i="101"/>
  <c r="AW285" i="101" s="1"/>
  <c r="AI285" i="101"/>
  <c r="AV285" i="101" s="1"/>
  <c r="AK285" i="101"/>
  <c r="AX285" i="101" s="1"/>
  <c r="AJ269" i="101"/>
  <c r="AW269" i="101" s="1"/>
  <c r="AI269" i="101"/>
  <c r="AV269" i="101" s="1"/>
  <c r="AK269" i="101"/>
  <c r="AX269" i="101" s="1"/>
  <c r="AJ244" i="101"/>
  <c r="AW244" i="101" s="1"/>
  <c r="AI244" i="101"/>
  <c r="AV244" i="101" s="1"/>
  <c r="AK244" i="101"/>
  <c r="AX244" i="101" s="1"/>
  <c r="AJ230" i="101"/>
  <c r="AW230" i="101" s="1"/>
  <c r="AK230" i="101"/>
  <c r="AX230" i="101" s="1"/>
  <c r="AI230" i="101"/>
  <c r="AV230" i="101" s="1"/>
  <c r="AJ206" i="101"/>
  <c r="AW206" i="101" s="1"/>
  <c r="AI206" i="101"/>
  <c r="AV206" i="101" s="1"/>
  <c r="AK206" i="101"/>
  <c r="AX206" i="101" s="1"/>
  <c r="AJ190" i="101"/>
  <c r="AW190" i="101" s="1"/>
  <c r="AI190" i="101"/>
  <c r="AV190" i="101" s="1"/>
  <c r="AK190" i="101"/>
  <c r="AX190" i="101" s="1"/>
  <c r="AJ155" i="101"/>
  <c r="AW155" i="101" s="1"/>
  <c r="AI155" i="101"/>
  <c r="AV155" i="101" s="1"/>
  <c r="AK155" i="101"/>
  <c r="AX155" i="101" s="1"/>
  <c r="AJ151" i="101"/>
  <c r="AW151" i="101" s="1"/>
  <c r="AI151" i="101"/>
  <c r="AV151" i="101" s="1"/>
  <c r="AK151" i="101"/>
  <c r="AX151" i="101" s="1"/>
  <c r="F15" i="101"/>
  <c r="T5" i="101" s="1"/>
  <c r="F55" i="2" s="1"/>
  <c r="AI173" i="101"/>
  <c r="AV173" i="101" s="1"/>
  <c r="AK173" i="101"/>
  <c r="AX173" i="101" s="1"/>
  <c r="AJ173" i="101"/>
  <c r="AW173" i="101" s="1"/>
  <c r="AK170" i="101"/>
  <c r="AX170" i="101" s="1"/>
  <c r="AJ170" i="101"/>
  <c r="AW170" i="101" s="1"/>
  <c r="AI170" i="101"/>
  <c r="AV170" i="101" s="1"/>
  <c r="AI169" i="101"/>
  <c r="AV169" i="101" s="1"/>
  <c r="AK169" i="101"/>
  <c r="AX169" i="101" s="1"/>
  <c r="AJ169" i="101"/>
  <c r="AW169" i="101" s="1"/>
  <c r="AK158" i="101"/>
  <c r="AX158" i="101" s="1"/>
  <c r="AJ158" i="101"/>
  <c r="AW158" i="101" s="1"/>
  <c r="AI158" i="101"/>
  <c r="AV158" i="101" s="1"/>
  <c r="AK31" i="101"/>
  <c r="AX31" i="101" s="1"/>
  <c r="AJ31" i="101"/>
  <c r="AW31" i="101" s="1"/>
  <c r="AI31" i="101"/>
  <c r="AV31" i="101" s="1"/>
  <c r="AK23" i="101"/>
  <c r="AX23" i="101" s="1"/>
  <c r="AJ23" i="101"/>
  <c r="AW23" i="101" s="1"/>
  <c r="AI23" i="101"/>
  <c r="AJ218" i="101"/>
  <c r="AW218" i="101" s="1"/>
  <c r="AK218" i="101"/>
  <c r="AX218" i="101" s="1"/>
  <c r="AI218" i="101"/>
  <c r="AV218" i="101" s="1"/>
  <c r="AK216" i="101"/>
  <c r="AX216" i="101" s="1"/>
  <c r="AJ216" i="101"/>
  <c r="AW216" i="101" s="1"/>
  <c r="AI216" i="101"/>
  <c r="AV216" i="101" s="1"/>
  <c r="AJ32" i="101"/>
  <c r="AW32" i="101" s="1"/>
  <c r="AI32" i="101"/>
  <c r="AV32" i="101" s="1"/>
  <c r="AK32" i="101"/>
  <c r="AX32" i="101" s="1"/>
  <c r="F19" i="101"/>
  <c r="W5" i="101" s="1"/>
  <c r="I55" i="2" s="1"/>
  <c r="AR5" i="101"/>
  <c r="AD55" i="2" s="1"/>
  <c r="AF19" i="101"/>
  <c r="AB5" i="101"/>
  <c r="N55" i="2" s="1"/>
  <c r="F18" i="101"/>
  <c r="R5" i="101" s="1"/>
  <c r="D55" i="2" s="1"/>
  <c r="AJ341" i="101"/>
  <c r="AW341" i="101" s="1"/>
  <c r="AI341" i="101"/>
  <c r="AV341" i="101" s="1"/>
  <c r="AK341" i="101"/>
  <c r="AX341" i="101" s="1"/>
  <c r="AI342" i="101"/>
  <c r="AV342" i="101" s="1"/>
  <c r="AK342" i="101"/>
  <c r="AX342" i="101" s="1"/>
  <c r="AJ342" i="101"/>
  <c r="AW342" i="101" s="1"/>
  <c r="AI306" i="101"/>
  <c r="AV306" i="101" s="1"/>
  <c r="AK306" i="101"/>
  <c r="AX306" i="101" s="1"/>
  <c r="AJ306" i="101"/>
  <c r="AW306" i="101" s="1"/>
  <c r="AJ305" i="101"/>
  <c r="AW305" i="101" s="1"/>
  <c r="AK305" i="101"/>
  <c r="AX305" i="101" s="1"/>
  <c r="AI305" i="101"/>
  <c r="AV305" i="101" s="1"/>
  <c r="AK293" i="101"/>
  <c r="AX293" i="101" s="1"/>
  <c r="AJ293" i="101"/>
  <c r="AW293" i="101" s="1"/>
  <c r="AI293" i="101"/>
  <c r="AV293" i="101" s="1"/>
  <c r="AI286" i="101"/>
  <c r="AV286" i="101" s="1"/>
  <c r="AJ286" i="101"/>
  <c r="AW286" i="101" s="1"/>
  <c r="AK286" i="101"/>
  <c r="AX286" i="101" s="1"/>
  <c r="AJ277" i="101"/>
  <c r="AW277" i="101" s="1"/>
  <c r="AI277" i="101"/>
  <c r="AV277" i="101" s="1"/>
  <c r="AK277" i="101"/>
  <c r="AX277" i="101" s="1"/>
  <c r="J16" i="101"/>
  <c r="W6" i="101" s="1"/>
  <c r="S8" i="101" s="1"/>
  <c r="I31" i="2" s="1"/>
  <c r="AK27" i="101"/>
  <c r="AX27" i="101" s="1"/>
  <c r="AJ27" i="101"/>
  <c r="AW27" i="101" s="1"/>
  <c r="AI27" i="101"/>
  <c r="AV27" i="101" s="1"/>
  <c r="AI337" i="101"/>
  <c r="AV337" i="101" s="1"/>
  <c r="AK337" i="101"/>
  <c r="AX337" i="101" s="1"/>
  <c r="AJ337" i="101"/>
  <c r="AW337" i="101" s="1"/>
  <c r="AK314" i="101"/>
  <c r="AX314" i="101" s="1"/>
  <c r="AI314" i="101"/>
  <c r="AV314" i="101" s="1"/>
  <c r="AJ314" i="101"/>
  <c r="AW314" i="101" s="1"/>
  <c r="AI333" i="101"/>
  <c r="AV333" i="101" s="1"/>
  <c r="AJ333" i="101"/>
  <c r="AW333" i="101" s="1"/>
  <c r="AK333" i="101"/>
  <c r="AX333" i="101" s="1"/>
  <c r="AI298" i="101"/>
  <c r="AV298" i="101" s="1"/>
  <c r="AK298" i="101"/>
  <c r="AX298" i="101" s="1"/>
  <c r="AJ298" i="101"/>
  <c r="AW298" i="101" s="1"/>
  <c r="AI278" i="101"/>
  <c r="AV278" i="101" s="1"/>
  <c r="AJ278" i="101"/>
  <c r="AW278" i="101" s="1"/>
  <c r="AK278" i="101"/>
  <c r="AX278" i="101" s="1"/>
  <c r="AJ265" i="101"/>
  <c r="AW265" i="101" s="1"/>
  <c r="AI265" i="101"/>
  <c r="AV265" i="101" s="1"/>
  <c r="AK265" i="101"/>
  <c r="AX265" i="101" s="1"/>
  <c r="AI258" i="101"/>
  <c r="AV258" i="101" s="1"/>
  <c r="AK258" i="101"/>
  <c r="AX258" i="101" s="1"/>
  <c r="AJ258" i="101"/>
  <c r="AW258" i="101" s="1"/>
  <c r="AI257" i="101"/>
  <c r="AV257" i="101" s="1"/>
  <c r="AK257" i="101"/>
  <c r="AX257" i="101" s="1"/>
  <c r="AJ257" i="101"/>
  <c r="AW257" i="101" s="1"/>
  <c r="AI274" i="101"/>
  <c r="AV274" i="101" s="1"/>
  <c r="AK274" i="101"/>
  <c r="AX274" i="101" s="1"/>
  <c r="AJ274" i="101"/>
  <c r="AW274" i="101" s="1"/>
  <c r="AJ256" i="101"/>
  <c r="AW256" i="101" s="1"/>
  <c r="AK256" i="101"/>
  <c r="AX256" i="101" s="1"/>
  <c r="AI256" i="101"/>
  <c r="AV256" i="101" s="1"/>
  <c r="AK247" i="101"/>
  <c r="AX247" i="101" s="1"/>
  <c r="AJ247" i="101"/>
  <c r="AW247" i="101" s="1"/>
  <c r="AI247" i="101"/>
  <c r="AV247" i="101" s="1"/>
  <c r="AK239" i="101"/>
  <c r="AX239" i="101" s="1"/>
  <c r="AJ239" i="101"/>
  <c r="AW239" i="101" s="1"/>
  <c r="AI239" i="101"/>
  <c r="AV239" i="101" s="1"/>
  <c r="AK231" i="101"/>
  <c r="AX231" i="101" s="1"/>
  <c r="AJ231" i="101"/>
  <c r="AW231" i="101" s="1"/>
  <c r="AI231" i="101"/>
  <c r="AV231" i="101" s="1"/>
  <c r="AI224" i="101"/>
  <c r="AV224" i="101" s="1"/>
  <c r="AK224" i="101"/>
  <c r="AX224" i="101" s="1"/>
  <c r="AJ224" i="101"/>
  <c r="AW224" i="101" s="1"/>
  <c r="AI223" i="101"/>
  <c r="AV223" i="101" s="1"/>
  <c r="AK223" i="101"/>
  <c r="AX223" i="101" s="1"/>
  <c r="AJ223" i="101"/>
  <c r="AW223" i="101" s="1"/>
  <c r="AJ240" i="101"/>
  <c r="AW240" i="101" s="1"/>
  <c r="AI240" i="101"/>
  <c r="AV240" i="101" s="1"/>
  <c r="AK240" i="101"/>
  <c r="AX240" i="101" s="1"/>
  <c r="AI227" i="101"/>
  <c r="AV227" i="101" s="1"/>
  <c r="AJ227" i="101"/>
  <c r="AW227" i="101" s="1"/>
  <c r="AK227" i="101"/>
  <c r="AX227" i="101" s="1"/>
  <c r="AI215" i="101"/>
  <c r="AV215" i="101" s="1"/>
  <c r="AK215" i="101"/>
  <c r="AX215" i="101" s="1"/>
  <c r="AJ215" i="101"/>
  <c r="AW215" i="101" s="1"/>
  <c r="AK209" i="101"/>
  <c r="AX209" i="101" s="1"/>
  <c r="AJ209" i="101"/>
  <c r="AW209" i="101" s="1"/>
  <c r="AI209" i="101"/>
  <c r="AV209" i="101" s="1"/>
  <c r="AK201" i="101"/>
  <c r="AX201" i="101" s="1"/>
  <c r="AJ201" i="101"/>
  <c r="AW201" i="101" s="1"/>
  <c r="AI201" i="101"/>
  <c r="AV201" i="101" s="1"/>
  <c r="AK193" i="101"/>
  <c r="AX193" i="101" s="1"/>
  <c r="AJ193" i="101"/>
  <c r="AW193" i="101" s="1"/>
  <c r="AI193" i="101"/>
  <c r="AV193" i="101" s="1"/>
  <c r="AK185" i="101"/>
  <c r="AX185" i="101" s="1"/>
  <c r="AJ185" i="101"/>
  <c r="AW185" i="101" s="1"/>
  <c r="AI185" i="101"/>
  <c r="AV185" i="101" s="1"/>
  <c r="AI253" i="101"/>
  <c r="AV253" i="101" s="1"/>
  <c r="AK253" i="101"/>
  <c r="AX253" i="101" s="1"/>
  <c r="AJ253" i="101"/>
  <c r="AW253" i="101" s="1"/>
  <c r="AJ202" i="101"/>
  <c r="AW202" i="101" s="1"/>
  <c r="AI202" i="101"/>
  <c r="AV202" i="101" s="1"/>
  <c r="AK202" i="101"/>
  <c r="AX202" i="101" s="1"/>
  <c r="AJ186" i="101"/>
  <c r="AW186" i="101" s="1"/>
  <c r="AI186" i="101"/>
  <c r="AV186" i="101" s="1"/>
  <c r="AK186" i="101"/>
  <c r="AX186" i="101" s="1"/>
  <c r="AJ163" i="101"/>
  <c r="AW163" i="101" s="1"/>
  <c r="AK163" i="101"/>
  <c r="AX163" i="101" s="1"/>
  <c r="AI163" i="101"/>
  <c r="AV163" i="101" s="1"/>
  <c r="AJ159" i="101"/>
  <c r="AW159" i="101" s="1"/>
  <c r="AI159" i="101"/>
  <c r="AV159" i="101" s="1"/>
  <c r="AK159" i="101"/>
  <c r="AX159" i="101" s="1"/>
  <c r="AK162" i="101"/>
  <c r="AX162" i="101" s="1"/>
  <c r="AJ162" i="101"/>
  <c r="AW162" i="101" s="1"/>
  <c r="AI162" i="101"/>
  <c r="AV162" i="101" s="1"/>
  <c r="AJ28" i="101"/>
  <c r="AW28" i="101" s="1"/>
  <c r="AI28" i="101"/>
  <c r="AV28" i="101" s="1"/>
  <c r="AK28" i="101"/>
  <c r="AX28" i="101" s="1"/>
  <c r="AN5" i="101"/>
  <c r="Z55" i="2" s="1"/>
  <c r="AB19" i="101"/>
  <c r="AJ377" i="100"/>
  <c r="AW377" i="100" s="1"/>
  <c r="AI377" i="100"/>
  <c r="AV377" i="100" s="1"/>
  <c r="AK377" i="100"/>
  <c r="AX377" i="100" s="1"/>
  <c r="AI363" i="100"/>
  <c r="AV363" i="100" s="1"/>
  <c r="AJ363" i="100"/>
  <c r="AW363" i="100" s="1"/>
  <c r="AK363" i="100"/>
  <c r="AX363" i="100" s="1"/>
  <c r="AJ316" i="100"/>
  <c r="AW316" i="100" s="1"/>
  <c r="AI316" i="100"/>
  <c r="AV316" i="100" s="1"/>
  <c r="AK316" i="100"/>
  <c r="AX316" i="100" s="1"/>
  <c r="AI300" i="100"/>
  <c r="AV300" i="100" s="1"/>
  <c r="AK300" i="100"/>
  <c r="AX300" i="100" s="1"/>
  <c r="AJ300" i="100"/>
  <c r="AW300" i="100" s="1"/>
  <c r="AI243" i="100"/>
  <c r="AV243" i="100" s="1"/>
  <c r="AJ243" i="100"/>
  <c r="AW243" i="100" s="1"/>
  <c r="AK243" i="100"/>
  <c r="AX243" i="100" s="1"/>
  <c r="AJ242" i="100"/>
  <c r="AW242" i="100" s="1"/>
  <c r="AI242" i="100"/>
  <c r="AV242" i="100" s="1"/>
  <c r="AK242" i="100"/>
  <c r="AX242" i="100" s="1"/>
  <c r="AI227" i="100"/>
  <c r="AV227" i="100" s="1"/>
  <c r="AK227" i="100"/>
  <c r="AX227" i="100" s="1"/>
  <c r="AJ227" i="100"/>
  <c r="AW227" i="100" s="1"/>
  <c r="AJ22" i="100"/>
  <c r="AI22" i="100"/>
  <c r="AK22" i="100"/>
  <c r="F18" i="100"/>
  <c r="R5" i="100" s="1"/>
  <c r="D56" i="2" s="1"/>
  <c r="AJ158" i="100"/>
  <c r="AW158" i="100" s="1"/>
  <c r="AI158" i="100"/>
  <c r="AV158" i="100" s="1"/>
  <c r="AK158" i="100"/>
  <c r="AX158" i="100" s="1"/>
  <c r="AI365" i="100"/>
  <c r="AV365" i="100" s="1"/>
  <c r="AJ365" i="100"/>
  <c r="AW365" i="100" s="1"/>
  <c r="AK365" i="100"/>
  <c r="AX365" i="100" s="1"/>
  <c r="AI359" i="100"/>
  <c r="AV359" i="100" s="1"/>
  <c r="AK359" i="100"/>
  <c r="AX359" i="100" s="1"/>
  <c r="AJ359" i="100"/>
  <c r="AW359" i="100" s="1"/>
  <c r="AJ350" i="100"/>
  <c r="AW350" i="100" s="1"/>
  <c r="AI350" i="100"/>
  <c r="AV350" i="100" s="1"/>
  <c r="AK350" i="100"/>
  <c r="AX350" i="100" s="1"/>
  <c r="AI325" i="100"/>
  <c r="AV325" i="100" s="1"/>
  <c r="AJ325" i="100"/>
  <c r="AW325" i="100" s="1"/>
  <c r="AK325" i="100"/>
  <c r="AX325" i="100" s="1"/>
  <c r="AI264" i="100"/>
  <c r="AV264" i="100" s="1"/>
  <c r="AK264" i="100"/>
  <c r="AX264" i="100" s="1"/>
  <c r="AJ264" i="100"/>
  <c r="AW264" i="100" s="1"/>
  <c r="AJ354" i="100"/>
  <c r="AW354" i="100" s="1"/>
  <c r="AI354" i="100"/>
  <c r="AV354" i="100" s="1"/>
  <c r="AK354" i="100"/>
  <c r="AX354" i="100" s="1"/>
  <c r="AI351" i="100"/>
  <c r="AV351" i="100" s="1"/>
  <c r="AK351" i="100"/>
  <c r="AX351" i="100" s="1"/>
  <c r="AJ351" i="100"/>
  <c r="AW351" i="100" s="1"/>
  <c r="AJ303" i="100"/>
  <c r="AW303" i="100" s="1"/>
  <c r="AI303" i="100"/>
  <c r="AV303" i="100" s="1"/>
  <c r="AK303" i="100"/>
  <c r="AX303" i="100" s="1"/>
  <c r="AJ295" i="100"/>
  <c r="AW295" i="100" s="1"/>
  <c r="AI295" i="100"/>
  <c r="AV295" i="100" s="1"/>
  <c r="AK295" i="100"/>
  <c r="AX295" i="100" s="1"/>
  <c r="AJ287" i="100"/>
  <c r="AW287" i="100" s="1"/>
  <c r="AI287" i="100"/>
  <c r="AV287" i="100" s="1"/>
  <c r="AK287" i="100"/>
  <c r="AX287" i="100" s="1"/>
  <c r="AI268" i="100"/>
  <c r="AV268" i="100" s="1"/>
  <c r="AJ268" i="100"/>
  <c r="AW268" i="100" s="1"/>
  <c r="AK268" i="100"/>
  <c r="AX268" i="100" s="1"/>
  <c r="AJ291" i="100"/>
  <c r="AW291" i="100" s="1"/>
  <c r="AI291" i="100"/>
  <c r="AV291" i="100" s="1"/>
  <c r="AK291" i="100"/>
  <c r="AX291" i="100" s="1"/>
  <c r="AI288" i="100"/>
  <c r="AV288" i="100" s="1"/>
  <c r="AK288" i="100"/>
  <c r="AX288" i="100" s="1"/>
  <c r="AJ288" i="100"/>
  <c r="AW288" i="100" s="1"/>
  <c r="AJ269" i="100"/>
  <c r="AW269" i="100" s="1"/>
  <c r="AI269" i="100"/>
  <c r="AV269" i="100" s="1"/>
  <c r="AK269" i="100"/>
  <c r="AX269" i="100" s="1"/>
  <c r="AI207" i="100"/>
  <c r="AV207" i="100" s="1"/>
  <c r="AK207" i="100"/>
  <c r="AX207" i="100" s="1"/>
  <c r="AJ207" i="100"/>
  <c r="AW207" i="100" s="1"/>
  <c r="AI191" i="100"/>
  <c r="AV191" i="100" s="1"/>
  <c r="AK191" i="100"/>
  <c r="AX191" i="100" s="1"/>
  <c r="AJ191" i="100"/>
  <c r="AW191" i="100" s="1"/>
  <c r="AJ283" i="100"/>
  <c r="AW283" i="100" s="1"/>
  <c r="AI283" i="100"/>
  <c r="AV283" i="100" s="1"/>
  <c r="AK283" i="100"/>
  <c r="AX283" i="100" s="1"/>
  <c r="AJ275" i="100"/>
  <c r="AW275" i="100" s="1"/>
  <c r="AK275" i="100"/>
  <c r="AX275" i="100" s="1"/>
  <c r="AI275" i="100"/>
  <c r="AV275" i="100" s="1"/>
  <c r="AI27" i="100"/>
  <c r="AV27" i="100" s="1"/>
  <c r="AJ27" i="100"/>
  <c r="AW27" i="100" s="1"/>
  <c r="AK27" i="100"/>
  <c r="AX27" i="100" s="1"/>
  <c r="J15" i="100"/>
  <c r="T6" i="100" s="1"/>
  <c r="R8" i="100" s="1"/>
  <c r="H32" i="2" s="1"/>
  <c r="AJ206" i="100"/>
  <c r="AW206" i="100" s="1"/>
  <c r="AI206" i="100"/>
  <c r="AV206" i="100" s="1"/>
  <c r="AK206" i="100"/>
  <c r="AX206" i="100" s="1"/>
  <c r="AJ169" i="100"/>
  <c r="AW169" i="100" s="1"/>
  <c r="AK169" i="100"/>
  <c r="AX169" i="100" s="1"/>
  <c r="AI169" i="100"/>
  <c r="AV169" i="100" s="1"/>
  <c r="F17" i="100"/>
  <c r="U5" i="100" s="1"/>
  <c r="G56" i="2" s="1"/>
  <c r="AK157" i="100"/>
  <c r="AX157" i="100" s="1"/>
  <c r="AJ157" i="100"/>
  <c r="AW157" i="100" s="1"/>
  <c r="AI157" i="100"/>
  <c r="AV157" i="100" s="1"/>
  <c r="F19" i="100"/>
  <c r="W5" i="100" s="1"/>
  <c r="I56" i="2" s="1"/>
  <c r="AJ202" i="100"/>
  <c r="AW202" i="100" s="1"/>
  <c r="AI202" i="100"/>
  <c r="AV202" i="100" s="1"/>
  <c r="AK202" i="100"/>
  <c r="AX202" i="100" s="1"/>
  <c r="AJ373" i="100"/>
  <c r="AW373" i="100" s="1"/>
  <c r="AI373" i="100"/>
  <c r="AV373" i="100" s="1"/>
  <c r="AK373" i="100"/>
  <c r="AX373" i="100" s="1"/>
  <c r="AI284" i="100"/>
  <c r="AV284" i="100" s="1"/>
  <c r="AK284" i="100"/>
  <c r="AX284" i="100" s="1"/>
  <c r="AJ284" i="100"/>
  <c r="AW284" i="100" s="1"/>
  <c r="AJ259" i="100"/>
  <c r="AW259" i="100" s="1"/>
  <c r="AK259" i="100"/>
  <c r="AX259" i="100" s="1"/>
  <c r="AI259" i="100"/>
  <c r="AV259" i="100" s="1"/>
  <c r="AJ255" i="100"/>
  <c r="AW255" i="100" s="1"/>
  <c r="AI255" i="100"/>
  <c r="AV255" i="100" s="1"/>
  <c r="AK255" i="100"/>
  <c r="AX255" i="100" s="1"/>
  <c r="AI230" i="100"/>
  <c r="AV230" i="100" s="1"/>
  <c r="AJ230" i="100"/>
  <c r="AW230" i="100" s="1"/>
  <c r="AK230" i="100"/>
  <c r="AX230" i="100" s="1"/>
  <c r="AI195" i="100"/>
  <c r="AV195" i="100" s="1"/>
  <c r="AK195" i="100"/>
  <c r="AX195" i="100" s="1"/>
  <c r="AJ195" i="100"/>
  <c r="AW195" i="100" s="1"/>
  <c r="AJ194" i="100"/>
  <c r="AW194" i="100" s="1"/>
  <c r="AI194" i="100"/>
  <c r="AV194" i="100" s="1"/>
  <c r="AK194" i="100"/>
  <c r="AX194" i="100" s="1"/>
  <c r="AJ166" i="100"/>
  <c r="AW166" i="100" s="1"/>
  <c r="AI166" i="100"/>
  <c r="AV166" i="100" s="1"/>
  <c r="AK166" i="100"/>
  <c r="AX166" i="100" s="1"/>
  <c r="J19" i="100"/>
  <c r="AI374" i="100"/>
  <c r="AV374" i="100" s="1"/>
  <c r="AJ374" i="100"/>
  <c r="AW374" i="100" s="1"/>
  <c r="AK374" i="100"/>
  <c r="AX374" i="100" s="1"/>
  <c r="AI339" i="100"/>
  <c r="AV339" i="100" s="1"/>
  <c r="AJ339" i="100"/>
  <c r="AW339" i="100" s="1"/>
  <c r="AK339" i="100"/>
  <c r="AX339" i="100" s="1"/>
  <c r="AJ346" i="100"/>
  <c r="AW346" i="100" s="1"/>
  <c r="AI346" i="100"/>
  <c r="AV346" i="100" s="1"/>
  <c r="AK346" i="100"/>
  <c r="AX346" i="100" s="1"/>
  <c r="AJ338" i="100"/>
  <c r="AW338" i="100" s="1"/>
  <c r="AI338" i="100"/>
  <c r="AV338" i="100" s="1"/>
  <c r="AK338" i="100"/>
  <c r="AX338" i="100" s="1"/>
  <c r="AJ328" i="100"/>
  <c r="AW328" i="100" s="1"/>
  <c r="AI328" i="100"/>
  <c r="AV328" i="100" s="1"/>
  <c r="AK328" i="100"/>
  <c r="AX328" i="100" s="1"/>
  <c r="AI321" i="100"/>
  <c r="AV321" i="100" s="1"/>
  <c r="AK321" i="100"/>
  <c r="AX321" i="100" s="1"/>
  <c r="AJ321" i="100"/>
  <c r="AW321" i="100" s="1"/>
  <c r="AJ312" i="100"/>
  <c r="AW312" i="100" s="1"/>
  <c r="AI312" i="100"/>
  <c r="AV312" i="100" s="1"/>
  <c r="AK312" i="100"/>
  <c r="AX312" i="100" s="1"/>
  <c r="AI280" i="100"/>
  <c r="AV280" i="100" s="1"/>
  <c r="AJ280" i="100"/>
  <c r="AW280" i="100" s="1"/>
  <c r="AK280" i="100"/>
  <c r="AX280" i="100" s="1"/>
  <c r="AJ320" i="100"/>
  <c r="AW320" i="100" s="1"/>
  <c r="AI320" i="100"/>
  <c r="AV320" i="100" s="1"/>
  <c r="AK320" i="100"/>
  <c r="AX320" i="100" s="1"/>
  <c r="AI313" i="100"/>
  <c r="AV313" i="100" s="1"/>
  <c r="AK313" i="100"/>
  <c r="AX313" i="100" s="1"/>
  <c r="AJ313" i="100"/>
  <c r="AW313" i="100" s="1"/>
  <c r="AI308" i="100"/>
  <c r="AV308" i="100" s="1"/>
  <c r="AK308" i="100"/>
  <c r="AX308" i="100" s="1"/>
  <c r="AJ308" i="100"/>
  <c r="AW308" i="100" s="1"/>
  <c r="AJ310" i="100"/>
  <c r="AW310" i="100" s="1"/>
  <c r="AI310" i="100"/>
  <c r="AV310" i="100" s="1"/>
  <c r="AK310" i="100"/>
  <c r="AX310" i="100" s="1"/>
  <c r="AI256" i="100"/>
  <c r="AV256" i="100" s="1"/>
  <c r="AK256" i="100"/>
  <c r="AX256" i="100" s="1"/>
  <c r="AJ256" i="100"/>
  <c r="AW256" i="100" s="1"/>
  <c r="AJ246" i="100"/>
  <c r="AW246" i="100" s="1"/>
  <c r="AI246" i="100"/>
  <c r="AV246" i="100" s="1"/>
  <c r="AK246" i="100"/>
  <c r="AX246" i="100" s="1"/>
  <c r="AJ238" i="100"/>
  <c r="AW238" i="100" s="1"/>
  <c r="AI238" i="100"/>
  <c r="AV238" i="100" s="1"/>
  <c r="AK238" i="100"/>
  <c r="AX238" i="100" s="1"/>
  <c r="AI343" i="100"/>
  <c r="AV343" i="100" s="1"/>
  <c r="AK343" i="100"/>
  <c r="AX343" i="100" s="1"/>
  <c r="AJ343" i="100"/>
  <c r="AW343" i="100" s="1"/>
  <c r="AJ299" i="100"/>
  <c r="AW299" i="100" s="1"/>
  <c r="AI299" i="100"/>
  <c r="AV299" i="100" s="1"/>
  <c r="AK299" i="100"/>
  <c r="AX299" i="100" s="1"/>
  <c r="AI296" i="100"/>
  <c r="AV296" i="100" s="1"/>
  <c r="AK296" i="100"/>
  <c r="AX296" i="100" s="1"/>
  <c r="AJ296" i="100"/>
  <c r="AW296" i="100" s="1"/>
  <c r="AI239" i="100"/>
  <c r="AV239" i="100" s="1"/>
  <c r="AK239" i="100"/>
  <c r="AX239" i="100" s="1"/>
  <c r="AJ239" i="100"/>
  <c r="AW239" i="100" s="1"/>
  <c r="AI203" i="100"/>
  <c r="AV203" i="100" s="1"/>
  <c r="AK203" i="100"/>
  <c r="AX203" i="100" s="1"/>
  <c r="AJ203" i="100"/>
  <c r="AW203" i="100" s="1"/>
  <c r="AI187" i="100"/>
  <c r="AV187" i="100" s="1"/>
  <c r="AK187" i="100"/>
  <c r="AX187" i="100" s="1"/>
  <c r="AJ187" i="100"/>
  <c r="AW187" i="100" s="1"/>
  <c r="AI222" i="100"/>
  <c r="AV222" i="100" s="1"/>
  <c r="AK222" i="100"/>
  <c r="AX222" i="100" s="1"/>
  <c r="AJ222" i="100"/>
  <c r="AW222" i="100" s="1"/>
  <c r="AK219" i="100"/>
  <c r="AX219" i="100" s="1"/>
  <c r="AJ219" i="100"/>
  <c r="AW219" i="100" s="1"/>
  <c r="AI219" i="100"/>
  <c r="AV219" i="100" s="1"/>
  <c r="AI218" i="100"/>
  <c r="AV218" i="100" s="1"/>
  <c r="AK218" i="100"/>
  <c r="AX218" i="100" s="1"/>
  <c r="AJ218" i="100"/>
  <c r="AW218" i="100" s="1"/>
  <c r="AJ210" i="100"/>
  <c r="AW210" i="100" s="1"/>
  <c r="AI210" i="100"/>
  <c r="AV210" i="100" s="1"/>
  <c r="AK210" i="100"/>
  <c r="AX210" i="100" s="1"/>
  <c r="AI170" i="100"/>
  <c r="AV170" i="100" s="1"/>
  <c r="AK170" i="100"/>
  <c r="AX170" i="100" s="1"/>
  <c r="AJ170" i="100"/>
  <c r="AW170" i="100" s="1"/>
  <c r="AI217" i="100"/>
  <c r="AV217" i="100" s="1"/>
  <c r="AK217" i="100"/>
  <c r="AX217" i="100" s="1"/>
  <c r="AJ217" i="100"/>
  <c r="AW217" i="100" s="1"/>
  <c r="AJ26" i="100"/>
  <c r="AW26" i="100" s="1"/>
  <c r="AI26" i="100"/>
  <c r="AV26" i="100" s="1"/>
  <c r="AK26" i="100"/>
  <c r="AX26" i="100" s="1"/>
  <c r="AJ182" i="100"/>
  <c r="AW182" i="100" s="1"/>
  <c r="AI182" i="100"/>
  <c r="AV182" i="100" s="1"/>
  <c r="AK182" i="100"/>
  <c r="AX182" i="100" s="1"/>
  <c r="AK161" i="100"/>
  <c r="AX161" i="100" s="1"/>
  <c r="AJ161" i="100"/>
  <c r="AW161" i="100" s="1"/>
  <c r="AI161" i="100"/>
  <c r="AV161" i="100" s="1"/>
  <c r="J16" i="100"/>
  <c r="W6" i="100" s="1"/>
  <c r="S8" i="100" s="1"/>
  <c r="I32" i="2" s="1"/>
  <c r="AJ178" i="100"/>
  <c r="AW178" i="100" s="1"/>
  <c r="AI178" i="100"/>
  <c r="AV178" i="100" s="1"/>
  <c r="AK178" i="100"/>
  <c r="AX178" i="100" s="1"/>
  <c r="F15" i="100"/>
  <c r="T5" i="100" s="1"/>
  <c r="F56" i="2" s="1"/>
  <c r="AJ342" i="100"/>
  <c r="AW342" i="100" s="1"/>
  <c r="AI342" i="100"/>
  <c r="AV342" i="100" s="1"/>
  <c r="AK342" i="100"/>
  <c r="AX342" i="100" s="1"/>
  <c r="AJ362" i="100"/>
  <c r="AW362" i="100" s="1"/>
  <c r="AI362" i="100"/>
  <c r="AV362" i="100" s="1"/>
  <c r="AK362" i="100"/>
  <c r="AX362" i="100" s="1"/>
  <c r="AI292" i="100"/>
  <c r="AV292" i="100" s="1"/>
  <c r="AK292" i="100"/>
  <c r="AX292" i="100" s="1"/>
  <c r="AJ292" i="100"/>
  <c r="AW292" i="100" s="1"/>
  <c r="AI276" i="100"/>
  <c r="AV276" i="100" s="1"/>
  <c r="AK276" i="100"/>
  <c r="AX276" i="100" s="1"/>
  <c r="AJ276" i="100"/>
  <c r="AW276" i="100" s="1"/>
  <c r="AI235" i="100"/>
  <c r="AV235" i="100" s="1"/>
  <c r="AJ235" i="100"/>
  <c r="AW235" i="100" s="1"/>
  <c r="AK235" i="100"/>
  <c r="AX235" i="100" s="1"/>
  <c r="AK257" i="100"/>
  <c r="AX257" i="100" s="1"/>
  <c r="AJ257" i="100"/>
  <c r="AW257" i="100" s="1"/>
  <c r="AI257" i="100"/>
  <c r="AV257" i="100" s="1"/>
  <c r="AI226" i="100"/>
  <c r="AV226" i="100" s="1"/>
  <c r="AK226" i="100"/>
  <c r="AX226" i="100" s="1"/>
  <c r="AJ226" i="100"/>
  <c r="AW226" i="100" s="1"/>
  <c r="AI211" i="100"/>
  <c r="AV211" i="100" s="1"/>
  <c r="AK211" i="100"/>
  <c r="AX211" i="100" s="1"/>
  <c r="AJ211" i="100"/>
  <c r="AW211" i="100" s="1"/>
  <c r="AJ233" i="100"/>
  <c r="AW233" i="100" s="1"/>
  <c r="AK233" i="100"/>
  <c r="AX233" i="100" s="1"/>
  <c r="AI233" i="100"/>
  <c r="AV233" i="100" s="1"/>
  <c r="AI179" i="100"/>
  <c r="AV179" i="100" s="1"/>
  <c r="AK179" i="100"/>
  <c r="AX179" i="100" s="1"/>
  <c r="AJ179" i="100"/>
  <c r="AW179" i="100" s="1"/>
  <c r="AJ162" i="100"/>
  <c r="AW162" i="100" s="1"/>
  <c r="AK162" i="100"/>
  <c r="AX162" i="100" s="1"/>
  <c r="AI162" i="100"/>
  <c r="AV162" i="100" s="1"/>
  <c r="AJ198" i="100"/>
  <c r="AW198" i="100" s="1"/>
  <c r="AI198" i="100"/>
  <c r="AV198" i="100" s="1"/>
  <c r="AK198" i="100"/>
  <c r="AX198" i="100" s="1"/>
  <c r="AJ369" i="100"/>
  <c r="AW369" i="100" s="1"/>
  <c r="AI369" i="100"/>
  <c r="AV369" i="100" s="1"/>
  <c r="AK369" i="100"/>
  <c r="AX369" i="100" s="1"/>
  <c r="AI378" i="100"/>
  <c r="AV378" i="100" s="1"/>
  <c r="AK378" i="100"/>
  <c r="AX378" i="100" s="1"/>
  <c r="AJ378" i="100"/>
  <c r="AW378" i="100" s="1"/>
  <c r="AI355" i="100"/>
  <c r="AV355" i="100" s="1"/>
  <c r="AK355" i="100"/>
  <c r="AX355" i="100" s="1"/>
  <c r="AJ355" i="100"/>
  <c r="AW355" i="100" s="1"/>
  <c r="AI370" i="100"/>
  <c r="AV370" i="100" s="1"/>
  <c r="AK370" i="100"/>
  <c r="AX370" i="100" s="1"/>
  <c r="AJ370" i="100"/>
  <c r="AW370" i="100" s="1"/>
  <c r="AJ366" i="100"/>
  <c r="AW366" i="100" s="1"/>
  <c r="AI366" i="100"/>
  <c r="AV366" i="100" s="1"/>
  <c r="AK366" i="100"/>
  <c r="AX366" i="100" s="1"/>
  <c r="AI347" i="100"/>
  <c r="AV347" i="100" s="1"/>
  <c r="AJ347" i="100"/>
  <c r="AW347" i="100" s="1"/>
  <c r="AK347" i="100"/>
  <c r="AX347" i="100" s="1"/>
  <c r="AJ334" i="100"/>
  <c r="AW334" i="100" s="1"/>
  <c r="AI334" i="100"/>
  <c r="AV334" i="100" s="1"/>
  <c r="AK334" i="100"/>
  <c r="AX334" i="100" s="1"/>
  <c r="AJ358" i="100"/>
  <c r="AW358" i="100" s="1"/>
  <c r="AI358" i="100"/>
  <c r="AV358" i="100" s="1"/>
  <c r="AK358" i="100"/>
  <c r="AX358" i="100" s="1"/>
  <c r="AI330" i="100"/>
  <c r="AV330" i="100" s="1"/>
  <c r="AJ330" i="100"/>
  <c r="AW330" i="100" s="1"/>
  <c r="AK330" i="100"/>
  <c r="AX330" i="100" s="1"/>
  <c r="AI335" i="100"/>
  <c r="AV335" i="100" s="1"/>
  <c r="AK335" i="100"/>
  <c r="AX335" i="100" s="1"/>
  <c r="AJ335" i="100"/>
  <c r="AW335" i="100" s="1"/>
  <c r="AI309" i="100"/>
  <c r="AV309" i="100" s="1"/>
  <c r="AJ309" i="100"/>
  <c r="AW309" i="100" s="1"/>
  <c r="AK309" i="100"/>
  <c r="AX309" i="100" s="1"/>
  <c r="AI317" i="100"/>
  <c r="AV317" i="100" s="1"/>
  <c r="AK317" i="100"/>
  <c r="AX317" i="100" s="1"/>
  <c r="AJ317" i="100"/>
  <c r="AW317" i="100" s="1"/>
  <c r="AJ324" i="100"/>
  <c r="AW324" i="100" s="1"/>
  <c r="AI324" i="100"/>
  <c r="AV324" i="100" s="1"/>
  <c r="AK324" i="100"/>
  <c r="AX324" i="100" s="1"/>
  <c r="AI252" i="100"/>
  <c r="AV252" i="100" s="1"/>
  <c r="AJ252" i="100"/>
  <c r="AW252" i="100" s="1"/>
  <c r="AK252" i="100"/>
  <c r="AX252" i="100" s="1"/>
  <c r="AI260" i="100"/>
  <c r="AV260" i="100" s="1"/>
  <c r="AK260" i="100"/>
  <c r="AX260" i="100" s="1"/>
  <c r="AJ260" i="100"/>
  <c r="AW260" i="100" s="1"/>
  <c r="AJ253" i="100"/>
  <c r="AW253" i="100" s="1"/>
  <c r="AI253" i="100"/>
  <c r="AV253" i="100" s="1"/>
  <c r="AK253" i="100"/>
  <c r="AX253" i="100" s="1"/>
  <c r="AJ307" i="100"/>
  <c r="AW307" i="100" s="1"/>
  <c r="AI307" i="100"/>
  <c r="AV307" i="100" s="1"/>
  <c r="AK307" i="100"/>
  <c r="AX307" i="100" s="1"/>
  <c r="AI304" i="100"/>
  <c r="AV304" i="100" s="1"/>
  <c r="AK304" i="100"/>
  <c r="AX304" i="100" s="1"/>
  <c r="AJ304" i="100"/>
  <c r="AW304" i="100" s="1"/>
  <c r="AI247" i="100"/>
  <c r="AV247" i="100" s="1"/>
  <c r="AK247" i="100"/>
  <c r="AX247" i="100" s="1"/>
  <c r="AJ247" i="100"/>
  <c r="AW247" i="100" s="1"/>
  <c r="AJ234" i="100"/>
  <c r="AW234" i="100" s="1"/>
  <c r="AI234" i="100"/>
  <c r="AV234" i="100" s="1"/>
  <c r="AK234" i="100"/>
  <c r="AX234" i="100" s="1"/>
  <c r="AJ271" i="100"/>
  <c r="AW271" i="100" s="1"/>
  <c r="AI271" i="100"/>
  <c r="AV271" i="100" s="1"/>
  <c r="AK271" i="100"/>
  <c r="AX271" i="100" s="1"/>
  <c r="AK231" i="100"/>
  <c r="AX231" i="100" s="1"/>
  <c r="AJ231" i="100"/>
  <c r="AW231" i="100" s="1"/>
  <c r="AI231" i="100"/>
  <c r="AV231" i="100" s="1"/>
  <c r="AI215" i="100"/>
  <c r="AV215" i="100" s="1"/>
  <c r="AK215" i="100"/>
  <c r="AX215" i="100" s="1"/>
  <c r="AJ215" i="100"/>
  <c r="AW215" i="100" s="1"/>
  <c r="AI199" i="100"/>
  <c r="AV199" i="100" s="1"/>
  <c r="AK199" i="100"/>
  <c r="AX199" i="100" s="1"/>
  <c r="AJ199" i="100"/>
  <c r="AW199" i="100" s="1"/>
  <c r="AI183" i="100"/>
  <c r="AV183" i="100" s="1"/>
  <c r="AK183" i="100"/>
  <c r="AX183" i="100" s="1"/>
  <c r="AJ183" i="100"/>
  <c r="AW183" i="100" s="1"/>
  <c r="AI272" i="100"/>
  <c r="AV272" i="100" s="1"/>
  <c r="AK272" i="100"/>
  <c r="AX272" i="100" s="1"/>
  <c r="AJ272" i="100"/>
  <c r="AW272" i="100" s="1"/>
  <c r="AJ331" i="100"/>
  <c r="AW331" i="100" s="1"/>
  <c r="AI331" i="100"/>
  <c r="AV331" i="100" s="1"/>
  <c r="AK331" i="100"/>
  <c r="AX331" i="100" s="1"/>
  <c r="AI175" i="100"/>
  <c r="AV175" i="100" s="1"/>
  <c r="AJ175" i="100"/>
  <c r="AW175" i="100" s="1"/>
  <c r="AK175" i="100"/>
  <c r="AX175" i="100" s="1"/>
  <c r="AI174" i="100"/>
  <c r="AV174" i="100" s="1"/>
  <c r="AJ174" i="100"/>
  <c r="AW174" i="100" s="1"/>
  <c r="AK174" i="100"/>
  <c r="AX174" i="100" s="1"/>
  <c r="AI23" i="100"/>
  <c r="AV23" i="100" s="1"/>
  <c r="AK23" i="100"/>
  <c r="AX23" i="100" s="1"/>
  <c r="AJ23" i="100"/>
  <c r="AW23" i="100" s="1"/>
  <c r="J14" i="100"/>
  <c r="AJ186" i="100"/>
  <c r="AW186" i="100" s="1"/>
  <c r="AI186" i="100"/>
  <c r="AV186" i="100" s="1"/>
  <c r="AK186" i="100"/>
  <c r="AX186" i="100" s="1"/>
  <c r="AJ30" i="100"/>
  <c r="AW30" i="100" s="1"/>
  <c r="AI30" i="100"/>
  <c r="AV30" i="100" s="1"/>
  <c r="AK30" i="100"/>
  <c r="AX30" i="100" s="1"/>
  <c r="AJ214" i="100"/>
  <c r="AW214" i="100" s="1"/>
  <c r="AI214" i="100"/>
  <c r="AV214" i="100" s="1"/>
  <c r="AK214" i="100"/>
  <c r="AX214" i="100" s="1"/>
  <c r="AJ173" i="100"/>
  <c r="AW173" i="100" s="1"/>
  <c r="AK173" i="100"/>
  <c r="AX173" i="100" s="1"/>
  <c r="AI173" i="100"/>
  <c r="AV173" i="100" s="1"/>
  <c r="AK165" i="100"/>
  <c r="AX165" i="100" s="1"/>
  <c r="AJ165" i="100"/>
  <c r="AW165" i="100" s="1"/>
  <c r="AI165" i="100"/>
  <c r="AV165" i="100" s="1"/>
  <c r="F14" i="100"/>
  <c r="Q5" i="100" s="1"/>
  <c r="AJ190" i="100"/>
  <c r="AW190" i="100" s="1"/>
  <c r="AI190" i="100"/>
  <c r="AV190" i="100" s="1"/>
  <c r="AK190" i="100"/>
  <c r="AX190" i="100" s="1"/>
  <c r="J84" i="98"/>
  <c r="AP84" i="98"/>
  <c r="L84" i="98" s="1"/>
  <c r="J325" i="99"/>
  <c r="J302" i="99"/>
  <c r="AG306" i="99"/>
  <c r="AL360" i="99"/>
  <c r="AN240" i="99"/>
  <c r="I306" i="99"/>
  <c r="AR68" i="98"/>
  <c r="I127" i="98"/>
  <c r="AN146" i="98"/>
  <c r="AM281" i="99"/>
  <c r="I45" i="98"/>
  <c r="AO47" i="98"/>
  <c r="I317" i="98"/>
  <c r="J458" i="99"/>
  <c r="AM458" i="99"/>
  <c r="O320" i="98"/>
  <c r="AI320" i="98" s="1"/>
  <c r="AV320" i="98" s="1"/>
  <c r="AS289" i="99"/>
  <c r="I63" i="98"/>
  <c r="J96" i="98"/>
  <c r="AN96" i="98"/>
  <c r="J156" i="98"/>
  <c r="AL156" i="98"/>
  <c r="J284" i="99"/>
  <c r="J292" i="99"/>
  <c r="AP292" i="99"/>
  <c r="L292" i="99" s="1"/>
  <c r="AP361" i="99"/>
  <c r="L361" i="99" s="1"/>
  <c r="J434" i="99"/>
  <c r="J286" i="99"/>
  <c r="AO286" i="99"/>
  <c r="J309" i="99"/>
  <c r="AL309" i="99"/>
  <c r="I355" i="99"/>
  <c r="AP355" i="99"/>
  <c r="L355" i="99" s="1"/>
  <c r="AG359" i="99"/>
  <c r="AG376" i="99"/>
  <c r="I384" i="99"/>
  <c r="I438" i="99"/>
  <c r="AP285" i="98"/>
  <c r="L285" i="98" s="1"/>
  <c r="Y20" i="98"/>
  <c r="AK5" i="98" s="1"/>
  <c r="W58" i="2" s="1"/>
  <c r="I38" i="98"/>
  <c r="AM38" i="98"/>
  <c r="AG39" i="98"/>
  <c r="AT78" i="98"/>
  <c r="AG93" i="98"/>
  <c r="AG100" i="98"/>
  <c r="AP127" i="98"/>
  <c r="L127" i="98" s="1"/>
  <c r="I134" i="98"/>
  <c r="J140" i="98"/>
  <c r="AP140" i="98"/>
  <c r="L140" i="98" s="1"/>
  <c r="AP170" i="98"/>
  <c r="L170" i="98" s="1"/>
  <c r="J262" i="98"/>
  <c r="AT285" i="98"/>
  <c r="I295" i="98"/>
  <c r="AG305" i="98"/>
  <c r="J27" i="99"/>
  <c r="AM27" i="99"/>
  <c r="I236" i="99"/>
  <c r="J393" i="99"/>
  <c r="AP393" i="99"/>
  <c r="L393" i="99" s="1"/>
  <c r="J439" i="99"/>
  <c r="AP462" i="99"/>
  <c r="L462" i="99" s="1"/>
  <c r="AG30" i="98"/>
  <c r="J50" i="98"/>
  <c r="AR50" i="98"/>
  <c r="I93" i="98"/>
  <c r="J100" i="98"/>
  <c r="I135" i="98"/>
  <c r="AT173" i="98"/>
  <c r="J284" i="98"/>
  <c r="AG285" i="98"/>
  <c r="AG24" i="99"/>
  <c r="AG266" i="99"/>
  <c r="J298" i="99"/>
  <c r="AO298" i="99"/>
  <c r="I312" i="99"/>
  <c r="AS316" i="99"/>
  <c r="I83" i="98"/>
  <c r="J129" i="98"/>
  <c r="AL129" i="98"/>
  <c r="J135" i="98"/>
  <c r="AN135" i="98"/>
  <c r="J285" i="98"/>
  <c r="I288" i="98"/>
  <c r="AO288" i="98"/>
  <c r="AS233" i="99"/>
  <c r="AP248" i="99"/>
  <c r="L248" i="99" s="1"/>
  <c r="J266" i="99"/>
  <c r="J283" i="99"/>
  <c r="I309" i="99"/>
  <c r="AG325" i="99"/>
  <c r="I337" i="99"/>
  <c r="AM348" i="99"/>
  <c r="AN359" i="99"/>
  <c r="J363" i="99"/>
  <c r="AL363" i="99"/>
  <c r="AS404" i="99"/>
  <c r="J437" i="99"/>
  <c r="AR123" i="98"/>
  <c r="AO277" i="99"/>
  <c r="AP283" i="99"/>
  <c r="L283" i="99" s="1"/>
  <c r="AR311" i="99"/>
  <c r="O113" i="98"/>
  <c r="AK113" i="98" s="1"/>
  <c r="AX113" i="98" s="1"/>
  <c r="O186" i="98"/>
  <c r="AK186" i="98" s="1"/>
  <c r="AX186" i="98" s="1"/>
  <c r="AR262" i="98"/>
  <c r="AG36" i="98"/>
  <c r="O167" i="98"/>
  <c r="AK167" i="98" s="1"/>
  <c r="AX167" i="98" s="1"/>
  <c r="O262" i="98"/>
  <c r="AJ262" i="98" s="1"/>
  <c r="AW262" i="98" s="1"/>
  <c r="AO284" i="98"/>
  <c r="AR314" i="98"/>
  <c r="AG245" i="99"/>
  <c r="I277" i="99"/>
  <c r="AS283" i="99"/>
  <c r="AG287" i="99"/>
  <c r="AG311" i="99"/>
  <c r="AT366" i="99"/>
  <c r="AG370" i="99"/>
  <c r="O384" i="99"/>
  <c r="AK384" i="99" s="1"/>
  <c r="AX384" i="99" s="1"/>
  <c r="O411" i="99"/>
  <c r="AI411" i="99" s="1"/>
  <c r="AV411" i="99" s="1"/>
  <c r="AQ426" i="99"/>
  <c r="AO438" i="99"/>
  <c r="AP308" i="98"/>
  <c r="L308" i="98" s="1"/>
  <c r="AP113" i="98"/>
  <c r="L113" i="98" s="1"/>
  <c r="AP317" i="98"/>
  <c r="L317" i="98" s="1"/>
  <c r="O277" i="99"/>
  <c r="AJ277" i="99" s="1"/>
  <c r="AW277" i="99" s="1"/>
  <c r="AT277" i="99"/>
  <c r="AT54" i="98"/>
  <c r="AG83" i="98"/>
  <c r="AO87" i="98"/>
  <c r="AG88" i="98"/>
  <c r="AG113" i="98"/>
  <c r="J123" i="98"/>
  <c r="AL123" i="98"/>
  <c r="AL127" i="98"/>
  <c r="I148" i="98"/>
  <c r="AT148" i="98"/>
  <c r="AG151" i="98"/>
  <c r="AN162" i="98"/>
  <c r="I273" i="98"/>
  <c r="O284" i="98"/>
  <c r="AI284" i="98" s="1"/>
  <c r="AV284" i="98" s="1"/>
  <c r="AT284" i="98"/>
  <c r="O285" i="98"/>
  <c r="AJ285" i="98" s="1"/>
  <c r="AW285" i="98" s="1"/>
  <c r="AN285" i="98"/>
  <c r="J286" i="98"/>
  <c r="J292" i="98"/>
  <c r="AN292" i="98"/>
  <c r="O314" i="98"/>
  <c r="AJ314" i="98" s="1"/>
  <c r="AW314" i="98" s="1"/>
  <c r="AG317" i="98"/>
  <c r="J245" i="99"/>
  <c r="AQ263" i="99"/>
  <c r="J269" i="99"/>
  <c r="AL270" i="99"/>
  <c r="J277" i="99"/>
  <c r="J287" i="99"/>
  <c r="J299" i="99"/>
  <c r="AG305" i="99"/>
  <c r="J310" i="99"/>
  <c r="AN317" i="99"/>
  <c r="O325" i="99"/>
  <c r="AK325" i="99" s="1"/>
  <c r="AX325" i="99" s="1"/>
  <c r="AS325" i="99"/>
  <c r="O359" i="99"/>
  <c r="AK359" i="99" s="1"/>
  <c r="AX359" i="99" s="1"/>
  <c r="AL359" i="99"/>
  <c r="O366" i="99"/>
  <c r="AK366" i="99" s="1"/>
  <c r="AX366" i="99" s="1"/>
  <c r="I406" i="99"/>
  <c r="AS410" i="99"/>
  <c r="AG439" i="99"/>
  <c r="J443" i="99"/>
  <c r="AG447" i="99"/>
  <c r="J455" i="99"/>
  <c r="AL24" i="98"/>
  <c r="AT272" i="98"/>
  <c r="J428" i="99"/>
  <c r="AP428" i="99"/>
  <c r="L428" i="99" s="1"/>
  <c r="O24" i="98"/>
  <c r="AK24" i="98" s="1"/>
  <c r="AX24" i="98" s="1"/>
  <c r="AM24" i="98"/>
  <c r="I30" i="98"/>
  <c r="I32" i="98"/>
  <c r="AL32" i="98"/>
  <c r="J36" i="98"/>
  <c r="J44" i="98"/>
  <c r="AG45" i="98"/>
  <c r="J58" i="98"/>
  <c r="AL58" i="98"/>
  <c r="J62" i="98"/>
  <c r="AG63" i="98"/>
  <c r="J64" i="98"/>
  <c r="AL64" i="98"/>
  <c r="J68" i="98"/>
  <c r="AT70" i="98"/>
  <c r="J74" i="98"/>
  <c r="AG81" i="98"/>
  <c r="I87" i="98"/>
  <c r="AG87" i="98"/>
  <c r="AS100" i="98"/>
  <c r="AM103" i="98"/>
  <c r="O108" i="98"/>
  <c r="AJ108" i="98" s="1"/>
  <c r="AW108" i="98" s="1"/>
  <c r="I111" i="98"/>
  <c r="AP111" i="98"/>
  <c r="L111" i="98" s="1"/>
  <c r="AO116" i="98"/>
  <c r="I123" i="98"/>
  <c r="O127" i="98"/>
  <c r="AK127" i="98" s="1"/>
  <c r="AX127" i="98" s="1"/>
  <c r="AO127" i="98"/>
  <c r="I140" i="98"/>
  <c r="AG140" i="98"/>
  <c r="J148" i="98"/>
  <c r="AM163" i="98"/>
  <c r="J170" i="98"/>
  <c r="AG170" i="98"/>
  <c r="AR170" i="98"/>
  <c r="O172" i="98"/>
  <c r="AK172" i="98" s="1"/>
  <c r="AX172" i="98" s="1"/>
  <c r="AL172" i="98"/>
  <c r="AN178" i="98"/>
  <c r="AS186" i="98"/>
  <c r="AM264" i="98"/>
  <c r="I284" i="98"/>
  <c r="AP284" i="98"/>
  <c r="L284" i="98" s="1"/>
  <c r="J288" i="98"/>
  <c r="AR288" i="98"/>
  <c r="I300" i="98"/>
  <c r="AS308" i="98"/>
  <c r="J312" i="98"/>
  <c r="AN312" i="98"/>
  <c r="J317" i="98"/>
  <c r="J324" i="98"/>
  <c r="AN324" i="98"/>
  <c r="AN28" i="99"/>
  <c r="I30" i="99"/>
  <c r="AG30" i="99"/>
  <c r="AR254" i="99"/>
  <c r="J254" i="99"/>
  <c r="AG254" i="99"/>
  <c r="AT254" i="99"/>
  <c r="AQ265" i="99"/>
  <c r="AP265" i="99"/>
  <c r="L265" i="99" s="1"/>
  <c r="J265" i="99"/>
  <c r="AS288" i="99"/>
  <c r="AN288" i="99"/>
  <c r="AR296" i="99"/>
  <c r="J296" i="99"/>
  <c r="AG296" i="99"/>
  <c r="AN314" i="99"/>
  <c r="AO314" i="99"/>
  <c r="J314" i="99"/>
  <c r="AR343" i="99"/>
  <c r="AS343" i="99"/>
  <c r="AG343" i="99"/>
  <c r="J343" i="99"/>
  <c r="AO343" i="99"/>
  <c r="I343" i="99"/>
  <c r="AM343" i="99"/>
  <c r="O343" i="99"/>
  <c r="AK343" i="99" s="1"/>
  <c r="AX343" i="99" s="1"/>
  <c r="AL436" i="99"/>
  <c r="AG436" i="99"/>
  <c r="AR70" i="98"/>
  <c r="AP133" i="98"/>
  <c r="L133" i="98" s="1"/>
  <c r="AP261" i="98"/>
  <c r="L261" i="98" s="1"/>
  <c r="AL250" i="99"/>
  <c r="I250" i="99"/>
  <c r="AG365" i="99"/>
  <c r="AS365" i="99"/>
  <c r="AO407" i="99"/>
  <c r="J407" i="99"/>
  <c r="AS24" i="98"/>
  <c r="AO30" i="98"/>
  <c r="AO36" i="98"/>
  <c r="AM57" i="98"/>
  <c r="AL68" i="98"/>
  <c r="I70" i="98"/>
  <c r="AR74" i="98"/>
  <c r="AG85" i="98"/>
  <c r="AM88" i="98"/>
  <c r="AG102" i="98"/>
  <c r="AG122" i="98"/>
  <c r="I133" i="98"/>
  <c r="I141" i="98"/>
  <c r="AL147" i="98"/>
  <c r="AM148" i="98"/>
  <c r="AT153" i="98"/>
  <c r="I160" i="98"/>
  <c r="AM160" i="98"/>
  <c r="AO172" i="98"/>
  <c r="AP181" i="98"/>
  <c r="AG261" i="98"/>
  <c r="AG266" i="98"/>
  <c r="AL288" i="98"/>
  <c r="AT288" i="98"/>
  <c r="AS295" i="98"/>
  <c r="I303" i="98"/>
  <c r="AO303" i="98"/>
  <c r="J308" i="98"/>
  <c r="AO317" i="98"/>
  <c r="AL23" i="99"/>
  <c r="AN25" i="99"/>
  <c r="AG239" i="99"/>
  <c r="AS239" i="99"/>
  <c r="J239" i="99"/>
  <c r="AR257" i="99"/>
  <c r="J257" i="99"/>
  <c r="AG257" i="99"/>
  <c r="AS257" i="99"/>
  <c r="AQ274" i="99"/>
  <c r="AO274" i="99"/>
  <c r="J274" i="99"/>
  <c r="AR290" i="99"/>
  <c r="J290" i="99"/>
  <c r="AG290" i="99"/>
  <c r="I290" i="99"/>
  <c r="AP290" i="99"/>
  <c r="L290" i="99" s="1"/>
  <c r="AR304" i="99"/>
  <c r="J304" i="99"/>
  <c r="AG304" i="99"/>
  <c r="AP351" i="99"/>
  <c r="L351" i="99" s="1"/>
  <c r="AL351" i="99"/>
  <c r="J351" i="99"/>
  <c r="AQ377" i="99"/>
  <c r="AG377" i="99"/>
  <c r="AN377" i="99"/>
  <c r="AR420" i="99"/>
  <c r="AQ420" i="99"/>
  <c r="AS422" i="99"/>
  <c r="I422" i="99"/>
  <c r="AG422" i="99"/>
  <c r="AP422" i="99"/>
  <c r="AP102" i="98"/>
  <c r="L102" i="98" s="1"/>
  <c r="AP266" i="98"/>
  <c r="L266" i="98" s="1"/>
  <c r="I24" i="98"/>
  <c r="AN25" i="98"/>
  <c r="AS30" i="98"/>
  <c r="I35" i="98"/>
  <c r="AL35" i="98"/>
  <c r="J40" i="98"/>
  <c r="AL40" i="98"/>
  <c r="AS45" i="98"/>
  <c r="AT52" i="98"/>
  <c r="O57" i="98"/>
  <c r="AO57" i="98"/>
  <c r="J60" i="98"/>
  <c r="AL60" i="98"/>
  <c r="AS63" i="98"/>
  <c r="I65" i="98"/>
  <c r="AO65" i="98"/>
  <c r="O68" i="98"/>
  <c r="AK68" i="98" s="1"/>
  <c r="AX68" i="98" s="1"/>
  <c r="AN68" i="98"/>
  <c r="J70" i="98"/>
  <c r="AL70" i="98"/>
  <c r="J72" i="98"/>
  <c r="AL72" i="98"/>
  <c r="O74" i="98"/>
  <c r="AK74" i="98" s="1"/>
  <c r="AX74" i="98" s="1"/>
  <c r="AT74" i="98"/>
  <c r="O87" i="98"/>
  <c r="AI87" i="98" s="1"/>
  <c r="AV87" i="98" s="1"/>
  <c r="AM87" i="98"/>
  <c r="J102" i="98"/>
  <c r="J107" i="98"/>
  <c r="I122" i="98"/>
  <c r="AP123" i="98"/>
  <c r="L123" i="98" s="1"/>
  <c r="J133" i="98"/>
  <c r="AO133" i="98"/>
  <c r="O138" i="98"/>
  <c r="AK138" i="98" s="1"/>
  <c r="AX138" i="98" s="1"/>
  <c r="J139" i="98"/>
  <c r="AM139" i="98"/>
  <c r="AN140" i="98"/>
  <c r="J141" i="98"/>
  <c r="AP141" i="98"/>
  <c r="O147" i="98"/>
  <c r="AJ147" i="98" s="1"/>
  <c r="AW147" i="98" s="1"/>
  <c r="O148" i="98"/>
  <c r="AJ148" i="98" s="1"/>
  <c r="AW148" i="98" s="1"/>
  <c r="AP148" i="98"/>
  <c r="L148" i="98" s="1"/>
  <c r="AT160" i="98"/>
  <c r="AT168" i="98"/>
  <c r="O170" i="98"/>
  <c r="AI170" i="98" s="1"/>
  <c r="AV170" i="98" s="1"/>
  <c r="AM170" i="98"/>
  <c r="J172" i="98"/>
  <c r="AG172" i="98"/>
  <c r="AR172" i="98"/>
  <c r="AM185" i="98"/>
  <c r="J188" i="98"/>
  <c r="AQ188" i="98"/>
  <c r="I261" i="98"/>
  <c r="AP262" i="98"/>
  <c r="L262" i="98" s="1"/>
  <c r="I266" i="98"/>
  <c r="J272" i="98"/>
  <c r="AM276" i="98"/>
  <c r="AN284" i="98"/>
  <c r="O288" i="98"/>
  <c r="AI288" i="98" s="1"/>
  <c r="AV288" i="98" s="1"/>
  <c r="AM288" i="98"/>
  <c r="AL297" i="98"/>
  <c r="AN308" i="98"/>
  <c r="J310" i="98"/>
  <c r="I313" i="98"/>
  <c r="AL313" i="98"/>
  <c r="I323" i="98"/>
  <c r="AO323" i="98"/>
  <c r="I325" i="98"/>
  <c r="AO325" i="98"/>
  <c r="I29" i="99"/>
  <c r="AM29" i="99"/>
  <c r="AR30" i="99"/>
  <c r="AT30" i="99"/>
  <c r="AP30" i="99"/>
  <c r="L30" i="99" s="1"/>
  <c r="AQ241" i="99"/>
  <c r="AT241" i="99"/>
  <c r="J241" i="99"/>
  <c r="AS241" i="99"/>
  <c r="I241" i="99"/>
  <c r="AN241" i="99"/>
  <c r="O241" i="99"/>
  <c r="AI241" i="99" s="1"/>
  <c r="AV241" i="99" s="1"/>
  <c r="AS246" i="99"/>
  <c r="AN246" i="99"/>
  <c r="AR260" i="99"/>
  <c r="J260" i="99"/>
  <c r="AG260" i="99"/>
  <c r="AR278" i="99"/>
  <c r="AN278" i="99"/>
  <c r="I278" i="99"/>
  <c r="AQ327" i="99"/>
  <c r="AP327" i="99"/>
  <c r="L327" i="99" s="1"/>
  <c r="J327" i="99"/>
  <c r="AR331" i="99"/>
  <c r="I331" i="99"/>
  <c r="AQ335" i="99"/>
  <c r="AT335" i="99"/>
  <c r="AS335" i="99"/>
  <c r="O335" i="99"/>
  <c r="AK335" i="99" s="1"/>
  <c r="AX335" i="99" s="1"/>
  <c r="AN365" i="99"/>
  <c r="AQ378" i="99"/>
  <c r="AL378" i="99"/>
  <c r="J378" i="99"/>
  <c r="J233" i="99"/>
  <c r="AG233" i="99"/>
  <c r="J248" i="99"/>
  <c r="AG248" i="99"/>
  <c r="AT248" i="99"/>
  <c r="AN252" i="99"/>
  <c r="AN284" i="99"/>
  <c r="J289" i="99"/>
  <c r="AR292" i="99"/>
  <c r="AP299" i="99"/>
  <c r="L299" i="99" s="1"/>
  <c r="AP302" i="99"/>
  <c r="L302" i="99" s="1"/>
  <c r="AS310" i="99"/>
  <c r="J316" i="99"/>
  <c r="AG316" i="99"/>
  <c r="AG317" i="99"/>
  <c r="AR317" i="99"/>
  <c r="AN329" i="99"/>
  <c r="J339" i="99"/>
  <c r="I348" i="99"/>
  <c r="AG348" i="99"/>
  <c r="AN348" i="99"/>
  <c r="J350" i="99"/>
  <c r="AT359" i="99"/>
  <c r="J361" i="99"/>
  <c r="AG361" i="99"/>
  <c r="J387" i="99"/>
  <c r="AQ389" i="99"/>
  <c r="AR406" i="99"/>
  <c r="AT410" i="99"/>
  <c r="J421" i="99"/>
  <c r="I432" i="99"/>
  <c r="AQ434" i="99"/>
  <c r="AP437" i="99"/>
  <c r="L437" i="99" s="1"/>
  <c r="J447" i="99"/>
  <c r="AS266" i="99"/>
  <c r="AP284" i="99"/>
  <c r="L284" i="99" s="1"/>
  <c r="AN289" i="99"/>
  <c r="AS299" i="99"/>
  <c r="AN305" i="99"/>
  <c r="AO306" i="99"/>
  <c r="AT317" i="99"/>
  <c r="AM325" i="99"/>
  <c r="AS348" i="99"/>
  <c r="AS376" i="99"/>
  <c r="AL393" i="99"/>
  <c r="AR405" i="99"/>
  <c r="O406" i="99"/>
  <c r="AK406" i="99" s="1"/>
  <c r="AX406" i="99" s="1"/>
  <c r="AS434" i="99"/>
  <c r="AR437" i="99"/>
  <c r="AN447" i="99"/>
  <c r="AM452" i="99"/>
  <c r="O233" i="99"/>
  <c r="AK233" i="99" s="1"/>
  <c r="AX233" i="99" s="1"/>
  <c r="AM233" i="99"/>
  <c r="O248" i="99"/>
  <c r="AI248" i="99" s="1"/>
  <c r="AV248" i="99" s="1"/>
  <c r="AN248" i="99"/>
  <c r="AM277" i="99"/>
  <c r="AN283" i="99"/>
  <c r="I284" i="99"/>
  <c r="AG284" i="99"/>
  <c r="AP289" i="99"/>
  <c r="L289" i="99" s="1"/>
  <c r="I292" i="99"/>
  <c r="AG299" i="99"/>
  <c r="AG302" i="99"/>
  <c r="AR305" i="99"/>
  <c r="AS306" i="99"/>
  <c r="AG310" i="99"/>
  <c r="AN311" i="99"/>
  <c r="O316" i="99"/>
  <c r="AI316" i="99" s="1"/>
  <c r="AV316" i="99" s="1"/>
  <c r="AP316" i="99"/>
  <c r="L316" i="99" s="1"/>
  <c r="O317" i="99"/>
  <c r="AK317" i="99" s="1"/>
  <c r="AX317" i="99" s="1"/>
  <c r="AL317" i="99"/>
  <c r="AN325" i="99"/>
  <c r="AG329" i="99"/>
  <c r="O348" i="99"/>
  <c r="AI348" i="99" s="1"/>
  <c r="AV348" i="99" s="1"/>
  <c r="AL348" i="99"/>
  <c r="AT348" i="99"/>
  <c r="AM359" i="99"/>
  <c r="O361" i="99"/>
  <c r="AK361" i="99" s="1"/>
  <c r="AX361" i="99" s="1"/>
  <c r="AN366" i="99"/>
  <c r="AT384" i="99"/>
  <c r="I393" i="99"/>
  <c r="O393" i="99"/>
  <c r="AJ393" i="99" s="1"/>
  <c r="AW393" i="99" s="1"/>
  <c r="AO393" i="99"/>
  <c r="O405" i="99"/>
  <c r="AK405" i="99" s="1"/>
  <c r="AX405" i="99" s="1"/>
  <c r="I434" i="99"/>
  <c r="AG434" i="99"/>
  <c r="AP439" i="99"/>
  <c r="L439" i="99" s="1"/>
  <c r="AT447" i="99"/>
  <c r="AG455" i="99"/>
  <c r="I23" i="98"/>
  <c r="AL23" i="98"/>
  <c r="AR24" i="98"/>
  <c r="AB20" i="98"/>
  <c r="AB19" i="98" s="1"/>
  <c r="I26" i="98"/>
  <c r="AL26" i="98"/>
  <c r="J27" i="98"/>
  <c r="I29" i="98"/>
  <c r="AL29" i="98"/>
  <c r="AM30" i="98"/>
  <c r="J33" i="98"/>
  <c r="AR33" i="98"/>
  <c r="I36" i="98"/>
  <c r="AM36" i="98"/>
  <c r="AN37" i="98"/>
  <c r="AR44" i="98"/>
  <c r="J48" i="98"/>
  <c r="AL48" i="98"/>
  <c r="AR52" i="98"/>
  <c r="AR54" i="98"/>
  <c r="I59" i="98"/>
  <c r="AO59" i="98"/>
  <c r="AR62" i="98"/>
  <c r="AT66" i="98"/>
  <c r="AT72" i="98"/>
  <c r="J76" i="98"/>
  <c r="AR76" i="98"/>
  <c r="AR78" i="98"/>
  <c r="J80" i="98"/>
  <c r="AL80" i="98"/>
  <c r="AT81" i="98"/>
  <c r="AQ85" i="98"/>
  <c r="AL88" i="98"/>
  <c r="AQ89" i="98"/>
  <c r="AG91" i="98"/>
  <c r="AR92" i="98"/>
  <c r="AQ95" i="98"/>
  <c r="I99" i="98"/>
  <c r="AG99" i="98"/>
  <c r="AS99" i="98"/>
  <c r="AG107" i="98"/>
  <c r="AQ108" i="98"/>
  <c r="I112" i="98"/>
  <c r="AN116" i="98"/>
  <c r="J118" i="98"/>
  <c r="AR118" i="98"/>
  <c r="I142" i="98"/>
  <c r="J144" i="98"/>
  <c r="AS144" i="98"/>
  <c r="AN155" i="98"/>
  <c r="AM158" i="98"/>
  <c r="AL166" i="98"/>
  <c r="AP179" i="98"/>
  <c r="L179" i="98" s="1"/>
  <c r="AL263" i="98"/>
  <c r="I263" i="98"/>
  <c r="AO263" i="98"/>
  <c r="AT270" i="98"/>
  <c r="AR270" i="98"/>
  <c r="AG270" i="98"/>
  <c r="J270" i="98"/>
  <c r="AN270" i="98"/>
  <c r="AQ271" i="98"/>
  <c r="AT271" i="98"/>
  <c r="AM271" i="98"/>
  <c r="O271" i="98"/>
  <c r="AJ271" i="98" s="1"/>
  <c r="AW271" i="98" s="1"/>
  <c r="AN271" i="98"/>
  <c r="AQ279" i="98"/>
  <c r="AM279" i="98"/>
  <c r="O279" i="98"/>
  <c r="AK279" i="98" s="1"/>
  <c r="AX279" i="98" s="1"/>
  <c r="AO279" i="98"/>
  <c r="AO280" i="98"/>
  <c r="I280" i="98"/>
  <c r="AQ280" i="98"/>
  <c r="AT290" i="98"/>
  <c r="AQ290" i="98"/>
  <c r="I290" i="98"/>
  <c r="AQ26" i="99"/>
  <c r="AR26" i="99"/>
  <c r="I26" i="99"/>
  <c r="AQ235" i="99"/>
  <c r="I235" i="99"/>
  <c r="AQ244" i="99"/>
  <c r="J244" i="99"/>
  <c r="AR244" i="99"/>
  <c r="I244" i="99"/>
  <c r="AP244" i="99"/>
  <c r="L244" i="99" s="1"/>
  <c r="AR247" i="99"/>
  <c r="AG247" i="99"/>
  <c r="J247" i="99"/>
  <c r="AM247" i="99"/>
  <c r="I247" i="99"/>
  <c r="AL247" i="99"/>
  <c r="O247" i="99"/>
  <c r="AK247" i="99" s="1"/>
  <c r="AX247" i="99" s="1"/>
  <c r="AL268" i="99"/>
  <c r="J268" i="99"/>
  <c r="AR268" i="99"/>
  <c r="I268" i="99"/>
  <c r="AQ268" i="99"/>
  <c r="AR272" i="99"/>
  <c r="AT272" i="99"/>
  <c r="AG272" i="99"/>
  <c r="J272" i="99"/>
  <c r="AP272" i="99"/>
  <c r="L272" i="99" s="1"/>
  <c r="AN272" i="99"/>
  <c r="O272" i="99"/>
  <c r="AJ272" i="99" s="1"/>
  <c r="AW272" i="99" s="1"/>
  <c r="AN308" i="99"/>
  <c r="AO308" i="99"/>
  <c r="J308" i="99"/>
  <c r="AQ315" i="99"/>
  <c r="AL315" i="99"/>
  <c r="J315" i="99"/>
  <c r="I315" i="99"/>
  <c r="AP319" i="99"/>
  <c r="L319" i="99" s="1"/>
  <c r="O319" i="99"/>
  <c r="AI319" i="99" s="1"/>
  <c r="AV319" i="99" s="1"/>
  <c r="AO319" i="99"/>
  <c r="AR26" i="98"/>
  <c r="AM27" i="98"/>
  <c r="AL33" i="98"/>
  <c r="AR48" i="98"/>
  <c r="AL76" i="98"/>
  <c r="AT76" i="98"/>
  <c r="AR80" i="98"/>
  <c r="AM97" i="98"/>
  <c r="AP112" i="98"/>
  <c r="L112" i="98" s="1"/>
  <c r="AM128" i="98"/>
  <c r="AP137" i="98"/>
  <c r="L137" i="98" s="1"/>
  <c r="AQ142" i="98"/>
  <c r="AO148" i="98"/>
  <c r="O155" i="98"/>
  <c r="AJ155" i="98" s="1"/>
  <c r="AW155" i="98" s="1"/>
  <c r="J157" i="98"/>
  <c r="AL157" i="98"/>
  <c r="AQ158" i="98"/>
  <c r="J160" i="98"/>
  <c r="AG160" i="98"/>
  <c r="AO160" i="98"/>
  <c r="AS161" i="98"/>
  <c r="AO166" i="98"/>
  <c r="AS167" i="98"/>
  <c r="AQ170" i="98"/>
  <c r="I172" i="98"/>
  <c r="AM172" i="98"/>
  <c r="AT172" i="98"/>
  <c r="J177" i="98"/>
  <c r="AM177" i="98"/>
  <c r="O179" i="98"/>
  <c r="AK179" i="98" s="1"/>
  <c r="AX179" i="98" s="1"/>
  <c r="AL179" i="98"/>
  <c r="AR179" i="98"/>
  <c r="AR185" i="98"/>
  <c r="AQ263" i="98"/>
  <c r="J266" i="98"/>
  <c r="O270" i="98"/>
  <c r="AI270" i="98" s="1"/>
  <c r="AV270" i="98" s="1"/>
  <c r="AP270" i="98"/>
  <c r="L270" i="98" s="1"/>
  <c r="AO271" i="98"/>
  <c r="AQ272" i="98"/>
  <c r="AR272" i="98"/>
  <c r="AO272" i="98"/>
  <c r="AT277" i="98"/>
  <c r="AN277" i="98"/>
  <c r="I278" i="98"/>
  <c r="AS279" i="98"/>
  <c r="AT280" i="98"/>
  <c r="AP286" i="98"/>
  <c r="L286" i="98" s="1"/>
  <c r="AT286" i="98"/>
  <c r="AR286" i="98"/>
  <c r="AP298" i="98"/>
  <c r="L298" i="98" s="1"/>
  <c r="AT298" i="98"/>
  <c r="AL305" i="98"/>
  <c r="AP305" i="98"/>
  <c r="L305" i="98" s="1"/>
  <c r="I305" i="98"/>
  <c r="AM305" i="98"/>
  <c r="O305" i="98"/>
  <c r="AK305" i="98" s="1"/>
  <c r="AX305" i="98" s="1"/>
  <c r="AQ305" i="98"/>
  <c r="AQ310" i="98"/>
  <c r="AT310" i="98"/>
  <c r="AP310" i="98"/>
  <c r="L310" i="98" s="1"/>
  <c r="AR23" i="99"/>
  <c r="AR24" i="99"/>
  <c r="AO24" i="99"/>
  <c r="AM24" i="99"/>
  <c r="O24" i="99"/>
  <c r="AI24" i="99" s="1"/>
  <c r="AV24" i="99" s="1"/>
  <c r="AS24" i="99"/>
  <c r="AR293" i="99"/>
  <c r="AG293" i="99"/>
  <c r="J293" i="99"/>
  <c r="AS293" i="99"/>
  <c r="AM293" i="99"/>
  <c r="O293" i="99"/>
  <c r="AK293" i="99" s="1"/>
  <c r="AX293" i="99" s="1"/>
  <c r="AT26" i="98"/>
  <c r="AR27" i="98"/>
  <c r="AM33" i="98"/>
  <c r="AR36" i="98"/>
  <c r="AR40" i="98"/>
  <c r="AN44" i="98"/>
  <c r="AT48" i="98"/>
  <c r="AT58" i="98"/>
  <c r="AN62" i="98"/>
  <c r="AP72" i="98"/>
  <c r="L72" i="98" s="1"/>
  <c r="O76" i="98"/>
  <c r="AK76" i="98" s="1"/>
  <c r="AX76" i="98" s="1"/>
  <c r="AN76" i="98"/>
  <c r="AR88" i="98"/>
  <c r="AQ97" i="98"/>
  <c r="O99" i="98"/>
  <c r="AI99" i="98" s="1"/>
  <c r="AV99" i="98" s="1"/>
  <c r="AM99" i="98"/>
  <c r="AP107" i="98"/>
  <c r="L107" i="98" s="1"/>
  <c r="I116" i="98"/>
  <c r="AG116" i="98"/>
  <c r="AS116" i="98"/>
  <c r="O128" i="98"/>
  <c r="AK128" i="98" s="1"/>
  <c r="AX128" i="98" s="1"/>
  <c r="AS128" i="98"/>
  <c r="AR129" i="98"/>
  <c r="AL133" i="98"/>
  <c r="AR133" i="98"/>
  <c r="AP134" i="98"/>
  <c r="L134" i="98" s="1"/>
  <c r="AP135" i="98"/>
  <c r="L135" i="98" s="1"/>
  <c r="AR139" i="98"/>
  <c r="AS140" i="98"/>
  <c r="AT146" i="98"/>
  <c r="AN147" i="98"/>
  <c r="AG158" i="98"/>
  <c r="AR158" i="98"/>
  <c r="AP160" i="98"/>
  <c r="L160" i="98" s="1"/>
  <c r="I166" i="98"/>
  <c r="AG166" i="98"/>
  <c r="AP166" i="98"/>
  <c r="L166" i="98" s="1"/>
  <c r="AG171" i="98"/>
  <c r="AR177" i="98"/>
  <c r="I179" i="98"/>
  <c r="AM179" i="98"/>
  <c r="AT179" i="98"/>
  <c r="AM182" i="98"/>
  <c r="AG190" i="98"/>
  <c r="AG263" i="98"/>
  <c r="AQ266" i="98"/>
  <c r="AR266" i="98"/>
  <c r="AL266" i="98"/>
  <c r="O266" i="98"/>
  <c r="AK266" i="98" s="1"/>
  <c r="AX266" i="98" s="1"/>
  <c r="AM266" i="98"/>
  <c r="AG271" i="98"/>
  <c r="AR271" i="98"/>
  <c r="AO274" i="98"/>
  <c r="AT274" i="98"/>
  <c r="AL275" i="98"/>
  <c r="AQ278" i="98"/>
  <c r="AP278" i="98"/>
  <c r="L278" i="98" s="1"/>
  <c r="O278" i="98"/>
  <c r="AJ278" i="98" s="1"/>
  <c r="AW278" i="98" s="1"/>
  <c r="AG279" i="98"/>
  <c r="AQ314" i="98"/>
  <c r="AO314" i="98"/>
  <c r="AG314" i="98"/>
  <c r="J314" i="98"/>
  <c r="AT314" i="98"/>
  <c r="AM314" i="98"/>
  <c r="I314" i="98"/>
  <c r="AL314" i="98"/>
  <c r="AQ322" i="98"/>
  <c r="AL322" i="98"/>
  <c r="J322" i="98"/>
  <c r="AT322" i="98"/>
  <c r="I322" i="98"/>
  <c r="AR322" i="98"/>
  <c r="AQ301" i="99"/>
  <c r="I301" i="99"/>
  <c r="AT301" i="99"/>
  <c r="O301" i="99"/>
  <c r="AK301" i="99" s="1"/>
  <c r="AX301" i="99" s="1"/>
  <c r="AE5" i="98"/>
  <c r="Q58" i="2" s="1"/>
  <c r="AE20" i="98"/>
  <c r="AE19" i="98" s="1"/>
  <c r="AC20" i="98"/>
  <c r="AC19" i="98" s="1"/>
  <c r="J24" i="98"/>
  <c r="AG24" i="98"/>
  <c r="AO24" i="98"/>
  <c r="AG27" i="98"/>
  <c r="J30" i="98"/>
  <c r="AN31" i="98"/>
  <c r="I33" i="98"/>
  <c r="AG33" i="98"/>
  <c r="AP33" i="98"/>
  <c r="L33" i="98" s="1"/>
  <c r="O36" i="98"/>
  <c r="AK36" i="98" s="1"/>
  <c r="AX36" i="98" s="1"/>
  <c r="AL36" i="98"/>
  <c r="AS36" i="98"/>
  <c r="AT40" i="98"/>
  <c r="AP44" i="98"/>
  <c r="L44" i="98" s="1"/>
  <c r="AO45" i="98"/>
  <c r="I48" i="98"/>
  <c r="J52" i="98"/>
  <c r="AL52" i="98"/>
  <c r="J54" i="98"/>
  <c r="AL54" i="98"/>
  <c r="I57" i="98"/>
  <c r="AG57" i="98"/>
  <c r="AS57" i="98"/>
  <c r="AT60" i="98"/>
  <c r="AP62" i="98"/>
  <c r="L62" i="98" s="1"/>
  <c r="AO63" i="98"/>
  <c r="AT64" i="98"/>
  <c r="J66" i="98"/>
  <c r="AL66" i="98"/>
  <c r="AT68" i="98"/>
  <c r="AP70" i="98"/>
  <c r="L70" i="98" s="1"/>
  <c r="I71" i="98"/>
  <c r="AO71" i="98"/>
  <c r="AR72" i="98"/>
  <c r="AL74" i="98"/>
  <c r="I76" i="98"/>
  <c r="AO76" i="98"/>
  <c r="J78" i="98"/>
  <c r="AL78" i="98"/>
  <c r="I81" i="98"/>
  <c r="AQ83" i="98"/>
  <c r="I85" i="98"/>
  <c r="J88" i="98"/>
  <c r="AS88" i="98"/>
  <c r="J92" i="98"/>
  <c r="AP92" i="98"/>
  <c r="L92" i="98" s="1"/>
  <c r="AO93" i="98"/>
  <c r="AT96" i="98"/>
  <c r="AG97" i="98"/>
  <c r="AO99" i="98"/>
  <c r="AM100" i="98"/>
  <c r="AL102" i="98"/>
  <c r="I105" i="98"/>
  <c r="AR105" i="98"/>
  <c r="AO122" i="98"/>
  <c r="AO123" i="98"/>
  <c r="J125" i="98"/>
  <c r="AT127" i="98"/>
  <c r="AT128" i="98"/>
  <c r="O133" i="98"/>
  <c r="AK133" i="98" s="1"/>
  <c r="AX133" i="98" s="1"/>
  <c r="AM133" i="98"/>
  <c r="AT133" i="98"/>
  <c r="O134" i="98"/>
  <c r="AK134" i="98" s="1"/>
  <c r="AX134" i="98" s="1"/>
  <c r="AT135" i="98"/>
  <c r="AM138" i="98"/>
  <c r="O140" i="98"/>
  <c r="AK140" i="98" s="1"/>
  <c r="AX140" i="98" s="1"/>
  <c r="AM140" i="98"/>
  <c r="AT140" i="98"/>
  <c r="AG142" i="98"/>
  <c r="I144" i="98"/>
  <c r="AG147" i="98"/>
  <c r="AQ147" i="98"/>
  <c r="AL148" i="98"/>
  <c r="AR148" i="98"/>
  <c r="AO156" i="98"/>
  <c r="J158" i="98"/>
  <c r="O160" i="98"/>
  <c r="AI160" i="98" s="1"/>
  <c r="AV160" i="98" s="1"/>
  <c r="AL160" i="98"/>
  <c r="AR160" i="98"/>
  <c r="AQ162" i="98"/>
  <c r="J166" i="98"/>
  <c r="AT166" i="98"/>
  <c r="AP172" i="98"/>
  <c r="L172" i="98" s="1"/>
  <c r="AT175" i="98"/>
  <c r="AT177" i="98"/>
  <c r="J179" i="98"/>
  <c r="AG179" i="98"/>
  <c r="AO179" i="98"/>
  <c r="AS180" i="98"/>
  <c r="O182" i="98"/>
  <c r="AI182" i="98" s="1"/>
  <c r="AV182" i="98" s="1"/>
  <c r="AN186" i="98"/>
  <c r="AO266" i="98"/>
  <c r="I271" i="98"/>
  <c r="O275" i="98"/>
  <c r="AJ275" i="98" s="1"/>
  <c r="AW275" i="98" s="1"/>
  <c r="J279" i="98"/>
  <c r="J280" i="98"/>
  <c r="AN280" i="98"/>
  <c r="AL283" i="98"/>
  <c r="AN283" i="98"/>
  <c r="AR287" i="98"/>
  <c r="AO287" i="98"/>
  <c r="AQ320" i="98"/>
  <c r="AR320" i="98"/>
  <c r="AG320" i="98"/>
  <c r="J320" i="98"/>
  <c r="AO320" i="98"/>
  <c r="AM320" i="98"/>
  <c r="AN242" i="99"/>
  <c r="J242" i="99"/>
  <c r="AO244" i="99"/>
  <c r="AT247" i="99"/>
  <c r="AT253" i="99"/>
  <c r="AR253" i="99"/>
  <c r="AO255" i="99"/>
  <c r="I255" i="99"/>
  <c r="AG259" i="99"/>
  <c r="I259" i="99"/>
  <c r="AP259" i="99"/>
  <c r="L259" i="99" s="1"/>
  <c r="AL259" i="99"/>
  <c r="O259" i="99"/>
  <c r="AK259" i="99" s="1"/>
  <c r="AX259" i="99" s="1"/>
  <c r="AP268" i="99"/>
  <c r="L268" i="99" s="1"/>
  <c r="AQ271" i="99"/>
  <c r="I271" i="99"/>
  <c r="AP271" i="99"/>
  <c r="L271" i="99" s="1"/>
  <c r="O271" i="99"/>
  <c r="AK271" i="99" s="1"/>
  <c r="AX271" i="99" s="1"/>
  <c r="AR315" i="99"/>
  <c r="AM334" i="99"/>
  <c r="AQ341" i="99"/>
  <c r="AT341" i="99"/>
  <c r="AL341" i="99"/>
  <c r="AR373" i="99"/>
  <c r="AP373" i="99"/>
  <c r="L373" i="99" s="1"/>
  <c r="AG373" i="99"/>
  <c r="J373" i="99"/>
  <c r="AO373" i="99"/>
  <c r="I373" i="99"/>
  <c r="AM373" i="99"/>
  <c r="AQ375" i="99"/>
  <c r="AP375" i="99"/>
  <c r="L375" i="99" s="1"/>
  <c r="J375" i="99"/>
  <c r="AR385" i="99"/>
  <c r="AS385" i="99"/>
  <c r="AG385" i="99"/>
  <c r="J385" i="99"/>
  <c r="AO385" i="99"/>
  <c r="I385" i="99"/>
  <c r="AM385" i="99"/>
  <c r="AT388" i="99"/>
  <c r="AP388" i="99"/>
  <c r="L388" i="99" s="1"/>
  <c r="AM388" i="99"/>
  <c r="O388" i="99"/>
  <c r="AJ388" i="99" s="1"/>
  <c r="AW388" i="99" s="1"/>
  <c r="AQ412" i="99"/>
  <c r="AT412" i="99"/>
  <c r="O412" i="99"/>
  <c r="AK412" i="99" s="1"/>
  <c r="AX412" i="99" s="1"/>
  <c r="AQ433" i="99"/>
  <c r="AG433" i="99"/>
  <c r="AP433" i="99"/>
  <c r="L433" i="99" s="1"/>
  <c r="AT444" i="99"/>
  <c r="AG444" i="99"/>
  <c r="AL265" i="99"/>
  <c r="AS265" i="99"/>
  <c r="AQ270" i="99"/>
  <c r="AS302" i="99"/>
  <c r="AS329" i="99"/>
  <c r="AP333" i="99"/>
  <c r="L333" i="99" s="1"/>
  <c r="O334" i="99"/>
  <c r="AJ334" i="99" s="1"/>
  <c r="AW334" i="99" s="1"/>
  <c r="AS334" i="99"/>
  <c r="AO337" i="99"/>
  <c r="AP339" i="99"/>
  <c r="L339" i="99" s="1"/>
  <c r="O340" i="99"/>
  <c r="AK340" i="99" s="1"/>
  <c r="AX340" i="99" s="1"/>
  <c r="AM340" i="99"/>
  <c r="O341" i="99"/>
  <c r="AK341" i="99" s="1"/>
  <c r="AX341" i="99" s="1"/>
  <c r="AM341" i="99"/>
  <c r="AR349" i="99"/>
  <c r="J349" i="99"/>
  <c r="AM349" i="99"/>
  <c r="AP350" i="99"/>
  <c r="L350" i="99" s="1"/>
  <c r="I350" i="99"/>
  <c r="AQ354" i="99"/>
  <c r="AG354" i="99"/>
  <c r="O373" i="99"/>
  <c r="AK373" i="99" s="1"/>
  <c r="AX373" i="99" s="1"/>
  <c r="AS373" i="99"/>
  <c r="O385" i="99"/>
  <c r="AK385" i="99" s="1"/>
  <c r="AX385" i="99" s="1"/>
  <c r="AT389" i="99"/>
  <c r="AQ400" i="99"/>
  <c r="AT400" i="99"/>
  <c r="O400" i="99"/>
  <c r="AK400" i="99" s="1"/>
  <c r="AX400" i="99" s="1"/>
  <c r="AL418" i="99"/>
  <c r="AQ431" i="99"/>
  <c r="AN431" i="99"/>
  <c r="AG431" i="99"/>
  <c r="J431" i="99"/>
  <c r="AT431" i="99"/>
  <c r="AM431" i="99"/>
  <c r="AL431" i="99"/>
  <c r="AT443" i="99"/>
  <c r="AM443" i="99"/>
  <c r="O443" i="99"/>
  <c r="AI443" i="99" s="1"/>
  <c r="AV443" i="99" s="1"/>
  <c r="I443" i="99"/>
  <c r="AS443" i="99"/>
  <c r="AL443" i="99"/>
  <c r="L443" i="99"/>
  <c r="AR443" i="99"/>
  <c r="AN445" i="99"/>
  <c r="AL445" i="99"/>
  <c r="I445" i="99"/>
  <c r="AQ292" i="98"/>
  <c r="AL300" i="98"/>
  <c r="AQ312" i="98"/>
  <c r="Y20" i="99"/>
  <c r="AK5" i="99" s="1"/>
  <c r="W57" i="2" s="1"/>
  <c r="AS29" i="99"/>
  <c r="AO241" i="99"/>
  <c r="O245" i="99"/>
  <c r="AI245" i="99" s="1"/>
  <c r="AV245" i="99" s="1"/>
  <c r="AM245" i="99"/>
  <c r="O260" i="99"/>
  <c r="AK260" i="99" s="1"/>
  <c r="AX260" i="99" s="1"/>
  <c r="AM260" i="99"/>
  <c r="O265" i="99"/>
  <c r="AI265" i="99" s="1"/>
  <c r="AV265" i="99" s="1"/>
  <c r="AN265" i="99"/>
  <c r="AT265" i="99"/>
  <c r="O266" i="99"/>
  <c r="AK266" i="99" s="1"/>
  <c r="AX266" i="99" s="1"/>
  <c r="AM266" i="99"/>
  <c r="AR274" i="99"/>
  <c r="AP277" i="99"/>
  <c r="L277" i="99" s="1"/>
  <c r="AS284" i="99"/>
  <c r="AR286" i="99"/>
  <c r="O287" i="99"/>
  <c r="AJ287" i="99" s="1"/>
  <c r="AW287" i="99" s="1"/>
  <c r="AM287" i="99"/>
  <c r="AS290" i="99"/>
  <c r="O296" i="99"/>
  <c r="AI296" i="99" s="1"/>
  <c r="AV296" i="99" s="1"/>
  <c r="AN296" i="99"/>
  <c r="O302" i="99"/>
  <c r="AI302" i="99" s="1"/>
  <c r="AV302" i="99" s="1"/>
  <c r="AM302" i="99"/>
  <c r="AT302" i="99"/>
  <c r="AS305" i="99"/>
  <c r="AS311" i="99"/>
  <c r="AO312" i="99"/>
  <c r="AO318" i="99"/>
  <c r="O329" i="99"/>
  <c r="AK329" i="99" s="1"/>
  <c r="AX329" i="99" s="1"/>
  <c r="AL329" i="99"/>
  <c r="AT329" i="99"/>
  <c r="O331" i="99"/>
  <c r="AJ331" i="99" s="1"/>
  <c r="AW331" i="99" s="1"/>
  <c r="AO331" i="99"/>
  <c r="AR333" i="99"/>
  <c r="O337" i="99"/>
  <c r="AK337" i="99" s="1"/>
  <c r="AX337" i="99" s="1"/>
  <c r="AP337" i="99"/>
  <c r="L337" i="99" s="1"/>
  <c r="AR339" i="99"/>
  <c r="AS340" i="99"/>
  <c r="AN341" i="99"/>
  <c r="AS349" i="99"/>
  <c r="AR355" i="99"/>
  <c r="AO355" i="99"/>
  <c r="AG355" i="99"/>
  <c r="J355" i="99"/>
  <c r="AQ371" i="99"/>
  <c r="AN371" i="99"/>
  <c r="AL371" i="99"/>
  <c r="O371" i="99"/>
  <c r="AK371" i="99" s="1"/>
  <c r="AX371" i="99" s="1"/>
  <c r="AS371" i="99"/>
  <c r="AG388" i="99"/>
  <c r="AT396" i="99"/>
  <c r="O396" i="99"/>
  <c r="AK396" i="99" s="1"/>
  <c r="AX396" i="99" s="1"/>
  <c r="AM401" i="99"/>
  <c r="AP401" i="99"/>
  <c r="L401" i="99" s="1"/>
  <c r="O418" i="99"/>
  <c r="AK418" i="99" s="1"/>
  <c r="AX418" i="99" s="1"/>
  <c r="AS418" i="99"/>
  <c r="AQ421" i="99"/>
  <c r="AS421" i="99"/>
  <c r="AM421" i="99"/>
  <c r="O421" i="99"/>
  <c r="AK421" i="99" s="1"/>
  <c r="AX421" i="99" s="1"/>
  <c r="O431" i="99"/>
  <c r="AK431" i="99" s="1"/>
  <c r="AX431" i="99" s="1"/>
  <c r="AR431" i="99"/>
  <c r="AO432" i="99"/>
  <c r="AG432" i="99"/>
  <c r="AT432" i="99"/>
  <c r="AO448" i="99"/>
  <c r="AN448" i="99"/>
  <c r="I448" i="99"/>
  <c r="AR464" i="99"/>
  <c r="J464" i="99"/>
  <c r="AG464" i="99"/>
  <c r="AN261" i="98"/>
  <c r="AL284" i="98"/>
  <c r="AS284" i="98"/>
  <c r="AP288" i="98"/>
  <c r="L288" i="98" s="1"/>
  <c r="AT292" i="98"/>
  <c r="O300" i="98"/>
  <c r="AK300" i="98" s="1"/>
  <c r="AX300" i="98" s="1"/>
  <c r="AP300" i="98"/>
  <c r="L300" i="98" s="1"/>
  <c r="AL308" i="98"/>
  <c r="O317" i="98"/>
  <c r="AJ317" i="98" s="1"/>
  <c r="AW317" i="98" s="1"/>
  <c r="AM317" i="98"/>
  <c r="AT324" i="98"/>
  <c r="AT28" i="99"/>
  <c r="O30" i="99"/>
  <c r="AJ30" i="99" s="1"/>
  <c r="AW30" i="99" s="1"/>
  <c r="AN30" i="99"/>
  <c r="AP241" i="99"/>
  <c r="L241" i="99" s="1"/>
  <c r="O254" i="99"/>
  <c r="AK254" i="99" s="1"/>
  <c r="AX254" i="99" s="1"/>
  <c r="AN254" i="99"/>
  <c r="O257" i="99"/>
  <c r="AI257" i="99" s="1"/>
  <c r="AV257" i="99" s="1"/>
  <c r="AP257" i="99"/>
  <c r="L257" i="99" s="1"/>
  <c r="AO260" i="99"/>
  <c r="I265" i="99"/>
  <c r="AO265" i="99"/>
  <c r="AO266" i="99"/>
  <c r="AL277" i="99"/>
  <c r="AR277" i="99"/>
  <c r="AT278" i="99"/>
  <c r="AL283" i="99"/>
  <c r="O284" i="99"/>
  <c r="AJ284" i="99" s="1"/>
  <c r="AW284" i="99" s="1"/>
  <c r="AM284" i="99"/>
  <c r="AT284" i="99"/>
  <c r="AP287" i="99"/>
  <c r="L287" i="99" s="1"/>
  <c r="AL289" i="99"/>
  <c r="O290" i="99"/>
  <c r="AI290" i="99" s="1"/>
  <c r="AV290" i="99" s="1"/>
  <c r="AM290" i="99"/>
  <c r="AT290" i="99"/>
  <c r="AO292" i="99"/>
  <c r="AP296" i="99"/>
  <c r="L296" i="99" s="1"/>
  <c r="AR298" i="99"/>
  <c r="O299" i="99"/>
  <c r="AK299" i="99" s="1"/>
  <c r="AX299" i="99" s="1"/>
  <c r="AM299" i="99"/>
  <c r="I302" i="99"/>
  <c r="AN302" i="99"/>
  <c r="O304" i="99"/>
  <c r="AI304" i="99" s="1"/>
  <c r="AV304" i="99" s="1"/>
  <c r="AP304" i="99"/>
  <c r="L304" i="99" s="1"/>
  <c r="O305" i="99"/>
  <c r="AK305" i="99" s="1"/>
  <c r="AX305" i="99" s="1"/>
  <c r="AL305" i="99"/>
  <c r="AT305" i="99"/>
  <c r="O306" i="99"/>
  <c r="AI306" i="99" s="1"/>
  <c r="AV306" i="99" s="1"/>
  <c r="AM306" i="99"/>
  <c r="AR309" i="99"/>
  <c r="O310" i="99"/>
  <c r="AK310" i="99" s="1"/>
  <c r="AX310" i="99" s="1"/>
  <c r="AP310" i="99"/>
  <c r="L310" i="99" s="1"/>
  <c r="O311" i="99"/>
  <c r="AK311" i="99" s="1"/>
  <c r="AX311" i="99" s="1"/>
  <c r="AL311" i="99"/>
  <c r="AT311" i="99"/>
  <c r="O312" i="99"/>
  <c r="AI312" i="99" s="1"/>
  <c r="AV312" i="99" s="1"/>
  <c r="AS317" i="99"/>
  <c r="AR327" i="99"/>
  <c r="AM329" i="99"/>
  <c r="AP331" i="99"/>
  <c r="L331" i="99" s="1"/>
  <c r="AL335" i="99"/>
  <c r="AG340" i="99"/>
  <c r="AG341" i="99"/>
  <c r="AS341" i="99"/>
  <c r="AG349" i="99"/>
  <c r="O355" i="99"/>
  <c r="AI355" i="99" s="1"/>
  <c r="AV355" i="99" s="1"/>
  <c r="AM355" i="99"/>
  <c r="AQ356" i="99"/>
  <c r="AO356" i="99"/>
  <c r="I356" i="99"/>
  <c r="J357" i="99"/>
  <c r="AQ360" i="99"/>
  <c r="AM360" i="99"/>
  <c r="O360" i="99"/>
  <c r="AI360" i="99" s="1"/>
  <c r="AV360" i="99" s="1"/>
  <c r="AR360" i="99"/>
  <c r="AR361" i="99"/>
  <c r="AM361" i="99"/>
  <c r="I361" i="99"/>
  <c r="AS361" i="99"/>
  <c r="AQ365" i="99"/>
  <c r="AT365" i="99"/>
  <c r="AL365" i="99"/>
  <c r="O365" i="99"/>
  <c r="AK365" i="99" s="1"/>
  <c r="AX365" i="99" s="1"/>
  <c r="AM365" i="99"/>
  <c r="AL366" i="99"/>
  <c r="AN367" i="99"/>
  <c r="AS367" i="99"/>
  <c r="O367" i="99"/>
  <c r="AI367" i="99" s="1"/>
  <c r="AV367" i="99" s="1"/>
  <c r="AT367" i="99"/>
  <c r="AR375" i="99"/>
  <c r="J388" i="99"/>
  <c r="AT390" i="99"/>
  <c r="AP390" i="99"/>
  <c r="L390" i="99" s="1"/>
  <c r="I390" i="99"/>
  <c r="AP399" i="99"/>
  <c r="L399" i="99" s="1"/>
  <c r="AT399" i="99"/>
  <c r="I399" i="99"/>
  <c r="AO399" i="99"/>
  <c r="O399" i="99"/>
  <c r="AJ399" i="99" s="1"/>
  <c r="AW399" i="99" s="1"/>
  <c r="AN399" i="99"/>
  <c r="J409" i="99"/>
  <c r="AO412" i="99"/>
  <c r="AS431" i="99"/>
  <c r="J433" i="99"/>
  <c r="AL433" i="99"/>
  <c r="J444" i="99"/>
  <c r="AP444" i="99"/>
  <c r="L444" i="99" s="1"/>
  <c r="AQ452" i="99"/>
  <c r="AS452" i="99"/>
  <c r="J452" i="99"/>
  <c r="AR452" i="99"/>
  <c r="I452" i="99"/>
  <c r="AL452" i="99"/>
  <c r="AL457" i="99"/>
  <c r="AR459" i="99"/>
  <c r="AT459" i="99"/>
  <c r="AN459" i="99"/>
  <c r="O459" i="99"/>
  <c r="AK459" i="99" s="1"/>
  <c r="AX459" i="99" s="1"/>
  <c r="AT460" i="99"/>
  <c r="AS377" i="99"/>
  <c r="AN378" i="99"/>
  <c r="AR387" i="99"/>
  <c r="AL410" i="99"/>
  <c r="AQ422" i="99"/>
  <c r="AL437" i="99"/>
  <c r="AS437" i="99"/>
  <c r="AL455" i="99"/>
  <c r="AP343" i="99"/>
  <c r="L343" i="99" s="1"/>
  <c r="AR348" i="99"/>
  <c r="AS359" i="99"/>
  <c r="O370" i="99"/>
  <c r="AK370" i="99" s="1"/>
  <c r="AX370" i="99" s="1"/>
  <c r="AM370" i="99"/>
  <c r="O376" i="99"/>
  <c r="AI376" i="99" s="1"/>
  <c r="AV376" i="99" s="1"/>
  <c r="AM376" i="99"/>
  <c r="O377" i="99"/>
  <c r="AK377" i="99" s="1"/>
  <c r="AX377" i="99" s="1"/>
  <c r="AL377" i="99"/>
  <c r="AT377" i="99"/>
  <c r="AP378" i="99"/>
  <c r="L378" i="99" s="1"/>
  <c r="AO384" i="99"/>
  <c r="L387" i="99"/>
  <c r="AR393" i="99"/>
  <c r="AL405" i="99"/>
  <c r="AM406" i="99"/>
  <c r="O410" i="99"/>
  <c r="AJ410" i="99" s="1"/>
  <c r="AW410" i="99" s="1"/>
  <c r="AN410" i="99"/>
  <c r="AO411" i="99"/>
  <c r="O422" i="99"/>
  <c r="AI422" i="99" s="1"/>
  <c r="AV422" i="99" s="1"/>
  <c r="O434" i="99"/>
  <c r="AI434" i="99" s="1"/>
  <c r="AV434" i="99" s="1"/>
  <c r="AP434" i="99"/>
  <c r="L434" i="99" s="1"/>
  <c r="AS436" i="99"/>
  <c r="O437" i="99"/>
  <c r="AK437" i="99" s="1"/>
  <c r="AX437" i="99" s="1"/>
  <c r="AM437" i="99"/>
  <c r="AL439" i="99"/>
  <c r="AM447" i="99"/>
  <c r="AP455" i="99"/>
  <c r="L455" i="99" s="1"/>
  <c r="AS458" i="99"/>
  <c r="W20" i="98"/>
  <c r="W19" i="98" s="1"/>
  <c r="AO23" i="98"/>
  <c r="V20" i="98"/>
  <c r="AN26" i="98"/>
  <c r="O27" i="98"/>
  <c r="AK27" i="98" s="1"/>
  <c r="AX27" i="98" s="1"/>
  <c r="AO27" i="98"/>
  <c r="AT27" i="98"/>
  <c r="AR29" i="98"/>
  <c r="AP30" i="98"/>
  <c r="L30" i="98" s="1"/>
  <c r="AT31" i="98"/>
  <c r="AR32" i="98"/>
  <c r="AN33" i="98"/>
  <c r="AS33" i="98"/>
  <c r="AO35" i="98"/>
  <c r="AP38" i="98"/>
  <c r="L38" i="98" s="1"/>
  <c r="O39" i="98"/>
  <c r="AI39" i="98" s="1"/>
  <c r="AV39" i="98" s="1"/>
  <c r="AN40" i="98"/>
  <c r="AP42" i="98"/>
  <c r="L42" i="98" s="1"/>
  <c r="AN46" i="98"/>
  <c r="AN48" i="98"/>
  <c r="AN50" i="98"/>
  <c r="AO51" i="98"/>
  <c r="AN52" i="98"/>
  <c r="AN54" i="98"/>
  <c r="AP56" i="98"/>
  <c r="L56" i="98" s="1"/>
  <c r="AP58" i="98"/>
  <c r="L58" i="98" s="1"/>
  <c r="AP60" i="98"/>
  <c r="L60" i="98" s="1"/>
  <c r="AP64" i="98"/>
  <c r="L64" i="98" s="1"/>
  <c r="AP66" i="98"/>
  <c r="L66" i="98" s="1"/>
  <c r="AO69" i="98"/>
  <c r="AG74" i="98"/>
  <c r="AN74" i="98"/>
  <c r="AO75" i="98"/>
  <c r="AN78" i="98"/>
  <c r="AN80" i="98"/>
  <c r="AT80" i="98"/>
  <c r="O81" i="98"/>
  <c r="AK81" i="98" s="1"/>
  <c r="AX81" i="98" s="1"/>
  <c r="AM81" i="98"/>
  <c r="I82" i="98"/>
  <c r="O82" i="98"/>
  <c r="AJ82" i="98" s="1"/>
  <c r="AW82" i="98" s="1"/>
  <c r="AP82" i="98"/>
  <c r="L82" i="98" s="1"/>
  <c r="O83" i="98"/>
  <c r="AK83" i="98" s="1"/>
  <c r="AX83" i="98" s="1"/>
  <c r="AM83" i="98"/>
  <c r="AN84" i="98"/>
  <c r="AT84" i="98"/>
  <c r="O85" i="98"/>
  <c r="AK85" i="98" s="1"/>
  <c r="AX85" i="98" s="1"/>
  <c r="AP86" i="98"/>
  <c r="L86" i="98" s="1"/>
  <c r="AN88" i="98"/>
  <c r="AT88" i="98"/>
  <c r="I90" i="98"/>
  <c r="AP90" i="98"/>
  <c r="L90" i="98" s="1"/>
  <c r="AL92" i="98"/>
  <c r="AT92" i="98"/>
  <c r="O93" i="98"/>
  <c r="AI93" i="98" s="1"/>
  <c r="AV93" i="98" s="1"/>
  <c r="AL94" i="98"/>
  <c r="AR94" i="98"/>
  <c r="O96" i="98"/>
  <c r="AP96" i="98"/>
  <c r="L96" i="98" s="1"/>
  <c r="AP98" i="98"/>
  <c r="L98" i="98" s="1"/>
  <c r="O100" i="98"/>
  <c r="AK100" i="98" s="1"/>
  <c r="AX100" i="98" s="1"/>
  <c r="AP100" i="98"/>
  <c r="L100" i="98" s="1"/>
  <c r="O102" i="98"/>
  <c r="AN102" i="98"/>
  <c r="AS102" i="98"/>
  <c r="AS104" i="98"/>
  <c r="L105" i="98"/>
  <c r="AO105" i="98"/>
  <c r="AL106" i="98"/>
  <c r="AS106" i="98"/>
  <c r="O107" i="98"/>
  <c r="AJ107" i="98" s="1"/>
  <c r="AW107" i="98" s="1"/>
  <c r="AO109" i="98"/>
  <c r="AQ112" i="98"/>
  <c r="O112" i="98"/>
  <c r="AJ112" i="98" s="1"/>
  <c r="AW112" i="98" s="1"/>
  <c r="AM112" i="98"/>
  <c r="AN115" i="98"/>
  <c r="AT115" i="98"/>
  <c r="AR116" i="98"/>
  <c r="AP116" i="98"/>
  <c r="L116" i="98" s="1"/>
  <c r="O116" i="98"/>
  <c r="AJ116" i="98" s="1"/>
  <c r="AW116" i="98" s="1"/>
  <c r="AM116" i="98"/>
  <c r="AT116" i="98"/>
  <c r="AP118" i="98"/>
  <c r="L118" i="98" s="1"/>
  <c r="AN121" i="98"/>
  <c r="AT121" i="98"/>
  <c r="O122" i="98"/>
  <c r="AI122" i="98" s="1"/>
  <c r="AV122" i="98" s="1"/>
  <c r="AQ125" i="98"/>
  <c r="AR125" i="98"/>
  <c r="AP125" i="98"/>
  <c r="L125" i="98" s="1"/>
  <c r="AF5" i="98"/>
  <c r="R58" i="2" s="1"/>
  <c r="AF20" i="98"/>
  <c r="AR5" i="98" s="1"/>
  <c r="AD58" i="2" s="1"/>
  <c r="AR23" i="98"/>
  <c r="AP24" i="98"/>
  <c r="L24" i="98" s="1"/>
  <c r="AT25" i="98"/>
  <c r="AO26" i="98"/>
  <c r="I27" i="98"/>
  <c r="X20" i="98"/>
  <c r="X19" i="98" s="1"/>
  <c r="AL27" i="98"/>
  <c r="AP27" i="98"/>
  <c r="L27" i="98" s="1"/>
  <c r="O30" i="98"/>
  <c r="AK30" i="98" s="1"/>
  <c r="AX30" i="98" s="1"/>
  <c r="AL30" i="98"/>
  <c r="AR30" i="98"/>
  <c r="O33" i="98"/>
  <c r="AK33" i="98" s="1"/>
  <c r="AX33" i="98" s="1"/>
  <c r="AO33" i="98"/>
  <c r="AT33" i="98"/>
  <c r="AR35" i="98"/>
  <c r="AP36" i="98"/>
  <c r="L36" i="98" s="1"/>
  <c r="AT37" i="98"/>
  <c r="AT38" i="98"/>
  <c r="AQ39" i="98"/>
  <c r="AP40" i="98"/>
  <c r="L40" i="98" s="1"/>
  <c r="J42" i="98"/>
  <c r="AR42" i="98"/>
  <c r="AL44" i="98"/>
  <c r="AT44" i="98"/>
  <c r="O45" i="98"/>
  <c r="AI45" i="98" s="1"/>
  <c r="AV45" i="98" s="1"/>
  <c r="AM45" i="98"/>
  <c r="J46" i="98"/>
  <c r="AP46" i="98"/>
  <c r="L46" i="98" s="1"/>
  <c r="AP48" i="98"/>
  <c r="L48" i="98" s="1"/>
  <c r="AP50" i="98"/>
  <c r="L50" i="98" s="1"/>
  <c r="I51" i="98"/>
  <c r="AG51" i="98"/>
  <c r="AS51" i="98"/>
  <c r="AP52" i="98"/>
  <c r="L52" i="98" s="1"/>
  <c r="I53" i="98"/>
  <c r="AO53" i="98"/>
  <c r="AP54" i="98"/>
  <c r="L54" i="98" s="1"/>
  <c r="J56" i="98"/>
  <c r="AR56" i="98"/>
  <c r="AR58" i="98"/>
  <c r="AR60" i="98"/>
  <c r="AL62" i="98"/>
  <c r="AT62" i="98"/>
  <c r="O63" i="98"/>
  <c r="AK63" i="98" s="1"/>
  <c r="AX63" i="98" s="1"/>
  <c r="AM63" i="98"/>
  <c r="I64" i="98"/>
  <c r="AR64" i="98"/>
  <c r="AR66" i="98"/>
  <c r="AP68" i="98"/>
  <c r="L68" i="98" s="1"/>
  <c r="I69" i="98"/>
  <c r="AG69" i="98"/>
  <c r="AS69" i="98"/>
  <c r="AN70" i="98"/>
  <c r="AN72" i="98"/>
  <c r="AP74" i="98"/>
  <c r="L74" i="98" s="1"/>
  <c r="I75" i="98"/>
  <c r="AG75" i="98"/>
  <c r="AS75" i="98"/>
  <c r="AP76" i="98"/>
  <c r="L76" i="98" s="1"/>
  <c r="I77" i="98"/>
  <c r="AO77" i="98"/>
  <c r="AP78" i="98"/>
  <c r="L78" i="98" s="1"/>
  <c r="O80" i="98"/>
  <c r="AI80" i="98" s="1"/>
  <c r="AV80" i="98" s="1"/>
  <c r="AP80" i="98"/>
  <c r="L80" i="98" s="1"/>
  <c r="AO81" i="98"/>
  <c r="J82" i="98"/>
  <c r="AL82" i="98"/>
  <c r="AR82" i="98"/>
  <c r="AO83" i="98"/>
  <c r="I84" i="98"/>
  <c r="AO84" i="98"/>
  <c r="AM85" i="98"/>
  <c r="J86" i="98"/>
  <c r="AR86" i="98"/>
  <c r="AS87" i="98"/>
  <c r="O88" i="98"/>
  <c r="AK88" i="98" s="1"/>
  <c r="AX88" i="98" s="1"/>
  <c r="AP88" i="98"/>
  <c r="L88" i="98" s="1"/>
  <c r="J90" i="98"/>
  <c r="AL90" i="98"/>
  <c r="AR90" i="98"/>
  <c r="O91" i="98"/>
  <c r="AJ91" i="98" s="1"/>
  <c r="AW91" i="98" s="1"/>
  <c r="AN92" i="98"/>
  <c r="AM93" i="98"/>
  <c r="J94" i="98"/>
  <c r="AG94" i="98"/>
  <c r="AM94" i="98"/>
  <c r="AS94" i="98"/>
  <c r="I96" i="98"/>
  <c r="AL96" i="98"/>
  <c r="AR96" i="98"/>
  <c r="J98" i="98"/>
  <c r="AR98" i="98"/>
  <c r="AL100" i="98"/>
  <c r="AR100" i="98"/>
  <c r="I102" i="98"/>
  <c r="AO102" i="98"/>
  <c r="AT102" i="98"/>
  <c r="J104" i="98"/>
  <c r="J106" i="98"/>
  <c r="AG106" i="98"/>
  <c r="AR108" i="98"/>
  <c r="AN108" i="98"/>
  <c r="I109" i="98"/>
  <c r="J115" i="98"/>
  <c r="AG115" i="98"/>
  <c r="J121" i="98"/>
  <c r="AG121" i="98"/>
  <c r="AR126" i="98"/>
  <c r="AS126" i="98"/>
  <c r="AM126" i="98"/>
  <c r="O126" i="98"/>
  <c r="AK126" i="98" s="1"/>
  <c r="AX126" i="98" s="1"/>
  <c r="AQ131" i="98"/>
  <c r="AP131" i="98"/>
  <c r="L131" i="98" s="1"/>
  <c r="J131" i="98"/>
  <c r="AR131" i="98"/>
  <c r="AA20" i="98"/>
  <c r="AM5" i="98" s="1"/>
  <c r="Y58" i="2" s="1"/>
  <c r="AL42" i="98"/>
  <c r="AT42" i="98"/>
  <c r="AR46" i="98"/>
  <c r="AL56" i="98"/>
  <c r="AT56" i="98"/>
  <c r="AG82" i="98"/>
  <c r="AM82" i="98"/>
  <c r="AS82" i="98"/>
  <c r="AL86" i="98"/>
  <c r="AT86" i="98"/>
  <c r="AN90" i="98"/>
  <c r="AT90" i="98"/>
  <c r="AN94" i="98"/>
  <c r="AT94" i="98"/>
  <c r="AL98" i="98"/>
  <c r="AT98" i="98"/>
  <c r="AQ104" i="98"/>
  <c r="AP104" i="98"/>
  <c r="L104" i="98" s="1"/>
  <c r="AO106" i="98"/>
  <c r="O106" i="98"/>
  <c r="I106" i="98"/>
  <c r="AP106" i="98"/>
  <c r="L106" i="98" s="1"/>
  <c r="AQ109" i="98"/>
  <c r="AS109" i="98"/>
  <c r="AN109" i="98"/>
  <c r="AG109" i="98"/>
  <c r="J109" i="98"/>
  <c r="AL109" i="98"/>
  <c r="AR109" i="98"/>
  <c r="AT114" i="98"/>
  <c r="O114" i="98"/>
  <c r="AK114" i="98" s="1"/>
  <c r="AX114" i="98" s="1"/>
  <c r="AQ114" i="98"/>
  <c r="AQ115" i="98"/>
  <c r="AP115" i="98"/>
  <c r="L115" i="98" s="1"/>
  <c r="AL115" i="98"/>
  <c r="O115" i="98"/>
  <c r="AK115" i="98" s="1"/>
  <c r="AX115" i="98" s="1"/>
  <c r="I115" i="98"/>
  <c r="AR115" i="98"/>
  <c r="AQ121" i="98"/>
  <c r="AP121" i="98"/>
  <c r="L121" i="98" s="1"/>
  <c r="AL121" i="98"/>
  <c r="O121" i="98"/>
  <c r="AK121" i="98" s="1"/>
  <c r="AX121" i="98" s="1"/>
  <c r="I121" i="98"/>
  <c r="AR121" i="98"/>
  <c r="AR132" i="98"/>
  <c r="AM132" i="98"/>
  <c r="O132" i="98"/>
  <c r="AK132" i="98" s="1"/>
  <c r="AX132" i="98" s="1"/>
  <c r="AG132" i="98"/>
  <c r="AS132" i="98"/>
  <c r="Z20" i="98"/>
  <c r="AL5" i="98" s="1"/>
  <c r="X58" i="2" s="1"/>
  <c r="AD20" i="98"/>
  <c r="AD19" i="98" s="1"/>
  <c r="AN27" i="98"/>
  <c r="AS27" i="98"/>
  <c r="AO29" i="98"/>
  <c r="AO32" i="98"/>
  <c r="AN42" i="98"/>
  <c r="O46" i="98"/>
  <c r="AI46" i="98" s="1"/>
  <c r="AV46" i="98" s="1"/>
  <c r="AL46" i="98"/>
  <c r="AT46" i="98"/>
  <c r="AL50" i="98"/>
  <c r="AT50" i="98"/>
  <c r="O51" i="98"/>
  <c r="AK51" i="98" s="1"/>
  <c r="AX51" i="98" s="1"/>
  <c r="AM51" i="98"/>
  <c r="AN56" i="98"/>
  <c r="AN58" i="98"/>
  <c r="AN60" i="98"/>
  <c r="AN64" i="98"/>
  <c r="AN66" i="98"/>
  <c r="O69" i="98"/>
  <c r="AI69" i="98" s="1"/>
  <c r="AV69" i="98" s="1"/>
  <c r="AM69" i="98"/>
  <c r="O75" i="98"/>
  <c r="AK75" i="98" s="1"/>
  <c r="AX75" i="98" s="1"/>
  <c r="AM75" i="98"/>
  <c r="AG80" i="98"/>
  <c r="AM80" i="98"/>
  <c r="AS80" i="98"/>
  <c r="AN82" i="98"/>
  <c r="AT82" i="98"/>
  <c r="AL84" i="98"/>
  <c r="AR84" i="98"/>
  <c r="AN86" i="98"/>
  <c r="AO90" i="98"/>
  <c r="AS93" i="98"/>
  <c r="O94" i="98"/>
  <c r="AK94" i="98" s="1"/>
  <c r="AX94" i="98" s="1"/>
  <c r="AP94" i="98"/>
  <c r="L94" i="98" s="1"/>
  <c r="AO96" i="98"/>
  <c r="AN98" i="98"/>
  <c r="AN100" i="98"/>
  <c r="AT100" i="98"/>
  <c r="AM102" i="98"/>
  <c r="AR102" i="98"/>
  <c r="O104" i="98"/>
  <c r="AK104" i="98" s="1"/>
  <c r="AX104" i="98" s="1"/>
  <c r="AN104" i="98"/>
  <c r="AQ105" i="98"/>
  <c r="J105" i="98"/>
  <c r="AL105" i="98"/>
  <c r="AT105" i="98"/>
  <c r="AQ106" i="98"/>
  <c r="AT107" i="98"/>
  <c r="AM107" i="98"/>
  <c r="AR107" i="98"/>
  <c r="O109" i="98"/>
  <c r="AK109" i="98" s="1"/>
  <c r="AX109" i="98" s="1"/>
  <c r="AM109" i="98"/>
  <c r="AT109" i="98"/>
  <c r="AS114" i="98"/>
  <c r="AM115" i="98"/>
  <c r="AS115" i="98"/>
  <c r="AL120" i="98"/>
  <c r="AG120" i="98"/>
  <c r="AR120" i="98"/>
  <c r="AM121" i="98"/>
  <c r="AS121" i="98"/>
  <c r="AR122" i="98"/>
  <c r="AT122" i="98"/>
  <c r="AM122" i="98"/>
  <c r="AS122" i="98"/>
  <c r="AR111" i="98"/>
  <c r="AN123" i="98"/>
  <c r="AT123" i="98"/>
  <c r="J127" i="98"/>
  <c r="AM127" i="98"/>
  <c r="AR127" i="98"/>
  <c r="I128" i="98"/>
  <c r="AG128" i="98"/>
  <c r="AN128" i="98"/>
  <c r="AO129" i="98"/>
  <c r="AG133" i="98"/>
  <c r="AN133" i="98"/>
  <c r="AS133" i="98"/>
  <c r="J134" i="98"/>
  <c r="AG134" i="98"/>
  <c r="AN134" i="98"/>
  <c r="AT134" i="98"/>
  <c r="AO135" i="98"/>
  <c r="J137" i="98"/>
  <c r="AG138" i="98"/>
  <c r="AO139" i="98"/>
  <c r="AT139" i="98"/>
  <c r="AO140" i="98"/>
  <c r="AR141" i="98"/>
  <c r="O142" i="98"/>
  <c r="AJ142" i="98" s="1"/>
  <c r="AW142" i="98" s="1"/>
  <c r="AN142" i="98"/>
  <c r="I143" i="98"/>
  <c r="O143" i="98"/>
  <c r="AK143" i="98" s="1"/>
  <c r="AX143" i="98" s="1"/>
  <c r="AL143" i="98"/>
  <c r="AP143" i="98"/>
  <c r="L143" i="98" s="1"/>
  <c r="J146" i="98"/>
  <c r="AQ146" i="98"/>
  <c r="AG148" i="98"/>
  <c r="AN148" i="98"/>
  <c r="AS148" i="98"/>
  <c r="O151" i="98"/>
  <c r="AJ151" i="98" s="1"/>
  <c r="AW151" i="98" s="1"/>
  <c r="AP151" i="98"/>
  <c r="L151" i="98" s="1"/>
  <c r="I153" i="98"/>
  <c r="AL153" i="98"/>
  <c r="I154" i="98"/>
  <c r="O154" i="98"/>
  <c r="AN154" i="98"/>
  <c r="AS154" i="98"/>
  <c r="J155" i="98"/>
  <c r="AG155" i="98"/>
  <c r="AP155" i="98"/>
  <c r="L155" i="98" s="1"/>
  <c r="O158" i="98"/>
  <c r="AP158" i="98"/>
  <c r="L158" i="98" s="1"/>
  <c r="AN160" i="98"/>
  <c r="AS160" i="98"/>
  <c r="J161" i="98"/>
  <c r="AO161" i="98"/>
  <c r="O166" i="98"/>
  <c r="AN166" i="98"/>
  <c r="AS166" i="98"/>
  <c r="J167" i="98"/>
  <c r="AG167" i="98"/>
  <c r="AO167" i="98"/>
  <c r="J168" i="98"/>
  <c r="AL168" i="98"/>
  <c r="J169" i="98"/>
  <c r="AO169" i="98"/>
  <c r="AN170" i="98"/>
  <c r="O171" i="98"/>
  <c r="AJ171" i="98" s="1"/>
  <c r="AW171" i="98" s="1"/>
  <c r="AN171" i="98"/>
  <c r="AN172" i="98"/>
  <c r="AS172" i="98"/>
  <c r="J173" i="98"/>
  <c r="AO173" i="98"/>
  <c r="I174" i="98"/>
  <c r="AO174" i="98"/>
  <c r="J175" i="98"/>
  <c r="AL175" i="98"/>
  <c r="J176" i="98"/>
  <c r="AQ176" i="98"/>
  <c r="AQ177" i="98"/>
  <c r="AO178" i="98"/>
  <c r="AN179" i="98"/>
  <c r="AS179" i="98"/>
  <c r="J180" i="98"/>
  <c r="AO180" i="98"/>
  <c r="AG182" i="98"/>
  <c r="J185" i="98"/>
  <c r="AO185" i="98"/>
  <c r="AT185" i="98"/>
  <c r="J186" i="98"/>
  <c r="AG186" i="98"/>
  <c r="AP186" i="98"/>
  <c r="L186" i="98" s="1"/>
  <c r="J187" i="98"/>
  <c r="AL187" i="98"/>
  <c r="AR189" i="98"/>
  <c r="O190" i="98"/>
  <c r="AJ190" i="98" s="1"/>
  <c r="AW190" i="98" s="1"/>
  <c r="AN190" i="98"/>
  <c r="AQ258" i="98"/>
  <c r="J258" i="98"/>
  <c r="AO260" i="98"/>
  <c r="AR260" i="98"/>
  <c r="AG260" i="98"/>
  <c r="AL260" i="98"/>
  <c r="O260" i="98"/>
  <c r="AI260" i="98" s="1"/>
  <c r="AV260" i="98" s="1"/>
  <c r="AS260" i="98"/>
  <c r="O261" i="98"/>
  <c r="AJ261" i="98" s="1"/>
  <c r="AW261" i="98" s="1"/>
  <c r="O263" i="98"/>
  <c r="AJ263" i="98" s="1"/>
  <c r="AW263" i="98" s="1"/>
  <c r="AS267" i="98"/>
  <c r="AN267" i="98"/>
  <c r="O267" i="98"/>
  <c r="AJ267" i="98" s="1"/>
  <c r="AW267" i="98" s="1"/>
  <c r="AG267" i="98"/>
  <c r="I274" i="98"/>
  <c r="I275" i="98"/>
  <c r="AG275" i="98"/>
  <c r="AG127" i="98"/>
  <c r="AN127" i="98"/>
  <c r="AS127" i="98"/>
  <c r="AO128" i="98"/>
  <c r="I129" i="98"/>
  <c r="AP129" i="98"/>
  <c r="L129" i="98" s="1"/>
  <c r="AO134" i="98"/>
  <c r="AL137" i="98"/>
  <c r="I139" i="98"/>
  <c r="O139" i="98"/>
  <c r="AK139" i="98" s="1"/>
  <c r="AX139" i="98" s="1"/>
  <c r="AL139" i="98"/>
  <c r="AP139" i="98"/>
  <c r="L139" i="98" s="1"/>
  <c r="AO142" i="98"/>
  <c r="J143" i="98"/>
  <c r="AM143" i="98"/>
  <c r="AR143" i="98"/>
  <c r="AG146" i="98"/>
  <c r="AM146" i="98"/>
  <c r="AR146" i="98"/>
  <c r="AL152" i="98"/>
  <c r="AM153" i="98"/>
  <c r="J154" i="98"/>
  <c r="AO154" i="98"/>
  <c r="AT154" i="98"/>
  <c r="AS155" i="98"/>
  <c r="AQ161" i="98"/>
  <c r="I165" i="98"/>
  <c r="AL165" i="98"/>
  <c r="AP167" i="98"/>
  <c r="L167" i="98" s="1"/>
  <c r="AQ168" i="98"/>
  <c r="AQ169" i="98"/>
  <c r="AS173" i="98"/>
  <c r="J174" i="98"/>
  <c r="AP174" i="98"/>
  <c r="L174" i="98" s="1"/>
  <c r="AO175" i="98"/>
  <c r="AQ180" i="98"/>
  <c r="I184" i="98"/>
  <c r="AR184" i="98"/>
  <c r="AG185" i="98"/>
  <c r="AL185" i="98"/>
  <c r="AP185" i="98"/>
  <c r="L185" i="98" s="1"/>
  <c r="AQ186" i="98"/>
  <c r="AT187" i="98"/>
  <c r="J189" i="98"/>
  <c r="AM189" i="98"/>
  <c r="AT189" i="98"/>
  <c r="J257" i="98"/>
  <c r="AN257" i="98"/>
  <c r="AP274" i="98"/>
  <c r="L274" i="98" s="1"/>
  <c r="AR274" i="98"/>
  <c r="AL274" i="98"/>
  <c r="J274" i="98"/>
  <c r="AQ274" i="98"/>
  <c r="AP275" i="98"/>
  <c r="L275" i="98" s="1"/>
  <c r="AS275" i="98"/>
  <c r="AM275" i="98"/>
  <c r="J275" i="98"/>
  <c r="AG143" i="98"/>
  <c r="AN143" i="98"/>
  <c r="AS143" i="98"/>
  <c r="AT152" i="98"/>
  <c r="AG154" i="98"/>
  <c r="AL154" i="98"/>
  <c r="AP154" i="98"/>
  <c r="L154" i="98" s="1"/>
  <c r="AO165" i="98"/>
  <c r="AL174" i="98"/>
  <c r="AS174" i="98"/>
  <c r="AP189" i="98"/>
  <c r="L189" i="98" s="1"/>
  <c r="AO257" i="98"/>
  <c r="AN129" i="98"/>
  <c r="AT129" i="98"/>
  <c r="AM134" i="98"/>
  <c r="AS134" i="98"/>
  <c r="AR137" i="98"/>
  <c r="AS138" i="98"/>
  <c r="AG139" i="98"/>
  <c r="AN139" i="98"/>
  <c r="AS139" i="98"/>
  <c r="AQ141" i="98"/>
  <c r="AO143" i="98"/>
  <c r="AT143" i="98"/>
  <c r="O146" i="98"/>
  <c r="AM154" i="98"/>
  <c r="AR154" i="98"/>
  <c r="AO155" i="98"/>
  <c r="AN158" i="98"/>
  <c r="I161" i="98"/>
  <c r="AO163" i="98"/>
  <c r="AS165" i="98"/>
  <c r="AM166" i="98"/>
  <c r="AR166" i="98"/>
  <c r="AN167" i="98"/>
  <c r="I173" i="98"/>
  <c r="AN174" i="98"/>
  <c r="AP177" i="98"/>
  <c r="L177" i="98" s="1"/>
  <c r="I180" i="98"/>
  <c r="I185" i="98"/>
  <c r="O185" i="98"/>
  <c r="AN185" i="98"/>
  <c r="AS185" i="98"/>
  <c r="I186" i="98"/>
  <c r="AQ189" i="98"/>
  <c r="AQ261" i="98"/>
  <c r="AR261" i="98"/>
  <c r="AM261" i="98"/>
  <c r="J261" i="98"/>
  <c r="AT261" i="98"/>
  <c r="AO261" i="98"/>
  <c r="AS261" i="98"/>
  <c r="AI262" i="98"/>
  <c r="AV262" i="98" s="1"/>
  <c r="AP263" i="98"/>
  <c r="L263" i="98" s="1"/>
  <c r="AS263" i="98"/>
  <c r="AM263" i="98"/>
  <c r="J263" i="98"/>
  <c r="AP273" i="98"/>
  <c r="L273" i="98" s="1"/>
  <c r="AQ273" i="98"/>
  <c r="J273" i="98"/>
  <c r="AO275" i="98"/>
  <c r="AQ262" i="98"/>
  <c r="AG272" i="98"/>
  <c r="AN272" i="98"/>
  <c r="AS272" i="98"/>
  <c r="AO278" i="98"/>
  <c r="AT278" i="98"/>
  <c r="AP279" i="98"/>
  <c r="L279" i="98" s="1"/>
  <c r="AO285" i="98"/>
  <c r="I291" i="98"/>
  <c r="AO291" i="98"/>
  <c r="AG292" i="98"/>
  <c r="AP292" i="98"/>
  <c r="L292" i="98" s="1"/>
  <c r="AM293" i="98"/>
  <c r="J294" i="98"/>
  <c r="AG294" i="98"/>
  <c r="AL294" i="98"/>
  <c r="AP294" i="98"/>
  <c r="L294" i="98" s="1"/>
  <c r="AQ295" i="98"/>
  <c r="AS297" i="98"/>
  <c r="AR298" i="98"/>
  <c r="AO300" i="98"/>
  <c r="AT300" i="98"/>
  <c r="J304" i="98"/>
  <c r="AP304" i="98"/>
  <c r="L304" i="98" s="1"/>
  <c r="J306" i="98"/>
  <c r="AP306" i="98"/>
  <c r="L306" i="98" s="1"/>
  <c r="AG308" i="98"/>
  <c r="AM308" i="98"/>
  <c r="AR308" i="98"/>
  <c r="AT309" i="98"/>
  <c r="AL310" i="98"/>
  <c r="AR310" i="98"/>
  <c r="J311" i="98"/>
  <c r="AG311" i="98"/>
  <c r="AM311" i="98"/>
  <c r="AG315" i="98"/>
  <c r="J316" i="98"/>
  <c r="AP316" i="98"/>
  <c r="L316" i="98" s="1"/>
  <c r="J318" i="98"/>
  <c r="AN318" i="98"/>
  <c r="I319" i="98"/>
  <c r="AO319" i="98"/>
  <c r="AN320" i="98"/>
  <c r="AS320" i="98"/>
  <c r="J323" i="98"/>
  <c r="AG323" i="98"/>
  <c r="AP323" i="98"/>
  <c r="L323" i="98" s="1"/>
  <c r="AP324" i="98"/>
  <c r="L324" i="98" s="1"/>
  <c r="O326" i="98"/>
  <c r="AK326" i="98" s="1"/>
  <c r="AX326" i="98" s="1"/>
  <c r="AO326" i="98"/>
  <c r="AT326" i="98"/>
  <c r="AB20" i="99"/>
  <c r="AN5" i="99" s="1"/>
  <c r="Z57" i="2" s="1"/>
  <c r="O23" i="99"/>
  <c r="AI23" i="99" s="1"/>
  <c r="AV23" i="99" s="1"/>
  <c r="AO23" i="99"/>
  <c r="V20" i="99"/>
  <c r="AD20" i="99"/>
  <c r="AP5" i="99" s="1"/>
  <c r="AB57" i="2" s="1"/>
  <c r="AP24" i="99"/>
  <c r="L24" i="99" s="1"/>
  <c r="AP26" i="99"/>
  <c r="L26" i="99" s="1"/>
  <c r="O29" i="99"/>
  <c r="AK29" i="99" s="1"/>
  <c r="AX29" i="99" s="1"/>
  <c r="AL29" i="99"/>
  <c r="AR29" i="99"/>
  <c r="AM30" i="99"/>
  <c r="AS30" i="99"/>
  <c r="AN234" i="99"/>
  <c r="J235" i="99"/>
  <c r="AG235" i="99"/>
  <c r="AM235" i="99"/>
  <c r="AS235" i="99"/>
  <c r="J236" i="99"/>
  <c r="AG236" i="99"/>
  <c r="AR242" i="99"/>
  <c r="AP242" i="99"/>
  <c r="L242" i="99" s="1"/>
  <c r="O242" i="99"/>
  <c r="AK242" i="99" s="1"/>
  <c r="AX242" i="99" s="1"/>
  <c r="AM242" i="99"/>
  <c r="AT242" i="99"/>
  <c r="AR251" i="99"/>
  <c r="AM251" i="99"/>
  <c r="O251" i="99"/>
  <c r="AK251" i="99" s="1"/>
  <c r="AX251" i="99" s="1"/>
  <c r="AS251" i="99"/>
  <c r="AG251" i="99"/>
  <c r="J251" i="99"/>
  <c r="AO253" i="99"/>
  <c r="AN255" i="99"/>
  <c r="J255" i="99"/>
  <c r="AT255" i="99"/>
  <c r="AQ259" i="99"/>
  <c r="AR259" i="99"/>
  <c r="AM259" i="99"/>
  <c r="J259" i="99"/>
  <c r="AT259" i="99"/>
  <c r="AO259" i="99"/>
  <c r="AS259" i="99"/>
  <c r="AP291" i="98"/>
  <c r="L291" i="98" s="1"/>
  <c r="AT293" i="98"/>
  <c r="AM294" i="98"/>
  <c r="AR294" i="98"/>
  <c r="AR304" i="98"/>
  <c r="AO311" i="98"/>
  <c r="AL316" i="98"/>
  <c r="AR316" i="98"/>
  <c r="AP318" i="98"/>
  <c r="L318" i="98" s="1"/>
  <c r="AS323" i="98"/>
  <c r="I326" i="98"/>
  <c r="AL326" i="98"/>
  <c r="AP326" i="98"/>
  <c r="L326" i="98" s="1"/>
  <c r="AF5" i="99"/>
  <c r="R57" i="2" s="1"/>
  <c r="AF20" i="99"/>
  <c r="AR5" i="99" s="1"/>
  <c r="AD57" i="2" s="1"/>
  <c r="AE5" i="99"/>
  <c r="Q57" i="2" s="1"/>
  <c r="AE20" i="99"/>
  <c r="AQ5" i="99" s="1"/>
  <c r="AC57" i="2" s="1"/>
  <c r="AT234" i="99"/>
  <c r="AN235" i="99"/>
  <c r="AT235" i="99"/>
  <c r="AR236" i="99"/>
  <c r="AS236" i="99"/>
  <c r="AM236" i="99"/>
  <c r="AP236" i="99"/>
  <c r="L236" i="99" s="1"/>
  <c r="AQ238" i="99"/>
  <c r="AR238" i="99"/>
  <c r="J238" i="99"/>
  <c r="AL238" i="99"/>
  <c r="I256" i="99"/>
  <c r="AL256" i="99"/>
  <c r="J256" i="99"/>
  <c r="AR258" i="99"/>
  <c r="AS258" i="99"/>
  <c r="AL258" i="99"/>
  <c r="AT258" i="99"/>
  <c r="AQ264" i="99"/>
  <c r="AT264" i="99"/>
  <c r="AL264" i="99"/>
  <c r="O264" i="99"/>
  <c r="AK264" i="99" s="1"/>
  <c r="AX264" i="99" s="1"/>
  <c r="AR264" i="99"/>
  <c r="AG264" i="99"/>
  <c r="I262" i="98"/>
  <c r="AO262" i="98"/>
  <c r="AT264" i="98"/>
  <c r="AN266" i="98"/>
  <c r="AS266" i="98"/>
  <c r="AQ270" i="98"/>
  <c r="I272" i="98"/>
  <c r="O272" i="98"/>
  <c r="AK272" i="98" s="1"/>
  <c r="AX272" i="98" s="1"/>
  <c r="AL272" i="98"/>
  <c r="AP272" i="98"/>
  <c r="L272" i="98" s="1"/>
  <c r="AT276" i="98"/>
  <c r="J278" i="98"/>
  <c r="AM278" i="98"/>
  <c r="AR278" i="98"/>
  <c r="I279" i="98"/>
  <c r="AN279" i="98"/>
  <c r="AT279" i="98"/>
  <c r="AQ283" i="98"/>
  <c r="AG284" i="98"/>
  <c r="AM284" i="98"/>
  <c r="AR284" i="98"/>
  <c r="I285" i="98"/>
  <c r="AM285" i="98"/>
  <c r="AS285" i="98"/>
  <c r="AQ286" i="98"/>
  <c r="AQ287" i="98"/>
  <c r="AG288" i="98"/>
  <c r="AN288" i="98"/>
  <c r="AS288" i="98"/>
  <c r="AR290" i="98"/>
  <c r="O292" i="98"/>
  <c r="AI292" i="98" s="1"/>
  <c r="AV292" i="98" s="1"/>
  <c r="AM292" i="98"/>
  <c r="O294" i="98"/>
  <c r="AN294" i="98"/>
  <c r="AS294" i="98"/>
  <c r="J295" i="98"/>
  <c r="AO295" i="98"/>
  <c r="AO296" i="98"/>
  <c r="J298" i="98"/>
  <c r="AM298" i="98"/>
  <c r="AO299" i="98"/>
  <c r="J300" i="98"/>
  <c r="AM300" i="98"/>
  <c r="AR300" i="98"/>
  <c r="I302" i="98"/>
  <c r="AQ302" i="98"/>
  <c r="AP303" i="98"/>
  <c r="L303" i="98" s="1"/>
  <c r="AL304" i="98"/>
  <c r="AT304" i="98"/>
  <c r="AR305" i="98"/>
  <c r="I308" i="98"/>
  <c r="O308" i="98"/>
  <c r="AJ308" i="98" s="1"/>
  <c r="AW308" i="98" s="1"/>
  <c r="AO308" i="98"/>
  <c r="AT308" i="98"/>
  <c r="I310" i="98"/>
  <c r="AO310" i="98"/>
  <c r="O311" i="98"/>
  <c r="AP311" i="98"/>
  <c r="L311" i="98" s="1"/>
  <c r="AO313" i="98"/>
  <c r="AN314" i="98"/>
  <c r="AS314" i="98"/>
  <c r="O315" i="98"/>
  <c r="AK315" i="98" s="1"/>
  <c r="AX315" i="98" s="1"/>
  <c r="AN316" i="98"/>
  <c r="AT316" i="98"/>
  <c r="AS317" i="98"/>
  <c r="AT318" i="98"/>
  <c r="I320" i="98"/>
  <c r="AL320" i="98"/>
  <c r="AP320" i="98"/>
  <c r="L320" i="98" s="1"/>
  <c r="AN322" i="98"/>
  <c r="O323" i="98"/>
  <c r="AK323" i="98" s="1"/>
  <c r="AX323" i="98" s="1"/>
  <c r="AM323" i="98"/>
  <c r="J326" i="98"/>
  <c r="AG326" i="98"/>
  <c r="AM326" i="98"/>
  <c r="AR326" i="98"/>
  <c r="AL22" i="99"/>
  <c r="I23" i="99"/>
  <c r="AG23" i="99"/>
  <c r="AM23" i="99"/>
  <c r="AS23" i="99"/>
  <c r="I24" i="99"/>
  <c r="X20" i="99"/>
  <c r="X19" i="99" s="1"/>
  <c r="AN24" i="99"/>
  <c r="AT24" i="99"/>
  <c r="J26" i="99"/>
  <c r="AL26" i="99"/>
  <c r="AQ28" i="99"/>
  <c r="J29" i="99"/>
  <c r="AG29" i="99"/>
  <c r="AN29" i="99"/>
  <c r="AT29" i="99"/>
  <c r="AO30" i="99"/>
  <c r="AP233" i="99"/>
  <c r="L233" i="99" s="1"/>
  <c r="O235" i="99"/>
  <c r="AJ235" i="99" s="1"/>
  <c r="AW235" i="99" s="1"/>
  <c r="AO235" i="99"/>
  <c r="O236" i="99"/>
  <c r="AK236" i="99" s="1"/>
  <c r="AX236" i="99" s="1"/>
  <c r="AT236" i="99"/>
  <c r="AO238" i="99"/>
  <c r="AR239" i="99"/>
  <c r="AM239" i="99"/>
  <c r="O239" i="99"/>
  <c r="AK239" i="99" s="1"/>
  <c r="AX239" i="99" s="1"/>
  <c r="AP239" i="99"/>
  <c r="L239" i="99" s="1"/>
  <c r="I242" i="99"/>
  <c r="AG242" i="99"/>
  <c r="AO242" i="99"/>
  <c r="AR245" i="99"/>
  <c r="AP245" i="99"/>
  <c r="L245" i="99" s="1"/>
  <c r="AT246" i="99"/>
  <c r="AQ247" i="99"/>
  <c r="AS247" i="99"/>
  <c r="AN247" i="99"/>
  <c r="AP247" i="99"/>
  <c r="L247" i="99" s="1"/>
  <c r="AO247" i="99"/>
  <c r="AQ250" i="99"/>
  <c r="AR250" i="99"/>
  <c r="J250" i="99"/>
  <c r="AO250" i="99"/>
  <c r="AP250" i="99"/>
  <c r="L250" i="99" s="1"/>
  <c r="I253" i="99"/>
  <c r="AN259" i="99"/>
  <c r="AG278" i="98"/>
  <c r="AN278" i="98"/>
  <c r="AS278" i="98"/>
  <c r="I294" i="98"/>
  <c r="AO294" i="98"/>
  <c r="AT294" i="98"/>
  <c r="AP295" i="98"/>
  <c r="L295" i="98" s="1"/>
  <c r="AQ298" i="98"/>
  <c r="AQ299" i="98"/>
  <c r="AG300" i="98"/>
  <c r="AN300" i="98"/>
  <c r="AS300" i="98"/>
  <c r="AR302" i="98"/>
  <c r="O304" i="98"/>
  <c r="AJ304" i="98" s="1"/>
  <c r="AW304" i="98" s="1"/>
  <c r="I311" i="98"/>
  <c r="AS311" i="98"/>
  <c r="I316" i="98"/>
  <c r="AO316" i="98"/>
  <c r="AN326" i="98"/>
  <c r="AS326" i="98"/>
  <c r="AN22" i="99"/>
  <c r="AN23" i="99"/>
  <c r="AT23" i="99"/>
  <c r="AO26" i="99"/>
  <c r="Z20" i="99"/>
  <c r="Z19" i="99" s="1"/>
  <c r="AO29" i="99"/>
  <c r="AL235" i="99"/>
  <c r="AR235" i="99"/>
  <c r="AN236" i="99"/>
  <c r="AP238" i="99"/>
  <c r="L238" i="99" s="1"/>
  <c r="AQ253" i="99"/>
  <c r="AS253" i="99"/>
  <c r="AN253" i="99"/>
  <c r="O253" i="99"/>
  <c r="AP253" i="99"/>
  <c r="L253" i="99" s="1"/>
  <c r="AL253" i="99"/>
  <c r="AG253" i="99"/>
  <c r="J253" i="99"/>
  <c r="AM253" i="99"/>
  <c r="AO248" i="99"/>
  <c r="AO254" i="99"/>
  <c r="AP260" i="99"/>
  <c r="L260" i="99" s="1"/>
  <c r="AN266" i="99"/>
  <c r="AT266" i="99"/>
  <c r="J267" i="99"/>
  <c r="AN267" i="99"/>
  <c r="AP269" i="99"/>
  <c r="L269" i="99" s="1"/>
  <c r="AO271" i="99"/>
  <c r="AT271" i="99"/>
  <c r="AO272" i="99"/>
  <c r="AN273" i="99"/>
  <c r="AL274" i="99"/>
  <c r="O278" i="99"/>
  <c r="AJ278" i="99" s="1"/>
  <c r="AW278" i="99" s="1"/>
  <c r="AM278" i="99"/>
  <c r="AS278" i="99"/>
  <c r="J280" i="99"/>
  <c r="AR280" i="99"/>
  <c r="O281" i="99"/>
  <c r="AJ281" i="99" s="1"/>
  <c r="AW281" i="99" s="1"/>
  <c r="AT282" i="99"/>
  <c r="AG283" i="99"/>
  <c r="AM283" i="99"/>
  <c r="AR283" i="99"/>
  <c r="AT285" i="99"/>
  <c r="AL286" i="99"/>
  <c r="AT288" i="99"/>
  <c r="AG289" i="99"/>
  <c r="AM289" i="99"/>
  <c r="AR289" i="99"/>
  <c r="AN294" i="99"/>
  <c r="J295" i="99"/>
  <c r="AL295" i="99"/>
  <c r="AP295" i="99"/>
  <c r="L295" i="99" s="1"/>
  <c r="AO296" i="99"/>
  <c r="AL298" i="99"/>
  <c r="AN301" i="99"/>
  <c r="AS301" i="99"/>
  <c r="AN306" i="99"/>
  <c r="AT306" i="99"/>
  <c r="J307" i="99"/>
  <c r="AG307" i="99"/>
  <c r="AO307" i="99"/>
  <c r="AN312" i="99"/>
  <c r="AT312" i="99"/>
  <c r="J313" i="99"/>
  <c r="AG313" i="99"/>
  <c r="AO313" i="99"/>
  <c r="AQ318" i="99"/>
  <c r="AS318" i="99"/>
  <c r="AN318" i="99"/>
  <c r="AM319" i="99"/>
  <c r="AG322" i="99"/>
  <c r="AR322" i="99"/>
  <c r="O323" i="99"/>
  <c r="AJ323" i="99" s="1"/>
  <c r="AW323" i="99" s="1"/>
  <c r="AM323" i="99"/>
  <c r="O324" i="99"/>
  <c r="AI324" i="99" s="1"/>
  <c r="AV324" i="99" s="1"/>
  <c r="AP324" i="99"/>
  <c r="L324" i="99" s="1"/>
  <c r="AL330" i="99"/>
  <c r="AR330" i="99"/>
  <c r="AO267" i="99"/>
  <c r="AL280" i="99"/>
  <c r="AT294" i="99"/>
  <c r="AG295" i="99"/>
  <c r="AM295" i="99"/>
  <c r="AR295" i="99"/>
  <c r="AP307" i="99"/>
  <c r="L307" i="99" s="1"/>
  <c r="AP313" i="99"/>
  <c r="L313" i="99" s="1"/>
  <c r="AS322" i="99"/>
  <c r="AR323" i="99"/>
  <c r="I324" i="99"/>
  <c r="AL324" i="99"/>
  <c r="AR324" i="99"/>
  <c r="AM330" i="99"/>
  <c r="AS330" i="99"/>
  <c r="AT240" i="99"/>
  <c r="AG241" i="99"/>
  <c r="AM241" i="99"/>
  <c r="AR241" i="99"/>
  <c r="AL244" i="99"/>
  <c r="I248" i="99"/>
  <c r="AM248" i="99"/>
  <c r="AS248" i="99"/>
  <c r="I254" i="99"/>
  <c r="AM254" i="99"/>
  <c r="AS254" i="99"/>
  <c r="I260" i="99"/>
  <c r="AN260" i="99"/>
  <c r="AT260" i="99"/>
  <c r="AG265" i="99"/>
  <c r="AM265" i="99"/>
  <c r="AR265" i="99"/>
  <c r="I266" i="99"/>
  <c r="AP266" i="99"/>
  <c r="L266" i="99" s="1"/>
  <c r="AQ267" i="99"/>
  <c r="J271" i="99"/>
  <c r="AM271" i="99"/>
  <c r="AR271" i="99"/>
  <c r="I272" i="99"/>
  <c r="AM272" i="99"/>
  <c r="AS272" i="99"/>
  <c r="I274" i="99"/>
  <c r="AP274" i="99"/>
  <c r="L274" i="99" s="1"/>
  <c r="O275" i="99"/>
  <c r="AK275" i="99" s="1"/>
  <c r="AX275" i="99" s="1"/>
  <c r="AG277" i="99"/>
  <c r="AN277" i="99"/>
  <c r="AS277" i="99"/>
  <c r="J278" i="99"/>
  <c r="AG278" i="99"/>
  <c r="AO278" i="99"/>
  <c r="AO280" i="99"/>
  <c r="J281" i="99"/>
  <c r="AG281" i="99"/>
  <c r="AP281" i="99"/>
  <c r="L281" i="99" s="1"/>
  <c r="I283" i="99"/>
  <c r="O283" i="99"/>
  <c r="AJ283" i="99" s="1"/>
  <c r="AW283" i="99" s="1"/>
  <c r="AO283" i="99"/>
  <c r="AT283" i="99"/>
  <c r="AO284" i="99"/>
  <c r="AN285" i="99"/>
  <c r="I286" i="99"/>
  <c r="AP286" i="99"/>
  <c r="L286" i="99" s="1"/>
  <c r="AS287" i="99"/>
  <c r="I289" i="99"/>
  <c r="O289" i="99"/>
  <c r="AJ289" i="99" s="1"/>
  <c r="AW289" i="99" s="1"/>
  <c r="AO289" i="99"/>
  <c r="AT289" i="99"/>
  <c r="AO290" i="99"/>
  <c r="AL292" i="99"/>
  <c r="AP293" i="99"/>
  <c r="L293" i="99" s="1"/>
  <c r="AN295" i="99"/>
  <c r="AS295" i="99"/>
  <c r="I296" i="99"/>
  <c r="AM296" i="99"/>
  <c r="AS296" i="99"/>
  <c r="I298" i="99"/>
  <c r="AP298" i="99"/>
  <c r="L298" i="99" s="1"/>
  <c r="AN300" i="99"/>
  <c r="J301" i="99"/>
  <c r="AL301" i="99"/>
  <c r="AP301" i="99"/>
  <c r="L301" i="99" s="1"/>
  <c r="AO302" i="99"/>
  <c r="AL306" i="99"/>
  <c r="AR306" i="99"/>
  <c r="O307" i="99"/>
  <c r="AJ307" i="99" s="1"/>
  <c r="AW307" i="99" s="1"/>
  <c r="AM307" i="99"/>
  <c r="AS307" i="99"/>
  <c r="AT308" i="99"/>
  <c r="AL312" i="99"/>
  <c r="AR312" i="99"/>
  <c r="O313" i="99"/>
  <c r="AK313" i="99" s="1"/>
  <c r="AX313" i="99" s="1"/>
  <c r="AM313" i="99"/>
  <c r="AS313" i="99"/>
  <c r="AT314" i="99"/>
  <c r="AL318" i="99"/>
  <c r="AR318" i="99"/>
  <c r="J319" i="99"/>
  <c r="AG319" i="99"/>
  <c r="O322" i="99"/>
  <c r="AK322" i="99" s="1"/>
  <c r="AX322" i="99" s="1"/>
  <c r="J324" i="99"/>
  <c r="AG324" i="99"/>
  <c r="AM324" i="99"/>
  <c r="AR325" i="99"/>
  <c r="AP325" i="99"/>
  <c r="L325" i="99" s="1"/>
  <c r="I325" i="99"/>
  <c r="AO325" i="99"/>
  <c r="AO326" i="99"/>
  <c r="I326" i="99"/>
  <c r="J330" i="99"/>
  <c r="AG330" i="99"/>
  <c r="I267" i="99"/>
  <c r="AG271" i="99"/>
  <c r="AN271" i="99"/>
  <c r="AS271" i="99"/>
  <c r="AP278" i="99"/>
  <c r="L278" i="99" s="1"/>
  <c r="I280" i="99"/>
  <c r="AP280" i="99"/>
  <c r="L280" i="99" s="1"/>
  <c r="AS281" i="99"/>
  <c r="I295" i="99"/>
  <c r="O295" i="99"/>
  <c r="AJ295" i="99" s="1"/>
  <c r="AW295" i="99" s="1"/>
  <c r="AO295" i="99"/>
  <c r="AT295" i="99"/>
  <c r="AT300" i="99"/>
  <c r="AG301" i="99"/>
  <c r="AM301" i="99"/>
  <c r="AR301" i="99"/>
  <c r="I307" i="99"/>
  <c r="AN307" i="99"/>
  <c r="AT307" i="99"/>
  <c r="AG312" i="99"/>
  <c r="AM312" i="99"/>
  <c r="AS312" i="99"/>
  <c r="I313" i="99"/>
  <c r="AN313" i="99"/>
  <c r="AT313" i="99"/>
  <c r="I318" i="99"/>
  <c r="AG318" i="99"/>
  <c r="AM318" i="99"/>
  <c r="AT318" i="99"/>
  <c r="AR319" i="99"/>
  <c r="AT319" i="99"/>
  <c r="AN319" i="99"/>
  <c r="I319" i="99"/>
  <c r="AS319" i="99"/>
  <c r="AQ322" i="99"/>
  <c r="AQ323" i="99"/>
  <c r="AN323" i="99"/>
  <c r="AG323" i="99"/>
  <c r="AL323" i="99"/>
  <c r="AT323" i="99"/>
  <c r="AQ324" i="99"/>
  <c r="AS324" i="99"/>
  <c r="AN324" i="99"/>
  <c r="AO324" i="99"/>
  <c r="AQ330" i="99"/>
  <c r="AT330" i="99"/>
  <c r="AO330" i="99"/>
  <c r="O330" i="99"/>
  <c r="AI330" i="99" s="1"/>
  <c r="AV330" i="99" s="1"/>
  <c r="I330" i="99"/>
  <c r="AP330" i="99"/>
  <c r="L330" i="99" s="1"/>
  <c r="AQ336" i="99"/>
  <c r="AT336" i="99"/>
  <c r="AO336" i="99"/>
  <c r="O336" i="99"/>
  <c r="AJ336" i="99" s="1"/>
  <c r="AW336" i="99" s="1"/>
  <c r="I336" i="99"/>
  <c r="AS336" i="99"/>
  <c r="AN336" i="99"/>
  <c r="AR336" i="99"/>
  <c r="AM336" i="99"/>
  <c r="AG336" i="99"/>
  <c r="AP336" i="99"/>
  <c r="L336" i="99" s="1"/>
  <c r="AL336" i="99"/>
  <c r="AG342" i="99"/>
  <c r="AM342" i="99"/>
  <c r="AR342" i="99"/>
  <c r="AG347" i="99"/>
  <c r="AN347" i="99"/>
  <c r="AR353" i="99"/>
  <c r="AM354" i="99"/>
  <c r="AS354" i="99"/>
  <c r="AN342" i="99"/>
  <c r="AS342" i="99"/>
  <c r="AP345" i="99"/>
  <c r="L345" i="99" s="1"/>
  <c r="AR347" i="99"/>
  <c r="AN349" i="99"/>
  <c r="AT349" i="99"/>
  <c r="O353" i="99"/>
  <c r="AJ353" i="99" s="1"/>
  <c r="AW353" i="99" s="1"/>
  <c r="AL353" i="99"/>
  <c r="AS353" i="99"/>
  <c r="AN354" i="99"/>
  <c r="AT354" i="99"/>
  <c r="AL357" i="99"/>
  <c r="AP363" i="99"/>
  <c r="L363" i="99" s="1"/>
  <c r="O364" i="99"/>
  <c r="AK364" i="99" s="1"/>
  <c r="AX364" i="99" s="1"/>
  <c r="AQ369" i="99"/>
  <c r="AL369" i="99"/>
  <c r="AR369" i="99"/>
  <c r="AP369" i="99"/>
  <c r="L369" i="99" s="1"/>
  <c r="AL327" i="99"/>
  <c r="AR329" i="99"/>
  <c r="J331" i="99"/>
  <c r="AG331" i="99"/>
  <c r="AM331" i="99"/>
  <c r="AS331" i="99"/>
  <c r="J333" i="99"/>
  <c r="AG334" i="99"/>
  <c r="AG335" i="99"/>
  <c r="AN335" i="99"/>
  <c r="J337" i="99"/>
  <c r="AG337" i="99"/>
  <c r="AM337" i="99"/>
  <c r="AS337" i="99"/>
  <c r="AL339" i="99"/>
  <c r="AR341" i="99"/>
  <c r="I342" i="99"/>
  <c r="O342" i="99"/>
  <c r="AJ342" i="99" s="1"/>
  <c r="AW342" i="99" s="1"/>
  <c r="AO342" i="99"/>
  <c r="AT342" i="99"/>
  <c r="AN343" i="99"/>
  <c r="AT343" i="99"/>
  <c r="AQ345" i="99"/>
  <c r="O347" i="99"/>
  <c r="AI347" i="99" s="1"/>
  <c r="AV347" i="99" s="1"/>
  <c r="AL347" i="99"/>
  <c r="AS347" i="99"/>
  <c r="AO348" i="99"/>
  <c r="O349" i="99"/>
  <c r="AO349" i="99"/>
  <c r="AM353" i="99"/>
  <c r="AT353" i="99"/>
  <c r="O354" i="99"/>
  <c r="AI354" i="99" s="1"/>
  <c r="AV354" i="99" s="1"/>
  <c r="AO354" i="99"/>
  <c r="AN355" i="99"/>
  <c r="AT355" i="99"/>
  <c r="AP357" i="99"/>
  <c r="L357" i="99" s="1"/>
  <c r="AR359" i="99"/>
  <c r="I360" i="99"/>
  <c r="AG360" i="99"/>
  <c r="AN360" i="99"/>
  <c r="AT360" i="99"/>
  <c r="AN361" i="99"/>
  <c r="AT361" i="99"/>
  <c r="AR363" i="99"/>
  <c r="AQ366" i="99"/>
  <c r="AS366" i="99"/>
  <c r="AM366" i="99"/>
  <c r="AG366" i="99"/>
  <c r="I366" i="99"/>
  <c r="AR366" i="99"/>
  <c r="J367" i="99"/>
  <c r="AG367" i="99"/>
  <c r="AN331" i="99"/>
  <c r="AT331" i="99"/>
  <c r="AL333" i="99"/>
  <c r="AR335" i="99"/>
  <c r="AN337" i="99"/>
  <c r="AT337" i="99"/>
  <c r="J342" i="99"/>
  <c r="AL342" i="99"/>
  <c r="AP342" i="99"/>
  <c r="L342" i="99" s="1"/>
  <c r="AR345" i="99"/>
  <c r="AM347" i="99"/>
  <c r="AT347" i="99"/>
  <c r="I349" i="99"/>
  <c r="AP349" i="99"/>
  <c r="L349" i="99" s="1"/>
  <c r="AG353" i="99"/>
  <c r="AN353" i="99"/>
  <c r="AL354" i="99"/>
  <c r="AR354" i="99"/>
  <c r="AR357" i="99"/>
  <c r="AO360" i="99"/>
  <c r="AG364" i="99"/>
  <c r="AR367" i="99"/>
  <c r="AP367" i="99"/>
  <c r="L367" i="99" s="1"/>
  <c r="I367" i="99"/>
  <c r="AO367" i="99"/>
  <c r="AQ372" i="99"/>
  <c r="AS372" i="99"/>
  <c r="AM372" i="99"/>
  <c r="AG372" i="99"/>
  <c r="I372" i="99"/>
  <c r="AO372" i="99"/>
  <c r="O372" i="99"/>
  <c r="AJ372" i="99" s="1"/>
  <c r="AW372" i="99" s="1"/>
  <c r="AT372" i="99"/>
  <c r="AN372" i="99"/>
  <c r="AR372" i="99"/>
  <c r="I379" i="99"/>
  <c r="AP379" i="99"/>
  <c r="L379" i="99" s="1"/>
  <c r="AR381" i="99"/>
  <c r="AS382" i="99"/>
  <c r="AM383" i="99"/>
  <c r="AT383" i="99"/>
  <c r="AG384" i="99"/>
  <c r="AM384" i="99"/>
  <c r="AR384" i="99"/>
  <c r="AM390" i="99"/>
  <c r="AS390" i="99"/>
  <c r="AR395" i="99"/>
  <c r="J396" i="99"/>
  <c r="AG396" i="99"/>
  <c r="AL396" i="99"/>
  <c r="AR396" i="99"/>
  <c r="AR398" i="99"/>
  <c r="AG399" i="99"/>
  <c r="AM399" i="99"/>
  <c r="AS399" i="99"/>
  <c r="J400" i="99"/>
  <c r="AG400" i="99"/>
  <c r="AM400" i="99"/>
  <c r="AR400" i="99"/>
  <c r="AO401" i="99"/>
  <c r="I402" i="99"/>
  <c r="AP403" i="99"/>
  <c r="L403" i="99" s="1"/>
  <c r="AN404" i="99"/>
  <c r="I405" i="99"/>
  <c r="AG405" i="99"/>
  <c r="AN405" i="99"/>
  <c r="AT405" i="99"/>
  <c r="AO406" i="99"/>
  <c r="AT406" i="99"/>
  <c r="AR408" i="99"/>
  <c r="AR410" i="99"/>
  <c r="I411" i="99"/>
  <c r="AG411" i="99"/>
  <c r="AM411" i="99"/>
  <c r="AS411" i="99"/>
  <c r="J412" i="99"/>
  <c r="AG412" i="99"/>
  <c r="AM412" i="99"/>
  <c r="AR412" i="99"/>
  <c r="J413" i="99"/>
  <c r="AP413" i="99"/>
  <c r="L413" i="99" s="1"/>
  <c r="O415" i="99"/>
  <c r="AK415" i="99" s="1"/>
  <c r="AX415" i="99" s="1"/>
  <c r="AL415" i="99"/>
  <c r="AS415" i="99"/>
  <c r="AL417" i="99"/>
  <c r="AR417" i="99"/>
  <c r="I418" i="99"/>
  <c r="AG425" i="99"/>
  <c r="AR425" i="99"/>
  <c r="AG427" i="99"/>
  <c r="AP427" i="99"/>
  <c r="L427" i="99" s="1"/>
  <c r="AR430" i="99"/>
  <c r="AO430" i="99"/>
  <c r="AM430" i="99"/>
  <c r="O430" i="99"/>
  <c r="AJ430" i="99" s="1"/>
  <c r="AW430" i="99" s="1"/>
  <c r="AS430" i="99"/>
  <c r="AR365" i="99"/>
  <c r="AS370" i="99"/>
  <c r="AM371" i="99"/>
  <c r="AT371" i="99"/>
  <c r="AN373" i="99"/>
  <c r="AT373" i="99"/>
  <c r="AL375" i="99"/>
  <c r="AR377" i="99"/>
  <c r="I378" i="99"/>
  <c r="O378" i="99"/>
  <c r="AJ378" i="99" s="1"/>
  <c r="AW378" i="99" s="1"/>
  <c r="AO378" i="99"/>
  <c r="AT378" i="99"/>
  <c r="J379" i="99"/>
  <c r="AG379" i="99"/>
  <c r="AM379" i="99"/>
  <c r="AS379" i="99"/>
  <c r="J381" i="99"/>
  <c r="AG382" i="99"/>
  <c r="AG383" i="99"/>
  <c r="AN383" i="99"/>
  <c r="AN384" i="99"/>
  <c r="AS384" i="99"/>
  <c r="AP385" i="99"/>
  <c r="L385" i="99" s="1"/>
  <c r="O390" i="99"/>
  <c r="AO390" i="99"/>
  <c r="AM394" i="99"/>
  <c r="I395" i="99"/>
  <c r="AL395" i="99"/>
  <c r="AT395" i="99"/>
  <c r="AM396" i="99"/>
  <c r="AS396" i="99"/>
  <c r="AN400" i="99"/>
  <c r="AS400" i="99"/>
  <c r="J403" i="99"/>
  <c r="AG403" i="99"/>
  <c r="AQ403" i="99"/>
  <c r="AR404" i="99"/>
  <c r="AO405" i="99"/>
  <c r="AL406" i="99"/>
  <c r="AP406" i="99"/>
  <c r="L406" i="99" s="1"/>
  <c r="AN411" i="99"/>
  <c r="AT411" i="99"/>
  <c r="AN412" i="99"/>
  <c r="AS412" i="99"/>
  <c r="J415" i="99"/>
  <c r="AM415" i="99"/>
  <c r="AM416" i="99"/>
  <c r="I417" i="99"/>
  <c r="AG417" i="99"/>
  <c r="AM417" i="99"/>
  <c r="AS417" i="99"/>
  <c r="AQ418" i="99"/>
  <c r="AR418" i="99"/>
  <c r="AM418" i="99"/>
  <c r="AG418" i="99"/>
  <c r="J418" i="99"/>
  <c r="AP418" i="99"/>
  <c r="L418" i="99" s="1"/>
  <c r="J425" i="99"/>
  <c r="J427" i="99"/>
  <c r="AN429" i="99"/>
  <c r="AL429" i="99"/>
  <c r="AT429" i="99"/>
  <c r="AR429" i="99"/>
  <c r="AN379" i="99"/>
  <c r="AT379" i="99"/>
  <c r="AL381" i="99"/>
  <c r="AR383" i="99"/>
  <c r="AN394" i="99"/>
  <c r="AN395" i="99"/>
  <c r="AR403" i="99"/>
  <c r="AG415" i="99"/>
  <c r="AP415" i="99"/>
  <c r="L415" i="99" s="1"/>
  <c r="AN416" i="99"/>
  <c r="AN417" i="99"/>
  <c r="AT417" i="99"/>
  <c r="AQ425" i="99"/>
  <c r="AP425" i="99"/>
  <c r="L425" i="99" s="1"/>
  <c r="O425" i="99"/>
  <c r="AJ425" i="99" s="1"/>
  <c r="AW425" i="99" s="1"/>
  <c r="AT425" i="99"/>
  <c r="AN425" i="99"/>
  <c r="AL425" i="99"/>
  <c r="AQ427" i="99"/>
  <c r="AT427" i="99"/>
  <c r="AO427" i="99"/>
  <c r="I427" i="99"/>
  <c r="AS427" i="99"/>
  <c r="AN427" i="99"/>
  <c r="O427" i="99"/>
  <c r="AL427" i="99"/>
  <c r="AG430" i="99"/>
  <c r="AR371" i="99"/>
  <c r="AG378" i="99"/>
  <c r="AM378" i="99"/>
  <c r="AR378" i="99"/>
  <c r="O379" i="99"/>
  <c r="AO379" i="99"/>
  <c r="AP381" i="99"/>
  <c r="L381" i="99" s="1"/>
  <c r="O382" i="99"/>
  <c r="AI382" i="99" s="1"/>
  <c r="AV382" i="99" s="1"/>
  <c r="AM382" i="99"/>
  <c r="O383" i="99"/>
  <c r="AK383" i="99" s="1"/>
  <c r="AX383" i="99" s="1"/>
  <c r="AL383" i="99"/>
  <c r="AS383" i="99"/>
  <c r="J384" i="99"/>
  <c r="AL384" i="99"/>
  <c r="AP384" i="99"/>
  <c r="L384" i="99" s="1"/>
  <c r="AN385" i="99"/>
  <c r="AT385" i="99"/>
  <c r="AL387" i="99"/>
  <c r="AR389" i="99"/>
  <c r="J390" i="99"/>
  <c r="AG390" i="99"/>
  <c r="AL390" i="99"/>
  <c r="AR390" i="99"/>
  <c r="J391" i="99"/>
  <c r="AQ391" i="99"/>
  <c r="AG393" i="99"/>
  <c r="AM393" i="99"/>
  <c r="AS393" i="99"/>
  <c r="AO395" i="99"/>
  <c r="I396" i="99"/>
  <c r="AP396" i="99"/>
  <c r="L396" i="99" s="1"/>
  <c r="I398" i="99"/>
  <c r="AO398" i="99"/>
  <c r="J399" i="99"/>
  <c r="AL399" i="99"/>
  <c r="AQ399" i="99"/>
  <c r="I400" i="99"/>
  <c r="AL400" i="99"/>
  <c r="AP400" i="99"/>
  <c r="L400" i="99" s="1"/>
  <c r="O403" i="99"/>
  <c r="AK403" i="99" s="1"/>
  <c r="AX403" i="99" s="1"/>
  <c r="AM403" i="99"/>
  <c r="AM405" i="99"/>
  <c r="AS405" i="99"/>
  <c r="J406" i="99"/>
  <c r="AG406" i="99"/>
  <c r="AN406" i="99"/>
  <c r="AS406" i="99"/>
  <c r="AQ408" i="99"/>
  <c r="AG410" i="99"/>
  <c r="AL411" i="99"/>
  <c r="AR411" i="99"/>
  <c r="I412" i="99"/>
  <c r="AL412" i="99"/>
  <c r="AP412" i="99"/>
  <c r="L412" i="99" s="1"/>
  <c r="I414" i="99"/>
  <c r="AR415" i="99"/>
  <c r="O417" i="99"/>
  <c r="AJ417" i="99" s="1"/>
  <c r="AW417" i="99" s="1"/>
  <c r="AO417" i="99"/>
  <c r="AN418" i="99"/>
  <c r="AT418" i="99"/>
  <c r="AL423" i="99"/>
  <c r="AN423" i="99"/>
  <c r="J423" i="99"/>
  <c r="AR423" i="99"/>
  <c r="AM425" i="99"/>
  <c r="AS426" i="99"/>
  <c r="AM427" i="99"/>
  <c r="I430" i="99"/>
  <c r="AG421" i="99"/>
  <c r="AP421" i="99"/>
  <c r="L421" i="99" s="1"/>
  <c r="AQ428" i="99"/>
  <c r="O432" i="99"/>
  <c r="AQ432" i="99"/>
  <c r="O433" i="99"/>
  <c r="AN433" i="99"/>
  <c r="AS433" i="99"/>
  <c r="O436" i="99"/>
  <c r="AI436" i="99" s="1"/>
  <c r="AV436" i="99" s="1"/>
  <c r="O439" i="99"/>
  <c r="AN439" i="99"/>
  <c r="AS439" i="99"/>
  <c r="AM441" i="99"/>
  <c r="AR442" i="99"/>
  <c r="O444" i="99"/>
  <c r="AK444" i="99" s="1"/>
  <c r="AX444" i="99" s="1"/>
  <c r="AS444" i="99"/>
  <c r="AQ445" i="99"/>
  <c r="I446" i="99"/>
  <c r="O446" i="99"/>
  <c r="AI446" i="99" s="1"/>
  <c r="AV446" i="99" s="1"/>
  <c r="AL446" i="99"/>
  <c r="AR446" i="99"/>
  <c r="AP447" i="99"/>
  <c r="L447" i="99" s="1"/>
  <c r="I449" i="99"/>
  <c r="O449" i="99"/>
  <c r="AN449" i="99"/>
  <c r="AS449" i="99"/>
  <c r="AQ450" i="99"/>
  <c r="AG452" i="99"/>
  <c r="AO452" i="99"/>
  <c r="AN453" i="99"/>
  <c r="O455" i="99"/>
  <c r="AN455" i="99"/>
  <c r="AS455" i="99"/>
  <c r="AP458" i="99"/>
  <c r="L458" i="99" s="1"/>
  <c r="J459" i="99"/>
  <c r="AG459" i="99"/>
  <c r="AP459" i="99"/>
  <c r="L459" i="99" s="1"/>
  <c r="I460" i="99"/>
  <c r="AN460" i="99"/>
  <c r="I461" i="99"/>
  <c r="AO461" i="99"/>
  <c r="AT461" i="99"/>
  <c r="O464" i="99"/>
  <c r="AK464" i="99" s="1"/>
  <c r="AX464" i="99" s="1"/>
  <c r="AM464" i="99"/>
  <c r="AS464" i="99"/>
  <c r="AR421" i="99"/>
  <c r="AO422" i="99"/>
  <c r="AP431" i="99"/>
  <c r="L431" i="99" s="1"/>
  <c r="AS432" i="99"/>
  <c r="I433" i="99"/>
  <c r="AO433" i="99"/>
  <c r="AT433" i="99"/>
  <c r="AR436" i="99"/>
  <c r="AG437" i="99"/>
  <c r="AN437" i="99"/>
  <c r="AT437" i="99"/>
  <c r="I439" i="99"/>
  <c r="AO439" i="99"/>
  <c r="AT439" i="99"/>
  <c r="J441" i="99"/>
  <c r="AG441" i="99"/>
  <c r="AP441" i="99"/>
  <c r="L441" i="99" s="1"/>
  <c r="I442" i="99"/>
  <c r="AL442" i="99"/>
  <c r="AT442" i="99"/>
  <c r="AG443" i="99"/>
  <c r="AO443" i="99"/>
  <c r="AM444" i="99"/>
  <c r="AR445" i="99"/>
  <c r="J446" i="99"/>
  <c r="AM446" i="99"/>
  <c r="AS446" i="99"/>
  <c r="O447" i="99"/>
  <c r="AJ447" i="99" s="1"/>
  <c r="AW447" i="99" s="1"/>
  <c r="AS447" i="99"/>
  <c r="J449" i="99"/>
  <c r="AO449" i="99"/>
  <c r="AT449" i="99"/>
  <c r="J450" i="99"/>
  <c r="AP452" i="99"/>
  <c r="L452" i="99" s="1"/>
  <c r="J453" i="99"/>
  <c r="AG453" i="99"/>
  <c r="AP453" i="99"/>
  <c r="L453" i="99" s="1"/>
  <c r="I454" i="99"/>
  <c r="AN454" i="99"/>
  <c r="I455" i="99"/>
  <c r="AO455" i="99"/>
  <c r="AT455" i="99"/>
  <c r="I458" i="99"/>
  <c r="O458" i="99"/>
  <c r="AI458" i="99" s="1"/>
  <c r="AV458" i="99" s="1"/>
  <c r="AL458" i="99"/>
  <c r="AR458" i="99"/>
  <c r="AS459" i="99"/>
  <c r="AO460" i="99"/>
  <c r="J461" i="99"/>
  <c r="AG461" i="99"/>
  <c r="AL461" i="99"/>
  <c r="AP461" i="99"/>
  <c r="L461" i="99" s="1"/>
  <c r="I464" i="99"/>
  <c r="AN464" i="99"/>
  <c r="AT464" i="99"/>
  <c r="AQ441" i="99"/>
  <c r="AN442" i="99"/>
  <c r="AG446" i="99"/>
  <c r="AO446" i="99"/>
  <c r="AG449" i="99"/>
  <c r="AL449" i="99"/>
  <c r="AP449" i="99"/>
  <c r="L449" i="99" s="1"/>
  <c r="AS453" i="99"/>
  <c r="AO454" i="99"/>
  <c r="AM461" i="99"/>
  <c r="AR461" i="99"/>
  <c r="AM433" i="99"/>
  <c r="AR433" i="99"/>
  <c r="AM439" i="99"/>
  <c r="AR439" i="99"/>
  <c r="O441" i="99"/>
  <c r="AK441" i="99" s="1"/>
  <c r="AX441" i="99" s="1"/>
  <c r="AS441" i="99"/>
  <c r="AQ444" i="99"/>
  <c r="AP446" i="99"/>
  <c r="L446" i="99" s="1"/>
  <c r="AM449" i="99"/>
  <c r="AR449" i="99"/>
  <c r="O450" i="99"/>
  <c r="O453" i="99"/>
  <c r="AJ453" i="99" s="1"/>
  <c r="AW453" i="99" s="1"/>
  <c r="AM453" i="99"/>
  <c r="AT453" i="99"/>
  <c r="AT454" i="99"/>
  <c r="AM455" i="99"/>
  <c r="AR455" i="99"/>
  <c r="AQ457" i="99"/>
  <c r="AG458" i="99"/>
  <c r="AO458" i="99"/>
  <c r="O461" i="99"/>
  <c r="AN461" i="99"/>
  <c r="AS461" i="99"/>
  <c r="AQ462" i="99"/>
  <c r="AQ464" i="99"/>
  <c r="AB5" i="99"/>
  <c r="N57" i="2" s="1"/>
  <c r="AC20" i="99"/>
  <c r="AP291" i="99"/>
  <c r="L291" i="99" s="1"/>
  <c r="J291" i="99"/>
  <c r="AO291" i="99"/>
  <c r="I291" i="99"/>
  <c r="AT291" i="99"/>
  <c r="AN291" i="99"/>
  <c r="AS291" i="99"/>
  <c r="AM291" i="99"/>
  <c r="AG291" i="99"/>
  <c r="O291" i="99"/>
  <c r="AR291" i="99"/>
  <c r="AL291" i="99"/>
  <c r="AQ291" i="99"/>
  <c r="W20" i="99"/>
  <c r="AP237" i="99"/>
  <c r="L237" i="99" s="1"/>
  <c r="J237" i="99"/>
  <c r="AO237" i="99"/>
  <c r="I237" i="99"/>
  <c r="AT237" i="99"/>
  <c r="AN237" i="99"/>
  <c r="AS237" i="99"/>
  <c r="AM237" i="99"/>
  <c r="AG237" i="99"/>
  <c r="O237" i="99"/>
  <c r="AR237" i="99"/>
  <c r="AL237" i="99"/>
  <c r="AO25" i="99"/>
  <c r="AS22" i="99"/>
  <c r="AM22" i="99"/>
  <c r="AG22" i="99"/>
  <c r="O22" i="99"/>
  <c r="AP22" i="99"/>
  <c r="J22" i="99"/>
  <c r="AO22" i="99"/>
  <c r="I22" i="99"/>
  <c r="AR22" i="99"/>
  <c r="I25" i="99"/>
  <c r="AQ237" i="99"/>
  <c r="AP249" i="99"/>
  <c r="L249" i="99" s="1"/>
  <c r="J249" i="99"/>
  <c r="AO249" i="99"/>
  <c r="I249" i="99"/>
  <c r="AT249" i="99"/>
  <c r="AN249" i="99"/>
  <c r="AS249" i="99"/>
  <c r="AM249" i="99"/>
  <c r="AG249" i="99"/>
  <c r="O249" i="99"/>
  <c r="AR249" i="99"/>
  <c r="AL249" i="99"/>
  <c r="AT262" i="99"/>
  <c r="AN262" i="99"/>
  <c r="AS262" i="99"/>
  <c r="AM262" i="99"/>
  <c r="AG262" i="99"/>
  <c r="O262" i="99"/>
  <c r="AL262" i="99"/>
  <c r="J262" i="99"/>
  <c r="I262" i="99"/>
  <c r="AR262" i="99"/>
  <c r="AQ262" i="99"/>
  <c r="AP262" i="99"/>
  <c r="L262" i="99" s="1"/>
  <c r="AP279" i="99"/>
  <c r="L279" i="99" s="1"/>
  <c r="J279" i="99"/>
  <c r="AO279" i="99"/>
  <c r="AS279" i="99"/>
  <c r="AM279" i="99"/>
  <c r="AG279" i="99"/>
  <c r="O279" i="99"/>
  <c r="AR279" i="99"/>
  <c r="AL279" i="99"/>
  <c r="I279" i="99"/>
  <c r="AT279" i="99"/>
  <c r="AQ279" i="99"/>
  <c r="AN279" i="99"/>
  <c r="AT22" i="99"/>
  <c r="AP25" i="99"/>
  <c r="L25" i="99" s="1"/>
  <c r="J25" i="99"/>
  <c r="AS25" i="99"/>
  <c r="AM25" i="99"/>
  <c r="AG25" i="99"/>
  <c r="O25" i="99"/>
  <c r="AR25" i="99"/>
  <c r="AL25" i="99"/>
  <c r="AT25" i="99"/>
  <c r="AR27" i="99"/>
  <c r="AL27" i="99"/>
  <c r="AO27" i="99"/>
  <c r="I27" i="99"/>
  <c r="AT27" i="99"/>
  <c r="AN27" i="99"/>
  <c r="AP27" i="99"/>
  <c r="L27" i="99" s="1"/>
  <c r="AO262" i="99"/>
  <c r="AA20" i="99"/>
  <c r="O27" i="99"/>
  <c r="AG27" i="99"/>
  <c r="AQ27" i="99"/>
  <c r="AS28" i="99"/>
  <c r="AM28" i="99"/>
  <c r="AG28" i="99"/>
  <c r="O28" i="99"/>
  <c r="AP28" i="99"/>
  <c r="L28" i="99" s="1"/>
  <c r="J28" i="99"/>
  <c r="AO28" i="99"/>
  <c r="I28" i="99"/>
  <c r="AR28" i="99"/>
  <c r="AP243" i="99"/>
  <c r="L243" i="99" s="1"/>
  <c r="J243" i="99"/>
  <c r="AO243" i="99"/>
  <c r="I243" i="99"/>
  <c r="AT243" i="99"/>
  <c r="AN243" i="99"/>
  <c r="AS243" i="99"/>
  <c r="AM243" i="99"/>
  <c r="AG243" i="99"/>
  <c r="O243" i="99"/>
  <c r="AR243" i="99"/>
  <c r="AL243" i="99"/>
  <c r="AQ249" i="99"/>
  <c r="AR328" i="99"/>
  <c r="AL328" i="99"/>
  <c r="AP328" i="99"/>
  <c r="L328" i="99" s="1"/>
  <c r="J328" i="99"/>
  <c r="AO328" i="99"/>
  <c r="I328" i="99"/>
  <c r="AT328" i="99"/>
  <c r="AN328" i="99"/>
  <c r="AQ328" i="99"/>
  <c r="AM328" i="99"/>
  <c r="AG328" i="99"/>
  <c r="O328" i="99"/>
  <c r="AS328" i="99"/>
  <c r="J23" i="99"/>
  <c r="AP23" i="99"/>
  <c r="L23" i="99" s="1"/>
  <c r="AQ24" i="99"/>
  <c r="O26" i="99"/>
  <c r="AG26" i="99"/>
  <c r="AM26" i="99"/>
  <c r="AS26" i="99"/>
  <c r="AP29" i="99"/>
  <c r="L29" i="99" s="1"/>
  <c r="AQ30" i="99"/>
  <c r="AN233" i="99"/>
  <c r="AT233" i="99"/>
  <c r="I234" i="99"/>
  <c r="AO234" i="99"/>
  <c r="AP235" i="99"/>
  <c r="L235" i="99" s="1"/>
  <c r="AQ236" i="99"/>
  <c r="O238" i="99"/>
  <c r="AG238" i="99"/>
  <c r="AM238" i="99"/>
  <c r="AS238" i="99"/>
  <c r="AN239" i="99"/>
  <c r="AT239" i="99"/>
  <c r="I240" i="99"/>
  <c r="AO240" i="99"/>
  <c r="AQ242" i="99"/>
  <c r="O244" i="99"/>
  <c r="AG244" i="99"/>
  <c r="AM244" i="99"/>
  <c r="AS244" i="99"/>
  <c r="AN245" i="99"/>
  <c r="AT245" i="99"/>
  <c r="I246" i="99"/>
  <c r="AO246" i="99"/>
  <c r="AQ248" i="99"/>
  <c r="O250" i="99"/>
  <c r="AG250" i="99"/>
  <c r="AM250" i="99"/>
  <c r="AS250" i="99"/>
  <c r="AN251" i="99"/>
  <c r="AT251" i="99"/>
  <c r="I252" i="99"/>
  <c r="AO252" i="99"/>
  <c r="AS255" i="99"/>
  <c r="AM255" i="99"/>
  <c r="AG255" i="99"/>
  <c r="O255" i="99"/>
  <c r="AR255" i="99"/>
  <c r="AL255" i="99"/>
  <c r="AP255" i="99"/>
  <c r="L255" i="99" s="1"/>
  <c r="AR256" i="99"/>
  <c r="AO257" i="99"/>
  <c r="I257" i="99"/>
  <c r="AT257" i="99"/>
  <c r="AN257" i="99"/>
  <c r="AL257" i="99"/>
  <c r="O258" i="99"/>
  <c r="AG258" i="99"/>
  <c r="AQ258" i="99"/>
  <c r="I261" i="99"/>
  <c r="AN261" i="99"/>
  <c r="AR263" i="99"/>
  <c r="AP264" i="99"/>
  <c r="L264" i="99" s="1"/>
  <c r="J264" i="99"/>
  <c r="AO264" i="99"/>
  <c r="I264" i="99"/>
  <c r="AM264" i="99"/>
  <c r="O269" i="99"/>
  <c r="AG269" i="99"/>
  <c r="AQ269" i="99"/>
  <c r="AS270" i="99"/>
  <c r="AM270" i="99"/>
  <c r="AG270" i="99"/>
  <c r="O270" i="99"/>
  <c r="AP270" i="99"/>
  <c r="L270" i="99" s="1"/>
  <c r="J270" i="99"/>
  <c r="AO270" i="99"/>
  <c r="I270" i="99"/>
  <c r="AR270" i="99"/>
  <c r="AO273" i="99"/>
  <c r="AL276" i="99"/>
  <c r="AN282" i="99"/>
  <c r="AL24" i="99"/>
  <c r="AN26" i="99"/>
  <c r="AT26" i="99"/>
  <c r="AL30" i="99"/>
  <c r="I233" i="99"/>
  <c r="AO233" i="99"/>
  <c r="J234" i="99"/>
  <c r="AP234" i="99"/>
  <c r="L234" i="99" s="1"/>
  <c r="AL236" i="99"/>
  <c r="AN238" i="99"/>
  <c r="AT238" i="99"/>
  <c r="I239" i="99"/>
  <c r="AO239" i="99"/>
  <c r="J240" i="99"/>
  <c r="AP240" i="99"/>
  <c r="L240" i="99" s="1"/>
  <c r="AL242" i="99"/>
  <c r="AN244" i="99"/>
  <c r="AT244" i="99"/>
  <c r="I245" i="99"/>
  <c r="AO245" i="99"/>
  <c r="J246" i="99"/>
  <c r="AP246" i="99"/>
  <c r="L246" i="99" s="1"/>
  <c r="AL248" i="99"/>
  <c r="AN250" i="99"/>
  <c r="AT250" i="99"/>
  <c r="I251" i="99"/>
  <c r="AO251" i="99"/>
  <c r="J252" i="99"/>
  <c r="AQ252" i="99"/>
  <c r="AQ255" i="99"/>
  <c r="AM257" i="99"/>
  <c r="J261" i="99"/>
  <c r="J263" i="99"/>
  <c r="AN264" i="99"/>
  <c r="AT268" i="99"/>
  <c r="AN268" i="99"/>
  <c r="AS268" i="99"/>
  <c r="AM268" i="99"/>
  <c r="AG268" i="99"/>
  <c r="O268" i="99"/>
  <c r="AO268" i="99"/>
  <c r="AT270" i="99"/>
  <c r="I273" i="99"/>
  <c r="J275" i="99"/>
  <c r="AN276" i="99"/>
  <c r="AP285" i="99"/>
  <c r="L285" i="99" s="1"/>
  <c r="J285" i="99"/>
  <c r="AO285" i="99"/>
  <c r="I285" i="99"/>
  <c r="AS285" i="99"/>
  <c r="AM285" i="99"/>
  <c r="AG285" i="99"/>
  <c r="O285" i="99"/>
  <c r="AR285" i="99"/>
  <c r="AL285" i="99"/>
  <c r="AP303" i="99"/>
  <c r="L303" i="99" s="1"/>
  <c r="J303" i="99"/>
  <c r="AO303" i="99"/>
  <c r="I303" i="99"/>
  <c r="AT303" i="99"/>
  <c r="AN303" i="99"/>
  <c r="AS303" i="99"/>
  <c r="AM303" i="99"/>
  <c r="AG303" i="99"/>
  <c r="O303" i="99"/>
  <c r="AR303" i="99"/>
  <c r="AL303" i="99"/>
  <c r="AK334" i="99"/>
  <c r="AX334" i="99" s="1"/>
  <c r="AQ234" i="99"/>
  <c r="AQ240" i="99"/>
  <c r="AQ246" i="99"/>
  <c r="AR252" i="99"/>
  <c r="AS261" i="99"/>
  <c r="AM261" i="99"/>
  <c r="AG261" i="99"/>
  <c r="O261" i="99"/>
  <c r="AR261" i="99"/>
  <c r="AL261" i="99"/>
  <c r="AP261" i="99"/>
  <c r="L261" i="99" s="1"/>
  <c r="AO263" i="99"/>
  <c r="I263" i="99"/>
  <c r="AT263" i="99"/>
  <c r="AN263" i="99"/>
  <c r="AL263" i="99"/>
  <c r="AP273" i="99"/>
  <c r="L273" i="99" s="1"/>
  <c r="J273" i="99"/>
  <c r="AS273" i="99"/>
  <c r="AM273" i="99"/>
  <c r="AG273" i="99"/>
  <c r="O273" i="99"/>
  <c r="AR273" i="99"/>
  <c r="AL273" i="99"/>
  <c r="AT273" i="99"/>
  <c r="AR275" i="99"/>
  <c r="AL275" i="99"/>
  <c r="AO275" i="99"/>
  <c r="I275" i="99"/>
  <c r="AT275" i="99"/>
  <c r="AN275" i="99"/>
  <c r="AP275" i="99"/>
  <c r="L275" i="99" s="1"/>
  <c r="AQ233" i="99"/>
  <c r="AL234" i="99"/>
  <c r="AR234" i="99"/>
  <c r="AQ239" i="99"/>
  <c r="AL240" i="99"/>
  <c r="AR240" i="99"/>
  <c r="AQ245" i="99"/>
  <c r="AL246" i="99"/>
  <c r="AR246" i="99"/>
  <c r="AQ251" i="99"/>
  <c r="L252" i="99"/>
  <c r="AL252" i="99"/>
  <c r="AS252" i="99"/>
  <c r="AT256" i="99"/>
  <c r="AN256" i="99"/>
  <c r="AS256" i="99"/>
  <c r="AM256" i="99"/>
  <c r="AG256" i="99"/>
  <c r="O256" i="99"/>
  <c r="AO256" i="99"/>
  <c r="AQ261" i="99"/>
  <c r="AM263" i="99"/>
  <c r="AG275" i="99"/>
  <c r="AQ275" i="99"/>
  <c r="AS276" i="99"/>
  <c r="AM276" i="99"/>
  <c r="AG276" i="99"/>
  <c r="O276" i="99"/>
  <c r="AP276" i="99"/>
  <c r="L276" i="99" s="1"/>
  <c r="J276" i="99"/>
  <c r="AO276" i="99"/>
  <c r="I276" i="99"/>
  <c r="AR276" i="99"/>
  <c r="AI293" i="99"/>
  <c r="AV293" i="99" s="1"/>
  <c r="AP297" i="99"/>
  <c r="L297" i="99" s="1"/>
  <c r="J297" i="99"/>
  <c r="AO297" i="99"/>
  <c r="I297" i="99"/>
  <c r="AT297" i="99"/>
  <c r="AN297" i="99"/>
  <c r="AS297" i="99"/>
  <c r="AM297" i="99"/>
  <c r="AG297" i="99"/>
  <c r="O297" i="99"/>
  <c r="AR297" i="99"/>
  <c r="AL297" i="99"/>
  <c r="AO346" i="99"/>
  <c r="I346" i="99"/>
  <c r="AT346" i="99"/>
  <c r="AN346" i="99"/>
  <c r="AS346" i="99"/>
  <c r="J346" i="99"/>
  <c r="AR346" i="99"/>
  <c r="AQ346" i="99"/>
  <c r="AP346" i="99"/>
  <c r="L346" i="99" s="1"/>
  <c r="AG346" i="99"/>
  <c r="O346" i="99"/>
  <c r="AM346" i="99"/>
  <c r="AL346" i="99"/>
  <c r="AL233" i="99"/>
  <c r="O234" i="99"/>
  <c r="AG234" i="99"/>
  <c r="AM234" i="99"/>
  <c r="AL239" i="99"/>
  <c r="O240" i="99"/>
  <c r="AG240" i="99"/>
  <c r="AM240" i="99"/>
  <c r="AL245" i="99"/>
  <c r="O246" i="99"/>
  <c r="AG246" i="99"/>
  <c r="AM246" i="99"/>
  <c r="L251" i="99"/>
  <c r="AL251" i="99"/>
  <c r="O252" i="99"/>
  <c r="AG252" i="99"/>
  <c r="AM252" i="99"/>
  <c r="AT252" i="99"/>
  <c r="AP256" i="99"/>
  <c r="L256" i="99" s="1"/>
  <c r="AP258" i="99"/>
  <c r="L258" i="99" s="1"/>
  <c r="J258" i="99"/>
  <c r="AO258" i="99"/>
  <c r="I258" i="99"/>
  <c r="AM258" i="99"/>
  <c r="AT261" i="99"/>
  <c r="O263" i="99"/>
  <c r="AG263" i="99"/>
  <c r="AP263" i="99"/>
  <c r="L263" i="99" s="1"/>
  <c r="AS267" i="99"/>
  <c r="AM267" i="99"/>
  <c r="AG267" i="99"/>
  <c r="O267" i="99"/>
  <c r="AR267" i="99"/>
  <c r="AL267" i="99"/>
  <c r="AP267" i="99"/>
  <c r="L267" i="99" s="1"/>
  <c r="AR269" i="99"/>
  <c r="AL269" i="99"/>
  <c r="AO269" i="99"/>
  <c r="I269" i="99"/>
  <c r="AT269" i="99"/>
  <c r="AN269" i="99"/>
  <c r="AM269" i="99"/>
  <c r="AS275" i="99"/>
  <c r="AT276" i="99"/>
  <c r="AS282" i="99"/>
  <c r="AM282" i="99"/>
  <c r="AG282" i="99"/>
  <c r="O282" i="99"/>
  <c r="AR282" i="99"/>
  <c r="AL282" i="99"/>
  <c r="AP282" i="99"/>
  <c r="L282" i="99" s="1"/>
  <c r="J282" i="99"/>
  <c r="AO282" i="99"/>
  <c r="I282" i="99"/>
  <c r="AP338" i="99"/>
  <c r="L338" i="99" s="1"/>
  <c r="J338" i="99"/>
  <c r="AO338" i="99"/>
  <c r="I338" i="99"/>
  <c r="AT338" i="99"/>
  <c r="AN338" i="99"/>
  <c r="AS338" i="99"/>
  <c r="AM338" i="99"/>
  <c r="AG338" i="99"/>
  <c r="O338" i="99"/>
  <c r="AR338" i="99"/>
  <c r="AL338" i="99"/>
  <c r="AQ338" i="99"/>
  <c r="AQ254" i="99"/>
  <c r="AQ260" i="99"/>
  <c r="AQ266" i="99"/>
  <c r="AQ272" i="99"/>
  <c r="O274" i="99"/>
  <c r="AG274" i="99"/>
  <c r="AM274" i="99"/>
  <c r="AS274" i="99"/>
  <c r="AQ278" i="99"/>
  <c r="O280" i="99"/>
  <c r="AG280" i="99"/>
  <c r="AM280" i="99"/>
  <c r="AS280" i="99"/>
  <c r="AN281" i="99"/>
  <c r="AT281" i="99"/>
  <c r="AQ284" i="99"/>
  <c r="O286" i="99"/>
  <c r="AG286" i="99"/>
  <c r="AM286" i="99"/>
  <c r="AS286" i="99"/>
  <c r="AN287" i="99"/>
  <c r="AT287" i="99"/>
  <c r="I288" i="99"/>
  <c r="AO288" i="99"/>
  <c r="AQ290" i="99"/>
  <c r="O292" i="99"/>
  <c r="AG292" i="99"/>
  <c r="AM292" i="99"/>
  <c r="AS292" i="99"/>
  <c r="AN293" i="99"/>
  <c r="AT293" i="99"/>
  <c r="I294" i="99"/>
  <c r="AO294" i="99"/>
  <c r="AQ296" i="99"/>
  <c r="O298" i="99"/>
  <c r="AG298" i="99"/>
  <c r="AM298" i="99"/>
  <c r="AS298" i="99"/>
  <c r="AN299" i="99"/>
  <c r="AT299" i="99"/>
  <c r="I300" i="99"/>
  <c r="AO300" i="99"/>
  <c r="AQ302" i="99"/>
  <c r="AQ304" i="99"/>
  <c r="AT309" i="99"/>
  <c r="AN309" i="99"/>
  <c r="AS309" i="99"/>
  <c r="AM309" i="99"/>
  <c r="AG309" i="99"/>
  <c r="O309" i="99"/>
  <c r="AO309" i="99"/>
  <c r="AQ310" i="99"/>
  <c r="AT315" i="99"/>
  <c r="AN315" i="99"/>
  <c r="AS315" i="99"/>
  <c r="AM315" i="99"/>
  <c r="AG315" i="99"/>
  <c r="O315" i="99"/>
  <c r="AO315" i="99"/>
  <c r="AQ316" i="99"/>
  <c r="I320" i="99"/>
  <c r="AO320" i="99"/>
  <c r="AL321" i="99"/>
  <c r="AP326" i="99"/>
  <c r="L326" i="99" s="1"/>
  <c r="J326" i="99"/>
  <c r="AT326" i="99"/>
  <c r="AN326" i="99"/>
  <c r="AS326" i="99"/>
  <c r="AM326" i="99"/>
  <c r="AG326" i="99"/>
  <c r="O326" i="99"/>
  <c r="AR326" i="99"/>
  <c r="AL326" i="99"/>
  <c r="AR344" i="99"/>
  <c r="AP344" i="99"/>
  <c r="L344" i="99" s="1"/>
  <c r="J344" i="99"/>
  <c r="AO344" i="99"/>
  <c r="I344" i="99"/>
  <c r="AN344" i="99"/>
  <c r="AT344" i="99"/>
  <c r="AM344" i="99"/>
  <c r="AG344" i="99"/>
  <c r="O344" i="99"/>
  <c r="AS344" i="99"/>
  <c r="AL344" i="99"/>
  <c r="L254" i="99"/>
  <c r="AL254" i="99"/>
  <c r="AL260" i="99"/>
  <c r="AL266" i="99"/>
  <c r="AL272" i="99"/>
  <c r="AN274" i="99"/>
  <c r="AT274" i="99"/>
  <c r="AL278" i="99"/>
  <c r="AN280" i="99"/>
  <c r="AT280" i="99"/>
  <c r="I281" i="99"/>
  <c r="AO281" i="99"/>
  <c r="AL284" i="99"/>
  <c r="AN286" i="99"/>
  <c r="AT286" i="99"/>
  <c r="I287" i="99"/>
  <c r="AO287" i="99"/>
  <c r="J288" i="99"/>
  <c r="AP288" i="99"/>
  <c r="L288" i="99" s="1"/>
  <c r="AL290" i="99"/>
  <c r="AN292" i="99"/>
  <c r="AT292" i="99"/>
  <c r="I293" i="99"/>
  <c r="AO293" i="99"/>
  <c r="J294" i="99"/>
  <c r="AP294" i="99"/>
  <c r="L294" i="99" s="1"/>
  <c r="AL296" i="99"/>
  <c r="AN298" i="99"/>
  <c r="AT298" i="99"/>
  <c r="I299" i="99"/>
  <c r="AO299" i="99"/>
  <c r="J300" i="99"/>
  <c r="AP300" i="99"/>
  <c r="L300" i="99" s="1"/>
  <c r="AL302" i="99"/>
  <c r="AP305" i="99"/>
  <c r="L305" i="99" s="1"/>
  <c r="J305" i="99"/>
  <c r="AO305" i="99"/>
  <c r="I305" i="99"/>
  <c r="AM305" i="99"/>
  <c r="I308" i="99"/>
  <c r="AP309" i="99"/>
  <c r="L309" i="99" s="1"/>
  <c r="AP311" i="99"/>
  <c r="L311" i="99" s="1"/>
  <c r="J311" i="99"/>
  <c r="AO311" i="99"/>
  <c r="I311" i="99"/>
  <c r="AM311" i="99"/>
  <c r="I314" i="99"/>
  <c r="AP315" i="99"/>
  <c r="L315" i="99" s="1"/>
  <c r="AP317" i="99"/>
  <c r="L317" i="99" s="1"/>
  <c r="J317" i="99"/>
  <c r="AO317" i="99"/>
  <c r="I317" i="99"/>
  <c r="AM317" i="99"/>
  <c r="AK318" i="99"/>
  <c r="AX318" i="99" s="1"/>
  <c r="AJ318" i="99"/>
  <c r="AW318" i="99" s="1"/>
  <c r="J320" i="99"/>
  <c r="J321" i="99"/>
  <c r="AP322" i="99"/>
  <c r="L322" i="99" s="1"/>
  <c r="J322" i="99"/>
  <c r="AO322" i="99"/>
  <c r="I322" i="99"/>
  <c r="AT322" i="99"/>
  <c r="AN322" i="99"/>
  <c r="AM322" i="99"/>
  <c r="AR358" i="99"/>
  <c r="AL358" i="99"/>
  <c r="AP358" i="99"/>
  <c r="L358" i="99" s="1"/>
  <c r="J358" i="99"/>
  <c r="AO358" i="99"/>
  <c r="I358" i="99"/>
  <c r="AT358" i="99"/>
  <c r="AN358" i="99"/>
  <c r="AQ358" i="99"/>
  <c r="AM358" i="99"/>
  <c r="AG358" i="99"/>
  <c r="O358" i="99"/>
  <c r="AQ288" i="99"/>
  <c r="AQ294" i="99"/>
  <c r="AQ300" i="99"/>
  <c r="AT320" i="99"/>
  <c r="AN320" i="99"/>
  <c r="AS320" i="99"/>
  <c r="AM320" i="99"/>
  <c r="AG320" i="99"/>
  <c r="O320" i="99"/>
  <c r="AR320" i="99"/>
  <c r="AL320" i="99"/>
  <c r="L320" i="99"/>
  <c r="AQ320" i="99"/>
  <c r="AO321" i="99"/>
  <c r="I321" i="99"/>
  <c r="AT321" i="99"/>
  <c r="AN321" i="99"/>
  <c r="AS321" i="99"/>
  <c r="AM321" i="99"/>
  <c r="AG321" i="99"/>
  <c r="O321" i="99"/>
  <c r="AQ321" i="99"/>
  <c r="AQ281" i="99"/>
  <c r="AQ287" i="99"/>
  <c r="AL288" i="99"/>
  <c r="AR288" i="99"/>
  <c r="AQ293" i="99"/>
  <c r="AL294" i="99"/>
  <c r="AR294" i="99"/>
  <c r="AQ299" i="99"/>
  <c r="AL300" i="99"/>
  <c r="AR300" i="99"/>
  <c r="AO304" i="99"/>
  <c r="I304" i="99"/>
  <c r="AT304" i="99"/>
  <c r="AN304" i="99"/>
  <c r="AL304" i="99"/>
  <c r="AS308" i="99"/>
  <c r="AM308" i="99"/>
  <c r="AG308" i="99"/>
  <c r="O308" i="99"/>
  <c r="AR308" i="99"/>
  <c r="AL308" i="99"/>
  <c r="AP308" i="99"/>
  <c r="L308" i="99" s="1"/>
  <c r="AO310" i="99"/>
  <c r="I310" i="99"/>
  <c r="AT310" i="99"/>
  <c r="AN310" i="99"/>
  <c r="AL310" i="99"/>
  <c r="AS314" i="99"/>
  <c r="AM314" i="99"/>
  <c r="AG314" i="99"/>
  <c r="O314" i="99"/>
  <c r="AR314" i="99"/>
  <c r="AL314" i="99"/>
  <c r="AP314" i="99"/>
  <c r="L314" i="99" s="1"/>
  <c r="AO316" i="99"/>
  <c r="I316" i="99"/>
  <c r="AT316" i="99"/>
  <c r="AN316" i="99"/>
  <c r="AL316" i="99"/>
  <c r="L321" i="99"/>
  <c r="AR321" i="99"/>
  <c r="AJ348" i="99"/>
  <c r="AW348" i="99" s="1"/>
  <c r="AL281" i="99"/>
  <c r="AL287" i="99"/>
  <c r="O288" i="99"/>
  <c r="AG288" i="99"/>
  <c r="AM288" i="99"/>
  <c r="AL293" i="99"/>
  <c r="O294" i="99"/>
  <c r="AG294" i="99"/>
  <c r="AM294" i="99"/>
  <c r="AL299" i="99"/>
  <c r="O300" i="99"/>
  <c r="AG300" i="99"/>
  <c r="AM300" i="99"/>
  <c r="AM304" i="99"/>
  <c r="AQ308" i="99"/>
  <c r="AM310" i="99"/>
  <c r="AQ314" i="99"/>
  <c r="AM316" i="99"/>
  <c r="AP332" i="99"/>
  <c r="L332" i="99" s="1"/>
  <c r="J332" i="99"/>
  <c r="AO332" i="99"/>
  <c r="I332" i="99"/>
  <c r="AT332" i="99"/>
  <c r="AN332" i="99"/>
  <c r="AS332" i="99"/>
  <c r="AM332" i="99"/>
  <c r="AG332" i="99"/>
  <c r="O332" i="99"/>
  <c r="AR332" i="99"/>
  <c r="AL332" i="99"/>
  <c r="AP352" i="99"/>
  <c r="L352" i="99" s="1"/>
  <c r="J352" i="99"/>
  <c r="AO352" i="99"/>
  <c r="I352" i="99"/>
  <c r="AT352" i="99"/>
  <c r="AN352" i="99"/>
  <c r="AL352" i="99"/>
  <c r="AS352" i="99"/>
  <c r="AR352" i="99"/>
  <c r="AG352" i="99"/>
  <c r="O352" i="99"/>
  <c r="AQ352" i="99"/>
  <c r="J306" i="99"/>
  <c r="AP306" i="99"/>
  <c r="L306" i="99" s="1"/>
  <c r="AQ307" i="99"/>
  <c r="J312" i="99"/>
  <c r="AP312" i="99"/>
  <c r="L312" i="99" s="1"/>
  <c r="AQ313" i="99"/>
  <c r="J318" i="99"/>
  <c r="AP318" i="99"/>
  <c r="L318" i="99" s="1"/>
  <c r="AQ319" i="99"/>
  <c r="I323" i="99"/>
  <c r="AO323" i="99"/>
  <c r="AQ325" i="99"/>
  <c r="O327" i="99"/>
  <c r="AG327" i="99"/>
  <c r="AM327" i="99"/>
  <c r="AS327" i="99"/>
  <c r="I329" i="99"/>
  <c r="AO329" i="99"/>
  <c r="AQ331" i="99"/>
  <c r="O333" i="99"/>
  <c r="AG333" i="99"/>
  <c r="AM333" i="99"/>
  <c r="AS333" i="99"/>
  <c r="AN334" i="99"/>
  <c r="AT334" i="99"/>
  <c r="I335" i="99"/>
  <c r="AO335" i="99"/>
  <c r="AQ337" i="99"/>
  <c r="O339" i="99"/>
  <c r="AG339" i="99"/>
  <c r="AM339" i="99"/>
  <c r="AS339" i="99"/>
  <c r="AN340" i="99"/>
  <c r="AT340" i="99"/>
  <c r="I341" i="99"/>
  <c r="AO341" i="99"/>
  <c r="AQ343" i="99"/>
  <c r="I345" i="99"/>
  <c r="AT350" i="99"/>
  <c r="AN350" i="99"/>
  <c r="AS350" i="99"/>
  <c r="AM350" i="99"/>
  <c r="AG350" i="99"/>
  <c r="O350" i="99"/>
  <c r="AR350" i="99"/>
  <c r="AL350" i="99"/>
  <c r="AQ350" i="99"/>
  <c r="AO351" i="99"/>
  <c r="I351" i="99"/>
  <c r="AT351" i="99"/>
  <c r="AN351" i="99"/>
  <c r="AS351" i="99"/>
  <c r="AM351" i="99"/>
  <c r="AG351" i="99"/>
  <c r="O351" i="99"/>
  <c r="AQ351" i="99"/>
  <c r="AP356" i="99"/>
  <c r="L356" i="99" s="1"/>
  <c r="J356" i="99"/>
  <c r="AT356" i="99"/>
  <c r="AN356" i="99"/>
  <c r="AS356" i="99"/>
  <c r="AM356" i="99"/>
  <c r="AG356" i="99"/>
  <c r="O356" i="99"/>
  <c r="AR356" i="99"/>
  <c r="AL356" i="99"/>
  <c r="AO362" i="99"/>
  <c r="AM364" i="99"/>
  <c r="AL307" i="99"/>
  <c r="AL313" i="99"/>
  <c r="AL319" i="99"/>
  <c r="J323" i="99"/>
  <c r="AP323" i="99"/>
  <c r="L323" i="99" s="1"/>
  <c r="AL325" i="99"/>
  <c r="AN327" i="99"/>
  <c r="AT327" i="99"/>
  <c r="J329" i="99"/>
  <c r="AP329" i="99"/>
  <c r="L329" i="99" s="1"/>
  <c r="AL331" i="99"/>
  <c r="AN333" i="99"/>
  <c r="AT333" i="99"/>
  <c r="I334" i="99"/>
  <c r="AO334" i="99"/>
  <c r="J335" i="99"/>
  <c r="AP335" i="99"/>
  <c r="L335" i="99" s="1"/>
  <c r="AL337" i="99"/>
  <c r="AN339" i="99"/>
  <c r="AT339" i="99"/>
  <c r="I340" i="99"/>
  <c r="AO340" i="99"/>
  <c r="J341" i="99"/>
  <c r="AP341" i="99"/>
  <c r="L341" i="99" s="1"/>
  <c r="AL343" i="99"/>
  <c r="J345" i="99"/>
  <c r="AR351" i="99"/>
  <c r="AQ362" i="99"/>
  <c r="I327" i="99"/>
  <c r="AO327" i="99"/>
  <c r="I333" i="99"/>
  <c r="AO333" i="99"/>
  <c r="J334" i="99"/>
  <c r="AP334" i="99"/>
  <c r="L334" i="99" s="1"/>
  <c r="I339" i="99"/>
  <c r="AO339" i="99"/>
  <c r="J340" i="99"/>
  <c r="AP340" i="99"/>
  <c r="L340" i="99" s="1"/>
  <c r="AT345" i="99"/>
  <c r="AN345" i="99"/>
  <c r="AS345" i="99"/>
  <c r="AM345" i="99"/>
  <c r="AG345" i="99"/>
  <c r="O345" i="99"/>
  <c r="AO345" i="99"/>
  <c r="AR364" i="99"/>
  <c r="AL364" i="99"/>
  <c r="AP364" i="99"/>
  <c r="L364" i="99" s="1"/>
  <c r="J364" i="99"/>
  <c r="AO364" i="99"/>
  <c r="I364" i="99"/>
  <c r="AT364" i="99"/>
  <c r="AN364" i="99"/>
  <c r="AS364" i="99"/>
  <c r="AP374" i="99"/>
  <c r="L374" i="99" s="1"/>
  <c r="J374" i="99"/>
  <c r="AO374" i="99"/>
  <c r="I374" i="99"/>
  <c r="AT374" i="99"/>
  <c r="AN374" i="99"/>
  <c r="AS374" i="99"/>
  <c r="AM374" i="99"/>
  <c r="AG374" i="99"/>
  <c r="O374" i="99"/>
  <c r="AR374" i="99"/>
  <c r="AL374" i="99"/>
  <c r="AO397" i="99"/>
  <c r="I397" i="99"/>
  <c r="AS397" i="99"/>
  <c r="AM397" i="99"/>
  <c r="AG397" i="99"/>
  <c r="O397" i="99"/>
  <c r="AR397" i="99"/>
  <c r="AL397" i="99"/>
  <c r="AQ397" i="99"/>
  <c r="J397" i="99"/>
  <c r="AP397" i="99"/>
  <c r="L397" i="99" s="1"/>
  <c r="AN397" i="99"/>
  <c r="AQ334" i="99"/>
  <c r="AQ340" i="99"/>
  <c r="AP362" i="99"/>
  <c r="L362" i="99" s="1"/>
  <c r="J362" i="99"/>
  <c r="AT362" i="99"/>
  <c r="AN362" i="99"/>
  <c r="AS362" i="99"/>
  <c r="AM362" i="99"/>
  <c r="AG362" i="99"/>
  <c r="O362" i="99"/>
  <c r="AR362" i="99"/>
  <c r="AL362" i="99"/>
  <c r="AP380" i="99"/>
  <c r="L380" i="99" s="1"/>
  <c r="J380" i="99"/>
  <c r="AO380" i="99"/>
  <c r="I380" i="99"/>
  <c r="AT380" i="99"/>
  <c r="AN380" i="99"/>
  <c r="AS380" i="99"/>
  <c r="AM380" i="99"/>
  <c r="AG380" i="99"/>
  <c r="O380" i="99"/>
  <c r="AR380" i="99"/>
  <c r="AL380" i="99"/>
  <c r="AT397" i="99"/>
  <c r="AL334" i="99"/>
  <c r="AL340" i="99"/>
  <c r="AP368" i="99"/>
  <c r="L368" i="99" s="1"/>
  <c r="J368" i="99"/>
  <c r="AO368" i="99"/>
  <c r="I368" i="99"/>
  <c r="AT368" i="99"/>
  <c r="AN368" i="99"/>
  <c r="AS368" i="99"/>
  <c r="AM368" i="99"/>
  <c r="AG368" i="99"/>
  <c r="O368" i="99"/>
  <c r="AR368" i="99"/>
  <c r="AL368" i="99"/>
  <c r="AP386" i="99"/>
  <c r="L386" i="99" s="1"/>
  <c r="J386" i="99"/>
  <c r="AO386" i="99"/>
  <c r="I386" i="99"/>
  <c r="AT386" i="99"/>
  <c r="AN386" i="99"/>
  <c r="AS386" i="99"/>
  <c r="AM386" i="99"/>
  <c r="AG386" i="99"/>
  <c r="O386" i="99"/>
  <c r="AR386" i="99"/>
  <c r="AL386" i="99"/>
  <c r="I347" i="99"/>
  <c r="AO347" i="99"/>
  <c r="J348" i="99"/>
  <c r="AP348" i="99"/>
  <c r="L348" i="99" s="1"/>
  <c r="AQ349" i="99"/>
  <c r="I353" i="99"/>
  <c r="AO353" i="99"/>
  <c r="J354" i="99"/>
  <c r="AP354" i="99"/>
  <c r="L354" i="99" s="1"/>
  <c r="AQ355" i="99"/>
  <c r="O357" i="99"/>
  <c r="AG357" i="99"/>
  <c r="AM357" i="99"/>
  <c r="AS357" i="99"/>
  <c r="I359" i="99"/>
  <c r="AO359" i="99"/>
  <c r="J360" i="99"/>
  <c r="AP360" i="99"/>
  <c r="L360" i="99" s="1"/>
  <c r="AQ361" i="99"/>
  <c r="O363" i="99"/>
  <c r="AG363" i="99"/>
  <c r="AM363" i="99"/>
  <c r="AS363" i="99"/>
  <c r="I365" i="99"/>
  <c r="AO365" i="99"/>
  <c r="J366" i="99"/>
  <c r="AP366" i="99"/>
  <c r="L366" i="99" s="1"/>
  <c r="AQ367" i="99"/>
  <c r="O369" i="99"/>
  <c r="AG369" i="99"/>
  <c r="AM369" i="99"/>
  <c r="AS369" i="99"/>
  <c r="AN370" i="99"/>
  <c r="AT370" i="99"/>
  <c r="I371" i="99"/>
  <c r="AO371" i="99"/>
  <c r="J372" i="99"/>
  <c r="AP372" i="99"/>
  <c r="L372" i="99" s="1"/>
  <c r="AQ373" i="99"/>
  <c r="O375" i="99"/>
  <c r="AG375" i="99"/>
  <c r="AM375" i="99"/>
  <c r="AS375" i="99"/>
  <c r="AN376" i="99"/>
  <c r="AT376" i="99"/>
  <c r="I377" i="99"/>
  <c r="AO377" i="99"/>
  <c r="AQ379" i="99"/>
  <c r="O381" i="99"/>
  <c r="AG381" i="99"/>
  <c r="AM381" i="99"/>
  <c r="AS381" i="99"/>
  <c r="AN382" i="99"/>
  <c r="AT382" i="99"/>
  <c r="I383" i="99"/>
  <c r="AO383" i="99"/>
  <c r="AQ385" i="99"/>
  <c r="O387" i="99"/>
  <c r="AG387" i="99"/>
  <c r="AM387" i="99"/>
  <c r="AQ388" i="99"/>
  <c r="AL389" i="99"/>
  <c r="AK393" i="99"/>
  <c r="AX393" i="99" s="1"/>
  <c r="AR394" i="99"/>
  <c r="AL394" i="99"/>
  <c r="AP394" i="99"/>
  <c r="L394" i="99" s="1"/>
  <c r="J394" i="99"/>
  <c r="AO394" i="99"/>
  <c r="I394" i="99"/>
  <c r="AQ394" i="99"/>
  <c r="AR401" i="99"/>
  <c r="AL401" i="99"/>
  <c r="AN401" i="99"/>
  <c r="AG401" i="99"/>
  <c r="O401" i="99"/>
  <c r="AS401" i="99"/>
  <c r="J401" i="99"/>
  <c r="AQ401" i="99"/>
  <c r="I401" i="99"/>
  <c r="AN402" i="99"/>
  <c r="AO435" i="99"/>
  <c r="I435" i="99"/>
  <c r="AS435" i="99"/>
  <c r="AM435" i="99"/>
  <c r="AG435" i="99"/>
  <c r="O435" i="99"/>
  <c r="AL435" i="99"/>
  <c r="AT435" i="99"/>
  <c r="AR435" i="99"/>
  <c r="AQ435" i="99"/>
  <c r="J435" i="99"/>
  <c r="AP435" i="99"/>
  <c r="L435" i="99" s="1"/>
  <c r="AN435" i="99"/>
  <c r="J347" i="99"/>
  <c r="AP347" i="99"/>
  <c r="L347" i="99" s="1"/>
  <c r="AL349" i="99"/>
  <c r="J353" i="99"/>
  <c r="AP353" i="99"/>
  <c r="L353" i="99" s="1"/>
  <c r="AL355" i="99"/>
  <c r="AN357" i="99"/>
  <c r="AT357" i="99"/>
  <c r="J359" i="99"/>
  <c r="AP359" i="99"/>
  <c r="L359" i="99" s="1"/>
  <c r="AL361" i="99"/>
  <c r="AN363" i="99"/>
  <c r="AT363" i="99"/>
  <c r="J365" i="99"/>
  <c r="AP365" i="99"/>
  <c r="L365" i="99" s="1"/>
  <c r="AL367" i="99"/>
  <c r="AN369" i="99"/>
  <c r="AT369" i="99"/>
  <c r="I370" i="99"/>
  <c r="AO370" i="99"/>
  <c r="J371" i="99"/>
  <c r="AP371" i="99"/>
  <c r="L371" i="99" s="1"/>
  <c r="AL373" i="99"/>
  <c r="AN375" i="99"/>
  <c r="AT375" i="99"/>
  <c r="I376" i="99"/>
  <c r="AO376" i="99"/>
  <c r="J377" i="99"/>
  <c r="AP377" i="99"/>
  <c r="L377" i="99" s="1"/>
  <c r="AL379" i="99"/>
  <c r="AN381" i="99"/>
  <c r="AT381" i="99"/>
  <c r="I382" i="99"/>
  <c r="AO382" i="99"/>
  <c r="J383" i="99"/>
  <c r="AP383" i="99"/>
  <c r="L383" i="99" s="1"/>
  <c r="AL385" i="99"/>
  <c r="AO387" i="99"/>
  <c r="AS388" i="99"/>
  <c r="I389" i="99"/>
  <c r="AN391" i="99"/>
  <c r="AL392" i="99"/>
  <c r="O394" i="99"/>
  <c r="AG394" i="99"/>
  <c r="AS394" i="99"/>
  <c r="I357" i="99"/>
  <c r="AO357" i="99"/>
  <c r="I363" i="99"/>
  <c r="AO363" i="99"/>
  <c r="I369" i="99"/>
  <c r="AO369" i="99"/>
  <c r="J370" i="99"/>
  <c r="AP370" i="99"/>
  <c r="L370" i="99" s="1"/>
  <c r="I375" i="99"/>
  <c r="AO375" i="99"/>
  <c r="J376" i="99"/>
  <c r="AP376" i="99"/>
  <c r="L376" i="99" s="1"/>
  <c r="I381" i="99"/>
  <c r="AO381" i="99"/>
  <c r="J382" i="99"/>
  <c r="AP382" i="99"/>
  <c r="L382" i="99" s="1"/>
  <c r="I387" i="99"/>
  <c r="AS389" i="99"/>
  <c r="AM389" i="99"/>
  <c r="AG389" i="99"/>
  <c r="O389" i="99"/>
  <c r="AP389" i="99"/>
  <c r="L389" i="99" s="1"/>
  <c r="J389" i="99"/>
  <c r="AO389" i="99"/>
  <c r="I392" i="99"/>
  <c r="AO419" i="99"/>
  <c r="I419" i="99"/>
  <c r="AT419" i="99"/>
  <c r="AN419" i="99"/>
  <c r="AS419" i="99"/>
  <c r="AM419" i="99"/>
  <c r="AG419" i="99"/>
  <c r="O419" i="99"/>
  <c r="AR419" i="99"/>
  <c r="AL419" i="99"/>
  <c r="J419" i="99"/>
  <c r="AQ419" i="99"/>
  <c r="AP419" i="99"/>
  <c r="L419" i="99" s="1"/>
  <c r="AQ370" i="99"/>
  <c r="AQ376" i="99"/>
  <c r="AQ382" i="99"/>
  <c r="AP392" i="99"/>
  <c r="L392" i="99" s="1"/>
  <c r="J392" i="99"/>
  <c r="AT392" i="99"/>
  <c r="AN392" i="99"/>
  <c r="AS392" i="99"/>
  <c r="AM392" i="99"/>
  <c r="AG392" i="99"/>
  <c r="O392" i="99"/>
  <c r="AQ392" i="99"/>
  <c r="AL370" i="99"/>
  <c r="AL376" i="99"/>
  <c r="AL382" i="99"/>
  <c r="AQ387" i="99"/>
  <c r="AT387" i="99"/>
  <c r="AN387" i="99"/>
  <c r="AS387" i="99"/>
  <c r="AR388" i="99"/>
  <c r="AL388" i="99"/>
  <c r="AO388" i="99"/>
  <c r="I388" i="99"/>
  <c r="AN388" i="99"/>
  <c r="AO391" i="99"/>
  <c r="I391" i="99"/>
  <c r="AS391" i="99"/>
  <c r="AM391" i="99"/>
  <c r="AG391" i="99"/>
  <c r="O391" i="99"/>
  <c r="AR391" i="99"/>
  <c r="AL391" i="99"/>
  <c r="L391" i="99"/>
  <c r="AT391" i="99"/>
  <c r="AR392" i="99"/>
  <c r="AP398" i="99"/>
  <c r="L398" i="99" s="1"/>
  <c r="J398" i="99"/>
  <c r="AT398" i="99"/>
  <c r="AN398" i="99"/>
  <c r="AS398" i="99"/>
  <c r="AM398" i="99"/>
  <c r="AG398" i="99"/>
  <c r="O398" i="99"/>
  <c r="AQ398" i="99"/>
  <c r="AS402" i="99"/>
  <c r="AM402" i="99"/>
  <c r="AG402" i="99"/>
  <c r="O402" i="99"/>
  <c r="AT402" i="99"/>
  <c r="AL402" i="99"/>
  <c r="J402" i="99"/>
  <c r="AR402" i="99"/>
  <c r="AQ402" i="99"/>
  <c r="AP402" i="99"/>
  <c r="L402" i="99" s="1"/>
  <c r="AS407" i="99"/>
  <c r="AM407" i="99"/>
  <c r="AG407" i="99"/>
  <c r="O407" i="99"/>
  <c r="AR407" i="99"/>
  <c r="AL407" i="99"/>
  <c r="AP407" i="99"/>
  <c r="L407" i="99" s="1"/>
  <c r="AO409" i="99"/>
  <c r="I409" i="99"/>
  <c r="AT409" i="99"/>
  <c r="AN409" i="99"/>
  <c r="AL409" i="99"/>
  <c r="AP414" i="99"/>
  <c r="L414" i="99" s="1"/>
  <c r="J414" i="99"/>
  <c r="AT414" i="99"/>
  <c r="AN414" i="99"/>
  <c r="AS414" i="99"/>
  <c r="AM414" i="99"/>
  <c r="AG414" i="99"/>
  <c r="O414" i="99"/>
  <c r="AQ414" i="99"/>
  <c r="AP424" i="99"/>
  <c r="L424" i="99" s="1"/>
  <c r="J424" i="99"/>
  <c r="AT424" i="99"/>
  <c r="AN424" i="99"/>
  <c r="AR424" i="99"/>
  <c r="AQ424" i="99"/>
  <c r="AO424" i="99"/>
  <c r="AG424" i="99"/>
  <c r="O424" i="99"/>
  <c r="AM424" i="99"/>
  <c r="AP451" i="99"/>
  <c r="L451" i="99" s="1"/>
  <c r="J451" i="99"/>
  <c r="AO451" i="99"/>
  <c r="I451" i="99"/>
  <c r="AT451" i="99"/>
  <c r="AN451" i="99"/>
  <c r="AS451" i="99"/>
  <c r="AM451" i="99"/>
  <c r="AG451" i="99"/>
  <c r="O451" i="99"/>
  <c r="AR451" i="99"/>
  <c r="AQ451" i="99"/>
  <c r="AL451" i="99"/>
  <c r="AO456" i="99"/>
  <c r="I456" i="99"/>
  <c r="AT456" i="99"/>
  <c r="AN456" i="99"/>
  <c r="AS456" i="99"/>
  <c r="AM456" i="99"/>
  <c r="AG456" i="99"/>
  <c r="O456" i="99"/>
  <c r="AR456" i="99"/>
  <c r="AL456" i="99"/>
  <c r="J456" i="99"/>
  <c r="AQ456" i="99"/>
  <c r="AP456" i="99"/>
  <c r="L456" i="99" s="1"/>
  <c r="AQ390" i="99"/>
  <c r="AN393" i="99"/>
  <c r="AT393" i="99"/>
  <c r="J395" i="99"/>
  <c r="AP395" i="99"/>
  <c r="L395" i="99" s="1"/>
  <c r="AQ396" i="99"/>
  <c r="AL404" i="99"/>
  <c r="AQ407" i="99"/>
  <c r="I408" i="99"/>
  <c r="AM409" i="99"/>
  <c r="AO413" i="99"/>
  <c r="I413" i="99"/>
  <c r="AS413" i="99"/>
  <c r="AM413" i="99"/>
  <c r="AG413" i="99"/>
  <c r="O413" i="99"/>
  <c r="AR413" i="99"/>
  <c r="AL413" i="99"/>
  <c r="AT413" i="99"/>
  <c r="AR414" i="99"/>
  <c r="AR416" i="99"/>
  <c r="AL416" i="99"/>
  <c r="AP416" i="99"/>
  <c r="L416" i="99" s="1"/>
  <c r="J416" i="99"/>
  <c r="AO416" i="99"/>
  <c r="I416" i="99"/>
  <c r="AQ416" i="99"/>
  <c r="AP420" i="99"/>
  <c r="L420" i="99" s="1"/>
  <c r="J420" i="99"/>
  <c r="AO420" i="99"/>
  <c r="I420" i="99"/>
  <c r="AT420" i="99"/>
  <c r="AN420" i="99"/>
  <c r="AS420" i="99"/>
  <c r="AM420" i="99"/>
  <c r="AG420" i="99"/>
  <c r="O420" i="99"/>
  <c r="AK452" i="99"/>
  <c r="AX452" i="99" s="1"/>
  <c r="AJ452" i="99"/>
  <c r="AW452" i="99" s="1"/>
  <c r="AI452" i="99"/>
  <c r="AV452" i="99" s="1"/>
  <c r="AQ395" i="99"/>
  <c r="AP404" i="99"/>
  <c r="L404" i="99" s="1"/>
  <c r="J404" i="99"/>
  <c r="AO404" i="99"/>
  <c r="I404" i="99"/>
  <c r="AM404" i="99"/>
  <c r="AT407" i="99"/>
  <c r="J408" i="99"/>
  <c r="O409" i="99"/>
  <c r="AG409" i="99"/>
  <c r="AP409" i="99"/>
  <c r="L409" i="99" s="1"/>
  <c r="O416" i="99"/>
  <c r="AG416" i="99"/>
  <c r="AS416" i="99"/>
  <c r="AL424" i="99"/>
  <c r="AT408" i="99"/>
  <c r="AN408" i="99"/>
  <c r="AS408" i="99"/>
  <c r="AM408" i="99"/>
  <c r="AG408" i="99"/>
  <c r="O408" i="99"/>
  <c r="AO408" i="99"/>
  <c r="AQ409" i="99"/>
  <c r="AS424" i="99"/>
  <c r="AN390" i="99"/>
  <c r="O395" i="99"/>
  <c r="AG395" i="99"/>
  <c r="AM395" i="99"/>
  <c r="AN396" i="99"/>
  <c r="AR399" i="99"/>
  <c r="AO403" i="99"/>
  <c r="I403" i="99"/>
  <c r="AT403" i="99"/>
  <c r="AN403" i="99"/>
  <c r="AL403" i="99"/>
  <c r="O404" i="99"/>
  <c r="AG404" i="99"/>
  <c r="AQ404" i="99"/>
  <c r="I407" i="99"/>
  <c r="AN407" i="99"/>
  <c r="AP408" i="99"/>
  <c r="L408" i="99" s="1"/>
  <c r="AR409" i="99"/>
  <c r="AP410" i="99"/>
  <c r="L410" i="99" s="1"/>
  <c r="J410" i="99"/>
  <c r="AO410" i="99"/>
  <c r="I410" i="99"/>
  <c r="AM410" i="99"/>
  <c r="AN413" i="99"/>
  <c r="AL414" i="99"/>
  <c r="AL420" i="99"/>
  <c r="J405" i="99"/>
  <c r="AP405" i="99"/>
  <c r="L405" i="99" s="1"/>
  <c r="J411" i="99"/>
  <c r="AP411" i="99"/>
  <c r="L411" i="99" s="1"/>
  <c r="AN415" i="99"/>
  <c r="AT415" i="99"/>
  <c r="J417" i="99"/>
  <c r="AP417" i="99"/>
  <c r="L417" i="99" s="1"/>
  <c r="AN421" i="99"/>
  <c r="AT421" i="99"/>
  <c r="J422" i="99"/>
  <c r="AT423" i="99"/>
  <c r="AT426" i="99"/>
  <c r="I428" i="99"/>
  <c r="AS428" i="99"/>
  <c r="J429" i="99"/>
  <c r="AQ430" i="99"/>
  <c r="AR432" i="99"/>
  <c r="AL432" i="99"/>
  <c r="AP432" i="99"/>
  <c r="L432" i="99" s="1"/>
  <c r="J432" i="99"/>
  <c r="AN432" i="99"/>
  <c r="AT434" i="99"/>
  <c r="AN434" i="99"/>
  <c r="AR434" i="99"/>
  <c r="AL434" i="99"/>
  <c r="AM434" i="99"/>
  <c r="I436" i="99"/>
  <c r="AP440" i="99"/>
  <c r="L440" i="99" s="1"/>
  <c r="J440" i="99"/>
  <c r="AO440" i="99"/>
  <c r="I440" i="99"/>
  <c r="AT440" i="99"/>
  <c r="AN440" i="99"/>
  <c r="AS440" i="99"/>
  <c r="AM440" i="99"/>
  <c r="AG440" i="99"/>
  <c r="O440" i="99"/>
  <c r="AR440" i="99"/>
  <c r="AL440" i="99"/>
  <c r="I415" i="99"/>
  <c r="AO415" i="99"/>
  <c r="I421" i="99"/>
  <c r="AO421" i="99"/>
  <c r="AR422" i="99"/>
  <c r="AL422" i="99"/>
  <c r="L422" i="99"/>
  <c r="AM422" i="99"/>
  <c r="AT422" i="99"/>
  <c r="I423" i="99"/>
  <c r="I426" i="99"/>
  <c r="AO429" i="99"/>
  <c r="I429" i="99"/>
  <c r="AS429" i="99"/>
  <c r="AM429" i="99"/>
  <c r="AG429" i="99"/>
  <c r="O429" i="99"/>
  <c r="AP429" i="99"/>
  <c r="L429" i="99" s="1"/>
  <c r="AQ436" i="99"/>
  <c r="AP436" i="99"/>
  <c r="L436" i="99" s="1"/>
  <c r="J436" i="99"/>
  <c r="AO436" i="99"/>
  <c r="AT436" i="99"/>
  <c r="AN436" i="99"/>
  <c r="AM436" i="99"/>
  <c r="AR426" i="99"/>
  <c r="AL426" i="99"/>
  <c r="AP426" i="99"/>
  <c r="L426" i="99" s="1"/>
  <c r="J426" i="99"/>
  <c r="AN426" i="99"/>
  <c r="AT428" i="99"/>
  <c r="AN428" i="99"/>
  <c r="AR428" i="99"/>
  <c r="AL428" i="99"/>
  <c r="AM428" i="99"/>
  <c r="AO423" i="99"/>
  <c r="AS423" i="99"/>
  <c r="AM423" i="99"/>
  <c r="AG423" i="99"/>
  <c r="O423" i="99"/>
  <c r="AP423" i="99"/>
  <c r="L423" i="99" s="1"/>
  <c r="O426" i="99"/>
  <c r="AG426" i="99"/>
  <c r="AO426" i="99"/>
  <c r="O428" i="99"/>
  <c r="AG428" i="99"/>
  <c r="AO428" i="99"/>
  <c r="AP430" i="99"/>
  <c r="L430" i="99" s="1"/>
  <c r="J430" i="99"/>
  <c r="AT430" i="99"/>
  <c r="AN430" i="99"/>
  <c r="AL430" i="99"/>
  <c r="AJ443" i="99"/>
  <c r="AW443" i="99" s="1"/>
  <c r="I425" i="99"/>
  <c r="AO425" i="99"/>
  <c r="I431" i="99"/>
  <c r="AO431" i="99"/>
  <c r="I437" i="99"/>
  <c r="AO437" i="99"/>
  <c r="J438" i="99"/>
  <c r="AP438" i="99"/>
  <c r="L438" i="99" s="1"/>
  <c r="AS442" i="99"/>
  <c r="AM442" i="99"/>
  <c r="AG442" i="99"/>
  <c r="O442" i="99"/>
  <c r="AP442" i="99"/>
  <c r="L442" i="99" s="1"/>
  <c r="J442" i="99"/>
  <c r="AO442" i="99"/>
  <c r="AP445" i="99"/>
  <c r="L445" i="99" s="1"/>
  <c r="J445" i="99"/>
  <c r="AS445" i="99"/>
  <c r="AM445" i="99"/>
  <c r="AG445" i="99"/>
  <c r="O445" i="99"/>
  <c r="AO445" i="99"/>
  <c r="AL463" i="99"/>
  <c r="AQ438" i="99"/>
  <c r="AP457" i="99"/>
  <c r="L457" i="99" s="1"/>
  <c r="J457" i="99"/>
  <c r="AO457" i="99"/>
  <c r="I457" i="99"/>
  <c r="AT457" i="99"/>
  <c r="AN457" i="99"/>
  <c r="AS457" i="99"/>
  <c r="AM457" i="99"/>
  <c r="AG457" i="99"/>
  <c r="O457" i="99"/>
  <c r="AO462" i="99"/>
  <c r="I462" i="99"/>
  <c r="AT462" i="99"/>
  <c r="AN462" i="99"/>
  <c r="AS462" i="99"/>
  <c r="AM462" i="99"/>
  <c r="AG462" i="99"/>
  <c r="O462" i="99"/>
  <c r="AR462" i="99"/>
  <c r="AL462" i="99"/>
  <c r="AQ463" i="99"/>
  <c r="AL438" i="99"/>
  <c r="AR438" i="99"/>
  <c r="AR441" i="99"/>
  <c r="AL441" i="99"/>
  <c r="AO441" i="99"/>
  <c r="I441" i="99"/>
  <c r="AN441" i="99"/>
  <c r="AO444" i="99"/>
  <c r="I444" i="99"/>
  <c r="AR444" i="99"/>
  <c r="AL444" i="99"/>
  <c r="AN444" i="99"/>
  <c r="AS448" i="99"/>
  <c r="AM448" i="99"/>
  <c r="AG448" i="99"/>
  <c r="O448" i="99"/>
  <c r="AR448" i="99"/>
  <c r="AL448" i="99"/>
  <c r="AP448" i="99"/>
  <c r="L448" i="99" s="1"/>
  <c r="J448" i="99"/>
  <c r="AT448" i="99"/>
  <c r="AO450" i="99"/>
  <c r="I450" i="99"/>
  <c r="AT450" i="99"/>
  <c r="AN450" i="99"/>
  <c r="AS450" i="99"/>
  <c r="AM450" i="99"/>
  <c r="AG450" i="99"/>
  <c r="AR450" i="99"/>
  <c r="AL450" i="99"/>
  <c r="L450" i="99"/>
  <c r="O438" i="99"/>
  <c r="AG438" i="99"/>
  <c r="AM438" i="99"/>
  <c r="AS438" i="99"/>
  <c r="AP463" i="99"/>
  <c r="L463" i="99" s="1"/>
  <c r="J463" i="99"/>
  <c r="AO463" i="99"/>
  <c r="I463" i="99"/>
  <c r="AT463" i="99"/>
  <c r="AN463" i="99"/>
  <c r="AS463" i="99"/>
  <c r="AM463" i="99"/>
  <c r="AG463" i="99"/>
  <c r="O463" i="99"/>
  <c r="AN438" i="99"/>
  <c r="AQ443" i="99"/>
  <c r="AN446" i="99"/>
  <c r="AT446" i="99"/>
  <c r="I447" i="99"/>
  <c r="AO447" i="99"/>
  <c r="AN452" i="99"/>
  <c r="AT452" i="99"/>
  <c r="I453" i="99"/>
  <c r="AO453" i="99"/>
  <c r="J454" i="99"/>
  <c r="AP454" i="99"/>
  <c r="L454" i="99" s="1"/>
  <c r="AN458" i="99"/>
  <c r="AT458" i="99"/>
  <c r="I459" i="99"/>
  <c r="AO459" i="99"/>
  <c r="J460" i="99"/>
  <c r="AP460" i="99"/>
  <c r="L460" i="99" s="1"/>
  <c r="AO464" i="99"/>
  <c r="AQ454" i="99"/>
  <c r="AQ460" i="99"/>
  <c r="AQ447" i="99"/>
  <c r="AQ453" i="99"/>
  <c r="AL454" i="99"/>
  <c r="AR454" i="99"/>
  <c r="AQ459" i="99"/>
  <c r="AL460" i="99"/>
  <c r="AR460" i="99"/>
  <c r="AN443" i="99"/>
  <c r="AL447" i="99"/>
  <c r="AL453" i="99"/>
  <c r="O454" i="99"/>
  <c r="AG454" i="99"/>
  <c r="AM454" i="99"/>
  <c r="AL459" i="99"/>
  <c r="O460" i="99"/>
  <c r="AG460" i="99"/>
  <c r="AM460" i="99"/>
  <c r="AL464" i="99"/>
  <c r="AC5" i="98"/>
  <c r="O58" i="2" s="1"/>
  <c r="AG5" i="98"/>
  <c r="S58" i="2" s="1"/>
  <c r="AB5" i="98"/>
  <c r="N58" i="2" s="1"/>
  <c r="AQ22" i="98"/>
  <c r="L22" i="98"/>
  <c r="AL22" i="98"/>
  <c r="AR22" i="98"/>
  <c r="O23" i="98"/>
  <c r="AG23" i="98"/>
  <c r="AM23" i="98"/>
  <c r="AS23" i="98"/>
  <c r="AN24" i="98"/>
  <c r="AT24" i="98"/>
  <c r="I25" i="98"/>
  <c r="AO25" i="98"/>
  <c r="J26" i="98"/>
  <c r="AP26" i="98"/>
  <c r="L26" i="98" s="1"/>
  <c r="L28" i="98"/>
  <c r="AL28" i="98"/>
  <c r="AR28" i="98"/>
  <c r="O29" i="98"/>
  <c r="AG29" i="98"/>
  <c r="AM29" i="98"/>
  <c r="AS29" i="98"/>
  <c r="AN30" i="98"/>
  <c r="AT30" i="98"/>
  <c r="I31" i="98"/>
  <c r="AO31" i="98"/>
  <c r="J32" i="98"/>
  <c r="AP32" i="98"/>
  <c r="L32" i="98" s="1"/>
  <c r="L34" i="98"/>
  <c r="AL34" i="98"/>
  <c r="AR34" i="98"/>
  <c r="O35" i="98"/>
  <c r="AG35" i="98"/>
  <c r="AM35" i="98"/>
  <c r="AS35" i="98"/>
  <c r="AN36" i="98"/>
  <c r="AT36" i="98"/>
  <c r="I37" i="98"/>
  <c r="AO37" i="98"/>
  <c r="J38" i="98"/>
  <c r="AR38" i="98"/>
  <c r="I39" i="98"/>
  <c r="AM43" i="98"/>
  <c r="AQ47" i="98"/>
  <c r="AK57" i="98"/>
  <c r="AX57" i="98" s="1"/>
  <c r="AJ57" i="98"/>
  <c r="AW57" i="98" s="1"/>
  <c r="AI57" i="98"/>
  <c r="AV57" i="98" s="1"/>
  <c r="AJ81" i="98"/>
  <c r="AW81" i="98" s="1"/>
  <c r="O22" i="98"/>
  <c r="AG22" i="98"/>
  <c r="AM22" i="98"/>
  <c r="AS22" i="98"/>
  <c r="AN23" i="98"/>
  <c r="AT23" i="98"/>
  <c r="AI24" i="98"/>
  <c r="AV24" i="98" s="1"/>
  <c r="J25" i="98"/>
  <c r="AP25" i="98"/>
  <c r="L25" i="98" s="1"/>
  <c r="AQ26" i="98"/>
  <c r="O28" i="98"/>
  <c r="AG28" i="98"/>
  <c r="AM28" i="98"/>
  <c r="AS28" i="98"/>
  <c r="AN29" i="98"/>
  <c r="AT29" i="98"/>
  <c r="J31" i="98"/>
  <c r="AP31" i="98"/>
  <c r="L31" i="98" s="1"/>
  <c r="AQ32" i="98"/>
  <c r="O34" i="98"/>
  <c r="AG34" i="98"/>
  <c r="AM34" i="98"/>
  <c r="AS34" i="98"/>
  <c r="AN35" i="98"/>
  <c r="AT35" i="98"/>
  <c r="J37" i="98"/>
  <c r="AP37" i="98"/>
  <c r="L37" i="98" s="1"/>
  <c r="AL38" i="98"/>
  <c r="AS38" i="98"/>
  <c r="AR39" i="98"/>
  <c r="AL39" i="98"/>
  <c r="AP39" i="98"/>
  <c r="L39" i="98" s="1"/>
  <c r="J39" i="98"/>
  <c r="AT39" i="98"/>
  <c r="AN39" i="98"/>
  <c r="AO39" i="98"/>
  <c r="I41" i="98"/>
  <c r="AP61" i="98"/>
  <c r="L61" i="98" s="1"/>
  <c r="J61" i="98"/>
  <c r="AO61" i="98"/>
  <c r="I61" i="98"/>
  <c r="AT61" i="98"/>
  <c r="AN61" i="98"/>
  <c r="AS61" i="98"/>
  <c r="AM61" i="98"/>
  <c r="AG61" i="98"/>
  <c r="O61" i="98"/>
  <c r="AR61" i="98"/>
  <c r="AL61" i="98"/>
  <c r="AP67" i="98"/>
  <c r="L67" i="98" s="1"/>
  <c r="J67" i="98"/>
  <c r="AO67" i="98"/>
  <c r="I67" i="98"/>
  <c r="AT67" i="98"/>
  <c r="AN67" i="98"/>
  <c r="AS67" i="98"/>
  <c r="AM67" i="98"/>
  <c r="AG67" i="98"/>
  <c r="O67" i="98"/>
  <c r="AR67" i="98"/>
  <c r="AL67" i="98"/>
  <c r="AR110" i="98"/>
  <c r="AL110" i="98"/>
  <c r="AS110" i="98"/>
  <c r="J110" i="98"/>
  <c r="AQ110" i="98"/>
  <c r="I110" i="98"/>
  <c r="AP110" i="98"/>
  <c r="L110" i="98" s="1"/>
  <c r="AO110" i="98"/>
  <c r="AN110" i="98"/>
  <c r="AG110" i="98"/>
  <c r="O110" i="98"/>
  <c r="AT110" i="98"/>
  <c r="AM110" i="98"/>
  <c r="AQ28" i="98"/>
  <c r="AN22" i="98"/>
  <c r="AT22" i="98"/>
  <c r="AJ24" i="98"/>
  <c r="AW24" i="98" s="1"/>
  <c r="AQ25" i="98"/>
  <c r="AN28" i="98"/>
  <c r="AT28" i="98"/>
  <c r="AQ31" i="98"/>
  <c r="AN34" i="98"/>
  <c r="AT34" i="98"/>
  <c r="AQ37" i="98"/>
  <c r="AT41" i="98"/>
  <c r="AN41" i="98"/>
  <c r="AR41" i="98"/>
  <c r="AL41" i="98"/>
  <c r="AP41" i="98"/>
  <c r="L41" i="98" s="1"/>
  <c r="J41" i="98"/>
  <c r="AO41" i="98"/>
  <c r="AP43" i="98"/>
  <c r="L43" i="98" s="1"/>
  <c r="J43" i="98"/>
  <c r="AO43" i="98"/>
  <c r="I43" i="98"/>
  <c r="AT43" i="98"/>
  <c r="AN43" i="98"/>
  <c r="AR43" i="98"/>
  <c r="AL43" i="98"/>
  <c r="AS43" i="98"/>
  <c r="AT47" i="98"/>
  <c r="AN47" i="98"/>
  <c r="AS47" i="98"/>
  <c r="AM47" i="98"/>
  <c r="AG47" i="98"/>
  <c r="O47" i="98"/>
  <c r="AR47" i="98"/>
  <c r="AL47" i="98"/>
  <c r="AP47" i="98"/>
  <c r="L47" i="98" s="1"/>
  <c r="J47" i="98"/>
  <c r="AP55" i="98"/>
  <c r="L55" i="98" s="1"/>
  <c r="J55" i="98"/>
  <c r="AO55" i="98"/>
  <c r="I55" i="98"/>
  <c r="AT55" i="98"/>
  <c r="AN55" i="98"/>
  <c r="AS55" i="98"/>
  <c r="AM55" i="98"/>
  <c r="AG55" i="98"/>
  <c r="O55" i="98"/>
  <c r="AR55" i="98"/>
  <c r="AL55" i="98"/>
  <c r="AP101" i="98"/>
  <c r="L101" i="98" s="1"/>
  <c r="J101" i="98"/>
  <c r="AT101" i="98"/>
  <c r="AN101" i="98"/>
  <c r="AS101" i="98"/>
  <c r="AM101" i="98"/>
  <c r="AG101" i="98"/>
  <c r="O101" i="98"/>
  <c r="AR101" i="98"/>
  <c r="AL101" i="98"/>
  <c r="I101" i="98"/>
  <c r="AQ101" i="98"/>
  <c r="AO101" i="98"/>
  <c r="AQ34" i="98"/>
  <c r="I22" i="98"/>
  <c r="AO22" i="98"/>
  <c r="J23" i="98"/>
  <c r="AP23" i="98"/>
  <c r="L23" i="98" s="1"/>
  <c r="AL25" i="98"/>
  <c r="AR25" i="98"/>
  <c r="O26" i="98"/>
  <c r="AG26" i="98"/>
  <c r="AM26" i="98"/>
  <c r="I28" i="98"/>
  <c r="AO28" i="98"/>
  <c r="J29" i="98"/>
  <c r="AP29" i="98"/>
  <c r="L29" i="98" s="1"/>
  <c r="AL31" i="98"/>
  <c r="AR31" i="98"/>
  <c r="O32" i="98"/>
  <c r="AG32" i="98"/>
  <c r="AM32" i="98"/>
  <c r="AS32" i="98"/>
  <c r="I34" i="98"/>
  <c r="AO34" i="98"/>
  <c r="J35" i="98"/>
  <c r="AP35" i="98"/>
  <c r="L35" i="98" s="1"/>
  <c r="AL37" i="98"/>
  <c r="AR37" i="98"/>
  <c r="O38" i="98"/>
  <c r="AG38" i="98"/>
  <c r="AN38" i="98"/>
  <c r="AS39" i="98"/>
  <c r="O41" i="98"/>
  <c r="AG41" i="98"/>
  <c r="AQ41" i="98"/>
  <c r="O43" i="98"/>
  <c r="AG43" i="98"/>
  <c r="AP49" i="98"/>
  <c r="L49" i="98" s="1"/>
  <c r="J49" i="98"/>
  <c r="AO49" i="98"/>
  <c r="I49" i="98"/>
  <c r="AT49" i="98"/>
  <c r="AN49" i="98"/>
  <c r="AS49" i="98"/>
  <c r="AM49" i="98"/>
  <c r="AG49" i="98"/>
  <c r="O49" i="98"/>
  <c r="AR49" i="98"/>
  <c r="AL49" i="98"/>
  <c r="AQ61" i="98"/>
  <c r="AQ67" i="98"/>
  <c r="AP73" i="98"/>
  <c r="L73" i="98" s="1"/>
  <c r="J73" i="98"/>
  <c r="AO73" i="98"/>
  <c r="I73" i="98"/>
  <c r="AT73" i="98"/>
  <c r="AN73" i="98"/>
  <c r="AS73" i="98"/>
  <c r="AM73" i="98"/>
  <c r="AG73" i="98"/>
  <c r="O73" i="98"/>
  <c r="AR73" i="98"/>
  <c r="AL73" i="98"/>
  <c r="AP79" i="98"/>
  <c r="L79" i="98" s="1"/>
  <c r="J79" i="98"/>
  <c r="AO79" i="98"/>
  <c r="I79" i="98"/>
  <c r="AT79" i="98"/>
  <c r="AN79" i="98"/>
  <c r="AS79" i="98"/>
  <c r="AM79" i="98"/>
  <c r="AG79" i="98"/>
  <c r="O79" i="98"/>
  <c r="AR79" i="98"/>
  <c r="AL79" i="98"/>
  <c r="J22" i="98"/>
  <c r="O25" i="98"/>
  <c r="AG25" i="98"/>
  <c r="AM25" i="98"/>
  <c r="J28" i="98"/>
  <c r="O31" i="98"/>
  <c r="AG31" i="98"/>
  <c r="AM31" i="98"/>
  <c r="AN32" i="98"/>
  <c r="J34" i="98"/>
  <c r="O37" i="98"/>
  <c r="AG37" i="98"/>
  <c r="AM37" i="98"/>
  <c r="AO38" i="98"/>
  <c r="AS41" i="98"/>
  <c r="AQ55" i="98"/>
  <c r="AI75" i="98"/>
  <c r="AV75" i="98" s="1"/>
  <c r="AS117" i="98"/>
  <c r="AM117" i="98"/>
  <c r="AG117" i="98"/>
  <c r="O117" i="98"/>
  <c r="AR117" i="98"/>
  <c r="AL117" i="98"/>
  <c r="AO117" i="98"/>
  <c r="J117" i="98"/>
  <c r="AN117" i="98"/>
  <c r="I117" i="98"/>
  <c r="AT117" i="98"/>
  <c r="AQ117" i="98"/>
  <c r="AP117" i="98"/>
  <c r="L117" i="98" s="1"/>
  <c r="I40" i="98"/>
  <c r="AO40" i="98"/>
  <c r="AQ42" i="98"/>
  <c r="O44" i="98"/>
  <c r="AG44" i="98"/>
  <c r="AM44" i="98"/>
  <c r="AS44" i="98"/>
  <c r="AN45" i="98"/>
  <c r="AT45" i="98"/>
  <c r="I46" i="98"/>
  <c r="AO46" i="98"/>
  <c r="AQ48" i="98"/>
  <c r="O50" i="98"/>
  <c r="AG50" i="98"/>
  <c r="AM50" i="98"/>
  <c r="AS50" i="98"/>
  <c r="AN51" i="98"/>
  <c r="AT51" i="98"/>
  <c r="I52" i="98"/>
  <c r="AO52" i="98"/>
  <c r="J53" i="98"/>
  <c r="AP53" i="98"/>
  <c r="L53" i="98" s="1"/>
  <c r="AQ54" i="98"/>
  <c r="O56" i="98"/>
  <c r="AG56" i="98"/>
  <c r="AM56" i="98"/>
  <c r="AS56" i="98"/>
  <c r="AN57" i="98"/>
  <c r="AT57" i="98"/>
  <c r="I58" i="98"/>
  <c r="AO58" i="98"/>
  <c r="J59" i="98"/>
  <c r="AP59" i="98"/>
  <c r="L59" i="98" s="1"/>
  <c r="AQ60" i="98"/>
  <c r="O62" i="98"/>
  <c r="AG62" i="98"/>
  <c r="AM62" i="98"/>
  <c r="AS62" i="98"/>
  <c r="AN63" i="98"/>
  <c r="AT63" i="98"/>
  <c r="AO64" i="98"/>
  <c r="J65" i="98"/>
  <c r="AP65" i="98"/>
  <c r="L65" i="98" s="1"/>
  <c r="AQ66" i="98"/>
  <c r="AG68" i="98"/>
  <c r="AM68" i="98"/>
  <c r="AS68" i="98"/>
  <c r="AN69" i="98"/>
  <c r="AT69" i="98"/>
  <c r="AO70" i="98"/>
  <c r="J71" i="98"/>
  <c r="AP71" i="98"/>
  <c r="L71" i="98" s="1"/>
  <c r="AQ72" i="98"/>
  <c r="AM74" i="98"/>
  <c r="AS74" i="98"/>
  <c r="AN75" i="98"/>
  <c r="AT75" i="98"/>
  <c r="J77" i="98"/>
  <c r="AP77" i="98"/>
  <c r="L77" i="98" s="1"/>
  <c r="AQ78" i="98"/>
  <c r="AN81" i="98"/>
  <c r="AO89" i="98"/>
  <c r="AR91" i="98"/>
  <c r="AL91" i="98"/>
  <c r="AP91" i="98"/>
  <c r="L91" i="98" s="1"/>
  <c r="J91" i="98"/>
  <c r="AO91" i="98"/>
  <c r="I91" i="98"/>
  <c r="AT91" i="98"/>
  <c r="AN91" i="98"/>
  <c r="AS91" i="98"/>
  <c r="AO95" i="98"/>
  <c r="AQ53" i="98"/>
  <c r="AQ59" i="98"/>
  <c r="AQ65" i="98"/>
  <c r="AQ71" i="98"/>
  <c r="AQ77" i="98"/>
  <c r="AR103" i="98"/>
  <c r="AL103" i="98"/>
  <c r="AP103" i="98"/>
  <c r="L103" i="98" s="1"/>
  <c r="J103" i="98"/>
  <c r="AO103" i="98"/>
  <c r="I103" i="98"/>
  <c r="AT103" i="98"/>
  <c r="AN103" i="98"/>
  <c r="AS103" i="98"/>
  <c r="AQ40" i="98"/>
  <c r="O42" i="98"/>
  <c r="AG42" i="98"/>
  <c r="AM42" i="98"/>
  <c r="AS42" i="98"/>
  <c r="I44" i="98"/>
  <c r="AO44" i="98"/>
  <c r="J45" i="98"/>
  <c r="AP45" i="98"/>
  <c r="L45" i="98" s="1"/>
  <c r="AQ46" i="98"/>
  <c r="O48" i="98"/>
  <c r="AG48" i="98"/>
  <c r="AM48" i="98"/>
  <c r="AS48" i="98"/>
  <c r="I50" i="98"/>
  <c r="AO50" i="98"/>
  <c r="J51" i="98"/>
  <c r="AP51" i="98"/>
  <c r="L51" i="98" s="1"/>
  <c r="AQ52" i="98"/>
  <c r="AL53" i="98"/>
  <c r="AR53" i="98"/>
  <c r="O54" i="98"/>
  <c r="AG54" i="98"/>
  <c r="AM54" i="98"/>
  <c r="AS54" i="98"/>
  <c r="I56" i="98"/>
  <c r="AO56" i="98"/>
  <c r="J57" i="98"/>
  <c r="AP57" i="98"/>
  <c r="L57" i="98" s="1"/>
  <c r="AQ58" i="98"/>
  <c r="AL59" i="98"/>
  <c r="AR59" i="98"/>
  <c r="O60" i="98"/>
  <c r="AG60" i="98"/>
  <c r="AM60" i="98"/>
  <c r="AS60" i="98"/>
  <c r="I62" i="98"/>
  <c r="AO62" i="98"/>
  <c r="J63" i="98"/>
  <c r="AP63" i="98"/>
  <c r="L63" i="98" s="1"/>
  <c r="AQ64" i="98"/>
  <c r="AL65" i="98"/>
  <c r="AR65" i="98"/>
  <c r="O66" i="98"/>
  <c r="AG66" i="98"/>
  <c r="AM66" i="98"/>
  <c r="AS66" i="98"/>
  <c r="I68" i="98"/>
  <c r="AO68" i="98"/>
  <c r="J69" i="98"/>
  <c r="AP69" i="98"/>
  <c r="L69" i="98" s="1"/>
  <c r="AQ70" i="98"/>
  <c r="AL71" i="98"/>
  <c r="AR71" i="98"/>
  <c r="O72" i="98"/>
  <c r="AG72" i="98"/>
  <c r="AM72" i="98"/>
  <c r="AS72" i="98"/>
  <c r="I74" i="98"/>
  <c r="AO74" i="98"/>
  <c r="J75" i="98"/>
  <c r="AP75" i="98"/>
  <c r="L75" i="98" s="1"/>
  <c r="AQ76" i="98"/>
  <c r="AL77" i="98"/>
  <c r="AR77" i="98"/>
  <c r="O78" i="98"/>
  <c r="AG78" i="98"/>
  <c r="AM78" i="98"/>
  <c r="AS78" i="98"/>
  <c r="I80" i="98"/>
  <c r="AO80" i="98"/>
  <c r="J81" i="98"/>
  <c r="AQ81" i="98"/>
  <c r="AR85" i="98"/>
  <c r="AL85" i="98"/>
  <c r="AP85" i="98"/>
  <c r="L85" i="98" s="1"/>
  <c r="J85" i="98"/>
  <c r="AT85" i="98"/>
  <c r="AN85" i="98"/>
  <c r="AO85" i="98"/>
  <c r="AR97" i="98"/>
  <c r="AL97" i="98"/>
  <c r="AP97" i="98"/>
  <c r="L97" i="98" s="1"/>
  <c r="J97" i="98"/>
  <c r="AO97" i="98"/>
  <c r="I97" i="98"/>
  <c r="AT97" i="98"/>
  <c r="AN97" i="98"/>
  <c r="AS97" i="98"/>
  <c r="O103" i="98"/>
  <c r="AG103" i="98"/>
  <c r="AJ120" i="98"/>
  <c r="AW120" i="98" s="1"/>
  <c r="AI120" i="98"/>
  <c r="AV120" i="98" s="1"/>
  <c r="AK120" i="98"/>
  <c r="AX120" i="98" s="1"/>
  <c r="AQ45" i="98"/>
  <c r="AQ51" i="98"/>
  <c r="O53" i="98"/>
  <c r="AG53" i="98"/>
  <c r="AM53" i="98"/>
  <c r="AS53" i="98"/>
  <c r="AQ57" i="98"/>
  <c r="O59" i="98"/>
  <c r="AG59" i="98"/>
  <c r="AM59" i="98"/>
  <c r="AS59" i="98"/>
  <c r="AQ63" i="98"/>
  <c r="O65" i="98"/>
  <c r="AG65" i="98"/>
  <c r="AM65" i="98"/>
  <c r="AS65" i="98"/>
  <c r="AQ69" i="98"/>
  <c r="O71" i="98"/>
  <c r="AG71" i="98"/>
  <c r="AM71" i="98"/>
  <c r="AS71" i="98"/>
  <c r="AQ75" i="98"/>
  <c r="O77" i="98"/>
  <c r="AG77" i="98"/>
  <c r="AM77" i="98"/>
  <c r="AS77" i="98"/>
  <c r="AR81" i="98"/>
  <c r="AP89" i="98"/>
  <c r="L89" i="98" s="1"/>
  <c r="J89" i="98"/>
  <c r="AT89" i="98"/>
  <c r="AN89" i="98"/>
  <c r="AS89" i="98"/>
  <c r="AM89" i="98"/>
  <c r="AG89" i="98"/>
  <c r="O89" i="98"/>
  <c r="AR89" i="98"/>
  <c r="AL89" i="98"/>
  <c r="AP95" i="98"/>
  <c r="L95" i="98" s="1"/>
  <c r="J95" i="98"/>
  <c r="AT95" i="98"/>
  <c r="AN95" i="98"/>
  <c r="AS95" i="98"/>
  <c r="AM95" i="98"/>
  <c r="AG95" i="98"/>
  <c r="O95" i="98"/>
  <c r="AR95" i="98"/>
  <c r="AL95" i="98"/>
  <c r="AJ97" i="98"/>
  <c r="AW97" i="98" s="1"/>
  <c r="AI97" i="98"/>
  <c r="AV97" i="98" s="1"/>
  <c r="AO119" i="98"/>
  <c r="I119" i="98"/>
  <c r="AT119" i="98"/>
  <c r="AN119" i="98"/>
  <c r="AS119" i="98"/>
  <c r="J119" i="98"/>
  <c r="AR119" i="98"/>
  <c r="AQ119" i="98"/>
  <c r="AP119" i="98"/>
  <c r="L119" i="98" s="1"/>
  <c r="AG119" i="98"/>
  <c r="O119" i="98"/>
  <c r="AM119" i="98"/>
  <c r="O40" i="98"/>
  <c r="AG40" i="98"/>
  <c r="AM40" i="98"/>
  <c r="I42" i="98"/>
  <c r="AL45" i="98"/>
  <c r="AG46" i="98"/>
  <c r="AM46" i="98"/>
  <c r="AL51" i="98"/>
  <c r="O52" i="98"/>
  <c r="AG52" i="98"/>
  <c r="AM52" i="98"/>
  <c r="AN53" i="98"/>
  <c r="I54" i="98"/>
  <c r="AL57" i="98"/>
  <c r="O58" i="98"/>
  <c r="AG58" i="98"/>
  <c r="AM58" i="98"/>
  <c r="AN59" i="98"/>
  <c r="I60" i="98"/>
  <c r="AL63" i="98"/>
  <c r="O64" i="98"/>
  <c r="AG64" i="98"/>
  <c r="AM64" i="98"/>
  <c r="AN65" i="98"/>
  <c r="I66" i="98"/>
  <c r="AL69" i="98"/>
  <c r="O70" i="98"/>
  <c r="AG70" i="98"/>
  <c r="AM70" i="98"/>
  <c r="AN71" i="98"/>
  <c r="I72" i="98"/>
  <c r="AL75" i="98"/>
  <c r="AG76" i="98"/>
  <c r="AM76" i="98"/>
  <c r="AN77" i="98"/>
  <c r="I78" i="98"/>
  <c r="L81" i="98"/>
  <c r="AL81" i="98"/>
  <c r="AS81" i="98"/>
  <c r="AP83" i="98"/>
  <c r="L83" i="98" s="1"/>
  <c r="J83" i="98"/>
  <c r="AT83" i="98"/>
  <c r="AR83" i="98"/>
  <c r="AL83" i="98"/>
  <c r="AN83" i="98"/>
  <c r="AM91" i="98"/>
  <c r="AL119" i="98"/>
  <c r="AQ82" i="98"/>
  <c r="O84" i="98"/>
  <c r="AG84" i="98"/>
  <c r="AM84" i="98"/>
  <c r="AS84" i="98"/>
  <c r="I86" i="98"/>
  <c r="AO86" i="98"/>
  <c r="J87" i="98"/>
  <c r="AP87" i="98"/>
  <c r="L87" i="98" s="1"/>
  <c r="AQ88" i="98"/>
  <c r="O90" i="98"/>
  <c r="AG90" i="98"/>
  <c r="AM90" i="98"/>
  <c r="AS90" i="98"/>
  <c r="I92" i="98"/>
  <c r="AO92" i="98"/>
  <c r="J93" i="98"/>
  <c r="AP93" i="98"/>
  <c r="L93" i="98" s="1"/>
  <c r="AQ94" i="98"/>
  <c r="AG96" i="98"/>
  <c r="AM96" i="98"/>
  <c r="AS96" i="98"/>
  <c r="I98" i="98"/>
  <c r="AO98" i="98"/>
  <c r="J99" i="98"/>
  <c r="AP99" i="98"/>
  <c r="L99" i="98" s="1"/>
  <c r="AQ100" i="98"/>
  <c r="I104" i="98"/>
  <c r="AO107" i="98"/>
  <c r="I107" i="98"/>
  <c r="AL107" i="98"/>
  <c r="AS107" i="98"/>
  <c r="I108" i="98"/>
  <c r="J111" i="98"/>
  <c r="AL111" i="98"/>
  <c r="J112" i="98"/>
  <c r="AQ113" i="98"/>
  <c r="AL114" i="98"/>
  <c r="I118" i="98"/>
  <c r="AS120" i="98"/>
  <c r="AP130" i="98"/>
  <c r="L130" i="98" s="1"/>
  <c r="J130" i="98"/>
  <c r="AO130" i="98"/>
  <c r="I130" i="98"/>
  <c r="AT130" i="98"/>
  <c r="AN130" i="98"/>
  <c r="AS130" i="98"/>
  <c r="AM130" i="98"/>
  <c r="AG130" i="98"/>
  <c r="O130" i="98"/>
  <c r="AR130" i="98"/>
  <c r="AL130" i="98"/>
  <c r="AQ87" i="98"/>
  <c r="AQ93" i="98"/>
  <c r="AQ99" i="98"/>
  <c r="AP108" i="98"/>
  <c r="L108" i="98" s="1"/>
  <c r="J108" i="98"/>
  <c r="AL108" i="98"/>
  <c r="AS108" i="98"/>
  <c r="AS111" i="98"/>
  <c r="AM111" i="98"/>
  <c r="AG111" i="98"/>
  <c r="O111" i="98"/>
  <c r="AN111" i="98"/>
  <c r="AT112" i="98"/>
  <c r="AN112" i="98"/>
  <c r="AR112" i="98"/>
  <c r="AR113" i="98"/>
  <c r="AP114" i="98"/>
  <c r="L114" i="98" s="1"/>
  <c r="J114" i="98"/>
  <c r="AO114" i="98"/>
  <c r="I114" i="98"/>
  <c r="AM114" i="98"/>
  <c r="AQ86" i="98"/>
  <c r="AL87" i="98"/>
  <c r="AR87" i="98"/>
  <c r="AQ92" i="98"/>
  <c r="AL93" i="98"/>
  <c r="AR93" i="98"/>
  <c r="AQ98" i="98"/>
  <c r="AL99" i="98"/>
  <c r="AR99" i="98"/>
  <c r="AR104" i="98"/>
  <c r="AL104" i="98"/>
  <c r="AM104" i="98"/>
  <c r="AT104" i="98"/>
  <c r="AM108" i="98"/>
  <c r="AT108" i="98"/>
  <c r="AO111" i="98"/>
  <c r="AL112" i="98"/>
  <c r="AS112" i="98"/>
  <c r="J113" i="98"/>
  <c r="AN114" i="98"/>
  <c r="AT118" i="98"/>
  <c r="AN118" i="98"/>
  <c r="AS118" i="98"/>
  <c r="AM118" i="98"/>
  <c r="AG118" i="98"/>
  <c r="O118" i="98"/>
  <c r="AO118" i="98"/>
  <c r="AP124" i="98"/>
  <c r="L124" i="98" s="1"/>
  <c r="J124" i="98"/>
  <c r="AO124" i="98"/>
  <c r="I124" i="98"/>
  <c r="AT124" i="98"/>
  <c r="AN124" i="98"/>
  <c r="AS124" i="98"/>
  <c r="AM124" i="98"/>
  <c r="AG124" i="98"/>
  <c r="O124" i="98"/>
  <c r="AR124" i="98"/>
  <c r="AL124" i="98"/>
  <c r="AQ130" i="98"/>
  <c r="AO113" i="98"/>
  <c r="I113" i="98"/>
  <c r="AT113" i="98"/>
  <c r="AN113" i="98"/>
  <c r="AL113" i="98"/>
  <c r="AP120" i="98"/>
  <c r="L120" i="98" s="1"/>
  <c r="J120" i="98"/>
  <c r="AO120" i="98"/>
  <c r="I120" i="98"/>
  <c r="AT120" i="98"/>
  <c r="AN120" i="98"/>
  <c r="AM120" i="98"/>
  <c r="AK122" i="98"/>
  <c r="AX122" i="98" s="1"/>
  <c r="AJ122" i="98"/>
  <c r="AW122" i="98" s="1"/>
  <c r="O86" i="98"/>
  <c r="AG86" i="98"/>
  <c r="AM86" i="98"/>
  <c r="AN87" i="98"/>
  <c r="I88" i="98"/>
  <c r="O92" i="98"/>
  <c r="AG92" i="98"/>
  <c r="AM92" i="98"/>
  <c r="AN93" i="98"/>
  <c r="I94" i="98"/>
  <c r="O98" i="98"/>
  <c r="AG98" i="98"/>
  <c r="AM98" i="98"/>
  <c r="AN99" i="98"/>
  <c r="I100" i="98"/>
  <c r="AO104" i="98"/>
  <c r="AS105" i="98"/>
  <c r="AM105" i="98"/>
  <c r="AG105" i="98"/>
  <c r="O105" i="98"/>
  <c r="AN105" i="98"/>
  <c r="AT106" i="98"/>
  <c r="AN106" i="98"/>
  <c r="AR106" i="98"/>
  <c r="AQ107" i="98"/>
  <c r="AO108" i="98"/>
  <c r="AQ111" i="98"/>
  <c r="AO112" i="98"/>
  <c r="AM113" i="98"/>
  <c r="AR114" i="98"/>
  <c r="AQ118" i="98"/>
  <c r="AQ120" i="98"/>
  <c r="AQ124" i="98"/>
  <c r="J122" i="98"/>
  <c r="AP122" i="98"/>
  <c r="L122" i="98" s="1"/>
  <c r="AQ123" i="98"/>
  <c r="O125" i="98"/>
  <c r="AG125" i="98"/>
  <c r="AM125" i="98"/>
  <c r="AS125" i="98"/>
  <c r="AN126" i="98"/>
  <c r="AT126" i="98"/>
  <c r="J128" i="98"/>
  <c r="AP128" i="98"/>
  <c r="L128" i="98" s="1"/>
  <c r="AQ129" i="98"/>
  <c r="O131" i="98"/>
  <c r="AG131" i="98"/>
  <c r="AM131" i="98"/>
  <c r="AS131" i="98"/>
  <c r="AN132" i="98"/>
  <c r="AT132" i="98"/>
  <c r="AQ135" i="98"/>
  <c r="AL136" i="98"/>
  <c r="AR136" i="98"/>
  <c r="O137" i="98"/>
  <c r="AG137" i="98"/>
  <c r="AM137" i="98"/>
  <c r="AS137" i="98"/>
  <c r="AN138" i="98"/>
  <c r="AT138" i="98"/>
  <c r="AJ140" i="98"/>
  <c r="AW140" i="98" s="1"/>
  <c r="AL141" i="98"/>
  <c r="AS141" i="98"/>
  <c r="O144" i="98"/>
  <c r="AG144" i="98"/>
  <c r="AO144" i="98"/>
  <c r="AS145" i="98"/>
  <c r="AM149" i="98"/>
  <c r="AN152" i="98"/>
  <c r="AS156" i="98"/>
  <c r="AM156" i="98"/>
  <c r="AG156" i="98"/>
  <c r="O156" i="98"/>
  <c r="AR156" i="98"/>
  <c r="I156" i="98"/>
  <c r="AP156" i="98"/>
  <c r="L156" i="98" s="1"/>
  <c r="AQ156" i="98"/>
  <c r="AT157" i="98"/>
  <c r="AN157" i="98"/>
  <c r="AP157" i="98"/>
  <c r="L157" i="98" s="1"/>
  <c r="I157" i="98"/>
  <c r="AM157" i="98"/>
  <c r="AG157" i="98"/>
  <c r="O157" i="98"/>
  <c r="AQ157" i="98"/>
  <c r="AS159" i="98"/>
  <c r="O163" i="98"/>
  <c r="AQ116" i="98"/>
  <c r="AQ122" i="98"/>
  <c r="AN125" i="98"/>
  <c r="AT125" i="98"/>
  <c r="I126" i="98"/>
  <c r="AO126" i="98"/>
  <c r="AQ128" i="98"/>
  <c r="AN131" i="98"/>
  <c r="AT131" i="98"/>
  <c r="I132" i="98"/>
  <c r="AO132" i="98"/>
  <c r="AQ134" i="98"/>
  <c r="AL135" i="98"/>
  <c r="AR135" i="98"/>
  <c r="O136" i="98"/>
  <c r="AG136" i="98"/>
  <c r="AM136" i="98"/>
  <c r="AS136" i="98"/>
  <c r="AN137" i="98"/>
  <c r="AT137" i="98"/>
  <c r="I138" i="98"/>
  <c r="AO138" i="98"/>
  <c r="AQ140" i="98"/>
  <c r="L141" i="98"/>
  <c r="AM141" i="98"/>
  <c r="AT141" i="98"/>
  <c r="AP142" i="98"/>
  <c r="L142" i="98" s="1"/>
  <c r="J142" i="98"/>
  <c r="AL142" i="98"/>
  <c r="AS142" i="98"/>
  <c r="AI143" i="98"/>
  <c r="AV143" i="98" s="1"/>
  <c r="AP144" i="98"/>
  <c r="L144" i="98" s="1"/>
  <c r="I149" i="98"/>
  <c r="AO149" i="98"/>
  <c r="AN150" i="98"/>
  <c r="O152" i="98"/>
  <c r="AG152" i="98"/>
  <c r="AQ152" i="98"/>
  <c r="AP153" i="98"/>
  <c r="L153" i="98" s="1"/>
  <c r="J153" i="98"/>
  <c r="AQ153" i="98"/>
  <c r="AN153" i="98"/>
  <c r="AG153" i="98"/>
  <c r="O153" i="98"/>
  <c r="AR153" i="98"/>
  <c r="AK155" i="98"/>
  <c r="AX155" i="98" s="1"/>
  <c r="AT156" i="98"/>
  <c r="AR157" i="98"/>
  <c r="AL164" i="98"/>
  <c r="AL116" i="98"/>
  <c r="AL122" i="98"/>
  <c r="O123" i="98"/>
  <c r="AG123" i="98"/>
  <c r="AM123" i="98"/>
  <c r="I125" i="98"/>
  <c r="AO125" i="98"/>
  <c r="J126" i="98"/>
  <c r="AP126" i="98"/>
  <c r="L126" i="98" s="1"/>
  <c r="AL128" i="98"/>
  <c r="O129" i="98"/>
  <c r="AG129" i="98"/>
  <c r="AM129" i="98"/>
  <c r="I131" i="98"/>
  <c r="AO131" i="98"/>
  <c r="J132" i="98"/>
  <c r="AP132" i="98"/>
  <c r="L132" i="98" s="1"/>
  <c r="AL134" i="98"/>
  <c r="O135" i="98"/>
  <c r="AG135" i="98"/>
  <c r="AM135" i="98"/>
  <c r="AN136" i="98"/>
  <c r="AT136" i="98"/>
  <c r="I137" i="98"/>
  <c r="AO137" i="98"/>
  <c r="J138" i="98"/>
  <c r="AP138" i="98"/>
  <c r="L138" i="98" s="1"/>
  <c r="AL140" i="98"/>
  <c r="O141" i="98"/>
  <c r="AG141" i="98"/>
  <c r="AN141" i="98"/>
  <c r="AM142" i="98"/>
  <c r="AT142" i="98"/>
  <c r="AJ143" i="98"/>
  <c r="AW143" i="98" s="1"/>
  <c r="AL145" i="98"/>
  <c r="AP147" i="98"/>
  <c r="L147" i="98" s="1"/>
  <c r="J147" i="98"/>
  <c r="AT147" i="98"/>
  <c r="AM147" i="98"/>
  <c r="AR147" i="98"/>
  <c r="I147" i="98"/>
  <c r="AO147" i="98"/>
  <c r="J149" i="98"/>
  <c r="I150" i="98"/>
  <c r="I151" i="98"/>
  <c r="AS153" i="98"/>
  <c r="AS157" i="98"/>
  <c r="AL159" i="98"/>
  <c r="AS162" i="98"/>
  <c r="AM162" i="98"/>
  <c r="AG162" i="98"/>
  <c r="O162" i="98"/>
  <c r="AR162" i="98"/>
  <c r="I162" i="98"/>
  <c r="AO162" i="98"/>
  <c r="L162" i="98"/>
  <c r="AT162" i="98"/>
  <c r="AL162" i="98"/>
  <c r="J162" i="98"/>
  <c r="AM164" i="98"/>
  <c r="AP165" i="98"/>
  <c r="L165" i="98" s="1"/>
  <c r="J165" i="98"/>
  <c r="AT165" i="98"/>
  <c r="AM165" i="98"/>
  <c r="AQ165" i="98"/>
  <c r="AN165" i="98"/>
  <c r="AG165" i="98"/>
  <c r="O165" i="98"/>
  <c r="AQ126" i="98"/>
  <c r="AQ132" i="98"/>
  <c r="I136" i="98"/>
  <c r="AO136" i="98"/>
  <c r="AQ138" i="98"/>
  <c r="J145" i="98"/>
  <c r="AK147" i="98"/>
  <c r="AX147" i="98" s="1"/>
  <c r="AR149" i="98"/>
  <c r="AL149" i="98"/>
  <c r="AP149" i="98"/>
  <c r="L149" i="98" s="1"/>
  <c r="AN149" i="98"/>
  <c r="AG149" i="98"/>
  <c r="O149" i="98"/>
  <c r="AS149" i="98"/>
  <c r="AS150" i="98"/>
  <c r="AM150" i="98"/>
  <c r="AG150" i="98"/>
  <c r="O150" i="98"/>
  <c r="AO150" i="98"/>
  <c r="L150" i="98"/>
  <c r="AT150" i="98"/>
  <c r="AL150" i="98"/>
  <c r="J150" i="98"/>
  <c r="AQ150" i="98"/>
  <c r="AT151" i="98"/>
  <c r="AN151" i="98"/>
  <c r="AS151" i="98"/>
  <c r="AL151" i="98"/>
  <c r="AQ151" i="98"/>
  <c r="J151" i="98"/>
  <c r="AO151" i="98"/>
  <c r="AL126" i="98"/>
  <c r="AL132" i="98"/>
  <c r="J136" i="98"/>
  <c r="AP136" i="98"/>
  <c r="L136" i="98" s="1"/>
  <c r="AL138" i="98"/>
  <c r="AT145" i="98"/>
  <c r="AN145" i="98"/>
  <c r="AP145" i="98"/>
  <c r="L145" i="98" s="1"/>
  <c r="I145" i="98"/>
  <c r="AM145" i="98"/>
  <c r="AG145" i="98"/>
  <c r="O145" i="98"/>
  <c r="AQ145" i="98"/>
  <c r="AT149" i="98"/>
  <c r="AR150" i="98"/>
  <c r="AP159" i="98"/>
  <c r="L159" i="98" s="1"/>
  <c r="J159" i="98"/>
  <c r="AT159" i="98"/>
  <c r="AM159" i="98"/>
  <c r="AR159" i="98"/>
  <c r="I159" i="98"/>
  <c r="AO159" i="98"/>
  <c r="AO164" i="98"/>
  <c r="I164" i="98"/>
  <c r="AN164" i="98"/>
  <c r="AG164" i="98"/>
  <c r="O164" i="98"/>
  <c r="AR164" i="98"/>
  <c r="J164" i="98"/>
  <c r="AP164" i="98"/>
  <c r="L164" i="98" s="1"/>
  <c r="AS164" i="98"/>
  <c r="AT144" i="98"/>
  <c r="AN144" i="98"/>
  <c r="AR144" i="98"/>
  <c r="AL144" i="98"/>
  <c r="AM144" i="98"/>
  <c r="AR145" i="98"/>
  <c r="AR151" i="98"/>
  <c r="AO152" i="98"/>
  <c r="I152" i="98"/>
  <c r="AR152" i="98"/>
  <c r="J152" i="98"/>
  <c r="AP152" i="98"/>
  <c r="L152" i="98" s="1"/>
  <c r="AM152" i="98"/>
  <c r="O159" i="98"/>
  <c r="AG159" i="98"/>
  <c r="AQ159" i="98"/>
  <c r="AT163" i="98"/>
  <c r="AN163" i="98"/>
  <c r="AP163" i="98"/>
  <c r="L163" i="98" s="1"/>
  <c r="I163" i="98"/>
  <c r="AS163" i="98"/>
  <c r="AL163" i="98"/>
  <c r="AQ163" i="98"/>
  <c r="J163" i="98"/>
  <c r="AR163" i="98"/>
  <c r="AT164" i="98"/>
  <c r="AO146" i="98"/>
  <c r="I146" i="98"/>
  <c r="AL146" i="98"/>
  <c r="AS146" i="98"/>
  <c r="I155" i="98"/>
  <c r="AO158" i="98"/>
  <c r="I158" i="98"/>
  <c r="AL158" i="98"/>
  <c r="AS158" i="98"/>
  <c r="O161" i="98"/>
  <c r="AG161" i="98"/>
  <c r="AN161" i="98"/>
  <c r="I167" i="98"/>
  <c r="AP168" i="98"/>
  <c r="L168" i="98" s="1"/>
  <c r="O169" i="98"/>
  <c r="AG169" i="98"/>
  <c r="AM169" i="98"/>
  <c r="AO170" i="98"/>
  <c r="I170" i="98"/>
  <c r="AL170" i="98"/>
  <c r="AS170" i="98"/>
  <c r="I171" i="98"/>
  <c r="O173" i="98"/>
  <c r="AG173" i="98"/>
  <c r="AN173" i="98"/>
  <c r="O178" i="98"/>
  <c r="AG178" i="98"/>
  <c r="AP171" i="98"/>
  <c r="L171" i="98" s="1"/>
  <c r="J171" i="98"/>
  <c r="AL171" i="98"/>
  <c r="AS171" i="98"/>
  <c r="AR155" i="98"/>
  <c r="AL155" i="98"/>
  <c r="AM155" i="98"/>
  <c r="AT155" i="98"/>
  <c r="AR167" i="98"/>
  <c r="AL167" i="98"/>
  <c r="AM167" i="98"/>
  <c r="AT167" i="98"/>
  <c r="I168" i="98"/>
  <c r="I169" i="98"/>
  <c r="AM171" i="98"/>
  <c r="AT171" i="98"/>
  <c r="AS175" i="98"/>
  <c r="AM175" i="98"/>
  <c r="AG175" i="98"/>
  <c r="O175" i="98"/>
  <c r="AP175" i="98"/>
  <c r="L175" i="98" s="1"/>
  <c r="AR175" i="98"/>
  <c r="I175" i="98"/>
  <c r="AQ175" i="98"/>
  <c r="AT176" i="98"/>
  <c r="AN176" i="98"/>
  <c r="AM176" i="98"/>
  <c r="AG176" i="98"/>
  <c r="O176" i="98"/>
  <c r="AS176" i="98"/>
  <c r="AL176" i="98"/>
  <c r="AP176" i="98"/>
  <c r="L176" i="98" s="1"/>
  <c r="I176" i="98"/>
  <c r="AR176" i="98"/>
  <c r="AO183" i="98"/>
  <c r="I183" i="98"/>
  <c r="AQ183" i="98"/>
  <c r="AP183" i="98"/>
  <c r="L183" i="98" s="1"/>
  <c r="AN183" i="98"/>
  <c r="AG183" i="98"/>
  <c r="O183" i="98"/>
  <c r="AT183" i="98"/>
  <c r="AM183" i="98"/>
  <c r="AS183" i="98"/>
  <c r="AR183" i="98"/>
  <c r="J183" i="98"/>
  <c r="AS168" i="98"/>
  <c r="AM168" i="98"/>
  <c r="AG168" i="98"/>
  <c r="O168" i="98"/>
  <c r="AN168" i="98"/>
  <c r="AT169" i="98"/>
  <c r="AN169" i="98"/>
  <c r="AR169" i="98"/>
  <c r="AO171" i="98"/>
  <c r="AR161" i="98"/>
  <c r="AL161" i="98"/>
  <c r="L161" i="98"/>
  <c r="AM161" i="98"/>
  <c r="AT161" i="98"/>
  <c r="AO168" i="98"/>
  <c r="L169" i="98"/>
  <c r="AL169" i="98"/>
  <c r="AS169" i="98"/>
  <c r="AQ171" i="98"/>
  <c r="AP173" i="98"/>
  <c r="L173" i="98" s="1"/>
  <c r="AR173" i="98"/>
  <c r="AL173" i="98"/>
  <c r="AM173" i="98"/>
  <c r="AP178" i="98"/>
  <c r="L178" i="98" s="1"/>
  <c r="J178" i="98"/>
  <c r="AR178" i="98"/>
  <c r="I178" i="98"/>
  <c r="AQ178" i="98"/>
  <c r="AT178" i="98"/>
  <c r="AM178" i="98"/>
  <c r="AS178" i="98"/>
  <c r="O174" i="98"/>
  <c r="AG174" i="98"/>
  <c r="AM174" i="98"/>
  <c r="AT174" i="98"/>
  <c r="O177" i="98"/>
  <c r="AG177" i="98"/>
  <c r="L181" i="98"/>
  <c r="AO181" i="98"/>
  <c r="AL182" i="98"/>
  <c r="AS182" i="98"/>
  <c r="AR186" i="98"/>
  <c r="AL186" i="98"/>
  <c r="AM186" i="98"/>
  <c r="AT186" i="98"/>
  <c r="I187" i="98"/>
  <c r="I188" i="98"/>
  <c r="O189" i="98"/>
  <c r="AG189" i="98"/>
  <c r="AM190" i="98"/>
  <c r="AT190" i="98"/>
  <c r="AR257" i="98"/>
  <c r="AL257" i="98"/>
  <c r="AQ257" i="98"/>
  <c r="AT257" i="98"/>
  <c r="AS257" i="98"/>
  <c r="AM257" i="98"/>
  <c r="AG257" i="98"/>
  <c r="O257" i="98"/>
  <c r="AP257" i="98"/>
  <c r="L257" i="98" s="1"/>
  <c r="AT259" i="98"/>
  <c r="AN259" i="98"/>
  <c r="AS259" i="98"/>
  <c r="AM259" i="98"/>
  <c r="AG259" i="98"/>
  <c r="O259" i="98"/>
  <c r="AP259" i="98"/>
  <c r="L259" i="98" s="1"/>
  <c r="J259" i="98"/>
  <c r="AO259" i="98"/>
  <c r="I259" i="98"/>
  <c r="AQ181" i="98"/>
  <c r="AO182" i="98"/>
  <c r="AP184" i="98"/>
  <c r="L184" i="98" s="1"/>
  <c r="J184" i="98"/>
  <c r="AL184" i="98"/>
  <c r="AS184" i="98"/>
  <c r="AS187" i="98"/>
  <c r="AM187" i="98"/>
  <c r="AG187" i="98"/>
  <c r="O187" i="98"/>
  <c r="AN187" i="98"/>
  <c r="AT188" i="98"/>
  <c r="AN188" i="98"/>
  <c r="AR188" i="98"/>
  <c r="AO190" i="98"/>
  <c r="AP258" i="98"/>
  <c r="L258" i="98" s="1"/>
  <c r="AR180" i="98"/>
  <c r="AL180" i="98"/>
  <c r="L180" i="98"/>
  <c r="AM180" i="98"/>
  <c r="AT180" i="98"/>
  <c r="I181" i="98"/>
  <c r="AR181" i="98"/>
  <c r="I182" i="98"/>
  <c r="AP182" i="98"/>
  <c r="L182" i="98" s="1"/>
  <c r="AM184" i="98"/>
  <c r="AT184" i="98"/>
  <c r="AO187" i="98"/>
  <c r="L188" i="98"/>
  <c r="AL188" i="98"/>
  <c r="AS188" i="98"/>
  <c r="AI190" i="98"/>
  <c r="AV190" i="98" s="1"/>
  <c r="AQ190" i="98"/>
  <c r="AJ260" i="98"/>
  <c r="AW260" i="98" s="1"/>
  <c r="AQ174" i="98"/>
  <c r="AO177" i="98"/>
  <c r="I177" i="98"/>
  <c r="AL177" i="98"/>
  <c r="AS177" i="98"/>
  <c r="O180" i="98"/>
  <c r="AG180" i="98"/>
  <c r="AN180" i="98"/>
  <c r="J181" i="98"/>
  <c r="AL181" i="98"/>
  <c r="J182" i="98"/>
  <c r="O184" i="98"/>
  <c r="AG184" i="98"/>
  <c r="AN184" i="98"/>
  <c r="AP187" i="98"/>
  <c r="L187" i="98" s="1"/>
  <c r="O188" i="98"/>
  <c r="AG188" i="98"/>
  <c r="AM188" i="98"/>
  <c r="AO189" i="98"/>
  <c r="I189" i="98"/>
  <c r="AL189" i="98"/>
  <c r="AS189" i="98"/>
  <c r="I190" i="98"/>
  <c r="AL259" i="98"/>
  <c r="AS181" i="98"/>
  <c r="AM181" i="98"/>
  <c r="AG181" i="98"/>
  <c r="O181" i="98"/>
  <c r="AN181" i="98"/>
  <c r="AT182" i="98"/>
  <c r="AN182" i="98"/>
  <c r="AR182" i="98"/>
  <c r="AO184" i="98"/>
  <c r="AQ187" i="98"/>
  <c r="AO188" i="98"/>
  <c r="AP190" i="98"/>
  <c r="L190" i="98" s="1"/>
  <c r="J190" i="98"/>
  <c r="AL190" i="98"/>
  <c r="AS190" i="98"/>
  <c r="AS258" i="98"/>
  <c r="AM258" i="98"/>
  <c r="AG258" i="98"/>
  <c r="O258" i="98"/>
  <c r="AR258" i="98"/>
  <c r="AL258" i="98"/>
  <c r="AO258" i="98"/>
  <c r="I258" i="98"/>
  <c r="AT258" i="98"/>
  <c r="AN258" i="98"/>
  <c r="AQ259" i="98"/>
  <c r="J260" i="98"/>
  <c r="AP260" i="98"/>
  <c r="L260" i="98" s="1"/>
  <c r="AT263" i="98"/>
  <c r="AN263" i="98"/>
  <c r="AR263" i="98"/>
  <c r="AQ264" i="98"/>
  <c r="AO265" i="98"/>
  <c r="J267" i="98"/>
  <c r="AQ268" i="98"/>
  <c r="AO269" i="98"/>
  <c r="AM270" i="98"/>
  <c r="AP271" i="98"/>
  <c r="L271" i="98" s="1"/>
  <c r="J271" i="98"/>
  <c r="AL271" i="98"/>
  <c r="AS271" i="98"/>
  <c r="AO273" i="98"/>
  <c r="AS274" i="98"/>
  <c r="AM274" i="98"/>
  <c r="AG274" i="98"/>
  <c r="O274" i="98"/>
  <c r="AN274" i="98"/>
  <c r="AT275" i="98"/>
  <c r="AN275" i="98"/>
  <c r="AR275" i="98"/>
  <c r="AQ276" i="98"/>
  <c r="AS277" i="98"/>
  <c r="AR280" i="98"/>
  <c r="AL280" i="98"/>
  <c r="AS280" i="98"/>
  <c r="AM280" i="98"/>
  <c r="AG280" i="98"/>
  <c r="O280" i="98"/>
  <c r="AP280" i="98"/>
  <c r="L280" i="98" s="1"/>
  <c r="AK288" i="98"/>
  <c r="AX288" i="98" s="1"/>
  <c r="AJ288" i="98"/>
  <c r="AW288" i="98" s="1"/>
  <c r="AQ260" i="98"/>
  <c r="J264" i="98"/>
  <c r="AQ265" i="98"/>
  <c r="AR267" i="98"/>
  <c r="AL267" i="98"/>
  <c r="AM267" i="98"/>
  <c r="AT267" i="98"/>
  <c r="I268" i="98"/>
  <c r="AR268" i="98"/>
  <c r="I269" i="98"/>
  <c r="AP269" i="98"/>
  <c r="L269" i="98" s="1"/>
  <c r="J276" i="98"/>
  <c r="AL277" i="98"/>
  <c r="I281" i="98"/>
  <c r="AL281" i="98"/>
  <c r="AO264" i="98"/>
  <c r="I264" i="98"/>
  <c r="AL264" i="98"/>
  <c r="AS264" i="98"/>
  <c r="I265" i="98"/>
  <c r="J268" i="98"/>
  <c r="AL268" i="98"/>
  <c r="J269" i="98"/>
  <c r="AO276" i="98"/>
  <c r="I276" i="98"/>
  <c r="AL276" i="98"/>
  <c r="AS276" i="98"/>
  <c r="AO277" i="98"/>
  <c r="I277" i="98"/>
  <c r="AP277" i="98"/>
  <c r="L277" i="98" s="1"/>
  <c r="J277" i="98"/>
  <c r="AM277" i="98"/>
  <c r="J281" i="98"/>
  <c r="J282" i="98"/>
  <c r="AP265" i="98"/>
  <c r="L265" i="98" s="1"/>
  <c r="J265" i="98"/>
  <c r="AL265" i="98"/>
  <c r="AS265" i="98"/>
  <c r="AS268" i="98"/>
  <c r="AM268" i="98"/>
  <c r="AG268" i="98"/>
  <c r="O268" i="98"/>
  <c r="AN268" i="98"/>
  <c r="AT269" i="98"/>
  <c r="AN269" i="98"/>
  <c r="AR269" i="98"/>
  <c r="AS281" i="98"/>
  <c r="AM281" i="98"/>
  <c r="AG281" i="98"/>
  <c r="O281" i="98"/>
  <c r="AQ281" i="98"/>
  <c r="AT281" i="98"/>
  <c r="AN281" i="98"/>
  <c r="AP281" i="98"/>
  <c r="L281" i="98" s="1"/>
  <c r="AT282" i="98"/>
  <c r="AN282" i="98"/>
  <c r="AR282" i="98"/>
  <c r="AL282" i="98"/>
  <c r="AO282" i="98"/>
  <c r="I282" i="98"/>
  <c r="AP282" i="98"/>
  <c r="L282" i="98" s="1"/>
  <c r="AN260" i="98"/>
  <c r="AT260" i="98"/>
  <c r="O264" i="98"/>
  <c r="AG264" i="98"/>
  <c r="AN264" i="98"/>
  <c r="AM265" i="98"/>
  <c r="AT265" i="98"/>
  <c r="AP267" i="98"/>
  <c r="L267" i="98" s="1"/>
  <c r="AO268" i="98"/>
  <c r="AL269" i="98"/>
  <c r="AS269" i="98"/>
  <c r="AI271" i="98"/>
  <c r="AV271" i="98" s="1"/>
  <c r="AR273" i="98"/>
  <c r="AL273" i="98"/>
  <c r="AM273" i="98"/>
  <c r="AT273" i="98"/>
  <c r="O276" i="98"/>
  <c r="AG276" i="98"/>
  <c r="AN276" i="98"/>
  <c r="O277" i="98"/>
  <c r="AG277" i="98"/>
  <c r="AQ277" i="98"/>
  <c r="AR281" i="98"/>
  <c r="O282" i="98"/>
  <c r="AG282" i="98"/>
  <c r="AQ282" i="98"/>
  <c r="AO283" i="98"/>
  <c r="I283" i="98"/>
  <c r="AS283" i="98"/>
  <c r="AM283" i="98"/>
  <c r="AG283" i="98"/>
  <c r="O283" i="98"/>
  <c r="AP283" i="98"/>
  <c r="L283" i="98" s="1"/>
  <c r="J283" i="98"/>
  <c r="AR283" i="98"/>
  <c r="I260" i="98"/>
  <c r="AS262" i="98"/>
  <c r="AM262" i="98"/>
  <c r="AG262" i="98"/>
  <c r="AL262" i="98"/>
  <c r="AT262" i="98"/>
  <c r="AP264" i="98"/>
  <c r="L264" i="98" s="1"/>
  <c r="O265" i="98"/>
  <c r="AG265" i="98"/>
  <c r="AN265" i="98"/>
  <c r="I267" i="98"/>
  <c r="AQ267" i="98"/>
  <c r="AP268" i="98"/>
  <c r="L268" i="98" s="1"/>
  <c r="O269" i="98"/>
  <c r="AG269" i="98"/>
  <c r="AM269" i="98"/>
  <c r="AO270" i="98"/>
  <c r="I270" i="98"/>
  <c r="AL270" i="98"/>
  <c r="AS270" i="98"/>
  <c r="AK271" i="98"/>
  <c r="AX271" i="98" s="1"/>
  <c r="O273" i="98"/>
  <c r="AG273" i="98"/>
  <c r="AN273" i="98"/>
  <c r="AP276" i="98"/>
  <c r="L276" i="98" s="1"/>
  <c r="AR277" i="98"/>
  <c r="AS282" i="98"/>
  <c r="AT283" i="98"/>
  <c r="AK285" i="98"/>
  <c r="AX285" i="98" s="1"/>
  <c r="AI285" i="98"/>
  <c r="AV285" i="98" s="1"/>
  <c r="AL279" i="98"/>
  <c r="AR279" i="98"/>
  <c r="AL285" i="98"/>
  <c r="AR285" i="98"/>
  <c r="O287" i="98"/>
  <c r="AG287" i="98"/>
  <c r="AN287" i="98"/>
  <c r="I289" i="98"/>
  <c r="AQ289" i="98"/>
  <c r="AP290" i="98"/>
  <c r="L290" i="98" s="1"/>
  <c r="O291" i="98"/>
  <c r="AG291" i="98"/>
  <c r="AM291" i="98"/>
  <c r="AO292" i="98"/>
  <c r="I292" i="98"/>
  <c r="AL292" i="98"/>
  <c r="AS292" i="98"/>
  <c r="I293" i="98"/>
  <c r="O295" i="98"/>
  <c r="AG295" i="98"/>
  <c r="J296" i="98"/>
  <c r="AL296" i="98"/>
  <c r="J297" i="98"/>
  <c r="O299" i="98"/>
  <c r="AG299" i="98"/>
  <c r="AN299" i="98"/>
  <c r="I301" i="98"/>
  <c r="AQ301" i="98"/>
  <c r="AP302" i="98"/>
  <c r="L302" i="98" s="1"/>
  <c r="O303" i="98"/>
  <c r="AG303" i="98"/>
  <c r="AM303" i="98"/>
  <c r="AS304" i="98"/>
  <c r="AM304" i="98"/>
  <c r="AG304" i="98"/>
  <c r="AQ304" i="98"/>
  <c r="I304" i="98"/>
  <c r="AN304" i="98"/>
  <c r="O306" i="98"/>
  <c r="AG306" i="98"/>
  <c r="AM307" i="98"/>
  <c r="J289" i="98"/>
  <c r="AP293" i="98"/>
  <c r="L293" i="98" s="1"/>
  <c r="J293" i="98"/>
  <c r="AL293" i="98"/>
  <c r="AS293" i="98"/>
  <c r="AS296" i="98"/>
  <c r="AM296" i="98"/>
  <c r="AG296" i="98"/>
  <c r="O296" i="98"/>
  <c r="AN296" i="98"/>
  <c r="AT297" i="98"/>
  <c r="AN297" i="98"/>
  <c r="AR297" i="98"/>
  <c r="J301" i="98"/>
  <c r="AR289" i="98"/>
  <c r="AL289" i="98"/>
  <c r="AM289" i="98"/>
  <c r="AT289" i="98"/>
  <c r="AR301" i="98"/>
  <c r="AL301" i="98"/>
  <c r="AM301" i="98"/>
  <c r="AT301" i="98"/>
  <c r="AT307" i="98"/>
  <c r="AN307" i="98"/>
  <c r="AP307" i="98"/>
  <c r="L307" i="98" s="1"/>
  <c r="J307" i="98"/>
  <c r="AO307" i="98"/>
  <c r="AG307" i="98"/>
  <c r="O307" i="98"/>
  <c r="AS307" i="98"/>
  <c r="I307" i="98"/>
  <c r="AQ307" i="98"/>
  <c r="AO286" i="98"/>
  <c r="I286" i="98"/>
  <c r="AL286" i="98"/>
  <c r="AS286" i="98"/>
  <c r="I287" i="98"/>
  <c r="O289" i="98"/>
  <c r="AG289" i="98"/>
  <c r="AN289" i="98"/>
  <c r="J290" i="98"/>
  <c r="AL290" i="98"/>
  <c r="J291" i="98"/>
  <c r="O293" i="98"/>
  <c r="AG293" i="98"/>
  <c r="AN293" i="98"/>
  <c r="AP296" i="98"/>
  <c r="L296" i="98" s="1"/>
  <c r="O297" i="98"/>
  <c r="AG297" i="98"/>
  <c r="AM297" i="98"/>
  <c r="AO298" i="98"/>
  <c r="I298" i="98"/>
  <c r="AL298" i="98"/>
  <c r="AS298" i="98"/>
  <c r="I299" i="98"/>
  <c r="O301" i="98"/>
  <c r="AG301" i="98"/>
  <c r="AN301" i="98"/>
  <c r="J302" i="98"/>
  <c r="AL302" i="98"/>
  <c r="J303" i="98"/>
  <c r="AP287" i="98"/>
  <c r="L287" i="98" s="1"/>
  <c r="J287" i="98"/>
  <c r="AL287" i="98"/>
  <c r="AS287" i="98"/>
  <c r="AO289" i="98"/>
  <c r="AS290" i="98"/>
  <c r="AM290" i="98"/>
  <c r="AG290" i="98"/>
  <c r="O290" i="98"/>
  <c r="AN290" i="98"/>
  <c r="AT291" i="98"/>
  <c r="AN291" i="98"/>
  <c r="AR291" i="98"/>
  <c r="AO293" i="98"/>
  <c r="AQ296" i="98"/>
  <c r="AO297" i="98"/>
  <c r="AP299" i="98"/>
  <c r="L299" i="98" s="1"/>
  <c r="J299" i="98"/>
  <c r="AL299" i="98"/>
  <c r="AS299" i="98"/>
  <c r="AO301" i="98"/>
  <c r="AS302" i="98"/>
  <c r="AM302" i="98"/>
  <c r="AG302" i="98"/>
  <c r="O302" i="98"/>
  <c r="AN302" i="98"/>
  <c r="AT303" i="98"/>
  <c r="AN303" i="98"/>
  <c r="AR303" i="98"/>
  <c r="O286" i="98"/>
  <c r="AG286" i="98"/>
  <c r="AN286" i="98"/>
  <c r="AM287" i="98"/>
  <c r="AT287" i="98"/>
  <c r="AP289" i="98"/>
  <c r="L289" i="98" s="1"/>
  <c r="AO290" i="98"/>
  <c r="AL291" i="98"/>
  <c r="AS291" i="98"/>
  <c r="AQ293" i="98"/>
  <c r="AR295" i="98"/>
  <c r="AL295" i="98"/>
  <c r="AM295" i="98"/>
  <c r="AT295" i="98"/>
  <c r="I296" i="98"/>
  <c r="AR296" i="98"/>
  <c r="I297" i="98"/>
  <c r="AP297" i="98"/>
  <c r="L297" i="98" s="1"/>
  <c r="O298" i="98"/>
  <c r="AG298" i="98"/>
  <c r="AN298" i="98"/>
  <c r="AM299" i="98"/>
  <c r="AT299" i="98"/>
  <c r="AP301" i="98"/>
  <c r="L301" i="98" s="1"/>
  <c r="AO302" i="98"/>
  <c r="AL303" i="98"/>
  <c r="AS303" i="98"/>
  <c r="AT305" i="98"/>
  <c r="AN305" i="98"/>
  <c r="AO305" i="98"/>
  <c r="AS305" i="98"/>
  <c r="AS306" i="98"/>
  <c r="AM306" i="98"/>
  <c r="AO306" i="98"/>
  <c r="I306" i="98"/>
  <c r="AL306" i="98"/>
  <c r="AQ306" i="98"/>
  <c r="AN306" i="98"/>
  <c r="AR306" i="98"/>
  <c r="AL307" i="98"/>
  <c r="AS312" i="98"/>
  <c r="AM312" i="98"/>
  <c r="AG312" i="98"/>
  <c r="O312" i="98"/>
  <c r="AR312" i="98"/>
  <c r="AL312" i="98"/>
  <c r="L312" i="98"/>
  <c r="AO312" i="98"/>
  <c r="I312" i="98"/>
  <c r="AT312" i="98"/>
  <c r="AP309" i="98"/>
  <c r="L309" i="98" s="1"/>
  <c r="J309" i="98"/>
  <c r="AO309" i="98"/>
  <c r="I309" i="98"/>
  <c r="AR309" i="98"/>
  <c r="AL309" i="98"/>
  <c r="AQ309" i="98"/>
  <c r="AM315" i="98"/>
  <c r="O309" i="98"/>
  <c r="AG309" i="98"/>
  <c r="AS309" i="98"/>
  <c r="AP315" i="98"/>
  <c r="L315" i="98" s="1"/>
  <c r="J315" i="98"/>
  <c r="AO315" i="98"/>
  <c r="I315" i="98"/>
  <c r="AT315" i="98"/>
  <c r="AN315" i="98"/>
  <c r="AR315" i="98"/>
  <c r="AL315" i="98"/>
  <c r="AS315" i="98"/>
  <c r="AP321" i="98"/>
  <c r="L321" i="98" s="1"/>
  <c r="J321" i="98"/>
  <c r="AO321" i="98"/>
  <c r="I321" i="98"/>
  <c r="AT321" i="98"/>
  <c r="AN321" i="98"/>
  <c r="AS321" i="98"/>
  <c r="AM321" i="98"/>
  <c r="AG321" i="98"/>
  <c r="O321" i="98"/>
  <c r="AR321" i="98"/>
  <c r="AL321" i="98"/>
  <c r="AP327" i="98"/>
  <c r="L327" i="98" s="1"/>
  <c r="J327" i="98"/>
  <c r="AO327" i="98"/>
  <c r="I327" i="98"/>
  <c r="AT327" i="98"/>
  <c r="AN327" i="98"/>
  <c r="AS327" i="98"/>
  <c r="AM327" i="98"/>
  <c r="AG327" i="98"/>
  <c r="O327" i="98"/>
  <c r="AR327" i="98"/>
  <c r="AL327" i="98"/>
  <c r="AM309" i="98"/>
  <c r="AT313" i="98"/>
  <c r="AN313" i="98"/>
  <c r="AS313" i="98"/>
  <c r="AM313" i="98"/>
  <c r="AG313" i="98"/>
  <c r="O313" i="98"/>
  <c r="AP313" i="98"/>
  <c r="L313" i="98" s="1"/>
  <c r="J313" i="98"/>
  <c r="AQ313" i="98"/>
  <c r="O310" i="98"/>
  <c r="AG310" i="98"/>
  <c r="AM310" i="98"/>
  <c r="AS310" i="98"/>
  <c r="AN311" i="98"/>
  <c r="AT311" i="98"/>
  <c r="O316" i="98"/>
  <c r="AG316" i="98"/>
  <c r="AM316" i="98"/>
  <c r="AS316" i="98"/>
  <c r="AN317" i="98"/>
  <c r="AT317" i="98"/>
  <c r="I318" i="98"/>
  <c r="AO318" i="98"/>
  <c r="J319" i="98"/>
  <c r="AP319" i="98"/>
  <c r="L319" i="98" s="1"/>
  <c r="O322" i="98"/>
  <c r="AG322" i="98"/>
  <c r="AM322" i="98"/>
  <c r="AS322" i="98"/>
  <c r="AN323" i="98"/>
  <c r="AT323" i="98"/>
  <c r="I324" i="98"/>
  <c r="AO324" i="98"/>
  <c r="J325" i="98"/>
  <c r="AP325" i="98"/>
  <c r="L325" i="98" s="1"/>
  <c r="AQ319" i="98"/>
  <c r="AQ325" i="98"/>
  <c r="AQ318" i="98"/>
  <c r="AL319" i="98"/>
  <c r="AR319" i="98"/>
  <c r="AQ324" i="98"/>
  <c r="AL325" i="98"/>
  <c r="AR325" i="98"/>
  <c r="AQ311" i="98"/>
  <c r="AQ317" i="98"/>
  <c r="AL318" i="98"/>
  <c r="AR318" i="98"/>
  <c r="O319" i="98"/>
  <c r="AG319" i="98"/>
  <c r="AM319" i="98"/>
  <c r="AS319" i="98"/>
  <c r="AP322" i="98"/>
  <c r="L322" i="98" s="1"/>
  <c r="AQ323" i="98"/>
  <c r="AL324" i="98"/>
  <c r="AR324" i="98"/>
  <c r="O325" i="98"/>
  <c r="AG325" i="98"/>
  <c r="AM325" i="98"/>
  <c r="AS325" i="98"/>
  <c r="AL311" i="98"/>
  <c r="AL317" i="98"/>
  <c r="O318" i="98"/>
  <c r="AG318" i="98"/>
  <c r="AM318" i="98"/>
  <c r="AN319" i="98"/>
  <c r="AL323" i="98"/>
  <c r="O324" i="98"/>
  <c r="AG324" i="98"/>
  <c r="AM324" i="98"/>
  <c r="AN325" i="98"/>
  <c r="BA23" i="69"/>
  <c r="BA24" i="69"/>
  <c r="BA25" i="69"/>
  <c r="BA26" i="69"/>
  <c r="BA27" i="69"/>
  <c r="BA28" i="69"/>
  <c r="BA29" i="69"/>
  <c r="BA30" i="69"/>
  <c r="BA31" i="69"/>
  <c r="BA32" i="69"/>
  <c r="BA33" i="69"/>
  <c r="BA34" i="69"/>
  <c r="BA35" i="69"/>
  <c r="BA36" i="69"/>
  <c r="BA37" i="69"/>
  <c r="BA38" i="69"/>
  <c r="BA39" i="69"/>
  <c r="BA40" i="69"/>
  <c r="BA41" i="69"/>
  <c r="BA42" i="69"/>
  <c r="BA43" i="69"/>
  <c r="BA44" i="69"/>
  <c r="BA45" i="69"/>
  <c r="BA46" i="69"/>
  <c r="BA47" i="69"/>
  <c r="BA48" i="69"/>
  <c r="BA49" i="69"/>
  <c r="BA50" i="69"/>
  <c r="BA51" i="69"/>
  <c r="BA52" i="69"/>
  <c r="BA53" i="69"/>
  <c r="BA54" i="69"/>
  <c r="BA55" i="69"/>
  <c r="BA56" i="69"/>
  <c r="BA57" i="69"/>
  <c r="BA58" i="69"/>
  <c r="BA59" i="69"/>
  <c r="BA60" i="69"/>
  <c r="BA61" i="69"/>
  <c r="BA62" i="69"/>
  <c r="BA63" i="69"/>
  <c r="BA64" i="69"/>
  <c r="BA65" i="69"/>
  <c r="BA66" i="69"/>
  <c r="BA67" i="69"/>
  <c r="BA68" i="69"/>
  <c r="BA69" i="69"/>
  <c r="BA70" i="69"/>
  <c r="BA71" i="69"/>
  <c r="BA72" i="69"/>
  <c r="BA73" i="69"/>
  <c r="BA74" i="69"/>
  <c r="BA75" i="69"/>
  <c r="BA76" i="69"/>
  <c r="BA77" i="69"/>
  <c r="BA78" i="69"/>
  <c r="BA79" i="69"/>
  <c r="BA80" i="69"/>
  <c r="BA81" i="69"/>
  <c r="BA82" i="69"/>
  <c r="BA83" i="69"/>
  <c r="BA84" i="69"/>
  <c r="BA85" i="69"/>
  <c r="BA86" i="69"/>
  <c r="BA87" i="69"/>
  <c r="BA88" i="69"/>
  <c r="BA89" i="69"/>
  <c r="BA90" i="69"/>
  <c r="BA91" i="69"/>
  <c r="BA92" i="69"/>
  <c r="BA93" i="69"/>
  <c r="BA94" i="69"/>
  <c r="BA95" i="69"/>
  <c r="BA96" i="69"/>
  <c r="BA97" i="69"/>
  <c r="BA98" i="69"/>
  <c r="BA99" i="69"/>
  <c r="BA100" i="69"/>
  <c r="BA101" i="69"/>
  <c r="BA102" i="69"/>
  <c r="BA103" i="69"/>
  <c r="BA104" i="69"/>
  <c r="BA105" i="69"/>
  <c r="BA106" i="69"/>
  <c r="BA107" i="69"/>
  <c r="BA108" i="69"/>
  <c r="BA109" i="69"/>
  <c r="BA110" i="69"/>
  <c r="BA111" i="69"/>
  <c r="BA112" i="69"/>
  <c r="BA113" i="69"/>
  <c r="BA114" i="69"/>
  <c r="BA115" i="69"/>
  <c r="BA116" i="69"/>
  <c r="BA117" i="69"/>
  <c r="BA118" i="69"/>
  <c r="BA119" i="69"/>
  <c r="BA120" i="69"/>
  <c r="BA121" i="69"/>
  <c r="BA122" i="69"/>
  <c r="BA123" i="69"/>
  <c r="BA124" i="69"/>
  <c r="BA125" i="69"/>
  <c r="BA126" i="69"/>
  <c r="BA127" i="69"/>
  <c r="BA128" i="69"/>
  <c r="BA129" i="69"/>
  <c r="BA130" i="69"/>
  <c r="BA131" i="69"/>
  <c r="BA132" i="69"/>
  <c r="BA133" i="69"/>
  <c r="BA134" i="69"/>
  <c r="BA135" i="69"/>
  <c r="BA136" i="69"/>
  <c r="BA137" i="69"/>
  <c r="BA138" i="69"/>
  <c r="BA139" i="69"/>
  <c r="BA140" i="69"/>
  <c r="BA141" i="69"/>
  <c r="BA142" i="69"/>
  <c r="BA143" i="69"/>
  <c r="BA144" i="69"/>
  <c r="BA145" i="69"/>
  <c r="BA146" i="69"/>
  <c r="BA147" i="69"/>
  <c r="BA148" i="69"/>
  <c r="BA149" i="69"/>
  <c r="BA150" i="69"/>
  <c r="BA151" i="69"/>
  <c r="BA152" i="69"/>
  <c r="BA153" i="69"/>
  <c r="BA154" i="69"/>
  <c r="BA155" i="69"/>
  <c r="BA156" i="69"/>
  <c r="BA157" i="69"/>
  <c r="BA158" i="69"/>
  <c r="BA159" i="69"/>
  <c r="BA160" i="69"/>
  <c r="BA161" i="69"/>
  <c r="BA162" i="69"/>
  <c r="BA163" i="69"/>
  <c r="BA164" i="69"/>
  <c r="BA165" i="69"/>
  <c r="BA166" i="69"/>
  <c r="BA167" i="69"/>
  <c r="BA168" i="69"/>
  <c r="BA169" i="69"/>
  <c r="BA170" i="69"/>
  <c r="BA171" i="69"/>
  <c r="BA172" i="69"/>
  <c r="BA173" i="69"/>
  <c r="BA174" i="69"/>
  <c r="BA175" i="69"/>
  <c r="BA176" i="69"/>
  <c r="BA177" i="69"/>
  <c r="BA178" i="69"/>
  <c r="BA179" i="69"/>
  <c r="BA180" i="69"/>
  <c r="BA181" i="69"/>
  <c r="BA182" i="69"/>
  <c r="BA183" i="69"/>
  <c r="BA184" i="69"/>
  <c r="BA185" i="69"/>
  <c r="BA186" i="69"/>
  <c r="BA187" i="69"/>
  <c r="BA188" i="69"/>
  <c r="BA189" i="69"/>
  <c r="BA190" i="69"/>
  <c r="BA191" i="69"/>
  <c r="BA192" i="69"/>
  <c r="BA193" i="69"/>
  <c r="BA194" i="69"/>
  <c r="BA195" i="69"/>
  <c r="BA196" i="69"/>
  <c r="BA197" i="69"/>
  <c r="BA198" i="69"/>
  <c r="BA199" i="69"/>
  <c r="BA200" i="69"/>
  <c r="BA201" i="69"/>
  <c r="BA202" i="69"/>
  <c r="BA203" i="69"/>
  <c r="BA204" i="69"/>
  <c r="BA205" i="69"/>
  <c r="BA206" i="69"/>
  <c r="BA207" i="69"/>
  <c r="BA208" i="69"/>
  <c r="BA209" i="69"/>
  <c r="BA210" i="69"/>
  <c r="BA211" i="69"/>
  <c r="BA212" i="69"/>
  <c r="BA213" i="69"/>
  <c r="BA214" i="69"/>
  <c r="BA215" i="69"/>
  <c r="BA216" i="69"/>
  <c r="BA217" i="69"/>
  <c r="BA218" i="69"/>
  <c r="BA219" i="69"/>
  <c r="BA220" i="69"/>
  <c r="BA311" i="69"/>
  <c r="BA312" i="69"/>
  <c r="BA313" i="69"/>
  <c r="BA314" i="69"/>
  <c r="BA315" i="69"/>
  <c r="BA316" i="69"/>
  <c r="BA317" i="69"/>
  <c r="BA318" i="69"/>
  <c r="BA319" i="69"/>
  <c r="BA320" i="69"/>
  <c r="BA321" i="69"/>
  <c r="BA322" i="69"/>
  <c r="BA323" i="69"/>
  <c r="BA324" i="69"/>
  <c r="BA325" i="69"/>
  <c r="BA326" i="69"/>
  <c r="BA327" i="69"/>
  <c r="BA328" i="69"/>
  <c r="BA329" i="69"/>
  <c r="BA330" i="69"/>
  <c r="BA331" i="69"/>
  <c r="BA332" i="69"/>
  <c r="BA333" i="69"/>
  <c r="BA334" i="69"/>
  <c r="BA335" i="69"/>
  <c r="BA336" i="69"/>
  <c r="BA337" i="69"/>
  <c r="BA338" i="69"/>
  <c r="BA339" i="69"/>
  <c r="BA340" i="69"/>
  <c r="BA341" i="69"/>
  <c r="BA342" i="69"/>
  <c r="BA343" i="69"/>
  <c r="BA344" i="69"/>
  <c r="BA345" i="69"/>
  <c r="BA346" i="69"/>
  <c r="BA347" i="69"/>
  <c r="BA348" i="69"/>
  <c r="BA349" i="69"/>
  <c r="BA350" i="69"/>
  <c r="BA351" i="69"/>
  <c r="BA22" i="69"/>
  <c r="AI117" i="2"/>
  <c r="J59" i="2"/>
  <c r="K59" i="2"/>
  <c r="L59" i="2"/>
  <c r="M59" i="2"/>
  <c r="AI148" i="98" l="1"/>
  <c r="AV148" i="98" s="1"/>
  <c r="AK148" i="98"/>
  <c r="AX148" i="98" s="1"/>
  <c r="AI267" i="98"/>
  <c r="AV267" i="98" s="1"/>
  <c r="AQ5" i="98"/>
  <c r="AC58" i="2" s="1"/>
  <c r="AI437" i="99"/>
  <c r="AV437" i="99" s="1"/>
  <c r="AI325" i="99"/>
  <c r="AV325" i="99" s="1"/>
  <c r="AJ247" i="99"/>
  <c r="AW247" i="99" s="1"/>
  <c r="AK314" i="98"/>
  <c r="AX314" i="98" s="1"/>
  <c r="AK320" i="98"/>
  <c r="AX320" i="98" s="1"/>
  <c r="AF19" i="99"/>
  <c r="AI278" i="98"/>
  <c r="AV278" i="98" s="1"/>
  <c r="AI247" i="99"/>
  <c r="AV247" i="99" s="1"/>
  <c r="AJ431" i="99"/>
  <c r="AW431" i="99" s="1"/>
  <c r="AI329" i="99"/>
  <c r="AV329" i="99" s="1"/>
  <c r="AJ415" i="99"/>
  <c r="AW415" i="99" s="1"/>
  <c r="AI301" i="99"/>
  <c r="AV301" i="99" s="1"/>
  <c r="AJ170" i="98"/>
  <c r="AW170" i="98" s="1"/>
  <c r="AJ320" i="98"/>
  <c r="AW320" i="98" s="1"/>
  <c r="AI415" i="99"/>
  <c r="AV415" i="99" s="1"/>
  <c r="AJ172" i="98"/>
  <c r="AW172" i="98" s="1"/>
  <c r="AK170" i="98"/>
  <c r="AX170" i="98" s="1"/>
  <c r="AN5" i="98"/>
  <c r="Z58" i="2" s="1"/>
  <c r="AJ458" i="99"/>
  <c r="AW458" i="99" s="1"/>
  <c r="AK388" i="99"/>
  <c r="AX388" i="99" s="1"/>
  <c r="AI167" i="98"/>
  <c r="AV167" i="98" s="1"/>
  <c r="AJ279" i="98"/>
  <c r="AW279" i="98" s="1"/>
  <c r="AJ411" i="99"/>
  <c r="AW411" i="99" s="1"/>
  <c r="AK411" i="99"/>
  <c r="AX411" i="99" s="1"/>
  <c r="AI281" i="99"/>
  <c r="AV281" i="99" s="1"/>
  <c r="AK281" i="99"/>
  <c r="AX281" i="99" s="1"/>
  <c r="AK241" i="99"/>
  <c r="AX241" i="99" s="1"/>
  <c r="AS5" i="102"/>
  <c r="AE54" i="2" s="1"/>
  <c r="AB54" i="2"/>
  <c r="S5" i="100"/>
  <c r="E56" i="2" s="1"/>
  <c r="C56" i="2"/>
  <c r="Q8" i="102"/>
  <c r="G30" i="2" s="1"/>
  <c r="Q6" i="102"/>
  <c r="S5" i="102"/>
  <c r="E54" i="2" s="1"/>
  <c r="P13" i="100"/>
  <c r="AI279" i="98"/>
  <c r="AV279" i="98" s="1"/>
  <c r="P12" i="98"/>
  <c r="P13" i="102"/>
  <c r="S5" i="101"/>
  <c r="E55" i="2" s="1"/>
  <c r="Q8" i="101"/>
  <c r="G31" i="2" s="1"/>
  <c r="Q6" i="101"/>
  <c r="P11" i="98"/>
  <c r="Q8" i="100"/>
  <c r="G32" i="2" s="1"/>
  <c r="Q6" i="100"/>
  <c r="P12" i="99"/>
  <c r="P13" i="101"/>
  <c r="P11" i="99"/>
  <c r="AS5" i="100"/>
  <c r="AE56" i="2" s="1"/>
  <c r="V19" i="99"/>
  <c r="AI406" i="99"/>
  <c r="AV406" i="99" s="1"/>
  <c r="AD19" i="99"/>
  <c r="AJ406" i="99"/>
  <c r="AW406" i="99" s="1"/>
  <c r="AK277" i="99"/>
  <c r="AX277" i="99" s="1"/>
  <c r="AJ83" i="98"/>
  <c r="AW83" i="98" s="1"/>
  <c r="AI104" i="98"/>
  <c r="AV104" i="98" s="1"/>
  <c r="AJ104" i="98"/>
  <c r="AW104" i="98" s="1"/>
  <c r="AI304" i="98"/>
  <c r="AV304" i="98" s="1"/>
  <c r="AK304" i="98"/>
  <c r="AX304" i="98" s="1"/>
  <c r="AI126" i="98"/>
  <c r="AV126" i="98" s="1"/>
  <c r="AJ36" i="98"/>
  <c r="AW36" i="98" s="1"/>
  <c r="V19" i="98"/>
  <c r="AJ300" i="98"/>
  <c r="AW300" i="98" s="1"/>
  <c r="AK270" i="98"/>
  <c r="AX270" i="98" s="1"/>
  <c r="AJ266" i="98"/>
  <c r="AW266" i="98" s="1"/>
  <c r="AI83" i="98"/>
  <c r="AV83" i="98" s="1"/>
  <c r="AJ20" i="102"/>
  <c r="AU5" i="102" s="1"/>
  <c r="AG54" i="2" s="1"/>
  <c r="AX20" i="102"/>
  <c r="AY5" i="102" s="1"/>
  <c r="AK54" i="2" s="1"/>
  <c r="AK20" i="102"/>
  <c r="AV5" i="102" s="1"/>
  <c r="AH54" i="2" s="1"/>
  <c r="AW20" i="102"/>
  <c r="AX5" i="102" s="1"/>
  <c r="AJ54" i="2" s="1"/>
  <c r="AV24" i="102"/>
  <c r="AV20" i="102" s="1"/>
  <c r="AI20" i="102"/>
  <c r="AT5" i="102" s="1"/>
  <c r="AF54" i="2" s="1"/>
  <c r="AK20" i="101"/>
  <c r="AV5" i="101" s="1"/>
  <c r="AH55" i="2" s="1"/>
  <c r="AJ20" i="101"/>
  <c r="AU5" i="101" s="1"/>
  <c r="AG55" i="2" s="1"/>
  <c r="AS5" i="101"/>
  <c r="AE55" i="2" s="1"/>
  <c r="AX20" i="101"/>
  <c r="AY5" i="101" s="1"/>
  <c r="AK55" i="2" s="1"/>
  <c r="AV23" i="101"/>
  <c r="AV20" i="101" s="1"/>
  <c r="AI20" i="101"/>
  <c r="AT5" i="101" s="1"/>
  <c r="AF55" i="2" s="1"/>
  <c r="AW20" i="101"/>
  <c r="AX5" i="101" s="1"/>
  <c r="AJ55" i="2" s="1"/>
  <c r="AK20" i="100"/>
  <c r="AV5" i="100" s="1"/>
  <c r="AH56" i="2" s="1"/>
  <c r="AX22" i="100"/>
  <c r="AX20" i="100" s="1"/>
  <c r="AY5" i="100" s="1"/>
  <c r="AK56" i="2" s="1"/>
  <c r="AV22" i="100"/>
  <c r="AV20" i="100" s="1"/>
  <c r="AI20" i="100"/>
  <c r="AT5" i="100" s="1"/>
  <c r="AF56" i="2" s="1"/>
  <c r="AW22" i="100"/>
  <c r="AW20" i="100" s="1"/>
  <c r="AX5" i="100" s="1"/>
  <c r="AJ56" i="2" s="1"/>
  <c r="AJ20" i="100"/>
  <c r="AU5" i="100" s="1"/>
  <c r="AG56" i="2" s="1"/>
  <c r="AJ446" i="99"/>
  <c r="AW446" i="99" s="1"/>
  <c r="AJ113" i="98"/>
  <c r="AW113" i="98" s="1"/>
  <c r="AI464" i="99"/>
  <c r="AV464" i="99" s="1"/>
  <c r="AK446" i="99"/>
  <c r="AX446" i="99" s="1"/>
  <c r="AI113" i="98"/>
  <c r="AV113" i="98" s="1"/>
  <c r="AJ464" i="99"/>
  <c r="AW464" i="99" s="1"/>
  <c r="AI459" i="99"/>
  <c r="AV459" i="99" s="1"/>
  <c r="AK443" i="99"/>
  <c r="AX443" i="99" s="1"/>
  <c r="AI431" i="99"/>
  <c r="AV431" i="99" s="1"/>
  <c r="AJ366" i="99"/>
  <c r="AW366" i="99" s="1"/>
  <c r="AJ360" i="99"/>
  <c r="AW360" i="99" s="1"/>
  <c r="AK348" i="99"/>
  <c r="AX348" i="99" s="1"/>
  <c r="AI317" i="99"/>
  <c r="AV317" i="99" s="1"/>
  <c r="AI340" i="99"/>
  <c r="AV340" i="99" s="1"/>
  <c r="AI361" i="99"/>
  <c r="AV361" i="99" s="1"/>
  <c r="AJ325" i="99"/>
  <c r="AW325" i="99" s="1"/>
  <c r="AK262" i="98"/>
  <c r="AX262" i="98" s="1"/>
  <c r="AI147" i="98"/>
  <c r="AV147" i="98" s="1"/>
  <c r="AI36" i="98"/>
  <c r="AV36" i="98" s="1"/>
  <c r="AJ459" i="99"/>
  <c r="AW459" i="99" s="1"/>
  <c r="AK360" i="99"/>
  <c r="AX360" i="99" s="1"/>
  <c r="AJ329" i="99"/>
  <c r="AW329" i="99" s="1"/>
  <c r="AI322" i="99"/>
  <c r="AV322" i="99" s="1"/>
  <c r="AJ317" i="99"/>
  <c r="AW317" i="99" s="1"/>
  <c r="AJ340" i="99"/>
  <c r="AW340" i="99" s="1"/>
  <c r="AI287" i="99"/>
  <c r="AV287" i="99" s="1"/>
  <c r="AI334" i="99"/>
  <c r="AV334" i="99" s="1"/>
  <c r="AK248" i="99"/>
  <c r="AX248" i="99" s="1"/>
  <c r="AJ245" i="99"/>
  <c r="AW245" i="99" s="1"/>
  <c r="AJ412" i="99"/>
  <c r="AW412" i="99" s="1"/>
  <c r="AI343" i="99"/>
  <c r="AV343" i="99" s="1"/>
  <c r="AI128" i="98"/>
  <c r="AV128" i="98" s="1"/>
  <c r="AI314" i="98"/>
  <c r="AV314" i="98" s="1"/>
  <c r="AI300" i="98"/>
  <c r="AV300" i="98" s="1"/>
  <c r="AI275" i="98"/>
  <c r="AV275" i="98" s="1"/>
  <c r="AJ182" i="98"/>
  <c r="AW182" i="98" s="1"/>
  <c r="AI74" i="98"/>
  <c r="AV74" i="98" s="1"/>
  <c r="AI81" i="98"/>
  <c r="AV81" i="98" s="1"/>
  <c r="AI412" i="99"/>
  <c r="AV412" i="99" s="1"/>
  <c r="AI393" i="99"/>
  <c r="AV393" i="99" s="1"/>
  <c r="AK347" i="99"/>
  <c r="AX347" i="99" s="1"/>
  <c r="AK287" i="99"/>
  <c r="AX287" i="99" s="1"/>
  <c r="Y19" i="99"/>
  <c r="AJ74" i="98"/>
  <c r="AW74" i="98" s="1"/>
  <c r="Z19" i="98"/>
  <c r="AI263" i="98"/>
  <c r="AV263" i="98" s="1"/>
  <c r="AK263" i="98"/>
  <c r="AX263" i="98" s="1"/>
  <c r="AI133" i="98"/>
  <c r="AV133" i="98" s="1"/>
  <c r="AI403" i="99"/>
  <c r="AV403" i="99" s="1"/>
  <c r="AJ121" i="98"/>
  <c r="AW121" i="98" s="1"/>
  <c r="Y19" i="98"/>
  <c r="AJ167" i="98"/>
  <c r="AW167" i="98" s="1"/>
  <c r="AI121" i="98"/>
  <c r="AV121" i="98" s="1"/>
  <c r="AI425" i="99"/>
  <c r="AV425" i="99" s="1"/>
  <c r="AJ403" i="99"/>
  <c r="AW403" i="99" s="1"/>
  <c r="AJ5" i="99"/>
  <c r="V57" i="2" s="1"/>
  <c r="AK430" i="99"/>
  <c r="AX430" i="99" s="1"/>
  <c r="AJ305" i="98"/>
  <c r="AW305" i="98" s="1"/>
  <c r="AI305" i="98"/>
  <c r="AV305" i="98" s="1"/>
  <c r="AJ160" i="98"/>
  <c r="AW160" i="98" s="1"/>
  <c r="AJ293" i="99"/>
  <c r="AW293" i="99" s="1"/>
  <c r="AI172" i="98"/>
  <c r="AV172" i="98" s="1"/>
  <c r="AJ364" i="99"/>
  <c r="AW364" i="99" s="1"/>
  <c r="AJ271" i="99"/>
  <c r="AW271" i="99" s="1"/>
  <c r="AI373" i="99"/>
  <c r="AV373" i="99" s="1"/>
  <c r="AK317" i="98"/>
  <c r="AX317" i="98" s="1"/>
  <c r="AK160" i="98"/>
  <c r="AX160" i="98" s="1"/>
  <c r="AJ396" i="99"/>
  <c r="AW396" i="99" s="1"/>
  <c r="AJ186" i="98"/>
  <c r="AW186" i="98" s="1"/>
  <c r="AK260" i="98"/>
  <c r="AX260" i="98" s="1"/>
  <c r="AI186" i="98"/>
  <c r="AV186" i="98" s="1"/>
  <c r="AI132" i="98"/>
  <c r="AV132" i="98" s="1"/>
  <c r="AK82" i="98"/>
  <c r="AX82" i="98" s="1"/>
  <c r="AI68" i="98"/>
  <c r="AV68" i="98" s="1"/>
  <c r="AJ30" i="98"/>
  <c r="AW30" i="98" s="1"/>
  <c r="AA19" i="98"/>
  <c r="AO5" i="98"/>
  <c r="AA58" i="2" s="1"/>
  <c r="AI410" i="99"/>
  <c r="AV410" i="99" s="1"/>
  <c r="AI341" i="99"/>
  <c r="AV341" i="99" s="1"/>
  <c r="AK306" i="99"/>
  <c r="AX306" i="99" s="1"/>
  <c r="AI239" i="99"/>
  <c r="AV239" i="99" s="1"/>
  <c r="AJ133" i="98"/>
  <c r="AW133" i="98" s="1"/>
  <c r="AJ132" i="98"/>
  <c r="AW132" i="98" s="1"/>
  <c r="AI82" i="98"/>
  <c r="AV82" i="98" s="1"/>
  <c r="AJ99" i="98"/>
  <c r="AW99" i="98" s="1"/>
  <c r="AD5" i="98"/>
  <c r="P58" i="2" s="1"/>
  <c r="AK323" i="99"/>
  <c r="AX323" i="99" s="1"/>
  <c r="AI138" i="98"/>
  <c r="AV138" i="98" s="1"/>
  <c r="AK99" i="98"/>
  <c r="AX99" i="98" s="1"/>
  <c r="AJ405" i="99"/>
  <c r="AW405" i="99" s="1"/>
  <c r="AI364" i="99"/>
  <c r="AV364" i="99" s="1"/>
  <c r="AJ347" i="99"/>
  <c r="AW347" i="99" s="1"/>
  <c r="AJ138" i="98"/>
  <c r="AW138" i="98" s="1"/>
  <c r="AJ127" i="98"/>
  <c r="AW127" i="98" s="1"/>
  <c r="AI139" i="98"/>
  <c r="AV139" i="98" s="1"/>
  <c r="AI127" i="98"/>
  <c r="AV127" i="98" s="1"/>
  <c r="AI114" i="98"/>
  <c r="AV114" i="98" s="1"/>
  <c r="AJ87" i="98"/>
  <c r="AW87" i="98" s="1"/>
  <c r="AJ69" i="98"/>
  <c r="AW69" i="98" s="1"/>
  <c r="AJ45" i="98"/>
  <c r="AW45" i="98" s="1"/>
  <c r="AJ5" i="98"/>
  <c r="V58" i="2" s="1"/>
  <c r="AI447" i="99"/>
  <c r="AV447" i="99" s="1"/>
  <c r="AK458" i="99"/>
  <c r="AX458" i="99" s="1"/>
  <c r="AJ418" i="99"/>
  <c r="AW418" i="99" s="1"/>
  <c r="AI405" i="99"/>
  <c r="AV405" i="99" s="1"/>
  <c r="AI359" i="99"/>
  <c r="AV359" i="99" s="1"/>
  <c r="AJ382" i="99"/>
  <c r="AW382" i="99" s="1"/>
  <c r="AJ311" i="99"/>
  <c r="AW311" i="99" s="1"/>
  <c r="AJ316" i="99"/>
  <c r="AW316" i="99" s="1"/>
  <c r="AI264" i="99"/>
  <c r="AV264" i="99" s="1"/>
  <c r="AJ239" i="99"/>
  <c r="AW239" i="99" s="1"/>
  <c r="AI233" i="99"/>
  <c r="AV233" i="99" s="1"/>
  <c r="AJ367" i="99"/>
  <c r="AW367" i="99" s="1"/>
  <c r="AJ139" i="98"/>
  <c r="AW139" i="98" s="1"/>
  <c r="AJ114" i="98"/>
  <c r="AW114" i="98" s="1"/>
  <c r="AK91" i="98"/>
  <c r="AX91" i="98" s="1"/>
  <c r="AK87" i="98"/>
  <c r="AX87" i="98" s="1"/>
  <c r="AI91" i="98"/>
  <c r="AV91" i="98" s="1"/>
  <c r="AI30" i="98"/>
  <c r="AV30" i="98" s="1"/>
  <c r="AK45" i="98"/>
  <c r="AX45" i="98" s="1"/>
  <c r="AI5" i="98"/>
  <c r="U58" i="2" s="1"/>
  <c r="AK447" i="99"/>
  <c r="AX447" i="99" s="1"/>
  <c r="AJ359" i="99"/>
  <c r="AW359" i="99" s="1"/>
  <c r="AK382" i="99"/>
  <c r="AX382" i="99" s="1"/>
  <c r="AJ376" i="99"/>
  <c r="AW376" i="99" s="1"/>
  <c r="AJ335" i="99"/>
  <c r="AW335" i="99" s="1"/>
  <c r="AI335" i="99"/>
  <c r="AV335" i="99" s="1"/>
  <c r="AI323" i="99"/>
  <c r="AV323" i="99" s="1"/>
  <c r="AK290" i="99"/>
  <c r="AX290" i="99" s="1"/>
  <c r="AK316" i="99"/>
  <c r="AX316" i="99" s="1"/>
  <c r="AK278" i="99"/>
  <c r="AX278" i="99" s="1"/>
  <c r="AI271" i="99"/>
  <c r="AV271" i="99" s="1"/>
  <c r="AJ319" i="99"/>
  <c r="AW319" i="99" s="1"/>
  <c r="AB19" i="99"/>
  <c r="AJ290" i="99"/>
  <c r="AW290" i="99" s="1"/>
  <c r="AI430" i="99"/>
  <c r="AV430" i="99" s="1"/>
  <c r="AJ330" i="99"/>
  <c r="AW330" i="99" s="1"/>
  <c r="AJ301" i="99"/>
  <c r="AW301" i="99" s="1"/>
  <c r="AI278" i="99"/>
  <c r="AV278" i="99" s="1"/>
  <c r="AK319" i="99"/>
  <c r="AX319" i="99" s="1"/>
  <c r="AK434" i="99"/>
  <c r="AX434" i="99" s="1"/>
  <c r="AI383" i="99"/>
  <c r="AV383" i="99" s="1"/>
  <c r="AJ270" i="98"/>
  <c r="AW270" i="98" s="1"/>
  <c r="AH5" i="99"/>
  <c r="T57" i="2" s="1"/>
  <c r="AJ324" i="99"/>
  <c r="AW324" i="99" s="1"/>
  <c r="AE19" i="99"/>
  <c r="AL5" i="99"/>
  <c r="X57" i="2" s="1"/>
  <c r="AK142" i="98"/>
  <c r="AX142" i="98" s="1"/>
  <c r="AJ126" i="98"/>
  <c r="AW126" i="98" s="1"/>
  <c r="AJ322" i="99"/>
  <c r="AW322" i="99" s="1"/>
  <c r="AK330" i="99"/>
  <c r="AX330" i="99" s="1"/>
  <c r="AK296" i="99"/>
  <c r="AX296" i="99" s="1"/>
  <c r="AK245" i="99"/>
  <c r="AX245" i="99" s="1"/>
  <c r="AI29" i="99"/>
  <c r="AV29" i="99" s="1"/>
  <c r="AJ29" i="99"/>
  <c r="AW29" i="99" s="1"/>
  <c r="AI251" i="99"/>
  <c r="AV251" i="99" s="1"/>
  <c r="AJ434" i="99"/>
  <c r="AW434" i="99" s="1"/>
  <c r="AJ373" i="99"/>
  <c r="AW373" i="99" s="1"/>
  <c r="AK367" i="99"/>
  <c r="AX367" i="99" s="1"/>
  <c r="AJ76" i="98"/>
  <c r="AW76" i="98" s="1"/>
  <c r="AI323" i="98"/>
  <c r="AV323" i="98" s="1"/>
  <c r="AI63" i="98"/>
  <c r="AV63" i="98" s="1"/>
  <c r="AI313" i="99"/>
  <c r="AV313" i="99" s="1"/>
  <c r="AK308" i="98"/>
  <c r="AX308" i="98" s="1"/>
  <c r="AJ323" i="98"/>
  <c r="AW323" i="98" s="1"/>
  <c r="AK278" i="98"/>
  <c r="AX278" i="98" s="1"/>
  <c r="AK284" i="98"/>
  <c r="AX284" i="98" s="1"/>
  <c r="AI272" i="98"/>
  <c r="AV272" i="98" s="1"/>
  <c r="AJ63" i="98"/>
  <c r="AW63" i="98" s="1"/>
  <c r="AF19" i="98"/>
  <c r="AK410" i="99"/>
  <c r="AX410" i="99" s="1"/>
  <c r="AK453" i="99"/>
  <c r="AX453" i="99" s="1"/>
  <c r="AI421" i="99"/>
  <c r="AV421" i="99" s="1"/>
  <c r="AI399" i="99"/>
  <c r="AV399" i="99" s="1"/>
  <c r="AJ383" i="99"/>
  <c r="AW383" i="99" s="1"/>
  <c r="AJ365" i="99"/>
  <c r="AW365" i="99" s="1"/>
  <c r="AJ384" i="99"/>
  <c r="AW384" i="99" s="1"/>
  <c r="AJ354" i="99"/>
  <c r="AW354" i="99" s="1"/>
  <c r="AJ341" i="99"/>
  <c r="AW341" i="99" s="1"/>
  <c r="AJ312" i="99"/>
  <c r="AW312" i="99" s="1"/>
  <c r="AJ313" i="99"/>
  <c r="AW313" i="99" s="1"/>
  <c r="AJ304" i="99"/>
  <c r="AW304" i="99" s="1"/>
  <c r="AJ264" i="99"/>
  <c r="AW264" i="99" s="1"/>
  <c r="AK284" i="99"/>
  <c r="AX284" i="99" s="1"/>
  <c r="AJ265" i="99"/>
  <c r="AW265" i="99" s="1"/>
  <c r="AK30" i="99"/>
  <c r="AX30" i="99" s="1"/>
  <c r="AI277" i="99"/>
  <c r="AV277" i="99" s="1"/>
  <c r="AD5" i="99"/>
  <c r="P57" i="2" s="1"/>
  <c r="AJ251" i="99"/>
  <c r="AW251" i="99" s="1"/>
  <c r="AJ296" i="99"/>
  <c r="AW296" i="99" s="1"/>
  <c r="AI266" i="99"/>
  <c r="AV266" i="99" s="1"/>
  <c r="AI179" i="98"/>
  <c r="AV179" i="98" s="1"/>
  <c r="AI108" i="98"/>
  <c r="AV108" i="98" s="1"/>
  <c r="AI134" i="98"/>
  <c r="AV134" i="98" s="1"/>
  <c r="AK324" i="99"/>
  <c r="AX324" i="99" s="1"/>
  <c r="AI308" i="98"/>
  <c r="AV308" i="98" s="1"/>
  <c r="AJ272" i="98"/>
  <c r="AW272" i="98" s="1"/>
  <c r="AJ284" i="98"/>
  <c r="AW284" i="98" s="1"/>
  <c r="AK267" i="98"/>
  <c r="AX267" i="98" s="1"/>
  <c r="AI142" i="98"/>
  <c r="AV142" i="98" s="1"/>
  <c r="AJ134" i="98"/>
  <c r="AW134" i="98" s="1"/>
  <c r="AK108" i="98"/>
  <c r="AX108" i="98" s="1"/>
  <c r="AI76" i="98"/>
  <c r="AV76" i="98" s="1"/>
  <c r="AI51" i="98"/>
  <c r="AV51" i="98" s="1"/>
  <c r="AK354" i="99"/>
  <c r="AX354" i="99" s="1"/>
  <c r="AK312" i="99"/>
  <c r="AX312" i="99" s="1"/>
  <c r="AJ306" i="99"/>
  <c r="AW306" i="99" s="1"/>
  <c r="AI299" i="99"/>
  <c r="AV299" i="99" s="1"/>
  <c r="AI284" i="99"/>
  <c r="AV284" i="99" s="1"/>
  <c r="AK265" i="99"/>
  <c r="AX265" i="99" s="1"/>
  <c r="AI310" i="99"/>
  <c r="AV310" i="99" s="1"/>
  <c r="AJ241" i="99"/>
  <c r="AW241" i="99" s="1"/>
  <c r="AI384" i="99"/>
  <c r="AV384" i="99" s="1"/>
  <c r="AI418" i="99"/>
  <c r="AV418" i="99" s="1"/>
  <c r="AI366" i="99"/>
  <c r="AV366" i="99" s="1"/>
  <c r="AJ337" i="99"/>
  <c r="AW337" i="99" s="1"/>
  <c r="AJ248" i="99"/>
  <c r="AW248" i="99" s="1"/>
  <c r="AI266" i="98"/>
  <c r="AV266" i="98" s="1"/>
  <c r="AJ343" i="99"/>
  <c r="AW343" i="99" s="1"/>
  <c r="AJ75" i="98"/>
  <c r="AW75" i="98" s="1"/>
  <c r="AI109" i="98"/>
  <c r="AV109" i="98" s="1"/>
  <c r="AK376" i="99"/>
  <c r="AX376" i="99" s="1"/>
  <c r="AI305" i="99"/>
  <c r="AV305" i="99" s="1"/>
  <c r="AI259" i="99"/>
  <c r="AV259" i="99" s="1"/>
  <c r="AI307" i="99"/>
  <c r="AV307" i="99" s="1"/>
  <c r="AJ233" i="99"/>
  <c r="AW233" i="99" s="1"/>
  <c r="AJ266" i="99"/>
  <c r="AW266" i="99" s="1"/>
  <c r="AK257" i="99"/>
  <c r="AX257" i="99" s="1"/>
  <c r="AK353" i="99"/>
  <c r="AX353" i="99" s="1"/>
  <c r="AJ305" i="99"/>
  <c r="AW305" i="99" s="1"/>
  <c r="AK302" i="99"/>
  <c r="AX302" i="99" s="1"/>
  <c r="AJ259" i="99"/>
  <c r="AW259" i="99" s="1"/>
  <c r="AJ23" i="99"/>
  <c r="AW23" i="99" s="1"/>
  <c r="AK307" i="99"/>
  <c r="AX307" i="99" s="1"/>
  <c r="AI337" i="99"/>
  <c r="AV337" i="99" s="1"/>
  <c r="AK436" i="99"/>
  <c r="AX436" i="99" s="1"/>
  <c r="AI311" i="99"/>
  <c r="AV311" i="99" s="1"/>
  <c r="AJ257" i="99"/>
  <c r="AW257" i="99" s="1"/>
  <c r="AK23" i="99"/>
  <c r="AX23" i="99" s="1"/>
  <c r="AJ361" i="99"/>
  <c r="AW361" i="99" s="1"/>
  <c r="AJ68" i="98"/>
  <c r="AW68" i="98" s="1"/>
  <c r="AI315" i="98"/>
  <c r="AV315" i="98" s="1"/>
  <c r="AJ292" i="98"/>
  <c r="AW292" i="98" s="1"/>
  <c r="AI261" i="98"/>
  <c r="AV261" i="98" s="1"/>
  <c r="AK182" i="98"/>
  <c r="AX182" i="98" s="1"/>
  <c r="AK171" i="98"/>
  <c r="AX171" i="98" s="1"/>
  <c r="AI151" i="98"/>
  <c r="AV151" i="98" s="1"/>
  <c r="AJ128" i="98"/>
  <c r="AW128" i="98" s="1"/>
  <c r="AJ109" i="98"/>
  <c r="AW109" i="98" s="1"/>
  <c r="AK69" i="98"/>
  <c r="AX69" i="98" s="1"/>
  <c r="AJ51" i="98"/>
  <c r="AW51" i="98" s="1"/>
  <c r="AP5" i="98"/>
  <c r="AB58" i="2" s="1"/>
  <c r="AJ437" i="99"/>
  <c r="AW437" i="99" s="1"/>
  <c r="AK425" i="99"/>
  <c r="AX425" i="99" s="1"/>
  <c r="AJ421" i="99"/>
  <c r="AW421" i="99" s="1"/>
  <c r="AK399" i="99"/>
  <c r="AX399" i="99" s="1"/>
  <c r="AI377" i="99"/>
  <c r="AV377" i="99" s="1"/>
  <c r="AI388" i="99"/>
  <c r="AV388" i="99" s="1"/>
  <c r="AI370" i="99"/>
  <c r="AV370" i="99" s="1"/>
  <c r="AK304" i="99"/>
  <c r="AX304" i="99" s="1"/>
  <c r="AJ299" i="99"/>
  <c r="AW299" i="99" s="1"/>
  <c r="AK272" i="99"/>
  <c r="AX272" i="99" s="1"/>
  <c r="AI260" i="99"/>
  <c r="AV260" i="99" s="1"/>
  <c r="AI30" i="99"/>
  <c r="AV30" i="99" s="1"/>
  <c r="AK24" i="99"/>
  <c r="AX24" i="99" s="1"/>
  <c r="AJ302" i="99"/>
  <c r="AW302" i="99" s="1"/>
  <c r="AJ254" i="99"/>
  <c r="AW254" i="99" s="1"/>
  <c r="AK355" i="99"/>
  <c r="AX355" i="99" s="1"/>
  <c r="AJ355" i="99"/>
  <c r="AW355" i="99" s="1"/>
  <c r="AK292" i="98"/>
  <c r="AX292" i="98" s="1"/>
  <c r="AK261" i="98"/>
  <c r="AX261" i="98" s="1"/>
  <c r="AK190" i="98"/>
  <c r="AX190" i="98" s="1"/>
  <c r="AI115" i="98"/>
  <c r="AV115" i="98" s="1"/>
  <c r="AJ115" i="98"/>
  <c r="AW115" i="98" s="1"/>
  <c r="AJ93" i="98"/>
  <c r="AW93" i="98" s="1"/>
  <c r="AH5" i="98"/>
  <c r="T58" i="2" s="1"/>
  <c r="AI453" i="99"/>
  <c r="AV453" i="99" s="1"/>
  <c r="AJ377" i="99"/>
  <c r="AW377" i="99" s="1"/>
  <c r="AI371" i="99"/>
  <c r="AV371" i="99" s="1"/>
  <c r="AI353" i="99"/>
  <c r="AV353" i="99" s="1"/>
  <c r="AJ370" i="99"/>
  <c r="AW370" i="99" s="1"/>
  <c r="AI272" i="99"/>
  <c r="AV272" i="99" s="1"/>
  <c r="AJ260" i="99"/>
  <c r="AW260" i="99" s="1"/>
  <c r="AJ310" i="99"/>
  <c r="AW310" i="99" s="1"/>
  <c r="AJ24" i="99"/>
  <c r="AW24" i="99" s="1"/>
  <c r="AI400" i="99"/>
  <c r="AV400" i="99" s="1"/>
  <c r="AJ385" i="99"/>
  <c r="AW385" i="99" s="1"/>
  <c r="AI385" i="99"/>
  <c r="AV385" i="99" s="1"/>
  <c r="AI140" i="98"/>
  <c r="AV140" i="98" s="1"/>
  <c r="AK331" i="99"/>
  <c r="AX331" i="99" s="1"/>
  <c r="AI331" i="99"/>
  <c r="AV331" i="99" s="1"/>
  <c r="AK422" i="99"/>
  <c r="AX422" i="99" s="1"/>
  <c r="AJ422" i="99"/>
  <c r="AW422" i="99" s="1"/>
  <c r="AJ315" i="98"/>
  <c r="AW315" i="98" s="1"/>
  <c r="AI317" i="98"/>
  <c r="AV317" i="98" s="1"/>
  <c r="AK275" i="98"/>
  <c r="AX275" i="98" s="1"/>
  <c r="AJ179" i="98"/>
  <c r="AW179" i="98" s="1"/>
  <c r="AI171" i="98"/>
  <c r="AV171" i="98" s="1"/>
  <c r="AK151" i="98"/>
  <c r="AX151" i="98" s="1"/>
  <c r="AI155" i="98"/>
  <c r="AV155" i="98" s="1"/>
  <c r="AK93" i="98"/>
  <c r="AX93" i="98" s="1"/>
  <c r="AJ436" i="99"/>
  <c r="AW436" i="99" s="1"/>
  <c r="AJ371" i="99"/>
  <c r="AW371" i="99" s="1"/>
  <c r="AJ400" i="99"/>
  <c r="AW400" i="99" s="1"/>
  <c r="AI365" i="99"/>
  <c r="AV365" i="99" s="1"/>
  <c r="AI254" i="99"/>
  <c r="AV254" i="99" s="1"/>
  <c r="AI396" i="99"/>
  <c r="AV396" i="99" s="1"/>
  <c r="AK439" i="99"/>
  <c r="AX439" i="99" s="1"/>
  <c r="AJ439" i="99"/>
  <c r="AW439" i="99" s="1"/>
  <c r="AI439" i="99"/>
  <c r="AV439" i="99" s="1"/>
  <c r="AK433" i="99"/>
  <c r="AX433" i="99" s="1"/>
  <c r="AJ433" i="99"/>
  <c r="AW433" i="99" s="1"/>
  <c r="AI433" i="99"/>
  <c r="AV433" i="99" s="1"/>
  <c r="AK379" i="99"/>
  <c r="AX379" i="99" s="1"/>
  <c r="AI379" i="99"/>
  <c r="AV379" i="99" s="1"/>
  <c r="AJ379" i="99"/>
  <c r="AW379" i="99" s="1"/>
  <c r="AK372" i="99"/>
  <c r="AX372" i="99" s="1"/>
  <c r="AI372" i="99"/>
  <c r="AV372" i="99" s="1"/>
  <c r="AK295" i="99"/>
  <c r="AX295" i="99" s="1"/>
  <c r="AI295" i="99"/>
  <c r="AV295" i="99" s="1"/>
  <c r="AI275" i="99"/>
  <c r="AV275" i="99" s="1"/>
  <c r="AJ275" i="99"/>
  <c r="AW275" i="99" s="1"/>
  <c r="AK294" i="98"/>
  <c r="AX294" i="98" s="1"/>
  <c r="AJ294" i="98"/>
  <c r="AW294" i="98" s="1"/>
  <c r="AI294" i="98"/>
  <c r="AV294" i="98" s="1"/>
  <c r="AI33" i="98"/>
  <c r="AV33" i="98" s="1"/>
  <c r="AJ33" i="98"/>
  <c r="AW33" i="98" s="1"/>
  <c r="AI100" i="98"/>
  <c r="AV100" i="98" s="1"/>
  <c r="AJ100" i="98"/>
  <c r="AW100" i="98" s="1"/>
  <c r="F14" i="99"/>
  <c r="Q5" i="99" s="1"/>
  <c r="C57" i="2" s="1"/>
  <c r="AK461" i="99"/>
  <c r="AX461" i="99" s="1"/>
  <c r="AI461" i="99"/>
  <c r="AV461" i="99" s="1"/>
  <c r="AJ461" i="99"/>
  <c r="AW461" i="99" s="1"/>
  <c r="AK417" i="99"/>
  <c r="AX417" i="99" s="1"/>
  <c r="AI417" i="99"/>
  <c r="AV417" i="99" s="1"/>
  <c r="AK390" i="99"/>
  <c r="AX390" i="99" s="1"/>
  <c r="AJ390" i="99"/>
  <c r="AW390" i="99" s="1"/>
  <c r="AI390" i="99"/>
  <c r="AV390" i="99" s="1"/>
  <c r="AK378" i="99"/>
  <c r="AX378" i="99" s="1"/>
  <c r="AI378" i="99"/>
  <c r="AV378" i="99" s="1"/>
  <c r="AK342" i="99"/>
  <c r="AX342" i="99" s="1"/>
  <c r="AI342" i="99"/>
  <c r="AV342" i="99" s="1"/>
  <c r="AK253" i="99"/>
  <c r="AX253" i="99" s="1"/>
  <c r="AI253" i="99"/>
  <c r="AV253" i="99" s="1"/>
  <c r="AJ253" i="99"/>
  <c r="AW253" i="99" s="1"/>
  <c r="AK235" i="99"/>
  <c r="AX235" i="99" s="1"/>
  <c r="AI235" i="99"/>
  <c r="AV235" i="99" s="1"/>
  <c r="AI326" i="98"/>
  <c r="AV326" i="98" s="1"/>
  <c r="AJ326" i="98"/>
  <c r="AW326" i="98" s="1"/>
  <c r="AI146" i="98"/>
  <c r="AV146" i="98" s="1"/>
  <c r="AJ146" i="98"/>
  <c r="AW146" i="98" s="1"/>
  <c r="AK146" i="98"/>
  <c r="AX146" i="98" s="1"/>
  <c r="AI158" i="98"/>
  <c r="AV158" i="98" s="1"/>
  <c r="AK158" i="98"/>
  <c r="AX158" i="98" s="1"/>
  <c r="AJ158" i="98"/>
  <c r="AW158" i="98" s="1"/>
  <c r="AI94" i="98"/>
  <c r="AV94" i="98" s="1"/>
  <c r="AJ94" i="98"/>
  <c r="AW94" i="98" s="1"/>
  <c r="AK116" i="98"/>
  <c r="AX116" i="98" s="1"/>
  <c r="AI116" i="98"/>
  <c r="AV116" i="98" s="1"/>
  <c r="AK449" i="99"/>
  <c r="AX449" i="99" s="1"/>
  <c r="AJ449" i="99"/>
  <c r="AW449" i="99" s="1"/>
  <c r="AI449" i="99"/>
  <c r="AV449" i="99" s="1"/>
  <c r="AJ432" i="99"/>
  <c r="AW432" i="99" s="1"/>
  <c r="AK432" i="99"/>
  <c r="AX432" i="99" s="1"/>
  <c r="AI432" i="99"/>
  <c r="AV432" i="99" s="1"/>
  <c r="AK427" i="99"/>
  <c r="AX427" i="99" s="1"/>
  <c r="AJ427" i="99"/>
  <c r="AW427" i="99" s="1"/>
  <c r="AI427" i="99"/>
  <c r="AV427" i="99" s="1"/>
  <c r="AK349" i="99"/>
  <c r="AX349" i="99" s="1"/>
  <c r="AJ349" i="99"/>
  <c r="AW349" i="99" s="1"/>
  <c r="AI349" i="99"/>
  <c r="AV349" i="99" s="1"/>
  <c r="AK289" i="99"/>
  <c r="AX289" i="99" s="1"/>
  <c r="AI289" i="99"/>
  <c r="AV289" i="99" s="1"/>
  <c r="AI242" i="99"/>
  <c r="AV242" i="99" s="1"/>
  <c r="AJ242" i="99"/>
  <c r="AW242" i="99" s="1"/>
  <c r="AK46" i="98"/>
  <c r="AX46" i="98" s="1"/>
  <c r="AJ46" i="98"/>
  <c r="AW46" i="98" s="1"/>
  <c r="AK106" i="98"/>
  <c r="AX106" i="98" s="1"/>
  <c r="AI106" i="98"/>
  <c r="AV106" i="98" s="1"/>
  <c r="AJ106" i="98"/>
  <c r="AW106" i="98" s="1"/>
  <c r="AI88" i="98"/>
  <c r="AV88" i="98" s="1"/>
  <c r="AJ88" i="98"/>
  <c r="AW88" i="98" s="1"/>
  <c r="AI107" i="98"/>
  <c r="AV107" i="98" s="1"/>
  <c r="AK107" i="98"/>
  <c r="AX107" i="98" s="1"/>
  <c r="AK102" i="98"/>
  <c r="AX102" i="98" s="1"/>
  <c r="AJ102" i="98"/>
  <c r="AW102" i="98" s="1"/>
  <c r="AI102" i="98"/>
  <c r="AV102" i="98" s="1"/>
  <c r="AJ85" i="98"/>
  <c r="AW85" i="98" s="1"/>
  <c r="AI85" i="98"/>
  <c r="AV85" i="98" s="1"/>
  <c r="AI27" i="98"/>
  <c r="AV27" i="98" s="1"/>
  <c r="AJ27" i="98"/>
  <c r="AW27" i="98" s="1"/>
  <c r="AI450" i="99"/>
  <c r="AV450" i="99" s="1"/>
  <c r="AK450" i="99"/>
  <c r="AX450" i="99" s="1"/>
  <c r="AJ450" i="99"/>
  <c r="AW450" i="99" s="1"/>
  <c r="AI441" i="99"/>
  <c r="AV441" i="99" s="1"/>
  <c r="AJ441" i="99"/>
  <c r="AW441" i="99" s="1"/>
  <c r="AK455" i="99"/>
  <c r="AX455" i="99" s="1"/>
  <c r="AJ455" i="99"/>
  <c r="AW455" i="99" s="1"/>
  <c r="AI455" i="99"/>
  <c r="AV455" i="99" s="1"/>
  <c r="AI444" i="99"/>
  <c r="AV444" i="99" s="1"/>
  <c r="AJ444" i="99"/>
  <c r="AW444" i="99" s="1"/>
  <c r="AK336" i="99"/>
  <c r="AX336" i="99" s="1"/>
  <c r="AI336" i="99"/>
  <c r="AV336" i="99" s="1"/>
  <c r="AK283" i="99"/>
  <c r="AX283" i="99" s="1"/>
  <c r="AI283" i="99"/>
  <c r="AV283" i="99" s="1"/>
  <c r="AI236" i="99"/>
  <c r="AV236" i="99" s="1"/>
  <c r="AJ236" i="99"/>
  <c r="AW236" i="99" s="1"/>
  <c r="AK311" i="98"/>
  <c r="AX311" i="98" s="1"/>
  <c r="AJ311" i="98"/>
  <c r="AW311" i="98" s="1"/>
  <c r="AI311" i="98"/>
  <c r="AV311" i="98" s="1"/>
  <c r="AK185" i="98"/>
  <c r="AX185" i="98" s="1"/>
  <c r="AI185" i="98"/>
  <c r="AV185" i="98" s="1"/>
  <c r="AJ185" i="98"/>
  <c r="AW185" i="98" s="1"/>
  <c r="AK166" i="98"/>
  <c r="AX166" i="98" s="1"/>
  <c r="AJ166" i="98"/>
  <c r="AW166" i="98" s="1"/>
  <c r="AI166" i="98"/>
  <c r="AV166" i="98" s="1"/>
  <c r="AK154" i="98"/>
  <c r="AX154" i="98" s="1"/>
  <c r="AJ154" i="98"/>
  <c r="AW154" i="98" s="1"/>
  <c r="AI154" i="98"/>
  <c r="AV154" i="98" s="1"/>
  <c r="AK80" i="98"/>
  <c r="AX80" i="98" s="1"/>
  <c r="AJ80" i="98"/>
  <c r="AW80" i="98" s="1"/>
  <c r="AK112" i="98"/>
  <c r="AX112" i="98" s="1"/>
  <c r="AI112" i="98"/>
  <c r="AV112" i="98" s="1"/>
  <c r="AK96" i="98"/>
  <c r="AX96" i="98" s="1"/>
  <c r="AI96" i="98"/>
  <c r="AV96" i="98" s="1"/>
  <c r="AJ96" i="98"/>
  <c r="AW96" i="98" s="1"/>
  <c r="AJ39" i="98"/>
  <c r="AW39" i="98" s="1"/>
  <c r="AK39" i="98"/>
  <c r="AX39" i="98" s="1"/>
  <c r="AI429" i="99"/>
  <c r="AV429" i="99" s="1"/>
  <c r="AJ429" i="99"/>
  <c r="AW429" i="99" s="1"/>
  <c r="AK429" i="99"/>
  <c r="AX429" i="99" s="1"/>
  <c r="AJ389" i="99"/>
  <c r="AW389" i="99" s="1"/>
  <c r="AI389" i="99"/>
  <c r="AV389" i="99" s="1"/>
  <c r="AK389" i="99"/>
  <c r="AX389" i="99" s="1"/>
  <c r="J15" i="99"/>
  <c r="T6" i="99" s="1"/>
  <c r="R8" i="99" s="1"/>
  <c r="H33" i="2" s="1"/>
  <c r="AI462" i="99"/>
  <c r="AV462" i="99" s="1"/>
  <c r="AK462" i="99"/>
  <c r="AX462" i="99" s="1"/>
  <c r="AJ462" i="99"/>
  <c r="AW462" i="99" s="1"/>
  <c r="AK288" i="99"/>
  <c r="AX288" i="99" s="1"/>
  <c r="AJ288" i="99"/>
  <c r="AW288" i="99" s="1"/>
  <c r="AI288" i="99"/>
  <c r="AV288" i="99" s="1"/>
  <c r="AK309" i="99"/>
  <c r="AX309" i="99" s="1"/>
  <c r="AJ309" i="99"/>
  <c r="AW309" i="99" s="1"/>
  <c r="AI309" i="99"/>
  <c r="AV309" i="99" s="1"/>
  <c r="AK267" i="99"/>
  <c r="AX267" i="99" s="1"/>
  <c r="AJ267" i="99"/>
  <c r="AW267" i="99" s="1"/>
  <c r="AI267" i="99"/>
  <c r="AV267" i="99" s="1"/>
  <c r="AK234" i="99"/>
  <c r="AX234" i="99" s="1"/>
  <c r="AJ234" i="99"/>
  <c r="AW234" i="99" s="1"/>
  <c r="AI234" i="99"/>
  <c r="AV234" i="99" s="1"/>
  <c r="AA19" i="99"/>
  <c r="AM5" i="99"/>
  <c r="Y57" i="2" s="1"/>
  <c r="AK454" i="99"/>
  <c r="AX454" i="99" s="1"/>
  <c r="AJ454" i="99"/>
  <c r="AW454" i="99" s="1"/>
  <c r="AI454" i="99"/>
  <c r="AV454" i="99" s="1"/>
  <c r="AJ463" i="99"/>
  <c r="AW463" i="99" s="1"/>
  <c r="AI463" i="99"/>
  <c r="AV463" i="99" s="1"/>
  <c r="AK463" i="99"/>
  <c r="AX463" i="99" s="1"/>
  <c r="AJ442" i="99"/>
  <c r="AW442" i="99" s="1"/>
  <c r="AK442" i="99"/>
  <c r="AX442" i="99" s="1"/>
  <c r="AI442" i="99"/>
  <c r="AV442" i="99" s="1"/>
  <c r="AJ440" i="99"/>
  <c r="AW440" i="99" s="1"/>
  <c r="AI440" i="99"/>
  <c r="AV440" i="99" s="1"/>
  <c r="AK440" i="99"/>
  <c r="AX440" i="99" s="1"/>
  <c r="AJ416" i="99"/>
  <c r="AW416" i="99" s="1"/>
  <c r="AI416" i="99"/>
  <c r="AV416" i="99" s="1"/>
  <c r="AK416" i="99"/>
  <c r="AX416" i="99" s="1"/>
  <c r="AI409" i="99"/>
  <c r="AV409" i="99" s="1"/>
  <c r="AJ409" i="99"/>
  <c r="AW409" i="99" s="1"/>
  <c r="AK409" i="99"/>
  <c r="AX409" i="99" s="1"/>
  <c r="AJ420" i="99"/>
  <c r="AW420" i="99" s="1"/>
  <c r="AI420" i="99"/>
  <c r="AV420" i="99" s="1"/>
  <c r="AK420" i="99"/>
  <c r="AX420" i="99" s="1"/>
  <c r="AI413" i="99"/>
  <c r="AV413" i="99" s="1"/>
  <c r="AK413" i="99"/>
  <c r="AX413" i="99" s="1"/>
  <c r="AJ413" i="99"/>
  <c r="AW413" i="99" s="1"/>
  <c r="AK357" i="99"/>
  <c r="AX357" i="99" s="1"/>
  <c r="AI357" i="99"/>
  <c r="AV357" i="99" s="1"/>
  <c r="AJ357" i="99"/>
  <c r="AW357" i="99" s="1"/>
  <c r="AJ368" i="99"/>
  <c r="AW368" i="99" s="1"/>
  <c r="AI368" i="99"/>
  <c r="AV368" i="99" s="1"/>
  <c r="AK368" i="99"/>
  <c r="AX368" i="99" s="1"/>
  <c r="AI351" i="99"/>
  <c r="AV351" i="99" s="1"/>
  <c r="AK351" i="99"/>
  <c r="AX351" i="99" s="1"/>
  <c r="AJ351" i="99"/>
  <c r="AW351" i="99" s="1"/>
  <c r="AK350" i="99"/>
  <c r="AX350" i="99" s="1"/>
  <c r="AJ350" i="99"/>
  <c r="AW350" i="99" s="1"/>
  <c r="AI350" i="99"/>
  <c r="AV350" i="99" s="1"/>
  <c r="AK327" i="99"/>
  <c r="AX327" i="99" s="1"/>
  <c r="AI327" i="99"/>
  <c r="AV327" i="99" s="1"/>
  <c r="AJ327" i="99"/>
  <c r="AW327" i="99" s="1"/>
  <c r="AK294" i="99"/>
  <c r="AX294" i="99" s="1"/>
  <c r="AJ294" i="99"/>
  <c r="AW294" i="99" s="1"/>
  <c r="AI294" i="99"/>
  <c r="AV294" i="99" s="1"/>
  <c r="AJ344" i="99"/>
  <c r="AW344" i="99" s="1"/>
  <c r="AI344" i="99"/>
  <c r="AV344" i="99" s="1"/>
  <c r="AK344" i="99"/>
  <c r="AX344" i="99" s="1"/>
  <c r="AJ326" i="99"/>
  <c r="AW326" i="99" s="1"/>
  <c r="AK326" i="99"/>
  <c r="AX326" i="99" s="1"/>
  <c r="AI326" i="99"/>
  <c r="AV326" i="99" s="1"/>
  <c r="AJ338" i="99"/>
  <c r="AW338" i="99" s="1"/>
  <c r="AI338" i="99"/>
  <c r="AV338" i="99" s="1"/>
  <c r="AK338" i="99"/>
  <c r="AX338" i="99" s="1"/>
  <c r="AI263" i="99"/>
  <c r="AV263" i="99" s="1"/>
  <c r="AK263" i="99"/>
  <c r="AX263" i="99" s="1"/>
  <c r="AJ263" i="99"/>
  <c r="AW263" i="99" s="1"/>
  <c r="AK240" i="99"/>
  <c r="AX240" i="99" s="1"/>
  <c r="AJ240" i="99"/>
  <c r="AW240" i="99" s="1"/>
  <c r="AI240" i="99"/>
  <c r="AV240" i="99" s="1"/>
  <c r="AK255" i="99"/>
  <c r="AX255" i="99" s="1"/>
  <c r="AJ255" i="99"/>
  <c r="AW255" i="99" s="1"/>
  <c r="AI255" i="99"/>
  <c r="AV255" i="99" s="1"/>
  <c r="AJ243" i="99"/>
  <c r="AW243" i="99" s="1"/>
  <c r="AI243" i="99"/>
  <c r="AV243" i="99" s="1"/>
  <c r="AK243" i="99"/>
  <c r="AX243" i="99" s="1"/>
  <c r="AG5" i="99"/>
  <c r="S57" i="2" s="1"/>
  <c r="F17" i="99"/>
  <c r="U5" i="99" s="1"/>
  <c r="G57" i="2" s="1"/>
  <c r="J14" i="99"/>
  <c r="W19" i="99"/>
  <c r="AI5" i="99"/>
  <c r="U57" i="2" s="1"/>
  <c r="AJ448" i="99"/>
  <c r="AW448" i="99" s="1"/>
  <c r="AK448" i="99"/>
  <c r="AX448" i="99" s="1"/>
  <c r="AI448" i="99"/>
  <c r="AV448" i="99" s="1"/>
  <c r="AK428" i="99"/>
  <c r="AX428" i="99" s="1"/>
  <c r="AJ428" i="99"/>
  <c r="AW428" i="99" s="1"/>
  <c r="AI428" i="99"/>
  <c r="AV428" i="99" s="1"/>
  <c r="AK408" i="99"/>
  <c r="AX408" i="99" s="1"/>
  <c r="AJ408" i="99"/>
  <c r="AW408" i="99" s="1"/>
  <c r="AI408" i="99"/>
  <c r="AV408" i="99" s="1"/>
  <c r="AK407" i="99"/>
  <c r="AX407" i="99" s="1"/>
  <c r="AJ407" i="99"/>
  <c r="AW407" i="99" s="1"/>
  <c r="AI407" i="99"/>
  <c r="AV407" i="99" s="1"/>
  <c r="AI308" i="99"/>
  <c r="AV308" i="99" s="1"/>
  <c r="AK308" i="99"/>
  <c r="AX308" i="99" s="1"/>
  <c r="AJ308" i="99"/>
  <c r="AW308" i="99" s="1"/>
  <c r="AJ328" i="99"/>
  <c r="AW328" i="99" s="1"/>
  <c r="AI328" i="99"/>
  <c r="AV328" i="99" s="1"/>
  <c r="AK328" i="99"/>
  <c r="AX328" i="99" s="1"/>
  <c r="AK262" i="99"/>
  <c r="AX262" i="99" s="1"/>
  <c r="AJ262" i="99"/>
  <c r="AW262" i="99" s="1"/>
  <c r="AI262" i="99"/>
  <c r="AV262" i="99" s="1"/>
  <c r="AK395" i="99"/>
  <c r="AX395" i="99" s="1"/>
  <c r="AJ395" i="99"/>
  <c r="AW395" i="99" s="1"/>
  <c r="AI395" i="99"/>
  <c r="AV395" i="99" s="1"/>
  <c r="AI456" i="99"/>
  <c r="AV456" i="99" s="1"/>
  <c r="AK456" i="99"/>
  <c r="AX456" i="99" s="1"/>
  <c r="AJ456" i="99"/>
  <c r="AW456" i="99" s="1"/>
  <c r="AI321" i="99"/>
  <c r="AV321" i="99" s="1"/>
  <c r="AJ321" i="99"/>
  <c r="AW321" i="99" s="1"/>
  <c r="AK321" i="99"/>
  <c r="AX321" i="99" s="1"/>
  <c r="AJ276" i="99"/>
  <c r="AW276" i="99" s="1"/>
  <c r="AI276" i="99"/>
  <c r="AV276" i="99" s="1"/>
  <c r="AK276" i="99"/>
  <c r="AX276" i="99" s="1"/>
  <c r="F16" i="99"/>
  <c r="V5" i="99" s="1"/>
  <c r="H57" i="2" s="1"/>
  <c r="AK460" i="99"/>
  <c r="AX460" i="99" s="1"/>
  <c r="AJ460" i="99"/>
  <c r="AW460" i="99" s="1"/>
  <c r="AI460" i="99"/>
  <c r="AV460" i="99" s="1"/>
  <c r="AK438" i="99"/>
  <c r="AX438" i="99" s="1"/>
  <c r="AJ438" i="99"/>
  <c r="AW438" i="99" s="1"/>
  <c r="AI438" i="99"/>
  <c r="AV438" i="99" s="1"/>
  <c r="AJ457" i="99"/>
  <c r="AW457" i="99" s="1"/>
  <c r="AI457" i="99"/>
  <c r="AV457" i="99" s="1"/>
  <c r="AK457" i="99"/>
  <c r="AX457" i="99" s="1"/>
  <c r="AJ426" i="99"/>
  <c r="AW426" i="99" s="1"/>
  <c r="AK426" i="99"/>
  <c r="AX426" i="99" s="1"/>
  <c r="AI426" i="99"/>
  <c r="AV426" i="99" s="1"/>
  <c r="AJ404" i="99"/>
  <c r="AW404" i="99" s="1"/>
  <c r="AI404" i="99"/>
  <c r="AV404" i="99" s="1"/>
  <c r="AK404" i="99"/>
  <c r="AX404" i="99" s="1"/>
  <c r="AJ398" i="99"/>
  <c r="AW398" i="99" s="1"/>
  <c r="AK398" i="99"/>
  <c r="AX398" i="99" s="1"/>
  <c r="AI398" i="99"/>
  <c r="AV398" i="99" s="1"/>
  <c r="AI419" i="99"/>
  <c r="AV419" i="99" s="1"/>
  <c r="AK419" i="99"/>
  <c r="AX419" i="99" s="1"/>
  <c r="AJ419" i="99"/>
  <c r="AW419" i="99" s="1"/>
  <c r="AK401" i="99"/>
  <c r="AX401" i="99" s="1"/>
  <c r="AJ401" i="99"/>
  <c r="AW401" i="99" s="1"/>
  <c r="AI401" i="99"/>
  <c r="AV401" i="99" s="1"/>
  <c r="AI397" i="99"/>
  <c r="AV397" i="99" s="1"/>
  <c r="AK397" i="99"/>
  <c r="AX397" i="99" s="1"/>
  <c r="AJ397" i="99"/>
  <c r="AW397" i="99" s="1"/>
  <c r="AK300" i="99"/>
  <c r="AX300" i="99" s="1"/>
  <c r="AJ300" i="99"/>
  <c r="AW300" i="99" s="1"/>
  <c r="AI300" i="99"/>
  <c r="AV300" i="99" s="1"/>
  <c r="AI314" i="99"/>
  <c r="AV314" i="99" s="1"/>
  <c r="AK314" i="99"/>
  <c r="AX314" i="99" s="1"/>
  <c r="AJ314" i="99"/>
  <c r="AW314" i="99" s="1"/>
  <c r="AK246" i="99"/>
  <c r="AX246" i="99" s="1"/>
  <c r="AJ246" i="99"/>
  <c r="AW246" i="99" s="1"/>
  <c r="AI246" i="99"/>
  <c r="AV246" i="99" s="1"/>
  <c r="AJ285" i="99"/>
  <c r="AW285" i="99" s="1"/>
  <c r="AI285" i="99"/>
  <c r="AV285" i="99" s="1"/>
  <c r="AK285" i="99"/>
  <c r="AX285" i="99" s="1"/>
  <c r="AJ270" i="99"/>
  <c r="AW270" i="99" s="1"/>
  <c r="AI270" i="99"/>
  <c r="AV270" i="99" s="1"/>
  <c r="AK270" i="99"/>
  <c r="AX270" i="99" s="1"/>
  <c r="AI269" i="99"/>
  <c r="AV269" i="99" s="1"/>
  <c r="AK269" i="99"/>
  <c r="AX269" i="99" s="1"/>
  <c r="AJ269" i="99"/>
  <c r="AW269" i="99" s="1"/>
  <c r="AJ258" i="99"/>
  <c r="AW258" i="99" s="1"/>
  <c r="AI258" i="99"/>
  <c r="AV258" i="99" s="1"/>
  <c r="AK258" i="99"/>
  <c r="AX258" i="99" s="1"/>
  <c r="AJ25" i="99"/>
  <c r="AW25" i="99" s="1"/>
  <c r="AI25" i="99"/>
  <c r="AV25" i="99" s="1"/>
  <c r="AK25" i="99"/>
  <c r="AX25" i="99" s="1"/>
  <c r="F19" i="99"/>
  <c r="W5" i="99" s="1"/>
  <c r="I57" i="2" s="1"/>
  <c r="AJ249" i="99"/>
  <c r="AW249" i="99" s="1"/>
  <c r="AI249" i="99"/>
  <c r="AV249" i="99" s="1"/>
  <c r="AK249" i="99"/>
  <c r="AX249" i="99" s="1"/>
  <c r="F15" i="99"/>
  <c r="T5" i="99" s="1"/>
  <c r="F57" i="2" s="1"/>
  <c r="AJ237" i="99"/>
  <c r="AW237" i="99" s="1"/>
  <c r="AI237" i="99"/>
  <c r="AV237" i="99" s="1"/>
  <c r="AK237" i="99"/>
  <c r="AX237" i="99" s="1"/>
  <c r="AJ291" i="99"/>
  <c r="AW291" i="99" s="1"/>
  <c r="AI291" i="99"/>
  <c r="AV291" i="99" s="1"/>
  <c r="AK291" i="99"/>
  <c r="AX291" i="99" s="1"/>
  <c r="AI345" i="99"/>
  <c r="AV345" i="99" s="1"/>
  <c r="AK345" i="99"/>
  <c r="AX345" i="99" s="1"/>
  <c r="AJ345" i="99"/>
  <c r="AW345" i="99" s="1"/>
  <c r="AK298" i="99"/>
  <c r="AX298" i="99" s="1"/>
  <c r="AJ298" i="99"/>
  <c r="AW298" i="99" s="1"/>
  <c r="AI298" i="99"/>
  <c r="AV298" i="99" s="1"/>
  <c r="AK280" i="99"/>
  <c r="AX280" i="99" s="1"/>
  <c r="AJ280" i="99"/>
  <c r="AW280" i="99" s="1"/>
  <c r="AI280" i="99"/>
  <c r="AV280" i="99" s="1"/>
  <c r="AI346" i="99"/>
  <c r="AV346" i="99" s="1"/>
  <c r="AK346" i="99"/>
  <c r="AX346" i="99" s="1"/>
  <c r="AJ346" i="99"/>
  <c r="AW346" i="99" s="1"/>
  <c r="AJ22" i="99"/>
  <c r="AI22" i="99"/>
  <c r="AK22" i="99"/>
  <c r="F18" i="99"/>
  <c r="R5" i="99" s="1"/>
  <c r="AK339" i="99"/>
  <c r="AX339" i="99" s="1"/>
  <c r="AJ339" i="99"/>
  <c r="AW339" i="99" s="1"/>
  <c r="AI339" i="99"/>
  <c r="AV339" i="99" s="1"/>
  <c r="AJ320" i="99"/>
  <c r="AW320" i="99" s="1"/>
  <c r="AI320" i="99"/>
  <c r="AV320" i="99" s="1"/>
  <c r="AK320" i="99"/>
  <c r="AX320" i="99" s="1"/>
  <c r="AK26" i="99"/>
  <c r="AX26" i="99" s="1"/>
  <c r="AI26" i="99"/>
  <c r="AV26" i="99" s="1"/>
  <c r="AJ26" i="99"/>
  <c r="AW26" i="99" s="1"/>
  <c r="AJ445" i="99"/>
  <c r="AW445" i="99" s="1"/>
  <c r="AK445" i="99"/>
  <c r="AX445" i="99" s="1"/>
  <c r="AI445" i="99"/>
  <c r="AV445" i="99" s="1"/>
  <c r="AJ451" i="99"/>
  <c r="AW451" i="99" s="1"/>
  <c r="AI451" i="99"/>
  <c r="AV451" i="99" s="1"/>
  <c r="AK451" i="99"/>
  <c r="AX451" i="99" s="1"/>
  <c r="AJ424" i="99"/>
  <c r="AW424" i="99" s="1"/>
  <c r="AI424" i="99"/>
  <c r="AV424" i="99" s="1"/>
  <c r="AK424" i="99"/>
  <c r="AX424" i="99" s="1"/>
  <c r="AK402" i="99"/>
  <c r="AX402" i="99" s="1"/>
  <c r="AJ402" i="99"/>
  <c r="AW402" i="99" s="1"/>
  <c r="AI402" i="99"/>
  <c r="AV402" i="99" s="1"/>
  <c r="AJ392" i="99"/>
  <c r="AW392" i="99" s="1"/>
  <c r="AK392" i="99"/>
  <c r="AX392" i="99" s="1"/>
  <c r="AI392" i="99"/>
  <c r="AV392" i="99" s="1"/>
  <c r="AI435" i="99"/>
  <c r="AV435" i="99" s="1"/>
  <c r="AK435" i="99"/>
  <c r="AX435" i="99" s="1"/>
  <c r="AJ435" i="99"/>
  <c r="AW435" i="99" s="1"/>
  <c r="AK375" i="99"/>
  <c r="AX375" i="99" s="1"/>
  <c r="AJ375" i="99"/>
  <c r="AW375" i="99" s="1"/>
  <c r="AI375" i="99"/>
  <c r="AV375" i="99" s="1"/>
  <c r="AK363" i="99"/>
  <c r="AX363" i="99" s="1"/>
  <c r="AI363" i="99"/>
  <c r="AV363" i="99" s="1"/>
  <c r="AJ363" i="99"/>
  <c r="AW363" i="99" s="1"/>
  <c r="AJ386" i="99"/>
  <c r="AW386" i="99" s="1"/>
  <c r="AI386" i="99"/>
  <c r="AV386" i="99" s="1"/>
  <c r="AK386" i="99"/>
  <c r="AX386" i="99" s="1"/>
  <c r="AJ380" i="99"/>
  <c r="AW380" i="99" s="1"/>
  <c r="AI380" i="99"/>
  <c r="AV380" i="99" s="1"/>
  <c r="AK380" i="99"/>
  <c r="AX380" i="99" s="1"/>
  <c r="AJ362" i="99"/>
  <c r="AW362" i="99" s="1"/>
  <c r="AI362" i="99"/>
  <c r="AV362" i="99" s="1"/>
  <c r="AK362" i="99"/>
  <c r="AX362" i="99" s="1"/>
  <c r="AJ332" i="99"/>
  <c r="AW332" i="99" s="1"/>
  <c r="AI332" i="99"/>
  <c r="AV332" i="99" s="1"/>
  <c r="AK332" i="99"/>
  <c r="AX332" i="99" s="1"/>
  <c r="AJ358" i="99"/>
  <c r="AW358" i="99" s="1"/>
  <c r="AI358" i="99"/>
  <c r="AV358" i="99" s="1"/>
  <c r="AK358" i="99"/>
  <c r="AX358" i="99" s="1"/>
  <c r="AK286" i="99"/>
  <c r="AX286" i="99" s="1"/>
  <c r="AJ286" i="99"/>
  <c r="AW286" i="99" s="1"/>
  <c r="AI286" i="99"/>
  <c r="AV286" i="99" s="1"/>
  <c r="AJ282" i="99"/>
  <c r="AW282" i="99" s="1"/>
  <c r="AI282" i="99"/>
  <c r="AV282" i="99" s="1"/>
  <c r="AK282" i="99"/>
  <c r="AX282" i="99" s="1"/>
  <c r="AK252" i="99"/>
  <c r="AX252" i="99" s="1"/>
  <c r="AJ252" i="99"/>
  <c r="AW252" i="99" s="1"/>
  <c r="AI252" i="99"/>
  <c r="AV252" i="99" s="1"/>
  <c r="AJ273" i="99"/>
  <c r="AW273" i="99" s="1"/>
  <c r="AK273" i="99"/>
  <c r="AX273" i="99" s="1"/>
  <c r="AI273" i="99"/>
  <c r="AV273" i="99" s="1"/>
  <c r="AC5" i="99"/>
  <c r="O57" i="2" s="1"/>
  <c r="AJ279" i="99"/>
  <c r="AW279" i="99" s="1"/>
  <c r="AI279" i="99"/>
  <c r="AV279" i="99" s="1"/>
  <c r="AK279" i="99"/>
  <c r="AX279" i="99" s="1"/>
  <c r="AC19" i="99"/>
  <c r="AO5" i="99"/>
  <c r="AA57" i="2" s="1"/>
  <c r="AK387" i="99"/>
  <c r="AX387" i="99" s="1"/>
  <c r="AJ387" i="99"/>
  <c r="AW387" i="99" s="1"/>
  <c r="AI387" i="99"/>
  <c r="AV387" i="99" s="1"/>
  <c r="AJ374" i="99"/>
  <c r="AW374" i="99" s="1"/>
  <c r="AI374" i="99"/>
  <c r="AV374" i="99" s="1"/>
  <c r="AK374" i="99"/>
  <c r="AX374" i="99" s="1"/>
  <c r="AK333" i="99"/>
  <c r="AX333" i="99" s="1"/>
  <c r="AJ333" i="99"/>
  <c r="AW333" i="99" s="1"/>
  <c r="AI333" i="99"/>
  <c r="AV333" i="99" s="1"/>
  <c r="AK244" i="99"/>
  <c r="AX244" i="99" s="1"/>
  <c r="AJ244" i="99"/>
  <c r="AW244" i="99" s="1"/>
  <c r="AI244" i="99"/>
  <c r="AV244" i="99" s="1"/>
  <c r="AJ394" i="99"/>
  <c r="AW394" i="99" s="1"/>
  <c r="AI394" i="99"/>
  <c r="AV394" i="99" s="1"/>
  <c r="AK394" i="99"/>
  <c r="AX394" i="99" s="1"/>
  <c r="AK250" i="99"/>
  <c r="AX250" i="99" s="1"/>
  <c r="AJ250" i="99"/>
  <c r="AW250" i="99" s="1"/>
  <c r="AI250" i="99"/>
  <c r="AV250" i="99" s="1"/>
  <c r="AI423" i="99"/>
  <c r="AV423" i="99" s="1"/>
  <c r="AK423" i="99"/>
  <c r="AX423" i="99" s="1"/>
  <c r="AJ423" i="99"/>
  <c r="AW423" i="99" s="1"/>
  <c r="AJ414" i="99"/>
  <c r="AW414" i="99" s="1"/>
  <c r="AK414" i="99"/>
  <c r="AX414" i="99" s="1"/>
  <c r="AI414" i="99"/>
  <c r="AV414" i="99" s="1"/>
  <c r="AI391" i="99"/>
  <c r="AV391" i="99" s="1"/>
  <c r="AK391" i="99"/>
  <c r="AX391" i="99" s="1"/>
  <c r="AJ391" i="99"/>
  <c r="AW391" i="99" s="1"/>
  <c r="AK381" i="99"/>
  <c r="AX381" i="99" s="1"/>
  <c r="AJ381" i="99"/>
  <c r="AW381" i="99" s="1"/>
  <c r="AI381" i="99"/>
  <c r="AV381" i="99" s="1"/>
  <c r="AK369" i="99"/>
  <c r="AX369" i="99" s="1"/>
  <c r="AJ369" i="99"/>
  <c r="AW369" i="99" s="1"/>
  <c r="AI369" i="99"/>
  <c r="AV369" i="99" s="1"/>
  <c r="AJ356" i="99"/>
  <c r="AW356" i="99" s="1"/>
  <c r="AK356" i="99"/>
  <c r="AX356" i="99" s="1"/>
  <c r="AI356" i="99"/>
  <c r="AV356" i="99" s="1"/>
  <c r="AJ352" i="99"/>
  <c r="AW352" i="99" s="1"/>
  <c r="AI352" i="99"/>
  <c r="AV352" i="99" s="1"/>
  <c r="AK352" i="99"/>
  <c r="AX352" i="99" s="1"/>
  <c r="AK315" i="99"/>
  <c r="AX315" i="99" s="1"/>
  <c r="AJ315" i="99"/>
  <c r="AW315" i="99" s="1"/>
  <c r="AI315" i="99"/>
  <c r="AV315" i="99" s="1"/>
  <c r="AK292" i="99"/>
  <c r="AX292" i="99" s="1"/>
  <c r="AJ292" i="99"/>
  <c r="AW292" i="99" s="1"/>
  <c r="AI292" i="99"/>
  <c r="AV292" i="99" s="1"/>
  <c r="AK274" i="99"/>
  <c r="AX274" i="99" s="1"/>
  <c r="AI274" i="99"/>
  <c r="AV274" i="99" s="1"/>
  <c r="AJ274" i="99"/>
  <c r="AW274" i="99" s="1"/>
  <c r="AJ297" i="99"/>
  <c r="AW297" i="99" s="1"/>
  <c r="AI297" i="99"/>
  <c r="AV297" i="99" s="1"/>
  <c r="AK297" i="99"/>
  <c r="AX297" i="99" s="1"/>
  <c r="AK256" i="99"/>
  <c r="AX256" i="99" s="1"/>
  <c r="AJ256" i="99"/>
  <c r="AW256" i="99" s="1"/>
  <c r="AI256" i="99"/>
  <c r="AV256" i="99" s="1"/>
  <c r="AJ261" i="99"/>
  <c r="AW261" i="99" s="1"/>
  <c r="AI261" i="99"/>
  <c r="AV261" i="99" s="1"/>
  <c r="AK261" i="99"/>
  <c r="AX261" i="99" s="1"/>
  <c r="AJ303" i="99"/>
  <c r="AW303" i="99" s="1"/>
  <c r="AI303" i="99"/>
  <c r="AV303" i="99" s="1"/>
  <c r="AK303" i="99"/>
  <c r="AX303" i="99" s="1"/>
  <c r="AJ268" i="99"/>
  <c r="AW268" i="99" s="1"/>
  <c r="AI268" i="99"/>
  <c r="AV268" i="99" s="1"/>
  <c r="AK268" i="99"/>
  <c r="AX268" i="99" s="1"/>
  <c r="AK238" i="99"/>
  <c r="AX238" i="99" s="1"/>
  <c r="AJ238" i="99"/>
  <c r="AW238" i="99" s="1"/>
  <c r="AI238" i="99"/>
  <c r="AV238" i="99" s="1"/>
  <c r="AJ28" i="99"/>
  <c r="AW28" i="99" s="1"/>
  <c r="AI28" i="99"/>
  <c r="AV28" i="99" s="1"/>
  <c r="AK28" i="99"/>
  <c r="AX28" i="99" s="1"/>
  <c r="AI27" i="99"/>
  <c r="AV27" i="99" s="1"/>
  <c r="AJ27" i="99"/>
  <c r="AW27" i="99" s="1"/>
  <c r="AK27" i="99"/>
  <c r="AX27" i="99" s="1"/>
  <c r="J16" i="99"/>
  <c r="W6" i="99" s="1"/>
  <c r="S8" i="99" s="1"/>
  <c r="I33" i="2" s="1"/>
  <c r="L22" i="99"/>
  <c r="J19" i="99" s="1"/>
  <c r="AK295" i="98"/>
  <c r="AX295" i="98" s="1"/>
  <c r="AJ295" i="98"/>
  <c r="AW295" i="98" s="1"/>
  <c r="AI295" i="98"/>
  <c r="AV295" i="98" s="1"/>
  <c r="AK180" i="98"/>
  <c r="AX180" i="98" s="1"/>
  <c r="AI180" i="98"/>
  <c r="AV180" i="98" s="1"/>
  <c r="AJ180" i="98"/>
  <c r="AW180" i="98" s="1"/>
  <c r="AK90" i="98"/>
  <c r="AX90" i="98" s="1"/>
  <c r="AI90" i="98"/>
  <c r="AV90" i="98" s="1"/>
  <c r="AJ90" i="98"/>
  <c r="AW90" i="98" s="1"/>
  <c r="AK58" i="98"/>
  <c r="AX58" i="98" s="1"/>
  <c r="AJ58" i="98"/>
  <c r="AW58" i="98" s="1"/>
  <c r="AI58" i="98"/>
  <c r="AV58" i="98" s="1"/>
  <c r="AI42" i="98"/>
  <c r="AV42" i="98" s="1"/>
  <c r="AK42" i="98"/>
  <c r="AX42" i="98" s="1"/>
  <c r="AJ42" i="98"/>
  <c r="AW42" i="98" s="1"/>
  <c r="AK44" i="98"/>
  <c r="AX44" i="98" s="1"/>
  <c r="AJ44" i="98"/>
  <c r="AW44" i="98" s="1"/>
  <c r="AI44" i="98"/>
  <c r="AV44" i="98" s="1"/>
  <c r="AK25" i="98"/>
  <c r="AX25" i="98" s="1"/>
  <c r="AJ25" i="98"/>
  <c r="AW25" i="98" s="1"/>
  <c r="AI25" i="98"/>
  <c r="AV25" i="98" s="1"/>
  <c r="AJ49" i="98"/>
  <c r="AW49" i="98" s="1"/>
  <c r="AI49" i="98"/>
  <c r="AV49" i="98" s="1"/>
  <c r="AK49" i="98"/>
  <c r="AX49" i="98" s="1"/>
  <c r="AJ34" i="98"/>
  <c r="AW34" i="98" s="1"/>
  <c r="AK34" i="98"/>
  <c r="AX34" i="98" s="1"/>
  <c r="AI34" i="98"/>
  <c r="AV34" i="98" s="1"/>
  <c r="J14" i="98"/>
  <c r="AK325" i="98"/>
  <c r="AX325" i="98" s="1"/>
  <c r="AJ325" i="98"/>
  <c r="AW325" i="98" s="1"/>
  <c r="AI325" i="98"/>
  <c r="AV325" i="98" s="1"/>
  <c r="AK316" i="98"/>
  <c r="AX316" i="98" s="1"/>
  <c r="AJ316" i="98"/>
  <c r="AW316" i="98" s="1"/>
  <c r="AI316" i="98"/>
  <c r="AV316" i="98" s="1"/>
  <c r="AK310" i="98"/>
  <c r="AX310" i="98" s="1"/>
  <c r="AJ310" i="98"/>
  <c r="AW310" i="98" s="1"/>
  <c r="AI310" i="98"/>
  <c r="AV310" i="98" s="1"/>
  <c r="AJ321" i="98"/>
  <c r="AW321" i="98" s="1"/>
  <c r="AI321" i="98"/>
  <c r="AV321" i="98" s="1"/>
  <c r="AK321" i="98"/>
  <c r="AX321" i="98" s="1"/>
  <c r="AK303" i="98"/>
  <c r="AX303" i="98" s="1"/>
  <c r="AJ303" i="98"/>
  <c r="AW303" i="98" s="1"/>
  <c r="AI303" i="98"/>
  <c r="AV303" i="98" s="1"/>
  <c r="AJ299" i="98"/>
  <c r="AW299" i="98" s="1"/>
  <c r="AK299" i="98"/>
  <c r="AX299" i="98" s="1"/>
  <c r="AI299" i="98"/>
  <c r="AV299" i="98" s="1"/>
  <c r="AK274" i="98"/>
  <c r="AX274" i="98" s="1"/>
  <c r="AJ274" i="98"/>
  <c r="AW274" i="98" s="1"/>
  <c r="AI274" i="98"/>
  <c r="AV274" i="98" s="1"/>
  <c r="AK181" i="98"/>
  <c r="AX181" i="98" s="1"/>
  <c r="AJ181" i="98"/>
  <c r="AW181" i="98" s="1"/>
  <c r="AI181" i="98"/>
  <c r="AV181" i="98" s="1"/>
  <c r="AK188" i="98"/>
  <c r="AX188" i="98" s="1"/>
  <c r="AJ188" i="98"/>
  <c r="AW188" i="98" s="1"/>
  <c r="AI188" i="98"/>
  <c r="AV188" i="98" s="1"/>
  <c r="AK174" i="98"/>
  <c r="AX174" i="98" s="1"/>
  <c r="AJ174" i="98"/>
  <c r="AW174" i="98" s="1"/>
  <c r="AI174" i="98"/>
  <c r="AV174" i="98" s="1"/>
  <c r="AI175" i="98"/>
  <c r="AV175" i="98" s="1"/>
  <c r="AK175" i="98"/>
  <c r="AX175" i="98" s="1"/>
  <c r="AJ175" i="98"/>
  <c r="AW175" i="98" s="1"/>
  <c r="AI161" i="98"/>
  <c r="AV161" i="98" s="1"/>
  <c r="AK161" i="98"/>
  <c r="AX161" i="98" s="1"/>
  <c r="AJ161" i="98"/>
  <c r="AW161" i="98" s="1"/>
  <c r="AJ159" i="98"/>
  <c r="AW159" i="98" s="1"/>
  <c r="AK159" i="98"/>
  <c r="AX159" i="98" s="1"/>
  <c r="AI159" i="98"/>
  <c r="AV159" i="98" s="1"/>
  <c r="AI149" i="98"/>
  <c r="AV149" i="98" s="1"/>
  <c r="AK149" i="98"/>
  <c r="AX149" i="98" s="1"/>
  <c r="AJ149" i="98"/>
  <c r="AW149" i="98" s="1"/>
  <c r="AI163" i="98"/>
  <c r="AV163" i="98" s="1"/>
  <c r="AJ163" i="98"/>
  <c r="AW163" i="98" s="1"/>
  <c r="AK163" i="98"/>
  <c r="AX163" i="98" s="1"/>
  <c r="AK52" i="98"/>
  <c r="AX52" i="98" s="1"/>
  <c r="AJ52" i="98"/>
  <c r="AW52" i="98" s="1"/>
  <c r="AI52" i="98"/>
  <c r="AV52" i="98" s="1"/>
  <c r="AJ95" i="98"/>
  <c r="AW95" i="98" s="1"/>
  <c r="AI95" i="98"/>
  <c r="AV95" i="98" s="1"/>
  <c r="AK95" i="98"/>
  <c r="AX95" i="98" s="1"/>
  <c r="AK53" i="98"/>
  <c r="AX53" i="98" s="1"/>
  <c r="AJ53" i="98"/>
  <c r="AW53" i="98" s="1"/>
  <c r="AI53" i="98"/>
  <c r="AV53" i="98" s="1"/>
  <c r="AI78" i="98"/>
  <c r="AV78" i="98" s="1"/>
  <c r="AK78" i="98"/>
  <c r="AX78" i="98" s="1"/>
  <c r="AJ78" i="98"/>
  <c r="AW78" i="98" s="1"/>
  <c r="AK23" i="98"/>
  <c r="AX23" i="98" s="1"/>
  <c r="AJ23" i="98"/>
  <c r="AW23" i="98" s="1"/>
  <c r="AI23" i="98"/>
  <c r="AV23" i="98" s="1"/>
  <c r="AI264" i="98"/>
  <c r="AV264" i="98" s="1"/>
  <c r="AK264" i="98"/>
  <c r="AX264" i="98" s="1"/>
  <c r="AJ264" i="98"/>
  <c r="AW264" i="98" s="1"/>
  <c r="AI152" i="98"/>
  <c r="AV152" i="98" s="1"/>
  <c r="AK152" i="98"/>
  <c r="AX152" i="98" s="1"/>
  <c r="AJ152" i="98"/>
  <c r="AW152" i="98" s="1"/>
  <c r="AK38" i="98"/>
  <c r="AX38" i="98" s="1"/>
  <c r="AI38" i="98"/>
  <c r="AV38" i="98" s="1"/>
  <c r="AJ38" i="98"/>
  <c r="AW38" i="98" s="1"/>
  <c r="AK322" i="98"/>
  <c r="AX322" i="98" s="1"/>
  <c r="AJ322" i="98"/>
  <c r="AW322" i="98" s="1"/>
  <c r="AI322" i="98"/>
  <c r="AV322" i="98" s="1"/>
  <c r="AK291" i="98"/>
  <c r="AX291" i="98" s="1"/>
  <c r="AJ291" i="98"/>
  <c r="AW291" i="98" s="1"/>
  <c r="AI291" i="98"/>
  <c r="AV291" i="98" s="1"/>
  <c r="AJ287" i="98"/>
  <c r="AW287" i="98" s="1"/>
  <c r="AK287" i="98"/>
  <c r="AX287" i="98" s="1"/>
  <c r="AI287" i="98"/>
  <c r="AV287" i="98" s="1"/>
  <c r="AK273" i="98"/>
  <c r="AX273" i="98" s="1"/>
  <c r="AJ273" i="98"/>
  <c r="AW273" i="98" s="1"/>
  <c r="AI273" i="98"/>
  <c r="AV273" i="98" s="1"/>
  <c r="AI276" i="98"/>
  <c r="AV276" i="98" s="1"/>
  <c r="AK276" i="98"/>
  <c r="AX276" i="98" s="1"/>
  <c r="AJ276" i="98"/>
  <c r="AW276" i="98" s="1"/>
  <c r="AI258" i="98"/>
  <c r="AV258" i="98" s="1"/>
  <c r="AK258" i="98"/>
  <c r="AX258" i="98" s="1"/>
  <c r="AJ258" i="98"/>
  <c r="AW258" i="98" s="1"/>
  <c r="AJ187" i="98"/>
  <c r="AW187" i="98" s="1"/>
  <c r="AI187" i="98"/>
  <c r="AV187" i="98" s="1"/>
  <c r="AK187" i="98"/>
  <c r="AX187" i="98" s="1"/>
  <c r="AJ178" i="98"/>
  <c r="AW178" i="98" s="1"/>
  <c r="AK178" i="98"/>
  <c r="AX178" i="98" s="1"/>
  <c r="AI178" i="98"/>
  <c r="AV178" i="98" s="1"/>
  <c r="AK169" i="98"/>
  <c r="AX169" i="98" s="1"/>
  <c r="AI169" i="98"/>
  <c r="AV169" i="98" s="1"/>
  <c r="AJ169" i="98"/>
  <c r="AW169" i="98" s="1"/>
  <c r="AJ150" i="98"/>
  <c r="AW150" i="98" s="1"/>
  <c r="AI150" i="98"/>
  <c r="AV150" i="98" s="1"/>
  <c r="AK150" i="98"/>
  <c r="AX150" i="98" s="1"/>
  <c r="AI141" i="98"/>
  <c r="AV141" i="98" s="1"/>
  <c r="AK141" i="98"/>
  <c r="AX141" i="98" s="1"/>
  <c r="AJ141" i="98"/>
  <c r="AW141" i="98" s="1"/>
  <c r="AI135" i="98"/>
  <c r="AV135" i="98" s="1"/>
  <c r="AK135" i="98"/>
  <c r="AX135" i="98" s="1"/>
  <c r="AJ135" i="98"/>
  <c r="AW135" i="98" s="1"/>
  <c r="AI123" i="98"/>
  <c r="AV123" i="98" s="1"/>
  <c r="AK123" i="98"/>
  <c r="AX123" i="98" s="1"/>
  <c r="AJ123" i="98"/>
  <c r="AW123" i="98" s="1"/>
  <c r="AK105" i="98"/>
  <c r="AX105" i="98" s="1"/>
  <c r="AJ105" i="98"/>
  <c r="AW105" i="98" s="1"/>
  <c r="AI105" i="98"/>
  <c r="AV105" i="98" s="1"/>
  <c r="AI118" i="98"/>
  <c r="AV118" i="98" s="1"/>
  <c r="AK118" i="98"/>
  <c r="AX118" i="98" s="1"/>
  <c r="AJ118" i="98"/>
  <c r="AW118" i="98" s="1"/>
  <c r="AI119" i="98"/>
  <c r="AV119" i="98" s="1"/>
  <c r="AK119" i="98"/>
  <c r="AX119" i="98" s="1"/>
  <c r="AJ119" i="98"/>
  <c r="AW119" i="98" s="1"/>
  <c r="AK59" i="98"/>
  <c r="AX59" i="98" s="1"/>
  <c r="AJ59" i="98"/>
  <c r="AW59" i="98" s="1"/>
  <c r="AI59" i="98"/>
  <c r="AV59" i="98" s="1"/>
  <c r="AJ103" i="98"/>
  <c r="AW103" i="98" s="1"/>
  <c r="AI103" i="98"/>
  <c r="AV103" i="98" s="1"/>
  <c r="AK103" i="98"/>
  <c r="AX103" i="98" s="1"/>
  <c r="AI72" i="98"/>
  <c r="AV72" i="98" s="1"/>
  <c r="AK72" i="98"/>
  <c r="AX72" i="98" s="1"/>
  <c r="AJ72" i="98"/>
  <c r="AW72" i="98" s="1"/>
  <c r="AK50" i="98"/>
  <c r="AX50" i="98" s="1"/>
  <c r="AJ50" i="98"/>
  <c r="AW50" i="98" s="1"/>
  <c r="AI50" i="98"/>
  <c r="AV50" i="98" s="1"/>
  <c r="AK117" i="98"/>
  <c r="AX117" i="98" s="1"/>
  <c r="AJ117" i="98"/>
  <c r="AW117" i="98" s="1"/>
  <c r="AI117" i="98"/>
  <c r="AV117" i="98" s="1"/>
  <c r="AK31" i="98"/>
  <c r="AX31" i="98" s="1"/>
  <c r="AJ31" i="98"/>
  <c r="AW31" i="98" s="1"/>
  <c r="AI31" i="98"/>
  <c r="AV31" i="98" s="1"/>
  <c r="AJ79" i="98"/>
  <c r="AW79" i="98" s="1"/>
  <c r="AI79" i="98"/>
  <c r="AV79" i="98" s="1"/>
  <c r="AK79" i="98"/>
  <c r="AX79" i="98" s="1"/>
  <c r="AJ41" i="98"/>
  <c r="AW41" i="98" s="1"/>
  <c r="AI41" i="98"/>
  <c r="AV41" i="98" s="1"/>
  <c r="AK41" i="98"/>
  <c r="AX41" i="98" s="1"/>
  <c r="AJ55" i="98"/>
  <c r="AW55" i="98" s="1"/>
  <c r="AI55" i="98"/>
  <c r="AV55" i="98" s="1"/>
  <c r="AK55" i="98"/>
  <c r="AX55" i="98" s="1"/>
  <c r="AK110" i="98"/>
  <c r="AX110" i="98" s="1"/>
  <c r="AJ110" i="98"/>
  <c r="AW110" i="98" s="1"/>
  <c r="AI110" i="98"/>
  <c r="AV110" i="98" s="1"/>
  <c r="AJ67" i="98"/>
  <c r="AW67" i="98" s="1"/>
  <c r="AI67" i="98"/>
  <c r="AV67" i="98" s="1"/>
  <c r="AK67" i="98"/>
  <c r="AX67" i="98" s="1"/>
  <c r="AJ22" i="98"/>
  <c r="AI22" i="98"/>
  <c r="AK22" i="98"/>
  <c r="F18" i="98"/>
  <c r="R5" i="98" s="1"/>
  <c r="F16" i="98"/>
  <c r="V5" i="98" s="1"/>
  <c r="H58" i="2" s="1"/>
  <c r="AJ307" i="98"/>
  <c r="AW307" i="98" s="1"/>
  <c r="AK307" i="98"/>
  <c r="AX307" i="98" s="1"/>
  <c r="AI307" i="98"/>
  <c r="AV307" i="98" s="1"/>
  <c r="AK324" i="98"/>
  <c r="AX324" i="98" s="1"/>
  <c r="AJ324" i="98"/>
  <c r="AW324" i="98" s="1"/>
  <c r="AI324" i="98"/>
  <c r="AV324" i="98" s="1"/>
  <c r="AJ313" i="98"/>
  <c r="AW313" i="98" s="1"/>
  <c r="AK313" i="98"/>
  <c r="AX313" i="98" s="1"/>
  <c r="AI313" i="98"/>
  <c r="AV313" i="98" s="1"/>
  <c r="AJ327" i="98"/>
  <c r="AW327" i="98" s="1"/>
  <c r="AI327" i="98"/>
  <c r="AV327" i="98" s="1"/>
  <c r="AK327" i="98"/>
  <c r="AX327" i="98" s="1"/>
  <c r="AI286" i="98"/>
  <c r="AV286" i="98" s="1"/>
  <c r="AK286" i="98"/>
  <c r="AX286" i="98" s="1"/>
  <c r="AJ286" i="98"/>
  <c r="AW286" i="98" s="1"/>
  <c r="AI301" i="98"/>
  <c r="AV301" i="98" s="1"/>
  <c r="AK301" i="98"/>
  <c r="AX301" i="98" s="1"/>
  <c r="AJ301" i="98"/>
  <c r="AW301" i="98" s="1"/>
  <c r="AJ293" i="98"/>
  <c r="AW293" i="98" s="1"/>
  <c r="AI293" i="98"/>
  <c r="AV293" i="98" s="1"/>
  <c r="AK293" i="98"/>
  <c r="AX293" i="98" s="1"/>
  <c r="AI289" i="98"/>
  <c r="AV289" i="98" s="1"/>
  <c r="AK289" i="98"/>
  <c r="AX289" i="98" s="1"/>
  <c r="AJ289" i="98"/>
  <c r="AW289" i="98" s="1"/>
  <c r="AI306" i="98"/>
  <c r="AV306" i="98" s="1"/>
  <c r="AK306" i="98"/>
  <c r="AX306" i="98" s="1"/>
  <c r="AJ306" i="98"/>
  <c r="AW306" i="98" s="1"/>
  <c r="AI283" i="98"/>
  <c r="AV283" i="98" s="1"/>
  <c r="AJ283" i="98"/>
  <c r="AW283" i="98" s="1"/>
  <c r="AK283" i="98"/>
  <c r="AX283" i="98" s="1"/>
  <c r="AI268" i="98"/>
  <c r="AV268" i="98" s="1"/>
  <c r="AK268" i="98"/>
  <c r="AX268" i="98" s="1"/>
  <c r="AJ268" i="98"/>
  <c r="AW268" i="98" s="1"/>
  <c r="AK257" i="98"/>
  <c r="AX257" i="98" s="1"/>
  <c r="AJ257" i="98"/>
  <c r="AW257" i="98" s="1"/>
  <c r="AI257" i="98"/>
  <c r="AV257" i="98" s="1"/>
  <c r="AI177" i="98"/>
  <c r="AV177" i="98" s="1"/>
  <c r="AK177" i="98"/>
  <c r="AX177" i="98" s="1"/>
  <c r="AJ177" i="98"/>
  <c r="AW177" i="98" s="1"/>
  <c r="AK168" i="98"/>
  <c r="AX168" i="98" s="1"/>
  <c r="AI168" i="98"/>
  <c r="AV168" i="98" s="1"/>
  <c r="AJ168" i="98"/>
  <c r="AW168" i="98" s="1"/>
  <c r="AI145" i="98"/>
  <c r="AV145" i="98" s="1"/>
  <c r="AK145" i="98"/>
  <c r="AX145" i="98" s="1"/>
  <c r="AJ145" i="98"/>
  <c r="AW145" i="98" s="1"/>
  <c r="AK162" i="98"/>
  <c r="AX162" i="98" s="1"/>
  <c r="AJ162" i="98"/>
  <c r="AW162" i="98" s="1"/>
  <c r="AI162" i="98"/>
  <c r="AV162" i="98" s="1"/>
  <c r="AK156" i="98"/>
  <c r="AX156" i="98" s="1"/>
  <c r="AI156" i="98"/>
  <c r="AV156" i="98" s="1"/>
  <c r="AJ156" i="98"/>
  <c r="AW156" i="98" s="1"/>
  <c r="AK125" i="98"/>
  <c r="AX125" i="98" s="1"/>
  <c r="AJ125" i="98"/>
  <c r="AW125" i="98" s="1"/>
  <c r="AI125" i="98"/>
  <c r="AV125" i="98" s="1"/>
  <c r="AK86" i="98"/>
  <c r="AX86" i="98" s="1"/>
  <c r="AI86" i="98"/>
  <c r="AV86" i="98" s="1"/>
  <c r="AJ86" i="98"/>
  <c r="AW86" i="98" s="1"/>
  <c r="AJ124" i="98"/>
  <c r="AW124" i="98" s="1"/>
  <c r="AI124" i="98"/>
  <c r="AV124" i="98" s="1"/>
  <c r="AK124" i="98"/>
  <c r="AX124" i="98" s="1"/>
  <c r="AJ111" i="98"/>
  <c r="AW111" i="98" s="1"/>
  <c r="AI111" i="98"/>
  <c r="AV111" i="98" s="1"/>
  <c r="AK111" i="98"/>
  <c r="AX111" i="98" s="1"/>
  <c r="AJ89" i="98"/>
  <c r="AW89" i="98" s="1"/>
  <c r="AI89" i="98"/>
  <c r="AV89" i="98" s="1"/>
  <c r="AK89" i="98"/>
  <c r="AX89" i="98" s="1"/>
  <c r="AK65" i="98"/>
  <c r="AX65" i="98" s="1"/>
  <c r="AJ65" i="98"/>
  <c r="AW65" i="98" s="1"/>
  <c r="AI65" i="98"/>
  <c r="AV65" i="98" s="1"/>
  <c r="AI66" i="98"/>
  <c r="AV66" i="98" s="1"/>
  <c r="AK66" i="98"/>
  <c r="AX66" i="98" s="1"/>
  <c r="AJ66" i="98"/>
  <c r="AW66" i="98" s="1"/>
  <c r="AI60" i="98"/>
  <c r="AV60" i="98" s="1"/>
  <c r="AK60" i="98"/>
  <c r="AX60" i="98" s="1"/>
  <c r="AJ60" i="98"/>
  <c r="AW60" i="98" s="1"/>
  <c r="AI54" i="98"/>
  <c r="AV54" i="98" s="1"/>
  <c r="AK54" i="98"/>
  <c r="AX54" i="98" s="1"/>
  <c r="AJ54" i="98"/>
  <c r="AW54" i="98" s="1"/>
  <c r="AI48" i="98"/>
  <c r="AV48" i="98" s="1"/>
  <c r="AK48" i="98"/>
  <c r="AX48" i="98" s="1"/>
  <c r="AJ48" i="98"/>
  <c r="AW48" i="98" s="1"/>
  <c r="AK56" i="98"/>
  <c r="AX56" i="98" s="1"/>
  <c r="AJ56" i="98"/>
  <c r="AW56" i="98" s="1"/>
  <c r="AI56" i="98"/>
  <c r="AV56" i="98" s="1"/>
  <c r="AK37" i="98"/>
  <c r="AX37" i="98" s="1"/>
  <c r="AJ37" i="98"/>
  <c r="AW37" i="98" s="1"/>
  <c r="AI37" i="98"/>
  <c r="AV37" i="98" s="1"/>
  <c r="AJ73" i="98"/>
  <c r="AW73" i="98" s="1"/>
  <c r="AI73" i="98"/>
  <c r="AV73" i="98" s="1"/>
  <c r="AK73" i="98"/>
  <c r="AX73" i="98" s="1"/>
  <c r="AI26" i="98"/>
  <c r="AV26" i="98" s="1"/>
  <c r="AK26" i="98"/>
  <c r="AX26" i="98" s="1"/>
  <c r="AJ26" i="98"/>
  <c r="AW26" i="98" s="1"/>
  <c r="F15" i="98"/>
  <c r="AJ101" i="98"/>
  <c r="AW101" i="98" s="1"/>
  <c r="AK101" i="98"/>
  <c r="AX101" i="98" s="1"/>
  <c r="AI101" i="98"/>
  <c r="AV101" i="98" s="1"/>
  <c r="F19" i="98"/>
  <c r="W5" i="98" s="1"/>
  <c r="I58" i="2" s="1"/>
  <c r="AJ61" i="98"/>
  <c r="AW61" i="98" s="1"/>
  <c r="AI61" i="98"/>
  <c r="AV61" i="98" s="1"/>
  <c r="AK61" i="98"/>
  <c r="AX61" i="98" s="1"/>
  <c r="AK35" i="98"/>
  <c r="AX35" i="98" s="1"/>
  <c r="AJ35" i="98"/>
  <c r="AW35" i="98" s="1"/>
  <c r="AI35" i="98"/>
  <c r="AV35" i="98" s="1"/>
  <c r="F14" i="98"/>
  <c r="AI189" i="98"/>
  <c r="AV189" i="98" s="1"/>
  <c r="AK189" i="98"/>
  <c r="AX189" i="98" s="1"/>
  <c r="AJ189" i="98"/>
  <c r="AW189" i="98" s="1"/>
  <c r="AK136" i="98"/>
  <c r="AX136" i="98" s="1"/>
  <c r="AJ136" i="98"/>
  <c r="AW136" i="98" s="1"/>
  <c r="AI136" i="98"/>
  <c r="AV136" i="98" s="1"/>
  <c r="AK319" i="98"/>
  <c r="AX319" i="98" s="1"/>
  <c r="AJ319" i="98"/>
  <c r="AW319" i="98" s="1"/>
  <c r="AI319" i="98"/>
  <c r="AV319" i="98" s="1"/>
  <c r="AI312" i="98"/>
  <c r="AV312" i="98" s="1"/>
  <c r="AK312" i="98"/>
  <c r="AX312" i="98" s="1"/>
  <c r="AJ312" i="98"/>
  <c r="AW312" i="98" s="1"/>
  <c r="AI298" i="98"/>
  <c r="AV298" i="98" s="1"/>
  <c r="AK298" i="98"/>
  <c r="AX298" i="98" s="1"/>
  <c r="AJ298" i="98"/>
  <c r="AW298" i="98" s="1"/>
  <c r="AK302" i="98"/>
  <c r="AX302" i="98" s="1"/>
  <c r="AJ302" i="98"/>
  <c r="AW302" i="98" s="1"/>
  <c r="AI302" i="98"/>
  <c r="AV302" i="98" s="1"/>
  <c r="AK290" i="98"/>
  <c r="AX290" i="98" s="1"/>
  <c r="AJ290" i="98"/>
  <c r="AW290" i="98" s="1"/>
  <c r="AI290" i="98"/>
  <c r="AV290" i="98" s="1"/>
  <c r="AK296" i="98"/>
  <c r="AX296" i="98" s="1"/>
  <c r="AJ296" i="98"/>
  <c r="AW296" i="98" s="1"/>
  <c r="AI296" i="98"/>
  <c r="AV296" i="98" s="1"/>
  <c r="AK269" i="98"/>
  <c r="AX269" i="98" s="1"/>
  <c r="AJ269" i="98"/>
  <c r="AW269" i="98" s="1"/>
  <c r="AI269" i="98"/>
  <c r="AV269" i="98" s="1"/>
  <c r="AJ265" i="98"/>
  <c r="AW265" i="98" s="1"/>
  <c r="AK265" i="98"/>
  <c r="AX265" i="98" s="1"/>
  <c r="AI265" i="98"/>
  <c r="AV265" i="98" s="1"/>
  <c r="AJ259" i="98"/>
  <c r="AW259" i="98" s="1"/>
  <c r="AI259" i="98"/>
  <c r="AV259" i="98" s="1"/>
  <c r="AK259" i="98"/>
  <c r="AX259" i="98" s="1"/>
  <c r="AI183" i="98"/>
  <c r="AV183" i="98" s="1"/>
  <c r="AJ183" i="98"/>
  <c r="AW183" i="98" s="1"/>
  <c r="AK183" i="98"/>
  <c r="AX183" i="98" s="1"/>
  <c r="AI176" i="98"/>
  <c r="AV176" i="98" s="1"/>
  <c r="AK176" i="98"/>
  <c r="AX176" i="98" s="1"/>
  <c r="AJ176" i="98"/>
  <c r="AW176" i="98" s="1"/>
  <c r="AJ165" i="98"/>
  <c r="AW165" i="98" s="1"/>
  <c r="AI165" i="98"/>
  <c r="AV165" i="98" s="1"/>
  <c r="AK165" i="98"/>
  <c r="AX165" i="98" s="1"/>
  <c r="AJ153" i="98"/>
  <c r="AW153" i="98" s="1"/>
  <c r="AI153" i="98"/>
  <c r="AV153" i="98" s="1"/>
  <c r="AK153" i="98"/>
  <c r="AX153" i="98" s="1"/>
  <c r="AI157" i="98"/>
  <c r="AV157" i="98" s="1"/>
  <c r="AK157" i="98"/>
  <c r="AX157" i="98" s="1"/>
  <c r="AJ157" i="98"/>
  <c r="AW157" i="98" s="1"/>
  <c r="AK137" i="98"/>
  <c r="AX137" i="98" s="1"/>
  <c r="AJ137" i="98"/>
  <c r="AW137" i="98" s="1"/>
  <c r="AI137" i="98"/>
  <c r="AV137" i="98" s="1"/>
  <c r="AK131" i="98"/>
  <c r="AX131" i="98" s="1"/>
  <c r="AJ131" i="98"/>
  <c r="AW131" i="98" s="1"/>
  <c r="AI131" i="98"/>
  <c r="AV131" i="98" s="1"/>
  <c r="AK92" i="98"/>
  <c r="AX92" i="98" s="1"/>
  <c r="AJ92" i="98"/>
  <c r="AW92" i="98" s="1"/>
  <c r="AI92" i="98"/>
  <c r="AV92" i="98" s="1"/>
  <c r="AK84" i="98"/>
  <c r="AX84" i="98" s="1"/>
  <c r="AI84" i="98"/>
  <c r="AV84" i="98" s="1"/>
  <c r="AJ84" i="98"/>
  <c r="AW84" i="98" s="1"/>
  <c r="AK70" i="98"/>
  <c r="AX70" i="98" s="1"/>
  <c r="AJ70" i="98"/>
  <c r="AW70" i="98" s="1"/>
  <c r="AI70" i="98"/>
  <c r="AV70" i="98" s="1"/>
  <c r="AK71" i="98"/>
  <c r="AX71" i="98" s="1"/>
  <c r="AJ71" i="98"/>
  <c r="AW71" i="98" s="1"/>
  <c r="AI71" i="98"/>
  <c r="AV71" i="98" s="1"/>
  <c r="AK62" i="98"/>
  <c r="AX62" i="98" s="1"/>
  <c r="AJ62" i="98"/>
  <c r="AW62" i="98" s="1"/>
  <c r="AI62" i="98"/>
  <c r="AV62" i="98" s="1"/>
  <c r="F17" i="98"/>
  <c r="J15" i="98"/>
  <c r="T6" i="98" s="1"/>
  <c r="R8" i="98" s="1"/>
  <c r="H34" i="2" s="1"/>
  <c r="AJ28" i="98"/>
  <c r="AW28" i="98" s="1"/>
  <c r="AI28" i="98"/>
  <c r="AV28" i="98" s="1"/>
  <c r="AK28" i="98"/>
  <c r="AX28" i="98" s="1"/>
  <c r="J19" i="98"/>
  <c r="AJ184" i="98"/>
  <c r="AW184" i="98" s="1"/>
  <c r="AK184" i="98"/>
  <c r="AX184" i="98" s="1"/>
  <c r="AI184" i="98"/>
  <c r="AV184" i="98" s="1"/>
  <c r="AK318" i="98"/>
  <c r="AX318" i="98" s="1"/>
  <c r="AJ318" i="98"/>
  <c r="AW318" i="98" s="1"/>
  <c r="AI318" i="98"/>
  <c r="AV318" i="98" s="1"/>
  <c r="AJ309" i="98"/>
  <c r="AW309" i="98" s="1"/>
  <c r="AI309" i="98"/>
  <c r="AV309" i="98" s="1"/>
  <c r="AK309" i="98"/>
  <c r="AX309" i="98" s="1"/>
  <c r="AI297" i="98"/>
  <c r="AV297" i="98" s="1"/>
  <c r="AK297" i="98"/>
  <c r="AX297" i="98" s="1"/>
  <c r="AJ297" i="98"/>
  <c r="AW297" i="98" s="1"/>
  <c r="AI282" i="98"/>
  <c r="AV282" i="98" s="1"/>
  <c r="AK282" i="98"/>
  <c r="AX282" i="98" s="1"/>
  <c r="AJ282" i="98"/>
  <c r="AW282" i="98" s="1"/>
  <c r="AI277" i="98"/>
  <c r="AV277" i="98" s="1"/>
  <c r="AJ277" i="98"/>
  <c r="AW277" i="98" s="1"/>
  <c r="AK277" i="98"/>
  <c r="AX277" i="98" s="1"/>
  <c r="AK281" i="98"/>
  <c r="AX281" i="98" s="1"/>
  <c r="AI281" i="98"/>
  <c r="AV281" i="98" s="1"/>
  <c r="AJ281" i="98"/>
  <c r="AW281" i="98" s="1"/>
  <c r="AK280" i="98"/>
  <c r="AX280" i="98" s="1"/>
  <c r="AJ280" i="98"/>
  <c r="AW280" i="98" s="1"/>
  <c r="AI280" i="98"/>
  <c r="AV280" i="98" s="1"/>
  <c r="AK173" i="98"/>
  <c r="AX173" i="98" s="1"/>
  <c r="AJ173" i="98"/>
  <c r="AW173" i="98" s="1"/>
  <c r="AI173" i="98"/>
  <c r="AV173" i="98" s="1"/>
  <c r="AI164" i="98"/>
  <c r="AV164" i="98" s="1"/>
  <c r="AK164" i="98"/>
  <c r="AX164" i="98" s="1"/>
  <c r="AJ164" i="98"/>
  <c r="AW164" i="98" s="1"/>
  <c r="AI129" i="98"/>
  <c r="AV129" i="98" s="1"/>
  <c r="AK129" i="98"/>
  <c r="AX129" i="98" s="1"/>
  <c r="AJ129" i="98"/>
  <c r="AW129" i="98" s="1"/>
  <c r="AK144" i="98"/>
  <c r="AX144" i="98" s="1"/>
  <c r="AJ144" i="98"/>
  <c r="AW144" i="98" s="1"/>
  <c r="AI144" i="98"/>
  <c r="AV144" i="98" s="1"/>
  <c r="AK98" i="98"/>
  <c r="AX98" i="98" s="1"/>
  <c r="AJ98" i="98"/>
  <c r="AW98" i="98" s="1"/>
  <c r="AI98" i="98"/>
  <c r="AV98" i="98" s="1"/>
  <c r="AJ130" i="98"/>
  <c r="AW130" i="98" s="1"/>
  <c r="AI130" i="98"/>
  <c r="AV130" i="98" s="1"/>
  <c r="AK130" i="98"/>
  <c r="AX130" i="98" s="1"/>
  <c r="AK64" i="98"/>
  <c r="AX64" i="98" s="1"/>
  <c r="AJ64" i="98"/>
  <c r="AW64" i="98" s="1"/>
  <c r="AI64" i="98"/>
  <c r="AV64" i="98" s="1"/>
  <c r="AK40" i="98"/>
  <c r="AX40" i="98" s="1"/>
  <c r="AI40" i="98"/>
  <c r="AV40" i="98" s="1"/>
  <c r="AJ40" i="98"/>
  <c r="AW40" i="98" s="1"/>
  <c r="AK77" i="98"/>
  <c r="AX77" i="98" s="1"/>
  <c r="AJ77" i="98"/>
  <c r="AW77" i="98" s="1"/>
  <c r="AI77" i="98"/>
  <c r="AV77" i="98" s="1"/>
  <c r="AJ43" i="98"/>
  <c r="AW43" i="98" s="1"/>
  <c r="AI43" i="98"/>
  <c r="AV43" i="98" s="1"/>
  <c r="AK43" i="98"/>
  <c r="AX43" i="98" s="1"/>
  <c r="AK32" i="98"/>
  <c r="AX32" i="98" s="1"/>
  <c r="AI32" i="98"/>
  <c r="AV32" i="98" s="1"/>
  <c r="AJ32" i="98"/>
  <c r="AW32" i="98" s="1"/>
  <c r="AJ47" i="98"/>
  <c r="AW47" i="98" s="1"/>
  <c r="AK47" i="98"/>
  <c r="AX47" i="98" s="1"/>
  <c r="AI47" i="98"/>
  <c r="AV47" i="98" s="1"/>
  <c r="AK29" i="98"/>
  <c r="AX29" i="98" s="1"/>
  <c r="AJ29" i="98"/>
  <c r="AW29" i="98" s="1"/>
  <c r="AI29" i="98"/>
  <c r="AV29" i="98" s="1"/>
  <c r="J16" i="98"/>
  <c r="W6" i="98" s="1"/>
  <c r="S8" i="98" s="1"/>
  <c r="I34" i="2" s="1"/>
  <c r="AA20" i="69"/>
  <c r="AM5" i="69" s="1"/>
  <c r="Y59" i="2" s="1"/>
  <c r="AC20" i="69"/>
  <c r="AO5" i="69" s="1"/>
  <c r="AA59" i="2" s="1"/>
  <c r="P13" i="99" l="1"/>
  <c r="S5" i="99"/>
  <c r="E57" i="2" s="1"/>
  <c r="D57" i="2"/>
  <c r="T5" i="98"/>
  <c r="F58" i="2" s="1"/>
  <c r="U5" i="98"/>
  <c r="G58" i="2" s="1"/>
  <c r="Q8" i="99"/>
  <c r="G33" i="2" s="1"/>
  <c r="Q6" i="99"/>
  <c r="P13" i="98"/>
  <c r="Q5" i="98"/>
  <c r="S5" i="98" s="1"/>
  <c r="E58" i="2" s="1"/>
  <c r="Q8" i="98"/>
  <c r="G34" i="2" s="1"/>
  <c r="Q6" i="98"/>
  <c r="D58" i="2"/>
  <c r="AW5" i="102"/>
  <c r="AI54" i="2" s="1"/>
  <c r="AY20" i="102"/>
  <c r="AZ20" i="102" s="1"/>
  <c r="AY20" i="101"/>
  <c r="AZ20" i="101" s="1"/>
  <c r="AW5" i="101"/>
  <c r="AI55" i="2" s="1"/>
  <c r="AW5" i="100"/>
  <c r="AI56" i="2" s="1"/>
  <c r="AY20" i="100"/>
  <c r="AZ20" i="100" s="1"/>
  <c r="AS5" i="98"/>
  <c r="AE58" i="2" s="1"/>
  <c r="AS5" i="99"/>
  <c r="AE57" i="2" s="1"/>
  <c r="AW22" i="99"/>
  <c r="AW20" i="99" s="1"/>
  <c r="AX5" i="99" s="1"/>
  <c r="AJ57" i="2" s="1"/>
  <c r="AJ20" i="99"/>
  <c r="AU5" i="99" s="1"/>
  <c r="AG57" i="2" s="1"/>
  <c r="AI20" i="99"/>
  <c r="AT5" i="99" s="1"/>
  <c r="AF57" i="2" s="1"/>
  <c r="AV22" i="99"/>
  <c r="AV20" i="99" s="1"/>
  <c r="AK20" i="99"/>
  <c r="AV5" i="99" s="1"/>
  <c r="AH57" i="2" s="1"/>
  <c r="AX22" i="99"/>
  <c r="AX20" i="99" s="1"/>
  <c r="AY5" i="99" s="1"/>
  <c r="AK57" i="2" s="1"/>
  <c r="AK20" i="98"/>
  <c r="AV5" i="98" s="1"/>
  <c r="AH58" i="2" s="1"/>
  <c r="AX22" i="98"/>
  <c r="AX20" i="98" s="1"/>
  <c r="AY5" i="98" s="1"/>
  <c r="AK58" i="2" s="1"/>
  <c r="AV22" i="98"/>
  <c r="AV20" i="98" s="1"/>
  <c r="AI20" i="98"/>
  <c r="AT5" i="98" s="1"/>
  <c r="AF58" i="2" s="1"/>
  <c r="AW22" i="98"/>
  <c r="AW20" i="98" s="1"/>
  <c r="AX5" i="98" s="1"/>
  <c r="AJ58" i="2" s="1"/>
  <c r="AJ20" i="98"/>
  <c r="AU5" i="98" s="1"/>
  <c r="AG58" i="2" s="1"/>
  <c r="AE20" i="69"/>
  <c r="AQ5" i="69" s="1"/>
  <c r="AC59" i="2" s="1"/>
  <c r="AD20" i="69"/>
  <c r="AP5" i="69" s="1"/>
  <c r="AB59" i="2" s="1"/>
  <c r="AF20" i="69"/>
  <c r="AR5" i="69" s="1"/>
  <c r="AD59" i="2" s="1"/>
  <c r="AB20" i="69"/>
  <c r="AN5" i="69" s="1"/>
  <c r="Z59" i="2" s="1"/>
  <c r="AA19" i="69"/>
  <c r="C58" i="2" l="1"/>
  <c r="AY20" i="99"/>
  <c r="AZ20" i="99" s="1"/>
  <c r="AW5" i="99"/>
  <c r="AI57" i="2" s="1"/>
  <c r="AW5" i="98"/>
  <c r="AI58" i="2" s="1"/>
  <c r="AY20" i="98"/>
  <c r="AZ20" i="98" s="1"/>
  <c r="G115" i="2"/>
  <c r="F87" i="2"/>
  <c r="AH22" i="69" l="1"/>
  <c r="AA60" i="2" l="1"/>
  <c r="AD19" i="69"/>
  <c r="E10" i="69"/>
  <c r="C1" i="69"/>
  <c r="X20" i="69" l="1"/>
  <c r="AJ5" i="69" s="1"/>
  <c r="V59" i="2" s="1"/>
  <c r="X19" i="69" l="1"/>
  <c r="C23" i="69"/>
  <c r="J60" i="2" l="1"/>
  <c r="B59" i="2" l="1"/>
  <c r="K22" i="69"/>
  <c r="K23" i="69"/>
  <c r="O23" i="69" s="1"/>
  <c r="K24" i="69"/>
  <c r="O24" i="69" s="1"/>
  <c r="AI24" i="69" s="1"/>
  <c r="K25" i="69"/>
  <c r="J25" i="69" s="1"/>
  <c r="K26" i="69"/>
  <c r="O26" i="69" s="1"/>
  <c r="K27" i="69"/>
  <c r="J27" i="69" s="1"/>
  <c r="K28" i="69"/>
  <c r="O28" i="69" s="1"/>
  <c r="K29" i="69"/>
  <c r="O29" i="69" s="1"/>
  <c r="AJ29" i="69" s="1"/>
  <c r="K30" i="69"/>
  <c r="J30" i="69" s="1"/>
  <c r="K31" i="69"/>
  <c r="O31" i="69" s="1"/>
  <c r="K32" i="69"/>
  <c r="O32" i="69" s="1"/>
  <c r="K33" i="69"/>
  <c r="J33" i="69" s="1"/>
  <c r="K34" i="69"/>
  <c r="O34" i="69" s="1"/>
  <c r="K35" i="69"/>
  <c r="J35" i="69" s="1"/>
  <c r="K36" i="69"/>
  <c r="O36" i="69" s="1"/>
  <c r="K37" i="69"/>
  <c r="J37" i="69" s="1"/>
  <c r="K38" i="69"/>
  <c r="J38" i="69" s="1"/>
  <c r="K39" i="69"/>
  <c r="O39" i="69" s="1"/>
  <c r="AJ39" i="69" s="1"/>
  <c r="K40" i="69"/>
  <c r="J40" i="69" s="1"/>
  <c r="K41" i="69"/>
  <c r="O41" i="69" s="1"/>
  <c r="K42" i="69"/>
  <c r="O42" i="69" s="1"/>
  <c r="K43" i="69"/>
  <c r="O43" i="69" s="1"/>
  <c r="K44" i="69"/>
  <c r="AM44" i="69" s="1"/>
  <c r="K45" i="69"/>
  <c r="O45" i="69" s="1"/>
  <c r="K46" i="69"/>
  <c r="O46" i="69" s="1"/>
  <c r="K47" i="69"/>
  <c r="AN47" i="69" s="1"/>
  <c r="K48" i="69"/>
  <c r="AM48" i="69" s="1"/>
  <c r="K49" i="69"/>
  <c r="AM49" i="69" s="1"/>
  <c r="K50" i="69"/>
  <c r="AM50" i="69" s="1"/>
  <c r="K51" i="69"/>
  <c r="O51" i="69" s="1"/>
  <c r="K52" i="69"/>
  <c r="AM52" i="69" s="1"/>
  <c r="K53" i="69"/>
  <c r="O53" i="69" s="1"/>
  <c r="K54" i="69"/>
  <c r="AM54" i="69" s="1"/>
  <c r="K55" i="69"/>
  <c r="O55" i="69" s="1"/>
  <c r="AJ55" i="69" s="1"/>
  <c r="K56" i="69"/>
  <c r="O56" i="69" s="1"/>
  <c r="K57" i="69"/>
  <c r="AM57" i="69" s="1"/>
  <c r="K58" i="69"/>
  <c r="AM58" i="69" s="1"/>
  <c r="K59" i="69"/>
  <c r="O59" i="69" s="1"/>
  <c r="K60" i="69"/>
  <c r="AM60" i="69" s="1"/>
  <c r="K61" i="69"/>
  <c r="O61" i="69" s="1"/>
  <c r="K62" i="69"/>
  <c r="O62" i="69" s="1"/>
  <c r="K63" i="69"/>
  <c r="O63" i="69" s="1"/>
  <c r="K64" i="69"/>
  <c r="O64" i="69" s="1"/>
  <c r="K65" i="69"/>
  <c r="AM65" i="69" s="1"/>
  <c r="K66" i="69"/>
  <c r="AM66" i="69" s="1"/>
  <c r="K67" i="69"/>
  <c r="O67" i="69" s="1"/>
  <c r="K68" i="69"/>
  <c r="AM68" i="69" s="1"/>
  <c r="K69" i="69"/>
  <c r="O69" i="69" s="1"/>
  <c r="K70" i="69"/>
  <c r="O70" i="69" s="1"/>
  <c r="K71" i="69"/>
  <c r="O71" i="69" s="1"/>
  <c r="AJ71" i="69" s="1"/>
  <c r="K72" i="69"/>
  <c r="O72" i="69" s="1"/>
  <c r="K73" i="69"/>
  <c r="AM73" i="69" s="1"/>
  <c r="K74" i="69"/>
  <c r="AM74" i="69" s="1"/>
  <c r="K75" i="69"/>
  <c r="O75" i="69" s="1"/>
  <c r="K76" i="69"/>
  <c r="AM76" i="69" s="1"/>
  <c r="K77" i="69"/>
  <c r="O77" i="69" s="1"/>
  <c r="K78" i="69"/>
  <c r="O78" i="69" s="1"/>
  <c r="K79" i="69"/>
  <c r="I79" i="69" s="1"/>
  <c r="K80" i="69"/>
  <c r="AM80" i="69" s="1"/>
  <c r="K81" i="69"/>
  <c r="AM81" i="69" s="1"/>
  <c r="K82" i="69"/>
  <c r="AM82" i="69" s="1"/>
  <c r="K83" i="69"/>
  <c r="O83" i="69" s="1"/>
  <c r="K84" i="69"/>
  <c r="AM84" i="69" s="1"/>
  <c r="K85" i="69"/>
  <c r="O85" i="69" s="1"/>
  <c r="K86" i="69"/>
  <c r="AM86" i="69" s="1"/>
  <c r="K87" i="69"/>
  <c r="O87" i="69" s="1"/>
  <c r="AJ87" i="69" s="1"/>
  <c r="AW87" i="69" s="1"/>
  <c r="K88" i="69"/>
  <c r="O88" i="69" s="1"/>
  <c r="K89" i="69"/>
  <c r="AM89" i="69" s="1"/>
  <c r="K90" i="69"/>
  <c r="AM90" i="69" s="1"/>
  <c r="K91" i="69"/>
  <c r="O91" i="69" s="1"/>
  <c r="K92" i="69"/>
  <c r="O92" i="69" s="1"/>
  <c r="K93" i="69"/>
  <c r="O93" i="69" s="1"/>
  <c r="K94" i="69"/>
  <c r="O94" i="69" s="1"/>
  <c r="K95" i="69"/>
  <c r="AN95" i="69" s="1"/>
  <c r="K96" i="69"/>
  <c r="O96" i="69" s="1"/>
  <c r="K97" i="69"/>
  <c r="AM97" i="69" s="1"/>
  <c r="K98" i="69"/>
  <c r="O98" i="69" s="1"/>
  <c r="K99" i="69"/>
  <c r="O99" i="69" s="1"/>
  <c r="K100" i="69"/>
  <c r="O100" i="69" s="1"/>
  <c r="K101" i="69"/>
  <c r="O101" i="69" s="1"/>
  <c r="K102" i="69"/>
  <c r="K103" i="69"/>
  <c r="O103" i="69" s="1"/>
  <c r="AJ103" i="69" s="1"/>
  <c r="K104" i="69"/>
  <c r="O104" i="69" s="1"/>
  <c r="K105" i="69"/>
  <c r="AM105" i="69" s="1"/>
  <c r="K106" i="69"/>
  <c r="O106" i="69" s="1"/>
  <c r="K107" i="69"/>
  <c r="O107" i="69" s="1"/>
  <c r="K108" i="69"/>
  <c r="O108" i="69" s="1"/>
  <c r="K109" i="69"/>
  <c r="O109" i="69" s="1"/>
  <c r="K110" i="69"/>
  <c r="O110" i="69" s="1"/>
  <c r="K111" i="69"/>
  <c r="AN111" i="69" s="1"/>
  <c r="K112" i="69"/>
  <c r="O112" i="69" s="1"/>
  <c r="K113" i="69"/>
  <c r="AM113" i="69" s="1"/>
  <c r="K114" i="69"/>
  <c r="O114" i="69" s="1"/>
  <c r="K115" i="69"/>
  <c r="O115" i="69" s="1"/>
  <c r="K116" i="69"/>
  <c r="O116" i="69" s="1"/>
  <c r="K117" i="69"/>
  <c r="O117" i="69" s="1"/>
  <c r="K118" i="69"/>
  <c r="O118" i="69" s="1"/>
  <c r="K119" i="69"/>
  <c r="AM119" i="69" s="1"/>
  <c r="K120" i="69"/>
  <c r="O120" i="69" s="1"/>
  <c r="K121" i="69"/>
  <c r="K122" i="69"/>
  <c r="K123" i="69"/>
  <c r="O123" i="69" s="1"/>
  <c r="K124" i="69"/>
  <c r="O124" i="69" s="1"/>
  <c r="K125" i="69"/>
  <c r="O125" i="69" s="1"/>
  <c r="K126" i="69"/>
  <c r="K127" i="69"/>
  <c r="AN127" i="69" s="1"/>
  <c r="K128" i="69"/>
  <c r="O128" i="69" s="1"/>
  <c r="K129" i="69"/>
  <c r="AM129" i="69" s="1"/>
  <c r="K130" i="69"/>
  <c r="O130" i="69" s="1"/>
  <c r="K131" i="69"/>
  <c r="O131" i="69" s="1"/>
  <c r="K132" i="69"/>
  <c r="O132" i="69" s="1"/>
  <c r="K133" i="69"/>
  <c r="O133" i="69" s="1"/>
  <c r="K134" i="69"/>
  <c r="O134" i="69" s="1"/>
  <c r="K135" i="69"/>
  <c r="AM135" i="69" s="1"/>
  <c r="K136" i="69"/>
  <c r="O136" i="69" s="1"/>
  <c r="K137" i="69"/>
  <c r="O137" i="69" s="1"/>
  <c r="K138" i="69"/>
  <c r="K139" i="69"/>
  <c r="O139" i="69" s="1"/>
  <c r="K140" i="69"/>
  <c r="J140" i="69" s="1"/>
  <c r="K141" i="69"/>
  <c r="J141" i="69" s="1"/>
  <c r="K142" i="69"/>
  <c r="J142" i="69" s="1"/>
  <c r="K143" i="69"/>
  <c r="O143" i="69" s="1"/>
  <c r="AJ143" i="69" s="1"/>
  <c r="K144" i="69"/>
  <c r="J144" i="69" s="1"/>
  <c r="K145" i="69"/>
  <c r="AM145" i="69" s="1"/>
  <c r="K146" i="69"/>
  <c r="O146" i="69" s="1"/>
  <c r="AI146" i="69" s="1"/>
  <c r="AV146" i="69" s="1"/>
  <c r="K147" i="69"/>
  <c r="J147" i="69" s="1"/>
  <c r="K148" i="69"/>
  <c r="J148" i="69" s="1"/>
  <c r="K149" i="69"/>
  <c r="J149" i="69" s="1"/>
  <c r="K150" i="69"/>
  <c r="J150" i="69" s="1"/>
  <c r="K151" i="69"/>
  <c r="AN151" i="69" s="1"/>
  <c r="K152" i="69"/>
  <c r="J152" i="69" s="1"/>
  <c r="K153" i="69"/>
  <c r="J153" i="69" s="1"/>
  <c r="K154" i="69"/>
  <c r="J154" i="69" s="1"/>
  <c r="K155" i="69"/>
  <c r="J155" i="69" s="1"/>
  <c r="K156" i="69"/>
  <c r="J156" i="69" s="1"/>
  <c r="K157" i="69"/>
  <c r="J157" i="69" s="1"/>
  <c r="K158" i="69"/>
  <c r="J158" i="69" s="1"/>
  <c r="K159" i="69"/>
  <c r="AN159" i="69" s="1"/>
  <c r="K160" i="69"/>
  <c r="J160" i="69" s="1"/>
  <c r="K161" i="69"/>
  <c r="AM161" i="69" s="1"/>
  <c r="K162" i="69"/>
  <c r="J162" i="69" s="1"/>
  <c r="K163" i="69"/>
  <c r="J163" i="69" s="1"/>
  <c r="K164" i="69"/>
  <c r="J164" i="69" s="1"/>
  <c r="K165" i="69"/>
  <c r="J165" i="69" s="1"/>
  <c r="K166" i="69"/>
  <c r="J166" i="69" s="1"/>
  <c r="K167" i="69"/>
  <c r="AN167" i="69" s="1"/>
  <c r="K168" i="69"/>
  <c r="J168" i="69" s="1"/>
  <c r="K169" i="69"/>
  <c r="AM169" i="69" s="1"/>
  <c r="K170" i="69"/>
  <c r="J170" i="69" s="1"/>
  <c r="K171" i="69"/>
  <c r="J171" i="69" s="1"/>
  <c r="K172" i="69"/>
  <c r="J172" i="69" s="1"/>
  <c r="K173" i="69"/>
  <c r="J173" i="69" s="1"/>
  <c r="K174" i="69"/>
  <c r="J174" i="69" s="1"/>
  <c r="K175" i="69"/>
  <c r="J175" i="69" s="1"/>
  <c r="K176" i="69"/>
  <c r="AO176" i="69" s="1"/>
  <c r="K177" i="69"/>
  <c r="AM177" i="69" s="1"/>
  <c r="K178" i="69"/>
  <c r="J178" i="69" s="1"/>
  <c r="K179" i="69"/>
  <c r="J179" i="69" s="1"/>
  <c r="K180" i="69"/>
  <c r="J180" i="69" s="1"/>
  <c r="K181" i="69"/>
  <c r="J181" i="69" s="1"/>
  <c r="K182" i="69"/>
  <c r="J182" i="69" s="1"/>
  <c r="K183" i="69"/>
  <c r="AN183" i="69" s="1"/>
  <c r="K184" i="69"/>
  <c r="J184" i="69" s="1"/>
  <c r="K185" i="69"/>
  <c r="AM185" i="69" s="1"/>
  <c r="K186" i="69"/>
  <c r="J186" i="69" s="1"/>
  <c r="K187" i="69"/>
  <c r="J187" i="69" s="1"/>
  <c r="K188" i="69"/>
  <c r="J188" i="69" s="1"/>
  <c r="K189" i="69"/>
  <c r="AO189" i="69" s="1"/>
  <c r="K190" i="69"/>
  <c r="J190" i="69" s="1"/>
  <c r="K191" i="69"/>
  <c r="AN191" i="69" s="1"/>
  <c r="K192" i="69"/>
  <c r="AO192" i="69" s="1"/>
  <c r="K193" i="69"/>
  <c r="AM193" i="69" s="1"/>
  <c r="K194" i="69"/>
  <c r="J194" i="69" s="1"/>
  <c r="K195" i="69"/>
  <c r="J195" i="69" s="1"/>
  <c r="K196" i="69"/>
  <c r="J196" i="69" s="1"/>
  <c r="K197" i="69"/>
  <c r="J197" i="69" s="1"/>
  <c r="K198" i="69"/>
  <c r="J198" i="69" s="1"/>
  <c r="K199" i="69"/>
  <c r="AN199" i="69" s="1"/>
  <c r="K200" i="69"/>
  <c r="J200" i="69" s="1"/>
  <c r="K201" i="69"/>
  <c r="AM201" i="69" s="1"/>
  <c r="K202" i="69"/>
  <c r="J202" i="69" s="1"/>
  <c r="K203" i="69"/>
  <c r="I203" i="69" s="1"/>
  <c r="K204" i="69"/>
  <c r="J204" i="69" s="1"/>
  <c r="K205" i="69"/>
  <c r="J205" i="69" s="1"/>
  <c r="K206" i="69"/>
  <c r="AN206" i="69" s="1"/>
  <c r="K207" i="69"/>
  <c r="AN207" i="69" s="1"/>
  <c r="K208" i="69"/>
  <c r="AN208" i="69" s="1"/>
  <c r="K209" i="69"/>
  <c r="J209" i="69" s="1"/>
  <c r="K210" i="69"/>
  <c r="AN210" i="69" s="1"/>
  <c r="K211" i="69"/>
  <c r="J211" i="69" s="1"/>
  <c r="K212" i="69"/>
  <c r="O212" i="69" s="1"/>
  <c r="K213" i="69"/>
  <c r="J213" i="69" s="1"/>
  <c r="K214" i="69"/>
  <c r="AN214" i="69" s="1"/>
  <c r="K215" i="69"/>
  <c r="AN215" i="69" s="1"/>
  <c r="K216" i="69"/>
  <c r="AN216" i="69" s="1"/>
  <c r="K217" i="69"/>
  <c r="J217" i="69" s="1"/>
  <c r="K218" i="69"/>
  <c r="AT218" i="69" s="1"/>
  <c r="K219" i="69"/>
  <c r="J219" i="69" s="1"/>
  <c r="K220" i="69"/>
  <c r="AN220" i="69" s="1"/>
  <c r="K311" i="69"/>
  <c r="J311" i="69" s="1"/>
  <c r="K312" i="69"/>
  <c r="J312" i="69" s="1"/>
  <c r="K313" i="69"/>
  <c r="AN313" i="69" s="1"/>
  <c r="K314" i="69"/>
  <c r="J314" i="69" s="1"/>
  <c r="K315" i="69"/>
  <c r="AN315" i="69" s="1"/>
  <c r="K316" i="69"/>
  <c r="J316" i="69" s="1"/>
  <c r="K317" i="69"/>
  <c r="AN317" i="69" s="1"/>
  <c r="K318" i="69"/>
  <c r="J318" i="69" s="1"/>
  <c r="K319" i="69"/>
  <c r="O319" i="69" s="1"/>
  <c r="K320" i="69"/>
  <c r="J320" i="69" s="1"/>
  <c r="K321" i="69"/>
  <c r="AN321" i="69" s="1"/>
  <c r="K322" i="69"/>
  <c r="AM322" i="69" s="1"/>
  <c r="K323" i="69"/>
  <c r="AN323" i="69" s="1"/>
  <c r="K324" i="69"/>
  <c r="AG324" i="69" s="1"/>
  <c r="K325" i="69"/>
  <c r="AT325" i="69" s="1"/>
  <c r="K326" i="69"/>
  <c r="AG326" i="69" s="1"/>
  <c r="K327" i="69"/>
  <c r="AN327" i="69" s="1"/>
  <c r="K328" i="69"/>
  <c r="AG328" i="69" s="1"/>
  <c r="K329" i="69"/>
  <c r="AN329" i="69" s="1"/>
  <c r="K330" i="69"/>
  <c r="AM330" i="69" s="1"/>
  <c r="K331" i="69"/>
  <c r="AR331" i="69" s="1"/>
  <c r="K332" i="69"/>
  <c r="AG332" i="69" s="1"/>
  <c r="K333" i="69"/>
  <c r="AM333" i="69" s="1"/>
  <c r="K334" i="69"/>
  <c r="AG334" i="69" s="1"/>
  <c r="K335" i="69"/>
  <c r="O335" i="69" s="1"/>
  <c r="K336" i="69"/>
  <c r="AG336" i="69" s="1"/>
  <c r="K337" i="69"/>
  <c r="AN337" i="69" s="1"/>
  <c r="K338" i="69"/>
  <c r="AM338" i="69" s="1"/>
  <c r="K339" i="69"/>
  <c r="AN339" i="69" s="1"/>
  <c r="K340" i="69"/>
  <c r="AG340" i="69" s="1"/>
  <c r="K341" i="69"/>
  <c r="AT341" i="69" s="1"/>
  <c r="K342" i="69"/>
  <c r="AG342" i="69" s="1"/>
  <c r="K343" i="69"/>
  <c r="J343" i="69" s="1"/>
  <c r="K344" i="69"/>
  <c r="AG344" i="69" s="1"/>
  <c r="K345" i="69"/>
  <c r="AN345" i="69" s="1"/>
  <c r="K346" i="69"/>
  <c r="AM346" i="69" s="1"/>
  <c r="K347" i="69"/>
  <c r="AR347" i="69" s="1"/>
  <c r="K348" i="69"/>
  <c r="AS348" i="69" s="1"/>
  <c r="K349" i="69"/>
  <c r="AN349" i="69" s="1"/>
  <c r="K350" i="69"/>
  <c r="AO350" i="69" s="1"/>
  <c r="K351" i="69"/>
  <c r="O351" i="69" s="1"/>
  <c r="O22" i="69"/>
  <c r="O89" i="69"/>
  <c r="O102" i="69"/>
  <c r="O105" i="69"/>
  <c r="O121" i="69"/>
  <c r="O122" i="69"/>
  <c r="O126" i="69"/>
  <c r="O138" i="69"/>
  <c r="O149" i="69"/>
  <c r="O150" i="69"/>
  <c r="AO150" i="69"/>
  <c r="AO174" i="69"/>
  <c r="AO185" i="69"/>
  <c r="I22" i="69"/>
  <c r="O8" i="69"/>
  <c r="E35" i="2" s="1"/>
  <c r="F35" i="2"/>
  <c r="AH27" i="69"/>
  <c r="AH28" i="69"/>
  <c r="AH29" i="69"/>
  <c r="AH30" i="69"/>
  <c r="AH31" i="69"/>
  <c r="AH32" i="69"/>
  <c r="AH33" i="69"/>
  <c r="AH34" i="69"/>
  <c r="AH35" i="69"/>
  <c r="AH36" i="69"/>
  <c r="AH37" i="69"/>
  <c r="AH38" i="69"/>
  <c r="AH39" i="69"/>
  <c r="AH40" i="69"/>
  <c r="AH41" i="69"/>
  <c r="AH42" i="69"/>
  <c r="AH43" i="69"/>
  <c r="AH44" i="69"/>
  <c r="AH45" i="69"/>
  <c r="AH46" i="69"/>
  <c r="AH47" i="69"/>
  <c r="AH48" i="69"/>
  <c r="AH49" i="69"/>
  <c r="AH50" i="69"/>
  <c r="AH51" i="69"/>
  <c r="AH52" i="69"/>
  <c r="AH53" i="69"/>
  <c r="AH54" i="69"/>
  <c r="AH55" i="69"/>
  <c r="AH56" i="69"/>
  <c r="AH57" i="69"/>
  <c r="AH58" i="69"/>
  <c r="AH59" i="69"/>
  <c r="AH60" i="69"/>
  <c r="AH61" i="69"/>
  <c r="AH62" i="69"/>
  <c r="AH63" i="69"/>
  <c r="AH64" i="69"/>
  <c r="AH65" i="69"/>
  <c r="AH66" i="69"/>
  <c r="AH67" i="69"/>
  <c r="AH68" i="69"/>
  <c r="AH69" i="69"/>
  <c r="AH70" i="69"/>
  <c r="AH71" i="69"/>
  <c r="AH72" i="69"/>
  <c r="AH73" i="69"/>
  <c r="AH74" i="69"/>
  <c r="AH75" i="69"/>
  <c r="AH76" i="69"/>
  <c r="AH77" i="69"/>
  <c r="AH78" i="69"/>
  <c r="AH79" i="69"/>
  <c r="AH80" i="69"/>
  <c r="AH81" i="69"/>
  <c r="AH82" i="69"/>
  <c r="AH83" i="69"/>
  <c r="AH84" i="69"/>
  <c r="AH85" i="69"/>
  <c r="AH86" i="69"/>
  <c r="AH87" i="69"/>
  <c r="AH88" i="69"/>
  <c r="AH89" i="69"/>
  <c r="AH90" i="69"/>
  <c r="AH91" i="69"/>
  <c r="AH92" i="69"/>
  <c r="AH93" i="69"/>
  <c r="AH94" i="69"/>
  <c r="AH95" i="69"/>
  <c r="AH96" i="69"/>
  <c r="AH97" i="69"/>
  <c r="AH98" i="69"/>
  <c r="AH99" i="69"/>
  <c r="AH100" i="69"/>
  <c r="AH101" i="69"/>
  <c r="AH102" i="69"/>
  <c r="AH103" i="69"/>
  <c r="AH104" i="69"/>
  <c r="AH105" i="69"/>
  <c r="AH106" i="69"/>
  <c r="AH107" i="69"/>
  <c r="AH108" i="69"/>
  <c r="AH109" i="69"/>
  <c r="AH110" i="69"/>
  <c r="AH111" i="69"/>
  <c r="AH112" i="69"/>
  <c r="AH113" i="69"/>
  <c r="AH114" i="69"/>
  <c r="AH115" i="69"/>
  <c r="AH116" i="69"/>
  <c r="AH117" i="69"/>
  <c r="AH118" i="69"/>
  <c r="AH119" i="69"/>
  <c r="AH120" i="69"/>
  <c r="AH121" i="69"/>
  <c r="AH122" i="69"/>
  <c r="AH123" i="69"/>
  <c r="AH124" i="69"/>
  <c r="AH125" i="69"/>
  <c r="AH126" i="69"/>
  <c r="AH127" i="69"/>
  <c r="AH128" i="69"/>
  <c r="AH129" i="69"/>
  <c r="AH130" i="69"/>
  <c r="AH131" i="69"/>
  <c r="AH132" i="69"/>
  <c r="AH133" i="69"/>
  <c r="AH134" i="69"/>
  <c r="AH135" i="69"/>
  <c r="AH136" i="69"/>
  <c r="AH137" i="69"/>
  <c r="AH138" i="69"/>
  <c r="AH139" i="69"/>
  <c r="AH140" i="69"/>
  <c r="AH141" i="69"/>
  <c r="AH142" i="69"/>
  <c r="AH143" i="69"/>
  <c r="AH144" i="69"/>
  <c r="AH145" i="69"/>
  <c r="AH146" i="69"/>
  <c r="AH147" i="69"/>
  <c r="AH148" i="69"/>
  <c r="AH149" i="69"/>
  <c r="AH150" i="69"/>
  <c r="AH151" i="69"/>
  <c r="AH152" i="69"/>
  <c r="AH153" i="69"/>
  <c r="AH154" i="69"/>
  <c r="AH155" i="69"/>
  <c r="AH156" i="69"/>
  <c r="AH157" i="69"/>
  <c r="AH158" i="69"/>
  <c r="AH159" i="69"/>
  <c r="AH160" i="69"/>
  <c r="AH161" i="69"/>
  <c r="AH162" i="69"/>
  <c r="AH163" i="69"/>
  <c r="AH164" i="69"/>
  <c r="AH165" i="69"/>
  <c r="AH166" i="69"/>
  <c r="AH167" i="69"/>
  <c r="AH168" i="69"/>
  <c r="AH169" i="69"/>
  <c r="AH170" i="69"/>
  <c r="AH171" i="69"/>
  <c r="AH172" i="69"/>
  <c r="AH173" i="69"/>
  <c r="AH174" i="69"/>
  <c r="AH175" i="69"/>
  <c r="AH176" i="69"/>
  <c r="AH177" i="69"/>
  <c r="AH178" i="69"/>
  <c r="AH179" i="69"/>
  <c r="AH180" i="69"/>
  <c r="AH181" i="69"/>
  <c r="AH182" i="69"/>
  <c r="AH183" i="69"/>
  <c r="AH184" i="69"/>
  <c r="AH185" i="69"/>
  <c r="AH186" i="69"/>
  <c r="AH187" i="69"/>
  <c r="AH188" i="69"/>
  <c r="AH189" i="69"/>
  <c r="AH190" i="69"/>
  <c r="AH191" i="69"/>
  <c r="AH192" i="69"/>
  <c r="AH193" i="69"/>
  <c r="AH194" i="69"/>
  <c r="AH195" i="69"/>
  <c r="AH196" i="69"/>
  <c r="AH197" i="69"/>
  <c r="AH198" i="69"/>
  <c r="AH199" i="69"/>
  <c r="AH200" i="69"/>
  <c r="AH201" i="69"/>
  <c r="AH202" i="69"/>
  <c r="AH203" i="69"/>
  <c r="AH204" i="69"/>
  <c r="AH205" i="69"/>
  <c r="AH206" i="69"/>
  <c r="AH207" i="69"/>
  <c r="AH208" i="69"/>
  <c r="AH209" i="69"/>
  <c r="AH210" i="69"/>
  <c r="AH211" i="69"/>
  <c r="AH212" i="69"/>
  <c r="AH213" i="69"/>
  <c r="AH214" i="69"/>
  <c r="AH215" i="69"/>
  <c r="AH216" i="69"/>
  <c r="AH217" i="69"/>
  <c r="AH218" i="69"/>
  <c r="AH219" i="69"/>
  <c r="AH220" i="69"/>
  <c r="AH311" i="69"/>
  <c r="AH312" i="69"/>
  <c r="AH313" i="69"/>
  <c r="AH314" i="69"/>
  <c r="AH315" i="69"/>
  <c r="AH316" i="69"/>
  <c r="AH317" i="69"/>
  <c r="AH318" i="69"/>
  <c r="AH319" i="69"/>
  <c r="AH320" i="69"/>
  <c r="AH321" i="69"/>
  <c r="AH322" i="69"/>
  <c r="AH323" i="69"/>
  <c r="AH324" i="69"/>
  <c r="AH325" i="69"/>
  <c r="AH326" i="69"/>
  <c r="AH327" i="69"/>
  <c r="AH328" i="69"/>
  <c r="AH329" i="69"/>
  <c r="AH330" i="69"/>
  <c r="AH331" i="69"/>
  <c r="AH332" i="69"/>
  <c r="AH333" i="69"/>
  <c r="AH334" i="69"/>
  <c r="AH335" i="69"/>
  <c r="AH336" i="69"/>
  <c r="AH337" i="69"/>
  <c r="AH338" i="69"/>
  <c r="AH339" i="69"/>
  <c r="AH340" i="69"/>
  <c r="AH341" i="69"/>
  <c r="AH342" i="69"/>
  <c r="AH343" i="69"/>
  <c r="AH344" i="69"/>
  <c r="AH345" i="69"/>
  <c r="AH346" i="69"/>
  <c r="AH347" i="69"/>
  <c r="O5" i="69"/>
  <c r="A59" i="2" s="1"/>
  <c r="I8" i="2" s="1"/>
  <c r="AH23" i="69"/>
  <c r="AH24" i="69"/>
  <c r="AH25" i="69"/>
  <c r="AH26" i="69"/>
  <c r="C24" i="69"/>
  <c r="C25" i="69" s="1"/>
  <c r="C26" i="69" s="1"/>
  <c r="C27" i="69" s="1"/>
  <c r="C28" i="69" s="1"/>
  <c r="C29" i="69" s="1"/>
  <c r="C30" i="69" s="1"/>
  <c r="C31" i="69" s="1"/>
  <c r="C32" i="69" s="1"/>
  <c r="C33" i="69" s="1"/>
  <c r="C34" i="69" s="1"/>
  <c r="C35" i="69" s="1"/>
  <c r="C36" i="69" s="1"/>
  <c r="C37" i="69" s="1"/>
  <c r="C38" i="69" s="1"/>
  <c r="C39" i="69" s="1"/>
  <c r="C40" i="69" s="1"/>
  <c r="C41" i="69" s="1"/>
  <c r="C42" i="69" s="1"/>
  <c r="C43" i="69" s="1"/>
  <c r="C44" i="69" s="1"/>
  <c r="C45" i="69" s="1"/>
  <c r="C46" i="69" s="1"/>
  <c r="C47" i="69" s="1"/>
  <c r="C48" i="69" s="1"/>
  <c r="C2" i="69"/>
  <c r="C3" i="69"/>
  <c r="C4" i="69"/>
  <c r="C5" i="69"/>
  <c r="C6" i="69"/>
  <c r="O6" i="69"/>
  <c r="V6" i="69"/>
  <c r="E9" i="69"/>
  <c r="AH348" i="69"/>
  <c r="AH349" i="69"/>
  <c r="AH350" i="69"/>
  <c r="AH351" i="69"/>
  <c r="H75" i="2"/>
  <c r="AO162" i="69" l="1"/>
  <c r="O129" i="69"/>
  <c r="AO333" i="69"/>
  <c r="AO344" i="69"/>
  <c r="O141" i="69"/>
  <c r="AO161" i="69"/>
  <c r="O81" i="69"/>
  <c r="AO197" i="69"/>
  <c r="AO173" i="69"/>
  <c r="AO312" i="69"/>
  <c r="AO165" i="69"/>
  <c r="O113" i="69"/>
  <c r="AI113" i="69" s="1"/>
  <c r="AV113" i="69" s="1"/>
  <c r="O65" i="69"/>
  <c r="AJ65" i="69" s="1"/>
  <c r="O135" i="69"/>
  <c r="AJ135" i="69" s="1"/>
  <c r="AO329" i="69"/>
  <c r="AO202" i="69"/>
  <c r="AO324" i="69"/>
  <c r="AO177" i="69"/>
  <c r="AO320" i="69"/>
  <c r="AO213" i="69"/>
  <c r="AO328" i="69"/>
  <c r="AO201" i="69"/>
  <c r="AO345" i="69"/>
  <c r="AO348" i="69"/>
  <c r="AO332" i="69"/>
  <c r="J315" i="69"/>
  <c r="O147" i="69"/>
  <c r="AI147" i="69" s="1"/>
  <c r="AV147" i="69" s="1"/>
  <c r="O119" i="69"/>
  <c r="AJ119" i="69" s="1"/>
  <c r="AW119" i="69" s="1"/>
  <c r="O111" i="69"/>
  <c r="AI111" i="69" s="1"/>
  <c r="AV111" i="69" s="1"/>
  <c r="O95" i="69"/>
  <c r="AJ95" i="69" s="1"/>
  <c r="J192" i="69"/>
  <c r="AO321" i="69"/>
  <c r="AO180" i="69"/>
  <c r="O156" i="69"/>
  <c r="O144" i="69"/>
  <c r="AK144" i="69" s="1"/>
  <c r="AX144" i="69" s="1"/>
  <c r="AO340" i="69"/>
  <c r="O151" i="69"/>
  <c r="AJ151" i="69" s="1"/>
  <c r="AO336" i="69"/>
  <c r="I9" i="2"/>
  <c r="I10" i="2"/>
  <c r="Q71" i="2" s="1"/>
  <c r="AO316" i="69"/>
  <c r="AO205" i="69"/>
  <c r="J176" i="69"/>
  <c r="AO341" i="69"/>
  <c r="AO218" i="69"/>
  <c r="AO217" i="69"/>
  <c r="AO182" i="69"/>
  <c r="AO170" i="69"/>
  <c r="AO158" i="69"/>
  <c r="O127" i="69"/>
  <c r="AJ127" i="69" s="1"/>
  <c r="AW127" i="69" s="1"/>
  <c r="O79" i="69"/>
  <c r="AI79" i="69" s="1"/>
  <c r="AV79" i="69" s="1"/>
  <c r="AO335" i="69"/>
  <c r="AO181" i="69"/>
  <c r="AO169" i="69"/>
  <c r="AO157" i="69"/>
  <c r="O140" i="69"/>
  <c r="O97" i="69"/>
  <c r="AK97" i="69" s="1"/>
  <c r="O80" i="69"/>
  <c r="AJ80" i="69" s="1"/>
  <c r="AW80" i="69" s="1"/>
  <c r="AO212" i="69"/>
  <c r="AO194" i="69"/>
  <c r="AO317" i="69"/>
  <c r="AO206" i="69"/>
  <c r="AO193" i="69"/>
  <c r="AO164" i="69"/>
  <c r="O145" i="69"/>
  <c r="AI145" i="69" s="1"/>
  <c r="AV145" i="69" s="1"/>
  <c r="O73" i="69"/>
  <c r="AI73" i="69" s="1"/>
  <c r="O48" i="69"/>
  <c r="AJ48" i="69" s="1"/>
  <c r="O37" i="69"/>
  <c r="AI37" i="69" s="1"/>
  <c r="O30" i="69"/>
  <c r="AK30" i="69" s="1"/>
  <c r="O38" i="69"/>
  <c r="AK38" i="69" s="1"/>
  <c r="O49" i="69"/>
  <c r="AI49" i="69" s="1"/>
  <c r="O47" i="69"/>
  <c r="AJ47" i="69" s="1"/>
  <c r="O57" i="69"/>
  <c r="AJ57" i="69" s="1"/>
  <c r="O35" i="69"/>
  <c r="AI35" i="69" s="1"/>
  <c r="J331" i="69"/>
  <c r="AO319" i="69"/>
  <c r="AO190" i="69"/>
  <c r="AO349" i="69"/>
  <c r="AO337" i="69"/>
  <c r="AO210" i="69"/>
  <c r="AO198" i="69"/>
  <c r="AO178" i="69"/>
  <c r="AO166" i="69"/>
  <c r="O148" i="69"/>
  <c r="AK148" i="69" s="1"/>
  <c r="AX148" i="69" s="1"/>
  <c r="O142" i="69"/>
  <c r="AI142" i="69" s="1"/>
  <c r="AV142" i="69" s="1"/>
  <c r="AO325" i="69"/>
  <c r="AO209" i="69"/>
  <c r="AO186" i="69"/>
  <c r="AO313" i="69"/>
  <c r="AO196" i="69"/>
  <c r="AO214" i="69"/>
  <c r="O27" i="69"/>
  <c r="AK27" i="69" s="1"/>
  <c r="O76" i="69"/>
  <c r="AK76" i="69" s="1"/>
  <c r="O60" i="69"/>
  <c r="AK60" i="69" s="1"/>
  <c r="O44" i="69"/>
  <c r="AI44" i="69" s="1"/>
  <c r="O40" i="69"/>
  <c r="AJ40" i="69" s="1"/>
  <c r="O33" i="69"/>
  <c r="AI33" i="69" s="1"/>
  <c r="O84" i="69"/>
  <c r="AK84" i="69" s="1"/>
  <c r="AX84" i="69" s="1"/>
  <c r="O68" i="69"/>
  <c r="AK68" i="69" s="1"/>
  <c r="O52" i="69"/>
  <c r="AI52" i="69" s="1"/>
  <c r="O90" i="69"/>
  <c r="AJ90" i="69" s="1"/>
  <c r="O86" i="69"/>
  <c r="AI86" i="69" s="1"/>
  <c r="AV86" i="69" s="1"/>
  <c r="O82" i="69"/>
  <c r="AI82" i="69" s="1"/>
  <c r="AV82" i="69" s="1"/>
  <c r="O74" i="69"/>
  <c r="AJ74" i="69" s="1"/>
  <c r="O66" i="69"/>
  <c r="AJ66" i="69" s="1"/>
  <c r="AW66" i="69" s="1"/>
  <c r="O58" i="69"/>
  <c r="AJ58" i="69" s="1"/>
  <c r="O54" i="69"/>
  <c r="AJ54" i="69" s="1"/>
  <c r="O50" i="69"/>
  <c r="AI50" i="69" s="1"/>
  <c r="O25" i="69"/>
  <c r="AJ25" i="69" s="1"/>
  <c r="AJ22" i="69"/>
  <c r="AI22" i="69"/>
  <c r="AL22" i="69"/>
  <c r="AO339" i="69"/>
  <c r="AO323" i="69"/>
  <c r="AO216" i="69"/>
  <c r="AO200" i="69"/>
  <c r="AO184" i="69"/>
  <c r="AO168" i="69"/>
  <c r="AO347" i="69"/>
  <c r="AO331" i="69"/>
  <c r="AO315" i="69"/>
  <c r="AO208" i="69"/>
  <c r="AO160" i="69"/>
  <c r="AM220" i="69"/>
  <c r="AO343" i="69"/>
  <c r="AO327" i="69"/>
  <c r="AO311" i="69"/>
  <c r="AO220" i="69"/>
  <c r="AO204" i="69"/>
  <c r="AO188" i="69"/>
  <c r="AO172" i="69"/>
  <c r="AO156" i="69"/>
  <c r="J347" i="69"/>
  <c r="J208" i="69"/>
  <c r="AM327" i="69"/>
  <c r="AO346" i="69"/>
  <c r="AO342" i="69"/>
  <c r="AO338" i="69"/>
  <c r="AO334" i="69"/>
  <c r="AO330" i="69"/>
  <c r="AO326" i="69"/>
  <c r="AO322" i="69"/>
  <c r="AO318" i="69"/>
  <c r="AO314" i="69"/>
  <c r="AO219" i="69"/>
  <c r="AO215" i="69"/>
  <c r="AO211" i="69"/>
  <c r="AO207" i="69"/>
  <c r="AO203" i="69"/>
  <c r="AO199" i="69"/>
  <c r="AO195" i="69"/>
  <c r="AO191" i="69"/>
  <c r="AO187" i="69"/>
  <c r="AO183" i="69"/>
  <c r="AO179" i="69"/>
  <c r="AO175" i="69"/>
  <c r="AO171" i="69"/>
  <c r="AO167" i="69"/>
  <c r="AO163" i="69"/>
  <c r="AO159" i="69"/>
  <c r="AO155" i="69"/>
  <c r="AK26" i="69"/>
  <c r="AI26" i="69"/>
  <c r="AM41" i="69"/>
  <c r="J41" i="69"/>
  <c r="AM34" i="69"/>
  <c r="J34" i="69"/>
  <c r="AM26" i="69"/>
  <c r="J26" i="69"/>
  <c r="AM22" i="69"/>
  <c r="J22" i="69"/>
  <c r="AM42" i="69"/>
  <c r="J42" i="69"/>
  <c r="AM31" i="69"/>
  <c r="J31" i="69"/>
  <c r="AM23" i="69"/>
  <c r="J23" i="69"/>
  <c r="AN39" i="69"/>
  <c r="J39" i="69"/>
  <c r="AM32" i="69"/>
  <c r="J32" i="69"/>
  <c r="AM28" i="69"/>
  <c r="J28" i="69"/>
  <c r="AM24" i="69"/>
  <c r="J24" i="69"/>
  <c r="AM36" i="69"/>
  <c r="J36" i="69"/>
  <c r="AN29" i="69"/>
  <c r="J29" i="69"/>
  <c r="AO28" i="69"/>
  <c r="J339" i="69"/>
  <c r="J323" i="69"/>
  <c r="J216" i="69"/>
  <c r="AM343" i="69"/>
  <c r="AM311" i="69"/>
  <c r="J335" i="69"/>
  <c r="J327" i="69"/>
  <c r="J319" i="69"/>
  <c r="J220" i="69"/>
  <c r="J212" i="69"/>
  <c r="AM351" i="69"/>
  <c r="AM335" i="69"/>
  <c r="AM319" i="69"/>
  <c r="AM212" i="69"/>
  <c r="J80" i="69"/>
  <c r="AO351" i="69"/>
  <c r="AN314" i="69"/>
  <c r="AS349" i="69"/>
  <c r="AG349" i="69"/>
  <c r="J351" i="69"/>
  <c r="J345" i="69"/>
  <c r="J341" i="69"/>
  <c r="J337" i="69"/>
  <c r="J333" i="69"/>
  <c r="J329" i="69"/>
  <c r="J325" i="69"/>
  <c r="J321" i="69"/>
  <c r="J317" i="69"/>
  <c r="J313" i="69"/>
  <c r="J218" i="69"/>
  <c r="J214" i="69"/>
  <c r="J210" i="69"/>
  <c r="J206" i="69"/>
  <c r="AM347" i="69"/>
  <c r="AM339" i="69"/>
  <c r="AM331" i="69"/>
  <c r="AM323" i="69"/>
  <c r="AM315" i="69"/>
  <c r="AM216" i="69"/>
  <c r="AM208" i="69"/>
  <c r="AT210" i="69"/>
  <c r="AE5" i="69"/>
  <c r="Q59" i="2" s="1"/>
  <c r="C49" i="69"/>
  <c r="C50" i="69" s="1"/>
  <c r="C51" i="69" s="1"/>
  <c r="C52" i="69" s="1"/>
  <c r="C53" i="69" s="1"/>
  <c r="C54" i="69" s="1"/>
  <c r="C55" i="69" s="1"/>
  <c r="C56" i="69" s="1"/>
  <c r="C57" i="69" s="1"/>
  <c r="C58" i="69" s="1"/>
  <c r="C59" i="69" s="1"/>
  <c r="C60" i="69" s="1"/>
  <c r="C61" i="69" s="1"/>
  <c r="C62" i="69" s="1"/>
  <c r="C63" i="69" s="1"/>
  <c r="C64" i="69" s="1"/>
  <c r="C65" i="69" s="1"/>
  <c r="C66" i="69" s="1"/>
  <c r="C67" i="69" s="1"/>
  <c r="C68" i="69" s="1"/>
  <c r="C69" i="69" s="1"/>
  <c r="C70" i="69" s="1"/>
  <c r="C71" i="69" s="1"/>
  <c r="C72" i="69" s="1"/>
  <c r="C73" i="69" s="1"/>
  <c r="C74" i="69" s="1"/>
  <c r="C75" i="69" s="1"/>
  <c r="C76" i="69" s="1"/>
  <c r="C77" i="69" s="1"/>
  <c r="C78" i="69" s="1"/>
  <c r="C79" i="69" s="1"/>
  <c r="C80" i="69" s="1"/>
  <c r="C81" i="69" s="1"/>
  <c r="C82" i="69" s="1"/>
  <c r="C83" i="69" s="1"/>
  <c r="C84" i="69" s="1"/>
  <c r="C85" i="69" s="1"/>
  <c r="C86" i="69" s="1"/>
  <c r="C87" i="69" s="1"/>
  <c r="C88" i="69" s="1"/>
  <c r="C89" i="69" s="1"/>
  <c r="C90" i="69" s="1"/>
  <c r="C91" i="69" s="1"/>
  <c r="C92" i="69" s="1"/>
  <c r="C93" i="69" s="1"/>
  <c r="C94" i="69" s="1"/>
  <c r="C95" i="69" s="1"/>
  <c r="C96" i="69" s="1"/>
  <c r="C97" i="69" s="1"/>
  <c r="C98" i="69" s="1"/>
  <c r="C99" i="69" s="1"/>
  <c r="C100" i="69" s="1"/>
  <c r="C101" i="69" s="1"/>
  <c r="C102" i="69" s="1"/>
  <c r="C103" i="69" s="1"/>
  <c r="C104" i="69" s="1"/>
  <c r="C105" i="69" s="1"/>
  <c r="C106" i="69" s="1"/>
  <c r="C107" i="69" s="1"/>
  <c r="C108" i="69" s="1"/>
  <c r="C109" i="69" s="1"/>
  <c r="C110" i="69" s="1"/>
  <c r="C111" i="69" s="1"/>
  <c r="C112" i="69" s="1"/>
  <c r="C113" i="69" s="1"/>
  <c r="C114" i="69" s="1"/>
  <c r="C115" i="69" s="1"/>
  <c r="C116" i="69" s="1"/>
  <c r="C117" i="69" s="1"/>
  <c r="C118" i="69" s="1"/>
  <c r="C119" i="69" s="1"/>
  <c r="C120" i="69" s="1"/>
  <c r="C121" i="69" s="1"/>
  <c r="C122" i="69" s="1"/>
  <c r="C123" i="69" s="1"/>
  <c r="C124" i="69" s="1"/>
  <c r="C125" i="69" s="1"/>
  <c r="C126" i="69" s="1"/>
  <c r="C127" i="69" s="1"/>
  <c r="C128" i="69" s="1"/>
  <c r="C129" i="69" s="1"/>
  <c r="C130" i="69" s="1"/>
  <c r="C131" i="69" s="1"/>
  <c r="C132" i="69" s="1"/>
  <c r="C133" i="69" s="1"/>
  <c r="C134" i="69" s="1"/>
  <c r="C135" i="69" s="1"/>
  <c r="C136" i="69" s="1"/>
  <c r="C137" i="69" s="1"/>
  <c r="C138" i="69" s="1"/>
  <c r="C139" i="69" s="1"/>
  <c r="C140" i="69" s="1"/>
  <c r="C141" i="69" s="1"/>
  <c r="C142" i="69" s="1"/>
  <c r="C143" i="69" s="1"/>
  <c r="C144" i="69" s="1"/>
  <c r="C145" i="69" s="1"/>
  <c r="C146" i="69" s="1"/>
  <c r="C147" i="69" s="1"/>
  <c r="C148" i="69" s="1"/>
  <c r="C149" i="69" s="1"/>
  <c r="C150" i="69" s="1"/>
  <c r="C151" i="69" s="1"/>
  <c r="C152" i="69" s="1"/>
  <c r="C153" i="69" s="1"/>
  <c r="C154" i="69" s="1"/>
  <c r="C155" i="69" s="1"/>
  <c r="C156" i="69" s="1"/>
  <c r="C157" i="69" s="1"/>
  <c r="C158" i="69" s="1"/>
  <c r="C159" i="69" s="1"/>
  <c r="C160" i="69" s="1"/>
  <c r="C161" i="69" s="1"/>
  <c r="C162" i="69" s="1"/>
  <c r="C163" i="69" s="1"/>
  <c r="C164" i="69" s="1"/>
  <c r="C165" i="69" s="1"/>
  <c r="C166" i="69" s="1"/>
  <c r="C167" i="69" s="1"/>
  <c r="C168" i="69" s="1"/>
  <c r="C169" i="69" s="1"/>
  <c r="C170" i="69" s="1"/>
  <c r="C171" i="69" s="1"/>
  <c r="C172" i="69" s="1"/>
  <c r="C173" i="69" s="1"/>
  <c r="C174" i="69" s="1"/>
  <c r="C175" i="69" s="1"/>
  <c r="C176" i="69" s="1"/>
  <c r="C177" i="69" s="1"/>
  <c r="C178" i="69" s="1"/>
  <c r="C179" i="69" s="1"/>
  <c r="C180" i="69" s="1"/>
  <c r="C181" i="69" s="1"/>
  <c r="C182" i="69" s="1"/>
  <c r="C183" i="69" s="1"/>
  <c r="C184" i="69" s="1"/>
  <c r="C185" i="69" s="1"/>
  <c r="C186" i="69" s="1"/>
  <c r="C187" i="69" s="1"/>
  <c r="C188" i="69" s="1"/>
  <c r="C189" i="69" s="1"/>
  <c r="C190" i="69" s="1"/>
  <c r="C191" i="69" s="1"/>
  <c r="C192" i="69" s="1"/>
  <c r="C193" i="69" s="1"/>
  <c r="C194" i="69" s="1"/>
  <c r="C195" i="69" s="1"/>
  <c r="C196" i="69" s="1"/>
  <c r="C197" i="69" s="1"/>
  <c r="C198" i="69" s="1"/>
  <c r="C199" i="69" s="1"/>
  <c r="C200" i="69" s="1"/>
  <c r="C201" i="69" s="1"/>
  <c r="C202" i="69" s="1"/>
  <c r="C203" i="69" s="1"/>
  <c r="C204" i="69" s="1"/>
  <c r="C205" i="69" s="1"/>
  <c r="C206" i="69" s="1"/>
  <c r="C207" i="69" s="1"/>
  <c r="C208" i="69" s="1"/>
  <c r="C209" i="69" s="1"/>
  <c r="C210" i="69" s="1"/>
  <c r="C211" i="69" s="1"/>
  <c r="C212" i="69" s="1"/>
  <c r="C213" i="69" s="1"/>
  <c r="C214" i="69" s="1"/>
  <c r="C215" i="69" s="1"/>
  <c r="C216" i="69" s="1"/>
  <c r="C217" i="69" s="1"/>
  <c r="C218" i="69" s="1"/>
  <c r="C219" i="69" s="1"/>
  <c r="C220" i="69" s="1"/>
  <c r="J146" i="69"/>
  <c r="J138" i="69"/>
  <c r="AN22" i="69"/>
  <c r="J348" i="69"/>
  <c r="AM153" i="69"/>
  <c r="AN175" i="69"/>
  <c r="AN63" i="69"/>
  <c r="AG348" i="69"/>
  <c r="J346" i="69"/>
  <c r="J344" i="69"/>
  <c r="J342" i="69"/>
  <c r="J340" i="69"/>
  <c r="J338" i="69"/>
  <c r="J336" i="69"/>
  <c r="J334" i="69"/>
  <c r="J332" i="69"/>
  <c r="J330" i="69"/>
  <c r="J328" i="69"/>
  <c r="J326" i="69"/>
  <c r="J324" i="69"/>
  <c r="J322" i="69"/>
  <c r="J215" i="69"/>
  <c r="J207" i="69"/>
  <c r="J203" i="69"/>
  <c r="J201" i="69"/>
  <c r="J199" i="69"/>
  <c r="J193" i="69"/>
  <c r="J191" i="69"/>
  <c r="J189" i="69"/>
  <c r="J185" i="69"/>
  <c r="AQ185" i="69" s="1"/>
  <c r="J183" i="69"/>
  <c r="J177" i="69"/>
  <c r="AQ177" i="69" s="1"/>
  <c r="J169" i="69"/>
  <c r="J167" i="69"/>
  <c r="J161" i="69"/>
  <c r="J159" i="69"/>
  <c r="J151" i="69"/>
  <c r="J145" i="69"/>
  <c r="AM121" i="69"/>
  <c r="AN346" i="69"/>
  <c r="AN143" i="69"/>
  <c r="AN79" i="69"/>
  <c r="I342" i="69"/>
  <c r="AM349" i="69"/>
  <c r="AM345" i="69"/>
  <c r="AM341" i="69"/>
  <c r="AM337" i="69"/>
  <c r="AM329" i="69"/>
  <c r="AM325" i="69"/>
  <c r="AM321" i="69"/>
  <c r="AM317" i="69"/>
  <c r="AM313" i="69"/>
  <c r="AM218" i="69"/>
  <c r="AM214" i="69"/>
  <c r="AM210" i="69"/>
  <c r="AM206" i="69"/>
  <c r="AT349" i="69"/>
  <c r="AR339" i="69"/>
  <c r="AO86" i="69"/>
  <c r="O220" i="69"/>
  <c r="AJ220" i="69" s="1"/>
  <c r="AW220" i="69" s="1"/>
  <c r="J137" i="69"/>
  <c r="AM137" i="69"/>
  <c r="AN330" i="69"/>
  <c r="AN71" i="69"/>
  <c r="AN55" i="69"/>
  <c r="AS79" i="69"/>
  <c r="AS22" i="69"/>
  <c r="AR328" i="69"/>
  <c r="I143" i="69"/>
  <c r="AS143" i="69" s="1"/>
  <c r="AI149" i="69"/>
  <c r="AV149" i="69" s="1"/>
  <c r="AJ149" i="69"/>
  <c r="AI141" i="69"/>
  <c r="AV141" i="69" s="1"/>
  <c r="AJ141" i="69"/>
  <c r="AW141" i="69" s="1"/>
  <c r="AI137" i="69"/>
  <c r="AV137" i="69" s="1"/>
  <c r="AJ137" i="69"/>
  <c r="AI133" i="69"/>
  <c r="AV133" i="69" s="1"/>
  <c r="AJ133" i="69"/>
  <c r="AI129" i="69"/>
  <c r="AV129" i="69" s="1"/>
  <c r="AJ129" i="69"/>
  <c r="AW129" i="69" s="1"/>
  <c r="AI125" i="69"/>
  <c r="AV125" i="69" s="1"/>
  <c r="AJ125" i="69"/>
  <c r="AW125" i="69" s="1"/>
  <c r="AI121" i="69"/>
  <c r="AV121" i="69" s="1"/>
  <c r="AJ121" i="69"/>
  <c r="AW121" i="69" s="1"/>
  <c r="AI117" i="69"/>
  <c r="AV117" i="69" s="1"/>
  <c r="AJ117" i="69"/>
  <c r="AW117" i="69" s="1"/>
  <c r="AI109" i="69"/>
  <c r="AV109" i="69" s="1"/>
  <c r="AJ109" i="69"/>
  <c r="AI105" i="69"/>
  <c r="AV105" i="69" s="1"/>
  <c r="AJ105" i="69"/>
  <c r="AI103" i="69"/>
  <c r="AV103" i="69" s="1"/>
  <c r="AI101" i="69"/>
  <c r="AV101" i="69" s="1"/>
  <c r="AJ101" i="69"/>
  <c r="AI93" i="69"/>
  <c r="AV93" i="69" s="1"/>
  <c r="AJ93" i="69"/>
  <c r="AI87" i="69"/>
  <c r="AV87" i="69" s="1"/>
  <c r="AI83" i="69"/>
  <c r="AV83" i="69" s="1"/>
  <c r="AJ83" i="69"/>
  <c r="AI75" i="69"/>
  <c r="AV75" i="69" s="1"/>
  <c r="AJ75" i="69"/>
  <c r="AI71" i="69"/>
  <c r="AV71" i="69" s="1"/>
  <c r="AI67" i="69"/>
  <c r="AJ67" i="69"/>
  <c r="AI63" i="69"/>
  <c r="AI59" i="69"/>
  <c r="AJ59" i="69"/>
  <c r="AI55" i="69"/>
  <c r="AI51" i="69"/>
  <c r="AJ51" i="69"/>
  <c r="AI43" i="69"/>
  <c r="AJ43" i="69"/>
  <c r="AI39" i="69"/>
  <c r="AI29" i="69"/>
  <c r="AI23" i="69"/>
  <c r="AJ23" i="69"/>
  <c r="AN350" i="69"/>
  <c r="AM350" i="69"/>
  <c r="AM191" i="69"/>
  <c r="AG350" i="69"/>
  <c r="AS350" i="69"/>
  <c r="J350" i="69"/>
  <c r="AS346" i="69"/>
  <c r="AG346" i="69"/>
  <c r="AS344" i="69"/>
  <c r="AS342" i="69"/>
  <c r="AS340" i="69"/>
  <c r="AS338" i="69"/>
  <c r="AG338" i="69"/>
  <c r="AS336" i="69"/>
  <c r="AS334" i="69"/>
  <c r="AS332" i="69"/>
  <c r="AS330" i="69"/>
  <c r="AG330" i="69"/>
  <c r="AS328" i="69"/>
  <c r="AS326" i="69"/>
  <c r="AS324" i="69"/>
  <c r="AS322" i="69"/>
  <c r="AG322" i="69"/>
  <c r="AN338" i="69"/>
  <c r="AN322" i="69"/>
  <c r="AN135" i="69"/>
  <c r="AN119" i="69"/>
  <c r="AN103" i="69"/>
  <c r="AN87" i="69"/>
  <c r="AJ63" i="69"/>
  <c r="AI143" i="69"/>
  <c r="AV143" i="69" s="1"/>
  <c r="AI139" i="69"/>
  <c r="AV139" i="69" s="1"/>
  <c r="AJ139" i="69"/>
  <c r="AI131" i="69"/>
  <c r="AV131" i="69" s="1"/>
  <c r="AJ131" i="69"/>
  <c r="AW131" i="69" s="1"/>
  <c r="AI123" i="69"/>
  <c r="AV123" i="69" s="1"/>
  <c r="AJ123" i="69"/>
  <c r="AI115" i="69"/>
  <c r="AV115" i="69" s="1"/>
  <c r="AJ115" i="69"/>
  <c r="AW115" i="69" s="1"/>
  <c r="AI107" i="69"/>
  <c r="AV107" i="69" s="1"/>
  <c r="AJ107" i="69"/>
  <c r="AI99" i="69"/>
  <c r="AV99" i="69" s="1"/>
  <c r="AJ99" i="69"/>
  <c r="AI91" i="69"/>
  <c r="AV91" i="69" s="1"/>
  <c r="AJ91" i="69"/>
  <c r="AI89" i="69"/>
  <c r="AV89" i="69" s="1"/>
  <c r="AJ89" i="69"/>
  <c r="AI85" i="69"/>
  <c r="AV85" i="69" s="1"/>
  <c r="AJ85" i="69"/>
  <c r="AI81" i="69"/>
  <c r="AV81" i="69" s="1"/>
  <c r="AJ81" i="69"/>
  <c r="AI77" i="69"/>
  <c r="AV77" i="69" s="1"/>
  <c r="AJ77" i="69"/>
  <c r="AI69" i="69"/>
  <c r="AJ69" i="69"/>
  <c r="AW69" i="69" s="1"/>
  <c r="AI61" i="69"/>
  <c r="AJ61" i="69"/>
  <c r="AI53" i="69"/>
  <c r="AJ53" i="69"/>
  <c r="AI45" i="69"/>
  <c r="AJ45" i="69"/>
  <c r="AI41" i="69"/>
  <c r="AJ41" i="69"/>
  <c r="AI31" i="69"/>
  <c r="AJ31" i="69"/>
  <c r="AN348" i="69"/>
  <c r="AM348" i="69"/>
  <c r="AN344" i="69"/>
  <c r="AM344" i="69"/>
  <c r="AN342" i="69"/>
  <c r="AM342" i="69"/>
  <c r="AN340" i="69"/>
  <c r="AM340" i="69"/>
  <c r="AN336" i="69"/>
  <c r="AM336" i="69"/>
  <c r="AN334" i="69"/>
  <c r="AM334" i="69"/>
  <c r="AN332" i="69"/>
  <c r="AM332" i="69"/>
  <c r="AN328" i="69"/>
  <c r="AM328" i="69"/>
  <c r="I326" i="69"/>
  <c r="AN326" i="69"/>
  <c r="AM326" i="69"/>
  <c r="AN324" i="69"/>
  <c r="AM324" i="69"/>
  <c r="AN320" i="69"/>
  <c r="AM320" i="69"/>
  <c r="AG320" i="69"/>
  <c r="AS320" i="69"/>
  <c r="AN318" i="69"/>
  <c r="AM318" i="69"/>
  <c r="AG318" i="69"/>
  <c r="AS318" i="69"/>
  <c r="AN316" i="69"/>
  <c r="AM316" i="69"/>
  <c r="AG316" i="69"/>
  <c r="AS316" i="69"/>
  <c r="AM314" i="69"/>
  <c r="AG314" i="69"/>
  <c r="AS314" i="69"/>
  <c r="AR312" i="69"/>
  <c r="AN312" i="69"/>
  <c r="AM312" i="69"/>
  <c r="AG312" i="69"/>
  <c r="AS312" i="69"/>
  <c r="I219" i="69"/>
  <c r="AN219" i="69"/>
  <c r="AM219" i="69"/>
  <c r="AG219" i="69"/>
  <c r="AS219" i="69"/>
  <c r="AN217" i="69"/>
  <c r="AM217" i="69"/>
  <c r="AG217" i="69"/>
  <c r="AS217" i="69"/>
  <c r="AM215" i="69"/>
  <c r="AG215" i="69"/>
  <c r="AS215" i="69"/>
  <c r="AN213" i="69"/>
  <c r="AM213" i="69"/>
  <c r="AG213" i="69"/>
  <c r="AS213" i="69"/>
  <c r="AN211" i="69"/>
  <c r="AM211" i="69"/>
  <c r="AG211" i="69"/>
  <c r="AS211" i="69"/>
  <c r="AN209" i="69"/>
  <c r="AM209" i="69"/>
  <c r="AG209" i="69"/>
  <c r="AS209" i="69"/>
  <c r="AM207" i="69"/>
  <c r="AG207" i="69"/>
  <c r="AS207" i="69"/>
  <c r="AR205" i="69"/>
  <c r="AN205" i="69"/>
  <c r="AM205" i="69"/>
  <c r="AG205" i="69"/>
  <c r="AS205" i="69"/>
  <c r="AM203" i="69"/>
  <c r="AN203" i="69"/>
  <c r="AG203" i="69"/>
  <c r="AS203" i="69"/>
  <c r="AN201" i="69"/>
  <c r="AG201" i="69"/>
  <c r="AS201" i="69"/>
  <c r="AM199" i="69"/>
  <c r="AG199" i="69"/>
  <c r="AS199" i="69"/>
  <c r="AN197" i="69"/>
  <c r="AM197" i="69"/>
  <c r="AM195" i="69"/>
  <c r="AN195" i="69"/>
  <c r="AN193" i="69"/>
  <c r="AN189" i="69"/>
  <c r="AM189" i="69"/>
  <c r="I187" i="69"/>
  <c r="AS187" i="69" s="1"/>
  <c r="AM187" i="69"/>
  <c r="AN187" i="69"/>
  <c r="AN185" i="69"/>
  <c r="AM183" i="69"/>
  <c r="AN181" i="69"/>
  <c r="AM181" i="69"/>
  <c r="AM179" i="69"/>
  <c r="AN179" i="69"/>
  <c r="AN177" i="69"/>
  <c r="AM175" i="69"/>
  <c r="AR173" i="69"/>
  <c r="AN173" i="69"/>
  <c r="AM173" i="69"/>
  <c r="AM171" i="69"/>
  <c r="I171" i="69"/>
  <c r="AS171" i="69" s="1"/>
  <c r="AN171" i="69"/>
  <c r="AN169" i="69"/>
  <c r="AM167" i="69"/>
  <c r="AN165" i="69"/>
  <c r="AM165" i="69"/>
  <c r="AM163" i="69"/>
  <c r="AN163" i="69"/>
  <c r="AN161" i="69"/>
  <c r="AM159" i="69"/>
  <c r="AN157" i="69"/>
  <c r="AR157" i="69"/>
  <c r="AM157" i="69"/>
  <c r="I155" i="69"/>
  <c r="AS155" i="69" s="1"/>
  <c r="AM155" i="69"/>
  <c r="AN155" i="69"/>
  <c r="AN153" i="69"/>
  <c r="AM151" i="69"/>
  <c r="AR149" i="69"/>
  <c r="AN149" i="69"/>
  <c r="AM149" i="69"/>
  <c r="AM147" i="69"/>
  <c r="AN147" i="69"/>
  <c r="AN145" i="69"/>
  <c r="AM143" i="69"/>
  <c r="J143" i="69"/>
  <c r="AN141" i="69"/>
  <c r="AM141" i="69"/>
  <c r="AM139" i="69"/>
  <c r="AN139" i="69"/>
  <c r="J139" i="69"/>
  <c r="AN137" i="69"/>
  <c r="AN133" i="69"/>
  <c r="AM133" i="69"/>
  <c r="AM131" i="69"/>
  <c r="AN131" i="69"/>
  <c r="AN129" i="69"/>
  <c r="I127" i="69"/>
  <c r="AS127" i="69" s="1"/>
  <c r="AM127" i="69"/>
  <c r="AN125" i="69"/>
  <c r="AM125" i="69"/>
  <c r="AM123" i="69"/>
  <c r="AN123" i="69"/>
  <c r="AN121" i="69"/>
  <c r="AN117" i="69"/>
  <c r="AM117" i="69"/>
  <c r="AM115" i="69"/>
  <c r="AN115" i="69"/>
  <c r="AN113" i="69"/>
  <c r="AM111" i="69"/>
  <c r="I111" i="69"/>
  <c r="AS111" i="69" s="1"/>
  <c r="AN109" i="69"/>
  <c r="AM109" i="69"/>
  <c r="AM107" i="69"/>
  <c r="AN107" i="69"/>
  <c r="AN105" i="69"/>
  <c r="AM103" i="69"/>
  <c r="AN101" i="69"/>
  <c r="AM101" i="69"/>
  <c r="AM99" i="69"/>
  <c r="AN99" i="69"/>
  <c r="AN97" i="69"/>
  <c r="I95" i="69"/>
  <c r="AS95" i="69" s="1"/>
  <c r="AM95" i="69"/>
  <c r="AN93" i="69"/>
  <c r="AM93" i="69"/>
  <c r="AM91" i="69"/>
  <c r="AN91" i="69"/>
  <c r="AN89" i="69"/>
  <c r="AM87" i="69"/>
  <c r="AN85" i="69"/>
  <c r="AM85" i="69"/>
  <c r="AM83" i="69"/>
  <c r="AN83" i="69"/>
  <c r="AN81" i="69"/>
  <c r="AM79" i="69"/>
  <c r="AN77" i="69"/>
  <c r="AM77" i="69"/>
  <c r="AM75" i="69"/>
  <c r="AN75" i="69"/>
  <c r="AN73" i="69"/>
  <c r="AM71" i="69"/>
  <c r="AN69" i="69"/>
  <c r="AM69" i="69"/>
  <c r="AM67" i="69"/>
  <c r="AN67" i="69"/>
  <c r="AN65" i="69"/>
  <c r="I63" i="69"/>
  <c r="AS63" i="69" s="1"/>
  <c r="AM63" i="69"/>
  <c r="AN61" i="69"/>
  <c r="AM61" i="69"/>
  <c r="AM59" i="69"/>
  <c r="AN59" i="69"/>
  <c r="AN57" i="69"/>
  <c r="AM55" i="69"/>
  <c r="AN53" i="69"/>
  <c r="AM53" i="69"/>
  <c r="AM51" i="69"/>
  <c r="AN51" i="69"/>
  <c r="AN49" i="69"/>
  <c r="AM47" i="69"/>
  <c r="I47" i="69"/>
  <c r="AS47" i="69" s="1"/>
  <c r="AN45" i="69"/>
  <c r="AM45" i="69"/>
  <c r="AM43" i="69"/>
  <c r="AN43" i="69"/>
  <c r="AN41" i="69"/>
  <c r="AM39" i="69"/>
  <c r="AN37" i="69"/>
  <c r="AM37" i="69"/>
  <c r="AN35" i="69"/>
  <c r="AM35" i="69"/>
  <c r="AM33" i="69"/>
  <c r="AN33" i="69"/>
  <c r="AN31" i="69"/>
  <c r="AM29" i="69"/>
  <c r="AN27" i="69"/>
  <c r="AM27" i="69"/>
  <c r="AM25" i="69"/>
  <c r="AN25" i="69"/>
  <c r="AN23" i="69"/>
  <c r="AK140" i="69"/>
  <c r="AX140" i="69" s="1"/>
  <c r="AI138" i="69"/>
  <c r="AV138" i="69" s="1"/>
  <c r="AK132" i="69"/>
  <c r="AI130" i="69"/>
  <c r="AV130" i="69" s="1"/>
  <c r="AK124" i="69"/>
  <c r="AX124" i="69" s="1"/>
  <c r="AI122" i="69"/>
  <c r="AV122" i="69" s="1"/>
  <c r="AK108" i="69"/>
  <c r="AI106" i="69"/>
  <c r="AV106" i="69" s="1"/>
  <c r="AK100" i="69"/>
  <c r="AX100" i="69" s="1"/>
  <c r="AI98" i="69"/>
  <c r="AV98" i="69" s="1"/>
  <c r="AK92" i="69"/>
  <c r="AX92" i="69" s="1"/>
  <c r="AI90" i="69"/>
  <c r="AV90" i="69" s="1"/>
  <c r="AI42" i="69"/>
  <c r="AK36" i="69"/>
  <c r="AK34" i="69"/>
  <c r="AI32" i="69"/>
  <c r="AN343" i="69"/>
  <c r="O343" i="69"/>
  <c r="AJ343" i="69" s="1"/>
  <c r="AW343" i="69" s="1"/>
  <c r="AN333" i="69"/>
  <c r="AT333" i="69"/>
  <c r="AN311" i="69"/>
  <c r="O311" i="69"/>
  <c r="AI311" i="69" s="1"/>
  <c r="AV311" i="69" s="1"/>
  <c r="AN204" i="69"/>
  <c r="O204" i="69"/>
  <c r="AI204" i="69" s="1"/>
  <c r="AV204" i="69" s="1"/>
  <c r="AM204" i="69"/>
  <c r="AT202" i="69"/>
  <c r="AM202" i="69"/>
  <c r="AN200" i="69"/>
  <c r="AM200" i="69"/>
  <c r="AN198" i="69"/>
  <c r="AM198" i="69"/>
  <c r="O196" i="69"/>
  <c r="AJ196" i="69" s="1"/>
  <c r="AM196" i="69"/>
  <c r="AN194" i="69"/>
  <c r="AM194" i="69"/>
  <c r="AN192" i="69"/>
  <c r="AM192" i="69"/>
  <c r="AN190" i="69"/>
  <c r="AM190" i="69"/>
  <c r="AN188" i="69"/>
  <c r="AM188" i="69"/>
  <c r="AM186" i="69"/>
  <c r="AN184" i="69"/>
  <c r="AM184" i="69"/>
  <c r="AN182" i="69"/>
  <c r="AM182" i="69"/>
  <c r="O180" i="69"/>
  <c r="AI180" i="69" s="1"/>
  <c r="AV180" i="69" s="1"/>
  <c r="AM180" i="69"/>
  <c r="AN178" i="69"/>
  <c r="AM178" i="69"/>
  <c r="AN176" i="69"/>
  <c r="AM176" i="69"/>
  <c r="AN174" i="69"/>
  <c r="AM174" i="69"/>
  <c r="AN172" i="69"/>
  <c r="O172" i="69"/>
  <c r="AI172" i="69" s="1"/>
  <c r="AV172" i="69" s="1"/>
  <c r="AM172" i="69"/>
  <c r="AM170" i="69"/>
  <c r="AN168" i="69"/>
  <c r="AM168" i="69"/>
  <c r="AN166" i="69"/>
  <c r="AM166" i="69"/>
  <c r="O164" i="69"/>
  <c r="AJ164" i="69" s="1"/>
  <c r="AM164" i="69"/>
  <c r="AN162" i="69"/>
  <c r="AM162" i="69"/>
  <c r="AN160" i="69"/>
  <c r="AM160" i="69"/>
  <c r="AN158" i="69"/>
  <c r="AM158" i="69"/>
  <c r="AN156" i="69"/>
  <c r="AM156" i="69"/>
  <c r="AM154" i="69"/>
  <c r="AR152" i="69"/>
  <c r="AM152" i="69"/>
  <c r="AN150" i="69"/>
  <c r="AM150" i="69"/>
  <c r="AN148" i="69"/>
  <c r="AM148" i="69"/>
  <c r="AN146" i="69"/>
  <c r="AM146" i="69"/>
  <c r="AN144" i="69"/>
  <c r="AM144" i="69"/>
  <c r="AO142" i="69"/>
  <c r="AM142" i="69"/>
  <c r="AN140" i="69"/>
  <c r="AM140" i="69"/>
  <c r="AM138" i="69"/>
  <c r="J136" i="69"/>
  <c r="AM136" i="69"/>
  <c r="AN134" i="69"/>
  <c r="AO134" i="69"/>
  <c r="AM134" i="69"/>
  <c r="AN132" i="69"/>
  <c r="AM132" i="69"/>
  <c r="AN130" i="69"/>
  <c r="AM130" i="69"/>
  <c r="AN128" i="69"/>
  <c r="J128" i="69"/>
  <c r="AM128" i="69"/>
  <c r="AO126" i="69"/>
  <c r="AM126" i="69"/>
  <c r="AN124" i="69"/>
  <c r="AM124" i="69"/>
  <c r="AN122" i="69"/>
  <c r="AM122" i="69"/>
  <c r="J120" i="69"/>
  <c r="AM120" i="69"/>
  <c r="AN118" i="69"/>
  <c r="AM118" i="69"/>
  <c r="AN116" i="69"/>
  <c r="AM116" i="69"/>
  <c r="AN114" i="69"/>
  <c r="AM114" i="69"/>
  <c r="AN112" i="69"/>
  <c r="AM112" i="69"/>
  <c r="AO110" i="69"/>
  <c r="AM110" i="69"/>
  <c r="AN108" i="69"/>
  <c r="AM108" i="69"/>
  <c r="AN106" i="69"/>
  <c r="AM106" i="69"/>
  <c r="J104" i="69"/>
  <c r="AM104" i="69"/>
  <c r="AN102" i="69"/>
  <c r="AO102" i="69"/>
  <c r="AM102" i="69"/>
  <c r="AN100" i="69"/>
  <c r="AM100" i="69"/>
  <c r="AN98" i="69"/>
  <c r="AM98" i="69"/>
  <c r="AN96" i="69"/>
  <c r="J96" i="69"/>
  <c r="AM96" i="69"/>
  <c r="AO94" i="69"/>
  <c r="AM94" i="69"/>
  <c r="AN92" i="69"/>
  <c r="AM92" i="69"/>
  <c r="J88" i="69"/>
  <c r="AM88" i="69"/>
  <c r="AO78" i="69"/>
  <c r="AM78" i="69"/>
  <c r="J72" i="69"/>
  <c r="AM72" i="69"/>
  <c r="AO70" i="69"/>
  <c r="AM70" i="69"/>
  <c r="J64" i="69"/>
  <c r="AQ64" i="69" s="1"/>
  <c r="AM64" i="69"/>
  <c r="AO62" i="69"/>
  <c r="AM62" i="69"/>
  <c r="J56" i="69"/>
  <c r="AR56" i="69" s="1"/>
  <c r="AM56" i="69"/>
  <c r="AO46" i="69"/>
  <c r="AM46" i="69"/>
  <c r="AM40" i="69"/>
  <c r="AO38" i="69"/>
  <c r="AM38" i="69"/>
  <c r="AM30" i="69"/>
  <c r="AS351" i="69"/>
  <c r="AG351" i="69"/>
  <c r="J349" i="69"/>
  <c r="AS347" i="69"/>
  <c r="AG347" i="69"/>
  <c r="AS345" i="69"/>
  <c r="AG345" i="69"/>
  <c r="AS343" i="69"/>
  <c r="AG343" i="69"/>
  <c r="AS341" i="69"/>
  <c r="AG341" i="69"/>
  <c r="AS339" i="69"/>
  <c r="AG339" i="69"/>
  <c r="AS337" i="69"/>
  <c r="AG337" i="69"/>
  <c r="AS335" i="69"/>
  <c r="AG335" i="69"/>
  <c r="AS333" i="69"/>
  <c r="AG333" i="69"/>
  <c r="AS331" i="69"/>
  <c r="AG331" i="69"/>
  <c r="AS329" i="69"/>
  <c r="AG329" i="69"/>
  <c r="AS327" i="69"/>
  <c r="AG327" i="69"/>
  <c r="AS325" i="69"/>
  <c r="AG325" i="69"/>
  <c r="AS323" i="69"/>
  <c r="AG323" i="69"/>
  <c r="AS321" i="69"/>
  <c r="AG321" i="69"/>
  <c r="AS319" i="69"/>
  <c r="AG319" i="69"/>
  <c r="AS317" i="69"/>
  <c r="AG317" i="69"/>
  <c r="AS315" i="69"/>
  <c r="AG315" i="69"/>
  <c r="AS313" i="69"/>
  <c r="AG313" i="69"/>
  <c r="AS311" i="69"/>
  <c r="AG311" i="69"/>
  <c r="AS220" i="69"/>
  <c r="AG220" i="69"/>
  <c r="AS218" i="69"/>
  <c r="AG218" i="69"/>
  <c r="AS216" i="69"/>
  <c r="AG216" i="69"/>
  <c r="AS214" i="69"/>
  <c r="AG214" i="69"/>
  <c r="AS212" i="69"/>
  <c r="AG212" i="69"/>
  <c r="AS210" i="69"/>
  <c r="AG210" i="69"/>
  <c r="AS208" i="69"/>
  <c r="AG208" i="69"/>
  <c r="AS206" i="69"/>
  <c r="AG206" i="69"/>
  <c r="AS204" i="69"/>
  <c r="AG204" i="69"/>
  <c r="AS202" i="69"/>
  <c r="AG202" i="69"/>
  <c r="AS200" i="69"/>
  <c r="AG200" i="69"/>
  <c r="AK116" i="69"/>
  <c r="AI114" i="69"/>
  <c r="AV114" i="69" s="1"/>
  <c r="AT317" i="69"/>
  <c r="J112" i="69"/>
  <c r="J48" i="69"/>
  <c r="AO118" i="69"/>
  <c r="AO54" i="69"/>
  <c r="O327" i="69"/>
  <c r="AI327" i="69" s="1"/>
  <c r="AV327" i="69" s="1"/>
  <c r="O188" i="69"/>
  <c r="AJ188" i="69" s="1"/>
  <c r="AI351" i="69"/>
  <c r="AV351" i="69" s="1"/>
  <c r="AJ351" i="69"/>
  <c r="AW351" i="69" s="1"/>
  <c r="AK351" i="69"/>
  <c r="AX351" i="69" s="1"/>
  <c r="AI335" i="69"/>
  <c r="AV335" i="69" s="1"/>
  <c r="AJ335" i="69"/>
  <c r="AW335" i="69" s="1"/>
  <c r="AK335" i="69"/>
  <c r="AX335" i="69" s="1"/>
  <c r="AI319" i="69"/>
  <c r="AV319" i="69" s="1"/>
  <c r="AJ319" i="69"/>
  <c r="AW319" i="69" s="1"/>
  <c r="AK319" i="69"/>
  <c r="AX319" i="69" s="1"/>
  <c r="AI212" i="69"/>
  <c r="AV212" i="69" s="1"/>
  <c r="AJ212" i="69"/>
  <c r="AW212" i="69" s="1"/>
  <c r="AK212" i="69"/>
  <c r="AX212" i="69" s="1"/>
  <c r="AN351" i="69"/>
  <c r="AN347" i="69"/>
  <c r="AN341" i="69"/>
  <c r="AN335" i="69"/>
  <c r="AN331" i="69"/>
  <c r="AN325" i="69"/>
  <c r="AN319" i="69"/>
  <c r="AN218" i="69"/>
  <c r="AN212" i="69"/>
  <c r="AN202" i="69"/>
  <c r="AN196" i="69"/>
  <c r="AN186" i="69"/>
  <c r="AN180" i="69"/>
  <c r="AN170" i="69"/>
  <c r="AN164" i="69"/>
  <c r="AN154" i="69"/>
  <c r="AN152" i="69"/>
  <c r="AN142" i="69"/>
  <c r="AN138" i="69"/>
  <c r="AN136" i="69"/>
  <c r="AN126" i="69"/>
  <c r="AN120" i="69"/>
  <c r="AN110" i="69"/>
  <c r="AN104" i="69"/>
  <c r="AN94" i="69"/>
  <c r="AI156" i="69"/>
  <c r="AV156" i="69" s="1"/>
  <c r="AJ156" i="69"/>
  <c r="AK156" i="69"/>
  <c r="AX156" i="69" s="1"/>
  <c r="AJ150" i="69"/>
  <c r="AK150" i="69"/>
  <c r="AX150" i="69" s="1"/>
  <c r="AI150" i="69"/>
  <c r="AV150" i="69" s="1"/>
  <c r="AI148" i="69"/>
  <c r="AV148" i="69" s="1"/>
  <c r="AJ148" i="69"/>
  <c r="AJ146" i="69"/>
  <c r="AK146" i="69"/>
  <c r="AX146" i="69" s="1"/>
  <c r="AI140" i="69"/>
  <c r="AV140" i="69" s="1"/>
  <c r="AJ140" i="69"/>
  <c r="AJ138" i="69"/>
  <c r="AK138" i="69"/>
  <c r="AX138" i="69" s="1"/>
  <c r="AI136" i="69"/>
  <c r="AV136" i="69" s="1"/>
  <c r="AJ136" i="69"/>
  <c r="AK136" i="69"/>
  <c r="AX136" i="69" s="1"/>
  <c r="AJ134" i="69"/>
  <c r="AW134" i="69" s="1"/>
  <c r="AK134" i="69"/>
  <c r="AI134" i="69"/>
  <c r="AV134" i="69" s="1"/>
  <c r="AI132" i="69"/>
  <c r="AV132" i="69" s="1"/>
  <c r="AJ132" i="69"/>
  <c r="AW132" i="69" s="1"/>
  <c r="AJ130" i="69"/>
  <c r="AW130" i="69" s="1"/>
  <c r="AK130" i="69"/>
  <c r="AI128" i="69"/>
  <c r="AV128" i="69" s="1"/>
  <c r="AJ128" i="69"/>
  <c r="AW128" i="69" s="1"/>
  <c r="AK128" i="69"/>
  <c r="AJ126" i="69"/>
  <c r="AK126" i="69"/>
  <c r="AX126" i="69" s="1"/>
  <c r="AI126" i="69"/>
  <c r="AV126" i="69" s="1"/>
  <c r="AI124" i="69"/>
  <c r="AV124" i="69" s="1"/>
  <c r="AJ124" i="69"/>
  <c r="AJ122" i="69"/>
  <c r="AK122" i="69"/>
  <c r="AX122" i="69" s="1"/>
  <c r="AI120" i="69"/>
  <c r="AV120" i="69" s="1"/>
  <c r="AJ120" i="69"/>
  <c r="AW120" i="69" s="1"/>
  <c r="AK120" i="69"/>
  <c r="AJ118" i="69"/>
  <c r="AW118" i="69" s="1"/>
  <c r="AK118" i="69"/>
  <c r="AI118" i="69"/>
  <c r="AV118" i="69" s="1"/>
  <c r="AI116" i="69"/>
  <c r="AV116" i="69" s="1"/>
  <c r="AJ116" i="69"/>
  <c r="AW116" i="69" s="1"/>
  <c r="AJ114" i="69"/>
  <c r="AW114" i="69" s="1"/>
  <c r="AK114" i="69"/>
  <c r="AI112" i="69"/>
  <c r="AV112" i="69" s="1"/>
  <c r="AJ112" i="69"/>
  <c r="AK112" i="69"/>
  <c r="AX112" i="69" s="1"/>
  <c r="AJ110" i="69"/>
  <c r="AK110" i="69"/>
  <c r="AX110" i="69" s="1"/>
  <c r="AI110" i="69"/>
  <c r="AV110" i="69" s="1"/>
  <c r="AI108" i="69"/>
  <c r="AV108" i="69" s="1"/>
  <c r="AJ108" i="69"/>
  <c r="AW108" i="69" s="1"/>
  <c r="AJ106" i="69"/>
  <c r="AK106" i="69"/>
  <c r="AX106" i="69" s="1"/>
  <c r="AI104" i="69"/>
  <c r="AV104" i="69" s="1"/>
  <c r="AJ104" i="69"/>
  <c r="AK104" i="69"/>
  <c r="AX104" i="69" s="1"/>
  <c r="AJ102" i="69"/>
  <c r="AK102" i="69"/>
  <c r="AX102" i="69" s="1"/>
  <c r="AI102" i="69"/>
  <c r="AV102" i="69" s="1"/>
  <c r="AI100" i="69"/>
  <c r="AV100" i="69" s="1"/>
  <c r="AJ100" i="69"/>
  <c r="AJ98" i="69"/>
  <c r="AK98" i="69"/>
  <c r="AX98" i="69" s="1"/>
  <c r="AI96" i="69"/>
  <c r="AV96" i="69" s="1"/>
  <c r="AJ96" i="69"/>
  <c r="AW96" i="69" s="1"/>
  <c r="AK96" i="69"/>
  <c r="AJ94" i="69"/>
  <c r="AK94" i="69"/>
  <c r="AX94" i="69" s="1"/>
  <c r="AI94" i="69"/>
  <c r="AV94" i="69" s="1"/>
  <c r="AI92" i="69"/>
  <c r="AV92" i="69" s="1"/>
  <c r="AJ92" i="69"/>
  <c r="AI88" i="69"/>
  <c r="AV88" i="69" s="1"/>
  <c r="AJ88" i="69"/>
  <c r="AK88" i="69"/>
  <c r="AX88" i="69" s="1"/>
  <c r="AI80" i="69"/>
  <c r="AV80" i="69" s="1"/>
  <c r="AJ78" i="69"/>
  <c r="AW78" i="69" s="1"/>
  <c r="AK78" i="69"/>
  <c r="AI78" i="69"/>
  <c r="AI72" i="69"/>
  <c r="AV72" i="69" s="1"/>
  <c r="AJ72" i="69"/>
  <c r="AK72" i="69"/>
  <c r="AJ70" i="69"/>
  <c r="AK70" i="69"/>
  <c r="AX70" i="69" s="1"/>
  <c r="AI70" i="69"/>
  <c r="AV70" i="69" s="1"/>
  <c r="AI64" i="69"/>
  <c r="AJ64" i="69"/>
  <c r="AW64" i="69" s="1"/>
  <c r="AK64" i="69"/>
  <c r="AJ62" i="69"/>
  <c r="AK62" i="69"/>
  <c r="AX62" i="69" s="1"/>
  <c r="AI62" i="69"/>
  <c r="AI56" i="69"/>
  <c r="AJ56" i="69"/>
  <c r="AW56" i="69" s="1"/>
  <c r="AK56" i="69"/>
  <c r="AI54" i="69"/>
  <c r="AJ46" i="69"/>
  <c r="AK46" i="69"/>
  <c r="AI46" i="69"/>
  <c r="AJ42" i="69"/>
  <c r="AK42" i="69"/>
  <c r="AI36" i="69"/>
  <c r="AJ36" i="69"/>
  <c r="AI34" i="69"/>
  <c r="AJ34" i="69"/>
  <c r="AJ32" i="69"/>
  <c r="AK32" i="69"/>
  <c r="AJ28" i="69"/>
  <c r="AK28" i="69"/>
  <c r="AI28" i="69"/>
  <c r="AJ26" i="69"/>
  <c r="AJ24" i="69"/>
  <c r="AK24" i="69"/>
  <c r="AQ351" i="69"/>
  <c r="AP351" i="69"/>
  <c r="AT351" i="69"/>
  <c r="AR351" i="69"/>
  <c r="AQ349" i="69"/>
  <c r="AP349" i="69"/>
  <c r="L349" i="69" s="1"/>
  <c r="O349" i="69"/>
  <c r="AR349" i="69"/>
  <c r="AQ347" i="69"/>
  <c r="AP347" i="69"/>
  <c r="L347" i="69" s="1"/>
  <c r="AT347" i="69"/>
  <c r="O347" i="69"/>
  <c r="AQ345" i="69"/>
  <c r="AP345" i="69"/>
  <c r="L345" i="69" s="1"/>
  <c r="O345" i="69"/>
  <c r="AR345" i="69"/>
  <c r="AT345" i="69"/>
  <c r="AQ343" i="69"/>
  <c r="AP343" i="69"/>
  <c r="L343" i="69" s="1"/>
  <c r="AT343" i="69"/>
  <c r="AR343" i="69"/>
  <c r="AQ341" i="69"/>
  <c r="AP341" i="69"/>
  <c r="L341" i="69" s="1"/>
  <c r="O341" i="69"/>
  <c r="AR341" i="69"/>
  <c r="AQ339" i="69"/>
  <c r="AP339" i="69"/>
  <c r="L339" i="69" s="1"/>
  <c r="AT339" i="69"/>
  <c r="O339" i="69"/>
  <c r="AQ337" i="69"/>
  <c r="AP337" i="69"/>
  <c r="L337" i="69" s="1"/>
  <c r="O337" i="69"/>
  <c r="AR337" i="69"/>
  <c r="AT337" i="69"/>
  <c r="AQ335" i="69"/>
  <c r="AP335" i="69"/>
  <c r="L335" i="69" s="1"/>
  <c r="AT335" i="69"/>
  <c r="AR335" i="69"/>
  <c r="AQ333" i="69"/>
  <c r="AP333" i="69"/>
  <c r="L333" i="69" s="1"/>
  <c r="O333" i="69"/>
  <c r="AR333" i="69"/>
  <c r="AQ331" i="69"/>
  <c r="AP331" i="69"/>
  <c r="L331" i="69" s="1"/>
  <c r="AT331" i="69"/>
  <c r="O331" i="69"/>
  <c r="AQ329" i="69"/>
  <c r="AP329" i="69"/>
  <c r="L329" i="69" s="1"/>
  <c r="O329" i="69"/>
  <c r="AT329" i="69"/>
  <c r="AQ327" i="69"/>
  <c r="AP327" i="69"/>
  <c r="L327" i="69" s="1"/>
  <c r="AT327" i="69"/>
  <c r="AQ325" i="69"/>
  <c r="AP325" i="69"/>
  <c r="L325" i="69" s="1"/>
  <c r="O325" i="69"/>
  <c r="AQ323" i="69"/>
  <c r="AP323" i="69"/>
  <c r="L323" i="69" s="1"/>
  <c r="AT323" i="69"/>
  <c r="O323" i="69"/>
  <c r="AQ321" i="69"/>
  <c r="AP321" i="69"/>
  <c r="L321" i="69" s="1"/>
  <c r="O321" i="69"/>
  <c r="AT321" i="69"/>
  <c r="AQ319" i="69"/>
  <c r="AP319" i="69"/>
  <c r="L319" i="69" s="1"/>
  <c r="AT319" i="69"/>
  <c r="AQ317" i="69"/>
  <c r="AP317" i="69"/>
  <c r="L317" i="69" s="1"/>
  <c r="O317" i="69"/>
  <c r="AQ315" i="69"/>
  <c r="AP315" i="69"/>
  <c r="L315" i="69" s="1"/>
  <c r="AT315" i="69"/>
  <c r="O315" i="69"/>
  <c r="AQ313" i="69"/>
  <c r="AP313" i="69"/>
  <c r="L313" i="69" s="1"/>
  <c r="O313" i="69"/>
  <c r="AT313" i="69"/>
  <c r="AQ311" i="69"/>
  <c r="AP311" i="69"/>
  <c r="L311" i="69" s="1"/>
  <c r="AT311" i="69"/>
  <c r="AQ220" i="69"/>
  <c r="AP220" i="69"/>
  <c r="L220" i="69" s="1"/>
  <c r="AT220" i="69"/>
  <c r="AQ218" i="69"/>
  <c r="AP218" i="69"/>
  <c r="L218" i="69" s="1"/>
  <c r="O218" i="69"/>
  <c r="AQ216" i="69"/>
  <c r="AP216" i="69"/>
  <c r="L216" i="69" s="1"/>
  <c r="AT216" i="69"/>
  <c r="O216" i="69"/>
  <c r="AQ214" i="69"/>
  <c r="AP214" i="69"/>
  <c r="L214" i="69" s="1"/>
  <c r="O214" i="69"/>
  <c r="AT214" i="69"/>
  <c r="AQ212" i="69"/>
  <c r="AP212" i="69"/>
  <c r="L212" i="69" s="1"/>
  <c r="AT212" i="69"/>
  <c r="AQ210" i="69"/>
  <c r="AP210" i="69"/>
  <c r="L210" i="69" s="1"/>
  <c r="O210" i="69"/>
  <c r="AQ208" i="69"/>
  <c r="AP208" i="69"/>
  <c r="L208" i="69" s="1"/>
  <c r="AT208" i="69"/>
  <c r="O208" i="69"/>
  <c r="AQ206" i="69"/>
  <c r="AP206" i="69"/>
  <c r="L206" i="69" s="1"/>
  <c r="O206" i="69"/>
  <c r="AT206" i="69"/>
  <c r="AQ204" i="69"/>
  <c r="AP204" i="69"/>
  <c r="L204" i="69" s="1"/>
  <c r="AT204" i="69"/>
  <c r="AQ202" i="69"/>
  <c r="AP202" i="69"/>
  <c r="L202" i="69" s="1"/>
  <c r="O202" i="69"/>
  <c r="AQ200" i="69"/>
  <c r="AP200" i="69"/>
  <c r="L200" i="69" s="1"/>
  <c r="AT200" i="69"/>
  <c r="O200" i="69"/>
  <c r="AQ198" i="69"/>
  <c r="AP198" i="69"/>
  <c r="O198" i="69"/>
  <c r="AQ196" i="69"/>
  <c r="AP196" i="69"/>
  <c r="AQ194" i="69"/>
  <c r="AP194" i="69"/>
  <c r="O194" i="69"/>
  <c r="AQ192" i="69"/>
  <c r="AP192" i="69"/>
  <c r="O192" i="69"/>
  <c r="AQ190" i="69"/>
  <c r="AP190" i="69"/>
  <c r="O190" i="69"/>
  <c r="AQ188" i="69"/>
  <c r="AP188" i="69"/>
  <c r="AQ186" i="69"/>
  <c r="AP186" i="69"/>
  <c r="O186" i="69"/>
  <c r="AQ184" i="69"/>
  <c r="AP184" i="69"/>
  <c r="O184" i="69"/>
  <c r="AQ182" i="69"/>
  <c r="AP182" i="69"/>
  <c r="O182" i="69"/>
  <c r="AQ180" i="69"/>
  <c r="AP180" i="69"/>
  <c r="AQ178" i="69"/>
  <c r="AP178" i="69"/>
  <c r="O178" i="69"/>
  <c r="AQ176" i="69"/>
  <c r="AP176" i="69"/>
  <c r="O176" i="69"/>
  <c r="AQ174" i="69"/>
  <c r="AP174" i="69"/>
  <c r="O174" i="69"/>
  <c r="AQ172" i="69"/>
  <c r="AP172" i="69"/>
  <c r="AQ170" i="69"/>
  <c r="AP170" i="69"/>
  <c r="O170" i="69"/>
  <c r="AQ168" i="69"/>
  <c r="AP168" i="69"/>
  <c r="O168" i="69"/>
  <c r="AQ166" i="69"/>
  <c r="AP166" i="69"/>
  <c r="O166" i="69"/>
  <c r="AQ164" i="69"/>
  <c r="AP164" i="69"/>
  <c r="AQ162" i="69"/>
  <c r="AP162" i="69"/>
  <c r="O162" i="69"/>
  <c r="AQ160" i="69"/>
  <c r="AP160" i="69"/>
  <c r="O160" i="69"/>
  <c r="AQ158" i="69"/>
  <c r="AP158" i="69"/>
  <c r="O158" i="69"/>
  <c r="AQ156" i="69"/>
  <c r="AP156" i="69"/>
  <c r="AQ154" i="69"/>
  <c r="AP154" i="69"/>
  <c r="AQ152" i="69"/>
  <c r="AP152" i="69"/>
  <c r="AQ150" i="69"/>
  <c r="AP150" i="69"/>
  <c r="AQ148" i="69"/>
  <c r="AP148" i="69"/>
  <c r="AO148" i="69"/>
  <c r="AQ146" i="69"/>
  <c r="AP146" i="69"/>
  <c r="AO146" i="69"/>
  <c r="AQ144" i="69"/>
  <c r="AP144" i="69"/>
  <c r="AO144" i="69"/>
  <c r="AQ142" i="69"/>
  <c r="AP142" i="69"/>
  <c r="AQ140" i="69"/>
  <c r="AP140" i="69"/>
  <c r="AO140" i="69"/>
  <c r="AP138" i="69"/>
  <c r="AO138" i="69"/>
  <c r="AP136" i="69"/>
  <c r="AO136" i="69"/>
  <c r="AP134" i="69"/>
  <c r="J134" i="69"/>
  <c r="AP132" i="69"/>
  <c r="AO132" i="69"/>
  <c r="J132" i="69"/>
  <c r="AR132" i="69" s="1"/>
  <c r="AP130" i="69"/>
  <c r="J130" i="69"/>
  <c r="AO130" i="69"/>
  <c r="AP128" i="69"/>
  <c r="AO128" i="69"/>
  <c r="AP126" i="69"/>
  <c r="J126" i="69"/>
  <c r="AR126" i="69" s="1"/>
  <c r="AP124" i="69"/>
  <c r="AO124" i="69"/>
  <c r="J124" i="69"/>
  <c r="AR124" i="69" s="1"/>
  <c r="AP122" i="69"/>
  <c r="J122" i="69"/>
  <c r="AR122" i="69" s="1"/>
  <c r="AO122" i="69"/>
  <c r="AQ120" i="69"/>
  <c r="AP120" i="69"/>
  <c r="AO120" i="69"/>
  <c r="AP118" i="69"/>
  <c r="J118" i="69"/>
  <c r="AR118" i="69" s="1"/>
  <c r="AP116" i="69"/>
  <c r="AO116" i="69"/>
  <c r="J116" i="69"/>
  <c r="AR116" i="69" s="1"/>
  <c r="AP114" i="69"/>
  <c r="J114" i="69"/>
  <c r="AO114" i="69"/>
  <c r="AP112" i="69"/>
  <c r="AO112" i="69"/>
  <c r="AP110" i="69"/>
  <c r="J110" i="69"/>
  <c r="AP108" i="69"/>
  <c r="AO108" i="69"/>
  <c r="J108" i="69"/>
  <c r="AR108" i="69" s="1"/>
  <c r="AP106" i="69"/>
  <c r="J106" i="69"/>
  <c r="AR106" i="69" s="1"/>
  <c r="AO106" i="69"/>
  <c r="AP104" i="69"/>
  <c r="AO104" i="69"/>
  <c r="AP102" i="69"/>
  <c r="J102" i="69"/>
  <c r="AP100" i="69"/>
  <c r="AO100" i="69"/>
  <c r="J100" i="69"/>
  <c r="AP98" i="69"/>
  <c r="J98" i="69"/>
  <c r="AR98" i="69" s="1"/>
  <c r="AO98" i="69"/>
  <c r="AP96" i="69"/>
  <c r="AO96" i="69"/>
  <c r="AP94" i="69"/>
  <c r="J94" i="69"/>
  <c r="AR94" i="69" s="1"/>
  <c r="AP92" i="69"/>
  <c r="AO92" i="69"/>
  <c r="J92" i="69"/>
  <c r="AR92" i="69" s="1"/>
  <c r="AP90" i="69"/>
  <c r="J90" i="69"/>
  <c r="AR90" i="69" s="1"/>
  <c r="AO90" i="69"/>
  <c r="AN90" i="69"/>
  <c r="AP88" i="69"/>
  <c r="AO88" i="69"/>
  <c r="AN88" i="69"/>
  <c r="AP86" i="69"/>
  <c r="J86" i="69"/>
  <c r="AN86" i="69"/>
  <c r="AP84" i="69"/>
  <c r="AO84" i="69"/>
  <c r="J84" i="69"/>
  <c r="AN84" i="69"/>
  <c r="AP82" i="69"/>
  <c r="J82" i="69"/>
  <c r="AO82" i="69"/>
  <c r="AN82" i="69"/>
  <c r="AQ80" i="69"/>
  <c r="AP80" i="69"/>
  <c r="AO80" i="69"/>
  <c r="AN80" i="69"/>
  <c r="AP78" i="69"/>
  <c r="J78" i="69"/>
  <c r="AN78" i="69"/>
  <c r="AP76" i="69"/>
  <c r="AO76" i="69"/>
  <c r="J76" i="69"/>
  <c r="AN76" i="69"/>
  <c r="AP74" i="69"/>
  <c r="J74" i="69"/>
  <c r="AO74" i="69"/>
  <c r="AN74" i="69"/>
  <c r="AP72" i="69"/>
  <c r="AO72" i="69"/>
  <c r="AN72" i="69"/>
  <c r="AP70" i="69"/>
  <c r="J70" i="69"/>
  <c r="AN70" i="69"/>
  <c r="AP68" i="69"/>
  <c r="AO68" i="69"/>
  <c r="J68" i="69"/>
  <c r="AN68" i="69"/>
  <c r="AP66" i="69"/>
  <c r="J66" i="69"/>
  <c r="AO66" i="69"/>
  <c r="AN66" i="69"/>
  <c r="AP64" i="69"/>
  <c r="AO64" i="69"/>
  <c r="AN64" i="69"/>
  <c r="AP62" i="69"/>
  <c r="J62" i="69"/>
  <c r="AN62" i="69"/>
  <c r="AP60" i="69"/>
  <c r="AO60" i="69"/>
  <c r="J60" i="69"/>
  <c r="AN60" i="69"/>
  <c r="AP58" i="69"/>
  <c r="J58" i="69"/>
  <c r="AO58" i="69"/>
  <c r="AN58" i="69"/>
  <c r="AP56" i="69"/>
  <c r="AO56" i="69"/>
  <c r="AN56" i="69"/>
  <c r="AP54" i="69"/>
  <c r="J54" i="69"/>
  <c r="AN54" i="69"/>
  <c r="AO52" i="69"/>
  <c r="AP52" i="69"/>
  <c r="J52" i="69"/>
  <c r="AN52" i="69"/>
  <c r="AP50" i="69"/>
  <c r="J50" i="69"/>
  <c r="AO50" i="69"/>
  <c r="AN50" i="69"/>
  <c r="AO48" i="69"/>
  <c r="AP48" i="69"/>
  <c r="AN48" i="69"/>
  <c r="J46" i="69"/>
  <c r="AP46" i="69"/>
  <c r="AN46" i="69"/>
  <c r="AO44" i="69"/>
  <c r="AP44" i="69"/>
  <c r="J44" i="69"/>
  <c r="AN44" i="69"/>
  <c r="AP42" i="69"/>
  <c r="AO42" i="69"/>
  <c r="AN42" i="69"/>
  <c r="AO40" i="69"/>
  <c r="AP40" i="69"/>
  <c r="AN40" i="69"/>
  <c r="AR38" i="69"/>
  <c r="AP38" i="69"/>
  <c r="AN38" i="69"/>
  <c r="AO36" i="69"/>
  <c r="AP36" i="69"/>
  <c r="AN36" i="69"/>
  <c r="AO34" i="69"/>
  <c r="AP34" i="69"/>
  <c r="AN34" i="69"/>
  <c r="AP32" i="69"/>
  <c r="AO32" i="69"/>
  <c r="AN32" i="69"/>
  <c r="AO30" i="69"/>
  <c r="AP30" i="69"/>
  <c r="AN30" i="69"/>
  <c r="AP28" i="69"/>
  <c r="AN28" i="69"/>
  <c r="AO26" i="69"/>
  <c r="AP26" i="69"/>
  <c r="AN26" i="69"/>
  <c r="AP24" i="69"/>
  <c r="AO24" i="69"/>
  <c r="AN24" i="69"/>
  <c r="AT350" i="69"/>
  <c r="AQ350" i="69"/>
  <c r="AP350" i="69"/>
  <c r="L350" i="69" s="1"/>
  <c r="AT348" i="69"/>
  <c r="AQ348" i="69"/>
  <c r="AP348" i="69"/>
  <c r="L348" i="69" s="1"/>
  <c r="AQ346" i="69"/>
  <c r="AP346" i="69"/>
  <c r="L346" i="69" s="1"/>
  <c r="AT344" i="69"/>
  <c r="AQ344" i="69"/>
  <c r="AP344" i="69"/>
  <c r="L344" i="69" s="1"/>
  <c r="AT342" i="69"/>
  <c r="AQ342" i="69"/>
  <c r="AP342" i="69"/>
  <c r="L342" i="69" s="1"/>
  <c r="AT340" i="69"/>
  <c r="AQ340" i="69"/>
  <c r="AP340" i="69"/>
  <c r="L340" i="69" s="1"/>
  <c r="AQ338" i="69"/>
  <c r="AP338" i="69"/>
  <c r="L338" i="69" s="1"/>
  <c r="AT336" i="69"/>
  <c r="AQ336" i="69"/>
  <c r="AP336" i="69"/>
  <c r="L336" i="69" s="1"/>
  <c r="AT334" i="69"/>
  <c r="AQ334" i="69"/>
  <c r="AP334" i="69"/>
  <c r="L334" i="69" s="1"/>
  <c r="AT332" i="69"/>
  <c r="AQ332" i="69"/>
  <c r="AP332" i="69"/>
  <c r="L332" i="69" s="1"/>
  <c r="AQ330" i="69"/>
  <c r="AP330" i="69"/>
  <c r="L330" i="69" s="1"/>
  <c r="AT328" i="69"/>
  <c r="AQ328" i="69"/>
  <c r="AP328" i="69"/>
  <c r="L328" i="69" s="1"/>
  <c r="AT326" i="69"/>
  <c r="AQ326" i="69"/>
  <c r="AP326" i="69"/>
  <c r="L326" i="69" s="1"/>
  <c r="AQ324" i="69"/>
  <c r="AP324" i="69"/>
  <c r="L324" i="69" s="1"/>
  <c r="AQ322" i="69"/>
  <c r="AP322" i="69"/>
  <c r="L322" i="69" s="1"/>
  <c r="AT320" i="69"/>
  <c r="AQ320" i="69"/>
  <c r="AP320" i="69"/>
  <c r="L320" i="69" s="1"/>
  <c r="AT318" i="69"/>
  <c r="AQ318" i="69"/>
  <c r="AP318" i="69"/>
  <c r="L318" i="69" s="1"/>
  <c r="AQ316" i="69"/>
  <c r="AP316" i="69"/>
  <c r="L316" i="69" s="1"/>
  <c r="AQ314" i="69"/>
  <c r="AP314" i="69"/>
  <c r="L314" i="69" s="1"/>
  <c r="AT312" i="69"/>
  <c r="AQ312" i="69"/>
  <c r="AP312" i="69"/>
  <c r="L312" i="69" s="1"/>
  <c r="AT219" i="69"/>
  <c r="AQ219" i="69"/>
  <c r="AP219" i="69"/>
  <c r="L219" i="69" s="1"/>
  <c r="AQ217" i="69"/>
  <c r="AP217" i="69"/>
  <c r="L217" i="69" s="1"/>
  <c r="AQ215" i="69"/>
  <c r="AP215" i="69"/>
  <c r="L215" i="69" s="1"/>
  <c r="AT213" i="69"/>
  <c r="AQ213" i="69"/>
  <c r="AP213" i="69"/>
  <c r="L213" i="69" s="1"/>
  <c r="AT211" i="69"/>
  <c r="AQ211" i="69"/>
  <c r="AP211" i="69"/>
  <c r="L211" i="69" s="1"/>
  <c r="AQ209" i="69"/>
  <c r="AP209" i="69"/>
  <c r="L209" i="69" s="1"/>
  <c r="AQ207" i="69"/>
  <c r="AP207" i="69"/>
  <c r="L207" i="69" s="1"/>
  <c r="AT205" i="69"/>
  <c r="AQ205" i="69"/>
  <c r="AP205" i="69"/>
  <c r="L205" i="69" s="1"/>
  <c r="AT203" i="69"/>
  <c r="AQ203" i="69"/>
  <c r="AP203" i="69"/>
  <c r="L203" i="69" s="1"/>
  <c r="AQ201" i="69"/>
  <c r="AP201" i="69"/>
  <c r="L201" i="69" s="1"/>
  <c r="AQ199" i="69"/>
  <c r="AP199" i="69"/>
  <c r="L199" i="69" s="1"/>
  <c r="AQ197" i="69"/>
  <c r="AP197" i="69"/>
  <c r="AQ195" i="69"/>
  <c r="AP195" i="69"/>
  <c r="AQ193" i="69"/>
  <c r="AP193" i="69"/>
  <c r="AP191" i="69"/>
  <c r="AQ189" i="69"/>
  <c r="AP189" i="69"/>
  <c r="AQ187" i="69"/>
  <c r="AP187" i="69"/>
  <c r="AP185" i="69"/>
  <c r="AQ183" i="69"/>
  <c r="AP183" i="69"/>
  <c r="AQ181" i="69"/>
  <c r="AP181" i="69"/>
  <c r="AQ179" i="69"/>
  <c r="AP179" i="69"/>
  <c r="AP177" i="69"/>
  <c r="AQ175" i="69"/>
  <c r="AP175" i="69"/>
  <c r="AQ173" i="69"/>
  <c r="AP173" i="69"/>
  <c r="AQ171" i="69"/>
  <c r="AP171" i="69"/>
  <c r="AQ169" i="69"/>
  <c r="AP169" i="69"/>
  <c r="AP167" i="69"/>
  <c r="AQ165" i="69"/>
  <c r="AP165" i="69"/>
  <c r="AQ163" i="69"/>
  <c r="AP163" i="69"/>
  <c r="AQ161" i="69"/>
  <c r="AP161" i="69"/>
  <c r="AP159" i="69"/>
  <c r="AQ157" i="69"/>
  <c r="AP157" i="69"/>
  <c r="AQ155" i="69"/>
  <c r="AP155" i="69"/>
  <c r="AQ153" i="69"/>
  <c r="AP153" i="69"/>
  <c r="AQ151" i="69"/>
  <c r="AP151" i="69"/>
  <c r="AQ149" i="69"/>
  <c r="AP149" i="69"/>
  <c r="AQ147" i="69"/>
  <c r="AP147" i="69"/>
  <c r="AP145" i="69"/>
  <c r="AP143" i="69"/>
  <c r="AQ141" i="69"/>
  <c r="AP141" i="69"/>
  <c r="AP139" i="69"/>
  <c r="AP137" i="69"/>
  <c r="AP135" i="69"/>
  <c r="AP133" i="69"/>
  <c r="AP131" i="69"/>
  <c r="AP129" i="69"/>
  <c r="AP127" i="69"/>
  <c r="AP125" i="69"/>
  <c r="AP123" i="69"/>
  <c r="AP121" i="69"/>
  <c r="AP119" i="69"/>
  <c r="AP117" i="69"/>
  <c r="AP115" i="69"/>
  <c r="AP113" i="69"/>
  <c r="AP111" i="69"/>
  <c r="AP109" i="69"/>
  <c r="AP107" i="69"/>
  <c r="AP105" i="69"/>
  <c r="AP103" i="69"/>
  <c r="AP101" i="69"/>
  <c r="AP99" i="69"/>
  <c r="AP97" i="69"/>
  <c r="AP95" i="69"/>
  <c r="AP93" i="69"/>
  <c r="AP91" i="69"/>
  <c r="J89" i="69"/>
  <c r="AP89" i="69"/>
  <c r="AP87" i="69"/>
  <c r="J85" i="69"/>
  <c r="AP85" i="69"/>
  <c r="AP83" i="69"/>
  <c r="J81" i="69"/>
  <c r="AP81" i="69"/>
  <c r="AP79" i="69"/>
  <c r="AP77" i="69"/>
  <c r="AP75" i="69"/>
  <c r="AP73" i="69"/>
  <c r="AP71" i="69"/>
  <c r="AP69" i="69"/>
  <c r="AP67" i="69"/>
  <c r="AP65" i="69"/>
  <c r="AP63" i="69"/>
  <c r="AP61" i="69"/>
  <c r="AP59" i="69"/>
  <c r="AP57" i="69"/>
  <c r="AP55" i="69"/>
  <c r="AP53" i="69"/>
  <c r="AP51" i="69"/>
  <c r="AP49" i="69"/>
  <c r="AP22" i="69"/>
  <c r="AP23" i="69"/>
  <c r="AP25" i="69"/>
  <c r="AP27" i="69"/>
  <c r="AP29" i="69"/>
  <c r="AP31" i="69"/>
  <c r="AP33" i="69"/>
  <c r="AP35" i="69"/>
  <c r="AP37" i="69"/>
  <c r="AP39" i="69"/>
  <c r="AP41" i="69"/>
  <c r="AP43" i="69"/>
  <c r="AP45" i="69"/>
  <c r="AP47" i="69"/>
  <c r="I346" i="69"/>
  <c r="AT346" i="69"/>
  <c r="I338" i="69"/>
  <c r="AT338" i="69"/>
  <c r="I330" i="69"/>
  <c r="AT330" i="69"/>
  <c r="AR324" i="69"/>
  <c r="AT324" i="69"/>
  <c r="I322" i="69"/>
  <c r="AT322" i="69"/>
  <c r="AR316" i="69"/>
  <c r="AT316" i="69"/>
  <c r="I314" i="69"/>
  <c r="AT314" i="69"/>
  <c r="AR217" i="69"/>
  <c r="AT217" i="69"/>
  <c r="I215" i="69"/>
  <c r="AT215" i="69"/>
  <c r="AR209" i="69"/>
  <c r="AT209" i="69"/>
  <c r="I207" i="69"/>
  <c r="AT207" i="69"/>
  <c r="AR201" i="69"/>
  <c r="AT201" i="69"/>
  <c r="I199" i="69"/>
  <c r="AT199" i="69"/>
  <c r="I191" i="69"/>
  <c r="AS191" i="69" s="1"/>
  <c r="I183" i="69"/>
  <c r="AS183" i="69" s="1"/>
  <c r="I175" i="69"/>
  <c r="AS175" i="69" s="1"/>
  <c r="AT175" i="69" s="1"/>
  <c r="I167" i="69"/>
  <c r="AS167" i="69" s="1"/>
  <c r="I159" i="69"/>
  <c r="AS159" i="69" s="1"/>
  <c r="O153" i="69"/>
  <c r="AO153" i="69"/>
  <c r="I153" i="69"/>
  <c r="AS153" i="69" s="1"/>
  <c r="I147" i="69"/>
  <c r="AS147" i="69" s="1"/>
  <c r="I139" i="69"/>
  <c r="AS139" i="69" s="1"/>
  <c r="J133" i="69"/>
  <c r="AR133" i="69" s="1"/>
  <c r="I131" i="69"/>
  <c r="AS131" i="69" s="1"/>
  <c r="J129" i="69"/>
  <c r="AR129" i="69" s="1"/>
  <c r="J125" i="69"/>
  <c r="AR125" i="69" s="1"/>
  <c r="I123" i="69"/>
  <c r="AS123" i="69" s="1"/>
  <c r="J121" i="69"/>
  <c r="J117" i="69"/>
  <c r="AR117" i="69" s="1"/>
  <c r="I115" i="69"/>
  <c r="AS115" i="69" s="1"/>
  <c r="J113" i="69"/>
  <c r="AR113" i="69" s="1"/>
  <c r="J109" i="69"/>
  <c r="AR109" i="69" s="1"/>
  <c r="I107" i="69"/>
  <c r="AS107" i="69" s="1"/>
  <c r="J105" i="69"/>
  <c r="J101" i="69"/>
  <c r="AR101" i="69" s="1"/>
  <c r="I99" i="69"/>
  <c r="AS99" i="69" s="1"/>
  <c r="J97" i="69"/>
  <c r="AR97" i="69" s="1"/>
  <c r="J93" i="69"/>
  <c r="I91" i="69"/>
  <c r="AS91" i="69" s="1"/>
  <c r="I83" i="69"/>
  <c r="AS83" i="69" s="1"/>
  <c r="J77" i="69"/>
  <c r="I75" i="69"/>
  <c r="AS75" i="69" s="1"/>
  <c r="J73" i="69"/>
  <c r="J69" i="69"/>
  <c r="I67" i="69"/>
  <c r="AS67" i="69" s="1"/>
  <c r="J65" i="69"/>
  <c r="AR65" i="69" s="1"/>
  <c r="J61" i="69"/>
  <c r="I59" i="69"/>
  <c r="AS59" i="69" s="1"/>
  <c r="J57" i="69"/>
  <c r="J53" i="69"/>
  <c r="I51" i="69"/>
  <c r="AS51" i="69" s="1"/>
  <c r="J49" i="69"/>
  <c r="J45" i="69"/>
  <c r="I43" i="69"/>
  <c r="AS43" i="69" s="1"/>
  <c r="AR35" i="69"/>
  <c r="I33" i="69"/>
  <c r="AS33" i="69" s="1"/>
  <c r="I25" i="69"/>
  <c r="AS25" i="69" s="1"/>
  <c r="AK149" i="69"/>
  <c r="AX149" i="69" s="1"/>
  <c r="AK147" i="69"/>
  <c r="AK143" i="69"/>
  <c r="AX143" i="69" s="1"/>
  <c r="AK141" i="69"/>
  <c r="AK139" i="69"/>
  <c r="AX139" i="69" s="1"/>
  <c r="AK137" i="69"/>
  <c r="AX137" i="69" s="1"/>
  <c r="AK133" i="69"/>
  <c r="AX133" i="69" s="1"/>
  <c r="AK131" i="69"/>
  <c r="AK129" i="69"/>
  <c r="AK125" i="69"/>
  <c r="AK123" i="69"/>
  <c r="AX123" i="69" s="1"/>
  <c r="AK121" i="69"/>
  <c r="AK117" i="69"/>
  <c r="AK115" i="69"/>
  <c r="AK109" i="69"/>
  <c r="AX109" i="69" s="1"/>
  <c r="AK107" i="69"/>
  <c r="AX107" i="69" s="1"/>
  <c r="AK105" i="69"/>
  <c r="AX105" i="69" s="1"/>
  <c r="AK103" i="69"/>
  <c r="AX103" i="69" s="1"/>
  <c r="AK101" i="69"/>
  <c r="AX101" i="69" s="1"/>
  <c r="AK99" i="69"/>
  <c r="AX99" i="69" s="1"/>
  <c r="AK93" i="69"/>
  <c r="AX93" i="69" s="1"/>
  <c r="AK91" i="69"/>
  <c r="AX91" i="69" s="1"/>
  <c r="AK89" i="69"/>
  <c r="AX89" i="69" s="1"/>
  <c r="AK87" i="69"/>
  <c r="AK85" i="69"/>
  <c r="AX85" i="69" s="1"/>
  <c r="AK83" i="69"/>
  <c r="AX83" i="69" s="1"/>
  <c r="AK81" i="69"/>
  <c r="AX81" i="69" s="1"/>
  <c r="AK77" i="69"/>
  <c r="AK75" i="69"/>
  <c r="AK71" i="69"/>
  <c r="AK69" i="69"/>
  <c r="AK67" i="69"/>
  <c r="AX67" i="69" s="1"/>
  <c r="AK63" i="69"/>
  <c r="AK61" i="69"/>
  <c r="AX61" i="69" s="1"/>
  <c r="AK59" i="69"/>
  <c r="AK55" i="69"/>
  <c r="AK53" i="69"/>
  <c r="AK51" i="69"/>
  <c r="AX51" i="69" s="1"/>
  <c r="AK49" i="69"/>
  <c r="AK45" i="69"/>
  <c r="AK43" i="69"/>
  <c r="AX43" i="69" s="1"/>
  <c r="AK41" i="69"/>
  <c r="AK39" i="69"/>
  <c r="AK31" i="69"/>
  <c r="AK29" i="69"/>
  <c r="AK23" i="69"/>
  <c r="AK22" i="69"/>
  <c r="AR320" i="69"/>
  <c r="AR213" i="69"/>
  <c r="AR197" i="69"/>
  <c r="AR181" i="69"/>
  <c r="AR165" i="69"/>
  <c r="AR141" i="69"/>
  <c r="I350" i="69"/>
  <c r="I334" i="69"/>
  <c r="I318" i="69"/>
  <c r="I211" i="69"/>
  <c r="I195" i="69"/>
  <c r="AS195" i="69" s="1"/>
  <c r="I179" i="69"/>
  <c r="AS179" i="69" s="1"/>
  <c r="I163" i="69"/>
  <c r="AS163" i="69" s="1"/>
  <c r="I151" i="69"/>
  <c r="AS151" i="69" s="1"/>
  <c r="I135" i="69"/>
  <c r="AS135" i="69" s="1"/>
  <c r="I119" i="69"/>
  <c r="AS119" i="69" s="1"/>
  <c r="I103" i="69"/>
  <c r="AS103" i="69" s="1"/>
  <c r="I87" i="69"/>
  <c r="AS87" i="69" s="1"/>
  <c r="I71" i="69"/>
  <c r="AS71" i="69" s="1"/>
  <c r="I55" i="69"/>
  <c r="AS55" i="69" s="1"/>
  <c r="I39" i="69"/>
  <c r="AS39" i="69" s="1"/>
  <c r="I29" i="69"/>
  <c r="AS29" i="69" s="1"/>
  <c r="AO151" i="69"/>
  <c r="AO149" i="69"/>
  <c r="AO147" i="69"/>
  <c r="AO145" i="69"/>
  <c r="AO143" i="69"/>
  <c r="AO141" i="69"/>
  <c r="AO139" i="69"/>
  <c r="AO137" i="69"/>
  <c r="AO135" i="69"/>
  <c r="AO133" i="69"/>
  <c r="AO131" i="69"/>
  <c r="AO129" i="69"/>
  <c r="AO127" i="69"/>
  <c r="AO125" i="69"/>
  <c r="AO123" i="69"/>
  <c r="AO121" i="69"/>
  <c r="AO119" i="69"/>
  <c r="AO117" i="69"/>
  <c r="AO115" i="69"/>
  <c r="AO113" i="69"/>
  <c r="AO111" i="69"/>
  <c r="AO109" i="69"/>
  <c r="AO107" i="69"/>
  <c r="AO105" i="69"/>
  <c r="AO103" i="69"/>
  <c r="AO101" i="69"/>
  <c r="AO99" i="69"/>
  <c r="AO97" i="69"/>
  <c r="AO95" i="69"/>
  <c r="AO93" i="69"/>
  <c r="AO91" i="69"/>
  <c r="AO89" i="69"/>
  <c r="AO87" i="69"/>
  <c r="AO85" i="69"/>
  <c r="AO83" i="69"/>
  <c r="AO81" i="69"/>
  <c r="AO79" i="69"/>
  <c r="AO77" i="69"/>
  <c r="AO75" i="69"/>
  <c r="AO73" i="69"/>
  <c r="AO71" i="69"/>
  <c r="AO69" i="69"/>
  <c r="AO67" i="69"/>
  <c r="AO65" i="69"/>
  <c r="AO63" i="69"/>
  <c r="AO61" i="69"/>
  <c r="AO59" i="69"/>
  <c r="AO57" i="69"/>
  <c r="AO55" i="69"/>
  <c r="AO53" i="69"/>
  <c r="AO51" i="69"/>
  <c r="AO49" i="69"/>
  <c r="AO47" i="69"/>
  <c r="AO45" i="69"/>
  <c r="AO43" i="69"/>
  <c r="AO41" i="69"/>
  <c r="AO39" i="69"/>
  <c r="AO37" i="69"/>
  <c r="AO35" i="69"/>
  <c r="AO33" i="69"/>
  <c r="AO31" i="69"/>
  <c r="AO29" i="69"/>
  <c r="AO27" i="69"/>
  <c r="AO25" i="69"/>
  <c r="AO23" i="69"/>
  <c r="AO22" i="69"/>
  <c r="O350" i="69"/>
  <c r="O348" i="69"/>
  <c r="O346" i="69"/>
  <c r="O344" i="69"/>
  <c r="O342" i="69"/>
  <c r="O340" i="69"/>
  <c r="O338" i="69"/>
  <c r="O336" i="69"/>
  <c r="O334" i="69"/>
  <c r="O332" i="69"/>
  <c r="O330" i="69"/>
  <c r="O328" i="69"/>
  <c r="O326" i="69"/>
  <c r="O324" i="69"/>
  <c r="O322" i="69"/>
  <c r="O320" i="69"/>
  <c r="O318" i="69"/>
  <c r="O316" i="69"/>
  <c r="O314" i="69"/>
  <c r="O312" i="69"/>
  <c r="O219" i="69"/>
  <c r="O217" i="69"/>
  <c r="O215" i="69"/>
  <c r="O213" i="69"/>
  <c r="O211" i="69"/>
  <c r="O209" i="69"/>
  <c r="O207" i="69"/>
  <c r="O205" i="69"/>
  <c r="O203" i="69"/>
  <c r="O201" i="69"/>
  <c r="O199" i="69"/>
  <c r="O197" i="69"/>
  <c r="O195" i="69"/>
  <c r="O193" i="69"/>
  <c r="O191" i="69"/>
  <c r="O189" i="69"/>
  <c r="O187" i="69"/>
  <c r="O185" i="69"/>
  <c r="O183" i="69"/>
  <c r="O181" i="69"/>
  <c r="O179" i="69"/>
  <c r="O177" i="69"/>
  <c r="O175" i="69"/>
  <c r="O173" i="69"/>
  <c r="O171" i="69"/>
  <c r="O169" i="69"/>
  <c r="O167" i="69"/>
  <c r="O165" i="69"/>
  <c r="O163" i="69"/>
  <c r="O161" i="69"/>
  <c r="O159" i="69"/>
  <c r="O157" i="69"/>
  <c r="O155" i="69"/>
  <c r="AL154" i="69"/>
  <c r="O154" i="69"/>
  <c r="AO154" i="69"/>
  <c r="I154" i="69"/>
  <c r="AS154" i="69" s="1"/>
  <c r="AL152" i="69"/>
  <c r="O152" i="69"/>
  <c r="AO152" i="69"/>
  <c r="I152" i="69"/>
  <c r="AS152" i="69" s="1"/>
  <c r="AL350" i="69"/>
  <c r="AR350" i="69"/>
  <c r="AL348" i="69"/>
  <c r="I348" i="69"/>
  <c r="AR348" i="69"/>
  <c r="AL346" i="69"/>
  <c r="AR346" i="69"/>
  <c r="AL344" i="69"/>
  <c r="I344" i="69"/>
  <c r="AR344" i="69"/>
  <c r="AL342" i="69"/>
  <c r="AR342" i="69"/>
  <c r="AL340" i="69"/>
  <c r="I340" i="69"/>
  <c r="AR340" i="69"/>
  <c r="AL338" i="69"/>
  <c r="AR338" i="69"/>
  <c r="AL336" i="69"/>
  <c r="I336" i="69"/>
  <c r="AR336" i="69"/>
  <c r="AL334" i="69"/>
  <c r="AR334" i="69"/>
  <c r="AL332" i="69"/>
  <c r="I332" i="69"/>
  <c r="AR332" i="69"/>
  <c r="AL330" i="69"/>
  <c r="AR330" i="69"/>
  <c r="AL328" i="69"/>
  <c r="I328" i="69"/>
  <c r="AL326" i="69"/>
  <c r="AR326" i="69"/>
  <c r="AL324" i="69"/>
  <c r="I324" i="69"/>
  <c r="AL322" i="69"/>
  <c r="AR322" i="69"/>
  <c r="AL320" i="69"/>
  <c r="I320" i="69"/>
  <c r="AL318" i="69"/>
  <c r="AR318" i="69"/>
  <c r="AL316" i="69"/>
  <c r="I316" i="69"/>
  <c r="AL314" i="69"/>
  <c r="AR314" i="69"/>
  <c r="AL312" i="69"/>
  <c r="I312" i="69"/>
  <c r="AL219" i="69"/>
  <c r="AR219" i="69"/>
  <c r="AL217" i="69"/>
  <c r="I217" i="69"/>
  <c r="AL215" i="69"/>
  <c r="AR215" i="69"/>
  <c r="AL213" i="69"/>
  <c r="I213" i="69"/>
  <c r="AL211" i="69"/>
  <c r="AR211" i="69"/>
  <c r="AL209" i="69"/>
  <c r="I209" i="69"/>
  <c r="AL207" i="69"/>
  <c r="AR207" i="69"/>
  <c r="AL205" i="69"/>
  <c r="I205" i="69"/>
  <c r="AL203" i="69"/>
  <c r="AR203" i="69"/>
  <c r="AL201" i="69"/>
  <c r="I201" i="69"/>
  <c r="AL199" i="69"/>
  <c r="AR199" i="69"/>
  <c r="AL197" i="69"/>
  <c r="I197" i="69"/>
  <c r="AS197" i="69" s="1"/>
  <c r="AT197" i="69" s="1"/>
  <c r="AL195" i="69"/>
  <c r="AR195" i="69"/>
  <c r="AL193" i="69"/>
  <c r="I193" i="69"/>
  <c r="AS193" i="69" s="1"/>
  <c r="AT193" i="69" s="1"/>
  <c r="AL191" i="69"/>
  <c r="AL189" i="69"/>
  <c r="I189" i="69"/>
  <c r="AS189" i="69" s="1"/>
  <c r="AT189" i="69" s="1"/>
  <c r="AL187" i="69"/>
  <c r="AR187" i="69"/>
  <c r="AL185" i="69"/>
  <c r="I185" i="69"/>
  <c r="AS185" i="69" s="1"/>
  <c r="AL183" i="69"/>
  <c r="AR183" i="69"/>
  <c r="AL181" i="69"/>
  <c r="I181" i="69"/>
  <c r="AS181" i="69" s="1"/>
  <c r="AL179" i="69"/>
  <c r="AR179" i="69"/>
  <c r="AL177" i="69"/>
  <c r="I177" i="69"/>
  <c r="AS177" i="69" s="1"/>
  <c r="AL175" i="69"/>
  <c r="AR175" i="69"/>
  <c r="AL173" i="69"/>
  <c r="I173" i="69"/>
  <c r="AS173" i="69" s="1"/>
  <c r="AT173" i="69" s="1"/>
  <c r="AL171" i="69"/>
  <c r="AR171" i="69"/>
  <c r="AL169" i="69"/>
  <c r="I169" i="69"/>
  <c r="AS169" i="69" s="1"/>
  <c r="AT169" i="69" s="1"/>
  <c r="AL167" i="69"/>
  <c r="AL165" i="69"/>
  <c r="I165" i="69"/>
  <c r="AS165" i="69" s="1"/>
  <c r="AL163" i="69"/>
  <c r="AR163" i="69"/>
  <c r="AL161" i="69"/>
  <c r="I161" i="69"/>
  <c r="AS161" i="69" s="1"/>
  <c r="AT161" i="69" s="1"/>
  <c r="AL159" i="69"/>
  <c r="AL157" i="69"/>
  <c r="I157" i="69"/>
  <c r="AS157" i="69" s="1"/>
  <c r="AL155" i="69"/>
  <c r="AR155" i="69"/>
  <c r="AL153" i="69"/>
  <c r="AR153" i="69"/>
  <c r="AL151" i="69"/>
  <c r="AR151" i="69"/>
  <c r="AL149" i="69"/>
  <c r="I149" i="69"/>
  <c r="AS149" i="69" s="1"/>
  <c r="AT149" i="69" s="1"/>
  <c r="AL147" i="69"/>
  <c r="AR147" i="69"/>
  <c r="AL145" i="69"/>
  <c r="I145" i="69"/>
  <c r="AS145" i="69" s="1"/>
  <c r="AL143" i="69"/>
  <c r="AL141" i="69"/>
  <c r="I141" i="69"/>
  <c r="AS141" i="69" s="1"/>
  <c r="AT141" i="69" s="1"/>
  <c r="AL139" i="69"/>
  <c r="AR139" i="69"/>
  <c r="AL137" i="69"/>
  <c r="I137" i="69"/>
  <c r="AS137" i="69" s="1"/>
  <c r="AL135" i="69"/>
  <c r="J135" i="69"/>
  <c r="AL133" i="69"/>
  <c r="I133" i="69"/>
  <c r="AS133" i="69" s="1"/>
  <c r="AL131" i="69"/>
  <c r="J131" i="69"/>
  <c r="AL129" i="69"/>
  <c r="I129" i="69"/>
  <c r="AS129" i="69" s="1"/>
  <c r="AL127" i="69"/>
  <c r="J127" i="69"/>
  <c r="AL125" i="69"/>
  <c r="I125" i="69"/>
  <c r="AS125" i="69" s="1"/>
  <c r="AL123" i="69"/>
  <c r="J123" i="69"/>
  <c r="AL121" i="69"/>
  <c r="I121" i="69"/>
  <c r="AS121" i="69" s="1"/>
  <c r="AR121" i="69"/>
  <c r="AL119" i="69"/>
  <c r="J119" i="69"/>
  <c r="AL117" i="69"/>
  <c r="I117" i="69"/>
  <c r="AS117" i="69" s="1"/>
  <c r="AL115" i="69"/>
  <c r="J115" i="69"/>
  <c r="AL113" i="69"/>
  <c r="I113" i="69"/>
  <c r="AS113" i="69" s="1"/>
  <c r="AL111" i="69"/>
  <c r="J111" i="69"/>
  <c r="AL109" i="69"/>
  <c r="I109" i="69"/>
  <c r="AS109" i="69" s="1"/>
  <c r="AL107" i="69"/>
  <c r="J107" i="69"/>
  <c r="AL105" i="69"/>
  <c r="I105" i="69"/>
  <c r="AS105" i="69" s="1"/>
  <c r="AR105" i="69"/>
  <c r="AL103" i="69"/>
  <c r="J103" i="69"/>
  <c r="AL101" i="69"/>
  <c r="I101" i="69"/>
  <c r="AS101" i="69" s="1"/>
  <c r="AL99" i="69"/>
  <c r="J99" i="69"/>
  <c r="AL97" i="69"/>
  <c r="I97" i="69"/>
  <c r="AS97" i="69" s="1"/>
  <c r="AL95" i="69"/>
  <c r="J95" i="69"/>
  <c r="AL93" i="69"/>
  <c r="I93" i="69"/>
  <c r="AS93" i="69" s="1"/>
  <c r="AR93" i="69"/>
  <c r="AL91" i="69"/>
  <c r="J91" i="69"/>
  <c r="AL89" i="69"/>
  <c r="I89" i="69"/>
  <c r="AS89" i="69" s="1"/>
  <c r="AL87" i="69"/>
  <c r="J87" i="69"/>
  <c r="AL85" i="69"/>
  <c r="I85" i="69"/>
  <c r="AS85" i="69" s="1"/>
  <c r="AL83" i="69"/>
  <c r="J83" i="69"/>
  <c r="AL81" i="69"/>
  <c r="I81" i="69"/>
  <c r="AS81" i="69" s="1"/>
  <c r="AR81" i="69"/>
  <c r="AL79" i="69"/>
  <c r="J79" i="69"/>
  <c r="AL77" i="69"/>
  <c r="I77" i="69"/>
  <c r="AS77" i="69" s="1"/>
  <c r="AL75" i="69"/>
  <c r="J75" i="69"/>
  <c r="AL73" i="69"/>
  <c r="I73" i="69"/>
  <c r="AS73" i="69" s="1"/>
  <c r="AL71" i="69"/>
  <c r="J71" i="69"/>
  <c r="AL69" i="69"/>
  <c r="I69" i="69"/>
  <c r="AS69" i="69" s="1"/>
  <c r="AL67" i="69"/>
  <c r="J67" i="69"/>
  <c r="AL65" i="69"/>
  <c r="I65" i="69"/>
  <c r="AS65" i="69" s="1"/>
  <c r="AL63" i="69"/>
  <c r="J63" i="69"/>
  <c r="AL61" i="69"/>
  <c r="I61" i="69"/>
  <c r="AS61" i="69" s="1"/>
  <c r="AL59" i="69"/>
  <c r="J59" i="69"/>
  <c r="AL57" i="69"/>
  <c r="I57" i="69"/>
  <c r="AS57" i="69" s="1"/>
  <c r="AL55" i="69"/>
  <c r="J55" i="69"/>
  <c r="AL53" i="69"/>
  <c r="I53" i="69"/>
  <c r="AS53" i="69" s="1"/>
  <c r="AL51" i="69"/>
  <c r="J51" i="69"/>
  <c r="AL49" i="69"/>
  <c r="I49" i="69"/>
  <c r="AS49" i="69" s="1"/>
  <c r="AL47" i="69"/>
  <c r="J47" i="69"/>
  <c r="AL45" i="69"/>
  <c r="I45" i="69"/>
  <c r="AS45" i="69" s="1"/>
  <c r="AL43" i="69"/>
  <c r="J43" i="69"/>
  <c r="AL41" i="69"/>
  <c r="I41" i="69"/>
  <c r="AS41" i="69" s="1"/>
  <c r="AL39" i="69"/>
  <c r="AL37" i="69"/>
  <c r="I37" i="69"/>
  <c r="AS37" i="69" s="1"/>
  <c r="AR37" i="69"/>
  <c r="AL35" i="69"/>
  <c r="I35" i="69"/>
  <c r="AS35" i="69" s="1"/>
  <c r="AL33" i="69"/>
  <c r="AL31" i="69"/>
  <c r="I31" i="69"/>
  <c r="AS31" i="69" s="1"/>
  <c r="AL29" i="69"/>
  <c r="AL27" i="69"/>
  <c r="I27" i="69"/>
  <c r="AS27" i="69" s="1"/>
  <c r="AR27" i="69"/>
  <c r="AL25" i="69"/>
  <c r="AL23" i="69"/>
  <c r="I23" i="69"/>
  <c r="AS23" i="69" s="1"/>
  <c r="AR154" i="69"/>
  <c r="AL351" i="69"/>
  <c r="I351" i="69"/>
  <c r="AL349" i="69"/>
  <c r="I349" i="69"/>
  <c r="AL347" i="69"/>
  <c r="I347" i="69"/>
  <c r="AL345" i="69"/>
  <c r="I345" i="69"/>
  <c r="AL343" i="69"/>
  <c r="I343" i="69"/>
  <c r="AL341" i="69"/>
  <c r="I341" i="69"/>
  <c r="AL339" i="69"/>
  <c r="I339" i="69"/>
  <c r="AL337" i="69"/>
  <c r="I337" i="69"/>
  <c r="AL335" i="69"/>
  <c r="I335" i="69"/>
  <c r="AL333" i="69"/>
  <c r="I333" i="69"/>
  <c r="AL331" i="69"/>
  <c r="I331" i="69"/>
  <c r="AL329" i="69"/>
  <c r="I329" i="69"/>
  <c r="AR329" i="69"/>
  <c r="AL327" i="69"/>
  <c r="I327" i="69"/>
  <c r="AR327" i="69"/>
  <c r="AL325" i="69"/>
  <c r="I325" i="69"/>
  <c r="AR325" i="69"/>
  <c r="AL323" i="69"/>
  <c r="I323" i="69"/>
  <c r="AR323" i="69"/>
  <c r="AL321" i="69"/>
  <c r="I321" i="69"/>
  <c r="AR321" i="69"/>
  <c r="AL319" i="69"/>
  <c r="I319" i="69"/>
  <c r="AR319" i="69"/>
  <c r="AL317" i="69"/>
  <c r="I317" i="69"/>
  <c r="AR317" i="69"/>
  <c r="AL315" i="69"/>
  <c r="I315" i="69"/>
  <c r="AR315" i="69"/>
  <c r="AL313" i="69"/>
  <c r="I313" i="69"/>
  <c r="AR313" i="69"/>
  <c r="AL311" i="69"/>
  <c r="I311" i="69"/>
  <c r="AR311" i="69"/>
  <c r="AL220" i="69"/>
  <c r="I220" i="69"/>
  <c r="AR220" i="69"/>
  <c r="AL218" i="69"/>
  <c r="I218" i="69"/>
  <c r="AR218" i="69"/>
  <c r="AL216" i="69"/>
  <c r="I216" i="69"/>
  <c r="AR216" i="69"/>
  <c r="AL214" i="69"/>
  <c r="I214" i="69"/>
  <c r="AR214" i="69"/>
  <c r="AL212" i="69"/>
  <c r="I212" i="69"/>
  <c r="AR212" i="69"/>
  <c r="AL210" i="69"/>
  <c r="I210" i="69"/>
  <c r="AR210" i="69"/>
  <c r="AL208" i="69"/>
  <c r="I208" i="69"/>
  <c r="AR208" i="69"/>
  <c r="AL206" i="69"/>
  <c r="I206" i="69"/>
  <c r="AR206" i="69"/>
  <c r="AL204" i="69"/>
  <c r="I204" i="69"/>
  <c r="AR204" i="69"/>
  <c r="AL202" i="69"/>
  <c r="I202" i="69"/>
  <c r="AR202" i="69"/>
  <c r="AL200" i="69"/>
  <c r="I200" i="69"/>
  <c r="AR200" i="69"/>
  <c r="AL198" i="69"/>
  <c r="I198" i="69"/>
  <c r="AS198" i="69" s="1"/>
  <c r="AR198" i="69"/>
  <c r="AL196" i="69"/>
  <c r="I196" i="69"/>
  <c r="AS196" i="69" s="1"/>
  <c r="AR196" i="69"/>
  <c r="AL194" i="69"/>
  <c r="I194" i="69"/>
  <c r="AS194" i="69" s="1"/>
  <c r="AR194" i="69"/>
  <c r="AL192" i="69"/>
  <c r="I192" i="69"/>
  <c r="AS192" i="69" s="1"/>
  <c r="AR192" i="69"/>
  <c r="AL190" i="69"/>
  <c r="I190" i="69"/>
  <c r="AS190" i="69" s="1"/>
  <c r="AR190" i="69"/>
  <c r="AL188" i="69"/>
  <c r="I188" i="69"/>
  <c r="AS188" i="69" s="1"/>
  <c r="AR188" i="69"/>
  <c r="AL186" i="69"/>
  <c r="I186" i="69"/>
  <c r="AS186" i="69" s="1"/>
  <c r="AR186" i="69"/>
  <c r="AL184" i="69"/>
  <c r="I184" i="69"/>
  <c r="AS184" i="69" s="1"/>
  <c r="AR184" i="69"/>
  <c r="AL182" i="69"/>
  <c r="I182" i="69"/>
  <c r="AS182" i="69" s="1"/>
  <c r="AR182" i="69"/>
  <c r="AL180" i="69"/>
  <c r="I180" i="69"/>
  <c r="AS180" i="69" s="1"/>
  <c r="AR180" i="69"/>
  <c r="AL178" i="69"/>
  <c r="I178" i="69"/>
  <c r="AS178" i="69" s="1"/>
  <c r="AR178" i="69"/>
  <c r="AL176" i="69"/>
  <c r="I176" i="69"/>
  <c r="AS176" i="69" s="1"/>
  <c r="AR176" i="69"/>
  <c r="AL174" i="69"/>
  <c r="I174" i="69"/>
  <c r="AS174" i="69" s="1"/>
  <c r="AR174" i="69"/>
  <c r="AL172" i="69"/>
  <c r="I172" i="69"/>
  <c r="AS172" i="69" s="1"/>
  <c r="AR172" i="69"/>
  <c r="AL170" i="69"/>
  <c r="I170" i="69"/>
  <c r="AS170" i="69" s="1"/>
  <c r="AR170" i="69"/>
  <c r="AL168" i="69"/>
  <c r="I168" i="69"/>
  <c r="AS168" i="69" s="1"/>
  <c r="AR168" i="69"/>
  <c r="AL166" i="69"/>
  <c r="I166" i="69"/>
  <c r="AS166" i="69" s="1"/>
  <c r="AR166" i="69"/>
  <c r="AL164" i="69"/>
  <c r="I164" i="69"/>
  <c r="AS164" i="69" s="1"/>
  <c r="AR164" i="69"/>
  <c r="AL162" i="69"/>
  <c r="I162" i="69"/>
  <c r="AS162" i="69" s="1"/>
  <c r="AR162" i="69"/>
  <c r="AL160" i="69"/>
  <c r="I160" i="69"/>
  <c r="AS160" i="69" s="1"/>
  <c r="AR160" i="69"/>
  <c r="AL158" i="69"/>
  <c r="I158" i="69"/>
  <c r="AS158" i="69" s="1"/>
  <c r="AR158" i="69"/>
  <c r="AL156" i="69"/>
  <c r="I156" i="69"/>
  <c r="AS156" i="69" s="1"/>
  <c r="AR156" i="69"/>
  <c r="AL150" i="69"/>
  <c r="I150" i="69"/>
  <c r="AS150" i="69" s="1"/>
  <c r="AR150" i="69"/>
  <c r="AL148" i="69"/>
  <c r="I148" i="69"/>
  <c r="AS148" i="69" s="1"/>
  <c r="AR148" i="69"/>
  <c r="AL146" i="69"/>
  <c r="I146" i="69"/>
  <c r="AS146" i="69" s="1"/>
  <c r="AR146" i="69"/>
  <c r="AL144" i="69"/>
  <c r="I144" i="69"/>
  <c r="AS144" i="69" s="1"/>
  <c r="AR144" i="69"/>
  <c r="AL142" i="69"/>
  <c r="I142" i="69"/>
  <c r="AS142" i="69" s="1"/>
  <c r="AR142" i="69"/>
  <c r="AL140" i="69"/>
  <c r="I140" i="69"/>
  <c r="AS140" i="69" s="1"/>
  <c r="AR140" i="69"/>
  <c r="AL138" i="69"/>
  <c r="I138" i="69"/>
  <c r="AS138" i="69" s="1"/>
  <c r="AR138" i="69"/>
  <c r="AL136" i="69"/>
  <c r="I136" i="69"/>
  <c r="AS136" i="69" s="1"/>
  <c r="AL134" i="69"/>
  <c r="I134" i="69"/>
  <c r="AS134" i="69" s="1"/>
  <c r="AR134" i="69"/>
  <c r="AL132" i="69"/>
  <c r="I132" i="69"/>
  <c r="AS132" i="69" s="1"/>
  <c r="AL130" i="69"/>
  <c r="I130" i="69"/>
  <c r="AS130" i="69" s="1"/>
  <c r="AR130" i="69"/>
  <c r="AL128" i="69"/>
  <c r="I128" i="69"/>
  <c r="AS128" i="69" s="1"/>
  <c r="AL126" i="69"/>
  <c r="I126" i="69"/>
  <c r="AS126" i="69" s="1"/>
  <c r="AL124" i="69"/>
  <c r="I124" i="69"/>
  <c r="AS124" i="69" s="1"/>
  <c r="AL122" i="69"/>
  <c r="I122" i="69"/>
  <c r="AS122" i="69" s="1"/>
  <c r="AL120" i="69"/>
  <c r="I120" i="69"/>
  <c r="AS120" i="69" s="1"/>
  <c r="AR120" i="69"/>
  <c r="AL118" i="69"/>
  <c r="I118" i="69"/>
  <c r="AS118" i="69" s="1"/>
  <c r="AL116" i="69"/>
  <c r="I116" i="69"/>
  <c r="AS116" i="69" s="1"/>
  <c r="AL114" i="69"/>
  <c r="I114" i="69"/>
  <c r="AS114" i="69" s="1"/>
  <c r="AR114" i="69"/>
  <c r="AL112" i="69"/>
  <c r="I112" i="69"/>
  <c r="AS112" i="69" s="1"/>
  <c r="AL110" i="69"/>
  <c r="I110" i="69"/>
  <c r="AS110" i="69" s="1"/>
  <c r="AR110" i="69"/>
  <c r="AL108" i="69"/>
  <c r="I108" i="69"/>
  <c r="AS108" i="69" s="1"/>
  <c r="AL106" i="69"/>
  <c r="I106" i="69"/>
  <c r="AS106" i="69" s="1"/>
  <c r="AL104" i="69"/>
  <c r="I104" i="69"/>
  <c r="AS104" i="69" s="1"/>
  <c r="AL102" i="69"/>
  <c r="I102" i="69"/>
  <c r="AS102" i="69" s="1"/>
  <c r="AR102" i="69"/>
  <c r="AL100" i="69"/>
  <c r="I100" i="69"/>
  <c r="AS100" i="69" s="1"/>
  <c r="AR100" i="69"/>
  <c r="AL98" i="69"/>
  <c r="I98" i="69"/>
  <c r="AS98" i="69" s="1"/>
  <c r="AL96" i="69"/>
  <c r="I96" i="69"/>
  <c r="AS96" i="69" s="1"/>
  <c r="AL94" i="69"/>
  <c r="I94" i="69"/>
  <c r="AS94" i="69" s="1"/>
  <c r="AL92" i="69"/>
  <c r="I92" i="69"/>
  <c r="AS92" i="69" s="1"/>
  <c r="AL90" i="69"/>
  <c r="I90" i="69"/>
  <c r="AS90" i="69" s="1"/>
  <c r="AL88" i="69"/>
  <c r="I88" i="69"/>
  <c r="AS88" i="69" s="1"/>
  <c r="AR88" i="69"/>
  <c r="AL86" i="69"/>
  <c r="I86" i="69"/>
  <c r="AS86" i="69" s="1"/>
  <c r="AL84" i="69"/>
  <c r="I84" i="69"/>
  <c r="AS84" i="69" s="1"/>
  <c r="AL82" i="69"/>
  <c r="I82" i="69"/>
  <c r="AS82" i="69" s="1"/>
  <c r="AL80" i="69"/>
  <c r="I80" i="69"/>
  <c r="AS80" i="69" s="1"/>
  <c r="AR80" i="69"/>
  <c r="AL78" i="69"/>
  <c r="I78" i="69"/>
  <c r="AS78" i="69" s="1"/>
  <c r="AL76" i="69"/>
  <c r="I76" i="69"/>
  <c r="AS76" i="69" s="1"/>
  <c r="AL74" i="69"/>
  <c r="I74" i="69"/>
  <c r="AS74" i="69" s="1"/>
  <c r="AL72" i="69"/>
  <c r="I72" i="69"/>
  <c r="AS72" i="69" s="1"/>
  <c r="AL70" i="69"/>
  <c r="I70" i="69"/>
  <c r="AS70" i="69" s="1"/>
  <c r="AL68" i="69"/>
  <c r="I68" i="69"/>
  <c r="AS68" i="69" s="1"/>
  <c r="AL66" i="69"/>
  <c r="I66" i="69"/>
  <c r="AS66" i="69" s="1"/>
  <c r="AL64" i="69"/>
  <c r="I64" i="69"/>
  <c r="AS64" i="69" s="1"/>
  <c r="AR64" i="69"/>
  <c r="AL62" i="69"/>
  <c r="I62" i="69"/>
  <c r="AS62" i="69" s="1"/>
  <c r="AL60" i="69"/>
  <c r="I60" i="69"/>
  <c r="AS60" i="69" s="1"/>
  <c r="AR60" i="69"/>
  <c r="AL58" i="69"/>
  <c r="I58" i="69"/>
  <c r="AS58" i="69" s="1"/>
  <c r="AL56" i="69"/>
  <c r="I56" i="69"/>
  <c r="AS56" i="69" s="1"/>
  <c r="AL54" i="69"/>
  <c r="I54" i="69"/>
  <c r="AS54" i="69" s="1"/>
  <c r="AL52" i="69"/>
  <c r="I52" i="69"/>
  <c r="AS52" i="69" s="1"/>
  <c r="AL50" i="69"/>
  <c r="I50" i="69"/>
  <c r="AS50" i="69" s="1"/>
  <c r="AL48" i="69"/>
  <c r="I48" i="69"/>
  <c r="AS48" i="69" s="1"/>
  <c r="AL46" i="69"/>
  <c r="I46" i="69"/>
  <c r="AS46" i="69" s="1"/>
  <c r="AL44" i="69"/>
  <c r="I44" i="69"/>
  <c r="AS44" i="69" s="1"/>
  <c r="AL42" i="69"/>
  <c r="I42" i="69"/>
  <c r="AS42" i="69" s="1"/>
  <c r="AL40" i="69"/>
  <c r="I40" i="69"/>
  <c r="AS40" i="69" s="1"/>
  <c r="AR40" i="69"/>
  <c r="AL38" i="69"/>
  <c r="I38" i="69"/>
  <c r="AS38" i="69" s="1"/>
  <c r="AL36" i="69"/>
  <c r="I36" i="69"/>
  <c r="AS36" i="69" s="1"/>
  <c r="AL34" i="69"/>
  <c r="I34" i="69"/>
  <c r="AS34" i="69" s="1"/>
  <c r="AL32" i="69"/>
  <c r="I32" i="69"/>
  <c r="AS32" i="69" s="1"/>
  <c r="AL30" i="69"/>
  <c r="I30" i="69"/>
  <c r="AS30" i="69" s="1"/>
  <c r="AR30" i="69"/>
  <c r="AL28" i="69"/>
  <c r="I28" i="69"/>
  <c r="AS28" i="69" s="1"/>
  <c r="AL26" i="69"/>
  <c r="I26" i="69"/>
  <c r="AS26" i="69" s="1"/>
  <c r="AL24" i="69"/>
  <c r="I24" i="69"/>
  <c r="AS24" i="69" s="1"/>
  <c r="AC5" i="69"/>
  <c r="O59" i="2" s="1"/>
  <c r="AK113" i="69" l="1"/>
  <c r="AX113" i="69" s="1"/>
  <c r="AK65" i="69"/>
  <c r="AK111" i="69"/>
  <c r="C221" i="69"/>
  <c r="C222" i="69" s="1"/>
  <c r="C223" i="69" s="1"/>
  <c r="C224" i="69" s="1"/>
  <c r="C225" i="69" s="1"/>
  <c r="C226" i="69" s="1"/>
  <c r="C227" i="69" s="1"/>
  <c r="C228" i="69" s="1"/>
  <c r="C229" i="69" s="1"/>
  <c r="C230" i="69" s="1"/>
  <c r="C231" i="69" s="1"/>
  <c r="C232" i="69" s="1"/>
  <c r="C233" i="69" s="1"/>
  <c r="C234" i="69" s="1"/>
  <c r="C235" i="69" s="1"/>
  <c r="C236" i="69" s="1"/>
  <c r="C237" i="69" s="1"/>
  <c r="C238" i="69" s="1"/>
  <c r="C239" i="69" s="1"/>
  <c r="C240" i="69" s="1"/>
  <c r="C241" i="69" s="1"/>
  <c r="C242" i="69" s="1"/>
  <c r="C243" i="69" s="1"/>
  <c r="C244" i="69" s="1"/>
  <c r="C245" i="69" s="1"/>
  <c r="C246" i="69" s="1"/>
  <c r="C247" i="69" s="1"/>
  <c r="C248" i="69" s="1"/>
  <c r="C249" i="69" s="1"/>
  <c r="C250" i="69" s="1"/>
  <c r="C251" i="69" s="1"/>
  <c r="C252" i="69" s="1"/>
  <c r="C253" i="69" s="1"/>
  <c r="C254" i="69" s="1"/>
  <c r="C255" i="69" s="1"/>
  <c r="C256" i="69" s="1"/>
  <c r="C257" i="69" s="1"/>
  <c r="C258" i="69" s="1"/>
  <c r="C259" i="69" s="1"/>
  <c r="C260" i="69" s="1"/>
  <c r="C261" i="69" s="1"/>
  <c r="C262" i="69" s="1"/>
  <c r="C263" i="69" s="1"/>
  <c r="C264" i="69" s="1"/>
  <c r="C265" i="69" s="1"/>
  <c r="C266" i="69" s="1"/>
  <c r="C267" i="69" s="1"/>
  <c r="C268" i="69" s="1"/>
  <c r="C269" i="69" s="1"/>
  <c r="C270" i="69" s="1"/>
  <c r="C271" i="69" s="1"/>
  <c r="C272" i="69" s="1"/>
  <c r="C273" i="69" s="1"/>
  <c r="C274" i="69" s="1"/>
  <c r="C275" i="69" s="1"/>
  <c r="C276" i="69" s="1"/>
  <c r="C277" i="69" s="1"/>
  <c r="C278" i="69" s="1"/>
  <c r="C279" i="69" s="1"/>
  <c r="C280" i="69" s="1"/>
  <c r="C281" i="69" s="1"/>
  <c r="C282" i="69" s="1"/>
  <c r="C283" i="69" s="1"/>
  <c r="C284" i="69" s="1"/>
  <c r="C285" i="69" s="1"/>
  <c r="C286" i="69" s="1"/>
  <c r="C287" i="69" s="1"/>
  <c r="C288" i="69" s="1"/>
  <c r="C289" i="69" s="1"/>
  <c r="C290" i="69" s="1"/>
  <c r="C291" i="69" s="1"/>
  <c r="C292" i="69" s="1"/>
  <c r="C293" i="69" s="1"/>
  <c r="C294" i="69" s="1"/>
  <c r="C295" i="69" s="1"/>
  <c r="C296" i="69" s="1"/>
  <c r="C297" i="69" s="1"/>
  <c r="C298" i="69" s="1"/>
  <c r="C299" i="69" s="1"/>
  <c r="C300" i="69" s="1"/>
  <c r="C301" i="69" s="1"/>
  <c r="C302" i="69" s="1"/>
  <c r="C303" i="69" s="1"/>
  <c r="C304" i="69" s="1"/>
  <c r="C305" i="69" s="1"/>
  <c r="C306" i="69" s="1"/>
  <c r="C307" i="69" s="1"/>
  <c r="C308" i="69" s="1"/>
  <c r="C309" i="69" s="1"/>
  <c r="C310" i="69" s="1"/>
  <c r="C311" i="69" s="1"/>
  <c r="C312" i="69" s="1"/>
  <c r="C313" i="69" s="1"/>
  <c r="C314" i="69" s="1"/>
  <c r="C315" i="69" s="1"/>
  <c r="C316" i="69" s="1"/>
  <c r="C317" i="69" s="1"/>
  <c r="C318" i="69" s="1"/>
  <c r="C319" i="69" s="1"/>
  <c r="C320" i="69" s="1"/>
  <c r="C321" i="69" s="1"/>
  <c r="C322" i="69" s="1"/>
  <c r="C323" i="69" s="1"/>
  <c r="C324" i="69" s="1"/>
  <c r="C325" i="69" s="1"/>
  <c r="C326" i="69" s="1"/>
  <c r="C327" i="69" s="1"/>
  <c r="C328" i="69" s="1"/>
  <c r="C329" i="69" s="1"/>
  <c r="C330" i="69" s="1"/>
  <c r="C331" i="69" s="1"/>
  <c r="C332" i="69" s="1"/>
  <c r="C333" i="69" s="1"/>
  <c r="C334" i="69" s="1"/>
  <c r="C335" i="69" s="1"/>
  <c r="C336" i="69" s="1"/>
  <c r="C337" i="69" s="1"/>
  <c r="C338" i="69" s="1"/>
  <c r="C339" i="69" s="1"/>
  <c r="C340" i="69" s="1"/>
  <c r="C341" i="69" s="1"/>
  <c r="C342" i="69" s="1"/>
  <c r="C343" i="69" s="1"/>
  <c r="C344" i="69" s="1"/>
  <c r="C345" i="69" s="1"/>
  <c r="C346" i="69" s="1"/>
  <c r="C347" i="69" s="1"/>
  <c r="C348" i="69" s="1"/>
  <c r="C349" i="69" s="1"/>
  <c r="C350" i="69" s="1"/>
  <c r="C351" i="69" s="1"/>
  <c r="AK145" i="69"/>
  <c r="AJ113" i="69"/>
  <c r="AJ111" i="69"/>
  <c r="AW111" i="69" s="1"/>
  <c r="AI65" i="69"/>
  <c r="P12" i="69"/>
  <c r="AK82" i="69"/>
  <c r="AX82" i="69" s="1"/>
  <c r="AJ82" i="69"/>
  <c r="Q72" i="2"/>
  <c r="C24" i="103"/>
  <c r="G24" i="103" s="1"/>
  <c r="AI196" i="69"/>
  <c r="AV196" i="69" s="1"/>
  <c r="AI135" i="69"/>
  <c r="AV135" i="69" s="1"/>
  <c r="AK135" i="69"/>
  <c r="AX135" i="69" s="1"/>
  <c r="AK90" i="69"/>
  <c r="AX90" i="69" s="1"/>
  <c r="AJ145" i="69"/>
  <c r="AW145" i="69" s="1"/>
  <c r="AJ144" i="69"/>
  <c r="AI144" i="69"/>
  <c r="AV144" i="69" s="1"/>
  <c r="AI119" i="69"/>
  <c r="AV119" i="69" s="1"/>
  <c r="AK119" i="69"/>
  <c r="AK142" i="69"/>
  <c r="AK151" i="69"/>
  <c r="AX151" i="69" s="1"/>
  <c r="AK86" i="69"/>
  <c r="AJ86" i="69"/>
  <c r="AW86" i="69" s="1"/>
  <c r="AI95" i="69"/>
  <c r="AV95" i="69" s="1"/>
  <c r="AI151" i="69"/>
  <c r="AV151" i="69" s="1"/>
  <c r="AK95" i="69"/>
  <c r="AX95" i="69" s="1"/>
  <c r="AJ147" i="69"/>
  <c r="AW147" i="69" s="1"/>
  <c r="AI57" i="69"/>
  <c r="AJ30" i="69"/>
  <c r="AK80" i="69"/>
  <c r="AI30" i="69"/>
  <c r="AJ97" i="69"/>
  <c r="AW97" i="69" s="1"/>
  <c r="AK127" i="69"/>
  <c r="AJ142" i="69"/>
  <c r="AW142" i="69" s="1"/>
  <c r="AI127" i="69"/>
  <c r="AV127" i="69" s="1"/>
  <c r="AI97" i="69"/>
  <c r="AV97" i="69" s="1"/>
  <c r="AK79" i="69"/>
  <c r="AX68" i="69"/>
  <c r="AK57" i="69"/>
  <c r="AK48" i="69"/>
  <c r="AJ68" i="69"/>
  <c r="AW68" i="69" s="1"/>
  <c r="AX65" i="69"/>
  <c r="AW57" i="69"/>
  <c r="AI48" i="69"/>
  <c r="AJ60" i="69"/>
  <c r="F14" i="69"/>
  <c r="Q5" i="69" s="1"/>
  <c r="T5" i="69"/>
  <c r="J14" i="69"/>
  <c r="J16" i="69"/>
  <c r="J15" i="69"/>
  <c r="T6" i="69" s="1"/>
  <c r="R8" i="69" s="1"/>
  <c r="AJ79" i="69"/>
  <c r="AA61" i="2"/>
  <c r="I11" i="2"/>
  <c r="AR36" i="69"/>
  <c r="AJ84" i="69"/>
  <c r="AI84" i="69"/>
  <c r="AV84" i="69" s="1"/>
  <c r="AK74" i="69"/>
  <c r="AI74" i="69"/>
  <c r="AV74" i="69" s="1"/>
  <c r="AJ73" i="69"/>
  <c r="AW73" i="69" s="1"/>
  <c r="AR44" i="69"/>
  <c r="AK73" i="69"/>
  <c r="AK37" i="69"/>
  <c r="AJ49" i="69"/>
  <c r="AJ37" i="69"/>
  <c r="AK52" i="69"/>
  <c r="AR53" i="69"/>
  <c r="AX56" i="69"/>
  <c r="AI66" i="69"/>
  <c r="AR32" i="69"/>
  <c r="AR31" i="69"/>
  <c r="AK47" i="69"/>
  <c r="AI47" i="69"/>
  <c r="AR28" i="69"/>
  <c r="AR34" i="69"/>
  <c r="AR26" i="69"/>
  <c r="Y20" i="69"/>
  <c r="AR41" i="69"/>
  <c r="AJ38" i="69"/>
  <c r="AK33" i="69"/>
  <c r="AJ27" i="69"/>
  <c r="AI38" i="69"/>
  <c r="AI27" i="69"/>
  <c r="AK35" i="69"/>
  <c r="AJ35" i="69"/>
  <c r="AJ44" i="69"/>
  <c r="AK44" i="69"/>
  <c r="AK58" i="69"/>
  <c r="AI58" i="69"/>
  <c r="AJ52" i="69"/>
  <c r="AK54" i="69"/>
  <c r="AI40" i="69"/>
  <c r="AK40" i="69"/>
  <c r="AJ33" i="69"/>
  <c r="AI68" i="69"/>
  <c r="AI60" i="69"/>
  <c r="AV60" i="69" s="1"/>
  <c r="AK66" i="69"/>
  <c r="AJ50" i="69"/>
  <c r="AI76" i="69"/>
  <c r="AV76" i="69" s="1"/>
  <c r="AK50" i="69"/>
  <c r="AJ76" i="69"/>
  <c r="F18" i="69"/>
  <c r="AK25" i="69"/>
  <c r="AI25" i="69"/>
  <c r="AR50" i="69"/>
  <c r="AR68" i="69"/>
  <c r="AR70" i="69"/>
  <c r="AR61" i="69"/>
  <c r="AR73" i="69"/>
  <c r="AR52" i="69"/>
  <c r="AR54" i="69"/>
  <c r="AR74" i="69"/>
  <c r="AR49" i="69"/>
  <c r="AR69" i="69"/>
  <c r="AR46" i="69"/>
  <c r="AR58" i="69"/>
  <c r="AR76" i="69"/>
  <c r="AR78" i="69"/>
  <c r="AR82" i="69"/>
  <c r="AR45" i="69"/>
  <c r="AR57" i="69"/>
  <c r="AR77" i="69"/>
  <c r="AR62" i="69"/>
  <c r="AR66" i="69"/>
  <c r="AR84" i="69"/>
  <c r="AR86" i="69"/>
  <c r="AJ180" i="69"/>
  <c r="AI343" i="69"/>
  <c r="AV343" i="69" s="1"/>
  <c r="AJ204" i="69"/>
  <c r="AW204" i="69" s="1"/>
  <c r="AR112" i="69"/>
  <c r="AQ139" i="69"/>
  <c r="AQ104" i="69"/>
  <c r="AT104" i="69" s="1"/>
  <c r="AQ136" i="69"/>
  <c r="AK164" i="69"/>
  <c r="AX164" i="69" s="1"/>
  <c r="AX141" i="69"/>
  <c r="AT181" i="69"/>
  <c r="AI220" i="69"/>
  <c r="AV220" i="69" s="1"/>
  <c r="AW149" i="69"/>
  <c r="AR42" i="69"/>
  <c r="AT140" i="69"/>
  <c r="AW140" i="69" s="1"/>
  <c r="AT164" i="69"/>
  <c r="L164" i="69" s="1"/>
  <c r="AG164" i="69" s="1"/>
  <c r="AT168" i="69"/>
  <c r="L168" i="69" s="1"/>
  <c r="AG168" i="69" s="1"/>
  <c r="AT180" i="69"/>
  <c r="L180" i="69" s="1"/>
  <c r="AG180" i="69" s="1"/>
  <c r="AT184" i="69"/>
  <c r="L184" i="69" s="1"/>
  <c r="AG184" i="69" s="1"/>
  <c r="AT196" i="69"/>
  <c r="L196" i="69" s="1"/>
  <c r="AG196" i="69" s="1"/>
  <c r="AR23" i="69"/>
  <c r="AR89" i="69"/>
  <c r="AR143" i="69"/>
  <c r="AR159" i="69"/>
  <c r="AR167" i="69"/>
  <c r="AT177" i="69"/>
  <c r="AT185" i="69"/>
  <c r="L185" i="69" s="1"/>
  <c r="AG185" i="69" s="1"/>
  <c r="AR191" i="69"/>
  <c r="AQ137" i="69"/>
  <c r="AT137" i="69" s="1"/>
  <c r="L137" i="69" s="1"/>
  <c r="AG137" i="69" s="1"/>
  <c r="AQ143" i="69"/>
  <c r="AT143" i="69" s="1"/>
  <c r="AW143" i="69" s="1"/>
  <c r="AQ145" i="69"/>
  <c r="AT145" i="69" s="1"/>
  <c r="L145" i="69" s="1"/>
  <c r="AG145" i="69" s="1"/>
  <c r="AQ159" i="69"/>
  <c r="AT159" i="69" s="1"/>
  <c r="L159" i="69" s="1"/>
  <c r="AG159" i="69" s="1"/>
  <c r="AQ167" i="69"/>
  <c r="AT167" i="69" s="1"/>
  <c r="L167" i="69" s="1"/>
  <c r="AG167" i="69" s="1"/>
  <c r="AT171" i="69"/>
  <c r="AQ191" i="69"/>
  <c r="AT191" i="69" s="1"/>
  <c r="L191" i="69" s="1"/>
  <c r="AG191" i="69" s="1"/>
  <c r="AQ48" i="69"/>
  <c r="AT48" i="69" s="1"/>
  <c r="L48" i="69" s="1"/>
  <c r="AG48" i="69" s="1"/>
  <c r="AT80" i="69"/>
  <c r="AT148" i="69"/>
  <c r="AW148" i="69" s="1"/>
  <c r="AT156" i="69"/>
  <c r="L156" i="69" s="1"/>
  <c r="AG156" i="69" s="1"/>
  <c r="AT160" i="69"/>
  <c r="L160" i="69" s="1"/>
  <c r="AG160" i="69" s="1"/>
  <c r="AT172" i="69"/>
  <c r="L172" i="69" s="1"/>
  <c r="AG172" i="69" s="1"/>
  <c r="AT176" i="69"/>
  <c r="AT188" i="69"/>
  <c r="L188" i="69" s="1"/>
  <c r="AG188" i="69" s="1"/>
  <c r="AT192" i="69"/>
  <c r="AR137" i="69"/>
  <c r="AR145" i="69"/>
  <c r="AJ172" i="69"/>
  <c r="AW172" i="69" s="1"/>
  <c r="AR24" i="69"/>
  <c r="AT64" i="69"/>
  <c r="AX64" i="69" s="1"/>
  <c r="AR72" i="69"/>
  <c r="AR96" i="69"/>
  <c r="AR104" i="69"/>
  <c r="AR128" i="69"/>
  <c r="AR136" i="69"/>
  <c r="AT150" i="69"/>
  <c r="L150" i="69" s="1"/>
  <c r="AG150" i="69" s="1"/>
  <c r="AT166" i="69"/>
  <c r="L166" i="69" s="1"/>
  <c r="AG166" i="69" s="1"/>
  <c r="AT182" i="69"/>
  <c r="L182" i="69" s="1"/>
  <c r="AG182" i="69" s="1"/>
  <c r="AT198" i="69"/>
  <c r="L198" i="69" s="1"/>
  <c r="AG198" i="69" s="1"/>
  <c r="AR85" i="69"/>
  <c r="AT152" i="69"/>
  <c r="AQ30" i="69"/>
  <c r="AT30" i="69" s="1"/>
  <c r="L30" i="69" s="1"/>
  <c r="AG30" i="69" s="1"/>
  <c r="AQ40" i="69"/>
  <c r="AT40" i="69" s="1"/>
  <c r="L40" i="69" s="1"/>
  <c r="AG40" i="69" s="1"/>
  <c r="AQ56" i="69"/>
  <c r="AT56" i="69" s="1"/>
  <c r="L56" i="69" s="1"/>
  <c r="AG56" i="69" s="1"/>
  <c r="AQ72" i="69"/>
  <c r="AT72" i="69" s="1"/>
  <c r="L72" i="69" s="1"/>
  <c r="AG72" i="69" s="1"/>
  <c r="AQ88" i="69"/>
  <c r="AT88" i="69" s="1"/>
  <c r="AQ96" i="69"/>
  <c r="AT96" i="69" s="1"/>
  <c r="L96" i="69" s="1"/>
  <c r="AG96" i="69" s="1"/>
  <c r="AQ112" i="69"/>
  <c r="AT112" i="69" s="1"/>
  <c r="AQ128" i="69"/>
  <c r="AI164" i="69"/>
  <c r="AV164" i="69" s="1"/>
  <c r="AQ23" i="69"/>
  <c r="AT23" i="69" s="1"/>
  <c r="AT155" i="69"/>
  <c r="AK327" i="69"/>
  <c r="AX327" i="69" s="1"/>
  <c r="AQ85" i="69"/>
  <c r="AT85" i="69" s="1"/>
  <c r="L85" i="69" s="1"/>
  <c r="AG85" i="69" s="1"/>
  <c r="AQ89" i="69"/>
  <c r="AT89" i="69" s="1"/>
  <c r="L89" i="69" s="1"/>
  <c r="AG89" i="69" s="1"/>
  <c r="AR48" i="69"/>
  <c r="AT142" i="69"/>
  <c r="AX142" i="69" s="1"/>
  <c r="AT158" i="69"/>
  <c r="L158" i="69" s="1"/>
  <c r="AG158" i="69" s="1"/>
  <c r="AT174" i="69"/>
  <c r="L174" i="69" s="1"/>
  <c r="AG174" i="69" s="1"/>
  <c r="AT190" i="69"/>
  <c r="L190" i="69" s="1"/>
  <c r="AG190" i="69" s="1"/>
  <c r="AT163" i="69"/>
  <c r="AT153" i="69"/>
  <c r="AR161" i="69"/>
  <c r="AR169" i="69"/>
  <c r="AT183" i="69"/>
  <c r="AR193" i="69"/>
  <c r="AQ24" i="69"/>
  <c r="AT24" i="69" s="1"/>
  <c r="AQ32" i="69"/>
  <c r="AT32" i="69" s="1"/>
  <c r="L32" i="69" s="1"/>
  <c r="AG32" i="69" s="1"/>
  <c r="AQ42" i="69"/>
  <c r="AT42" i="69" s="1"/>
  <c r="AQ138" i="69"/>
  <c r="AK188" i="69"/>
  <c r="AX188" i="69" s="1"/>
  <c r="AK220" i="69"/>
  <c r="AX220" i="69" s="1"/>
  <c r="AJ311" i="69"/>
  <c r="AW311" i="69" s="1"/>
  <c r="AK343" i="69"/>
  <c r="AX343" i="69" s="1"/>
  <c r="AK196" i="69"/>
  <c r="AX196" i="69" s="1"/>
  <c r="AQ29" i="69"/>
  <c r="AT29" i="69" s="1"/>
  <c r="AV29" i="69" s="1"/>
  <c r="AQ43" i="69"/>
  <c r="AT43" i="69" s="1"/>
  <c r="L43" i="69" s="1"/>
  <c r="AG43" i="69" s="1"/>
  <c r="AQ51" i="69"/>
  <c r="AT51" i="69" s="1"/>
  <c r="L51" i="69" s="1"/>
  <c r="AG51" i="69" s="1"/>
  <c r="AR59" i="69"/>
  <c r="AQ67" i="69"/>
  <c r="AT67" i="69" s="1"/>
  <c r="L67" i="69" s="1"/>
  <c r="AG67" i="69" s="1"/>
  <c r="AQ75" i="69"/>
  <c r="AT75" i="69" s="1"/>
  <c r="AW75" i="69" s="1"/>
  <c r="AQ83" i="69"/>
  <c r="AT83" i="69" s="1"/>
  <c r="L83" i="69" s="1"/>
  <c r="AG83" i="69" s="1"/>
  <c r="AQ91" i="69"/>
  <c r="AT91" i="69" s="1"/>
  <c r="AW91" i="69" s="1"/>
  <c r="AQ99" i="69"/>
  <c r="AT99" i="69" s="1"/>
  <c r="L99" i="69" s="1"/>
  <c r="AG99" i="69" s="1"/>
  <c r="AQ107" i="69"/>
  <c r="AT107" i="69" s="1"/>
  <c r="L107" i="69" s="1"/>
  <c r="AG107" i="69" s="1"/>
  <c r="AR115" i="69"/>
  <c r="AQ123" i="69"/>
  <c r="AT123" i="69" s="1"/>
  <c r="L123" i="69" s="1"/>
  <c r="AG123" i="69" s="1"/>
  <c r="AR131" i="69"/>
  <c r="AQ27" i="69"/>
  <c r="AT27" i="69" s="1"/>
  <c r="L27" i="69" s="1"/>
  <c r="AG27" i="69" s="1"/>
  <c r="AQ41" i="69"/>
  <c r="AT41" i="69" s="1"/>
  <c r="L41" i="69" s="1"/>
  <c r="AG41" i="69" s="1"/>
  <c r="AQ45" i="69"/>
  <c r="AT45" i="69" s="1"/>
  <c r="AW45" i="69" s="1"/>
  <c r="AQ57" i="69"/>
  <c r="AT57" i="69" s="1"/>
  <c r="L57" i="69" s="1"/>
  <c r="AG57" i="69" s="1"/>
  <c r="AQ61" i="69"/>
  <c r="AT61" i="69" s="1"/>
  <c r="AQ73" i="69"/>
  <c r="AT73" i="69" s="1"/>
  <c r="AV73" i="69" s="1"/>
  <c r="AQ77" i="69"/>
  <c r="AT77" i="69" s="1"/>
  <c r="AW77" i="69" s="1"/>
  <c r="AQ97" i="69"/>
  <c r="AT97" i="69" s="1"/>
  <c r="L97" i="69" s="1"/>
  <c r="AG97" i="69" s="1"/>
  <c r="AQ101" i="69"/>
  <c r="AT101" i="69" s="1"/>
  <c r="AW101" i="69" s="1"/>
  <c r="AQ113" i="69"/>
  <c r="AT113" i="69" s="1"/>
  <c r="L113" i="69" s="1"/>
  <c r="AG113" i="69" s="1"/>
  <c r="AQ117" i="69"/>
  <c r="AT117" i="69" s="1"/>
  <c r="AX117" i="69" s="1"/>
  <c r="AQ129" i="69"/>
  <c r="AT129" i="69" s="1"/>
  <c r="AQ133" i="69"/>
  <c r="AT133" i="69" s="1"/>
  <c r="AW133" i="69" s="1"/>
  <c r="AQ81" i="69"/>
  <c r="AT81" i="69" s="1"/>
  <c r="L81" i="69" s="1"/>
  <c r="AG81" i="69" s="1"/>
  <c r="AQ28" i="69"/>
  <c r="AT28" i="69" s="1"/>
  <c r="L28" i="69" s="1"/>
  <c r="AG28" i="69" s="1"/>
  <c r="AQ38" i="69"/>
  <c r="AT38" i="69" s="1"/>
  <c r="L38" i="69" s="1"/>
  <c r="AG38" i="69" s="1"/>
  <c r="AQ46" i="69"/>
  <c r="AT46" i="69" s="1"/>
  <c r="AW46" i="69" s="1"/>
  <c r="AQ52" i="69"/>
  <c r="AT52" i="69" s="1"/>
  <c r="L52" i="69" s="1"/>
  <c r="AG52" i="69" s="1"/>
  <c r="AQ54" i="69"/>
  <c r="AT54" i="69" s="1"/>
  <c r="AW54" i="69" s="1"/>
  <c r="AQ58" i="69"/>
  <c r="AT58" i="69" s="1"/>
  <c r="L58" i="69" s="1"/>
  <c r="AG58" i="69" s="1"/>
  <c r="AQ68" i="69"/>
  <c r="AT68" i="69" s="1"/>
  <c r="L68" i="69" s="1"/>
  <c r="AG68" i="69" s="1"/>
  <c r="AQ70" i="69"/>
  <c r="AT70" i="69" s="1"/>
  <c r="L70" i="69" s="1"/>
  <c r="AG70" i="69" s="1"/>
  <c r="AQ74" i="69"/>
  <c r="AT74" i="69" s="1"/>
  <c r="AQ84" i="69"/>
  <c r="AT84" i="69" s="1"/>
  <c r="L84" i="69" s="1"/>
  <c r="AG84" i="69" s="1"/>
  <c r="AQ86" i="69"/>
  <c r="AQ90" i="69"/>
  <c r="AT90" i="69" s="1"/>
  <c r="L90" i="69" s="1"/>
  <c r="AG90" i="69" s="1"/>
  <c r="AQ92" i="69"/>
  <c r="AT92" i="69" s="1"/>
  <c r="AQ102" i="69"/>
  <c r="AT102" i="69" s="1"/>
  <c r="L102" i="69" s="1"/>
  <c r="AG102" i="69" s="1"/>
  <c r="AQ106" i="69"/>
  <c r="AT106" i="69" s="1"/>
  <c r="L106" i="69" s="1"/>
  <c r="AG106" i="69" s="1"/>
  <c r="AQ108" i="69"/>
  <c r="AT108" i="69" s="1"/>
  <c r="L108" i="69" s="1"/>
  <c r="AG108" i="69" s="1"/>
  <c r="AQ118" i="69"/>
  <c r="AT118" i="69" s="1"/>
  <c r="L118" i="69" s="1"/>
  <c r="AG118" i="69" s="1"/>
  <c r="AQ122" i="69"/>
  <c r="AT122" i="69" s="1"/>
  <c r="L122" i="69" s="1"/>
  <c r="AG122" i="69" s="1"/>
  <c r="AQ124" i="69"/>
  <c r="AT124" i="69" s="1"/>
  <c r="L124" i="69" s="1"/>
  <c r="AG124" i="69" s="1"/>
  <c r="AQ134" i="69"/>
  <c r="AT134" i="69" s="1"/>
  <c r="L134" i="69" s="1"/>
  <c r="AG134" i="69" s="1"/>
  <c r="AR189" i="69"/>
  <c r="AT139" i="69"/>
  <c r="L139" i="69" s="1"/>
  <c r="AG139" i="69" s="1"/>
  <c r="AT147" i="69"/>
  <c r="AX147" i="69" s="1"/>
  <c r="L155" i="69"/>
  <c r="AG155" i="69" s="1"/>
  <c r="AT179" i="69"/>
  <c r="AT187" i="69"/>
  <c r="AT195" i="69"/>
  <c r="AT178" i="69"/>
  <c r="L178" i="69" s="1"/>
  <c r="AG178" i="69" s="1"/>
  <c r="AT194" i="69"/>
  <c r="AQ25" i="69"/>
  <c r="AT25" i="69" s="1"/>
  <c r="AQ33" i="69"/>
  <c r="AT33" i="69" s="1"/>
  <c r="L33" i="69" s="1"/>
  <c r="AG33" i="69" s="1"/>
  <c r="AQ39" i="69"/>
  <c r="AT39" i="69" s="1"/>
  <c r="AV39" i="69" s="1"/>
  <c r="AQ47" i="69"/>
  <c r="AT47" i="69" s="1"/>
  <c r="L47" i="69" s="1"/>
  <c r="AG47" i="69" s="1"/>
  <c r="AQ55" i="69"/>
  <c r="AT55" i="69" s="1"/>
  <c r="AV55" i="69" s="1"/>
  <c r="AQ63" i="69"/>
  <c r="AT63" i="69" s="1"/>
  <c r="L63" i="69" s="1"/>
  <c r="AG63" i="69" s="1"/>
  <c r="AQ71" i="69"/>
  <c r="AT71" i="69" s="1"/>
  <c r="AW71" i="69" s="1"/>
  <c r="AQ79" i="69"/>
  <c r="AT79" i="69" s="1"/>
  <c r="L79" i="69" s="1"/>
  <c r="AG79" i="69" s="1"/>
  <c r="AQ87" i="69"/>
  <c r="AT87" i="69" s="1"/>
  <c r="L87" i="69" s="1"/>
  <c r="AG87" i="69" s="1"/>
  <c r="AQ95" i="69"/>
  <c r="AT95" i="69" s="1"/>
  <c r="AQ103" i="69"/>
  <c r="AT103" i="69" s="1"/>
  <c r="AR111" i="69"/>
  <c r="AQ119" i="69"/>
  <c r="AT119" i="69" s="1"/>
  <c r="L119" i="69" s="1"/>
  <c r="AG119" i="69" s="1"/>
  <c r="AR127" i="69"/>
  <c r="AQ135" i="69"/>
  <c r="AT135" i="69" s="1"/>
  <c r="AQ31" i="69"/>
  <c r="AT31" i="69" s="1"/>
  <c r="L31" i="69" s="1"/>
  <c r="AG31" i="69" s="1"/>
  <c r="AQ35" i="69"/>
  <c r="AT35" i="69" s="1"/>
  <c r="L35" i="69" s="1"/>
  <c r="AG35" i="69" s="1"/>
  <c r="AQ37" i="69"/>
  <c r="AT37" i="69" s="1"/>
  <c r="L37" i="69" s="1"/>
  <c r="AG37" i="69" s="1"/>
  <c r="AQ49" i="69"/>
  <c r="AT49" i="69" s="1"/>
  <c r="L49" i="69" s="1"/>
  <c r="AG49" i="69" s="1"/>
  <c r="AQ53" i="69"/>
  <c r="AT53" i="69" s="1"/>
  <c r="L53" i="69" s="1"/>
  <c r="AG53" i="69" s="1"/>
  <c r="AQ65" i="69"/>
  <c r="AT65" i="69" s="1"/>
  <c r="L65" i="69" s="1"/>
  <c r="AG65" i="69" s="1"/>
  <c r="AQ69" i="69"/>
  <c r="AT69" i="69" s="1"/>
  <c r="L69" i="69" s="1"/>
  <c r="AG69" i="69" s="1"/>
  <c r="AQ93" i="69"/>
  <c r="AT93" i="69" s="1"/>
  <c r="AQ105" i="69"/>
  <c r="AT105" i="69" s="1"/>
  <c r="L105" i="69" s="1"/>
  <c r="AG105" i="69" s="1"/>
  <c r="AQ109" i="69"/>
  <c r="AT109" i="69" s="1"/>
  <c r="L109" i="69" s="1"/>
  <c r="AG109" i="69" s="1"/>
  <c r="AQ121" i="69"/>
  <c r="AT121" i="69" s="1"/>
  <c r="L121" i="69" s="1"/>
  <c r="AG121" i="69" s="1"/>
  <c r="AQ125" i="69"/>
  <c r="AT125" i="69" s="1"/>
  <c r="L125" i="69" s="1"/>
  <c r="AG125" i="69" s="1"/>
  <c r="AQ26" i="69"/>
  <c r="AT26" i="69" s="1"/>
  <c r="AV26" i="69" s="1"/>
  <c r="AQ34" i="69"/>
  <c r="AT34" i="69" s="1"/>
  <c r="L34" i="69" s="1"/>
  <c r="AG34" i="69" s="1"/>
  <c r="AQ36" i="69"/>
  <c r="AT36" i="69" s="1"/>
  <c r="L36" i="69" s="1"/>
  <c r="AG36" i="69" s="1"/>
  <c r="AQ44" i="69"/>
  <c r="AT44" i="69" s="1"/>
  <c r="L44" i="69" s="1"/>
  <c r="AG44" i="69" s="1"/>
  <c r="AQ50" i="69"/>
  <c r="AT50" i="69" s="1"/>
  <c r="AV50" i="69" s="1"/>
  <c r="AQ60" i="69"/>
  <c r="AT60" i="69" s="1"/>
  <c r="L60" i="69" s="1"/>
  <c r="AG60" i="69" s="1"/>
  <c r="AQ62" i="69"/>
  <c r="AT62" i="69" s="1"/>
  <c r="L62" i="69" s="1"/>
  <c r="AG62" i="69" s="1"/>
  <c r="AQ66" i="69"/>
  <c r="AT66" i="69" s="1"/>
  <c r="L66" i="69" s="1"/>
  <c r="AG66" i="69" s="1"/>
  <c r="AQ76" i="69"/>
  <c r="AT76" i="69" s="1"/>
  <c r="L76" i="69" s="1"/>
  <c r="AG76" i="69" s="1"/>
  <c r="AQ78" i="69"/>
  <c r="AT78" i="69" s="1"/>
  <c r="L78" i="69" s="1"/>
  <c r="AG78" i="69" s="1"/>
  <c r="AQ82" i="69"/>
  <c r="AT82" i="69" s="1"/>
  <c r="L82" i="69" s="1"/>
  <c r="AG82" i="69" s="1"/>
  <c r="AQ94" i="69"/>
  <c r="AT94" i="69" s="1"/>
  <c r="L94" i="69" s="1"/>
  <c r="AG94" i="69" s="1"/>
  <c r="AQ98" i="69"/>
  <c r="AT98" i="69" s="1"/>
  <c r="L98" i="69" s="1"/>
  <c r="AG98" i="69" s="1"/>
  <c r="AQ100" i="69"/>
  <c r="AT100" i="69" s="1"/>
  <c r="L100" i="69" s="1"/>
  <c r="AG100" i="69" s="1"/>
  <c r="AQ110" i="69"/>
  <c r="AT110" i="69" s="1"/>
  <c r="L110" i="69" s="1"/>
  <c r="AG110" i="69" s="1"/>
  <c r="AQ114" i="69"/>
  <c r="AT114" i="69" s="1"/>
  <c r="L114" i="69" s="1"/>
  <c r="AG114" i="69" s="1"/>
  <c r="AQ116" i="69"/>
  <c r="AT116" i="69" s="1"/>
  <c r="L116" i="69" s="1"/>
  <c r="AG116" i="69" s="1"/>
  <c r="AQ126" i="69"/>
  <c r="AT126" i="69" s="1"/>
  <c r="L126" i="69" s="1"/>
  <c r="AG126" i="69" s="1"/>
  <c r="AQ130" i="69"/>
  <c r="AT130" i="69" s="1"/>
  <c r="L130" i="69" s="1"/>
  <c r="AG130" i="69" s="1"/>
  <c r="AQ132" i="69"/>
  <c r="AT132" i="69" s="1"/>
  <c r="L132" i="69" s="1"/>
  <c r="AG132" i="69" s="1"/>
  <c r="AR177" i="69"/>
  <c r="AR185" i="69"/>
  <c r="AT138" i="69"/>
  <c r="L138" i="69" s="1"/>
  <c r="AG138" i="69" s="1"/>
  <c r="AT170" i="69"/>
  <c r="AT186" i="69"/>
  <c r="L186" i="69" s="1"/>
  <c r="AG186" i="69" s="1"/>
  <c r="L173" i="69"/>
  <c r="AG173" i="69" s="1"/>
  <c r="L181" i="69"/>
  <c r="AG181" i="69" s="1"/>
  <c r="L189" i="69"/>
  <c r="AG189" i="69" s="1"/>
  <c r="L197" i="69"/>
  <c r="AG197" i="69" s="1"/>
  <c r="L176" i="69"/>
  <c r="AG176" i="69" s="1"/>
  <c r="L192" i="69"/>
  <c r="AG192" i="69" s="1"/>
  <c r="L169" i="69"/>
  <c r="AG169" i="69" s="1"/>
  <c r="L171" i="69"/>
  <c r="AG171" i="69" s="1"/>
  <c r="L175" i="69"/>
  <c r="AG175" i="69" s="1"/>
  <c r="L177" i="69"/>
  <c r="AG177" i="69" s="1"/>
  <c r="L179" i="69"/>
  <c r="AG179" i="69" s="1"/>
  <c r="L183" i="69"/>
  <c r="AG183" i="69" s="1"/>
  <c r="L187" i="69"/>
  <c r="AG187" i="69" s="1"/>
  <c r="L193" i="69"/>
  <c r="AG193" i="69" s="1"/>
  <c r="L195" i="69"/>
  <c r="AG195" i="69" s="1"/>
  <c r="L170" i="69"/>
  <c r="AG170" i="69" s="1"/>
  <c r="L194" i="69"/>
  <c r="AG194" i="69" s="1"/>
  <c r="AI188" i="69"/>
  <c r="AV188" i="69" s="1"/>
  <c r="AT151" i="69"/>
  <c r="AT128" i="69"/>
  <c r="L128" i="69" s="1"/>
  <c r="AG128" i="69" s="1"/>
  <c r="AT144" i="69"/>
  <c r="L144" i="69" s="1"/>
  <c r="AG144" i="69" s="1"/>
  <c r="AT154" i="69"/>
  <c r="L154" i="69" s="1"/>
  <c r="AG154" i="69" s="1"/>
  <c r="AT157" i="69"/>
  <c r="AT165" i="69"/>
  <c r="L165" i="69" s="1"/>
  <c r="AG165" i="69" s="1"/>
  <c r="AT120" i="69"/>
  <c r="L120" i="69" s="1"/>
  <c r="AG120" i="69" s="1"/>
  <c r="AT136" i="69"/>
  <c r="L136" i="69" s="1"/>
  <c r="AG136" i="69" s="1"/>
  <c r="AT146" i="69"/>
  <c r="L146" i="69" s="1"/>
  <c r="AG146" i="69" s="1"/>
  <c r="AT162" i="69"/>
  <c r="L162" i="69" s="1"/>
  <c r="AG162" i="69" s="1"/>
  <c r="AR119" i="69"/>
  <c r="AR123" i="69"/>
  <c r="AR135" i="69"/>
  <c r="AQ111" i="69"/>
  <c r="AT111" i="69" s="1"/>
  <c r="L111" i="69" s="1"/>
  <c r="AG111" i="69" s="1"/>
  <c r="AQ115" i="69"/>
  <c r="AT115" i="69" s="1"/>
  <c r="L115" i="69" s="1"/>
  <c r="AG115" i="69" s="1"/>
  <c r="AQ127" i="69"/>
  <c r="AT127" i="69" s="1"/>
  <c r="L127" i="69" s="1"/>
  <c r="AG127" i="69" s="1"/>
  <c r="AQ131" i="69"/>
  <c r="AT131" i="69" s="1"/>
  <c r="L131" i="69" s="1"/>
  <c r="AG131" i="69" s="1"/>
  <c r="L143" i="69"/>
  <c r="AG143" i="69" s="1"/>
  <c r="L157" i="69"/>
  <c r="AG157" i="69" s="1"/>
  <c r="L142" i="69"/>
  <c r="AG142" i="69" s="1"/>
  <c r="L133" i="69"/>
  <c r="AG133" i="69" s="1"/>
  <c r="L141" i="69"/>
  <c r="AG141" i="69" s="1"/>
  <c r="L147" i="69"/>
  <c r="AG147" i="69" s="1"/>
  <c r="L149" i="69"/>
  <c r="AG149" i="69" s="1"/>
  <c r="L153" i="69"/>
  <c r="AG153" i="69" s="1"/>
  <c r="L161" i="69"/>
  <c r="AG161" i="69" s="1"/>
  <c r="L163" i="69"/>
  <c r="AG163" i="69" s="1"/>
  <c r="L152" i="69"/>
  <c r="AG152" i="69" s="1"/>
  <c r="AT86" i="69"/>
  <c r="L86" i="69" s="1"/>
  <c r="AG86" i="69" s="1"/>
  <c r="AR75" i="69"/>
  <c r="AR83" i="69"/>
  <c r="AR91" i="69"/>
  <c r="AR103" i="69"/>
  <c r="AR107" i="69"/>
  <c r="AR87" i="69"/>
  <c r="L91" i="69"/>
  <c r="AG91" i="69" s="1"/>
  <c r="AR67" i="69"/>
  <c r="AR71" i="69"/>
  <c r="AR79" i="69"/>
  <c r="AR95" i="69"/>
  <c r="AR99" i="69"/>
  <c r="AR29" i="69"/>
  <c r="AR33" i="69"/>
  <c r="AR39" i="69"/>
  <c r="AR43" i="69"/>
  <c r="AR47" i="69"/>
  <c r="AR51" i="69"/>
  <c r="AR55" i="69"/>
  <c r="AR63" i="69"/>
  <c r="AR22" i="69"/>
  <c r="AQ59" i="69"/>
  <c r="AT59" i="69" s="1"/>
  <c r="L59" i="69" s="1"/>
  <c r="AG59" i="69" s="1"/>
  <c r="AR25" i="69"/>
  <c r="AQ22" i="69"/>
  <c r="AT22" i="69" s="1"/>
  <c r="L64" i="69"/>
  <c r="AG64" i="69" s="1"/>
  <c r="AK180" i="69"/>
  <c r="AX180" i="69" s="1"/>
  <c r="AK172" i="69"/>
  <c r="AX172" i="69" s="1"/>
  <c r="AK204" i="69"/>
  <c r="AX204" i="69" s="1"/>
  <c r="AK311" i="69"/>
  <c r="AX311" i="69" s="1"/>
  <c r="AJ327" i="69"/>
  <c r="AW327" i="69" s="1"/>
  <c r="AI160" i="69"/>
  <c r="AV160" i="69" s="1"/>
  <c r="AJ160" i="69"/>
  <c r="AW160" i="69" s="1"/>
  <c r="AK160" i="69"/>
  <c r="AX160" i="69" s="1"/>
  <c r="AK162" i="69"/>
  <c r="AI162" i="69"/>
  <c r="AV162" i="69" s="1"/>
  <c r="AJ162" i="69"/>
  <c r="AW162" i="69" s="1"/>
  <c r="AI168" i="69"/>
  <c r="AV168" i="69" s="1"/>
  <c r="AJ168" i="69"/>
  <c r="AW168" i="69" s="1"/>
  <c r="AK168" i="69"/>
  <c r="AX168" i="69" s="1"/>
  <c r="AK170" i="69"/>
  <c r="AX170" i="69" s="1"/>
  <c r="AI170" i="69"/>
  <c r="AV170" i="69" s="1"/>
  <c r="AJ170" i="69"/>
  <c r="AW170" i="69" s="1"/>
  <c r="AI176" i="69"/>
  <c r="AV176" i="69" s="1"/>
  <c r="AJ176" i="69"/>
  <c r="AW176" i="69" s="1"/>
  <c r="AK176" i="69"/>
  <c r="AX176" i="69" s="1"/>
  <c r="AK178" i="69"/>
  <c r="AI178" i="69"/>
  <c r="AV178" i="69" s="1"/>
  <c r="AJ178" i="69"/>
  <c r="AW178" i="69" s="1"/>
  <c r="AI184" i="69"/>
  <c r="AV184" i="69" s="1"/>
  <c r="AJ184" i="69"/>
  <c r="AK184" i="69"/>
  <c r="AX184" i="69" s="1"/>
  <c r="AK186" i="69"/>
  <c r="AI186" i="69"/>
  <c r="AV186" i="69" s="1"/>
  <c r="AJ186" i="69"/>
  <c r="AW186" i="69" s="1"/>
  <c r="AI192" i="69"/>
  <c r="AV192" i="69" s="1"/>
  <c r="AJ192" i="69"/>
  <c r="AK192" i="69"/>
  <c r="AX192" i="69" s="1"/>
  <c r="AK194" i="69"/>
  <c r="AX194" i="69" s="1"/>
  <c r="AI194" i="69"/>
  <c r="AV194" i="69" s="1"/>
  <c r="AJ194" i="69"/>
  <c r="AW194" i="69" s="1"/>
  <c r="AI200" i="69"/>
  <c r="AV200" i="69" s="1"/>
  <c r="AJ200" i="69"/>
  <c r="AW200" i="69" s="1"/>
  <c r="AK200" i="69"/>
  <c r="AX200" i="69" s="1"/>
  <c r="AK202" i="69"/>
  <c r="AX202" i="69" s="1"/>
  <c r="AI202" i="69"/>
  <c r="AV202" i="69" s="1"/>
  <c r="AJ202" i="69"/>
  <c r="AW202" i="69" s="1"/>
  <c r="AI208" i="69"/>
  <c r="AV208" i="69" s="1"/>
  <c r="AJ208" i="69"/>
  <c r="AW208" i="69" s="1"/>
  <c r="AK208" i="69"/>
  <c r="AX208" i="69" s="1"/>
  <c r="AK210" i="69"/>
  <c r="AX210" i="69" s="1"/>
  <c r="AI210" i="69"/>
  <c r="AV210" i="69" s="1"/>
  <c r="AJ210" i="69"/>
  <c r="AW210" i="69" s="1"/>
  <c r="AI216" i="69"/>
  <c r="AV216" i="69" s="1"/>
  <c r="AJ216" i="69"/>
  <c r="AW216" i="69" s="1"/>
  <c r="AK216" i="69"/>
  <c r="AX216" i="69" s="1"/>
  <c r="AK218" i="69"/>
  <c r="AX218" i="69" s="1"/>
  <c r="AI218" i="69"/>
  <c r="AV218" i="69" s="1"/>
  <c r="AJ218" i="69"/>
  <c r="AW218" i="69" s="1"/>
  <c r="AI315" i="69"/>
  <c r="AV315" i="69" s="1"/>
  <c r="AJ315" i="69"/>
  <c r="AW315" i="69" s="1"/>
  <c r="AK315" i="69"/>
  <c r="AX315" i="69" s="1"/>
  <c r="AK317" i="69"/>
  <c r="AX317" i="69" s="1"/>
  <c r="AI317" i="69"/>
  <c r="AV317" i="69" s="1"/>
  <c r="AJ317" i="69"/>
  <c r="AW317" i="69" s="1"/>
  <c r="AI323" i="69"/>
  <c r="AV323" i="69" s="1"/>
  <c r="AJ323" i="69"/>
  <c r="AW323" i="69" s="1"/>
  <c r="AK323" i="69"/>
  <c r="AX323" i="69" s="1"/>
  <c r="AK325" i="69"/>
  <c r="AX325" i="69" s="1"/>
  <c r="AI325" i="69"/>
  <c r="AV325" i="69" s="1"/>
  <c r="AJ325" i="69"/>
  <c r="AW325" i="69" s="1"/>
  <c r="AI331" i="69"/>
  <c r="AV331" i="69" s="1"/>
  <c r="AJ331" i="69"/>
  <c r="AW331" i="69" s="1"/>
  <c r="AK331" i="69"/>
  <c r="AX331" i="69" s="1"/>
  <c r="AK337" i="69"/>
  <c r="AX337" i="69" s="1"/>
  <c r="AJ337" i="69"/>
  <c r="AW337" i="69" s="1"/>
  <c r="AI337" i="69"/>
  <c r="AV337" i="69" s="1"/>
  <c r="AK341" i="69"/>
  <c r="AX341" i="69" s="1"/>
  <c r="AI341" i="69"/>
  <c r="AV341" i="69" s="1"/>
  <c r="AJ341" i="69"/>
  <c r="AW341" i="69" s="1"/>
  <c r="AI347" i="69"/>
  <c r="AV347" i="69" s="1"/>
  <c r="AJ347" i="69"/>
  <c r="AW347" i="69" s="1"/>
  <c r="AK347" i="69"/>
  <c r="AX347" i="69" s="1"/>
  <c r="AK158" i="69"/>
  <c r="AX158" i="69" s="1"/>
  <c r="AJ158" i="69"/>
  <c r="AW158" i="69" s="1"/>
  <c r="AI158" i="69"/>
  <c r="AV158" i="69" s="1"/>
  <c r="AK166" i="69"/>
  <c r="AX166" i="69" s="1"/>
  <c r="AJ166" i="69"/>
  <c r="AW166" i="69" s="1"/>
  <c r="AI166" i="69"/>
  <c r="AV166" i="69" s="1"/>
  <c r="AK174" i="69"/>
  <c r="AX174" i="69" s="1"/>
  <c r="AJ174" i="69"/>
  <c r="AW174" i="69" s="1"/>
  <c r="AI174" i="69"/>
  <c r="AV174" i="69" s="1"/>
  <c r="AK182" i="69"/>
  <c r="AJ182" i="69"/>
  <c r="AW182" i="69" s="1"/>
  <c r="AI182" i="69"/>
  <c r="AV182" i="69" s="1"/>
  <c r="AK190" i="69"/>
  <c r="AX190" i="69" s="1"/>
  <c r="AJ190" i="69"/>
  <c r="AI190" i="69"/>
  <c r="AV190" i="69" s="1"/>
  <c r="AK198" i="69"/>
  <c r="AX198" i="69" s="1"/>
  <c r="AJ198" i="69"/>
  <c r="AW198" i="69" s="1"/>
  <c r="AI198" i="69"/>
  <c r="AV198" i="69" s="1"/>
  <c r="AK206" i="69"/>
  <c r="AX206" i="69" s="1"/>
  <c r="AJ206" i="69"/>
  <c r="AW206" i="69" s="1"/>
  <c r="AI206" i="69"/>
  <c r="AV206" i="69" s="1"/>
  <c r="AK214" i="69"/>
  <c r="AX214" i="69" s="1"/>
  <c r="AJ214" i="69"/>
  <c r="AW214" i="69" s="1"/>
  <c r="AI214" i="69"/>
  <c r="AV214" i="69" s="1"/>
  <c r="AK313" i="69"/>
  <c r="AX313" i="69" s="1"/>
  <c r="AJ313" i="69"/>
  <c r="AW313" i="69" s="1"/>
  <c r="AI313" i="69"/>
  <c r="AV313" i="69" s="1"/>
  <c r="AK321" i="69"/>
  <c r="AX321" i="69" s="1"/>
  <c r="AJ321" i="69"/>
  <c r="AW321" i="69" s="1"/>
  <c r="AI321" i="69"/>
  <c r="AV321" i="69" s="1"/>
  <c r="AK329" i="69"/>
  <c r="AX329" i="69" s="1"/>
  <c r="AJ329" i="69"/>
  <c r="AW329" i="69" s="1"/>
  <c r="AI329" i="69"/>
  <c r="AV329" i="69" s="1"/>
  <c r="AK333" i="69"/>
  <c r="AX333" i="69" s="1"/>
  <c r="AI333" i="69"/>
  <c r="AV333" i="69" s="1"/>
  <c r="AJ333" i="69"/>
  <c r="AW333" i="69" s="1"/>
  <c r="AI339" i="69"/>
  <c r="AV339" i="69" s="1"/>
  <c r="AJ339" i="69"/>
  <c r="AW339" i="69" s="1"/>
  <c r="AK339" i="69"/>
  <c r="AX339" i="69" s="1"/>
  <c r="AK345" i="69"/>
  <c r="AX345" i="69" s="1"/>
  <c r="AJ345" i="69"/>
  <c r="AW345" i="69" s="1"/>
  <c r="AI345" i="69"/>
  <c r="AV345" i="69" s="1"/>
  <c r="AK349" i="69"/>
  <c r="AX349" i="69" s="1"/>
  <c r="AI349" i="69"/>
  <c r="AV349" i="69" s="1"/>
  <c r="AJ349" i="69"/>
  <c r="AW349" i="69" s="1"/>
  <c r="AJ157" i="69"/>
  <c r="AW157" i="69" s="1"/>
  <c r="AI157" i="69"/>
  <c r="AV157" i="69" s="1"/>
  <c r="AK157" i="69"/>
  <c r="AX157" i="69" s="1"/>
  <c r="AJ161" i="69"/>
  <c r="AW161" i="69" s="1"/>
  <c r="AI161" i="69"/>
  <c r="AV161" i="69" s="1"/>
  <c r="AK161" i="69"/>
  <c r="AX161" i="69" s="1"/>
  <c r="AJ165" i="69"/>
  <c r="AI165" i="69"/>
  <c r="AV165" i="69" s="1"/>
  <c r="AK165" i="69"/>
  <c r="AX165" i="69" s="1"/>
  <c r="AJ169" i="69"/>
  <c r="AW169" i="69" s="1"/>
  <c r="AI169" i="69"/>
  <c r="AV169" i="69" s="1"/>
  <c r="AK169" i="69"/>
  <c r="AX169" i="69" s="1"/>
  <c r="AJ173" i="69"/>
  <c r="AW173" i="69" s="1"/>
  <c r="AI173" i="69"/>
  <c r="AV173" i="69" s="1"/>
  <c r="AK173" i="69"/>
  <c r="AX173" i="69" s="1"/>
  <c r="AJ177" i="69"/>
  <c r="AW177" i="69" s="1"/>
  <c r="AI177" i="69"/>
  <c r="AV177" i="69" s="1"/>
  <c r="AK177" i="69"/>
  <c r="AX177" i="69" s="1"/>
  <c r="AJ181" i="69"/>
  <c r="AI181" i="69"/>
  <c r="AV181" i="69" s="1"/>
  <c r="AK181" i="69"/>
  <c r="AX181" i="69" s="1"/>
  <c r="AJ185" i="69"/>
  <c r="AW185" i="69" s="1"/>
  <c r="AI185" i="69"/>
  <c r="AV185" i="69" s="1"/>
  <c r="AK185" i="69"/>
  <c r="AX185" i="69" s="1"/>
  <c r="AJ189" i="69"/>
  <c r="AW189" i="69" s="1"/>
  <c r="AI189" i="69"/>
  <c r="AV189" i="69" s="1"/>
  <c r="AK189" i="69"/>
  <c r="AX189" i="69" s="1"/>
  <c r="AJ193" i="69"/>
  <c r="AW193" i="69" s="1"/>
  <c r="AI193" i="69"/>
  <c r="AV193" i="69" s="1"/>
  <c r="AK193" i="69"/>
  <c r="AX193" i="69" s="1"/>
  <c r="AJ197" i="69"/>
  <c r="AW197" i="69" s="1"/>
  <c r="AI197" i="69"/>
  <c r="AV197" i="69" s="1"/>
  <c r="AK197" i="69"/>
  <c r="AX197" i="69" s="1"/>
  <c r="AJ201" i="69"/>
  <c r="AW201" i="69" s="1"/>
  <c r="AI201" i="69"/>
  <c r="AV201" i="69" s="1"/>
  <c r="AK201" i="69"/>
  <c r="AX201" i="69" s="1"/>
  <c r="AJ205" i="69"/>
  <c r="AW205" i="69" s="1"/>
  <c r="AI205" i="69"/>
  <c r="AV205" i="69" s="1"/>
  <c r="AK205" i="69"/>
  <c r="AX205" i="69" s="1"/>
  <c r="AJ209" i="69"/>
  <c r="AW209" i="69" s="1"/>
  <c r="AI209" i="69"/>
  <c r="AV209" i="69" s="1"/>
  <c r="AK209" i="69"/>
  <c r="AX209" i="69" s="1"/>
  <c r="AJ213" i="69"/>
  <c r="AW213" i="69" s="1"/>
  <c r="AI213" i="69"/>
  <c r="AV213" i="69" s="1"/>
  <c r="AK213" i="69"/>
  <c r="AX213" i="69" s="1"/>
  <c r="AJ217" i="69"/>
  <c r="AW217" i="69" s="1"/>
  <c r="AI217" i="69"/>
  <c r="AV217" i="69" s="1"/>
  <c r="AK217" i="69"/>
  <c r="AX217" i="69" s="1"/>
  <c r="AJ312" i="69"/>
  <c r="AW312" i="69" s="1"/>
  <c r="AI312" i="69"/>
  <c r="AV312" i="69" s="1"/>
  <c r="AK312" i="69"/>
  <c r="AX312" i="69" s="1"/>
  <c r="AJ316" i="69"/>
  <c r="AW316" i="69" s="1"/>
  <c r="AI316" i="69"/>
  <c r="AV316" i="69" s="1"/>
  <c r="AK316" i="69"/>
  <c r="AX316" i="69" s="1"/>
  <c r="AJ320" i="69"/>
  <c r="AW320" i="69" s="1"/>
  <c r="AI320" i="69"/>
  <c r="AV320" i="69" s="1"/>
  <c r="AK320" i="69"/>
  <c r="AX320" i="69" s="1"/>
  <c r="AJ324" i="69"/>
  <c r="AW324" i="69" s="1"/>
  <c r="AI324" i="69"/>
  <c r="AV324" i="69" s="1"/>
  <c r="AK324" i="69"/>
  <c r="AX324" i="69" s="1"/>
  <c r="AJ328" i="69"/>
  <c r="AW328" i="69" s="1"/>
  <c r="AI328" i="69"/>
  <c r="AV328" i="69" s="1"/>
  <c r="AK328" i="69"/>
  <c r="AX328" i="69" s="1"/>
  <c r="AJ332" i="69"/>
  <c r="AW332" i="69" s="1"/>
  <c r="AI332" i="69"/>
  <c r="AV332" i="69" s="1"/>
  <c r="AK332" i="69"/>
  <c r="AX332" i="69" s="1"/>
  <c r="AJ336" i="69"/>
  <c r="AW336" i="69" s="1"/>
  <c r="AI336" i="69"/>
  <c r="AV336" i="69" s="1"/>
  <c r="AK336" i="69"/>
  <c r="AX336" i="69" s="1"/>
  <c r="AJ340" i="69"/>
  <c r="AW340" i="69" s="1"/>
  <c r="AI340" i="69"/>
  <c r="AV340" i="69" s="1"/>
  <c r="AK340" i="69"/>
  <c r="AX340" i="69" s="1"/>
  <c r="AJ344" i="69"/>
  <c r="AW344" i="69" s="1"/>
  <c r="AI344" i="69"/>
  <c r="AV344" i="69" s="1"/>
  <c r="AK344" i="69"/>
  <c r="AX344" i="69" s="1"/>
  <c r="AJ348" i="69"/>
  <c r="AW348" i="69" s="1"/>
  <c r="AI348" i="69"/>
  <c r="AV348" i="69" s="1"/>
  <c r="AK348" i="69"/>
  <c r="AX348" i="69" s="1"/>
  <c r="AI153" i="69"/>
  <c r="AV153" i="69" s="1"/>
  <c r="AJ153" i="69"/>
  <c r="AW153" i="69" s="1"/>
  <c r="AK153" i="69"/>
  <c r="AX153" i="69" s="1"/>
  <c r="AJ155" i="69"/>
  <c r="AW155" i="69" s="1"/>
  <c r="AI155" i="69"/>
  <c r="AV155" i="69" s="1"/>
  <c r="AK155" i="69"/>
  <c r="AX155" i="69" s="1"/>
  <c r="AJ159" i="69"/>
  <c r="AW159" i="69" s="1"/>
  <c r="AI159" i="69"/>
  <c r="AV159" i="69" s="1"/>
  <c r="AK159" i="69"/>
  <c r="AX159" i="69" s="1"/>
  <c r="AJ163" i="69"/>
  <c r="AW163" i="69" s="1"/>
  <c r="AI163" i="69"/>
  <c r="AV163" i="69" s="1"/>
  <c r="AK163" i="69"/>
  <c r="AX163" i="69" s="1"/>
  <c r="AJ167" i="69"/>
  <c r="AW167" i="69" s="1"/>
  <c r="AI167" i="69"/>
  <c r="AV167" i="69" s="1"/>
  <c r="AK167" i="69"/>
  <c r="AJ171" i="69"/>
  <c r="AW171" i="69" s="1"/>
  <c r="AI171" i="69"/>
  <c r="AV171" i="69" s="1"/>
  <c r="AK171" i="69"/>
  <c r="AX171" i="69" s="1"/>
  <c r="AJ175" i="69"/>
  <c r="AW175" i="69" s="1"/>
  <c r="AI175" i="69"/>
  <c r="AV175" i="69" s="1"/>
  <c r="AK175" i="69"/>
  <c r="AX175" i="69" s="1"/>
  <c r="AJ179" i="69"/>
  <c r="AW179" i="69" s="1"/>
  <c r="AI179" i="69"/>
  <c r="AV179" i="69" s="1"/>
  <c r="AK179" i="69"/>
  <c r="AX179" i="69" s="1"/>
  <c r="AJ183" i="69"/>
  <c r="AI183" i="69"/>
  <c r="AV183" i="69" s="1"/>
  <c r="AK183" i="69"/>
  <c r="AX183" i="69" s="1"/>
  <c r="AJ187" i="69"/>
  <c r="AW187" i="69" s="1"/>
  <c r="AI187" i="69"/>
  <c r="AV187" i="69" s="1"/>
  <c r="AK187" i="69"/>
  <c r="AX187" i="69" s="1"/>
  <c r="AJ191" i="69"/>
  <c r="AI191" i="69"/>
  <c r="AV191" i="69" s="1"/>
  <c r="AK191" i="69"/>
  <c r="AX191" i="69" s="1"/>
  <c r="AJ195" i="69"/>
  <c r="AW195" i="69" s="1"/>
  <c r="AI195" i="69"/>
  <c r="AV195" i="69" s="1"/>
  <c r="AK195" i="69"/>
  <c r="AX195" i="69" s="1"/>
  <c r="AJ199" i="69"/>
  <c r="AW199" i="69" s="1"/>
  <c r="AI199" i="69"/>
  <c r="AV199" i="69" s="1"/>
  <c r="AK199" i="69"/>
  <c r="AX199" i="69" s="1"/>
  <c r="AJ203" i="69"/>
  <c r="AW203" i="69" s="1"/>
  <c r="AI203" i="69"/>
  <c r="AV203" i="69" s="1"/>
  <c r="AK203" i="69"/>
  <c r="AX203" i="69" s="1"/>
  <c r="AJ207" i="69"/>
  <c r="AW207" i="69" s="1"/>
  <c r="AI207" i="69"/>
  <c r="AV207" i="69" s="1"/>
  <c r="AK207" i="69"/>
  <c r="AX207" i="69" s="1"/>
  <c r="AJ211" i="69"/>
  <c r="AW211" i="69" s="1"/>
  <c r="AI211" i="69"/>
  <c r="AV211" i="69" s="1"/>
  <c r="AK211" i="69"/>
  <c r="AX211" i="69" s="1"/>
  <c r="AJ215" i="69"/>
  <c r="AW215" i="69" s="1"/>
  <c r="AI215" i="69"/>
  <c r="AV215" i="69" s="1"/>
  <c r="AK215" i="69"/>
  <c r="AX215" i="69" s="1"/>
  <c r="AJ219" i="69"/>
  <c r="AW219" i="69" s="1"/>
  <c r="AI219" i="69"/>
  <c r="AV219" i="69" s="1"/>
  <c r="AK219" i="69"/>
  <c r="AX219" i="69" s="1"/>
  <c r="AJ314" i="69"/>
  <c r="AW314" i="69" s="1"/>
  <c r="AI314" i="69"/>
  <c r="AV314" i="69" s="1"/>
  <c r="AK314" i="69"/>
  <c r="AX314" i="69" s="1"/>
  <c r="AJ318" i="69"/>
  <c r="AW318" i="69" s="1"/>
  <c r="AI318" i="69"/>
  <c r="AV318" i="69" s="1"/>
  <c r="AK318" i="69"/>
  <c r="AX318" i="69" s="1"/>
  <c r="AJ322" i="69"/>
  <c r="AW322" i="69" s="1"/>
  <c r="AI322" i="69"/>
  <c r="AV322" i="69" s="1"/>
  <c r="AK322" i="69"/>
  <c r="AX322" i="69" s="1"/>
  <c r="AJ326" i="69"/>
  <c r="AW326" i="69" s="1"/>
  <c r="AI326" i="69"/>
  <c r="AV326" i="69" s="1"/>
  <c r="AK326" i="69"/>
  <c r="AX326" i="69" s="1"/>
  <c r="AJ330" i="69"/>
  <c r="AW330" i="69" s="1"/>
  <c r="AI330" i="69"/>
  <c r="AV330" i="69" s="1"/>
  <c r="AK330" i="69"/>
  <c r="AX330" i="69" s="1"/>
  <c r="AJ334" i="69"/>
  <c r="AW334" i="69" s="1"/>
  <c r="AI334" i="69"/>
  <c r="AV334" i="69" s="1"/>
  <c r="AK334" i="69"/>
  <c r="AX334" i="69" s="1"/>
  <c r="AJ338" i="69"/>
  <c r="AW338" i="69" s="1"/>
  <c r="AI338" i="69"/>
  <c r="AV338" i="69" s="1"/>
  <c r="AK338" i="69"/>
  <c r="AX338" i="69" s="1"/>
  <c r="AJ342" i="69"/>
  <c r="AW342" i="69" s="1"/>
  <c r="AI342" i="69"/>
  <c r="AV342" i="69" s="1"/>
  <c r="AK342" i="69"/>
  <c r="AX342" i="69" s="1"/>
  <c r="AJ346" i="69"/>
  <c r="AW346" i="69" s="1"/>
  <c r="AI346" i="69"/>
  <c r="AV346" i="69" s="1"/>
  <c r="AK346" i="69"/>
  <c r="AX346" i="69" s="1"/>
  <c r="AJ350" i="69"/>
  <c r="AW350" i="69" s="1"/>
  <c r="AI350" i="69"/>
  <c r="AV350" i="69" s="1"/>
  <c r="AK350" i="69"/>
  <c r="AX350" i="69" s="1"/>
  <c r="AI152" i="69"/>
  <c r="AV152" i="69" s="1"/>
  <c r="AJ152" i="69"/>
  <c r="AW152" i="69" s="1"/>
  <c r="AK152" i="69"/>
  <c r="AX152" i="69" s="1"/>
  <c r="AI154" i="69"/>
  <c r="AV154" i="69" s="1"/>
  <c r="AJ154" i="69"/>
  <c r="AW154" i="69" s="1"/>
  <c r="AK154" i="69"/>
  <c r="AD5" i="69"/>
  <c r="P59" i="2" s="1"/>
  <c r="F17" i="69"/>
  <c r="AV58" i="69" l="1"/>
  <c r="AV65" i="69"/>
  <c r="AV66" i="69"/>
  <c r="AV62" i="69"/>
  <c r="AV69" i="69"/>
  <c r="AV54" i="69"/>
  <c r="AV67" i="69"/>
  <c r="AV64" i="69"/>
  <c r="AV63" i="69"/>
  <c r="U5" i="69"/>
  <c r="G59" i="2" s="1"/>
  <c r="G60" i="2" s="1"/>
  <c r="Q8" i="69"/>
  <c r="Q6" i="69"/>
  <c r="R5" i="69"/>
  <c r="S5" i="69" s="1"/>
  <c r="AX80" i="69"/>
  <c r="AX74" i="69"/>
  <c r="AX71" i="69"/>
  <c r="L77" i="69"/>
  <c r="AG77" i="69" s="1"/>
  <c r="AX48" i="69"/>
  <c r="AX75" i="69"/>
  <c r="AW63" i="69"/>
  <c r="AX77" i="69"/>
  <c r="AX72" i="69"/>
  <c r="AX78" i="69"/>
  <c r="AW76" i="69"/>
  <c r="AX79" i="69"/>
  <c r="F16" i="69"/>
  <c r="V5" i="69" s="1"/>
  <c r="H59" i="2" s="1"/>
  <c r="AV22" i="69"/>
  <c r="F19" i="69"/>
  <c r="W5" i="69" s="1"/>
  <c r="I59" i="2" s="1"/>
  <c r="AV59" i="69"/>
  <c r="AV51" i="69"/>
  <c r="AV47" i="69"/>
  <c r="AV45" i="69"/>
  <c r="AV57" i="69"/>
  <c r="AV48" i="69"/>
  <c r="AV46" i="69"/>
  <c r="AV52" i="69"/>
  <c r="AV43" i="69"/>
  <c r="AV53" i="69"/>
  <c r="AV30" i="69"/>
  <c r="AV41" i="69"/>
  <c r="AV32" i="69"/>
  <c r="AV27" i="69"/>
  <c r="AV31" i="69"/>
  <c r="AX59" i="69"/>
  <c r="AX40" i="69"/>
  <c r="AX44" i="69"/>
  <c r="AX41" i="69"/>
  <c r="AW35" i="69"/>
  <c r="AV28" i="69"/>
  <c r="AK5" i="69"/>
  <c r="W59" i="2" s="1"/>
  <c r="Y19" i="69"/>
  <c r="L42" i="69"/>
  <c r="AG42" i="69" s="1"/>
  <c r="AV42" i="69"/>
  <c r="AV44" i="69"/>
  <c r="AV33" i="69"/>
  <c r="AW24" i="69"/>
  <c r="AV24" i="69"/>
  <c r="Z20" i="69"/>
  <c r="AW49" i="69"/>
  <c r="L61" i="69"/>
  <c r="AG61" i="69" s="1"/>
  <c r="AW61" i="69"/>
  <c r="AW60" i="69"/>
  <c r="AW50" i="69"/>
  <c r="AW58" i="69"/>
  <c r="AW38" i="69"/>
  <c r="AW37" i="69"/>
  <c r="AW36" i="69"/>
  <c r="AX25" i="69"/>
  <c r="AE19" i="69"/>
  <c r="L55" i="69"/>
  <c r="AG55" i="69" s="1"/>
  <c r="AW55" i="69"/>
  <c r="AV49" i="69"/>
  <c r="AV40" i="69"/>
  <c r="AW52" i="69"/>
  <c r="AV37" i="69"/>
  <c r="L39" i="69"/>
  <c r="AG39" i="69" s="1"/>
  <c r="AW39" i="69"/>
  <c r="AW53" i="69"/>
  <c r="AV38" i="69"/>
  <c r="AW47" i="69"/>
  <c r="AW42" i="69"/>
  <c r="AV36" i="69"/>
  <c r="AW30" i="69"/>
  <c r="AV35" i="69"/>
  <c r="AV25" i="69"/>
  <c r="AW26" i="69"/>
  <c r="L29" i="69"/>
  <c r="AG29" i="69" s="1"/>
  <c r="AW29" i="69"/>
  <c r="AV34" i="69"/>
  <c r="AW32" i="69"/>
  <c r="W6" i="69"/>
  <c r="F59" i="2"/>
  <c r="H35" i="2"/>
  <c r="H36" i="2" s="1"/>
  <c r="BA62" i="2" s="1"/>
  <c r="V20" i="69"/>
  <c r="P60" i="2"/>
  <c r="AW27" i="69"/>
  <c r="AX33" i="69"/>
  <c r="AX34" i="69"/>
  <c r="AX28" i="69"/>
  <c r="AX31" i="69"/>
  <c r="AW23" i="69"/>
  <c r="L23" i="69"/>
  <c r="AG23" i="69" s="1"/>
  <c r="AX23" i="69"/>
  <c r="L22" i="69"/>
  <c r="AG22" i="69" s="1"/>
  <c r="AW22" i="69"/>
  <c r="K60" i="2"/>
  <c r="AW25" i="69"/>
  <c r="AV23" i="69"/>
  <c r="AX46" i="69"/>
  <c r="L46" i="69"/>
  <c r="AG46" i="69" s="1"/>
  <c r="AW104" i="69"/>
  <c r="L104" i="69"/>
  <c r="AG104" i="69" s="1"/>
  <c r="AW181" i="69"/>
  <c r="AW184" i="69"/>
  <c r="L80" i="69"/>
  <c r="AG80" i="69" s="1"/>
  <c r="L140" i="69"/>
  <c r="AG140" i="69" s="1"/>
  <c r="L25" i="69"/>
  <c r="AG25" i="69" s="1"/>
  <c r="L71" i="69"/>
  <c r="AG71" i="69" s="1"/>
  <c r="AW146" i="69"/>
  <c r="AX96" i="69"/>
  <c r="AX115" i="69"/>
  <c r="AW188" i="69"/>
  <c r="AW40" i="69"/>
  <c r="AX120" i="69"/>
  <c r="AW144" i="69"/>
  <c r="L112" i="69"/>
  <c r="AG112" i="69" s="1"/>
  <c r="AW112" i="69"/>
  <c r="L88" i="69"/>
  <c r="AG88" i="69" s="1"/>
  <c r="AW88" i="69"/>
  <c r="L50" i="69"/>
  <c r="AG50" i="69" s="1"/>
  <c r="AX50" i="69"/>
  <c r="L93" i="69"/>
  <c r="AG93" i="69" s="1"/>
  <c r="AW93" i="69"/>
  <c r="L92" i="69"/>
  <c r="AG92" i="69" s="1"/>
  <c r="AW92" i="69"/>
  <c r="L74" i="69"/>
  <c r="AG74" i="69" s="1"/>
  <c r="AW74" i="69"/>
  <c r="L54" i="69"/>
  <c r="AG54" i="69" s="1"/>
  <c r="AX54" i="69"/>
  <c r="L129" i="69"/>
  <c r="AG129" i="69" s="1"/>
  <c r="AX129" i="69"/>
  <c r="L73" i="69"/>
  <c r="AG73" i="69" s="1"/>
  <c r="AX73" i="69"/>
  <c r="L45" i="69"/>
  <c r="AG45" i="69" s="1"/>
  <c r="AX45" i="69"/>
  <c r="L24" i="69"/>
  <c r="AG24" i="69" s="1"/>
  <c r="AX24" i="69"/>
  <c r="L151" i="69"/>
  <c r="AG151" i="69" s="1"/>
  <c r="AW151" i="69"/>
  <c r="L26" i="69"/>
  <c r="AG26" i="69" s="1"/>
  <c r="AX26" i="69"/>
  <c r="L135" i="69"/>
  <c r="AG135" i="69" s="1"/>
  <c r="AW135" i="69"/>
  <c r="L103" i="69"/>
  <c r="AG103" i="69" s="1"/>
  <c r="AW103" i="69"/>
  <c r="L95" i="69"/>
  <c r="AG95" i="69" s="1"/>
  <c r="AW95" i="69"/>
  <c r="AW137" i="69"/>
  <c r="AW113" i="69"/>
  <c r="AW59" i="69"/>
  <c r="AW99" i="69"/>
  <c r="AX108" i="69"/>
  <c r="AX60" i="69"/>
  <c r="AW164" i="69"/>
  <c r="AW180" i="69"/>
  <c r="AW138" i="69"/>
  <c r="AX128" i="69"/>
  <c r="AW106" i="69"/>
  <c r="AX86" i="69"/>
  <c r="AV68" i="69"/>
  <c r="AV56" i="69"/>
  <c r="AX127" i="69"/>
  <c r="AX87" i="69"/>
  <c r="AX55" i="69"/>
  <c r="AX39" i="69"/>
  <c r="AX27" i="69"/>
  <c r="AX49" i="69"/>
  <c r="AX29" i="69"/>
  <c r="AW109" i="69"/>
  <c r="AW83" i="69"/>
  <c r="AW51" i="69"/>
  <c r="AW33" i="69"/>
  <c r="AW139" i="69"/>
  <c r="AW85" i="69"/>
  <c r="AW41" i="69"/>
  <c r="AW196" i="69"/>
  <c r="AW150" i="69"/>
  <c r="AW136" i="69"/>
  <c r="AW126" i="69"/>
  <c r="AX114" i="69"/>
  <c r="AW110" i="69"/>
  <c r="AW102" i="69"/>
  <c r="AW94" i="69"/>
  <c r="AV78" i="69"/>
  <c r="AW70" i="69"/>
  <c r="AW62" i="69"/>
  <c r="AW44" i="69"/>
  <c r="AX32" i="69"/>
  <c r="AX121" i="69"/>
  <c r="AX97" i="69"/>
  <c r="AX69" i="69"/>
  <c r="AX154" i="69"/>
  <c r="AW191" i="69"/>
  <c r="AW183" i="69"/>
  <c r="AX167" i="69"/>
  <c r="AW165" i="69"/>
  <c r="AW190" i="69"/>
  <c r="AX182" i="69"/>
  <c r="AW192" i="69"/>
  <c r="AX186" i="69"/>
  <c r="AX178" i="69"/>
  <c r="AX162" i="69"/>
  <c r="L101" i="69"/>
  <c r="AG101" i="69" s="1"/>
  <c r="L75" i="69"/>
  <c r="AG75" i="69" s="1"/>
  <c r="L148" i="69"/>
  <c r="AG148" i="69" s="1"/>
  <c r="L117" i="69"/>
  <c r="AG117" i="69" s="1"/>
  <c r="AW43" i="69"/>
  <c r="AW107" i="69"/>
  <c r="AV61" i="69"/>
  <c r="AX132" i="69"/>
  <c r="AX76" i="69"/>
  <c r="AX36" i="69"/>
  <c r="AX52" i="69"/>
  <c r="AX134" i="69"/>
  <c r="AW122" i="69"/>
  <c r="AX118" i="69"/>
  <c r="AW98" i="69"/>
  <c r="AW90" i="69"/>
  <c r="AW82" i="69"/>
  <c r="AX38" i="69"/>
  <c r="AX30" i="69"/>
  <c r="AX131" i="69"/>
  <c r="AX119" i="69"/>
  <c r="AX111" i="69"/>
  <c r="AX63" i="69"/>
  <c r="AX47" i="69"/>
  <c r="AX35" i="69"/>
  <c r="AX57" i="69"/>
  <c r="AX22" i="69"/>
  <c r="AW105" i="69"/>
  <c r="AW67" i="69"/>
  <c r="AW79" i="69"/>
  <c r="AW123" i="69"/>
  <c r="AW89" i="69"/>
  <c r="AW81" i="69"/>
  <c r="AW65" i="69"/>
  <c r="AW31" i="69"/>
  <c r="AX116" i="69"/>
  <c r="AW156" i="69"/>
  <c r="AX130" i="69"/>
  <c r="AW124" i="69"/>
  <c r="AW100" i="69"/>
  <c r="AW84" i="69"/>
  <c r="AW72" i="69"/>
  <c r="AX66" i="69"/>
  <c r="AX58" i="69"/>
  <c r="AW48" i="69"/>
  <c r="AX42" i="69"/>
  <c r="AW34" i="69"/>
  <c r="AW28" i="69"/>
  <c r="AX145" i="69"/>
  <c r="AX125" i="69"/>
  <c r="AX53" i="69"/>
  <c r="AX37" i="69"/>
  <c r="O60" i="2"/>
  <c r="O61" i="2" s="1"/>
  <c r="W20" i="69"/>
  <c r="AI5" i="69" s="1"/>
  <c r="U59" i="2" s="1"/>
  <c r="AI20" i="69"/>
  <c r="AT5" i="69" s="1"/>
  <c r="AF59" i="2" s="1"/>
  <c r="AF60" i="2" s="1"/>
  <c r="AJ20" i="69"/>
  <c r="AK20" i="69"/>
  <c r="AV5" i="69" s="1"/>
  <c r="AH59" i="2" s="1"/>
  <c r="AU5" i="69" l="1"/>
  <c r="AG59" i="2" s="1"/>
  <c r="AH5" i="69"/>
  <c r="T59" i="2" s="1"/>
  <c r="P11" i="69"/>
  <c r="P13" i="69" s="1"/>
  <c r="D59" i="2"/>
  <c r="D60" i="2" s="1"/>
  <c r="D61" i="2" s="1"/>
  <c r="S8" i="69"/>
  <c r="I35" i="2" s="1"/>
  <c r="I36" i="2" s="1"/>
  <c r="I37" i="2" s="1"/>
  <c r="BA68" i="2"/>
  <c r="BA67" i="2" s="1"/>
  <c r="AF74" i="2"/>
  <c r="AI89" i="2"/>
  <c r="F86" i="2"/>
  <c r="F88" i="2" s="1"/>
  <c r="AW20" i="69"/>
  <c r="AX5" i="69" s="1"/>
  <c r="AX20" i="69"/>
  <c r="AV20" i="69"/>
  <c r="AW5" i="69" s="1"/>
  <c r="F60" i="2"/>
  <c r="F61" i="2" s="1"/>
  <c r="AC60" i="2"/>
  <c r="AC61" i="2" s="1"/>
  <c r="Z60" i="2"/>
  <c r="Z61" i="2" s="1"/>
  <c r="Y60" i="2"/>
  <c r="Y61" i="2" s="1"/>
  <c r="W60" i="2"/>
  <c r="W61" i="2" s="1"/>
  <c r="O8" i="2"/>
  <c r="AF19" i="69"/>
  <c r="AC19" i="69"/>
  <c r="AB19" i="69"/>
  <c r="Z19" i="69"/>
  <c r="AL5" i="69"/>
  <c r="X59" i="2" s="1"/>
  <c r="N59" i="2"/>
  <c r="G35" i="2"/>
  <c r="G36" i="2" s="1"/>
  <c r="V19" i="69"/>
  <c r="C59" i="2"/>
  <c r="C60" i="2" s="1"/>
  <c r="U60" i="2"/>
  <c r="U61" i="2" s="1"/>
  <c r="R18" i="2"/>
  <c r="R19" i="2" s="1"/>
  <c r="G61" i="2"/>
  <c r="U7" i="2"/>
  <c r="J19" i="69"/>
  <c r="H60" i="2"/>
  <c r="L60" i="2"/>
  <c r="L61" i="2" s="1"/>
  <c r="I39" i="2"/>
  <c r="H37" i="2"/>
  <c r="I60" i="2"/>
  <c r="W19" i="69"/>
  <c r="AF5" i="69"/>
  <c r="R59" i="2" s="1"/>
  <c r="AG5" i="69"/>
  <c r="S59" i="2" s="1"/>
  <c r="K61" i="2"/>
  <c r="D11" i="2" l="1"/>
  <c r="D10" i="2"/>
  <c r="E10" i="2" s="1"/>
  <c r="H72" i="2" s="1"/>
  <c r="I72" i="2" s="1"/>
  <c r="D9" i="2"/>
  <c r="BA63" i="2"/>
  <c r="U8" i="2"/>
  <c r="U9" i="2"/>
  <c r="AI59" i="2"/>
  <c r="AY20" i="69"/>
  <c r="AZ20" i="69" s="1"/>
  <c r="N60" i="2"/>
  <c r="N61" i="2" s="1"/>
  <c r="AB60" i="2"/>
  <c r="AB61" i="2" s="1"/>
  <c r="X60" i="2"/>
  <c r="X61" i="2" s="1"/>
  <c r="F92" i="2"/>
  <c r="F95" i="2" s="1"/>
  <c r="Q67" i="2" s="1"/>
  <c r="U66" i="2" s="1"/>
  <c r="C8" i="103" s="1"/>
  <c r="F103" i="2"/>
  <c r="F91" i="2"/>
  <c r="F94" i="2" s="1"/>
  <c r="Q66" i="2" s="1"/>
  <c r="S66" i="2" s="1"/>
  <c r="A8" i="103" s="1"/>
  <c r="AG60" i="2"/>
  <c r="AS5" i="69"/>
  <c r="AE59" i="2" s="1"/>
  <c r="AE60" i="2" s="1"/>
  <c r="AE61" i="2" s="1"/>
  <c r="E59" i="2"/>
  <c r="AJ59" i="2"/>
  <c r="T60" i="2"/>
  <c r="T61" i="2" s="1"/>
  <c r="S60" i="2"/>
  <c r="H61" i="2"/>
  <c r="R11" i="2"/>
  <c r="R12" i="2" s="1"/>
  <c r="R60" i="2"/>
  <c r="R61" i="2" s="1"/>
  <c r="AY5" i="69"/>
  <c r="AK59" i="2" s="1"/>
  <c r="AK60" i="2" s="1"/>
  <c r="Q60" i="2"/>
  <c r="I61" i="2"/>
  <c r="BA65" i="2" l="1"/>
  <c r="X1" i="2"/>
  <c r="AF73" i="2"/>
  <c r="AH89" i="2"/>
  <c r="AG72" i="2"/>
  <c r="AG90" i="2"/>
  <c r="AJ117" i="2"/>
  <c r="R7" i="2"/>
  <c r="R8" i="2" s="1"/>
  <c r="X5" i="2" s="1"/>
  <c r="C61" i="2"/>
  <c r="E61" i="2" s="1"/>
  <c r="I64" i="2"/>
  <c r="AD60" i="2"/>
  <c r="AD61" i="2" s="1"/>
  <c r="F98" i="2"/>
  <c r="F100" i="2" s="1"/>
  <c r="F114" i="2"/>
  <c r="E9" i="2"/>
  <c r="X4" i="2" s="1"/>
  <c r="AJ60" i="2"/>
  <c r="AI60" i="2"/>
  <c r="AH60" i="2"/>
  <c r="S61" i="2"/>
  <c r="G37" i="2"/>
  <c r="P61" i="2"/>
  <c r="Q61" i="2"/>
  <c r="V60" i="2"/>
  <c r="N10" i="2" s="1"/>
  <c r="E11" i="2"/>
  <c r="I7" i="2"/>
  <c r="I63" i="2" s="1"/>
  <c r="Q75" i="2" s="1"/>
  <c r="D32" i="103" l="1"/>
  <c r="Q74" i="2"/>
  <c r="G28" i="103" s="1"/>
  <c r="AG74" i="2"/>
  <c r="AI90" i="2"/>
  <c r="AG73" i="2"/>
  <c r="AH90" i="2"/>
  <c r="AF72" i="2"/>
  <c r="AF75" i="2" s="1"/>
  <c r="AG89" i="2"/>
  <c r="AJ89" i="2" s="1"/>
  <c r="F109" i="2"/>
  <c r="F110" i="2" s="1"/>
  <c r="F101" i="2"/>
  <c r="F105" i="2" s="1"/>
  <c r="F107" i="2" s="1"/>
  <c r="F108" i="2" s="1"/>
  <c r="H71" i="2"/>
  <c r="I71" i="2" s="1"/>
  <c r="V61" i="2"/>
  <c r="N11" i="2"/>
  <c r="AJ90" i="2" l="1"/>
  <c r="AG75" i="2"/>
  <c r="F111" i="2"/>
  <c r="Q68" i="2" s="1"/>
  <c r="E8" i="103" s="1"/>
  <c r="F115" i="2" l="1"/>
  <c r="F116" i="2" s="1"/>
  <c r="Q69" i="2" s="1"/>
  <c r="H8" i="103" s="1"/>
</calcChain>
</file>

<file path=xl/sharedStrings.xml><?xml version="1.0" encoding="utf-8"?>
<sst xmlns="http://schemas.openxmlformats.org/spreadsheetml/2006/main" count="2111" uniqueCount="303">
  <si>
    <t>REPORT DATE:</t>
  </si>
  <si>
    <t>Cust. Type</t>
  </si>
  <si>
    <t>Territory</t>
  </si>
  <si>
    <t>Revenue Src</t>
  </si>
  <si>
    <t xml:space="preserve">PROJECT:  </t>
  </si>
  <si>
    <t>SURVEYOR</t>
  </si>
  <si>
    <t>SURVEY DATE:</t>
  </si>
  <si>
    <t>D&amp;R SQFT ADDED</t>
  </si>
  <si>
    <t xml:space="preserve"> </t>
  </si>
  <si>
    <t>PI # HAZARDS</t>
  </si>
  <si>
    <t>PI SF</t>
  </si>
  <si>
    <t xml:space="preserve">    INVOICE NUMBER(S):  </t>
  </si>
  <si>
    <t xml:space="preserve">ACTUAL REPAIR COST per SQ FT:  </t>
  </si>
  <si>
    <t># CUT</t>
  </si>
  <si>
    <t>Repaired SF</t>
  </si>
  <si>
    <t xml:space="preserve">  PURCHASE ORDER NUMBER:</t>
  </si>
  <si>
    <t>ACTUAL</t>
  </si>
  <si>
    <t>PO $$ REMAINING</t>
  </si>
  <si>
    <t xml:space="preserve">  WORK DAYS THIS REPORT</t>
  </si>
  <si>
    <t>&lt; After IFAF</t>
  </si>
  <si>
    <t># LEFT TO CUT</t>
  </si>
  <si>
    <t>left</t>
  </si>
  <si>
    <t>TOTAL  PO AMOUNT:</t>
  </si>
  <si>
    <t xml:space="preserve">ESTIMATED PROJECT WORK DAYS:  </t>
  </si>
  <si>
    <t>Surveyed SQFT</t>
  </si>
  <si>
    <t>SFAF Checked</t>
  </si>
  <si>
    <t>Y/N</t>
  </si>
  <si>
    <t xml:space="preserve">  PO AMOUNT (CURBS):</t>
  </si>
  <si>
    <t xml:space="preserve">WORK DAYS COMPLETED:  </t>
  </si>
  <si>
    <t>PI INCH FEET</t>
  </si>
  <si>
    <t>TECH NOTES DURING PROJECT OR POST PROJECT EMAIL NOTES</t>
  </si>
  <si>
    <t>PO AMOUNT (SIDEWALKS):</t>
  </si>
  <si>
    <t xml:space="preserve">EST. DAYS to PROJECT COMPLETION:  </t>
  </si>
  <si>
    <t>CUT</t>
  </si>
  <si>
    <t xml:space="preserve">CLIENT'S EST. REPLACEMENT COST per SQ FT:  </t>
  </si>
  <si>
    <t>INCH FEET LEFT</t>
  </si>
  <si>
    <t>SURVEYOR SUCCESS NOTES:</t>
  </si>
  <si>
    <t>CURB RATE PER LINEAR FOOT:</t>
  </si>
  <si>
    <t xml:space="preserve">CLIENT'S EST. CURB REPLACE COST per LINEAR FT:  </t>
  </si>
  <si>
    <t>$ Savings from Proposal</t>
  </si>
  <si>
    <t>D&amp;R Square Feet Savings added to get $ savings up to proposal amount</t>
  </si>
  <si>
    <t>COMPLETED CURB REPAIRS</t>
  </si>
  <si>
    <t>#</t>
  </si>
  <si>
    <t>REPAIRED</t>
  </si>
  <si>
    <t xml:space="preserve">INVOICE </t>
  </si>
  <si>
    <t>CURBS CUT</t>
  </si>
  <si>
    <t>DATE</t>
  </si>
  <si>
    <t>LOCATION</t>
  </si>
  <si>
    <t>REPAIRS</t>
  </si>
  <si>
    <t>LINEAR FEET</t>
  </si>
  <si>
    <t>AMOUNT</t>
  </si>
  <si>
    <t>CURBS LEFT</t>
  </si>
  <si>
    <t>PROJECT TOTALS</t>
  </si>
  <si>
    <t>DAILY AVERAGE</t>
  </si>
  <si>
    <t xml:space="preserve">ESTIMATED SAVINGS (CURBS) THIS PROJECT:  </t>
  </si>
  <si>
    <t>COMPLETED SIDEWALK REPAIRS</t>
  </si>
  <si>
    <t>TOTAL</t>
  </si>
  <si>
    <t>AVERAGE</t>
  </si>
  <si>
    <t xml:space="preserve">REPAIRED </t>
  </si>
  <si>
    <t>$</t>
  </si>
  <si>
    <t>HEIGHT (8ths)</t>
  </si>
  <si>
    <t>SQUARE FEET</t>
  </si>
  <si>
    <t>INCH FEET</t>
  </si>
  <si>
    <t>Totals</t>
  </si>
  <si>
    <t>Z (Most Sev)</t>
  </si>
  <si>
    <t>Y (Severe)</t>
  </si>
  <si>
    <t>X (Les Sev)</t>
  </si>
  <si>
    <t>z</t>
  </si>
  <si>
    <t>y</t>
  </si>
  <si>
    <t>x</t>
  </si>
  <si>
    <t xml:space="preserve">ESTIMATED SAVINGS (SIDEWALKS) THIS PROJECT:  </t>
  </si>
  <si>
    <t xml:space="preserve">AVERAGE COST PER SIDEWALK REPAIR:  </t>
  </si>
  <si>
    <t>Invoice InfoGraphics Info</t>
  </si>
  <si>
    <t>Tons Waste Low</t>
  </si>
  <si>
    <t>Tons Waste High</t>
  </si>
  <si>
    <t>Gallons Fuel</t>
  </si>
  <si>
    <t>PPR Table</t>
  </si>
  <si>
    <t>Metric Tons</t>
  </si>
  <si>
    <t>CONTRACT</t>
  </si>
  <si>
    <t>SIDEWALK HAZARDS REPAIRED</t>
  </si>
  <si>
    <t>SW</t>
  </si>
  <si>
    <t>Days to Repair</t>
  </si>
  <si>
    <t>CLASS</t>
  </si>
  <si>
    <t>HAZARDS</t>
  </si>
  <si>
    <t>AREA</t>
  </si>
  <si>
    <t>LEAST SEVERE</t>
  </si>
  <si>
    <t>SEVERE</t>
  </si>
  <si>
    <t>MOST SEVERE</t>
  </si>
  <si>
    <t>Curb</t>
  </si>
  <si>
    <t>Days to D&amp;R</t>
  </si>
  <si>
    <t>Least Severe</t>
  </si>
  <si>
    <t xml:space="preserve">A </t>
  </si>
  <si>
    <t>Hazards</t>
  </si>
  <si>
    <t>IFAF</t>
  </si>
  <si>
    <t>Severe</t>
  </si>
  <si>
    <t>Cost</t>
  </si>
  <si>
    <t>$AF</t>
  </si>
  <si>
    <t>Top Black</t>
  </si>
  <si>
    <t>Total D&amp;R Cost</t>
  </si>
  <si>
    <t>Most Severe</t>
  </si>
  <si>
    <t>MAX $</t>
  </si>
  <si>
    <t>Left Green</t>
  </si>
  <si>
    <t>Savings</t>
  </si>
  <si>
    <t>SUBTOTAL</t>
  </si>
  <si>
    <t>MAX CURB SIZE</t>
  </si>
  <si>
    <t>Right Blue</t>
  </si>
  <si>
    <t>PSS Cost</t>
  </si>
  <si>
    <t>C</t>
  </si>
  <si>
    <t>GREEN SAVINGS CALCULATION</t>
  </si>
  <si>
    <t>TOTAL Project SQUARE FEET</t>
  </si>
  <si>
    <t>&lt;----Enter SQUARE FEET Here</t>
  </si>
  <si>
    <t>Panel Thickness (4 Inches Thick)</t>
  </si>
  <si>
    <t>TOTAL CUBIC FEET</t>
  </si>
  <si>
    <t>lbs per cubic foot -- Low</t>
  </si>
  <si>
    <t>lbs per cubic foot -- High</t>
  </si>
  <si>
    <t>Total Weight (lower range)</t>
  </si>
  <si>
    <t>Total Weight (higher range)</t>
  </si>
  <si>
    <t>Lbs in a Ton</t>
  </si>
  <si>
    <t xml:space="preserve">Tons -- Concrete to be removed -- Low </t>
  </si>
  <si>
    <t xml:space="preserve">Tons -- Concrete to be removed -- High </t>
  </si>
  <si>
    <t>Ton Capacity truck for hauling away debris</t>
  </si>
  <si>
    <t>Trips</t>
  </si>
  <si>
    <t>Total Round Trip Miles to Dump Site</t>
  </si>
  <si>
    <t>Total Miles to Dump D&amp;R Waste</t>
  </si>
  <si>
    <t>Backhoe transport miles</t>
  </si>
  <si>
    <t>4 yards of concrete = 16 panels and 1 concrete truck trip</t>
  </si>
  <si>
    <t>cubic feet concrete in 1 truck</t>
  </si>
  <si>
    <t>Number of concrete truck trips</t>
  </si>
  <si>
    <t>Total Round Trip Miles to Concrete Supplier</t>
  </si>
  <si>
    <t>Total Miles</t>
  </si>
  <si>
    <t>mpg (transport vehicles)</t>
  </si>
  <si>
    <t>Gallons required to transport concrete away</t>
  </si>
  <si>
    <t>Gallons required to transport new materials to site</t>
  </si>
  <si>
    <t>Miscellaneous mileage for workers, supplies, inspectors, lunch breaks, etc</t>
  </si>
  <si>
    <t>Fuel for Workers</t>
  </si>
  <si>
    <t>TOTAL GALLONS Fossil Fuel Avoided</t>
  </si>
  <si>
    <t>Metric Tons C0₂ Calculation</t>
  </si>
  <si>
    <t>RATE</t>
  </si>
  <si>
    <t>C02 avoided -- Concrete Production</t>
  </si>
  <si>
    <t>Rate is from US EPA Model</t>
  </si>
  <si>
    <t>C02 avoided -- Fossil Fuels</t>
  </si>
  <si>
    <t>Rate is from US EPA Waste Reduction (WARM) Model</t>
  </si>
  <si>
    <t>TOTAL M/T C0₂ Avoided</t>
  </si>
  <si>
    <t>TONS</t>
  </si>
  <si>
    <t>Survey $</t>
  </si>
  <si>
    <t>Actual $</t>
  </si>
  <si>
    <t>Curbs</t>
  </si>
  <si>
    <t xml:space="preserve">   INVOICE DETAIL</t>
  </si>
  <si>
    <t>PRECISION SAFE SIDEWALKS, LLC</t>
  </si>
  <si>
    <t>2200 WILSON BLVD STE 102 #251</t>
  </si>
  <si>
    <t>ARLINGTON VA 22201</t>
  </si>
  <si>
    <t>$ cost</t>
  </si>
  <si>
    <t>PHONE:  (800) 734-8891</t>
  </si>
  <si>
    <t>FAX:  (800) 734-8891</t>
  </si>
  <si>
    <t xml:space="preserve">  SW</t>
  </si>
  <si>
    <t>FEDERAL ID #:  32-0239742</t>
  </si>
  <si>
    <t>"-"</t>
  </si>
  <si>
    <t/>
  </si>
  <si>
    <t>PROPERTY:</t>
  </si>
  <si>
    <t>info@PrecisionSafeSidewalks.com</t>
  </si>
  <si>
    <t>LOCATION:</t>
  </si>
  <si>
    <t xml:space="preserve">INVOICE #:  </t>
  </si>
  <si>
    <t>`</t>
  </si>
  <si>
    <t xml:space="preserve">PURCHASE ORDER:  </t>
  </si>
  <si>
    <t xml:space="preserve">WORK DATE:  </t>
  </si>
  <si>
    <t xml:space="preserve">TECH'S </t>
  </si>
  <si>
    <t>CALCULATED</t>
  </si>
  <si>
    <t xml:space="preserve">         SIDEWALK REPAIRS</t>
  </si>
  <si>
    <t xml:space="preserve">              CURB REPAIRS:</t>
  </si>
  <si>
    <t>INCH FOOT CHECK</t>
  </si>
  <si>
    <t># REPAIRS:</t>
  </si>
  <si>
    <t>LINEAR FT:</t>
  </si>
  <si>
    <t>INCH FEET:</t>
  </si>
  <si>
    <t>INVOICE AMT:</t>
  </si>
  <si>
    <t>SQUARE FT:</t>
  </si>
  <si>
    <t>HEIGHT (8ths):</t>
  </si>
  <si>
    <t>TOTAL INVOICE:</t>
  </si>
  <si>
    <t>check</t>
  </si>
  <si>
    <t>pw</t>
  </si>
  <si>
    <t>pl</t>
  </si>
  <si>
    <t>No.</t>
  </si>
  <si>
    <t>LENGTH (INCHES)</t>
  </si>
  <si>
    <t xml:space="preserve"> SW/C</t>
  </si>
  <si>
    <t>COST</t>
  </si>
  <si>
    <t>Height</t>
  </si>
  <si>
    <t>Check</t>
  </si>
  <si>
    <t>Z</t>
  </si>
  <si>
    <t>Y</t>
  </si>
  <si>
    <t>X</t>
  </si>
  <si>
    <t>SW REPAIR</t>
  </si>
  <si>
    <t>CURB REPAIR</t>
  </si>
  <si>
    <t>C-LINEAR FT</t>
  </si>
  <si>
    <t>S-LINEAR FT</t>
  </si>
  <si>
    <t>S/W CUT PRICE</t>
  </si>
  <si>
    <t>S/W INCH FEET</t>
  </si>
  <si>
    <t>R&amp;R COST</t>
  </si>
  <si>
    <t>CUSTOMER PRICE</t>
  </si>
  <si>
    <t>$ Z</t>
  </si>
  <si>
    <t>$Y</t>
  </si>
  <si>
    <t>$X</t>
  </si>
  <si>
    <t>Inch Feet Pre IFAF</t>
  </si>
  <si>
    <t>D&amp;R SQUARE FEET SAVINGS</t>
  </si>
  <si>
    <t>* * * END OF DATA * * *</t>
  </si>
  <si>
    <t>Tech 1</t>
  </si>
  <si>
    <t>Tech 2</t>
  </si>
  <si>
    <t>Tech 3</t>
  </si>
  <si>
    <t>Tech 4</t>
  </si>
  <si>
    <t>Tech 5</t>
  </si>
  <si>
    <t>Tech 6</t>
  </si>
  <si>
    <t>Tech 7</t>
  </si>
  <si>
    <t>Tech 8</t>
  </si>
  <si>
    <t>Tech 9</t>
  </si>
  <si>
    <t>Tech 10</t>
  </si>
  <si>
    <t>Tech 11</t>
  </si>
  <si>
    <t>Tech 12</t>
  </si>
  <si>
    <t>Tech 13</t>
  </si>
  <si>
    <t>Tech 14</t>
  </si>
  <si>
    <t>Tech 15</t>
  </si>
  <si>
    <t>Tech 16</t>
  </si>
  <si>
    <t>Tech 17</t>
  </si>
  <si>
    <t>Total Cost of Removal &amp; Replacement:</t>
  </si>
  <si>
    <t>COST – PRECISION SAFE SIDEWALKS</t>
  </si>
  <si>
    <t>&lt;--</t>
  </si>
  <si>
    <t>If PO and Actual are not equal, check to see what customer was invoiced - This is the Cost</t>
  </si>
  <si>
    <t>Instructions if PO and Actual do NOT match</t>
  </si>
  <si>
    <t>If cost invoiced for payment is PO value, use cell C9 (this is the defaul formula)</t>
  </si>
  <si>
    <t>If cost invoiced for payment is actual, use cell D9 (this is when Actual is less than PO - Check invoice</t>
  </si>
  <si>
    <t>Customer Name</t>
  </si>
  <si>
    <t>Organization Name</t>
  </si>
  <si>
    <t>Address</t>
  </si>
  <si>
    <t>Customer Title</t>
  </si>
  <si>
    <t>Phone</t>
  </si>
  <si>
    <t>Email</t>
  </si>
  <si>
    <t>Curb Total:</t>
  </si>
  <si>
    <t>PO AMOUNT (SW ONLY):</t>
  </si>
  <si>
    <t>ACTUAL AMOUNT (SW ONLY):</t>
  </si>
  <si>
    <t>Mileage</t>
  </si>
  <si>
    <t>&lt;--- FILL THESE</t>
  </si>
  <si>
    <t>&lt;--- DO NOT EDIT THIS CELL</t>
  </si>
  <si>
    <t>Curb Linear Feet:</t>
  </si>
  <si>
    <t>e</t>
  </si>
  <si>
    <t>Environmental Savings</t>
  </si>
  <si>
    <t>Estimated Natural Resources Saved</t>
  </si>
  <si>
    <t>Tons of Waste Concrete</t>
  </si>
  <si>
    <t>Metric Tons of CO2</t>
  </si>
  <si>
    <t>to</t>
  </si>
  <si>
    <t>Estimated Time Savings</t>
  </si>
  <si>
    <t xml:space="preserve">   Day to Repair vs. Estimated</t>
  </si>
  <si>
    <t>Estimated Cost Savings</t>
  </si>
  <si>
    <t xml:space="preserve">          Total Cost of Repairs if Demolished &amp; Replaced = </t>
  </si>
  <si>
    <t>Cost Savings</t>
  </si>
  <si>
    <t>….........................................................................................................................</t>
  </si>
  <si>
    <t xml:space="preserve">       Precision Safe</t>
  </si>
  <si>
    <t xml:space="preserve">       Sidewalks Repair Cost</t>
  </si>
  <si>
    <t xml:space="preserve">     Gallons of Fossil Fuels</t>
  </si>
  <si>
    <t>….....................................................................................................................</t>
  </si>
  <si>
    <t>VARIANCE %</t>
  </si>
  <si>
    <t>VARIANCE @ 5%</t>
  </si>
  <si>
    <t>INFT RATE</t>
  </si>
  <si>
    <t>PI #</t>
  </si>
  <si>
    <t>PI INFT or SQFT</t>
  </si>
  <si>
    <t># cut</t>
  </si>
  <si>
    <t>inft or sqft cut</t>
  </si>
  <si>
    <t># left</t>
  </si>
  <si>
    <t>inft or sqft left</t>
  </si>
  <si>
    <t>Street 1</t>
  </si>
  <si>
    <t>Street 2</t>
  </si>
  <si>
    <t>Street 3</t>
  </si>
  <si>
    <t>Street 4</t>
  </si>
  <si>
    <t>Street 5</t>
  </si>
  <si>
    <t>Street 6</t>
  </si>
  <si>
    <t>Street 7</t>
  </si>
  <si>
    <t>Street 8</t>
  </si>
  <si>
    <t>Street 9</t>
  </si>
  <si>
    <t>Street 10</t>
  </si>
  <si>
    <t>Street 11</t>
  </si>
  <si>
    <t>Street 12</t>
  </si>
  <si>
    <t>Street 13</t>
  </si>
  <si>
    <t>Street 14</t>
  </si>
  <si>
    <t>Street 15</t>
  </si>
  <si>
    <t>MARGIN KILLER</t>
  </si>
  <si>
    <t>UNDER SURVEYED</t>
  </si>
  <si>
    <t>BD ACCOUNT:</t>
  </si>
  <si>
    <t xml:space="preserve"> &lt; Proposal $ SF Cost</t>
  </si>
  <si>
    <t>OBJECT ID</t>
  </si>
  <si>
    <t>Tech</t>
  </si>
  <si>
    <t>TECH</t>
  </si>
  <si>
    <t>NOTES</t>
  </si>
  <si>
    <t>ORGANIZATION</t>
  </si>
  <si>
    <t>STREET ADDRESS</t>
  </si>
  <si>
    <t>CITY STATE ZIP</t>
  </si>
  <si>
    <t>EMAIL CONTACT</t>
  </si>
  <si>
    <t xml:space="preserve">  </t>
  </si>
  <si>
    <t>LOCAITON</t>
  </si>
  <si>
    <r>
      <t xml:space="preserve">SAVINGS – </t>
    </r>
    <r>
      <rPr>
        <b/>
        <sz val="10"/>
        <color rgb="FFFF0000"/>
        <rFont val="Calibri"/>
        <family val="2"/>
        <scheme val="minor"/>
      </rPr>
      <t xml:space="preserve">ENTITY  </t>
    </r>
  </si>
  <si>
    <t>RATE PER INCH FOOT:</t>
  </si>
  <si>
    <t>REGION/TERRITORY</t>
  </si>
  <si>
    <t>Small</t>
  </si>
  <si>
    <t>Med</t>
  </si>
  <si>
    <t>Large</t>
  </si>
  <si>
    <t>Medium</t>
  </si>
  <si>
    <t>PI LF CURBS</t>
  </si>
  <si>
    <t>JOHN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</si>
</sst>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_(* #,##0_);_(* \(#,##0\);_(* &quot;-&quot;??_);_(@_)"/>
    <numFmt numFmtId="166" formatCode="_(&quot;$&quot;* #,##0_);_(&quot;$&quot;* \(#,##0\);_(&quot;$&quot;* &quot;-&quot;??_);_(@_)"/>
    <numFmt numFmtId="167" formatCode="_(* #,##0.0_);_(* \(#,##0.0\);_(* &quot;-&quot;??_);_(@_)"/>
    <numFmt numFmtId="168" formatCode="[$-409]d\-mmm\-yy;@"/>
    <numFmt numFmtId="169" formatCode="0.0"/>
    <numFmt numFmtId="170" formatCode="[$-409]dd\-mmm\-yy;@"/>
    <numFmt numFmtId="171" formatCode="#,##0.0_);\(#,##0.0\)"/>
    <numFmt numFmtId="172" formatCode="#,##0.0"/>
    <numFmt numFmtId="173" formatCode="&quot;$&quot;#,##0.00"/>
    <numFmt numFmtId="174" formatCode="0.0_);[Red]\(0.0\)"/>
    <numFmt numFmtId="175" formatCode="&quot;$&quot;#,##0"/>
    <numFmt numFmtId="176" formatCode="m/d/yyyy;@"/>
    <numFmt numFmtId="177" formatCode="[$-409]d\-mmm\-yy"/>
    <numFmt numFmtId="178" formatCode="0.00000"/>
  </numFmts>
  <fonts count="69" x14ac:knownFonts="1">
    <font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u/>
      <sz val="10"/>
      <color indexed="12"/>
      <name val="Verdana"/>
      <family val="2"/>
    </font>
    <font>
      <sz val="10"/>
      <name val="Tahoma"/>
      <family val="2"/>
    </font>
    <font>
      <sz val="10"/>
      <name val="Arial"/>
      <family val="2"/>
    </font>
    <font>
      <sz val="10"/>
      <color rgb="FF000000"/>
      <name val="Tahom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24"/>
      <name val="Calibri"/>
      <family val="2"/>
      <scheme val="minor"/>
    </font>
    <font>
      <sz val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10"/>
      <name val="Arial"/>
      <family val="2"/>
    </font>
    <font>
      <b/>
      <sz val="13"/>
      <name val="Calibri"/>
      <family val="2"/>
      <scheme val="minor"/>
    </font>
    <font>
      <sz val="10"/>
      <color theme="0" tint="-0.14999847407452621"/>
      <name val="Verdana"/>
      <family val="2"/>
    </font>
    <font>
      <b/>
      <sz val="14"/>
      <name val="Calibri"/>
      <family val="2"/>
      <scheme val="minor"/>
    </font>
    <font>
      <b/>
      <sz val="15"/>
      <name val="Calibri"/>
      <family val="2"/>
      <scheme val="minor"/>
    </font>
    <font>
      <sz val="15"/>
      <name val="Verdana"/>
      <family val="2"/>
    </font>
    <font>
      <b/>
      <sz val="12"/>
      <color theme="4" tint="-0.249977111117893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sz val="19"/>
      <color theme="4" tint="-0.249977111117893"/>
      <name val="Calibri"/>
      <family val="2"/>
      <scheme val="minor"/>
    </font>
    <font>
      <sz val="19"/>
      <color theme="4" tint="-0.249977111117893"/>
      <name val="Verdana"/>
      <family val="2"/>
    </font>
    <font>
      <b/>
      <sz val="19"/>
      <color rgb="FFFFCC00"/>
      <name val="Calibri"/>
      <family val="2"/>
      <scheme val="minor"/>
    </font>
    <font>
      <b/>
      <sz val="19"/>
      <color rgb="FFFFCC00"/>
      <name val="Verdana"/>
      <family val="2"/>
    </font>
    <font>
      <b/>
      <sz val="16"/>
      <color theme="4" tint="-0.249977111117893"/>
      <name val="Calibri"/>
      <family val="2"/>
      <scheme val="minor"/>
    </font>
    <font>
      <sz val="16"/>
      <name val="Verdana"/>
      <family val="2"/>
    </font>
    <font>
      <b/>
      <sz val="16"/>
      <color rgb="FFFF0000"/>
      <name val="Calibri"/>
      <family val="2"/>
      <scheme val="minor"/>
    </font>
    <font>
      <b/>
      <sz val="16"/>
      <color rgb="FFFFCC00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b/>
      <u/>
      <sz val="10"/>
      <name val="Calibri"/>
      <family val="2"/>
      <scheme val="minor"/>
    </font>
    <font>
      <b/>
      <u val="singleAccounting"/>
      <sz val="10"/>
      <name val="Calibri"/>
      <family val="2"/>
      <scheme val="minor"/>
    </font>
    <font>
      <sz val="6"/>
      <name val="Calibri"/>
      <family val="2"/>
      <scheme val="minor"/>
    </font>
    <font>
      <b/>
      <sz val="10"/>
      <color indexed="22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color indexed="19"/>
      <name val="Calibri"/>
      <family val="2"/>
      <scheme val="minor"/>
    </font>
    <font>
      <u/>
      <sz val="10"/>
      <color indexed="12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9"/>
      <color indexed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sz val="8"/>
      <color rgb="FF000000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0"/>
      <name val="Verdana"/>
      <family val="2"/>
    </font>
  </fonts>
  <fills count="3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9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80"/>
        <bgColor rgb="FF000080"/>
      </patternFill>
    </fill>
    <fill>
      <patternFill patternType="solid">
        <fgColor rgb="FFD8D8D8"/>
        <bgColor rgb="FFD8D8D8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2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4" fillId="0" borderId="0"/>
    <xf numFmtId="0" fontId="4" fillId="0" borderId="0"/>
    <xf numFmtId="0" fontId="6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9" fontId="1" fillId="0" borderId="0" applyFont="0" applyFill="0" applyBorder="0" applyAlignment="0" applyProtection="0"/>
    <xf numFmtId="0" fontId="14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479">
    <xf numFmtId="0" fontId="0" fillId="0" borderId="0" xfId="0"/>
    <xf numFmtId="0" fontId="7" fillId="15" borderId="0" xfId="0" applyFont="1" applyFill="1"/>
    <xf numFmtId="0" fontId="8" fillId="15" borderId="0" xfId="0" applyFont="1" applyFill="1" applyAlignment="1">
      <alignment horizontal="center"/>
    </xf>
    <xf numFmtId="0" fontId="7" fillId="15" borderId="0" xfId="0" applyFont="1" applyFill="1" applyAlignment="1">
      <alignment horizontal="right"/>
    </xf>
    <xf numFmtId="0" fontId="7" fillId="15" borderId="0" xfId="0" applyFont="1" applyFill="1" applyAlignment="1">
      <alignment horizontal="center"/>
    </xf>
    <xf numFmtId="0" fontId="7" fillId="15" borderId="0" xfId="0" applyFont="1" applyFill="1" applyAlignment="1">
      <alignment horizontal="left"/>
    </xf>
    <xf numFmtId="0" fontId="8" fillId="15" borderId="0" xfId="0" applyFont="1" applyFill="1"/>
    <xf numFmtId="0" fontId="8" fillId="15" borderId="0" xfId="0" applyFont="1" applyFill="1" applyAlignment="1">
      <alignment wrapText="1"/>
    </xf>
    <xf numFmtId="0" fontId="9" fillId="20" borderId="0" xfId="0" applyFont="1" applyFill="1"/>
    <xf numFmtId="1" fontId="10" fillId="20" borderId="0" xfId="0" applyNumberFormat="1" applyFont="1" applyFill="1"/>
    <xf numFmtId="0" fontId="10" fillId="20" borderId="0" xfId="0" applyFont="1" applyFill="1"/>
    <xf numFmtId="0" fontId="11" fillId="0" borderId="0" xfId="0" applyFont="1"/>
    <xf numFmtId="0" fontId="10" fillId="0" borderId="0" xfId="0" applyFont="1"/>
    <xf numFmtId="37" fontId="10" fillId="16" borderId="0" xfId="1" applyNumberFormat="1" applyFont="1" applyFill="1" applyBorder="1" applyAlignment="1">
      <alignment horizontal="center" vertical="center"/>
    </xf>
    <xf numFmtId="39" fontId="10" fillId="0" borderId="0" xfId="1" applyNumberFormat="1" applyFont="1" applyFill="1" applyBorder="1" applyAlignment="1">
      <alignment horizontal="center" vertical="center"/>
    </xf>
    <xf numFmtId="37" fontId="10" fillId="0" borderId="0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wrapText="1"/>
    </xf>
    <xf numFmtId="37" fontId="12" fillId="20" borderId="0" xfId="1" applyNumberFormat="1" applyFont="1" applyFill="1" applyBorder="1" applyAlignment="1">
      <alignment horizontal="center" vertical="center"/>
    </xf>
    <xf numFmtId="0" fontId="11" fillId="0" borderId="0" xfId="0" applyFont="1" applyAlignment="1">
      <alignment wrapText="1"/>
    </xf>
    <xf numFmtId="37" fontId="11" fillId="0" borderId="0" xfId="1" applyNumberFormat="1" applyFont="1" applyFill="1" applyBorder="1" applyAlignment="1">
      <alignment horizontal="center" vertical="center"/>
    </xf>
    <xf numFmtId="37" fontId="13" fillId="20" borderId="0" xfId="1" applyNumberFormat="1" applyFont="1" applyFill="1" applyBorder="1" applyAlignment="1">
      <alignment horizontal="center" vertical="center"/>
    </xf>
    <xf numFmtId="43" fontId="11" fillId="0" borderId="0" xfId="0" applyNumberFormat="1" applyFont="1"/>
    <xf numFmtId="0" fontId="10" fillId="0" borderId="0" xfId="0" applyFont="1" applyAlignment="1">
      <alignment horizontal="center"/>
    </xf>
    <xf numFmtId="43" fontId="12" fillId="0" borderId="0" xfId="1" applyFont="1" applyFill="1" applyBorder="1"/>
    <xf numFmtId="178" fontId="10" fillId="0" borderId="0" xfId="0" applyNumberFormat="1" applyFont="1"/>
    <xf numFmtId="0" fontId="7" fillId="0" borderId="1" xfId="0" applyFont="1" applyBorder="1"/>
    <xf numFmtId="0" fontId="8" fillId="21" borderId="1" xfId="0" applyFont="1" applyFill="1" applyBorder="1"/>
    <xf numFmtId="0" fontId="8" fillId="21" borderId="25" xfId="0" applyFont="1" applyFill="1" applyBorder="1"/>
    <xf numFmtId="167" fontId="12" fillId="20" borderId="0" xfId="1" applyNumberFormat="1" applyFont="1" applyFill="1" applyBorder="1"/>
    <xf numFmtId="167" fontId="12" fillId="0" borderId="0" xfId="1" applyNumberFormat="1" applyFont="1" applyFill="1" applyBorder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8" fillId="0" borderId="0" xfId="0" applyFont="1"/>
    <xf numFmtId="0" fontId="16" fillId="0" borderId="0" xfId="0" applyFont="1" applyAlignment="1">
      <alignment vertical="center"/>
    </xf>
    <xf numFmtId="1" fontId="15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175" fontId="21" fillId="0" borderId="0" xfId="2" applyNumberFormat="1" applyFont="1" applyAlignment="1">
      <alignment horizontal="left"/>
    </xf>
    <xf numFmtId="175" fontId="20" fillId="0" borderId="0" xfId="2" applyNumberFormat="1" applyFont="1" applyAlignment="1">
      <alignment horizontal="left"/>
    </xf>
    <xf numFmtId="175" fontId="20" fillId="0" borderId="0" xfId="2" applyNumberFormat="1" applyFont="1" applyAlignment="1">
      <alignment horizontal="right"/>
    </xf>
    <xf numFmtId="0" fontId="7" fillId="0" borderId="0" xfId="0" applyFont="1"/>
    <xf numFmtId="1" fontId="26" fillId="0" borderId="0" xfId="0" applyNumberFormat="1" applyFont="1" applyAlignment="1">
      <alignment horizontal="right"/>
    </xf>
    <xf numFmtId="1" fontId="26" fillId="0" borderId="0" xfId="0" applyNumberFormat="1" applyFont="1" applyAlignment="1">
      <alignment horizontal="center"/>
    </xf>
    <xf numFmtId="1" fontId="26" fillId="0" borderId="0" xfId="0" applyNumberFormat="1" applyFont="1" applyAlignment="1">
      <alignment horizontal="left"/>
    </xf>
    <xf numFmtId="0" fontId="27" fillId="0" borderId="0" xfId="0" applyFont="1"/>
    <xf numFmtId="1" fontId="28" fillId="0" borderId="0" xfId="0" applyNumberFormat="1" applyFont="1" applyAlignment="1">
      <alignment horizontal="center"/>
    </xf>
    <xf numFmtId="169" fontId="29" fillId="0" borderId="0" xfId="0" applyNumberFormat="1" applyFont="1" applyAlignment="1">
      <alignment horizontal="right"/>
    </xf>
    <xf numFmtId="175" fontId="21" fillId="0" borderId="0" xfId="2" applyNumberFormat="1" applyFont="1" applyAlignment="1">
      <alignment horizontal="right"/>
    </xf>
    <xf numFmtId="0" fontId="0" fillId="0" borderId="0" xfId="0" applyAlignment="1">
      <alignment vertical="center"/>
    </xf>
    <xf numFmtId="0" fontId="30" fillId="18" borderId="52" xfId="0" applyFont="1" applyFill="1" applyBorder="1" applyAlignment="1">
      <alignment horizontal="left"/>
    </xf>
    <xf numFmtId="0" fontId="31" fillId="10" borderId="2" xfId="0" applyFont="1" applyFill="1" applyBorder="1" applyAlignment="1">
      <alignment horizontal="center"/>
    </xf>
    <xf numFmtId="165" fontId="31" fillId="10" borderId="2" xfId="1" applyNumberFormat="1" applyFont="1" applyFill="1" applyBorder="1" applyAlignment="1">
      <alignment horizontal="center"/>
    </xf>
    <xf numFmtId="176" fontId="32" fillId="18" borderId="51" xfId="0" applyNumberFormat="1" applyFont="1" applyFill="1" applyBorder="1" applyAlignment="1">
      <alignment horizontal="center"/>
    </xf>
    <xf numFmtId="0" fontId="8" fillId="10" borderId="2" xfId="0" applyFont="1" applyFill="1" applyBorder="1"/>
    <xf numFmtId="43" fontId="7" fillId="0" borderId="49" xfId="1" applyFont="1" applyBorder="1"/>
    <xf numFmtId="43" fontId="7" fillId="0" borderId="0" xfId="1" applyFont="1" applyFill="1" applyBorder="1"/>
    <xf numFmtId="2" fontId="8" fillId="0" borderId="0" xfId="0" applyNumberFormat="1" applyFont="1"/>
    <xf numFmtId="0" fontId="8" fillId="29" borderId="0" xfId="0" applyFont="1" applyFill="1"/>
    <xf numFmtId="0" fontId="30" fillId="18" borderId="66" xfId="0" applyFont="1" applyFill="1" applyBorder="1" applyAlignment="1">
      <alignment horizontal="left"/>
    </xf>
    <xf numFmtId="0" fontId="31" fillId="10" borderId="10" xfId="0" applyFont="1" applyFill="1" applyBorder="1" applyAlignment="1">
      <alignment horizontal="center"/>
    </xf>
    <xf numFmtId="165" fontId="31" fillId="10" borderId="10" xfId="1" applyNumberFormat="1" applyFont="1" applyFill="1" applyBorder="1" applyAlignment="1">
      <alignment horizontal="center"/>
    </xf>
    <xf numFmtId="44" fontId="31" fillId="10" borderId="10" xfId="2" applyFont="1" applyFill="1" applyBorder="1" applyAlignment="1">
      <alignment horizontal="center"/>
    </xf>
    <xf numFmtId="0" fontId="8" fillId="10" borderId="10" xfId="0" applyFont="1" applyFill="1" applyBorder="1"/>
    <xf numFmtId="43" fontId="8" fillId="11" borderId="50" xfId="1" applyFont="1" applyFill="1" applyBorder="1"/>
    <xf numFmtId="7" fontId="10" fillId="0" borderId="0" xfId="0" applyNumberFormat="1" applyFont="1"/>
    <xf numFmtId="0" fontId="33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68" fontId="17" fillId="15" borderId="0" xfId="2" applyNumberFormat="1" applyFont="1" applyFill="1" applyBorder="1" applyAlignment="1"/>
    <xf numFmtId="177" fontId="34" fillId="19" borderId="0" xfId="0" applyNumberFormat="1" applyFont="1" applyFill="1" applyAlignment="1">
      <alignment horizontal="left"/>
    </xf>
    <xf numFmtId="168" fontId="17" fillId="15" borderId="0" xfId="2" applyNumberFormat="1" applyFont="1" applyFill="1" applyBorder="1" applyAlignment="1">
      <alignment horizontal="left"/>
    </xf>
    <xf numFmtId="43" fontId="7" fillId="15" borderId="0" xfId="1" applyFont="1" applyFill="1" applyBorder="1"/>
    <xf numFmtId="165" fontId="7" fillId="15" borderId="0" xfId="2" applyNumberFormat="1" applyFont="1" applyFill="1" applyBorder="1"/>
    <xf numFmtId="44" fontId="7" fillId="15" borderId="0" xfId="2" applyFont="1" applyFill="1" applyBorder="1"/>
    <xf numFmtId="14" fontId="10" fillId="0" borderId="0" xfId="0" applyNumberFormat="1" applyFont="1"/>
    <xf numFmtId="0" fontId="12" fillId="0" borderId="0" xfId="0" applyFont="1"/>
    <xf numFmtId="0" fontId="10" fillId="0" borderId="56" xfId="0" applyFont="1" applyBorder="1" applyAlignment="1">
      <alignment horizontal="left"/>
    </xf>
    <xf numFmtId="9" fontId="8" fillId="0" borderId="0" xfId="21" applyFont="1"/>
    <xf numFmtId="0" fontId="7" fillId="15" borderId="0" xfId="1" applyNumberFormat="1" applyFont="1" applyFill="1" applyBorder="1" applyAlignment="1">
      <alignment horizontal="right"/>
    </xf>
    <xf numFmtId="165" fontId="35" fillId="19" borderId="0" xfId="0" applyNumberFormat="1" applyFont="1" applyFill="1" applyAlignment="1">
      <alignment horizontal="left"/>
    </xf>
    <xf numFmtId="166" fontId="7" fillId="15" borderId="0" xfId="2" applyNumberFormat="1" applyFont="1" applyFill="1" applyBorder="1"/>
    <xf numFmtId="8" fontId="7" fillId="15" borderId="0" xfId="2" applyNumberFormat="1" applyFont="1" applyFill="1" applyBorder="1" applyAlignment="1"/>
    <xf numFmtId="0" fontId="8" fillId="17" borderId="50" xfId="0" applyFont="1" applyFill="1" applyBorder="1"/>
    <xf numFmtId="0" fontId="10" fillId="0" borderId="0" xfId="0" applyFont="1" applyAlignment="1">
      <alignment horizontal="right"/>
    </xf>
    <xf numFmtId="14" fontId="7" fillId="3" borderId="0" xfId="0" applyNumberFormat="1" applyFont="1" applyFill="1"/>
    <xf numFmtId="165" fontId="7" fillId="3" borderId="0" xfId="1" applyNumberFormat="1" applyFont="1" applyFill="1" applyBorder="1" applyAlignment="1">
      <alignment horizontal="center"/>
    </xf>
    <xf numFmtId="166" fontId="7" fillId="3" borderId="0" xfId="2" applyNumberFormat="1" applyFont="1" applyFill="1" applyBorder="1"/>
    <xf numFmtId="0" fontId="8" fillId="3" borderId="0" xfId="0" applyFont="1" applyFill="1"/>
    <xf numFmtId="43" fontId="7" fillId="3" borderId="0" xfId="1" applyFont="1" applyFill="1" applyBorder="1" applyAlignment="1">
      <alignment horizontal="right"/>
    </xf>
    <xf numFmtId="44" fontId="7" fillId="3" borderId="0" xfId="2" applyFont="1" applyFill="1" applyBorder="1"/>
    <xf numFmtId="0" fontId="7" fillId="0" borderId="0" xfId="0" applyFont="1" applyAlignment="1">
      <alignment horizontal="center"/>
    </xf>
    <xf numFmtId="166" fontId="7" fillId="0" borderId="0" xfId="2" applyNumberFormat="1" applyFont="1" applyFill="1" applyBorder="1" applyAlignment="1">
      <alignment horizontal="center"/>
    </xf>
    <xf numFmtId="44" fontId="7" fillId="0" borderId="0" xfId="2" applyFont="1" applyFill="1" applyBorder="1"/>
    <xf numFmtId="43" fontId="8" fillId="0" borderId="0" xfId="1" applyFont="1" applyFill="1" applyBorder="1"/>
    <xf numFmtId="0" fontId="8" fillId="0" borderId="0" xfId="0" applyFont="1" applyAlignment="1">
      <alignment horizontal="right"/>
    </xf>
    <xf numFmtId="0" fontId="10" fillId="11" borderId="0" xfId="0" applyFont="1" applyFill="1"/>
    <xf numFmtId="0" fontId="36" fillId="15" borderId="0" xfId="0" applyFont="1" applyFill="1"/>
    <xf numFmtId="0" fontId="36" fillId="15" borderId="0" xfId="0" applyFont="1" applyFill="1" applyAlignment="1">
      <alignment horizontal="right"/>
    </xf>
    <xf numFmtId="0" fontId="7" fillId="15" borderId="1" xfId="0" applyFont="1" applyFill="1" applyBorder="1" applyAlignment="1">
      <alignment horizontal="center" vertical="center"/>
    </xf>
    <xf numFmtId="166" fontId="7" fillId="15" borderId="0" xfId="2" applyNumberFormat="1" applyFont="1" applyFill="1" applyBorder="1" applyAlignment="1">
      <alignment horizontal="center"/>
    </xf>
    <xf numFmtId="0" fontId="37" fillId="15" borderId="0" xfId="0" applyFont="1" applyFill="1"/>
    <xf numFmtId="7" fontId="7" fillId="15" borderId="1" xfId="2" applyNumberFormat="1" applyFont="1" applyFill="1" applyBorder="1" applyAlignment="1">
      <alignment horizontal="center" vertical="center"/>
    </xf>
    <xf numFmtId="43" fontId="38" fillId="0" borderId="0" xfId="1" quotePrefix="1" applyFont="1" applyFill="1" applyBorder="1"/>
    <xf numFmtId="2" fontId="10" fillId="0" borderId="0" xfId="0" applyNumberFormat="1" applyFont="1"/>
    <xf numFmtId="3" fontId="10" fillId="0" borderId="0" xfId="0" applyNumberFormat="1" applyFont="1"/>
    <xf numFmtId="43" fontId="36" fillId="15" borderId="0" xfId="1" applyFont="1" applyFill="1" applyBorder="1" applyAlignment="1">
      <alignment horizontal="right"/>
    </xf>
    <xf numFmtId="0" fontId="7" fillId="15" borderId="1" xfId="0" quotePrefix="1" applyFont="1" applyFill="1" applyBorder="1" applyAlignment="1">
      <alignment horizontal="center" vertical="center" wrapText="1"/>
    </xf>
    <xf numFmtId="49" fontId="39" fillId="15" borderId="0" xfId="0" applyNumberFormat="1" applyFont="1" applyFill="1" applyAlignment="1">
      <alignment horizontal="center"/>
    </xf>
    <xf numFmtId="166" fontId="40" fillId="15" borderId="0" xfId="2" applyNumberFormat="1" applyFont="1" applyFill="1" applyBorder="1"/>
    <xf numFmtId="37" fontId="7" fillId="15" borderId="1" xfId="1" applyNumberFormat="1" applyFont="1" applyFill="1" applyBorder="1" applyAlignment="1">
      <alignment horizontal="center" vertical="center"/>
    </xf>
    <xf numFmtId="44" fontId="8" fillId="0" borderId="0" xfId="2" applyFont="1"/>
    <xf numFmtId="43" fontId="7" fillId="0" borderId="0" xfId="1" applyFont="1"/>
    <xf numFmtId="7" fontId="7" fillId="15" borderId="1" xfId="0" applyNumberFormat="1" applyFont="1" applyFill="1" applyBorder="1" applyAlignment="1">
      <alignment horizontal="center" vertical="center"/>
    </xf>
    <xf numFmtId="173" fontId="7" fillId="15" borderId="1" xfId="0" applyNumberFormat="1" applyFont="1" applyFill="1" applyBorder="1" applyAlignment="1">
      <alignment horizontal="center" vertical="center"/>
    </xf>
    <xf numFmtId="43" fontId="8" fillId="0" borderId="0" xfId="1" applyFont="1"/>
    <xf numFmtId="43" fontId="41" fillId="0" borderId="0" xfId="0" applyNumberFormat="1" applyFont="1"/>
    <xf numFmtId="165" fontId="12" fillId="11" borderId="0" xfId="1" applyNumberFormat="1" applyFont="1" applyFill="1"/>
    <xf numFmtId="0" fontId="12" fillId="0" borderId="57" xfId="0" applyFont="1" applyBorder="1"/>
    <xf numFmtId="0" fontId="10" fillId="0" borderId="58" xfId="0" applyFont="1" applyBorder="1"/>
    <xf numFmtId="0" fontId="10" fillId="0" borderId="59" xfId="0" applyFont="1" applyBorder="1"/>
    <xf numFmtId="169" fontId="10" fillId="0" borderId="0" xfId="0" applyNumberFormat="1" applyFont="1"/>
    <xf numFmtId="0" fontId="10" fillId="0" borderId="60" xfId="0" applyFont="1" applyBorder="1"/>
    <xf numFmtId="0" fontId="10" fillId="0" borderId="61" xfId="0" applyFont="1" applyBorder="1"/>
    <xf numFmtId="0" fontId="10" fillId="0" borderId="64" xfId="0" applyFont="1" applyBorder="1"/>
    <xf numFmtId="44" fontId="7" fillId="15" borderId="0" xfId="2" applyFont="1" applyFill="1" applyBorder="1" applyAlignment="1">
      <alignment horizontal="right"/>
    </xf>
    <xf numFmtId="165" fontId="36" fillId="15" borderId="0" xfId="2" applyNumberFormat="1" applyFont="1" applyFill="1" applyBorder="1" applyAlignment="1">
      <alignment horizontal="right"/>
    </xf>
    <xf numFmtId="8" fontId="7" fillId="15" borderId="1" xfId="2" applyNumberFormat="1" applyFont="1" applyFill="1" applyBorder="1" applyAlignment="1">
      <alignment horizontal="center" vertical="center"/>
    </xf>
    <xf numFmtId="9" fontId="7" fillId="0" borderId="0" xfId="21" applyFont="1" applyFill="1" applyBorder="1" applyAlignment="1">
      <alignment horizontal="left"/>
    </xf>
    <xf numFmtId="0" fontId="10" fillId="0" borderId="65" xfId="0" applyFont="1" applyBorder="1"/>
    <xf numFmtId="0" fontId="10" fillId="0" borderId="62" xfId="0" applyFont="1" applyBorder="1"/>
    <xf numFmtId="0" fontId="10" fillId="0" borderId="63" xfId="0" applyFont="1" applyBorder="1"/>
    <xf numFmtId="167" fontId="7" fillId="15" borderId="0" xfId="1" applyNumberFormat="1" applyFont="1" applyFill="1" applyBorder="1" applyAlignment="1">
      <alignment horizontal="right"/>
    </xf>
    <xf numFmtId="0" fontId="10" fillId="0" borderId="1" xfId="0" applyFont="1" applyBorder="1"/>
    <xf numFmtId="167" fontId="7" fillId="0" borderId="0" xfId="1" applyNumberFormat="1" applyFont="1" applyFill="1" applyBorder="1" applyAlignment="1">
      <alignment horizontal="right"/>
    </xf>
    <xf numFmtId="43" fontId="7" fillId="0" borderId="0" xfId="1" applyFont="1" applyFill="1" applyBorder="1" applyAlignment="1">
      <alignment horizontal="left"/>
    </xf>
    <xf numFmtId="165" fontId="8" fillId="0" borderId="0" xfId="1" applyNumberFormat="1" applyFont="1" applyBorder="1" applyAlignment="1">
      <alignment horizontal="center"/>
    </xf>
    <xf numFmtId="166" fontId="7" fillId="0" borderId="0" xfId="2" applyNumberFormat="1" applyFont="1" applyFill="1" applyBorder="1"/>
    <xf numFmtId="43" fontId="7" fillId="0" borderId="0" xfId="1" applyFont="1" applyFill="1" applyBorder="1" applyAlignment="1">
      <alignment horizontal="right"/>
    </xf>
    <xf numFmtId="165" fontId="7" fillId="0" borderId="0" xfId="2" applyNumberFormat="1" applyFont="1" applyFill="1" applyBorder="1" applyAlignment="1">
      <alignment horizontal="right"/>
    </xf>
    <xf numFmtId="8" fontId="7" fillId="0" borderId="0" xfId="2" applyNumberFormat="1" applyFont="1" applyFill="1" applyBorder="1" applyAlignment="1">
      <alignment horizontal="right"/>
    </xf>
    <xf numFmtId="167" fontId="7" fillId="0" borderId="0" xfId="1" applyNumberFormat="1" applyFont="1" applyFill="1" applyBorder="1" applyAlignment="1">
      <alignment horizontal="left"/>
    </xf>
    <xf numFmtId="165" fontId="8" fillId="0" borderId="0" xfId="1" applyNumberFormat="1" applyFont="1" applyAlignment="1">
      <alignment horizontal="center"/>
    </xf>
    <xf numFmtId="43" fontId="42" fillId="7" borderId="0" xfId="1" applyFont="1" applyFill="1" applyBorder="1" applyAlignment="1">
      <alignment horizontal="left"/>
    </xf>
    <xf numFmtId="0" fontId="43" fillId="7" borderId="0" xfId="0" applyFont="1" applyFill="1"/>
    <xf numFmtId="167" fontId="31" fillId="7" borderId="0" xfId="1" applyNumberFormat="1" applyFont="1" applyFill="1" applyBorder="1" applyAlignment="1">
      <alignment horizontal="left"/>
    </xf>
    <xf numFmtId="165" fontId="43" fillId="7" borderId="0" xfId="1" applyNumberFormat="1" applyFont="1" applyFill="1" applyBorder="1" applyAlignment="1">
      <alignment horizontal="center"/>
    </xf>
    <xf numFmtId="166" fontId="42" fillId="7" borderId="0" xfId="2" applyNumberFormat="1" applyFont="1" applyFill="1" applyBorder="1"/>
    <xf numFmtId="0" fontId="31" fillId="10" borderId="9" xfId="0" applyFont="1" applyFill="1" applyBorder="1"/>
    <xf numFmtId="43" fontId="31" fillId="10" borderId="2" xfId="0" applyNumberFormat="1" applyFont="1" applyFill="1" applyBorder="1" applyAlignment="1">
      <alignment horizontal="center"/>
    </xf>
    <xf numFmtId="0" fontId="31" fillId="2" borderId="0" xfId="0" applyFont="1" applyFill="1"/>
    <xf numFmtId="169" fontId="8" fillId="0" borderId="0" xfId="0" applyNumberFormat="1" applyFont="1"/>
    <xf numFmtId="0" fontId="7" fillId="29" borderId="0" xfId="0" applyFont="1" applyFill="1"/>
    <xf numFmtId="0" fontId="31" fillId="10" borderId="12" xfId="0" applyFont="1" applyFill="1" applyBorder="1" applyAlignment="1">
      <alignment horizontal="center"/>
    </xf>
    <xf numFmtId="170" fontId="8" fillId="0" borderId="1" xfId="0" applyNumberFormat="1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69" fontId="8" fillId="0" borderId="1" xfId="0" applyNumberFormat="1" applyFont="1" applyBorder="1" applyAlignment="1">
      <alignment horizontal="center" vertical="center" wrapText="1"/>
    </xf>
    <xf numFmtId="7" fontId="8" fillId="0" borderId="1" xfId="2" applyNumberFormat="1" applyFont="1" applyBorder="1" applyAlignment="1">
      <alignment horizontal="center" vertical="center" wrapText="1"/>
    </xf>
    <xf numFmtId="43" fontId="10" fillId="0" borderId="0" xfId="0" applyNumberFormat="1" applyFont="1" applyAlignment="1">
      <alignment horizontal="center"/>
    </xf>
    <xf numFmtId="169" fontId="10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7" fillId="3" borderId="0" xfId="0" applyFont="1" applyFill="1"/>
    <xf numFmtId="0" fontId="7" fillId="4" borderId="0" xfId="0" applyFont="1" applyFill="1"/>
    <xf numFmtId="0" fontId="37" fillId="0" borderId="0" xfId="0" applyFont="1"/>
    <xf numFmtId="0" fontId="44" fillId="10" borderId="13" xfId="0" applyFont="1" applyFill="1" applyBorder="1"/>
    <xf numFmtId="0" fontId="31" fillId="10" borderId="0" xfId="0" applyFont="1" applyFill="1" applyAlignment="1">
      <alignment horizontal="right"/>
    </xf>
    <xf numFmtId="0" fontId="44" fillId="10" borderId="0" xfId="0" applyFont="1" applyFill="1" applyAlignment="1">
      <alignment horizontal="center"/>
    </xf>
    <xf numFmtId="169" fontId="44" fillId="10" borderId="0" xfId="0" applyNumberFormat="1" applyFont="1" applyFill="1" applyAlignment="1">
      <alignment horizontal="center"/>
    </xf>
    <xf numFmtId="7" fontId="44" fillId="10" borderId="0" xfId="0" applyNumberFormat="1" applyFont="1" applyFill="1" applyAlignment="1">
      <alignment horizontal="center"/>
    </xf>
    <xf numFmtId="43" fontId="44" fillId="2" borderId="0" xfId="1" applyFont="1" applyFill="1" applyBorder="1" applyAlignment="1">
      <alignment horizontal="center"/>
    </xf>
    <xf numFmtId="0" fontId="44" fillId="10" borderId="12" xfId="0" applyFont="1" applyFill="1" applyBorder="1"/>
    <xf numFmtId="0" fontId="31" fillId="10" borderId="10" xfId="0" applyFont="1" applyFill="1" applyBorder="1" applyAlignment="1">
      <alignment horizontal="right"/>
    </xf>
    <xf numFmtId="169" fontId="44" fillId="10" borderId="10" xfId="1" applyNumberFormat="1" applyFont="1" applyFill="1" applyBorder="1" applyAlignment="1">
      <alignment horizontal="center" vertical="center"/>
    </xf>
    <xf numFmtId="169" fontId="44" fillId="10" borderId="10" xfId="1" applyNumberFormat="1" applyFont="1" applyFill="1" applyBorder="1" applyAlignment="1">
      <alignment horizontal="center"/>
    </xf>
    <xf numFmtId="165" fontId="44" fillId="2" borderId="0" xfId="1" applyNumberFormat="1" applyFont="1" applyFill="1" applyBorder="1" applyAlignment="1">
      <alignment horizontal="center"/>
    </xf>
    <xf numFmtId="1" fontId="8" fillId="0" borderId="0" xfId="0" applyNumberFormat="1" applyFont="1"/>
    <xf numFmtId="164" fontId="7" fillId="0" borderId="0" xfId="0" applyNumberFormat="1" applyFont="1"/>
    <xf numFmtId="8" fontId="8" fillId="0" borderId="0" xfId="0" applyNumberFormat="1" applyFont="1"/>
    <xf numFmtId="7" fontId="8" fillId="0" borderId="0" xfId="0" applyNumberFormat="1" applyFont="1"/>
    <xf numFmtId="166" fontId="45" fillId="0" borderId="0" xfId="2" applyNumberFormat="1" applyFont="1" applyFill="1" applyBorder="1"/>
    <xf numFmtId="165" fontId="45" fillId="0" borderId="0" xfId="1" applyNumberFormat="1" applyFont="1" applyFill="1" applyBorder="1" applyAlignment="1">
      <alignment horizontal="center"/>
    </xf>
    <xf numFmtId="166" fontId="45" fillId="15" borderId="0" xfId="2" applyNumberFormat="1" applyFont="1" applyFill="1" applyBorder="1"/>
    <xf numFmtId="166" fontId="36" fillId="15" borderId="0" xfId="2" applyNumberFormat="1" applyFont="1" applyFill="1" applyBorder="1"/>
    <xf numFmtId="7" fontId="36" fillId="15" borderId="1" xfId="2" applyNumberFormat="1" applyFont="1" applyFill="1" applyBorder="1" applyAlignment="1">
      <alignment vertical="center"/>
    </xf>
    <xf numFmtId="0" fontId="8" fillId="11" borderId="0" xfId="0" applyFont="1" applyFill="1"/>
    <xf numFmtId="0" fontId="8" fillId="30" borderId="0" xfId="0" applyFont="1" applyFill="1"/>
    <xf numFmtId="43" fontId="42" fillId="14" borderId="0" xfId="1" applyFont="1" applyFill="1" applyBorder="1" applyAlignment="1">
      <alignment horizontal="left"/>
    </xf>
    <xf numFmtId="0" fontId="43" fillId="14" borderId="0" xfId="0" applyFont="1" applyFill="1"/>
    <xf numFmtId="167" fontId="31" fillId="14" borderId="0" xfId="1" applyNumberFormat="1" applyFont="1" applyFill="1" applyBorder="1" applyAlignment="1">
      <alignment horizontal="left"/>
    </xf>
    <xf numFmtId="165" fontId="43" fillId="14" borderId="0" xfId="1" applyNumberFormat="1" applyFont="1" applyFill="1" applyBorder="1" applyAlignment="1">
      <alignment horizontal="center"/>
    </xf>
    <xf numFmtId="166" fontId="42" fillId="14" borderId="0" xfId="2" applyNumberFormat="1" applyFont="1" applyFill="1" applyBorder="1"/>
    <xf numFmtId="43" fontId="42" fillId="14" borderId="0" xfId="1" applyFont="1" applyFill="1" applyBorder="1" applyAlignment="1">
      <alignment horizontal="right"/>
    </xf>
    <xf numFmtId="165" fontId="42" fillId="14" borderId="0" xfId="2" applyNumberFormat="1" applyFont="1" applyFill="1" applyBorder="1" applyAlignment="1">
      <alignment horizontal="right"/>
    </xf>
    <xf numFmtId="8" fontId="42" fillId="14" borderId="0" xfId="2" applyNumberFormat="1" applyFont="1" applyFill="1" applyBorder="1" applyAlignment="1">
      <alignment horizontal="right"/>
    </xf>
    <xf numFmtId="0" fontId="47" fillId="10" borderId="2" xfId="0" applyFont="1" applyFill="1" applyBorder="1" applyAlignment="1">
      <alignment horizontal="center"/>
    </xf>
    <xf numFmtId="43" fontId="31" fillId="10" borderId="3" xfId="0" applyNumberFormat="1" applyFont="1" applyFill="1" applyBorder="1" applyAlignment="1">
      <alignment horizontal="center"/>
    </xf>
    <xf numFmtId="0" fontId="48" fillId="9" borderId="0" xfId="0" applyFont="1" applyFill="1" applyAlignment="1">
      <alignment horizontal="center" vertical="center"/>
    </xf>
    <xf numFmtId="0" fontId="48" fillId="9" borderId="40" xfId="0" applyFont="1" applyFill="1" applyBorder="1" applyAlignment="1">
      <alignment horizontal="center" vertical="center"/>
    </xf>
    <xf numFmtId="0" fontId="49" fillId="9" borderId="40" xfId="0" applyFont="1" applyFill="1" applyBorder="1" applyAlignment="1">
      <alignment horizontal="center" vertical="center"/>
    </xf>
    <xf numFmtId="0" fontId="49" fillId="9" borderId="42" xfId="0" applyFont="1" applyFill="1" applyBorder="1" applyAlignment="1">
      <alignment horizontal="center" vertical="center"/>
    </xf>
    <xf numFmtId="0" fontId="48" fillId="9" borderId="28" xfId="0" applyFont="1" applyFill="1" applyBorder="1" applyAlignment="1">
      <alignment horizontal="center" vertical="center"/>
    </xf>
    <xf numFmtId="0" fontId="50" fillId="24" borderId="40" xfId="0" applyFont="1" applyFill="1" applyBorder="1" applyAlignment="1">
      <alignment horizontal="center"/>
    </xf>
    <xf numFmtId="0" fontId="50" fillId="24" borderId="45" xfId="0" applyFont="1" applyFill="1" applyBorder="1" applyAlignment="1">
      <alignment horizontal="center"/>
    </xf>
    <xf numFmtId="0" fontId="50" fillId="24" borderId="47" xfId="0" applyFont="1" applyFill="1" applyBorder="1" applyAlignment="1">
      <alignment horizontal="center"/>
    </xf>
    <xf numFmtId="0" fontId="50" fillId="24" borderId="48" xfId="0" applyFont="1" applyFill="1" applyBorder="1" applyAlignment="1">
      <alignment horizontal="center"/>
    </xf>
    <xf numFmtId="0" fontId="50" fillId="24" borderId="35" xfId="0" applyFont="1" applyFill="1" applyBorder="1" applyAlignment="1">
      <alignment horizontal="center"/>
    </xf>
    <xf numFmtId="0" fontId="32" fillId="0" borderId="0" xfId="0" applyFont="1" applyAlignment="1">
      <alignment horizontal="center"/>
    </xf>
    <xf numFmtId="0" fontId="47" fillId="10" borderId="10" xfId="0" applyFont="1" applyFill="1" applyBorder="1" applyAlignment="1">
      <alignment horizontal="center"/>
    </xf>
    <xf numFmtId="0" fontId="31" fillId="10" borderId="11" xfId="0" applyFont="1" applyFill="1" applyBorder="1" applyAlignment="1">
      <alignment horizontal="center"/>
    </xf>
    <xf numFmtId="0" fontId="50" fillId="24" borderId="44" xfId="0" applyFont="1" applyFill="1" applyBorder="1" applyAlignment="1">
      <alignment horizontal="center"/>
    </xf>
    <xf numFmtId="0" fontId="51" fillId="0" borderId="0" xfId="0" applyFont="1" applyAlignment="1">
      <alignment horizontal="center"/>
    </xf>
    <xf numFmtId="1" fontId="8" fillId="0" borderId="1" xfId="0" applyNumberFormat="1" applyFont="1" applyBorder="1" applyAlignment="1">
      <alignment horizontal="center" vertical="center" wrapText="1"/>
    </xf>
    <xf numFmtId="169" fontId="8" fillId="0" borderId="1" xfId="0" applyNumberFormat="1" applyFont="1" applyBorder="1" applyAlignment="1">
      <alignment horizontal="center" vertical="center"/>
    </xf>
    <xf numFmtId="172" fontId="8" fillId="0" borderId="1" xfId="0" applyNumberFormat="1" applyFont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 wrapText="1"/>
    </xf>
    <xf numFmtId="7" fontId="8" fillId="3" borderId="1" xfId="2" applyNumberFormat="1" applyFont="1" applyFill="1" applyBorder="1" applyAlignment="1">
      <alignment horizontal="center" vertical="center"/>
    </xf>
    <xf numFmtId="0" fontId="33" fillId="24" borderId="36" xfId="0" applyFont="1" applyFill="1" applyBorder="1" applyAlignment="1">
      <alignment horizontal="center" vertical="center"/>
    </xf>
    <xf numFmtId="0" fontId="50" fillId="24" borderId="36" xfId="0" applyFont="1" applyFill="1" applyBorder="1" applyAlignment="1">
      <alignment horizontal="center"/>
    </xf>
    <xf numFmtId="0" fontId="50" fillId="24" borderId="28" xfId="0" applyFont="1" applyFill="1" applyBorder="1" applyAlignment="1">
      <alignment horizontal="center"/>
    </xf>
    <xf numFmtId="0" fontId="48" fillId="9" borderId="31" xfId="0" applyFont="1" applyFill="1" applyBorder="1" applyAlignment="1">
      <alignment horizontal="center" vertical="center"/>
    </xf>
    <xf numFmtId="43" fontId="50" fillId="24" borderId="45" xfId="1" applyFont="1" applyFill="1" applyBorder="1" applyAlignment="1">
      <alignment horizontal="center"/>
    </xf>
    <xf numFmtId="43" fontId="50" fillId="24" borderId="42" xfId="1" applyFont="1" applyFill="1" applyBorder="1" applyAlignment="1"/>
    <xf numFmtId="43" fontId="50" fillId="24" borderId="26" xfId="1" applyFont="1" applyFill="1" applyBorder="1" applyAlignment="1"/>
    <xf numFmtId="0" fontId="48" fillId="9" borderId="27" xfId="0" applyFont="1" applyFill="1" applyBorder="1" applyAlignment="1">
      <alignment horizontal="center" vertical="center"/>
    </xf>
    <xf numFmtId="0" fontId="48" fillId="9" borderId="32" xfId="0" applyFont="1" applyFill="1" applyBorder="1" applyAlignment="1">
      <alignment horizontal="center" vertical="center"/>
    </xf>
    <xf numFmtId="0" fontId="48" fillId="9" borderId="43" xfId="0" applyFont="1" applyFill="1" applyBorder="1" applyAlignment="1">
      <alignment horizontal="center" vertical="center"/>
    </xf>
    <xf numFmtId="0" fontId="48" fillId="9" borderId="36" xfId="0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48" fillId="9" borderId="29" xfId="0" applyFont="1" applyFill="1" applyBorder="1" applyAlignment="1">
      <alignment horizontal="center" vertical="center"/>
    </xf>
    <xf numFmtId="0" fontId="48" fillId="9" borderId="34" xfId="0" applyFont="1" applyFill="1" applyBorder="1" applyAlignment="1">
      <alignment horizontal="center" vertical="center"/>
    </xf>
    <xf numFmtId="0" fontId="48" fillId="9" borderId="44" xfId="0" applyFont="1" applyFill="1" applyBorder="1" applyAlignment="1">
      <alignment horizontal="center" vertical="center"/>
    </xf>
    <xf numFmtId="0" fontId="46" fillId="0" borderId="0" xfId="3" applyFont="1" applyFill="1" applyBorder="1" applyAlignment="1" applyProtection="1"/>
    <xf numFmtId="0" fontId="48" fillId="9" borderId="38" xfId="0" applyFont="1" applyFill="1" applyBorder="1" applyAlignment="1">
      <alignment horizontal="center" vertical="center"/>
    </xf>
    <xf numFmtId="0" fontId="48" fillId="9" borderId="41" xfId="0" applyFont="1" applyFill="1" applyBorder="1" applyAlignment="1">
      <alignment horizontal="center" vertical="center"/>
    </xf>
    <xf numFmtId="0" fontId="48" fillId="9" borderId="30" xfId="0" applyFont="1" applyFill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 wrapText="1"/>
    </xf>
    <xf numFmtId="0" fontId="48" fillId="9" borderId="33" xfId="0" applyFont="1" applyFill="1" applyBorder="1" applyAlignment="1">
      <alignment horizontal="center" vertical="center"/>
    </xf>
    <xf numFmtId="0" fontId="48" fillId="9" borderId="45" xfId="0" applyFont="1" applyFill="1" applyBorder="1" applyAlignment="1">
      <alignment horizontal="center" vertical="center"/>
    </xf>
    <xf numFmtId="0" fontId="48" fillId="9" borderId="13" xfId="0" applyFont="1" applyFill="1" applyBorder="1" applyAlignment="1">
      <alignment horizontal="center" vertical="center"/>
    </xf>
    <xf numFmtId="0" fontId="48" fillId="9" borderId="39" xfId="0" applyFont="1" applyFill="1" applyBorder="1" applyAlignment="1">
      <alignment horizontal="center" vertical="center"/>
    </xf>
    <xf numFmtId="0" fontId="48" fillId="9" borderId="42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52" fillId="9" borderId="0" xfId="0" applyFont="1" applyFill="1" applyAlignment="1">
      <alignment horizontal="center" vertical="center"/>
    </xf>
    <xf numFmtId="0" fontId="52" fillId="9" borderId="46" xfId="0" applyFont="1" applyFill="1" applyBorder="1" applyAlignment="1">
      <alignment horizontal="center" vertical="center"/>
    </xf>
    <xf numFmtId="0" fontId="44" fillId="10" borderId="0" xfId="1" applyNumberFormat="1" applyFont="1" applyFill="1" applyBorder="1" applyAlignment="1">
      <alignment horizontal="center"/>
    </xf>
    <xf numFmtId="1" fontId="44" fillId="10" borderId="0" xfId="1" applyNumberFormat="1" applyFont="1" applyFill="1" applyBorder="1" applyAlignment="1">
      <alignment horizontal="center"/>
    </xf>
    <xf numFmtId="169" fontId="44" fillId="10" borderId="0" xfId="1" applyNumberFormat="1" applyFont="1" applyFill="1" applyBorder="1" applyAlignment="1">
      <alignment horizontal="center"/>
    </xf>
    <xf numFmtId="3" fontId="44" fillId="10" borderId="0" xfId="1" applyNumberFormat="1" applyFont="1" applyFill="1" applyBorder="1" applyAlignment="1">
      <alignment horizontal="center"/>
    </xf>
    <xf numFmtId="7" fontId="31" fillId="10" borderId="0" xfId="2" applyNumberFormat="1" applyFont="1" applyFill="1" applyBorder="1" applyAlignment="1">
      <alignment horizontal="center"/>
    </xf>
    <xf numFmtId="0" fontId="52" fillId="9" borderId="28" xfId="0" applyFont="1" applyFill="1" applyBorder="1" applyAlignment="1">
      <alignment horizontal="center" vertical="center"/>
    </xf>
    <xf numFmtId="0" fontId="52" fillId="9" borderId="36" xfId="0" applyFont="1" applyFill="1" applyBorder="1" applyAlignment="1">
      <alignment horizontal="center" vertical="center"/>
    </xf>
    <xf numFmtId="43" fontId="53" fillId="24" borderId="46" xfId="1" applyFont="1" applyFill="1" applyBorder="1" applyAlignment="1">
      <alignment horizontal="center"/>
    </xf>
    <xf numFmtId="43" fontId="53" fillId="24" borderId="37" xfId="1" applyFont="1" applyFill="1" applyBorder="1" applyAlignment="1">
      <alignment horizontal="center"/>
    </xf>
    <xf numFmtId="7" fontId="53" fillId="24" borderId="46" xfId="0" applyNumberFormat="1" applyFont="1" applyFill="1" applyBorder="1" applyAlignment="1">
      <alignment horizontal="center"/>
    </xf>
    <xf numFmtId="7" fontId="53" fillId="24" borderId="36" xfId="0" applyNumberFormat="1" applyFont="1" applyFill="1" applyBorder="1" applyAlignment="1">
      <alignment horizontal="center"/>
    </xf>
    <xf numFmtId="1" fontId="44" fillId="10" borderId="10" xfId="1" applyNumberFormat="1" applyFont="1" applyFill="1" applyBorder="1" applyAlignment="1">
      <alignment horizontal="center"/>
    </xf>
    <xf numFmtId="0" fontId="52" fillId="9" borderId="42" xfId="0" applyFont="1" applyFill="1" applyBorder="1" applyAlignment="1">
      <alignment horizontal="center" vertical="center"/>
    </xf>
    <xf numFmtId="0" fontId="52" fillId="9" borderId="41" xfId="0" applyFont="1" applyFill="1" applyBorder="1" applyAlignment="1">
      <alignment horizontal="center" vertical="center"/>
    </xf>
    <xf numFmtId="0" fontId="52" fillId="9" borderId="44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10" fillId="0" borderId="44" xfId="0" applyFont="1" applyBorder="1"/>
    <xf numFmtId="0" fontId="50" fillId="24" borderId="0" xfId="0" applyFont="1" applyFill="1" applyAlignment="1">
      <alignment horizontal="center"/>
    </xf>
    <xf numFmtId="0" fontId="7" fillId="0" borderId="1" xfId="0" applyFont="1" applyBorder="1" applyAlignment="1">
      <alignment horizontal="right"/>
    </xf>
    <xf numFmtId="1" fontId="8" fillId="0" borderId="1" xfId="0" applyNumberFormat="1" applyFont="1" applyBorder="1"/>
    <xf numFmtId="5" fontId="36" fillId="15" borderId="1" xfId="2" applyNumberFormat="1" applyFont="1" applyFill="1" applyBorder="1" applyAlignment="1">
      <alignment vertical="center"/>
    </xf>
    <xf numFmtId="175" fontId="8" fillId="0" borderId="1" xfId="0" applyNumberFormat="1" applyFont="1" applyBorder="1"/>
    <xf numFmtId="164" fontId="36" fillId="15" borderId="0" xfId="0" applyNumberFormat="1" applyFont="1" applyFill="1" applyAlignment="1">
      <alignment horizontal="right"/>
    </xf>
    <xf numFmtId="0" fontId="36" fillId="0" borderId="0" xfId="0" applyFont="1"/>
    <xf numFmtId="0" fontId="36" fillId="0" borderId="0" xfId="0" applyFont="1" applyAlignment="1">
      <alignment horizontal="center"/>
    </xf>
    <xf numFmtId="43" fontId="36" fillId="16" borderId="0" xfId="1" applyFont="1" applyFill="1"/>
    <xf numFmtId="0" fontId="36" fillId="16" borderId="0" xfId="0" applyFont="1" applyFill="1"/>
    <xf numFmtId="0" fontId="36" fillId="29" borderId="0" xfId="0" applyFont="1" applyFill="1"/>
    <xf numFmtId="175" fontId="36" fillId="0" borderId="1" xfId="0" applyNumberFormat="1" applyFont="1" applyBorder="1"/>
    <xf numFmtId="43" fontId="36" fillId="0" borderId="0" xfId="1" applyFont="1"/>
    <xf numFmtId="43" fontId="36" fillId="0" borderId="0" xfId="0" applyNumberFormat="1" applyFont="1"/>
    <xf numFmtId="43" fontId="8" fillId="0" borderId="1" xfId="1" applyFont="1" applyBorder="1" applyAlignment="1">
      <alignment horizontal="right"/>
    </xf>
    <xf numFmtId="1" fontId="36" fillId="0" borderId="1" xfId="0" applyNumberFormat="1" applyFont="1" applyBorder="1"/>
    <xf numFmtId="1" fontId="10" fillId="0" borderId="0" xfId="0" applyNumberFormat="1" applyFont="1"/>
    <xf numFmtId="0" fontId="36" fillId="0" borderId="6" xfId="0" applyFont="1" applyBorder="1" applyAlignment="1">
      <alignment horizontal="right"/>
    </xf>
    <xf numFmtId="0" fontId="36" fillId="0" borderId="4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175" fontId="7" fillId="11" borderId="5" xfId="2" applyNumberFormat="1" applyFont="1" applyFill="1" applyBorder="1"/>
    <xf numFmtId="0" fontId="7" fillId="11" borderId="6" xfId="0" applyFont="1" applyFill="1" applyBorder="1" applyAlignment="1">
      <alignment horizontal="right"/>
    </xf>
    <xf numFmtId="0" fontId="7" fillId="11" borderId="4" xfId="0" applyFont="1" applyFill="1" applyBorder="1" applyAlignment="1">
      <alignment horizontal="right"/>
    </xf>
    <xf numFmtId="0" fontId="7" fillId="11" borderId="5" xfId="0" applyFont="1" applyFill="1" applyBorder="1" applyAlignment="1">
      <alignment horizontal="right"/>
    </xf>
    <xf numFmtId="175" fontId="7" fillId="0" borderId="5" xfId="2" applyNumberFormat="1" applyFont="1" applyBorder="1"/>
    <xf numFmtId="0" fontId="7" fillId="0" borderId="6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75" fontId="7" fillId="0" borderId="5" xfId="2" applyNumberFormat="1" applyFont="1" applyFill="1" applyBorder="1"/>
    <xf numFmtId="7" fontId="8" fillId="0" borderId="0" xfId="0" applyNumberFormat="1" applyFont="1" applyAlignment="1">
      <alignment horizontal="right"/>
    </xf>
    <xf numFmtId="44" fontId="8" fillId="0" borderId="0" xfId="0" applyNumberFormat="1" applyFont="1"/>
    <xf numFmtId="169" fontId="8" fillId="0" borderId="1" xfId="0" applyNumberFormat="1" applyFont="1" applyBorder="1"/>
    <xf numFmtId="0" fontId="12" fillId="11" borderId="0" xfId="0" applyFont="1" applyFill="1"/>
    <xf numFmtId="43" fontId="8" fillId="0" borderId="0" xfId="0" applyNumberFormat="1" applyFont="1"/>
    <xf numFmtId="7" fontId="56" fillId="0" borderId="0" xfId="0" applyNumberFormat="1" applyFont="1" applyAlignment="1">
      <alignment horizontal="right"/>
    </xf>
    <xf numFmtId="5" fontId="8" fillId="0" borderId="0" xfId="1" applyNumberFormat="1" applyFont="1"/>
    <xf numFmtId="0" fontId="51" fillId="13" borderId="17" xfId="0" applyFont="1" applyFill="1" applyBorder="1" applyAlignment="1">
      <alignment horizontal="center"/>
    </xf>
    <xf numFmtId="0" fontId="51" fillId="13" borderId="1" xfId="0" applyFont="1" applyFill="1" applyBorder="1" applyAlignment="1">
      <alignment horizontal="center"/>
    </xf>
    <xf numFmtId="0" fontId="51" fillId="13" borderId="18" xfId="0" applyFont="1" applyFill="1" applyBorder="1" applyAlignment="1">
      <alignment horizontal="center"/>
    </xf>
    <xf numFmtId="0" fontId="57" fillId="0" borderId="1" xfId="0" applyFont="1" applyBorder="1" applyAlignment="1">
      <alignment horizontal="right"/>
    </xf>
    <xf numFmtId="3" fontId="57" fillId="0" borderId="1" xfId="0" applyNumberFormat="1" applyFont="1" applyBorder="1" applyAlignment="1">
      <alignment horizontal="center"/>
    </xf>
    <xf numFmtId="175" fontId="57" fillId="0" borderId="18" xfId="0" applyNumberFormat="1" applyFont="1" applyBorder="1" applyAlignment="1">
      <alignment horizontal="center"/>
    </xf>
    <xf numFmtId="43" fontId="8" fillId="0" borderId="0" xfId="1" applyFont="1" applyBorder="1" applyAlignment="1">
      <alignment horizontal="right"/>
    </xf>
    <xf numFmtId="43" fontId="8" fillId="0" borderId="0" xfId="1" applyFont="1" applyBorder="1"/>
    <xf numFmtId="0" fontId="7" fillId="0" borderId="0" xfId="0" applyFont="1" applyAlignment="1">
      <alignment horizontal="right"/>
    </xf>
    <xf numFmtId="42" fontId="7" fillId="0" borderId="1" xfId="0" applyNumberFormat="1" applyFont="1" applyBorder="1"/>
    <xf numFmtId="42" fontId="10" fillId="0" borderId="0" xfId="0" quotePrefix="1" applyNumberFormat="1" applyFont="1"/>
    <xf numFmtId="44" fontId="8" fillId="0" borderId="0" xfId="2" applyFont="1" applyBorder="1" applyAlignment="1">
      <alignment horizontal="center"/>
    </xf>
    <xf numFmtId="0" fontId="58" fillId="0" borderId="0" xfId="0" applyFont="1" applyAlignment="1">
      <alignment horizontal="right"/>
    </xf>
    <xf numFmtId="5" fontId="58" fillId="0" borderId="1" xfId="1" applyNumberFormat="1" applyFont="1" applyBorder="1" applyAlignment="1">
      <alignment horizontal="right"/>
    </xf>
    <xf numFmtId="44" fontId="58" fillId="0" borderId="1" xfId="2" applyFont="1" applyBorder="1"/>
    <xf numFmtId="0" fontId="51" fillId="13" borderId="1" xfId="0" applyFont="1" applyFill="1" applyBorder="1" applyAlignment="1">
      <alignment horizontal="right"/>
    </xf>
    <xf numFmtId="3" fontId="51" fillId="13" borderId="1" xfId="0" applyNumberFormat="1" applyFont="1" applyFill="1" applyBorder="1" applyAlignment="1">
      <alignment horizontal="center"/>
    </xf>
    <xf numFmtId="175" fontId="51" fillId="13" borderId="18" xfId="0" applyNumberFormat="1" applyFont="1" applyFill="1" applyBorder="1" applyAlignment="1">
      <alignment horizontal="center"/>
    </xf>
    <xf numFmtId="165" fontId="8" fillId="0" borderId="0" xfId="0" applyNumberFormat="1" applyFont="1"/>
    <xf numFmtId="0" fontId="59" fillId="0" borderId="0" xfId="0" applyFont="1" applyAlignment="1">
      <alignment horizontal="right"/>
    </xf>
    <xf numFmtId="7" fontId="59" fillId="0" borderId="1" xfId="1" applyNumberFormat="1" applyFont="1" applyBorder="1" applyAlignment="1">
      <alignment horizontal="right"/>
    </xf>
    <xf numFmtId="42" fontId="59" fillId="0" borderId="1" xfId="0" applyNumberFormat="1" applyFont="1" applyBorder="1"/>
    <xf numFmtId="0" fontId="57" fillId="12" borderId="22" xfId="0" applyFont="1" applyFill="1" applyBorder="1"/>
    <xf numFmtId="0" fontId="57" fillId="12" borderId="23" xfId="0" applyFont="1" applyFill="1" applyBorder="1"/>
    <xf numFmtId="0" fontId="57" fillId="12" borderId="24" xfId="0" applyFont="1" applyFill="1" applyBorder="1"/>
    <xf numFmtId="0" fontId="48" fillId="0" borderId="0" xfId="0" applyFont="1"/>
    <xf numFmtId="166" fontId="8" fillId="0" borderId="0" xfId="0" applyNumberFormat="1" applyFont="1"/>
    <xf numFmtId="0" fontId="7" fillId="15" borderId="25" xfId="0" applyFont="1" applyFill="1" applyBorder="1" applyAlignment="1">
      <alignment horizontal="center" wrapText="1"/>
    </xf>
    <xf numFmtId="0" fontId="7" fillId="15" borderId="1" xfId="0" applyFont="1" applyFill="1" applyBorder="1" applyAlignment="1">
      <alignment horizontal="center" wrapText="1"/>
    </xf>
    <xf numFmtId="1" fontId="7" fillId="15" borderId="1" xfId="0" applyNumberFormat="1" applyFont="1" applyFill="1" applyBorder="1" applyAlignment="1">
      <alignment horizontal="center" wrapText="1"/>
    </xf>
    <xf numFmtId="0" fontId="8" fillId="0" borderId="5" xfId="0" applyFont="1" applyBorder="1"/>
    <xf numFmtId="3" fontId="8" fillId="0" borderId="1" xfId="0" applyNumberFormat="1" applyFont="1" applyBorder="1" applyAlignment="1">
      <alignment horizontal="right"/>
    </xf>
    <xf numFmtId="0" fontId="7" fillId="0" borderId="5" xfId="0" applyFont="1" applyBorder="1"/>
    <xf numFmtId="175" fontId="7" fillId="0" borderId="1" xfId="0" applyNumberFormat="1" applyFont="1" applyBorder="1" applyAlignment="1">
      <alignment horizontal="right"/>
    </xf>
    <xf numFmtId="0" fontId="37" fillId="0" borderId="54" xfId="0" applyFont="1" applyBorder="1" applyAlignment="1">
      <alignment wrapText="1"/>
    </xf>
    <xf numFmtId="0" fontId="37" fillId="22" borderId="54" xfId="0" applyFont="1" applyFill="1" applyBorder="1" applyAlignment="1">
      <alignment wrapText="1"/>
    </xf>
    <xf numFmtId="0" fontId="32" fillId="23" borderId="54" xfId="0" applyFont="1" applyFill="1" applyBorder="1" applyAlignment="1">
      <alignment horizontal="center" wrapText="1"/>
    </xf>
    <xf numFmtId="0" fontId="37" fillId="0" borderId="55" xfId="0" applyFont="1" applyBorder="1" applyAlignment="1">
      <alignment wrapText="1"/>
    </xf>
    <xf numFmtId="0" fontId="37" fillId="22" borderId="55" xfId="0" applyFont="1" applyFill="1" applyBorder="1" applyAlignment="1">
      <alignment wrapText="1"/>
    </xf>
    <xf numFmtId="0" fontId="10" fillId="25" borderId="1" xfId="0" applyFont="1" applyFill="1" applyBorder="1"/>
    <xf numFmtId="0" fontId="8" fillId="25" borderId="1" xfId="0" applyFont="1" applyFill="1" applyBorder="1"/>
    <xf numFmtId="7" fontId="8" fillId="25" borderId="1" xfId="0" applyNumberFormat="1" applyFont="1" applyFill="1" applyBorder="1"/>
    <xf numFmtId="173" fontId="8" fillId="25" borderId="1" xfId="0" applyNumberFormat="1" applyFont="1" applyFill="1" applyBorder="1"/>
    <xf numFmtId="0" fontId="8" fillId="0" borderId="1" xfId="0" applyFont="1" applyBorder="1"/>
    <xf numFmtId="165" fontId="8" fillId="0" borderId="1" xfId="1" applyNumberFormat="1" applyFont="1" applyBorder="1" applyAlignment="1">
      <alignment horizontal="center"/>
    </xf>
    <xf numFmtId="165" fontId="8" fillId="0" borderId="1" xfId="0" applyNumberFormat="1" applyFont="1" applyBorder="1"/>
    <xf numFmtId="0" fontId="62" fillId="15" borderId="0" xfId="0" applyFont="1" applyFill="1" applyAlignment="1">
      <alignment horizontal="left"/>
    </xf>
    <xf numFmtId="0" fontId="7" fillId="15" borderId="0" xfId="0" applyFont="1" applyFill="1" applyAlignment="1">
      <alignment horizontal="left" wrapText="1"/>
    </xf>
    <xf numFmtId="0" fontId="12" fillId="15" borderId="0" xfId="0" applyFont="1" applyFill="1"/>
    <xf numFmtId="44" fontId="10" fillId="0" borderId="0" xfId="2" applyFont="1" applyAlignment="1">
      <alignment horizontal="center" vertical="center"/>
    </xf>
    <xf numFmtId="44" fontId="10" fillId="0" borderId="0" xfId="2" applyFont="1" applyAlignment="1">
      <alignment horizontal="center"/>
    </xf>
    <xf numFmtId="14" fontId="7" fillId="15" borderId="0" xfId="0" applyNumberFormat="1" applyFont="1" applyFill="1" applyAlignment="1">
      <alignment horizontal="left" wrapText="1"/>
    </xf>
    <xf numFmtId="0" fontId="8" fillId="15" borderId="0" xfId="0" applyFont="1" applyFill="1" applyAlignment="1">
      <alignment horizontal="center" wrapText="1"/>
    </xf>
    <xf numFmtId="1" fontId="63" fillId="4" borderId="0" xfId="0" applyNumberFormat="1" applyFont="1" applyFill="1"/>
    <xf numFmtId="0" fontId="63" fillId="4" borderId="0" xfId="0" applyFont="1" applyFill="1" applyAlignment="1">
      <alignment horizontal="center"/>
    </xf>
    <xf numFmtId="165" fontId="63" fillId="4" borderId="0" xfId="1" applyNumberFormat="1" applyFont="1" applyFill="1" applyBorder="1" applyAlignment="1">
      <alignment horizontal="center"/>
    </xf>
    <xf numFmtId="43" fontId="63" fillId="4" borderId="0" xfId="0" applyNumberFormat="1" applyFont="1" applyFill="1" applyAlignment="1">
      <alignment horizontal="center"/>
    </xf>
    <xf numFmtId="0" fontId="12" fillId="4" borderId="0" xfId="0" applyFont="1" applyFill="1"/>
    <xf numFmtId="1" fontId="63" fillId="4" borderId="0" xfId="0" applyNumberFormat="1" applyFont="1" applyFill="1" applyAlignment="1">
      <alignment horizontal="center"/>
    </xf>
    <xf numFmtId="1" fontId="64" fillId="5" borderId="0" xfId="0" applyNumberFormat="1" applyFont="1" applyFill="1" applyAlignment="1">
      <alignment horizontal="center" wrapText="1"/>
    </xf>
    <xf numFmtId="0" fontId="63" fillId="5" borderId="0" xfId="0" applyFont="1" applyFill="1" applyAlignment="1">
      <alignment horizontal="center"/>
    </xf>
    <xf numFmtId="44" fontId="63" fillId="5" borderId="0" xfId="2" applyFont="1" applyFill="1" applyAlignment="1">
      <alignment horizontal="center" vertical="center"/>
    </xf>
    <xf numFmtId="170" fontId="41" fillId="0" borderId="5" xfId="0" applyNumberFormat="1" applyFont="1" applyBorder="1" applyAlignment="1">
      <alignment horizontal="center" wrapText="1"/>
    </xf>
    <xf numFmtId="49" fontId="10" fillId="0" borderId="0" xfId="0" applyNumberFormat="1" applyFont="1" applyAlignment="1">
      <alignment horizontal="right"/>
    </xf>
    <xf numFmtId="4" fontId="10" fillId="0" borderId="0" xfId="0" applyNumberFormat="1" applyFont="1" applyAlignment="1">
      <alignment horizontal="center"/>
    </xf>
    <xf numFmtId="173" fontId="10" fillId="0" borderId="0" xfId="0" applyNumberFormat="1" applyFont="1" applyAlignment="1">
      <alignment horizontal="center"/>
    </xf>
    <xf numFmtId="43" fontId="10" fillId="0" borderId="0" xfId="0" applyNumberFormat="1" applyFont="1"/>
    <xf numFmtId="171" fontId="10" fillId="0" borderId="0" xfId="0" applyNumberFormat="1" applyFont="1"/>
    <xf numFmtId="44" fontId="10" fillId="0" borderId="0" xfId="2" quotePrefix="1" applyFont="1" applyAlignment="1">
      <alignment horizontal="center"/>
    </xf>
    <xf numFmtId="0" fontId="56" fillId="15" borderId="0" xfId="3" applyFont="1" applyFill="1" applyAlignment="1" applyProtection="1"/>
    <xf numFmtId="0" fontId="12" fillId="15" borderId="0" xfId="0" applyFont="1" applyFill="1" applyAlignment="1">
      <alignment horizontal="center"/>
    </xf>
    <xf numFmtId="0" fontId="56" fillId="15" borderId="0" xfId="3" applyFont="1" applyFill="1" applyAlignment="1" applyProtection="1">
      <alignment horizontal="right"/>
    </xf>
    <xf numFmtId="0" fontId="8" fillId="0" borderId="4" xfId="0" applyFont="1" applyBorder="1"/>
    <xf numFmtId="168" fontId="41" fillId="0" borderId="0" xfId="0" applyNumberFormat="1" applyFont="1" applyAlignment="1">
      <alignment horizontal="center"/>
    </xf>
    <xf numFmtId="173" fontId="41" fillId="0" borderId="0" xfId="0" applyNumberFormat="1" applyFont="1"/>
    <xf numFmtId="0" fontId="7" fillId="0" borderId="1" xfId="0" applyFont="1" applyBorder="1" applyAlignment="1">
      <alignment horizontal="center"/>
    </xf>
    <xf numFmtId="0" fontId="10" fillId="0" borderId="0" xfId="0" applyFont="1" applyAlignment="1">
      <alignment horizontal="center" wrapText="1"/>
    </xf>
    <xf numFmtId="3" fontId="12" fillId="15" borderId="0" xfId="0" applyNumberFormat="1" applyFont="1" applyFill="1" applyAlignment="1">
      <alignment horizontal="center" wrapText="1"/>
    </xf>
    <xf numFmtId="1" fontId="10" fillId="0" borderId="0" xfId="0" applyNumberFormat="1" applyFont="1" applyAlignment="1">
      <alignment horizontal="center" wrapText="1"/>
    </xf>
    <xf numFmtId="0" fontId="8" fillId="0" borderId="0" xfId="0" applyFont="1" applyAlignment="1">
      <alignment wrapText="1"/>
    </xf>
    <xf numFmtId="44" fontId="10" fillId="0" borderId="0" xfId="2" applyFont="1" applyAlignment="1">
      <alignment horizontal="center" vertical="center" wrapText="1"/>
    </xf>
    <xf numFmtId="44" fontId="10" fillId="0" borderId="0" xfId="2" applyFont="1" applyAlignment="1">
      <alignment horizontal="center" wrapText="1"/>
    </xf>
    <xf numFmtId="4" fontId="12" fillId="15" borderId="0" xfId="0" applyNumberFormat="1" applyFont="1" applyFill="1" applyAlignment="1">
      <alignment horizontal="center" wrapText="1"/>
    </xf>
    <xf numFmtId="8" fontId="10" fillId="0" borderId="0" xfId="0" applyNumberFormat="1" applyFont="1" applyAlignment="1">
      <alignment horizontal="center" wrapText="1"/>
    </xf>
    <xf numFmtId="39" fontId="10" fillId="0" borderId="0" xfId="0" applyNumberFormat="1" applyFont="1" applyAlignment="1">
      <alignment wrapText="1"/>
    </xf>
    <xf numFmtId="4" fontId="10" fillId="0" borderId="0" xfId="0" applyNumberFormat="1" applyFont="1" applyAlignment="1">
      <alignment wrapText="1"/>
    </xf>
    <xf numFmtId="2" fontId="10" fillId="0" borderId="0" xfId="0" applyNumberFormat="1" applyFont="1" applyAlignment="1">
      <alignment wrapText="1"/>
    </xf>
    <xf numFmtId="0" fontId="65" fillId="14" borderId="6" xfId="0" applyFont="1" applyFill="1" applyBorder="1" applyAlignment="1">
      <alignment horizontal="left"/>
    </xf>
    <xf numFmtId="0" fontId="65" fillId="14" borderId="5" xfId="0" applyFont="1" applyFill="1" applyBorder="1" applyAlignment="1">
      <alignment horizontal="right"/>
    </xf>
    <xf numFmtId="1" fontId="12" fillId="15" borderId="0" xfId="1" applyNumberFormat="1" applyFont="1" applyFill="1" applyBorder="1" applyAlignment="1">
      <alignment horizontal="center" wrapText="1"/>
    </xf>
    <xf numFmtId="0" fontId="7" fillId="0" borderId="7" xfId="0" applyFont="1" applyBorder="1" applyAlignment="1">
      <alignment horizontal="center"/>
    </xf>
    <xf numFmtId="169" fontId="7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169" fontId="7" fillId="0" borderId="1" xfId="1" applyNumberFormat="1" applyFont="1" applyFill="1" applyBorder="1" applyAlignment="1">
      <alignment horizontal="center"/>
    </xf>
    <xf numFmtId="173" fontId="7" fillId="0" borderId="1" xfId="0" applyNumberFormat="1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71" fontId="10" fillId="0" borderId="0" xfId="0" applyNumberFormat="1" applyFont="1" applyAlignment="1">
      <alignment horizontal="center"/>
    </xf>
    <xf numFmtId="171" fontId="50" fillId="0" borderId="0" xfId="0" applyNumberFormat="1" applyFont="1" applyAlignment="1">
      <alignment horizontal="center"/>
    </xf>
    <xf numFmtId="173" fontId="7" fillId="0" borderId="8" xfId="0" applyNumberFormat="1" applyFont="1" applyBorder="1" applyAlignment="1">
      <alignment horizontal="center"/>
    </xf>
    <xf numFmtId="0" fontId="10" fillId="15" borderId="0" xfId="0" applyFont="1" applyFill="1"/>
    <xf numFmtId="37" fontId="10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173" fontId="8" fillId="11" borderId="0" xfId="0" applyNumberFormat="1" applyFont="1" applyFill="1"/>
    <xf numFmtId="0" fontId="10" fillId="8" borderId="0" xfId="0" applyFont="1" applyFill="1" applyAlignment="1">
      <alignment horizontal="center" wrapText="1"/>
    </xf>
    <xf numFmtId="0" fontId="31" fillId="6" borderId="1" xfId="0" applyFont="1" applyFill="1" applyBorder="1" applyAlignment="1">
      <alignment horizontal="center" wrapText="1"/>
    </xf>
    <xf numFmtId="0" fontId="63" fillId="6" borderId="1" xfId="0" applyFont="1" applyFill="1" applyBorder="1" applyAlignment="1">
      <alignment horizontal="center" wrapText="1"/>
    </xf>
    <xf numFmtId="2" fontId="31" fillId="6" borderId="1" xfId="0" applyNumberFormat="1" applyFont="1" applyFill="1" applyBorder="1" applyAlignment="1">
      <alignment horizontal="center" wrapText="1"/>
    </xf>
    <xf numFmtId="0" fontId="63" fillId="5" borderId="0" xfId="0" applyFont="1" applyFill="1" applyAlignment="1">
      <alignment horizontal="center" wrapText="1"/>
    </xf>
    <xf numFmtId="1" fontId="63" fillId="5" borderId="0" xfId="0" applyNumberFormat="1" applyFont="1" applyFill="1" applyAlignment="1">
      <alignment horizontal="center" wrapText="1"/>
    </xf>
    <xf numFmtId="0" fontId="49" fillId="5" borderId="0" xfId="0" applyFont="1" applyFill="1" applyAlignment="1">
      <alignment wrapText="1"/>
    </xf>
    <xf numFmtId="0" fontId="49" fillId="5" borderId="0" xfId="0" applyFont="1" applyFill="1" applyAlignment="1">
      <alignment horizontal="center" wrapText="1"/>
    </xf>
    <xf numFmtId="0" fontId="49" fillId="4" borderId="0" xfId="0" applyFont="1" applyFill="1" applyAlignment="1">
      <alignment horizontal="center" wrapText="1"/>
    </xf>
    <xf numFmtId="44" fontId="49" fillId="4" borderId="0" xfId="2" applyFont="1" applyFill="1" applyAlignment="1">
      <alignment horizontal="center" wrapText="1"/>
    </xf>
    <xf numFmtId="0" fontId="33" fillId="0" borderId="0" xfId="0" applyFont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33" fillId="0" borderId="53" xfId="0" applyFont="1" applyBorder="1" applyAlignment="1">
      <alignment horizontal="center"/>
    </xf>
    <xf numFmtId="0" fontId="33" fillId="0" borderId="53" xfId="0" applyFont="1" applyBorder="1" applyAlignment="1">
      <alignment horizontal="center" wrapText="1"/>
    </xf>
    <xf numFmtId="1" fontId="8" fillId="0" borderId="1" xfId="1" applyNumberFormat="1" applyFont="1" applyBorder="1" applyAlignment="1">
      <alignment horizontal="center" wrapText="1"/>
    </xf>
    <xf numFmtId="2" fontId="8" fillId="0" borderId="1" xfId="0" applyNumberFormat="1" applyFont="1" applyBorder="1" applyAlignment="1">
      <alignment horizontal="center" wrapText="1"/>
    </xf>
    <xf numFmtId="0" fontId="66" fillId="0" borderId="0" xfId="0" applyFont="1" applyAlignment="1">
      <alignment horizontal="center" wrapText="1"/>
    </xf>
    <xf numFmtId="174" fontId="10" fillId="0" borderId="0" xfId="1" applyNumberFormat="1" applyFont="1" applyBorder="1" applyAlignment="1">
      <alignment horizontal="center"/>
    </xf>
    <xf numFmtId="174" fontId="10" fillId="0" borderId="0" xfId="0" applyNumberFormat="1" applyFont="1" applyAlignment="1">
      <alignment horizontal="center"/>
    </xf>
    <xf numFmtId="167" fontId="10" fillId="0" borderId="0" xfId="1" applyNumberFormat="1" applyFont="1" applyBorder="1"/>
    <xf numFmtId="44" fontId="10" fillId="0" borderId="0" xfId="1" applyNumberFormat="1" applyFont="1" applyBorder="1" applyAlignment="1">
      <alignment horizontal="center"/>
    </xf>
    <xf numFmtId="2" fontId="10" fillId="0" borderId="0" xfId="1" applyNumberFormat="1" applyFont="1" applyBorder="1" applyAlignment="1">
      <alignment horizontal="center"/>
    </xf>
    <xf numFmtId="44" fontId="10" fillId="0" borderId="0" xfId="2" applyFont="1" applyBorder="1" applyAlignment="1">
      <alignment horizontal="center" vertical="center"/>
    </xf>
    <xf numFmtId="44" fontId="10" fillId="0" borderId="0" xfId="2" applyFont="1" applyBorder="1" applyAlignment="1">
      <alignment horizontal="center"/>
    </xf>
    <xf numFmtId="2" fontId="8" fillId="0" borderId="1" xfId="0" applyNumberFormat="1" applyFont="1" applyBorder="1"/>
    <xf numFmtId="0" fontId="8" fillId="0" borderId="1" xfId="0" applyFont="1" applyBorder="1" applyAlignment="1">
      <alignment horizontal="center"/>
    </xf>
    <xf numFmtId="0" fontId="11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  <xf numFmtId="2" fontId="10" fillId="0" borderId="0" xfId="2" applyNumberFormat="1" applyFont="1" applyBorder="1" applyAlignment="1">
      <alignment horizontal="center"/>
    </xf>
    <xf numFmtId="0" fontId="67" fillId="0" borderId="0" xfId="0" applyFont="1"/>
    <xf numFmtId="0" fontId="35" fillId="0" borderId="67" xfId="0" applyFont="1" applyBorder="1"/>
    <xf numFmtId="0" fontId="8" fillId="0" borderId="10" xfId="0" applyFont="1" applyBorder="1"/>
    <xf numFmtId="0" fontId="12" fillId="0" borderId="25" xfId="0" applyFont="1" applyBorder="1" applyAlignment="1">
      <alignment horizontal="center" wrapText="1"/>
    </xf>
    <xf numFmtId="0" fontId="35" fillId="0" borderId="6" xfId="0" applyFont="1" applyBorder="1" applyAlignment="1">
      <alignment horizontal="left"/>
    </xf>
    <xf numFmtId="44" fontId="8" fillId="24" borderId="56" xfId="2" applyFont="1" applyFill="1" applyBorder="1"/>
    <xf numFmtId="43" fontId="7" fillId="0" borderId="49" xfId="1" applyFont="1" applyFill="1" applyBorder="1"/>
    <xf numFmtId="0" fontId="8" fillId="11" borderId="50" xfId="0" applyFont="1" applyFill="1" applyBorder="1"/>
    <xf numFmtId="1" fontId="33" fillId="0" borderId="53" xfId="0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5" fontId="15" fillId="0" borderId="0" xfId="2" applyNumberFormat="1" applyFont="1" applyAlignment="1">
      <alignment horizontal="left"/>
    </xf>
    <xf numFmtId="0" fontId="7" fillId="25" borderId="1" xfId="0" applyFont="1" applyFill="1" applyBorder="1" applyAlignment="1">
      <alignment horizontal="left"/>
    </xf>
    <xf numFmtId="0" fontId="8" fillId="11" borderId="1" xfId="0" applyFont="1" applyFill="1" applyBorder="1" applyAlignment="1">
      <alignment horizontal="left"/>
    </xf>
    <xf numFmtId="0" fontId="8" fillId="30" borderId="1" xfId="0" applyFont="1" applyFill="1" applyBorder="1" applyAlignment="1">
      <alignment horizontal="left"/>
    </xf>
    <xf numFmtId="0" fontId="7" fillId="0" borderId="1" xfId="0" applyFont="1" applyBorder="1" applyAlignment="1">
      <alignment horizontal="right"/>
    </xf>
    <xf numFmtId="0" fontId="36" fillId="0" borderId="1" xfId="0" applyFont="1" applyBorder="1" applyAlignment="1">
      <alignment horizontal="right"/>
    </xf>
    <xf numFmtId="0" fontId="46" fillId="11" borderId="1" xfId="3" applyFont="1" applyFill="1" applyBorder="1" applyAlignment="1" applyProtection="1">
      <alignment horizontal="left"/>
    </xf>
    <xf numFmtId="0" fontId="7" fillId="25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left"/>
    </xf>
    <xf numFmtId="0" fontId="7" fillId="25" borderId="1" xfId="0" applyFont="1" applyFill="1" applyBorder="1"/>
    <xf numFmtId="0" fontId="60" fillId="10" borderId="6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61" fillId="10" borderId="12" xfId="0" applyFont="1" applyFill="1" applyBorder="1" applyAlignment="1">
      <alignment horizontal="center"/>
    </xf>
    <xf numFmtId="0" fontId="61" fillId="10" borderId="10" xfId="0" applyFont="1" applyFill="1" applyBorder="1" applyAlignment="1">
      <alignment horizontal="center"/>
    </xf>
    <xf numFmtId="0" fontId="61" fillId="10" borderId="11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28" borderId="1" xfId="0" applyFont="1" applyFill="1" applyBorder="1" applyAlignment="1">
      <alignment horizontal="left"/>
    </xf>
    <xf numFmtId="0" fontId="7" fillId="0" borderId="25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/>
    </xf>
    <xf numFmtId="0" fontId="7" fillId="0" borderId="25" xfId="0" applyFont="1" applyBorder="1" applyAlignment="1">
      <alignment horizontal="center" vertical="top"/>
    </xf>
    <xf numFmtId="0" fontId="7" fillId="0" borderId="7" xfId="0" applyFont="1" applyBorder="1" applyAlignment="1">
      <alignment horizontal="center" vertical="top"/>
    </xf>
    <xf numFmtId="0" fontId="8" fillId="27" borderId="1" xfId="0" applyFont="1" applyFill="1" applyBorder="1" applyAlignment="1">
      <alignment horizontal="left"/>
    </xf>
    <xf numFmtId="0" fontId="8" fillId="26" borderId="1" xfId="0" applyFont="1" applyFill="1" applyBorder="1" applyAlignment="1">
      <alignment horizontal="left"/>
    </xf>
    <xf numFmtId="0" fontId="36" fillId="11" borderId="1" xfId="0" applyFont="1" applyFill="1" applyBorder="1" applyAlignment="1">
      <alignment horizontal="center"/>
    </xf>
    <xf numFmtId="0" fontId="32" fillId="12" borderId="14" xfId="0" applyFont="1" applyFill="1" applyBorder="1" applyAlignment="1">
      <alignment horizontal="center"/>
    </xf>
    <xf numFmtId="0" fontId="32" fillId="12" borderId="15" xfId="0" applyFont="1" applyFill="1" applyBorder="1" applyAlignment="1">
      <alignment horizontal="center"/>
    </xf>
    <xf numFmtId="0" fontId="32" fillId="12" borderId="16" xfId="0" applyFont="1" applyFill="1" applyBorder="1" applyAlignment="1">
      <alignment horizontal="center"/>
    </xf>
    <xf numFmtId="0" fontId="51" fillId="0" borderId="19" xfId="0" applyFont="1" applyBorder="1" applyAlignment="1">
      <alignment horizontal="center" vertical="center" wrapText="1"/>
    </xf>
    <xf numFmtId="0" fontId="51" fillId="0" borderId="20" xfId="0" applyFont="1" applyBorder="1" applyAlignment="1">
      <alignment horizontal="center" vertical="center" wrapText="1"/>
    </xf>
    <xf numFmtId="0" fontId="51" fillId="0" borderId="21" xfId="0" applyFont="1" applyBorder="1" applyAlignment="1">
      <alignment horizontal="center" vertical="center" wrapText="1"/>
    </xf>
    <xf numFmtId="0" fontId="60" fillId="6" borderId="6" xfId="0" applyFont="1" applyFill="1" applyBorder="1" applyAlignment="1">
      <alignment horizontal="center" vertical="center"/>
    </xf>
    <xf numFmtId="0" fontId="68" fillId="0" borderId="4" xfId="0" applyFont="1" applyBorder="1" applyAlignment="1">
      <alignment horizontal="center" vertical="center"/>
    </xf>
    <xf numFmtId="0" fontId="68" fillId="0" borderId="5" xfId="0" applyFont="1" applyBorder="1" applyAlignment="1">
      <alignment horizontal="center" vertical="center"/>
    </xf>
    <xf numFmtId="14" fontId="7" fillId="0" borderId="6" xfId="0" applyNumberFormat="1" applyFont="1" applyBorder="1" applyAlignment="1">
      <alignment horizontal="left"/>
    </xf>
    <xf numFmtId="0" fontId="0" fillId="0" borderId="5" xfId="0" applyBorder="1" applyAlignment="1">
      <alignment horizontal="left"/>
    </xf>
  </cellXfs>
  <cellStyles count="25">
    <cellStyle name="Comma" xfId="1" builtinId="3"/>
    <cellStyle name="Comma 2" xfId="23" xr:uid="{E6CEF109-A800-42C6-B849-8892799AB3D4}"/>
    <cellStyle name="Currency" xfId="2" builtinId="4"/>
    <cellStyle name="Currency 2" xfId="24" xr:uid="{41AC0E94-DB8C-44DB-B106-EABB6DEB651C}"/>
    <cellStyle name="Hyperlink" xfId="3" builtinId="8"/>
    <cellStyle name="Normal" xfId="0" builtinId="0"/>
    <cellStyle name="Normal 10" xfId="4" xr:uid="{00000000-0005-0000-0000-000004000000}"/>
    <cellStyle name="Normal 11" xfId="5" xr:uid="{00000000-0005-0000-0000-000005000000}"/>
    <cellStyle name="Normal 12" xfId="6" xr:uid="{00000000-0005-0000-0000-000006000000}"/>
    <cellStyle name="Normal 13" xfId="7" xr:uid="{00000000-0005-0000-0000-000007000000}"/>
    <cellStyle name="Normal 14" xfId="8" xr:uid="{00000000-0005-0000-0000-000008000000}"/>
    <cellStyle name="Normal 15" xfId="9" xr:uid="{00000000-0005-0000-0000-000009000000}"/>
    <cellStyle name="Normal 16" xfId="10" xr:uid="{00000000-0005-0000-0000-00000A000000}"/>
    <cellStyle name="Normal 17" xfId="11" xr:uid="{00000000-0005-0000-0000-00000B000000}"/>
    <cellStyle name="Normal 18" xfId="12" xr:uid="{00000000-0005-0000-0000-00000C000000}"/>
    <cellStyle name="Normal 19" xfId="22" xr:uid="{F3B7A7A2-01D3-4706-BEF3-22A97813C3FE}"/>
    <cellStyle name="Normal 2" xfId="13" xr:uid="{00000000-0005-0000-0000-00000D000000}"/>
    <cellStyle name="Normal 3" xfId="14" xr:uid="{00000000-0005-0000-0000-00000E000000}"/>
    <cellStyle name="Normal 4" xfId="15" xr:uid="{00000000-0005-0000-0000-00000F000000}"/>
    <cellStyle name="Normal 5" xfId="16" xr:uid="{00000000-0005-0000-0000-000010000000}"/>
    <cellStyle name="Normal 6" xfId="17" xr:uid="{00000000-0005-0000-0000-000011000000}"/>
    <cellStyle name="Normal 7" xfId="18" xr:uid="{00000000-0005-0000-0000-000012000000}"/>
    <cellStyle name="Normal 8" xfId="19" xr:uid="{00000000-0005-0000-0000-000013000000}"/>
    <cellStyle name="Normal 9" xfId="20" xr:uid="{00000000-0005-0000-0000-000014000000}"/>
    <cellStyle name="Percent" xfId="21" builtinId="5"/>
  </cellStyles>
  <dxfs count="0"/>
  <tableStyles count="0" defaultTableStyle="TableStyleMedium9" defaultPivotStyle="PivotStyleLight16"/>
  <colors>
    <mruColors>
      <color rgb="FFFFCC00"/>
      <color rgb="FFFFCC66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5"/>
      <c:rotY val="1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6.25E-2"/>
          <c:y val="0.35384615384615387"/>
          <c:w val="0.67241379310344862"/>
          <c:h val="0.38021978021978148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0000FF"/>
              </a:solidFill>
              <a:ln w="3175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389C-4F6E-9659-953A0F90749D}"/>
              </c:ext>
            </c:extLst>
          </c:dPt>
          <c:dPt>
            <c:idx val="1"/>
            <c:bubble3D val="0"/>
            <c:explosion val="18"/>
            <c:spPr>
              <a:solidFill>
                <a:srgbClr val="008000"/>
              </a:solidFill>
              <a:ln w="0">
                <a:solidFill>
                  <a:srgbClr val="000000"/>
                </a:solidFill>
                <a:prstDash val="solid"/>
              </a:ln>
              <a:scene3d>
                <a:camera prst="orthographicFront"/>
                <a:lightRig rig="threePt" dir="t"/>
              </a:scene3d>
              <a:sp3d prstMaterial="matte"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389C-4F6E-9659-953A0F90749D}"/>
              </c:ext>
            </c:extLst>
          </c:dPt>
          <c:dLbls>
            <c:dLbl>
              <c:idx val="0"/>
              <c:layout>
                <c:manualLayout>
                  <c:x val="3.5552456705406521E-2"/>
                  <c:y val="-0.1486581523044451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89C-4F6E-9659-953A0F90749D}"/>
                </c:ext>
              </c:extLst>
            </c:dLbl>
            <c:dLbl>
              <c:idx val="1"/>
              <c:layout>
                <c:manualLayout>
                  <c:x val="0.10560494480093904"/>
                  <c:y val="-0.1110708107312398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262621208691072"/>
                      <c:h val="0.222866806937076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389C-4F6E-9659-953A0F9074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50" b="1" i="0" u="none" strike="noStrike" baseline="0">
                    <a:solidFill>
                      <a:srgbClr val="000000"/>
                    </a:solidFill>
                    <a:latin typeface="Calibri" pitchFamily="34" charset="0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SUMMARY!$AZ$66:$AZ$517</c:f>
              <c:strCache>
                <c:ptCount val="3"/>
                <c:pt idx="0">
                  <c:v>COST – PRECISION SAFE SIDEWALKS</c:v>
                </c:pt>
                <c:pt idx="1">
                  <c:v>SAVINGS – ENTITY  </c:v>
                </c:pt>
                <c:pt idx="2">
                  <c:v>Total Cost of Removal &amp; Replacement:</c:v>
                </c:pt>
              </c:strCache>
            </c:strRef>
          </c:cat>
          <c:val>
            <c:numRef>
              <c:f>SUMMARY!$BA$66:$BA$67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9C-4F6E-9659-953A0F90749D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7023121740082708"/>
          <c:y val="0.7647620108916251"/>
          <c:w val="0.58241677336138775"/>
          <c:h val="0.12414883125823886"/>
        </c:manualLayout>
      </c:layout>
      <c:overlay val="0"/>
      <c:spPr>
        <a:solidFill>
          <a:srgbClr val="FFFFFF"/>
        </a:solidFill>
        <a:ln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 pitchFamily="34" charset="0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3</xdr:row>
      <xdr:rowOff>123825</xdr:rowOff>
    </xdr:from>
    <xdr:to>
      <xdr:col>3</xdr:col>
      <xdr:colOff>9756</xdr:colOff>
      <xdr:row>6</xdr:row>
      <xdr:rowOff>142945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DA7FB0-F90C-C3C2-33DC-86770ED1C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742950"/>
          <a:ext cx="1657581" cy="504895"/>
        </a:xfrm>
        <a:prstGeom prst="rect">
          <a:avLst/>
        </a:prstGeom>
      </xdr:spPr>
    </xdr:pic>
    <xdr:clientData/>
  </xdr:twoCellAnchor>
  <xdr:twoCellAnchor editAs="oneCell">
    <xdr:from>
      <xdr:col>3</xdr:col>
      <xdr:colOff>333375</xdr:colOff>
      <xdr:row>3</xdr:row>
      <xdr:rowOff>47625</xdr:rowOff>
    </xdr:from>
    <xdr:to>
      <xdr:col>5</xdr:col>
      <xdr:colOff>438356</xdr:colOff>
      <xdr:row>6</xdr:row>
      <xdr:rowOff>142956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A8350CD-DAA5-819E-DF9D-546C0BC78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7875" y="685800"/>
          <a:ext cx="1476581" cy="581106"/>
        </a:xfrm>
        <a:prstGeom prst="rect">
          <a:avLst/>
        </a:prstGeom>
      </xdr:spPr>
    </xdr:pic>
    <xdr:clientData/>
  </xdr:twoCellAnchor>
  <xdr:twoCellAnchor editAs="oneCell">
    <xdr:from>
      <xdr:col>6</xdr:col>
      <xdr:colOff>371475</xdr:colOff>
      <xdr:row>3</xdr:row>
      <xdr:rowOff>0</xdr:rowOff>
    </xdr:from>
    <xdr:to>
      <xdr:col>8</xdr:col>
      <xdr:colOff>581202</xdr:colOff>
      <xdr:row>7</xdr:row>
      <xdr:rowOff>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9392C33-5931-3E20-1D38-4047B2B2D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3375" y="638175"/>
          <a:ext cx="1267002" cy="64779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11</xdr:row>
      <xdr:rowOff>38100</xdr:rowOff>
    </xdr:from>
    <xdr:to>
      <xdr:col>8</xdr:col>
      <xdr:colOff>400050</xdr:colOff>
      <xdr:row>22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49F9707-A253-9AAE-378F-5B950C0F0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295525"/>
          <a:ext cx="4772025" cy="189547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40</xdr:row>
      <xdr:rowOff>21103</xdr:rowOff>
    </xdr:from>
    <xdr:to>
      <xdr:col>8</xdr:col>
      <xdr:colOff>590550</xdr:colOff>
      <xdr:row>51</xdr:row>
      <xdr:rowOff>95250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55A288B-8978-16D9-5BD2-1040B032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7336303"/>
          <a:ext cx="5343524" cy="1855322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29</xdr:row>
      <xdr:rowOff>38100</xdr:rowOff>
    </xdr:from>
    <xdr:to>
      <xdr:col>2</xdr:col>
      <xdr:colOff>552450</xdr:colOff>
      <xdr:row>39</xdr:row>
      <xdr:rowOff>119034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C0F526E-DFD3-B716-747F-01D8D1371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096000"/>
          <a:ext cx="1457325" cy="1776384"/>
        </a:xfrm>
        <a:prstGeom prst="rect">
          <a:avLst/>
        </a:prstGeom>
      </xdr:spPr>
    </xdr:pic>
    <xdr:clientData/>
  </xdr:twoCellAnchor>
  <xdr:twoCellAnchor editAs="oneCell">
    <xdr:from>
      <xdr:col>2</xdr:col>
      <xdr:colOff>638176</xdr:colOff>
      <xdr:row>34</xdr:row>
      <xdr:rowOff>38100</xdr:rowOff>
    </xdr:from>
    <xdr:to>
      <xdr:col>4</xdr:col>
      <xdr:colOff>123826</xdr:colOff>
      <xdr:row>37</xdr:row>
      <xdr:rowOff>38168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3E204AD-E4F8-C8E2-E6B8-FDD3CF979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6" y="6981825"/>
          <a:ext cx="857250" cy="485843"/>
        </a:xfrm>
        <a:prstGeom prst="rect">
          <a:avLst/>
        </a:prstGeom>
      </xdr:spPr>
    </xdr:pic>
    <xdr:clientData/>
  </xdr:twoCellAnchor>
  <xdr:twoCellAnchor editAs="oneCell">
    <xdr:from>
      <xdr:col>4</xdr:col>
      <xdr:colOff>247650</xdr:colOff>
      <xdr:row>29</xdr:row>
      <xdr:rowOff>133350</xdr:rowOff>
    </xdr:from>
    <xdr:to>
      <xdr:col>7</xdr:col>
      <xdr:colOff>95260</xdr:colOff>
      <xdr:row>38</xdr:row>
      <xdr:rowOff>114300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448FD99-0060-BC46-2ACF-6A9A928C4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7950" y="5524500"/>
          <a:ext cx="1514485" cy="1514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0</xdr:colOff>
      <xdr:row>70</xdr:row>
      <xdr:rowOff>0</xdr:rowOff>
    </xdr:from>
    <xdr:to>
      <xdr:col>61</xdr:col>
      <xdr:colOff>140144</xdr:colOff>
      <xdr:row>95</xdr:row>
      <xdr:rowOff>27108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5F7D6AEB-F9B8-4820-A528-3E6D1FEB4E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264584</xdr:colOff>
      <xdr:row>31</xdr:row>
      <xdr:rowOff>74084</xdr:rowOff>
    </xdr:from>
    <xdr:to>
      <xdr:col>41</xdr:col>
      <xdr:colOff>95251</xdr:colOff>
      <xdr:row>34</xdr:row>
      <xdr:rowOff>12701</xdr:rowOff>
    </xdr:to>
    <xdr:sp macro="[1]!TemplateFill" textlink="">
      <xdr:nvSpPr>
        <xdr:cNvPr id="3" name="Sun 2">
          <a:extLst>
            <a:ext uri="{FF2B5EF4-FFF2-40B4-BE49-F238E27FC236}">
              <a16:creationId xmlns:a16="http://schemas.microsoft.com/office/drawing/2014/main" id="{B5CC5732-E0FC-44BE-AA8D-C4841189B7E1}"/>
            </a:ext>
          </a:extLst>
        </xdr:cNvPr>
        <xdr:cNvSpPr/>
      </xdr:nvSpPr>
      <xdr:spPr bwMode="auto">
        <a:xfrm>
          <a:off x="32183917" y="4529667"/>
          <a:ext cx="719667" cy="637117"/>
        </a:xfrm>
        <a:prstGeom prst="sun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Template/macro.xlsm" TargetMode="External"/><Relationship Id="rId1" Type="http://schemas.openxmlformats.org/officeDocument/2006/relationships/externalLinkPath" Target="https://netorgft3146660.sharepoint.com/Template/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macro"/>
    </sheetNames>
    <definedNames>
      <definedName name="TemplateFill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nfo@PrecisionSafeSidewalks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info@PrecisionSafeSidewalks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info@PrecisionSafeSidewalks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info@PrecisionSafeSidewalks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info@PrecisionSafeSidewalks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info@PrecisionSafeSidewalks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info@PrecisionSafeSidewalks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info@PrecisionSafeSidewalks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info@PrecisionSafeSidewalks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info@PrecisionSafeSidewalks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info@PrecisionSafeSidewalks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info@PrecisionSafeSidewalks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info@PrecisionSafeSidewalks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info@PrecisionSafeSidewalks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info@PrecisionSafeSidewalk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0CC3F-06F8-4FFD-9CD1-BA920B33068F}">
  <dimension ref="A1:I40"/>
  <sheetViews>
    <sheetView zoomScaleNormal="100" workbookViewId="0">
      <selection activeCell="L47" sqref="L47"/>
    </sheetView>
  </sheetViews>
  <sheetFormatPr baseColWidth="10" defaultColWidth="8.83203125" defaultRowHeight="13" x14ac:dyDescent="0.15"/>
  <cols>
    <col min="2" max="2" width="4.5" customWidth="1"/>
    <col min="7" max="7" width="3.83203125" customWidth="1"/>
  </cols>
  <sheetData>
    <row r="1" spans="1:9" s="32" customFormat="1" ht="25" x14ac:dyDescent="0.3">
      <c r="A1" s="439" t="s">
        <v>241</v>
      </c>
      <c r="B1" s="440"/>
      <c r="C1" s="440"/>
      <c r="D1" s="440"/>
      <c r="E1" s="440"/>
      <c r="F1" s="440"/>
      <c r="G1" s="440"/>
      <c r="H1" s="440"/>
      <c r="I1" s="440"/>
    </row>
    <row r="2" spans="1:9" s="32" customFormat="1" ht="17" x14ac:dyDescent="0.2">
      <c r="A2" s="437" t="s">
        <v>242</v>
      </c>
      <c r="B2" s="438"/>
      <c r="C2" s="438"/>
      <c r="D2" s="438"/>
      <c r="E2" s="438"/>
      <c r="F2" s="438"/>
      <c r="G2" s="438"/>
      <c r="H2" s="438"/>
      <c r="I2" s="438"/>
    </row>
    <row r="8" spans="1:9" ht="21" x14ac:dyDescent="0.25">
      <c r="A8" s="42">
        <f>SUMMARY!S66</f>
        <v>0</v>
      </c>
      <c r="B8" s="43" t="str">
        <f>SUMMARY!T66</f>
        <v>to</v>
      </c>
      <c r="C8" s="44">
        <f>SUMMARY!U66</f>
        <v>0</v>
      </c>
      <c r="D8" s="45"/>
      <c r="E8" s="46">
        <f>SUMMARY!Q68</f>
        <v>5</v>
      </c>
      <c r="F8" s="45"/>
      <c r="G8" s="45"/>
      <c r="H8" s="47">
        <f>SUMMARY!Q69</f>
        <v>4.4999999999999998E-2</v>
      </c>
      <c r="I8" s="45"/>
    </row>
    <row r="9" spans="1:9" s="31" customFormat="1" ht="17" x14ac:dyDescent="0.2">
      <c r="A9" s="437" t="s">
        <v>243</v>
      </c>
      <c r="B9" s="437"/>
      <c r="C9" s="437"/>
      <c r="D9" s="437" t="s">
        <v>254</v>
      </c>
      <c r="E9" s="437"/>
      <c r="F9" s="437"/>
      <c r="G9" s="30"/>
      <c r="H9" s="437" t="s">
        <v>244</v>
      </c>
      <c r="I9" s="437"/>
    </row>
    <row r="10" spans="1:9" ht="7.5" customHeight="1" x14ac:dyDescent="0.15">
      <c r="A10" s="33" t="s">
        <v>251</v>
      </c>
    </row>
    <row r="11" spans="1:9" s="37" customFormat="1" ht="25" x14ac:dyDescent="0.3">
      <c r="A11" s="439" t="s">
        <v>246</v>
      </c>
      <c r="B11" s="440"/>
      <c r="C11" s="440"/>
      <c r="D11" s="440"/>
      <c r="E11" s="440"/>
      <c r="F11" s="440"/>
      <c r="G11" s="440"/>
      <c r="H11" s="440"/>
      <c r="I11" s="440"/>
    </row>
    <row r="24" spans="1:9" s="31" customFormat="1" ht="17" x14ac:dyDescent="0.2">
      <c r="C24" s="34">
        <f>SUMMARY!Q71</f>
        <v>8</v>
      </c>
      <c r="D24" s="31" t="s">
        <v>247</v>
      </c>
      <c r="G24" s="30">
        <f>C24*12</f>
        <v>96</v>
      </c>
      <c r="H24" s="31" t="s">
        <v>89</v>
      </c>
    </row>
    <row r="25" spans="1:9" ht="7.5" customHeight="1" x14ac:dyDescent="0.15">
      <c r="A25" s="49" t="s">
        <v>255</v>
      </c>
    </row>
    <row r="26" spans="1:9" s="36" customFormat="1" ht="25" x14ac:dyDescent="0.25">
      <c r="A26" s="441" t="s">
        <v>248</v>
      </c>
      <c r="B26" s="442"/>
      <c r="C26" s="442"/>
      <c r="D26" s="442"/>
      <c r="E26" s="442"/>
      <c r="F26" s="442"/>
      <c r="G26" s="442"/>
      <c r="H26" s="442"/>
      <c r="I26" s="442"/>
    </row>
    <row r="28" spans="1:9" ht="19" x14ac:dyDescent="0.25">
      <c r="A28" s="31" t="s">
        <v>249</v>
      </c>
      <c r="B28" s="35"/>
      <c r="C28" s="35"/>
      <c r="D28" s="35"/>
      <c r="E28" s="35"/>
      <c r="G28" s="443" t="e">
        <f>SUMMARY!Q74</f>
        <v>#DIV/0!</v>
      </c>
      <c r="H28" s="443"/>
    </row>
    <row r="32" spans="1:9" ht="16" x14ac:dyDescent="0.2">
      <c r="D32" s="48" t="e">
        <f>SUMMARY!Q75</f>
        <v>#DIV/0!</v>
      </c>
      <c r="E32" s="38"/>
    </row>
    <row r="33" spans="1:9" ht="14" x14ac:dyDescent="0.2">
      <c r="D33" s="41" t="s">
        <v>250</v>
      </c>
    </row>
    <row r="34" spans="1:9" ht="16" x14ac:dyDescent="0.2">
      <c r="H34" s="40">
        <f>SUMMARY!Q76</f>
        <v>0</v>
      </c>
      <c r="I34" s="39"/>
    </row>
    <row r="35" spans="1:9" ht="14" x14ac:dyDescent="0.2">
      <c r="H35" s="41" t="s">
        <v>252</v>
      </c>
      <c r="I35" s="41"/>
    </row>
    <row r="36" spans="1:9" ht="14" x14ac:dyDescent="0.2">
      <c r="H36" s="41" t="s">
        <v>253</v>
      </c>
      <c r="I36" s="41"/>
    </row>
    <row r="37" spans="1:9" ht="14" x14ac:dyDescent="0.2">
      <c r="H37" s="41"/>
      <c r="I37" s="41"/>
    </row>
    <row r="40" spans="1:9" ht="18" customHeight="1" x14ac:dyDescent="0.15">
      <c r="A40" s="49" t="s">
        <v>251</v>
      </c>
    </row>
  </sheetData>
  <mergeCells count="8">
    <mergeCell ref="A2:I2"/>
    <mergeCell ref="A1:I1"/>
    <mergeCell ref="A11:I11"/>
    <mergeCell ref="A26:I26"/>
    <mergeCell ref="G28:H28"/>
    <mergeCell ref="A9:C9"/>
    <mergeCell ref="D9:F9"/>
    <mergeCell ref="H9:I9"/>
  </mergeCells>
  <printOptions horizontalCentered="1"/>
  <pageMargins left="0.2" right="0.2" top="0.25" bottom="0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Z144"/>
  <sheetViews>
    <sheetView showGridLines="0" tabSelected="1" topLeftCell="A15" zoomScale="90" zoomScaleNormal="90" zoomScaleSheetLayoutView="50" workbookViewId="0">
      <selection activeCell="P29" sqref="P29"/>
    </sheetView>
  </sheetViews>
  <sheetFormatPr baseColWidth="10" defaultColWidth="3.1640625" defaultRowHeight="14" x14ac:dyDescent="0.2"/>
  <cols>
    <col min="1" max="1" width="12.6640625" style="32" customWidth="1"/>
    <col min="2" max="2" width="15.33203125" style="32" customWidth="1"/>
    <col min="3" max="3" width="12.6640625" style="32" customWidth="1"/>
    <col min="4" max="4" width="12.6640625" style="141" customWidth="1"/>
    <col min="5" max="5" width="12.6640625" style="32" customWidth="1"/>
    <col min="6" max="6" width="12.83203125" style="32" customWidth="1"/>
    <col min="7" max="7" width="12.6640625" style="32" customWidth="1"/>
    <col min="8" max="8" width="12.1640625" style="32" customWidth="1"/>
    <col min="9" max="9" width="21.5" style="32" customWidth="1"/>
    <col min="10" max="10" width="5.83203125" style="32" hidden="1" customWidth="1"/>
    <col min="11" max="11" width="6.5" style="32" hidden="1" customWidth="1"/>
    <col min="12" max="13" width="6.33203125" style="32" hidden="1" customWidth="1"/>
    <col min="14" max="14" width="10" style="32" customWidth="1"/>
    <col min="15" max="15" width="10.33203125" style="32" customWidth="1"/>
    <col min="16" max="16" width="15.6640625" style="114" customWidth="1"/>
    <col min="17" max="17" width="17.33203125" style="32" customWidth="1"/>
    <col min="18" max="18" width="14.5" style="12" customWidth="1"/>
    <col min="19" max="19" width="11.83203125" style="12" customWidth="1"/>
    <col min="20" max="20" width="12.83203125" style="12" customWidth="1"/>
    <col min="21" max="21" width="9.6640625" style="12" customWidth="1"/>
    <col min="22" max="22" width="10.83203125" style="12" customWidth="1"/>
    <col min="23" max="23" width="12.6640625" style="12" customWidth="1"/>
    <col min="24" max="24" width="8.83203125" style="12" customWidth="1"/>
    <col min="25" max="25" width="8.1640625" style="12" customWidth="1"/>
    <col min="26" max="26" width="7.6640625" style="12" customWidth="1"/>
    <col min="27" max="27" width="10.1640625" style="12" customWidth="1"/>
    <col min="28" max="28" width="9.6640625" style="12" customWidth="1"/>
    <col min="29" max="29" width="8.1640625" style="12" customWidth="1"/>
    <col min="30" max="30" width="13.33203125" style="12" customWidth="1"/>
    <col min="31" max="31" width="11.6640625" style="12" customWidth="1"/>
    <col min="32" max="32" width="11.6640625" style="32" customWidth="1"/>
    <col min="33" max="33" width="10.83203125" style="32" customWidth="1"/>
    <col min="34" max="34" width="8.83203125" style="32" customWidth="1"/>
    <col min="35" max="35" width="8.6640625" style="32" customWidth="1"/>
    <col min="36" max="36" width="8.5" style="32" customWidth="1"/>
    <col min="37" max="44" width="11.6640625" style="32" customWidth="1"/>
    <col min="45" max="52" width="3.1640625" style="32"/>
    <col min="53" max="53" width="15.6640625" style="32" customWidth="1"/>
    <col min="54" max="16384" width="3.1640625" style="32"/>
  </cols>
  <sheetData>
    <row r="1" spans="1:40" x14ac:dyDescent="0.2">
      <c r="A1" s="50" t="s">
        <v>288</v>
      </c>
      <c r="B1" s="51"/>
      <c r="C1" s="51"/>
      <c r="D1" s="52" t="s">
        <v>0</v>
      </c>
      <c r="E1" s="53"/>
      <c r="F1" s="51"/>
      <c r="G1" s="54"/>
      <c r="H1" s="51"/>
      <c r="I1" s="51"/>
      <c r="J1" s="54"/>
      <c r="K1" s="54"/>
      <c r="L1" s="54"/>
      <c r="M1" s="54"/>
      <c r="N1" s="54"/>
      <c r="O1" s="54"/>
      <c r="P1" s="55" t="s">
        <v>282</v>
      </c>
      <c r="Q1" s="434" t="s">
        <v>296</v>
      </c>
      <c r="R1" s="32"/>
      <c r="S1" s="32"/>
      <c r="T1" s="25" t="s">
        <v>1</v>
      </c>
      <c r="U1" s="25" t="s">
        <v>2</v>
      </c>
      <c r="V1" s="25" t="s">
        <v>3</v>
      </c>
      <c r="W1" s="32" t="s">
        <v>256</v>
      </c>
      <c r="X1" s="57" t="e">
        <f>((ABS(C11-D11))/((C11+D11)/2))*100</f>
        <v>#DIV/0!</v>
      </c>
      <c r="Y1" s="32"/>
      <c r="Z1" s="32"/>
      <c r="AA1" s="32"/>
      <c r="AB1" s="32"/>
      <c r="AC1" s="32"/>
      <c r="AD1" s="32"/>
      <c r="AE1" s="32"/>
      <c r="AN1" s="58"/>
    </row>
    <row r="2" spans="1:40" ht="15" thickBot="1" x14ac:dyDescent="0.25">
      <c r="A2" s="59" t="s">
        <v>302</v>
      </c>
      <c r="B2" s="60"/>
      <c r="C2" s="60"/>
      <c r="D2" s="61"/>
      <c r="E2" s="60"/>
      <c r="F2" s="60"/>
      <c r="G2" s="60"/>
      <c r="H2" s="62"/>
      <c r="I2" s="60"/>
      <c r="J2" s="63"/>
      <c r="K2" s="63"/>
      <c r="L2" s="63"/>
      <c r="M2" s="63"/>
      <c r="N2" s="63"/>
      <c r="O2" s="63"/>
      <c r="P2" s="64"/>
      <c r="Q2" s="435"/>
      <c r="T2" s="26"/>
      <c r="U2" s="27"/>
      <c r="V2" s="26"/>
      <c r="W2" s="12" t="s">
        <v>257</v>
      </c>
      <c r="X2" s="65">
        <f>C11*0.05</f>
        <v>0</v>
      </c>
      <c r="AA2" s="32"/>
      <c r="AB2" s="32"/>
      <c r="AC2" s="32"/>
      <c r="AD2" s="32"/>
      <c r="AE2" s="32"/>
      <c r="AN2" s="58"/>
    </row>
    <row r="3" spans="1:40" ht="20" thickBot="1" x14ac:dyDescent="0.3">
      <c r="A3" s="66" t="s">
        <v>289</v>
      </c>
      <c r="B3" s="67"/>
      <c r="C3" s="68" t="s">
        <v>4</v>
      </c>
      <c r="D3" s="69"/>
      <c r="E3" s="70"/>
      <c r="F3" s="71"/>
      <c r="G3" s="72"/>
      <c r="H3" s="6"/>
      <c r="I3" s="73"/>
      <c r="P3" s="55" t="s">
        <v>5</v>
      </c>
      <c r="Q3" s="55" t="s">
        <v>6</v>
      </c>
      <c r="R3" s="74"/>
      <c r="T3" s="75" t="s">
        <v>7</v>
      </c>
      <c r="U3" s="76"/>
      <c r="W3" s="77" t="s">
        <v>258</v>
      </c>
      <c r="X3" s="65" t="e">
        <f>C11/R10</f>
        <v>#DIV/0!</v>
      </c>
      <c r="AN3" s="58"/>
    </row>
    <row r="4" spans="1:40" ht="15" thickBot="1" x14ac:dyDescent="0.25">
      <c r="A4" s="66" t="s">
        <v>290</v>
      </c>
      <c r="B4" s="67"/>
      <c r="C4" s="78"/>
      <c r="D4" s="79"/>
      <c r="E4" s="80"/>
      <c r="F4" s="71"/>
      <c r="G4" s="72"/>
      <c r="H4" s="81"/>
      <c r="I4" s="80"/>
      <c r="P4" s="64"/>
      <c r="Q4" s="82"/>
      <c r="W4" s="12" t="s">
        <v>280</v>
      </c>
      <c r="X4" s="83" t="e">
        <f>IF((-E9/C9)*100&gt;=10,"YES","NO")</f>
        <v>#DIV/0!</v>
      </c>
      <c r="AN4" s="58"/>
    </row>
    <row r="5" spans="1:40" x14ac:dyDescent="0.2">
      <c r="A5" s="66" t="s">
        <v>291</v>
      </c>
      <c r="B5" s="41"/>
      <c r="C5" s="84"/>
      <c r="D5" s="85"/>
      <c r="E5" s="86"/>
      <c r="F5" s="87"/>
      <c r="G5" s="88"/>
      <c r="H5" s="89"/>
      <c r="I5" s="86"/>
      <c r="P5" s="56"/>
      <c r="W5" s="12" t="s">
        <v>281</v>
      </c>
      <c r="X5" s="83" t="e">
        <f>IF((-R8/R6)*100&gt;=10,"YES","NO")</f>
        <v>#DIV/0!</v>
      </c>
      <c r="AN5" s="58"/>
    </row>
    <row r="6" spans="1:40" ht="15" thickBot="1" x14ac:dyDescent="0.25">
      <c r="A6" s="66" t="s">
        <v>292</v>
      </c>
      <c r="B6" s="41"/>
      <c r="C6" s="90"/>
      <c r="D6" s="91"/>
      <c r="I6" s="92"/>
      <c r="P6" s="93"/>
      <c r="Q6" s="94" t="s">
        <v>9</v>
      </c>
      <c r="R6" s="95"/>
      <c r="T6" s="12" t="s">
        <v>10</v>
      </c>
      <c r="AN6" s="58"/>
    </row>
    <row r="7" spans="1:40" ht="16" thickBot="1" x14ac:dyDescent="0.25">
      <c r="A7" s="96"/>
      <c r="B7" s="97" t="s">
        <v>11</v>
      </c>
      <c r="C7" s="98"/>
      <c r="D7" s="99"/>
      <c r="E7" s="80"/>
      <c r="F7" s="6"/>
      <c r="G7" s="100"/>
      <c r="H7" s="97" t="s">
        <v>12</v>
      </c>
      <c r="I7" s="101" t="e">
        <f>IF(D11&lt;C11,D11/G60,C11/G60)</f>
        <v>#DIV/0!</v>
      </c>
      <c r="O7" s="433"/>
      <c r="P7" s="102" t="s">
        <v>283</v>
      </c>
      <c r="Q7" s="94" t="s">
        <v>13</v>
      </c>
      <c r="R7" s="103">
        <f>+C60</f>
        <v>0</v>
      </c>
      <c r="T7" s="12" t="s">
        <v>14</v>
      </c>
      <c r="U7" s="104">
        <f>+G60</f>
        <v>0</v>
      </c>
      <c r="AN7" s="58"/>
    </row>
    <row r="8" spans="1:40" ht="18" x14ac:dyDescent="0.35">
      <c r="A8" s="100"/>
      <c r="B8" s="105" t="s">
        <v>15</v>
      </c>
      <c r="C8" s="106"/>
      <c r="D8" s="107" t="s">
        <v>16</v>
      </c>
      <c r="E8" s="108" t="s">
        <v>17</v>
      </c>
      <c r="F8" s="6"/>
      <c r="G8" s="100"/>
      <c r="H8" s="105" t="s">
        <v>18</v>
      </c>
      <c r="I8" s="109">
        <f>COUNT(A44:A59)</f>
        <v>15</v>
      </c>
      <c r="N8" s="12"/>
      <c r="O8" s="110" t="e">
        <f>+C11/G60</f>
        <v>#DIV/0!</v>
      </c>
      <c r="P8" s="111" t="s">
        <v>19</v>
      </c>
      <c r="Q8" s="94" t="s">
        <v>20</v>
      </c>
      <c r="R8" s="103">
        <f>+R6-R7</f>
        <v>0</v>
      </c>
      <c r="T8" s="12" t="s">
        <v>21</v>
      </c>
      <c r="U8" s="104">
        <f>+U6-U7</f>
        <v>0</v>
      </c>
      <c r="AN8" s="58"/>
    </row>
    <row r="9" spans="1:40" ht="16" thickBot="1" x14ac:dyDescent="0.25">
      <c r="A9" s="100"/>
      <c r="B9" s="105" t="s">
        <v>22</v>
      </c>
      <c r="C9" s="112">
        <f>C10+C11</f>
        <v>0</v>
      </c>
      <c r="D9" s="113">
        <f>I36+I60</f>
        <v>0</v>
      </c>
      <c r="E9" s="112">
        <f>C9-D9</f>
        <v>0</v>
      </c>
      <c r="F9" s="6"/>
      <c r="G9" s="100"/>
      <c r="H9" s="105" t="s">
        <v>23</v>
      </c>
      <c r="I9" s="109">
        <f t="shared" ref="I9:I10" si="0">COUNT(A51:A60)</f>
        <v>9</v>
      </c>
      <c r="N9" s="12"/>
      <c r="Q9" s="94"/>
      <c r="T9" s="12" t="s">
        <v>24</v>
      </c>
      <c r="U9" s="104">
        <f>U7-U3</f>
        <v>0</v>
      </c>
      <c r="V9" s="83" t="s">
        <v>25</v>
      </c>
      <c r="W9" s="12" t="s">
        <v>26</v>
      </c>
      <c r="AN9" s="58"/>
    </row>
    <row r="10" spans="1:40" ht="15" x14ac:dyDescent="0.2">
      <c r="A10" s="100"/>
      <c r="B10" s="105" t="s">
        <v>27</v>
      </c>
      <c r="C10" s="101">
        <v>0</v>
      </c>
      <c r="D10" s="101">
        <f>I36</f>
        <v>0</v>
      </c>
      <c r="E10" s="101">
        <f>C10-D10</f>
        <v>0</v>
      </c>
      <c r="F10" s="6"/>
      <c r="G10" s="100"/>
      <c r="H10" s="105" t="s">
        <v>28</v>
      </c>
      <c r="I10" s="109">
        <f t="shared" si="0"/>
        <v>8</v>
      </c>
      <c r="N10" s="115">
        <f>SUM(N60:AC60)</f>
        <v>0</v>
      </c>
      <c r="O10" s="110"/>
      <c r="P10" s="93"/>
      <c r="Q10" s="94" t="s">
        <v>29</v>
      </c>
      <c r="R10" s="116"/>
      <c r="T10" s="117" t="s">
        <v>30</v>
      </c>
      <c r="U10" s="118"/>
      <c r="V10" s="118"/>
      <c r="W10" s="118"/>
      <c r="X10" s="118"/>
      <c r="Y10" s="118"/>
      <c r="Z10" s="119"/>
      <c r="AN10" s="58"/>
    </row>
    <row r="11" spans="1:40" ht="16" thickBot="1" x14ac:dyDescent="0.25">
      <c r="A11" s="100"/>
      <c r="B11" s="105" t="s">
        <v>31</v>
      </c>
      <c r="C11" s="101">
        <v>0</v>
      </c>
      <c r="D11" s="101">
        <f>I60</f>
        <v>0</v>
      </c>
      <c r="E11" s="101">
        <f>C11-D11</f>
        <v>0</v>
      </c>
      <c r="F11" s="6"/>
      <c r="G11" s="100"/>
      <c r="H11" s="105" t="s">
        <v>32</v>
      </c>
      <c r="I11" s="109">
        <f>I9-I10</f>
        <v>1</v>
      </c>
      <c r="N11" s="22" t="str">
        <f>IF(N10=H60,"I/F OK","I/F ERROR")</f>
        <v>I/F OK</v>
      </c>
      <c r="P11" s="93"/>
      <c r="Q11" s="94" t="s">
        <v>33</v>
      </c>
      <c r="R11" s="120">
        <f>+H60</f>
        <v>0</v>
      </c>
      <c r="T11" s="121"/>
      <c r="U11" s="122"/>
      <c r="Z11" s="123"/>
      <c r="AN11" s="58"/>
    </row>
    <row r="12" spans="1:40" ht="15" x14ac:dyDescent="0.2">
      <c r="A12" s="100"/>
      <c r="B12" s="105" t="s">
        <v>295</v>
      </c>
      <c r="C12" s="101">
        <v>44</v>
      </c>
      <c r="D12" s="124"/>
      <c r="E12" s="80"/>
      <c r="F12" s="6"/>
      <c r="G12" s="105"/>
      <c r="H12" s="125" t="s">
        <v>34</v>
      </c>
      <c r="I12" s="126">
        <v>15</v>
      </c>
      <c r="P12" s="127"/>
      <c r="Q12" s="94" t="s">
        <v>35</v>
      </c>
      <c r="R12" s="120">
        <f>+R10-R11</f>
        <v>0</v>
      </c>
      <c r="T12" s="75" t="s">
        <v>36</v>
      </c>
      <c r="U12" s="75"/>
      <c r="V12" s="128"/>
      <c r="W12" s="129"/>
      <c r="X12" s="129"/>
      <c r="Y12" s="129"/>
      <c r="Z12" s="130"/>
      <c r="AN12" s="58"/>
    </row>
    <row r="13" spans="1:40" ht="15" x14ac:dyDescent="0.2">
      <c r="A13" s="100"/>
      <c r="B13" s="105" t="s">
        <v>37</v>
      </c>
      <c r="C13" s="101">
        <v>25</v>
      </c>
      <c r="D13" s="131"/>
      <c r="E13" s="80"/>
      <c r="F13" s="6"/>
      <c r="G13" s="105"/>
      <c r="H13" s="125" t="s">
        <v>38</v>
      </c>
      <c r="I13" s="126">
        <v>45</v>
      </c>
      <c r="P13" s="93"/>
      <c r="Q13" s="94"/>
      <c r="T13" s="132"/>
      <c r="U13" s="12" t="s">
        <v>39</v>
      </c>
      <c r="AN13" s="58"/>
    </row>
    <row r="14" spans="1:40" x14ac:dyDescent="0.2">
      <c r="D14" s="133"/>
      <c r="E14" s="133"/>
      <c r="P14" s="93"/>
      <c r="Q14" s="94"/>
      <c r="R14" s="120"/>
      <c r="T14" s="132"/>
      <c r="U14" s="12" t="s">
        <v>40</v>
      </c>
      <c r="AN14" s="58"/>
    </row>
    <row r="15" spans="1:40" x14ac:dyDescent="0.2">
      <c r="A15" s="134"/>
      <c r="C15" s="133"/>
      <c r="D15" s="135"/>
      <c r="E15" s="136"/>
      <c r="F15" s="137"/>
      <c r="G15" s="138"/>
      <c r="H15" s="139"/>
      <c r="I15" s="136"/>
      <c r="P15" s="93"/>
      <c r="Q15" s="94"/>
      <c r="R15" s="120"/>
      <c r="AN15" s="58"/>
    </row>
    <row r="16" spans="1:40" x14ac:dyDescent="0.2">
      <c r="A16" s="134"/>
      <c r="C16" s="140"/>
      <c r="D16" s="135"/>
      <c r="E16" s="136"/>
      <c r="F16" s="137"/>
      <c r="G16" s="138"/>
      <c r="H16" s="139"/>
      <c r="I16" s="136"/>
      <c r="P16" s="93"/>
      <c r="Q16" s="94"/>
      <c r="AN16" s="58"/>
    </row>
    <row r="17" spans="1:126" x14ac:dyDescent="0.2">
      <c r="E17" s="142"/>
      <c r="F17" s="143"/>
      <c r="G17" s="144" t="s">
        <v>41</v>
      </c>
      <c r="H17" s="145"/>
      <c r="I17" s="146"/>
      <c r="P17" s="93"/>
      <c r="Q17" s="94" t="s">
        <v>301</v>
      </c>
      <c r="R17" s="95"/>
      <c r="AN17" s="58"/>
    </row>
    <row r="18" spans="1:126" s="41" customFormat="1" x14ac:dyDescent="0.2">
      <c r="E18" s="147"/>
      <c r="F18" s="51"/>
      <c r="G18" s="51" t="s">
        <v>42</v>
      </c>
      <c r="H18" s="51" t="s">
        <v>43</v>
      </c>
      <c r="I18" s="148" t="s">
        <v>44</v>
      </c>
      <c r="J18" s="149"/>
      <c r="K18" s="32"/>
      <c r="L18" s="32"/>
      <c r="M18" s="32"/>
      <c r="N18" s="32"/>
      <c r="O18" s="32"/>
      <c r="P18" s="32"/>
      <c r="Q18" s="94" t="s">
        <v>45</v>
      </c>
      <c r="R18" s="150">
        <f>+H36</f>
        <v>0</v>
      </c>
      <c r="S18" s="32"/>
      <c r="T18" s="3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N18" s="151"/>
    </row>
    <row r="19" spans="1:126" s="41" customFormat="1" x14ac:dyDescent="0.2">
      <c r="E19" s="152" t="s">
        <v>46</v>
      </c>
      <c r="F19" s="60" t="s">
        <v>47</v>
      </c>
      <c r="G19" s="60" t="s">
        <v>48</v>
      </c>
      <c r="H19" s="60" t="s">
        <v>49</v>
      </c>
      <c r="I19" s="60" t="s">
        <v>50</v>
      </c>
      <c r="J19" s="149"/>
      <c r="K19" s="32"/>
      <c r="L19" s="32"/>
      <c r="M19" s="32"/>
      <c r="N19" s="32"/>
      <c r="O19" s="32"/>
      <c r="P19" s="32"/>
      <c r="Q19" s="94" t="s">
        <v>51</v>
      </c>
      <c r="R19" s="150">
        <f>+R17-R18</f>
        <v>0</v>
      </c>
      <c r="S19" s="32"/>
      <c r="T19" s="3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N19" s="151"/>
    </row>
    <row r="20" spans="1:126" s="162" customFormat="1" ht="13.5" hidden="1" customHeight="1" x14ac:dyDescent="0.2">
      <c r="A20" s="41"/>
      <c r="B20" s="41"/>
      <c r="C20" s="41"/>
      <c r="D20" s="41"/>
      <c r="E20" s="153"/>
      <c r="F20" s="154"/>
      <c r="G20" s="155"/>
      <c r="H20" s="156"/>
      <c r="I20" s="157"/>
      <c r="J20" s="32"/>
      <c r="K20" s="158"/>
      <c r="L20" s="158"/>
      <c r="M20" s="158"/>
      <c r="N20" s="158"/>
      <c r="O20" s="158"/>
      <c r="P20" s="158"/>
      <c r="Q20" s="159"/>
      <c r="R20" s="160"/>
      <c r="S20" s="160"/>
      <c r="T20" s="160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41"/>
      <c r="AG20" s="41"/>
      <c r="AH20" s="41"/>
      <c r="AI20" s="41"/>
      <c r="AJ20" s="41"/>
      <c r="AK20" s="41"/>
      <c r="AL20" s="41"/>
      <c r="AM20" s="41"/>
      <c r="AN20" s="15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161"/>
      <c r="BS20" s="161"/>
      <c r="BT20" s="161"/>
      <c r="BU20" s="161"/>
      <c r="BV20" s="161"/>
      <c r="BW20" s="161"/>
      <c r="BX20" s="161"/>
      <c r="BY20" s="161"/>
      <c r="BZ20" s="161"/>
      <c r="CA20" s="161"/>
      <c r="CB20" s="161"/>
      <c r="CC20" s="161"/>
      <c r="CD20" s="161"/>
      <c r="CE20" s="161"/>
      <c r="CF20" s="161"/>
      <c r="CG20" s="161"/>
      <c r="CH20" s="161"/>
      <c r="CI20" s="161"/>
      <c r="CJ20" s="161"/>
      <c r="CK20" s="161"/>
      <c r="CL20" s="161"/>
      <c r="CM20" s="161"/>
      <c r="CN20" s="161"/>
      <c r="CO20" s="161"/>
      <c r="CP20" s="161"/>
      <c r="CQ20" s="161"/>
      <c r="CR20" s="161"/>
      <c r="CS20" s="161"/>
      <c r="CT20" s="161"/>
      <c r="CU20" s="161"/>
      <c r="CV20" s="161"/>
      <c r="CW20" s="161"/>
      <c r="CX20" s="161"/>
      <c r="CY20" s="161"/>
      <c r="CZ20" s="161"/>
      <c r="DA20" s="161"/>
      <c r="DB20" s="161"/>
      <c r="DC20" s="161"/>
      <c r="DD20" s="161"/>
      <c r="DE20" s="161"/>
      <c r="DF20" s="161"/>
      <c r="DG20" s="161"/>
      <c r="DH20" s="161"/>
      <c r="DI20" s="161"/>
      <c r="DJ20" s="161"/>
      <c r="DK20" s="161"/>
      <c r="DL20" s="161"/>
      <c r="DM20" s="161"/>
      <c r="DN20" s="161"/>
      <c r="DO20" s="161"/>
      <c r="DP20" s="161"/>
      <c r="DQ20" s="161"/>
      <c r="DR20" s="161"/>
      <c r="DS20" s="161"/>
      <c r="DT20" s="161"/>
      <c r="DU20" s="161"/>
      <c r="DV20" s="161"/>
    </row>
    <row r="21" spans="1:126" s="162" customFormat="1" ht="13.5" customHeight="1" x14ac:dyDescent="0.2">
      <c r="A21" s="41"/>
      <c r="B21" s="41"/>
      <c r="C21" s="41"/>
      <c r="D21" s="41"/>
      <c r="E21" s="153">
        <f>'15'!O8</f>
        <v>0</v>
      </c>
      <c r="F21" s="154">
        <f>'15'!P8</f>
        <v>0</v>
      </c>
      <c r="G21" s="155">
        <f>'15'!Q8</f>
        <v>0</v>
      </c>
      <c r="H21" s="156">
        <f>'15'!R8</f>
        <v>0</v>
      </c>
      <c r="I21" s="157">
        <f>'15'!S8</f>
        <v>0</v>
      </c>
      <c r="J21" s="32"/>
      <c r="K21" s="158"/>
      <c r="L21" s="158"/>
      <c r="M21" s="158"/>
      <c r="N21" s="158"/>
      <c r="O21" s="158"/>
      <c r="P21" s="158"/>
      <c r="Q21" s="159"/>
      <c r="R21" s="160"/>
      <c r="S21" s="160"/>
      <c r="T21" s="160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41"/>
      <c r="AG21" s="41"/>
      <c r="AH21" s="41"/>
      <c r="AI21" s="41"/>
      <c r="AJ21" s="41"/>
      <c r="AK21" s="41"/>
      <c r="AL21" s="41"/>
      <c r="AM21" s="41"/>
      <c r="AN21" s="15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161"/>
      <c r="BS21" s="161"/>
      <c r="BT21" s="161"/>
      <c r="BU21" s="161"/>
      <c r="BV21" s="161"/>
      <c r="BW21" s="161"/>
      <c r="BX21" s="161"/>
      <c r="BY21" s="161"/>
      <c r="BZ21" s="161"/>
      <c r="CA21" s="161"/>
      <c r="CB21" s="161"/>
      <c r="CC21" s="161"/>
      <c r="CD21" s="161"/>
      <c r="CE21" s="161"/>
      <c r="CF21" s="161"/>
      <c r="CG21" s="161"/>
      <c r="CH21" s="161"/>
      <c r="CI21" s="161"/>
      <c r="CJ21" s="161"/>
      <c r="CK21" s="161"/>
      <c r="CL21" s="161"/>
      <c r="CM21" s="161"/>
      <c r="CN21" s="161"/>
      <c r="CO21" s="161"/>
      <c r="CP21" s="161"/>
      <c r="CQ21" s="161"/>
      <c r="CR21" s="161"/>
      <c r="CS21" s="161"/>
      <c r="CT21" s="161"/>
      <c r="CU21" s="161"/>
      <c r="CV21" s="161"/>
      <c r="CW21" s="161"/>
      <c r="CX21" s="161"/>
      <c r="CY21" s="161"/>
      <c r="CZ21" s="161"/>
      <c r="DA21" s="161"/>
      <c r="DB21" s="161"/>
      <c r="DC21" s="161"/>
      <c r="DD21" s="161"/>
      <c r="DE21" s="161"/>
      <c r="DF21" s="161"/>
      <c r="DG21" s="161"/>
      <c r="DH21" s="161"/>
      <c r="DI21" s="161"/>
      <c r="DJ21" s="161"/>
      <c r="DK21" s="161"/>
      <c r="DL21" s="161"/>
      <c r="DM21" s="161"/>
      <c r="DN21" s="161"/>
      <c r="DO21" s="161"/>
      <c r="DP21" s="161"/>
      <c r="DQ21" s="161"/>
      <c r="DR21" s="161"/>
      <c r="DS21" s="161"/>
      <c r="DT21" s="161"/>
      <c r="DU21" s="161"/>
      <c r="DV21" s="161"/>
    </row>
    <row r="22" spans="1:126" s="162" customFormat="1" ht="13.5" customHeight="1" x14ac:dyDescent="0.2">
      <c r="A22" s="41"/>
      <c r="B22" s="41"/>
      <c r="C22" s="41"/>
      <c r="D22" s="41"/>
      <c r="E22" s="153">
        <f>'14'!O8</f>
        <v>0</v>
      </c>
      <c r="F22" s="154">
        <f>'14'!P8</f>
        <v>0</v>
      </c>
      <c r="G22" s="155">
        <f>'14'!Q8</f>
        <v>0</v>
      </c>
      <c r="H22" s="156">
        <f>'14'!R8</f>
        <v>0</v>
      </c>
      <c r="I22" s="157">
        <f>'14'!S8</f>
        <v>0</v>
      </c>
      <c r="J22" s="32"/>
      <c r="K22" s="158"/>
      <c r="L22" s="158"/>
      <c r="M22" s="158"/>
      <c r="N22" s="158"/>
      <c r="O22" s="158"/>
      <c r="P22" s="158"/>
      <c r="Q22" s="159"/>
      <c r="R22" s="160"/>
      <c r="S22" s="160"/>
      <c r="T22" s="160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41"/>
      <c r="AG22" s="41"/>
      <c r="AH22" s="41"/>
      <c r="AI22" s="41"/>
      <c r="AJ22" s="41"/>
      <c r="AK22" s="41"/>
      <c r="AL22" s="41"/>
      <c r="AM22" s="41"/>
      <c r="AN22" s="15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161"/>
      <c r="BS22" s="161"/>
      <c r="BT22" s="161"/>
      <c r="BU22" s="161"/>
      <c r="BV22" s="161"/>
      <c r="BW22" s="161"/>
      <c r="BX22" s="161"/>
      <c r="BY22" s="161"/>
      <c r="BZ22" s="161"/>
      <c r="CA22" s="161"/>
      <c r="CB22" s="161"/>
      <c r="CC22" s="161"/>
      <c r="CD22" s="161"/>
      <c r="CE22" s="161"/>
      <c r="CF22" s="161"/>
      <c r="CG22" s="161"/>
      <c r="CH22" s="161"/>
      <c r="CI22" s="161"/>
      <c r="CJ22" s="161"/>
      <c r="CK22" s="161"/>
      <c r="CL22" s="161"/>
      <c r="CM22" s="161"/>
      <c r="CN22" s="161"/>
      <c r="CO22" s="161"/>
      <c r="CP22" s="161"/>
      <c r="CQ22" s="161"/>
      <c r="CR22" s="161"/>
      <c r="CS22" s="161"/>
      <c r="CT22" s="161"/>
      <c r="CU22" s="161"/>
      <c r="CV22" s="161"/>
      <c r="CW22" s="161"/>
      <c r="CX22" s="161"/>
      <c r="CY22" s="161"/>
      <c r="CZ22" s="161"/>
      <c r="DA22" s="161"/>
      <c r="DB22" s="161"/>
      <c r="DC22" s="161"/>
      <c r="DD22" s="161"/>
      <c r="DE22" s="161"/>
      <c r="DF22" s="161"/>
      <c r="DG22" s="161"/>
      <c r="DH22" s="161"/>
      <c r="DI22" s="161"/>
      <c r="DJ22" s="161"/>
      <c r="DK22" s="161"/>
      <c r="DL22" s="161"/>
      <c r="DM22" s="161"/>
      <c r="DN22" s="161"/>
      <c r="DO22" s="161"/>
      <c r="DP22" s="161"/>
      <c r="DQ22" s="161"/>
      <c r="DR22" s="161"/>
      <c r="DS22" s="161"/>
      <c r="DT22" s="161"/>
      <c r="DU22" s="161"/>
      <c r="DV22" s="161"/>
    </row>
    <row r="23" spans="1:126" s="162" customFormat="1" ht="13.5" customHeight="1" x14ac:dyDescent="0.2">
      <c r="A23" s="41"/>
      <c r="B23" s="41"/>
      <c r="C23" s="41"/>
      <c r="D23" s="41"/>
      <c r="E23" s="153">
        <f>'13'!O8</f>
        <v>0</v>
      </c>
      <c r="F23" s="154">
        <f>'13'!P8</f>
        <v>0</v>
      </c>
      <c r="G23" s="155">
        <f>'13'!Q8</f>
        <v>0</v>
      </c>
      <c r="H23" s="156">
        <f>'13'!R8</f>
        <v>0</v>
      </c>
      <c r="I23" s="157">
        <f>'13'!S8</f>
        <v>0</v>
      </c>
      <c r="J23" s="32"/>
      <c r="K23" s="158"/>
      <c r="L23" s="158"/>
      <c r="M23" s="158"/>
      <c r="N23" s="158"/>
      <c r="O23" s="158"/>
      <c r="P23" s="158"/>
      <c r="Q23" s="159"/>
      <c r="R23" s="160"/>
      <c r="S23" s="160"/>
      <c r="T23" s="160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41"/>
      <c r="AG23" s="41"/>
      <c r="AH23" s="41"/>
      <c r="AI23" s="41"/>
      <c r="AJ23" s="41"/>
      <c r="AK23" s="41"/>
      <c r="AL23" s="41"/>
      <c r="AM23" s="41"/>
      <c r="AN23" s="15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161"/>
      <c r="BS23" s="161"/>
      <c r="BT23" s="161"/>
      <c r="BU23" s="161"/>
      <c r="BV23" s="161"/>
      <c r="BW23" s="161"/>
      <c r="BX23" s="161"/>
      <c r="BY23" s="161"/>
      <c r="BZ23" s="161"/>
      <c r="CA23" s="161"/>
      <c r="CB23" s="161"/>
      <c r="CC23" s="161"/>
      <c r="CD23" s="161"/>
      <c r="CE23" s="161"/>
      <c r="CF23" s="161"/>
      <c r="CG23" s="161"/>
      <c r="CH23" s="161"/>
      <c r="CI23" s="161"/>
      <c r="CJ23" s="161"/>
      <c r="CK23" s="161"/>
      <c r="CL23" s="161"/>
      <c r="CM23" s="161"/>
      <c r="CN23" s="161"/>
      <c r="CO23" s="161"/>
      <c r="CP23" s="161"/>
      <c r="CQ23" s="161"/>
      <c r="CR23" s="161"/>
      <c r="CS23" s="161"/>
      <c r="CT23" s="161"/>
      <c r="CU23" s="161"/>
      <c r="CV23" s="161"/>
      <c r="CW23" s="161"/>
      <c r="CX23" s="161"/>
      <c r="CY23" s="161"/>
      <c r="CZ23" s="161"/>
      <c r="DA23" s="161"/>
      <c r="DB23" s="161"/>
      <c r="DC23" s="161"/>
      <c r="DD23" s="161"/>
      <c r="DE23" s="161"/>
      <c r="DF23" s="161"/>
      <c r="DG23" s="161"/>
      <c r="DH23" s="161"/>
      <c r="DI23" s="161"/>
      <c r="DJ23" s="161"/>
      <c r="DK23" s="161"/>
      <c r="DL23" s="161"/>
      <c r="DM23" s="161"/>
      <c r="DN23" s="161"/>
      <c r="DO23" s="161"/>
      <c r="DP23" s="161"/>
      <c r="DQ23" s="161"/>
      <c r="DR23" s="161"/>
      <c r="DS23" s="161"/>
      <c r="DT23" s="161"/>
      <c r="DU23" s="161"/>
      <c r="DV23" s="161"/>
    </row>
    <row r="24" spans="1:126" s="162" customFormat="1" ht="13.5" customHeight="1" x14ac:dyDescent="0.2">
      <c r="A24" s="41"/>
      <c r="B24" s="41"/>
      <c r="C24" s="41"/>
      <c r="D24" s="41"/>
      <c r="E24" s="153">
        <f>'12'!O8</f>
        <v>0</v>
      </c>
      <c r="F24" s="154">
        <f>'12'!P8</f>
        <v>0</v>
      </c>
      <c r="G24" s="155">
        <f>'12'!Q8</f>
        <v>0</v>
      </c>
      <c r="H24" s="156">
        <f>'12'!R8</f>
        <v>0</v>
      </c>
      <c r="I24" s="157">
        <f>'12'!S8</f>
        <v>0</v>
      </c>
      <c r="J24" s="32"/>
      <c r="K24" s="158"/>
      <c r="L24" s="158"/>
      <c r="M24" s="158"/>
      <c r="N24" s="158"/>
      <c r="O24" s="158"/>
      <c r="P24" s="158"/>
      <c r="Q24" s="159"/>
      <c r="R24" s="160"/>
      <c r="S24" s="160"/>
      <c r="T24" s="160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41"/>
      <c r="AG24" s="41"/>
      <c r="AH24" s="41"/>
      <c r="AI24" s="41"/>
      <c r="AJ24" s="41"/>
      <c r="AK24" s="41"/>
      <c r="AL24" s="41"/>
      <c r="AM24" s="41"/>
      <c r="AN24" s="15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161"/>
      <c r="BS24" s="161"/>
      <c r="BT24" s="161"/>
      <c r="BU24" s="161"/>
      <c r="BV24" s="161"/>
      <c r="BW24" s="161"/>
      <c r="BX24" s="161"/>
      <c r="BY24" s="161"/>
      <c r="BZ24" s="161"/>
      <c r="CA24" s="161"/>
      <c r="CB24" s="161"/>
      <c r="CC24" s="161"/>
      <c r="CD24" s="161"/>
      <c r="CE24" s="161"/>
      <c r="CF24" s="161"/>
      <c r="CG24" s="161"/>
      <c r="CH24" s="161"/>
      <c r="CI24" s="161"/>
      <c r="CJ24" s="161"/>
      <c r="CK24" s="161"/>
      <c r="CL24" s="161"/>
      <c r="CM24" s="161"/>
      <c r="CN24" s="161"/>
      <c r="CO24" s="161"/>
      <c r="CP24" s="161"/>
      <c r="CQ24" s="161"/>
      <c r="CR24" s="161"/>
      <c r="CS24" s="161"/>
      <c r="CT24" s="161"/>
      <c r="CU24" s="161"/>
      <c r="CV24" s="161"/>
      <c r="CW24" s="161"/>
      <c r="CX24" s="161"/>
      <c r="CY24" s="161"/>
      <c r="CZ24" s="161"/>
      <c r="DA24" s="161"/>
      <c r="DB24" s="161"/>
      <c r="DC24" s="161"/>
      <c r="DD24" s="161"/>
      <c r="DE24" s="161"/>
      <c r="DF24" s="161"/>
      <c r="DG24" s="161"/>
      <c r="DH24" s="161"/>
      <c r="DI24" s="161"/>
      <c r="DJ24" s="161"/>
      <c r="DK24" s="161"/>
      <c r="DL24" s="161"/>
      <c r="DM24" s="161"/>
      <c r="DN24" s="161"/>
      <c r="DO24" s="161"/>
      <c r="DP24" s="161"/>
      <c r="DQ24" s="161"/>
      <c r="DR24" s="161"/>
      <c r="DS24" s="161"/>
      <c r="DT24" s="161"/>
      <c r="DU24" s="161"/>
      <c r="DV24" s="161"/>
    </row>
    <row r="25" spans="1:126" s="162" customFormat="1" ht="13.5" customHeight="1" x14ac:dyDescent="0.2">
      <c r="A25" s="41"/>
      <c r="B25" s="41"/>
      <c r="C25" s="41"/>
      <c r="D25" s="41"/>
      <c r="E25" s="153">
        <f>'11'!O8</f>
        <v>0</v>
      </c>
      <c r="F25" s="154">
        <f>'11'!P8</f>
        <v>0</v>
      </c>
      <c r="G25" s="155">
        <f>'11'!Q8</f>
        <v>0</v>
      </c>
      <c r="H25" s="156">
        <f>'11'!R8</f>
        <v>0</v>
      </c>
      <c r="I25" s="157">
        <f>'11'!S8</f>
        <v>0</v>
      </c>
      <c r="J25" s="32"/>
      <c r="K25" s="158"/>
      <c r="L25" s="158"/>
      <c r="M25" s="158"/>
      <c r="N25" s="158"/>
      <c r="O25" s="158"/>
      <c r="P25" s="158"/>
      <c r="Q25" s="159"/>
      <c r="R25" s="160"/>
      <c r="S25" s="160"/>
      <c r="T25" s="160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41"/>
      <c r="AG25" s="41"/>
      <c r="AH25" s="41"/>
      <c r="AI25" s="41"/>
      <c r="AJ25" s="41"/>
      <c r="AK25" s="41"/>
      <c r="AL25" s="41"/>
      <c r="AM25" s="41"/>
      <c r="AN25" s="15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161"/>
      <c r="BS25" s="161"/>
      <c r="BT25" s="161"/>
      <c r="BU25" s="161"/>
      <c r="BV25" s="161"/>
      <c r="BW25" s="161"/>
      <c r="BX25" s="161"/>
      <c r="BY25" s="161"/>
      <c r="BZ25" s="161"/>
      <c r="CA25" s="161"/>
      <c r="CB25" s="161"/>
      <c r="CC25" s="161"/>
      <c r="CD25" s="161"/>
      <c r="CE25" s="161"/>
      <c r="CF25" s="161"/>
      <c r="CG25" s="161"/>
      <c r="CH25" s="161"/>
      <c r="CI25" s="161"/>
      <c r="CJ25" s="161"/>
      <c r="CK25" s="161"/>
      <c r="CL25" s="161"/>
      <c r="CM25" s="161"/>
      <c r="CN25" s="161"/>
      <c r="CO25" s="161"/>
      <c r="CP25" s="161"/>
      <c r="CQ25" s="161"/>
      <c r="CR25" s="161"/>
      <c r="CS25" s="161"/>
      <c r="CT25" s="161"/>
      <c r="CU25" s="161"/>
      <c r="CV25" s="161"/>
      <c r="CW25" s="161"/>
      <c r="CX25" s="161"/>
      <c r="CY25" s="161"/>
      <c r="CZ25" s="161"/>
      <c r="DA25" s="161"/>
      <c r="DB25" s="161"/>
      <c r="DC25" s="161"/>
      <c r="DD25" s="161"/>
      <c r="DE25" s="161"/>
      <c r="DF25" s="161"/>
      <c r="DG25" s="161"/>
      <c r="DH25" s="161"/>
      <c r="DI25" s="161"/>
      <c r="DJ25" s="161"/>
      <c r="DK25" s="161"/>
      <c r="DL25" s="161"/>
      <c r="DM25" s="161"/>
      <c r="DN25" s="161"/>
      <c r="DO25" s="161"/>
      <c r="DP25" s="161"/>
      <c r="DQ25" s="161"/>
      <c r="DR25" s="161"/>
      <c r="DS25" s="161"/>
      <c r="DT25" s="161"/>
      <c r="DU25" s="161"/>
      <c r="DV25" s="161"/>
    </row>
    <row r="26" spans="1:126" s="162" customFormat="1" ht="13.5" customHeight="1" x14ac:dyDescent="0.2">
      <c r="A26" s="41"/>
      <c r="B26" s="41"/>
      <c r="C26" s="41"/>
      <c r="D26" s="41"/>
      <c r="E26" s="153">
        <f>'10'!O8</f>
        <v>0</v>
      </c>
      <c r="F26" s="154">
        <f>'10'!P8</f>
        <v>0</v>
      </c>
      <c r="G26" s="155">
        <f>'10'!Q8</f>
        <v>0</v>
      </c>
      <c r="H26" s="156">
        <f>'10'!R8</f>
        <v>0</v>
      </c>
      <c r="I26" s="157">
        <f>'10'!S8</f>
        <v>0</v>
      </c>
      <c r="J26" s="32"/>
      <c r="K26" s="158"/>
      <c r="L26" s="158"/>
      <c r="M26" s="158"/>
      <c r="N26" s="158"/>
      <c r="O26" s="158"/>
      <c r="P26" s="158"/>
      <c r="Q26" s="159"/>
      <c r="R26" s="160"/>
      <c r="S26" s="160"/>
      <c r="T26" s="160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41"/>
      <c r="AG26" s="41"/>
      <c r="AH26" s="41"/>
      <c r="AI26" s="41"/>
      <c r="AJ26" s="41"/>
      <c r="AK26" s="41"/>
      <c r="AL26" s="41"/>
      <c r="AM26" s="41"/>
      <c r="AN26" s="15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161"/>
      <c r="BS26" s="161"/>
      <c r="BT26" s="161"/>
      <c r="BU26" s="161"/>
      <c r="BV26" s="161"/>
      <c r="BW26" s="161"/>
      <c r="BX26" s="161"/>
      <c r="BY26" s="161"/>
      <c r="BZ26" s="161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  <c r="CN26" s="161"/>
      <c r="CO26" s="161"/>
      <c r="CP26" s="161"/>
      <c r="CQ26" s="161"/>
      <c r="CR26" s="161"/>
      <c r="CS26" s="161"/>
      <c r="CT26" s="161"/>
      <c r="CU26" s="161"/>
      <c r="CV26" s="161"/>
      <c r="CW26" s="161"/>
      <c r="CX26" s="161"/>
      <c r="CY26" s="161"/>
      <c r="CZ26" s="161"/>
      <c r="DA26" s="161"/>
      <c r="DB26" s="161"/>
      <c r="DC26" s="161"/>
      <c r="DD26" s="161"/>
      <c r="DE26" s="161"/>
      <c r="DF26" s="161"/>
      <c r="DG26" s="161"/>
      <c r="DH26" s="161"/>
      <c r="DI26" s="161"/>
      <c r="DJ26" s="161"/>
      <c r="DK26" s="161"/>
      <c r="DL26" s="161"/>
      <c r="DM26" s="161"/>
      <c r="DN26" s="161"/>
      <c r="DO26" s="161"/>
      <c r="DP26" s="161"/>
      <c r="DQ26" s="161"/>
      <c r="DR26" s="161"/>
      <c r="DS26" s="161"/>
      <c r="DT26" s="161"/>
      <c r="DU26" s="161"/>
      <c r="DV26" s="161"/>
    </row>
    <row r="27" spans="1:126" s="162" customFormat="1" ht="13.5" customHeight="1" x14ac:dyDescent="0.2">
      <c r="A27" s="41"/>
      <c r="B27" s="41"/>
      <c r="C27" s="41"/>
      <c r="D27" s="41"/>
      <c r="E27" s="153">
        <f>'9'!O8</f>
        <v>0</v>
      </c>
      <c r="F27" s="154">
        <f>'9'!P8</f>
        <v>0</v>
      </c>
      <c r="G27" s="155">
        <f>'9'!Q8</f>
        <v>0</v>
      </c>
      <c r="H27" s="156">
        <f>'9'!R8</f>
        <v>0</v>
      </c>
      <c r="I27" s="157">
        <f>'9'!S8</f>
        <v>0</v>
      </c>
      <c r="J27" s="32"/>
      <c r="K27" s="158"/>
      <c r="L27" s="158"/>
      <c r="M27" s="158"/>
      <c r="N27" s="158"/>
      <c r="O27" s="158"/>
      <c r="P27" s="158"/>
      <c r="Q27" s="159"/>
      <c r="R27" s="160"/>
      <c r="S27" s="160"/>
      <c r="T27" s="160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41"/>
      <c r="AG27" s="41"/>
      <c r="AH27" s="41"/>
      <c r="AI27" s="41"/>
      <c r="AJ27" s="41"/>
      <c r="AK27" s="41"/>
      <c r="AL27" s="41"/>
      <c r="AM27" s="41"/>
      <c r="AN27" s="15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161"/>
      <c r="BS27" s="161"/>
      <c r="BT27" s="161"/>
      <c r="BU27" s="161"/>
      <c r="BV27" s="161"/>
      <c r="BW27" s="161"/>
      <c r="BX27" s="161"/>
      <c r="BY27" s="161"/>
      <c r="BZ27" s="161"/>
      <c r="CA27" s="161"/>
      <c r="CB27" s="161"/>
      <c r="CC27" s="161"/>
      <c r="CD27" s="161"/>
      <c r="CE27" s="161"/>
      <c r="CF27" s="161"/>
      <c r="CG27" s="161"/>
      <c r="CH27" s="161"/>
      <c r="CI27" s="161"/>
      <c r="CJ27" s="161"/>
      <c r="CK27" s="161"/>
      <c r="CL27" s="161"/>
      <c r="CM27" s="161"/>
      <c r="CN27" s="161"/>
      <c r="CO27" s="161"/>
      <c r="CP27" s="161"/>
      <c r="CQ27" s="161"/>
      <c r="CR27" s="161"/>
      <c r="CS27" s="161"/>
      <c r="CT27" s="161"/>
      <c r="CU27" s="161"/>
      <c r="CV27" s="161"/>
      <c r="CW27" s="161"/>
      <c r="CX27" s="161"/>
      <c r="CY27" s="161"/>
      <c r="CZ27" s="161"/>
      <c r="DA27" s="161"/>
      <c r="DB27" s="161"/>
      <c r="DC27" s="161"/>
      <c r="DD27" s="161"/>
      <c r="DE27" s="161"/>
      <c r="DF27" s="161"/>
      <c r="DG27" s="161"/>
      <c r="DH27" s="161"/>
      <c r="DI27" s="161"/>
      <c r="DJ27" s="161"/>
      <c r="DK27" s="161"/>
      <c r="DL27" s="161"/>
      <c r="DM27" s="161"/>
      <c r="DN27" s="161"/>
      <c r="DO27" s="161"/>
      <c r="DP27" s="161"/>
      <c r="DQ27" s="161"/>
      <c r="DR27" s="161"/>
      <c r="DS27" s="161"/>
      <c r="DT27" s="161"/>
      <c r="DU27" s="161"/>
      <c r="DV27" s="161"/>
    </row>
    <row r="28" spans="1:126" s="162" customFormat="1" x14ac:dyDescent="0.2">
      <c r="A28" s="41"/>
      <c r="B28" s="41"/>
      <c r="C28" s="41"/>
      <c r="D28" s="41"/>
      <c r="E28" s="153">
        <f>'8'!O8</f>
        <v>0</v>
      </c>
      <c r="F28" s="154">
        <f>'8'!P8</f>
        <v>0</v>
      </c>
      <c r="G28" s="155">
        <f>'8'!Q8</f>
        <v>0</v>
      </c>
      <c r="H28" s="156">
        <f>'8'!R8</f>
        <v>0</v>
      </c>
      <c r="I28" s="157">
        <f>'8'!S8</f>
        <v>0</v>
      </c>
      <c r="J28" s="32"/>
      <c r="K28" s="158"/>
      <c r="L28" s="158"/>
      <c r="M28" s="158"/>
      <c r="N28" s="158"/>
      <c r="O28" s="158"/>
      <c r="P28" s="158"/>
      <c r="Q28" s="159"/>
      <c r="R28" s="160"/>
      <c r="S28" s="160"/>
      <c r="T28" s="160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41"/>
      <c r="AG28" s="41"/>
      <c r="AH28" s="41"/>
      <c r="AI28" s="41"/>
      <c r="AJ28" s="41"/>
      <c r="AK28" s="41"/>
      <c r="AL28" s="41"/>
      <c r="AM28" s="41"/>
      <c r="AN28" s="15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161"/>
      <c r="BS28" s="161"/>
      <c r="BT28" s="161"/>
      <c r="BU28" s="161"/>
      <c r="BV28" s="161"/>
      <c r="BW28" s="161"/>
      <c r="BX28" s="161"/>
      <c r="BY28" s="161"/>
      <c r="BZ28" s="161"/>
      <c r="CA28" s="161"/>
      <c r="CB28" s="161"/>
      <c r="CC28" s="161"/>
      <c r="CD28" s="161"/>
      <c r="CE28" s="161"/>
      <c r="CF28" s="161"/>
      <c r="CG28" s="161"/>
      <c r="CH28" s="161"/>
      <c r="CI28" s="161"/>
      <c r="CJ28" s="161"/>
      <c r="CK28" s="161"/>
      <c r="CL28" s="161"/>
      <c r="CM28" s="161"/>
      <c r="CN28" s="161"/>
      <c r="CO28" s="161"/>
      <c r="CP28" s="161"/>
      <c r="CQ28" s="161"/>
      <c r="CR28" s="161"/>
      <c r="CS28" s="161"/>
      <c r="CT28" s="161"/>
      <c r="CU28" s="161"/>
      <c r="CV28" s="161"/>
      <c r="CW28" s="161"/>
      <c r="CX28" s="161"/>
      <c r="CY28" s="161"/>
      <c r="CZ28" s="161"/>
      <c r="DA28" s="161"/>
      <c r="DB28" s="161"/>
      <c r="DC28" s="161"/>
      <c r="DD28" s="161"/>
      <c r="DE28" s="161"/>
      <c r="DF28" s="161"/>
      <c r="DG28" s="161"/>
      <c r="DH28" s="161"/>
      <c r="DI28" s="161"/>
      <c r="DJ28" s="161"/>
      <c r="DK28" s="161"/>
      <c r="DL28" s="161"/>
      <c r="DM28" s="161"/>
      <c r="DN28" s="161"/>
      <c r="DO28" s="161"/>
      <c r="DP28" s="161"/>
      <c r="DQ28" s="161"/>
      <c r="DR28" s="161"/>
      <c r="DS28" s="161"/>
      <c r="DT28" s="161"/>
      <c r="DU28" s="161"/>
      <c r="DV28" s="161"/>
    </row>
    <row r="29" spans="1:126" s="162" customFormat="1" x14ac:dyDescent="0.2">
      <c r="A29" s="41"/>
      <c r="B29" s="41"/>
      <c r="C29" s="41"/>
      <c r="D29" s="41"/>
      <c r="E29" s="153">
        <f>'7'!O8</f>
        <v>0</v>
      </c>
      <c r="F29" s="154">
        <f>'7'!P8</f>
        <v>0</v>
      </c>
      <c r="G29" s="155">
        <f>'7'!Q8</f>
        <v>0</v>
      </c>
      <c r="H29" s="156">
        <f>'7'!R8</f>
        <v>0</v>
      </c>
      <c r="I29" s="157">
        <f>'7'!S8</f>
        <v>0</v>
      </c>
      <c r="J29" s="32"/>
      <c r="K29" s="158"/>
      <c r="L29" s="158"/>
      <c r="M29" s="158"/>
      <c r="N29" s="158"/>
      <c r="O29" s="158"/>
      <c r="P29" s="158"/>
      <c r="Q29" s="159"/>
      <c r="R29" s="160"/>
      <c r="S29" s="160"/>
      <c r="T29" s="160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41"/>
      <c r="AG29" s="41"/>
      <c r="AH29" s="41"/>
      <c r="AI29" s="41"/>
      <c r="AJ29" s="41"/>
      <c r="AK29" s="41"/>
      <c r="AL29" s="41"/>
      <c r="AM29" s="41"/>
      <c r="AN29" s="15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161"/>
      <c r="BS29" s="161"/>
      <c r="BT29" s="161"/>
      <c r="BU29" s="161"/>
      <c r="BV29" s="161"/>
      <c r="BW29" s="161"/>
      <c r="BX29" s="161"/>
      <c r="BY29" s="161"/>
      <c r="BZ29" s="161"/>
      <c r="CA29" s="161"/>
      <c r="CB29" s="161"/>
      <c r="CC29" s="161"/>
      <c r="CD29" s="161"/>
      <c r="CE29" s="161"/>
      <c r="CF29" s="161"/>
      <c r="CG29" s="161"/>
      <c r="CH29" s="161"/>
      <c r="CI29" s="161"/>
      <c r="CJ29" s="161"/>
      <c r="CK29" s="161"/>
      <c r="CL29" s="161"/>
      <c r="CM29" s="161"/>
      <c r="CN29" s="161"/>
      <c r="CO29" s="161"/>
      <c r="CP29" s="161"/>
      <c r="CQ29" s="161"/>
      <c r="CR29" s="161"/>
      <c r="CS29" s="161"/>
      <c r="CT29" s="161"/>
      <c r="CU29" s="161"/>
      <c r="CV29" s="161"/>
      <c r="CW29" s="161"/>
      <c r="CX29" s="161"/>
      <c r="CY29" s="161"/>
      <c r="CZ29" s="161"/>
      <c r="DA29" s="161"/>
      <c r="DB29" s="161"/>
      <c r="DC29" s="161"/>
      <c r="DD29" s="161"/>
      <c r="DE29" s="161"/>
      <c r="DF29" s="161"/>
      <c r="DG29" s="161"/>
      <c r="DH29" s="161"/>
      <c r="DI29" s="161"/>
      <c r="DJ29" s="161"/>
      <c r="DK29" s="161"/>
      <c r="DL29" s="161"/>
      <c r="DM29" s="161"/>
      <c r="DN29" s="161"/>
      <c r="DO29" s="161"/>
      <c r="DP29" s="161"/>
      <c r="DQ29" s="161"/>
      <c r="DR29" s="161"/>
      <c r="DS29" s="161"/>
      <c r="DT29" s="161"/>
      <c r="DU29" s="161"/>
      <c r="DV29" s="161"/>
    </row>
    <row r="30" spans="1:126" s="162" customFormat="1" x14ac:dyDescent="0.2">
      <c r="A30" s="41"/>
      <c r="B30" s="41"/>
      <c r="C30" s="41"/>
      <c r="D30" s="41"/>
      <c r="E30" s="153">
        <f>'6'!O8</f>
        <v>0</v>
      </c>
      <c r="F30" s="154">
        <f>'6'!P8</f>
        <v>0</v>
      </c>
      <c r="G30" s="155">
        <f>'6'!Q8</f>
        <v>0</v>
      </c>
      <c r="H30" s="156">
        <f>'6'!R8</f>
        <v>0</v>
      </c>
      <c r="I30" s="157">
        <f>'6'!S8</f>
        <v>0</v>
      </c>
      <c r="J30" s="32"/>
      <c r="K30" s="158"/>
      <c r="L30" s="158"/>
      <c r="M30" s="158"/>
      <c r="N30" s="158"/>
      <c r="O30" s="158"/>
      <c r="P30" s="158"/>
      <c r="Q30" s="159"/>
      <c r="R30" s="160"/>
      <c r="S30" s="160"/>
      <c r="T30" s="160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41"/>
      <c r="AG30" s="41"/>
      <c r="AH30" s="41"/>
      <c r="AI30" s="41"/>
      <c r="AJ30" s="41"/>
      <c r="AK30" s="41"/>
      <c r="AL30" s="41"/>
      <c r="AM30" s="41"/>
      <c r="AN30" s="15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161"/>
      <c r="BS30" s="161"/>
      <c r="BT30" s="161"/>
      <c r="BU30" s="161"/>
      <c r="BV30" s="161"/>
      <c r="BW30" s="161"/>
      <c r="BX30" s="161"/>
      <c r="BY30" s="161"/>
      <c r="BZ30" s="161"/>
      <c r="CA30" s="161"/>
      <c r="CB30" s="161"/>
      <c r="CC30" s="161"/>
      <c r="CD30" s="161"/>
      <c r="CE30" s="161"/>
      <c r="CF30" s="161"/>
      <c r="CG30" s="161"/>
      <c r="CH30" s="161"/>
      <c r="CI30" s="161"/>
      <c r="CJ30" s="161"/>
      <c r="CK30" s="161"/>
      <c r="CL30" s="161"/>
      <c r="CM30" s="161"/>
      <c r="CN30" s="161"/>
      <c r="CO30" s="161"/>
      <c r="CP30" s="161"/>
      <c r="CQ30" s="161"/>
      <c r="CR30" s="161"/>
      <c r="CS30" s="161"/>
      <c r="CT30" s="161"/>
      <c r="CU30" s="161"/>
      <c r="CV30" s="161"/>
      <c r="CW30" s="161"/>
      <c r="CX30" s="161"/>
      <c r="CY30" s="161"/>
      <c r="CZ30" s="161"/>
      <c r="DA30" s="161"/>
      <c r="DB30" s="161"/>
      <c r="DC30" s="161"/>
      <c r="DD30" s="161"/>
      <c r="DE30" s="161"/>
      <c r="DF30" s="161"/>
      <c r="DG30" s="161"/>
      <c r="DH30" s="161"/>
      <c r="DI30" s="161"/>
      <c r="DJ30" s="161"/>
      <c r="DK30" s="161"/>
      <c r="DL30" s="161"/>
      <c r="DM30" s="161"/>
      <c r="DN30" s="161"/>
      <c r="DO30" s="161"/>
      <c r="DP30" s="161"/>
      <c r="DQ30" s="161"/>
      <c r="DR30" s="161"/>
      <c r="DS30" s="161"/>
      <c r="DT30" s="161"/>
      <c r="DU30" s="161"/>
      <c r="DV30" s="161"/>
    </row>
    <row r="31" spans="1:126" s="162" customFormat="1" x14ac:dyDescent="0.2">
      <c r="A31" s="41"/>
      <c r="B31" s="41"/>
      <c r="C31" s="41"/>
      <c r="D31" s="41"/>
      <c r="E31" s="153">
        <f>'5'!O8</f>
        <v>0</v>
      </c>
      <c r="F31" s="154">
        <f>'5'!P8</f>
        <v>0</v>
      </c>
      <c r="G31" s="155">
        <f>'5'!Q8</f>
        <v>0</v>
      </c>
      <c r="H31" s="156">
        <f>'5'!R8</f>
        <v>0</v>
      </c>
      <c r="I31" s="157">
        <f>'5'!S8</f>
        <v>0</v>
      </c>
      <c r="J31" s="32"/>
      <c r="K31" s="158"/>
      <c r="L31" s="158"/>
      <c r="M31" s="158"/>
      <c r="N31" s="158"/>
      <c r="O31" s="158"/>
      <c r="P31" s="158"/>
      <c r="Q31" s="159"/>
      <c r="R31" s="160"/>
      <c r="S31" s="160"/>
      <c r="T31" s="160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41"/>
      <c r="AG31" s="41"/>
      <c r="AH31" s="41"/>
      <c r="AI31" s="41"/>
      <c r="AJ31" s="41"/>
      <c r="AK31" s="41"/>
      <c r="AL31" s="41"/>
      <c r="AM31" s="41"/>
      <c r="AN31" s="15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161"/>
      <c r="BS31" s="161"/>
      <c r="BT31" s="161"/>
      <c r="BU31" s="161"/>
      <c r="BV31" s="161"/>
      <c r="BW31" s="161"/>
      <c r="BX31" s="161"/>
      <c r="BY31" s="161"/>
      <c r="BZ31" s="161"/>
      <c r="CA31" s="161"/>
      <c r="CB31" s="161"/>
      <c r="CC31" s="161"/>
      <c r="CD31" s="161"/>
      <c r="CE31" s="161"/>
      <c r="CF31" s="161"/>
      <c r="CG31" s="161"/>
      <c r="CH31" s="161"/>
      <c r="CI31" s="161"/>
      <c r="CJ31" s="161"/>
      <c r="CK31" s="161"/>
      <c r="CL31" s="161"/>
      <c r="CM31" s="161"/>
      <c r="CN31" s="161"/>
      <c r="CO31" s="161"/>
      <c r="CP31" s="161"/>
      <c r="CQ31" s="161"/>
      <c r="CR31" s="161"/>
      <c r="CS31" s="161"/>
      <c r="CT31" s="161"/>
      <c r="CU31" s="161"/>
      <c r="CV31" s="161"/>
      <c r="CW31" s="161"/>
      <c r="CX31" s="161"/>
      <c r="CY31" s="161"/>
      <c r="CZ31" s="161"/>
      <c r="DA31" s="161"/>
      <c r="DB31" s="161"/>
      <c r="DC31" s="161"/>
      <c r="DD31" s="161"/>
      <c r="DE31" s="161"/>
      <c r="DF31" s="161"/>
      <c r="DG31" s="161"/>
      <c r="DH31" s="161"/>
      <c r="DI31" s="161"/>
      <c r="DJ31" s="161"/>
      <c r="DK31" s="161"/>
      <c r="DL31" s="161"/>
      <c r="DM31" s="161"/>
      <c r="DN31" s="161"/>
      <c r="DO31" s="161"/>
      <c r="DP31" s="161"/>
      <c r="DQ31" s="161"/>
      <c r="DR31" s="161"/>
      <c r="DS31" s="161"/>
      <c r="DT31" s="161"/>
      <c r="DU31" s="161"/>
      <c r="DV31" s="161"/>
    </row>
    <row r="32" spans="1:126" s="162" customFormat="1" x14ac:dyDescent="0.2">
      <c r="A32" s="41"/>
      <c r="B32" s="41"/>
      <c r="C32" s="41"/>
      <c r="D32" s="41"/>
      <c r="E32" s="153">
        <f>'4'!O8</f>
        <v>0</v>
      </c>
      <c r="F32" s="154">
        <f>'4'!P8</f>
        <v>0</v>
      </c>
      <c r="G32" s="155">
        <f>'4'!Q8</f>
        <v>0</v>
      </c>
      <c r="H32" s="156">
        <f>'4'!R8</f>
        <v>0</v>
      </c>
      <c r="I32" s="157">
        <f>'4'!S8</f>
        <v>0</v>
      </c>
      <c r="J32" s="32"/>
      <c r="K32" s="158"/>
      <c r="L32" s="158"/>
      <c r="M32" s="158"/>
      <c r="N32" s="158"/>
      <c r="O32" s="158"/>
      <c r="P32" s="158"/>
      <c r="Q32" s="159"/>
      <c r="R32" s="160"/>
      <c r="S32" s="160"/>
      <c r="T32" s="160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41"/>
      <c r="AG32" s="41"/>
      <c r="AH32" s="41"/>
      <c r="AI32" s="41"/>
      <c r="AJ32" s="41"/>
      <c r="AK32" s="41"/>
      <c r="AL32" s="41"/>
      <c r="AM32" s="41"/>
      <c r="AN32" s="15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161"/>
      <c r="BS32" s="161"/>
      <c r="BT32" s="161"/>
      <c r="BU32" s="161"/>
      <c r="BV32" s="161"/>
      <c r="BW32" s="161"/>
      <c r="BX32" s="161"/>
      <c r="BY32" s="161"/>
      <c r="BZ32" s="161"/>
      <c r="CA32" s="161"/>
      <c r="CB32" s="161"/>
      <c r="CC32" s="161"/>
      <c r="CD32" s="161"/>
      <c r="CE32" s="161"/>
      <c r="CF32" s="161"/>
      <c r="CG32" s="161"/>
      <c r="CH32" s="161"/>
      <c r="CI32" s="161"/>
      <c r="CJ32" s="161"/>
      <c r="CK32" s="161"/>
      <c r="CL32" s="161"/>
      <c r="CM32" s="161"/>
      <c r="CN32" s="161"/>
      <c r="CO32" s="161"/>
      <c r="CP32" s="161"/>
      <c r="CQ32" s="161"/>
      <c r="CR32" s="161"/>
      <c r="CS32" s="161"/>
      <c r="CT32" s="161"/>
      <c r="CU32" s="161"/>
      <c r="CV32" s="161"/>
      <c r="CW32" s="161"/>
      <c r="CX32" s="161"/>
      <c r="CY32" s="161"/>
      <c r="CZ32" s="161"/>
      <c r="DA32" s="161"/>
      <c r="DB32" s="161"/>
      <c r="DC32" s="161"/>
      <c r="DD32" s="161"/>
      <c r="DE32" s="161"/>
      <c r="DF32" s="161"/>
      <c r="DG32" s="161"/>
      <c r="DH32" s="161"/>
      <c r="DI32" s="161"/>
      <c r="DJ32" s="161"/>
      <c r="DK32" s="161"/>
      <c r="DL32" s="161"/>
      <c r="DM32" s="161"/>
      <c r="DN32" s="161"/>
      <c r="DO32" s="161"/>
      <c r="DP32" s="161"/>
      <c r="DQ32" s="161"/>
      <c r="DR32" s="161"/>
      <c r="DS32" s="161"/>
      <c r="DT32" s="161"/>
      <c r="DU32" s="161"/>
      <c r="DV32" s="161"/>
    </row>
    <row r="33" spans="1:130" s="162" customFormat="1" x14ac:dyDescent="0.2">
      <c r="A33" s="41"/>
      <c r="B33" s="41"/>
      <c r="C33" s="41"/>
      <c r="D33" s="41"/>
      <c r="E33" s="153">
        <f>'3'!O8</f>
        <v>0</v>
      </c>
      <c r="F33" s="154">
        <f>'3'!P8</f>
        <v>0</v>
      </c>
      <c r="G33" s="155">
        <f>'3'!Q8</f>
        <v>0</v>
      </c>
      <c r="H33" s="156">
        <f>'3'!R8</f>
        <v>0</v>
      </c>
      <c r="I33" s="157">
        <f>'3'!S8</f>
        <v>0</v>
      </c>
      <c r="J33" s="32"/>
      <c r="K33" s="158"/>
      <c r="L33" s="158"/>
      <c r="M33" s="158"/>
      <c r="N33" s="158"/>
      <c r="O33" s="158"/>
      <c r="P33" s="158"/>
      <c r="Q33" s="159"/>
      <c r="R33" s="160"/>
      <c r="S33" s="160"/>
      <c r="T33" s="160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41"/>
      <c r="AG33" s="41"/>
      <c r="AH33" s="41"/>
      <c r="AI33" s="41"/>
      <c r="AJ33" s="41"/>
      <c r="AK33" s="41"/>
      <c r="AL33" s="41"/>
      <c r="AM33" s="41"/>
      <c r="AN33" s="15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161"/>
      <c r="BS33" s="161"/>
      <c r="BT33" s="161"/>
      <c r="BU33" s="161"/>
      <c r="BV33" s="161"/>
      <c r="BW33" s="161"/>
      <c r="BX33" s="161"/>
      <c r="BY33" s="161"/>
      <c r="BZ33" s="161"/>
      <c r="CA33" s="161"/>
      <c r="CB33" s="161"/>
      <c r="CC33" s="161"/>
      <c r="CD33" s="161"/>
      <c r="CE33" s="161"/>
      <c r="CF33" s="161"/>
      <c r="CG33" s="161"/>
      <c r="CH33" s="161"/>
      <c r="CI33" s="161"/>
      <c r="CJ33" s="161"/>
      <c r="CK33" s="161"/>
      <c r="CL33" s="161"/>
      <c r="CM33" s="161"/>
      <c r="CN33" s="161"/>
      <c r="CO33" s="161"/>
      <c r="CP33" s="161"/>
      <c r="CQ33" s="161"/>
      <c r="CR33" s="161"/>
      <c r="CS33" s="161"/>
      <c r="CT33" s="161"/>
      <c r="CU33" s="161"/>
      <c r="CV33" s="161"/>
      <c r="CW33" s="161"/>
      <c r="CX33" s="161"/>
      <c r="CY33" s="161"/>
      <c r="CZ33" s="161"/>
      <c r="DA33" s="161"/>
      <c r="DB33" s="161"/>
      <c r="DC33" s="161"/>
      <c r="DD33" s="161"/>
      <c r="DE33" s="161"/>
      <c r="DF33" s="161"/>
      <c r="DG33" s="161"/>
      <c r="DH33" s="161"/>
      <c r="DI33" s="161"/>
      <c r="DJ33" s="161"/>
      <c r="DK33" s="161"/>
      <c r="DL33" s="161"/>
      <c r="DM33" s="161"/>
      <c r="DN33" s="161"/>
      <c r="DO33" s="161"/>
      <c r="DP33" s="161"/>
      <c r="DQ33" s="161"/>
      <c r="DR33" s="161"/>
      <c r="DS33" s="161"/>
      <c r="DT33" s="161"/>
      <c r="DU33" s="161"/>
      <c r="DV33" s="161"/>
    </row>
    <row r="34" spans="1:130" s="162" customFormat="1" ht="12.75" customHeight="1" x14ac:dyDescent="0.2">
      <c r="A34" s="41"/>
      <c r="B34" s="41"/>
      <c r="C34" s="41"/>
      <c r="D34" s="41"/>
      <c r="E34" s="153">
        <f>'2'!O8</f>
        <v>0</v>
      </c>
      <c r="F34" s="154">
        <f>'2'!P8</f>
        <v>0</v>
      </c>
      <c r="G34" s="155">
        <f>'2'!Q8</f>
        <v>0</v>
      </c>
      <c r="H34" s="156">
        <f>'2'!R8</f>
        <v>0</v>
      </c>
      <c r="I34" s="157">
        <f>'2'!S8</f>
        <v>0</v>
      </c>
      <c r="J34" s="32"/>
      <c r="K34" s="158"/>
      <c r="L34" s="158"/>
      <c r="M34" s="158"/>
      <c r="N34" s="158"/>
      <c r="O34" s="158"/>
      <c r="P34" s="158"/>
      <c r="Q34" s="159"/>
      <c r="R34" s="160"/>
      <c r="S34" s="160"/>
      <c r="T34" s="160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41"/>
      <c r="AG34" s="41"/>
      <c r="AH34" s="41"/>
      <c r="AI34" s="41"/>
      <c r="AJ34" s="41"/>
      <c r="AK34" s="41"/>
      <c r="AL34" s="41"/>
      <c r="AM34" s="41"/>
      <c r="AN34" s="15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161"/>
      <c r="BS34" s="161"/>
      <c r="BT34" s="161"/>
      <c r="BU34" s="161"/>
      <c r="BV34" s="161"/>
      <c r="BW34" s="161"/>
      <c r="BX34" s="161"/>
      <c r="BY34" s="161"/>
      <c r="BZ34" s="161"/>
      <c r="CA34" s="161"/>
      <c r="CB34" s="161"/>
      <c r="CC34" s="161"/>
      <c r="CD34" s="161"/>
      <c r="CE34" s="161"/>
      <c r="CF34" s="161"/>
      <c r="CG34" s="161"/>
      <c r="CH34" s="161"/>
      <c r="CI34" s="161"/>
      <c r="CJ34" s="161"/>
      <c r="CK34" s="161"/>
      <c r="CL34" s="161"/>
      <c r="CM34" s="161"/>
      <c r="CN34" s="161"/>
      <c r="CO34" s="161"/>
      <c r="CP34" s="161"/>
      <c r="CQ34" s="161"/>
      <c r="CR34" s="161"/>
      <c r="CS34" s="161"/>
      <c r="CT34" s="161"/>
      <c r="CU34" s="161"/>
      <c r="CV34" s="161"/>
      <c r="CW34" s="161"/>
      <c r="CX34" s="161"/>
      <c r="CY34" s="161"/>
      <c r="CZ34" s="161"/>
      <c r="DA34" s="161"/>
      <c r="DB34" s="161"/>
      <c r="DC34" s="161"/>
      <c r="DD34" s="161"/>
      <c r="DE34" s="161"/>
      <c r="DF34" s="161"/>
      <c r="DG34" s="161"/>
      <c r="DH34" s="161"/>
      <c r="DI34" s="161"/>
      <c r="DJ34" s="161"/>
      <c r="DK34" s="161"/>
      <c r="DL34" s="161"/>
      <c r="DM34" s="161"/>
      <c r="DN34" s="161"/>
      <c r="DO34" s="161"/>
      <c r="DP34" s="161"/>
      <c r="DQ34" s="161"/>
      <c r="DR34" s="161"/>
      <c r="DS34" s="161"/>
      <c r="DT34" s="161"/>
      <c r="DU34" s="161"/>
      <c r="DV34" s="161"/>
    </row>
    <row r="35" spans="1:130" s="162" customFormat="1" ht="12.75" customHeight="1" x14ac:dyDescent="0.2">
      <c r="A35" s="41"/>
      <c r="B35" s="41"/>
      <c r="C35" s="41"/>
      <c r="D35" s="41"/>
      <c r="E35" s="153">
        <f>'1'!O8</f>
        <v>0</v>
      </c>
      <c r="F35" s="154">
        <f>'1'!P8</f>
        <v>0</v>
      </c>
      <c r="G35" s="155">
        <f>'1'!Q8</f>
        <v>0</v>
      </c>
      <c r="H35" s="156">
        <f>'1'!R8</f>
        <v>0</v>
      </c>
      <c r="I35" s="157">
        <f>'1'!S8</f>
        <v>0</v>
      </c>
      <c r="J35" s="32"/>
      <c r="K35" s="158"/>
      <c r="L35" s="158"/>
      <c r="M35" s="158"/>
      <c r="N35" s="158"/>
      <c r="O35" s="158"/>
      <c r="P35" s="158"/>
      <c r="Q35" s="159"/>
      <c r="R35" s="160"/>
      <c r="S35" s="160"/>
      <c r="T35" s="160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41"/>
      <c r="AG35" s="41"/>
      <c r="AH35" s="41"/>
      <c r="AI35" s="41"/>
      <c r="AJ35" s="41"/>
      <c r="AK35" s="41"/>
      <c r="AL35" s="41"/>
      <c r="AM35" s="41"/>
      <c r="AN35" s="15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161"/>
      <c r="BS35" s="161"/>
      <c r="BT35" s="161"/>
      <c r="BU35" s="161"/>
      <c r="BV35" s="161"/>
      <c r="BW35" s="161"/>
      <c r="BX35" s="161"/>
      <c r="BY35" s="161"/>
      <c r="BZ35" s="161"/>
      <c r="CA35" s="161"/>
      <c r="CB35" s="161"/>
      <c r="CC35" s="161"/>
      <c r="CD35" s="161"/>
      <c r="CE35" s="161"/>
      <c r="CF35" s="161"/>
      <c r="CG35" s="161"/>
      <c r="CH35" s="161"/>
      <c r="CI35" s="161"/>
      <c r="CJ35" s="161"/>
      <c r="CK35" s="161"/>
      <c r="CL35" s="161"/>
      <c r="CM35" s="161"/>
      <c r="CN35" s="161"/>
      <c r="CO35" s="161"/>
      <c r="CP35" s="161"/>
      <c r="CQ35" s="161"/>
      <c r="CR35" s="161"/>
      <c r="CS35" s="161"/>
      <c r="CT35" s="161"/>
      <c r="CU35" s="161"/>
      <c r="CV35" s="161"/>
      <c r="CW35" s="161"/>
      <c r="CX35" s="161"/>
      <c r="CY35" s="161"/>
      <c r="CZ35" s="161"/>
      <c r="DA35" s="161"/>
      <c r="DB35" s="161"/>
      <c r="DC35" s="161"/>
      <c r="DD35" s="161"/>
      <c r="DE35" s="161"/>
      <c r="DF35" s="161"/>
      <c r="DG35" s="161"/>
      <c r="DH35" s="161"/>
      <c r="DI35" s="161"/>
      <c r="DJ35" s="161"/>
      <c r="DK35" s="161"/>
      <c r="DL35" s="161"/>
      <c r="DM35" s="161"/>
      <c r="DN35" s="161"/>
      <c r="DO35" s="161"/>
      <c r="DP35" s="161"/>
      <c r="DQ35" s="161"/>
      <c r="DR35" s="161"/>
      <c r="DS35" s="161"/>
      <c r="DT35" s="161"/>
      <c r="DU35" s="161"/>
      <c r="DV35" s="161"/>
    </row>
    <row r="36" spans="1:130" s="163" customFormat="1" ht="15" x14ac:dyDescent="0.2">
      <c r="E36" s="164"/>
      <c r="F36" s="165" t="s">
        <v>52</v>
      </c>
      <c r="G36" s="166">
        <f>SUM(G20:G35)</f>
        <v>0</v>
      </c>
      <c r="H36" s="167">
        <f>SUM(H20:H35)</f>
        <v>0</v>
      </c>
      <c r="I36" s="168">
        <f>SUM(I20:I35)</f>
        <v>0</v>
      </c>
      <c r="J36" s="169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41"/>
      <c r="AG36" s="41"/>
      <c r="AH36" s="41"/>
      <c r="AI36" s="41"/>
      <c r="AJ36" s="41"/>
      <c r="AK36" s="41"/>
      <c r="AL36" s="41"/>
      <c r="AM36" s="41"/>
      <c r="AN36" s="15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</row>
    <row r="37" spans="1:130" s="163" customFormat="1" ht="15" x14ac:dyDescent="0.2">
      <c r="E37" s="170"/>
      <c r="F37" s="171" t="s">
        <v>53</v>
      </c>
      <c r="G37" s="172">
        <f>G36/I10</f>
        <v>0</v>
      </c>
      <c r="H37" s="173">
        <f>H36/I10</f>
        <v>0</v>
      </c>
      <c r="I37" s="168">
        <f>I36/I10</f>
        <v>0</v>
      </c>
      <c r="J37" s="174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41"/>
      <c r="AG37" s="41"/>
      <c r="AH37" s="41"/>
      <c r="AI37" s="41"/>
      <c r="AJ37" s="41"/>
      <c r="AK37" s="41"/>
      <c r="AL37" s="41"/>
      <c r="AM37" s="41"/>
      <c r="AN37" s="15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</row>
    <row r="38" spans="1:130" ht="12.75" customHeight="1" x14ac:dyDescent="0.2">
      <c r="A38" s="41"/>
      <c r="B38" s="90"/>
      <c r="C38" s="175"/>
      <c r="D38" s="135"/>
      <c r="E38" s="175"/>
      <c r="F38" s="175"/>
      <c r="G38" s="176"/>
      <c r="H38" s="176"/>
      <c r="I38" s="177"/>
      <c r="AD38" s="65"/>
      <c r="AE38" s="65"/>
      <c r="AF38" s="178"/>
      <c r="AN38" s="58"/>
      <c r="AO38" s="450" t="s">
        <v>228</v>
      </c>
      <c r="AP38" s="450"/>
      <c r="AQ38" s="452" t="s">
        <v>229</v>
      </c>
      <c r="AR38" s="452"/>
      <c r="AS38" s="444" t="s">
        <v>227</v>
      </c>
      <c r="AT38" s="444"/>
      <c r="AU38" s="444"/>
      <c r="AV38" s="444"/>
      <c r="AW38" s="444"/>
      <c r="AX38" s="444"/>
      <c r="AY38" s="444" t="s">
        <v>230</v>
      </c>
      <c r="AZ38" s="444"/>
      <c r="BA38" s="444"/>
      <c r="BB38" s="444"/>
      <c r="BC38" s="444" t="s">
        <v>231</v>
      </c>
      <c r="BD38" s="444"/>
      <c r="BE38" s="444"/>
      <c r="BF38" s="444"/>
      <c r="BG38" s="444" t="s">
        <v>232</v>
      </c>
      <c r="BH38" s="444"/>
      <c r="BI38" s="444"/>
      <c r="BJ38" s="444"/>
      <c r="BK38" s="444"/>
      <c r="BL38" s="444"/>
      <c r="BM38" s="444"/>
      <c r="BN38" s="444" t="s">
        <v>236</v>
      </c>
      <c r="BO38" s="444"/>
      <c r="BP38" s="444"/>
      <c r="BQ38" s="444"/>
      <c r="BR38" s="444"/>
      <c r="BS38" s="444"/>
      <c r="BT38" s="444"/>
    </row>
    <row r="39" spans="1:130" ht="15" x14ac:dyDescent="0.2">
      <c r="A39" s="41"/>
      <c r="B39" s="90"/>
      <c r="C39" s="179"/>
      <c r="D39" s="180"/>
      <c r="E39" s="181"/>
      <c r="F39" s="182"/>
      <c r="G39" s="182"/>
      <c r="H39" s="97" t="s">
        <v>54</v>
      </c>
      <c r="I39" s="183">
        <f>H36*(I13-C13)</f>
        <v>0</v>
      </c>
      <c r="AN39" s="58"/>
      <c r="AO39" s="451"/>
      <c r="AP39" s="451"/>
      <c r="AQ39" s="445"/>
      <c r="AR39" s="445"/>
      <c r="AS39" s="445"/>
      <c r="AT39" s="445"/>
      <c r="AU39" s="445"/>
      <c r="AV39" s="445"/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9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184" t="s">
        <v>237</v>
      </c>
      <c r="BV39" s="184"/>
      <c r="BW39" s="184"/>
      <c r="BX39" s="184"/>
      <c r="BY39" s="184"/>
      <c r="BZ39" s="184"/>
      <c r="CA39" s="184"/>
    </row>
    <row r="40" spans="1:130" x14ac:dyDescent="0.2">
      <c r="A40" s="134"/>
      <c r="C40" s="133"/>
      <c r="D40" s="135"/>
      <c r="E40" s="136"/>
      <c r="F40" s="137"/>
      <c r="G40" s="138"/>
      <c r="H40" s="139"/>
      <c r="I40" s="136"/>
      <c r="AN40" s="58"/>
      <c r="BN40" s="446">
        <f>BN39*6</f>
        <v>0</v>
      </c>
      <c r="BO40" s="446"/>
      <c r="BP40" s="446"/>
      <c r="BQ40" s="446"/>
      <c r="BR40" s="446"/>
      <c r="BS40" s="446"/>
      <c r="BT40" s="446"/>
      <c r="BU40" s="185" t="s">
        <v>238</v>
      </c>
      <c r="BV40" s="185"/>
      <c r="BW40" s="185"/>
      <c r="BX40" s="185"/>
      <c r="BY40" s="185"/>
      <c r="BZ40" s="185"/>
      <c r="CA40" s="185"/>
    </row>
    <row r="41" spans="1:130" x14ac:dyDescent="0.2">
      <c r="A41" s="186"/>
      <c r="B41" s="187"/>
      <c r="C41" s="188" t="s">
        <v>55</v>
      </c>
      <c r="D41" s="189"/>
      <c r="E41" s="190"/>
      <c r="F41" s="191"/>
      <c r="G41" s="192"/>
      <c r="H41" s="193"/>
      <c r="I41" s="190"/>
      <c r="AN41" s="58"/>
    </row>
    <row r="42" spans="1:130" s="41" customFormat="1" x14ac:dyDescent="0.2">
      <c r="A42" s="147"/>
      <c r="B42" s="51"/>
      <c r="C42" s="51" t="s">
        <v>42</v>
      </c>
      <c r="D42" s="52" t="s">
        <v>56</v>
      </c>
      <c r="E42" s="194" t="s">
        <v>57</v>
      </c>
      <c r="F42" s="51" t="s">
        <v>43</v>
      </c>
      <c r="G42" s="51" t="s">
        <v>58</v>
      </c>
      <c r="H42" s="51" t="s">
        <v>43</v>
      </c>
      <c r="I42" s="195" t="s">
        <v>44</v>
      </c>
      <c r="J42" s="149"/>
      <c r="K42" s="196"/>
      <c r="L42" s="196"/>
      <c r="M42" s="196"/>
      <c r="N42" s="196"/>
      <c r="O42" s="197"/>
      <c r="P42" s="197"/>
      <c r="Q42" s="197"/>
      <c r="R42" s="197"/>
      <c r="S42" s="197"/>
      <c r="T42" s="197"/>
      <c r="U42" s="197"/>
      <c r="V42" s="198"/>
      <c r="W42" s="198"/>
      <c r="X42" s="198"/>
      <c r="Y42" s="198"/>
      <c r="Z42" s="198"/>
      <c r="AA42" s="198"/>
      <c r="AB42" s="199"/>
      <c r="AC42" s="199"/>
      <c r="AD42" s="199"/>
      <c r="AE42" s="200"/>
      <c r="AF42" s="201" t="s">
        <v>42</v>
      </c>
      <c r="AG42" s="202" t="s">
        <v>42</v>
      </c>
      <c r="AH42" s="201" t="s">
        <v>42</v>
      </c>
      <c r="AI42" s="203" t="s">
        <v>59</v>
      </c>
      <c r="AJ42" s="204" t="s">
        <v>59</v>
      </c>
      <c r="AK42" s="205" t="s">
        <v>59</v>
      </c>
      <c r="AL42" s="206"/>
      <c r="AN42" s="151"/>
    </row>
    <row r="43" spans="1:130" s="41" customFormat="1" x14ac:dyDescent="0.2">
      <c r="A43" s="152" t="s">
        <v>46</v>
      </c>
      <c r="B43" s="60" t="s">
        <v>47</v>
      </c>
      <c r="C43" s="60" t="s">
        <v>48</v>
      </c>
      <c r="D43" s="61" t="s">
        <v>60</v>
      </c>
      <c r="E43" s="207" t="s">
        <v>60</v>
      </c>
      <c r="F43" s="60" t="s">
        <v>49</v>
      </c>
      <c r="G43" s="60" t="s">
        <v>61</v>
      </c>
      <c r="H43" s="60" t="s">
        <v>62</v>
      </c>
      <c r="I43" s="208" t="s">
        <v>50</v>
      </c>
      <c r="J43" s="149"/>
      <c r="K43" s="196"/>
      <c r="L43" s="196"/>
      <c r="M43" s="196"/>
      <c r="N43" s="200" t="s">
        <v>203</v>
      </c>
      <c r="O43" s="200" t="s">
        <v>204</v>
      </c>
      <c r="P43" s="200" t="s">
        <v>205</v>
      </c>
      <c r="Q43" s="200" t="s">
        <v>206</v>
      </c>
      <c r="R43" s="200" t="s">
        <v>207</v>
      </c>
      <c r="S43" s="200" t="s">
        <v>208</v>
      </c>
      <c r="T43" s="200" t="s">
        <v>209</v>
      </c>
      <c r="U43" s="200" t="s">
        <v>210</v>
      </c>
      <c r="V43" s="200" t="s">
        <v>211</v>
      </c>
      <c r="W43" s="200" t="s">
        <v>212</v>
      </c>
      <c r="X43" s="200" t="s">
        <v>213</v>
      </c>
      <c r="Y43" s="200" t="s">
        <v>214</v>
      </c>
      <c r="Z43" s="200" t="s">
        <v>215</v>
      </c>
      <c r="AA43" s="200" t="s">
        <v>216</v>
      </c>
      <c r="AB43" s="200" t="s">
        <v>217</v>
      </c>
      <c r="AC43" s="200" t="s">
        <v>218</v>
      </c>
      <c r="AD43" s="200" t="s">
        <v>219</v>
      </c>
      <c r="AE43" s="200" t="s">
        <v>63</v>
      </c>
      <c r="AF43" s="209" t="s">
        <v>64</v>
      </c>
      <c r="AG43" s="209" t="s">
        <v>65</v>
      </c>
      <c r="AH43" s="209" t="s">
        <v>66</v>
      </c>
      <c r="AI43" s="209" t="s">
        <v>67</v>
      </c>
      <c r="AJ43" s="209" t="s">
        <v>68</v>
      </c>
      <c r="AK43" s="209" t="s">
        <v>69</v>
      </c>
      <c r="AL43" s="210"/>
      <c r="AN43" s="151"/>
    </row>
    <row r="44" spans="1:130" s="162" customFormat="1" ht="12.75" customHeight="1" x14ac:dyDescent="0.2">
      <c r="A44" s="153"/>
      <c r="B44" s="154"/>
      <c r="C44" s="155"/>
      <c r="D44" s="211"/>
      <c r="E44" s="212"/>
      <c r="F44" s="213"/>
      <c r="G44" s="214"/>
      <c r="H44" s="213"/>
      <c r="I44" s="215"/>
      <c r="J44" s="32"/>
      <c r="K44" s="196"/>
      <c r="L44" s="196"/>
      <c r="M44" s="196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16"/>
      <c r="AG44" s="217"/>
      <c r="AH44" s="217"/>
      <c r="AI44" s="217"/>
      <c r="AJ44" s="218"/>
      <c r="AK44" s="217"/>
      <c r="AL44" s="41"/>
      <c r="AM44" s="41"/>
      <c r="AN44" s="15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161"/>
      <c r="BW44" s="161"/>
      <c r="BX44" s="161"/>
      <c r="BY44" s="161"/>
      <c r="BZ44" s="161"/>
      <c r="CA44" s="161"/>
      <c r="CB44" s="161"/>
      <c r="CC44" s="161"/>
      <c r="CD44" s="161"/>
      <c r="CE44" s="161"/>
      <c r="CF44" s="161"/>
      <c r="CG44" s="161"/>
      <c r="CH44" s="161"/>
      <c r="CI44" s="161"/>
      <c r="CJ44" s="161"/>
      <c r="CK44" s="161"/>
      <c r="CL44" s="161"/>
      <c r="CM44" s="161"/>
      <c r="CN44" s="161"/>
      <c r="CO44" s="161"/>
      <c r="CP44" s="161"/>
      <c r="CQ44" s="161"/>
      <c r="CR44" s="161"/>
      <c r="CS44" s="161"/>
      <c r="CT44" s="161"/>
      <c r="CU44" s="161"/>
      <c r="CV44" s="161"/>
      <c r="CW44" s="161"/>
      <c r="CX44" s="161"/>
      <c r="CY44" s="161"/>
      <c r="CZ44" s="161"/>
      <c r="DA44" s="161"/>
      <c r="DB44" s="161"/>
      <c r="DC44" s="161"/>
      <c r="DD44" s="161"/>
      <c r="DE44" s="161"/>
      <c r="DF44" s="161"/>
      <c r="DG44" s="161"/>
      <c r="DH44" s="161"/>
      <c r="DI44" s="161"/>
      <c r="DJ44" s="161"/>
      <c r="DK44" s="161"/>
      <c r="DL44" s="161"/>
      <c r="DM44" s="161"/>
      <c r="DN44" s="161"/>
      <c r="DO44" s="161"/>
      <c r="DP44" s="161"/>
      <c r="DQ44" s="161"/>
      <c r="DR44" s="161"/>
      <c r="DS44" s="161"/>
      <c r="DT44" s="161"/>
      <c r="DU44" s="161"/>
      <c r="DV44" s="161"/>
      <c r="DW44" s="161"/>
      <c r="DX44" s="161"/>
      <c r="DY44" s="161"/>
      <c r="DZ44" s="161"/>
    </row>
    <row r="45" spans="1:130" s="162" customFormat="1" ht="12.75" customHeight="1" x14ac:dyDescent="0.2">
      <c r="A45" s="153">
        <f>'15'!O5</f>
        <v>0</v>
      </c>
      <c r="B45" s="154">
        <f>'15'!P5</f>
        <v>0</v>
      </c>
      <c r="C45" s="155">
        <f>'15'!Q5</f>
        <v>0</v>
      </c>
      <c r="D45" s="211">
        <f>'15'!R5</f>
        <v>0</v>
      </c>
      <c r="E45" s="212" t="e">
        <f>'15'!S5</f>
        <v>#DIV/0!</v>
      </c>
      <c r="F45" s="213">
        <f>'15'!T5</f>
        <v>0</v>
      </c>
      <c r="G45" s="214">
        <f>'15'!U5</f>
        <v>0</v>
      </c>
      <c r="H45" s="213">
        <f>'15'!V5</f>
        <v>0</v>
      </c>
      <c r="I45" s="215">
        <f>'15'!W5</f>
        <v>0</v>
      </c>
      <c r="J45" s="32">
        <f>'15'!X5</f>
        <v>0</v>
      </c>
      <c r="K45" s="196">
        <f>'15'!Y5</f>
        <v>0</v>
      </c>
      <c r="L45" s="196">
        <f>'15'!Z5</f>
        <v>0</v>
      </c>
      <c r="M45" s="196">
        <f>'15'!AA5</f>
        <v>0</v>
      </c>
      <c r="N45" s="200">
        <f>'15'!AB5</f>
        <v>0</v>
      </c>
      <c r="O45" s="200">
        <f>'15'!AC5</f>
        <v>0</v>
      </c>
      <c r="P45" s="200">
        <f>'15'!AD5</f>
        <v>0</v>
      </c>
      <c r="Q45" s="200">
        <f>'15'!AE5</f>
        <v>0</v>
      </c>
      <c r="R45" s="200">
        <f>'15'!AF5</f>
        <v>0</v>
      </c>
      <c r="S45" s="200">
        <f>'15'!AG5</f>
        <v>0</v>
      </c>
      <c r="T45" s="200">
        <f>'15'!AH5</f>
        <v>0</v>
      </c>
      <c r="U45" s="200">
        <f>'15'!AI5</f>
        <v>0</v>
      </c>
      <c r="V45" s="200">
        <f>'15'!AJ5</f>
        <v>0</v>
      </c>
      <c r="W45" s="200">
        <f>'15'!AK5</f>
        <v>0</v>
      </c>
      <c r="X45" s="200">
        <f>'15'!AL5</f>
        <v>0</v>
      </c>
      <c r="Y45" s="200">
        <f>'15'!AM5</f>
        <v>0</v>
      </c>
      <c r="Z45" s="200">
        <f>'15'!AN5</f>
        <v>0</v>
      </c>
      <c r="AA45" s="200">
        <f>'15'!AO5</f>
        <v>0</v>
      </c>
      <c r="AB45" s="200">
        <f>'15'!AP5</f>
        <v>0</v>
      </c>
      <c r="AC45" s="200">
        <f>'15'!AQ5</f>
        <v>0</v>
      </c>
      <c r="AD45" s="200">
        <f>'15'!AR5</f>
        <v>0</v>
      </c>
      <c r="AE45" s="219">
        <f>'15'!AS5</f>
        <v>0</v>
      </c>
      <c r="AF45" s="220">
        <f>'15'!AT5</f>
        <v>0</v>
      </c>
      <c r="AG45" s="220">
        <f>'15'!AU5</f>
        <v>0</v>
      </c>
      <c r="AH45" s="220">
        <f>'15'!AV5</f>
        <v>0</v>
      </c>
      <c r="AI45" s="220">
        <f>'15'!AW5</f>
        <v>0</v>
      </c>
      <c r="AJ45" s="221">
        <f>'15'!AX5</f>
        <v>0</v>
      </c>
      <c r="AK45" s="222">
        <f>'15'!AY5</f>
        <v>0</v>
      </c>
      <c r="AL45" s="41"/>
      <c r="AM45" s="41"/>
      <c r="AN45" s="15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161"/>
      <c r="BW45" s="161"/>
      <c r="BX45" s="161"/>
      <c r="BY45" s="161"/>
      <c r="BZ45" s="161"/>
      <c r="CA45" s="161"/>
      <c r="CB45" s="161"/>
      <c r="CC45" s="161"/>
      <c r="CD45" s="161"/>
      <c r="CE45" s="161"/>
      <c r="CF45" s="161"/>
      <c r="CG45" s="161"/>
      <c r="CH45" s="161"/>
      <c r="CI45" s="161"/>
      <c r="CJ45" s="161"/>
      <c r="CK45" s="161"/>
      <c r="CL45" s="161"/>
      <c r="CM45" s="161"/>
      <c r="CN45" s="161"/>
      <c r="CO45" s="161"/>
      <c r="CP45" s="161"/>
      <c r="CQ45" s="161"/>
      <c r="CR45" s="161"/>
      <c r="CS45" s="161"/>
      <c r="CT45" s="161"/>
      <c r="CU45" s="161"/>
      <c r="CV45" s="161"/>
      <c r="CW45" s="161"/>
      <c r="CX45" s="161"/>
      <c r="CY45" s="161"/>
      <c r="CZ45" s="161"/>
      <c r="DA45" s="161"/>
      <c r="DB45" s="161"/>
      <c r="DC45" s="161"/>
      <c r="DD45" s="161"/>
      <c r="DE45" s="161"/>
      <c r="DF45" s="161"/>
      <c r="DG45" s="161"/>
      <c r="DH45" s="161"/>
      <c r="DI45" s="161"/>
      <c r="DJ45" s="161"/>
      <c r="DK45" s="161"/>
      <c r="DL45" s="161"/>
      <c r="DM45" s="161"/>
      <c r="DN45" s="161"/>
      <c r="DO45" s="161"/>
      <c r="DP45" s="161"/>
      <c r="DQ45" s="161"/>
      <c r="DR45" s="161"/>
      <c r="DS45" s="161"/>
      <c r="DT45" s="161"/>
      <c r="DU45" s="161"/>
      <c r="DV45" s="161"/>
      <c r="DW45" s="161"/>
      <c r="DX45" s="161"/>
      <c r="DY45" s="161"/>
      <c r="DZ45" s="161"/>
    </row>
    <row r="46" spans="1:130" s="162" customFormat="1" ht="12.75" customHeight="1" x14ac:dyDescent="0.2">
      <c r="A46" s="153">
        <f>'14'!O5</f>
        <v>0</v>
      </c>
      <c r="B46" s="154">
        <f>'14'!P5</f>
        <v>0</v>
      </c>
      <c r="C46" s="155">
        <f>'14'!Q5</f>
        <v>0</v>
      </c>
      <c r="D46" s="211">
        <f>'14'!R5</f>
        <v>0</v>
      </c>
      <c r="E46" s="212" t="e">
        <f>'14'!S5</f>
        <v>#DIV/0!</v>
      </c>
      <c r="F46" s="213">
        <f>'14'!T5</f>
        <v>0</v>
      </c>
      <c r="G46" s="214">
        <f>'14'!U5</f>
        <v>0</v>
      </c>
      <c r="H46" s="213">
        <f>'14'!V5</f>
        <v>0</v>
      </c>
      <c r="I46" s="215">
        <f>'14'!W5</f>
        <v>0</v>
      </c>
      <c r="J46" s="32">
        <f>'14'!X5</f>
        <v>0</v>
      </c>
      <c r="K46" s="196">
        <f>'14'!Y5</f>
        <v>0</v>
      </c>
      <c r="L46" s="196">
        <f>'14'!Z5</f>
        <v>0</v>
      </c>
      <c r="M46" s="196">
        <f>'14'!AA5</f>
        <v>0</v>
      </c>
      <c r="N46" s="200">
        <f>'14'!AB5</f>
        <v>0</v>
      </c>
      <c r="O46" s="200">
        <f>'14'!AC5</f>
        <v>0</v>
      </c>
      <c r="P46" s="200">
        <f>'14'!AD5</f>
        <v>0</v>
      </c>
      <c r="Q46" s="200">
        <f>'14'!AE5</f>
        <v>0</v>
      </c>
      <c r="R46" s="200">
        <f>'14'!AF5</f>
        <v>0</v>
      </c>
      <c r="S46" s="200">
        <f>'14'!AG5</f>
        <v>0</v>
      </c>
      <c r="T46" s="200">
        <f>'14'!AH5</f>
        <v>0</v>
      </c>
      <c r="U46" s="200">
        <f>'14'!AI5</f>
        <v>0</v>
      </c>
      <c r="V46" s="200">
        <f>'14'!AJ5</f>
        <v>0</v>
      </c>
      <c r="W46" s="200">
        <f>'14'!AK5</f>
        <v>0</v>
      </c>
      <c r="X46" s="200">
        <f>'14'!AL5</f>
        <v>0</v>
      </c>
      <c r="Y46" s="200">
        <f>'14'!AM5</f>
        <v>0</v>
      </c>
      <c r="Z46" s="200">
        <f>'14'!AN5</f>
        <v>0</v>
      </c>
      <c r="AA46" s="200">
        <f>'14'!AO5</f>
        <v>0</v>
      </c>
      <c r="AB46" s="200">
        <f>'14'!AP5</f>
        <v>0</v>
      </c>
      <c r="AC46" s="200">
        <f>'14'!AQ5</f>
        <v>0</v>
      </c>
      <c r="AD46" s="200">
        <f>'14'!AR5</f>
        <v>0</v>
      </c>
      <c r="AE46" s="219">
        <f>'14'!AS5</f>
        <v>0</v>
      </c>
      <c r="AF46" s="220">
        <f>'14'!AT5</f>
        <v>0</v>
      </c>
      <c r="AG46" s="220">
        <f>'14'!AU5</f>
        <v>0</v>
      </c>
      <c r="AH46" s="220">
        <f>'14'!AV5</f>
        <v>0</v>
      </c>
      <c r="AI46" s="220">
        <f>'14'!AW5</f>
        <v>0</v>
      </c>
      <c r="AJ46" s="221">
        <f>'14'!AX5</f>
        <v>0</v>
      </c>
      <c r="AK46" s="222">
        <f>'14'!AY5</f>
        <v>0</v>
      </c>
      <c r="AL46" s="41"/>
      <c r="AM46" s="41"/>
      <c r="AN46" s="15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161"/>
      <c r="BW46" s="161"/>
      <c r="BX46" s="161"/>
      <c r="BY46" s="161"/>
      <c r="BZ46" s="161"/>
      <c r="CA46" s="161"/>
      <c r="CB46" s="161"/>
      <c r="CC46" s="161"/>
      <c r="CD46" s="161"/>
      <c r="CE46" s="161"/>
      <c r="CF46" s="161"/>
      <c r="CG46" s="161"/>
      <c r="CH46" s="161"/>
      <c r="CI46" s="161"/>
      <c r="CJ46" s="161"/>
      <c r="CK46" s="161"/>
      <c r="CL46" s="161"/>
      <c r="CM46" s="161"/>
      <c r="CN46" s="161"/>
      <c r="CO46" s="161"/>
      <c r="CP46" s="161"/>
      <c r="CQ46" s="161"/>
      <c r="CR46" s="161"/>
      <c r="CS46" s="161"/>
      <c r="CT46" s="161"/>
      <c r="CU46" s="161"/>
      <c r="CV46" s="161"/>
      <c r="CW46" s="161"/>
      <c r="CX46" s="161"/>
      <c r="CY46" s="161"/>
      <c r="CZ46" s="161"/>
      <c r="DA46" s="161"/>
      <c r="DB46" s="161"/>
      <c r="DC46" s="161"/>
      <c r="DD46" s="161"/>
      <c r="DE46" s="161"/>
      <c r="DF46" s="161"/>
      <c r="DG46" s="161"/>
      <c r="DH46" s="161"/>
      <c r="DI46" s="161"/>
      <c r="DJ46" s="161"/>
      <c r="DK46" s="161"/>
      <c r="DL46" s="161"/>
      <c r="DM46" s="161"/>
      <c r="DN46" s="161"/>
      <c r="DO46" s="161"/>
      <c r="DP46" s="161"/>
      <c r="DQ46" s="161"/>
      <c r="DR46" s="161"/>
      <c r="DS46" s="161"/>
      <c r="DT46" s="161"/>
      <c r="DU46" s="161"/>
      <c r="DV46" s="161"/>
      <c r="DW46" s="161"/>
      <c r="DX46" s="161"/>
      <c r="DY46" s="161"/>
      <c r="DZ46" s="161"/>
    </row>
    <row r="47" spans="1:130" s="162" customFormat="1" ht="12.75" customHeight="1" x14ac:dyDescent="0.2">
      <c r="A47" s="153">
        <f>'13'!O5</f>
        <v>0</v>
      </c>
      <c r="B47" s="154">
        <f>'13'!P5</f>
        <v>0</v>
      </c>
      <c r="C47" s="155">
        <f>'13'!Q5</f>
        <v>0</v>
      </c>
      <c r="D47" s="211">
        <f>'13'!R5</f>
        <v>0</v>
      </c>
      <c r="E47" s="212" t="e">
        <f>'13'!S5</f>
        <v>#DIV/0!</v>
      </c>
      <c r="F47" s="213">
        <f>'13'!T5</f>
        <v>0</v>
      </c>
      <c r="G47" s="214">
        <f>'13'!U5</f>
        <v>0</v>
      </c>
      <c r="H47" s="213">
        <f>'13'!V5</f>
        <v>0</v>
      </c>
      <c r="I47" s="215">
        <f>'13'!W5</f>
        <v>0</v>
      </c>
      <c r="J47" s="32">
        <f>'13'!X5</f>
        <v>0</v>
      </c>
      <c r="K47" s="196">
        <f>'13'!Y5</f>
        <v>0</v>
      </c>
      <c r="L47" s="196">
        <f>'13'!Z5</f>
        <v>0</v>
      </c>
      <c r="M47" s="196">
        <f>'13'!AA5</f>
        <v>0</v>
      </c>
      <c r="N47" s="200">
        <f>'13'!AB5</f>
        <v>0</v>
      </c>
      <c r="O47" s="200">
        <f>'13'!AC5</f>
        <v>0</v>
      </c>
      <c r="P47" s="200">
        <f>'13'!AD5</f>
        <v>0</v>
      </c>
      <c r="Q47" s="200">
        <f>'13'!AE5</f>
        <v>0</v>
      </c>
      <c r="R47" s="200">
        <f>'13'!AF5</f>
        <v>0</v>
      </c>
      <c r="S47" s="200">
        <f>'13'!AG5</f>
        <v>0</v>
      </c>
      <c r="T47" s="200">
        <f>'13'!AH5</f>
        <v>0</v>
      </c>
      <c r="U47" s="200">
        <f>'13'!AI5</f>
        <v>0</v>
      </c>
      <c r="V47" s="200">
        <f>'13'!AJ5</f>
        <v>0</v>
      </c>
      <c r="W47" s="200">
        <f>'13'!AK5</f>
        <v>0</v>
      </c>
      <c r="X47" s="200">
        <f>'13'!AL5</f>
        <v>0</v>
      </c>
      <c r="Y47" s="200">
        <f>'13'!AM5</f>
        <v>0</v>
      </c>
      <c r="Z47" s="200">
        <f>'13'!AN5</f>
        <v>0</v>
      </c>
      <c r="AA47" s="200">
        <f>'13'!AO5</f>
        <v>0</v>
      </c>
      <c r="AB47" s="200">
        <f>'13'!AP5</f>
        <v>0</v>
      </c>
      <c r="AC47" s="200">
        <f>'13'!AQ5</f>
        <v>0</v>
      </c>
      <c r="AD47" s="200">
        <f>'13'!AR5</f>
        <v>0</v>
      </c>
      <c r="AE47" s="219">
        <f>'13'!AS5</f>
        <v>0</v>
      </c>
      <c r="AF47" s="220">
        <f>'13'!AT5</f>
        <v>0</v>
      </c>
      <c r="AG47" s="220">
        <f>'13'!AU5</f>
        <v>0</v>
      </c>
      <c r="AH47" s="220">
        <f>'13'!AV5</f>
        <v>0</v>
      </c>
      <c r="AI47" s="220">
        <f>'13'!AW5</f>
        <v>0</v>
      </c>
      <c r="AJ47" s="221">
        <f>'13'!AX5</f>
        <v>0</v>
      </c>
      <c r="AK47" s="222">
        <f>'13'!AY5</f>
        <v>0</v>
      </c>
      <c r="AL47" s="41"/>
      <c r="AM47" s="41"/>
      <c r="AN47" s="15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161"/>
      <c r="BW47" s="161"/>
      <c r="BX47" s="161"/>
      <c r="BY47" s="161"/>
      <c r="BZ47" s="161"/>
      <c r="CA47" s="161"/>
      <c r="CB47" s="161"/>
      <c r="CC47" s="161"/>
      <c r="CD47" s="161"/>
      <c r="CE47" s="161"/>
      <c r="CF47" s="161"/>
      <c r="CG47" s="161"/>
      <c r="CH47" s="161"/>
      <c r="CI47" s="161"/>
      <c r="CJ47" s="161"/>
      <c r="CK47" s="161"/>
      <c r="CL47" s="161"/>
      <c r="CM47" s="161"/>
      <c r="CN47" s="161"/>
      <c r="CO47" s="161"/>
      <c r="CP47" s="161"/>
      <c r="CQ47" s="161"/>
      <c r="CR47" s="161"/>
      <c r="CS47" s="161"/>
      <c r="CT47" s="161"/>
      <c r="CU47" s="161"/>
      <c r="CV47" s="161"/>
      <c r="CW47" s="161"/>
      <c r="CX47" s="161"/>
      <c r="CY47" s="161"/>
      <c r="CZ47" s="161"/>
      <c r="DA47" s="161"/>
      <c r="DB47" s="161"/>
      <c r="DC47" s="161"/>
      <c r="DD47" s="161"/>
      <c r="DE47" s="161"/>
      <c r="DF47" s="161"/>
      <c r="DG47" s="161"/>
      <c r="DH47" s="161"/>
      <c r="DI47" s="161"/>
      <c r="DJ47" s="161"/>
      <c r="DK47" s="161"/>
      <c r="DL47" s="161"/>
      <c r="DM47" s="161"/>
      <c r="DN47" s="161"/>
      <c r="DO47" s="161"/>
      <c r="DP47" s="161"/>
      <c r="DQ47" s="161"/>
      <c r="DR47" s="161"/>
      <c r="DS47" s="161"/>
      <c r="DT47" s="161"/>
      <c r="DU47" s="161"/>
      <c r="DV47" s="161"/>
      <c r="DW47" s="161"/>
      <c r="DX47" s="161"/>
      <c r="DY47" s="161"/>
      <c r="DZ47" s="161"/>
    </row>
    <row r="48" spans="1:130" s="162" customFormat="1" ht="12.75" customHeight="1" x14ac:dyDescent="0.2">
      <c r="A48" s="153">
        <f>'12'!O5</f>
        <v>0</v>
      </c>
      <c r="B48" s="154">
        <f>'12'!P5</f>
        <v>0</v>
      </c>
      <c r="C48" s="155">
        <f>'12'!Q5</f>
        <v>0</v>
      </c>
      <c r="D48" s="211">
        <f>'12'!R5</f>
        <v>0</v>
      </c>
      <c r="E48" s="212" t="e">
        <f>'12'!S5</f>
        <v>#DIV/0!</v>
      </c>
      <c r="F48" s="213">
        <f>'12'!T5</f>
        <v>0</v>
      </c>
      <c r="G48" s="214">
        <f>'12'!U5</f>
        <v>0</v>
      </c>
      <c r="H48" s="213">
        <f>'12'!V5</f>
        <v>0</v>
      </c>
      <c r="I48" s="215">
        <f>'12'!W5</f>
        <v>0</v>
      </c>
      <c r="J48" s="32">
        <f>'12'!X5</f>
        <v>0</v>
      </c>
      <c r="K48" s="196">
        <f>'12'!Y5</f>
        <v>0</v>
      </c>
      <c r="L48" s="196">
        <f>'12'!Z5</f>
        <v>0</v>
      </c>
      <c r="M48" s="196">
        <f>'12'!AA5</f>
        <v>0</v>
      </c>
      <c r="N48" s="200">
        <f>'12'!AB5</f>
        <v>0</v>
      </c>
      <c r="O48" s="200">
        <f>'12'!AC5</f>
        <v>0</v>
      </c>
      <c r="P48" s="200">
        <f>'12'!AD5</f>
        <v>0</v>
      </c>
      <c r="Q48" s="200">
        <f>'12'!AE5</f>
        <v>0</v>
      </c>
      <c r="R48" s="200">
        <f>'12'!AF5</f>
        <v>0</v>
      </c>
      <c r="S48" s="200">
        <f>'12'!AG5</f>
        <v>0</v>
      </c>
      <c r="T48" s="200">
        <f>'12'!AH5</f>
        <v>0</v>
      </c>
      <c r="U48" s="200">
        <f>'12'!AI5</f>
        <v>0</v>
      </c>
      <c r="V48" s="200">
        <f>'12'!AJ5</f>
        <v>0</v>
      </c>
      <c r="W48" s="200">
        <f>'12'!AK5</f>
        <v>0</v>
      </c>
      <c r="X48" s="200">
        <f>'12'!AL5</f>
        <v>0</v>
      </c>
      <c r="Y48" s="200">
        <f>'12'!AM5</f>
        <v>0</v>
      </c>
      <c r="Z48" s="200">
        <f>'12'!AN5</f>
        <v>0</v>
      </c>
      <c r="AA48" s="200">
        <f>'12'!AO5</f>
        <v>0</v>
      </c>
      <c r="AB48" s="200">
        <f>'12'!AP5</f>
        <v>0</v>
      </c>
      <c r="AC48" s="200">
        <f>'12'!AQ5</f>
        <v>0</v>
      </c>
      <c r="AD48" s="200">
        <f>'12'!AR5</f>
        <v>0</v>
      </c>
      <c r="AE48" s="219">
        <f>'12'!AS5</f>
        <v>0</v>
      </c>
      <c r="AF48" s="220">
        <f>'12'!AT5</f>
        <v>0</v>
      </c>
      <c r="AG48" s="220">
        <f>'12'!AU5</f>
        <v>0</v>
      </c>
      <c r="AH48" s="220">
        <f>'12'!AV5</f>
        <v>0</v>
      </c>
      <c r="AI48" s="220">
        <f>'12'!AW5</f>
        <v>0</v>
      </c>
      <c r="AJ48" s="221">
        <f>'12'!AX5</f>
        <v>0</v>
      </c>
      <c r="AK48" s="222">
        <f>'12'!AY5</f>
        <v>0</v>
      </c>
      <c r="AL48" s="41"/>
      <c r="AM48" s="41"/>
      <c r="AN48" s="15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161"/>
      <c r="BW48" s="161"/>
      <c r="BX48" s="161"/>
      <c r="BY48" s="161"/>
      <c r="BZ48" s="161"/>
      <c r="CA48" s="161"/>
      <c r="CB48" s="161"/>
      <c r="CC48" s="161"/>
      <c r="CD48" s="161"/>
      <c r="CE48" s="161"/>
      <c r="CF48" s="161"/>
      <c r="CG48" s="161"/>
      <c r="CH48" s="161"/>
      <c r="CI48" s="161"/>
      <c r="CJ48" s="161"/>
      <c r="CK48" s="161"/>
      <c r="CL48" s="161"/>
      <c r="CM48" s="161"/>
      <c r="CN48" s="161"/>
      <c r="CO48" s="161"/>
      <c r="CP48" s="161"/>
      <c r="CQ48" s="161"/>
      <c r="CR48" s="161"/>
      <c r="CS48" s="161"/>
      <c r="CT48" s="161"/>
      <c r="CU48" s="161"/>
      <c r="CV48" s="161"/>
      <c r="CW48" s="161"/>
      <c r="CX48" s="161"/>
      <c r="CY48" s="161"/>
      <c r="CZ48" s="161"/>
      <c r="DA48" s="161"/>
      <c r="DB48" s="161"/>
      <c r="DC48" s="161"/>
      <c r="DD48" s="161"/>
      <c r="DE48" s="161"/>
      <c r="DF48" s="161"/>
      <c r="DG48" s="161"/>
      <c r="DH48" s="161"/>
      <c r="DI48" s="161"/>
      <c r="DJ48" s="161"/>
      <c r="DK48" s="161"/>
      <c r="DL48" s="161"/>
      <c r="DM48" s="161"/>
      <c r="DN48" s="161"/>
      <c r="DO48" s="161"/>
      <c r="DP48" s="161"/>
      <c r="DQ48" s="161"/>
      <c r="DR48" s="161"/>
      <c r="DS48" s="161"/>
      <c r="DT48" s="161"/>
      <c r="DU48" s="161"/>
      <c r="DV48" s="161"/>
      <c r="DW48" s="161"/>
      <c r="DX48" s="161"/>
      <c r="DY48" s="161"/>
      <c r="DZ48" s="161"/>
    </row>
    <row r="49" spans="1:130" s="162" customFormat="1" ht="12.75" customHeight="1" x14ac:dyDescent="0.2">
      <c r="A49" s="153">
        <f>'11'!O5</f>
        <v>0</v>
      </c>
      <c r="B49" s="154">
        <f>'11'!P5</f>
        <v>0</v>
      </c>
      <c r="C49" s="155">
        <f>'11'!Q5</f>
        <v>0</v>
      </c>
      <c r="D49" s="211">
        <f>'11'!R5</f>
        <v>0</v>
      </c>
      <c r="E49" s="212" t="e">
        <f>'11'!S5</f>
        <v>#DIV/0!</v>
      </c>
      <c r="F49" s="213">
        <f>'11'!T5</f>
        <v>0</v>
      </c>
      <c r="G49" s="214">
        <f>'11'!U5</f>
        <v>0</v>
      </c>
      <c r="H49" s="213">
        <f>'11'!V5</f>
        <v>0</v>
      </c>
      <c r="I49" s="215">
        <f>'11'!W5</f>
        <v>0</v>
      </c>
      <c r="J49" s="32">
        <f>'11'!X5</f>
        <v>0</v>
      </c>
      <c r="K49" s="196">
        <f>'11'!Y5</f>
        <v>0</v>
      </c>
      <c r="L49" s="196">
        <f>'11'!Z5</f>
        <v>0</v>
      </c>
      <c r="M49" s="196">
        <f>'11'!AA5</f>
        <v>0</v>
      </c>
      <c r="N49" s="200">
        <f>'11'!AB5</f>
        <v>0</v>
      </c>
      <c r="O49" s="200">
        <f>'11'!AC5</f>
        <v>0</v>
      </c>
      <c r="P49" s="200">
        <f>'11'!AD5</f>
        <v>0</v>
      </c>
      <c r="Q49" s="200">
        <f>'11'!AE5</f>
        <v>0</v>
      </c>
      <c r="R49" s="200">
        <f>'11'!AF5</f>
        <v>0</v>
      </c>
      <c r="S49" s="200">
        <f>'11'!AG5</f>
        <v>0</v>
      </c>
      <c r="T49" s="200">
        <f>'11'!AH5</f>
        <v>0</v>
      </c>
      <c r="U49" s="200">
        <f>'11'!AI5</f>
        <v>0</v>
      </c>
      <c r="V49" s="200">
        <f>'11'!AJ5</f>
        <v>0</v>
      </c>
      <c r="W49" s="200">
        <f>'11'!AK5</f>
        <v>0</v>
      </c>
      <c r="X49" s="200">
        <f>'11'!AL5</f>
        <v>0</v>
      </c>
      <c r="Y49" s="200">
        <f>'11'!AM5</f>
        <v>0</v>
      </c>
      <c r="Z49" s="200">
        <f>'11'!AN5</f>
        <v>0</v>
      </c>
      <c r="AA49" s="200">
        <f>'11'!AO5</f>
        <v>0</v>
      </c>
      <c r="AB49" s="200">
        <f>'11'!AP5</f>
        <v>0</v>
      </c>
      <c r="AC49" s="200">
        <f>'11'!AQ5</f>
        <v>0</v>
      </c>
      <c r="AD49" s="200">
        <f>'11'!AR5</f>
        <v>0</v>
      </c>
      <c r="AE49" s="219">
        <f>'11'!AS5</f>
        <v>0</v>
      </c>
      <c r="AF49" s="220">
        <f>'11'!AT5</f>
        <v>0</v>
      </c>
      <c r="AG49" s="220">
        <f>'11'!AU5</f>
        <v>0</v>
      </c>
      <c r="AH49" s="220">
        <f>'11'!AV5</f>
        <v>0</v>
      </c>
      <c r="AI49" s="220">
        <f>'11'!AW5</f>
        <v>0</v>
      </c>
      <c r="AJ49" s="221">
        <f>'11'!AX5</f>
        <v>0</v>
      </c>
      <c r="AK49" s="222">
        <f>'11'!AY5</f>
        <v>0</v>
      </c>
      <c r="AL49" s="41"/>
      <c r="AM49" s="41"/>
      <c r="AN49" s="15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161"/>
      <c r="BW49" s="161"/>
      <c r="BX49" s="161"/>
      <c r="BY49" s="161"/>
      <c r="BZ49" s="161"/>
      <c r="CA49" s="161"/>
      <c r="CB49" s="161"/>
      <c r="CC49" s="161"/>
      <c r="CD49" s="161"/>
      <c r="CE49" s="161"/>
      <c r="CF49" s="161"/>
      <c r="CG49" s="161"/>
      <c r="CH49" s="161"/>
      <c r="CI49" s="161"/>
      <c r="CJ49" s="161"/>
      <c r="CK49" s="161"/>
      <c r="CL49" s="161"/>
      <c r="CM49" s="161"/>
      <c r="CN49" s="161"/>
      <c r="CO49" s="161"/>
      <c r="CP49" s="161"/>
      <c r="CQ49" s="161"/>
      <c r="CR49" s="161"/>
      <c r="CS49" s="161"/>
      <c r="CT49" s="161"/>
      <c r="CU49" s="161"/>
      <c r="CV49" s="161"/>
      <c r="CW49" s="161"/>
      <c r="CX49" s="161"/>
      <c r="CY49" s="161"/>
      <c r="CZ49" s="161"/>
      <c r="DA49" s="161"/>
      <c r="DB49" s="161"/>
      <c r="DC49" s="161"/>
      <c r="DD49" s="161"/>
      <c r="DE49" s="161"/>
      <c r="DF49" s="161"/>
      <c r="DG49" s="161"/>
      <c r="DH49" s="161"/>
      <c r="DI49" s="161"/>
      <c r="DJ49" s="161"/>
      <c r="DK49" s="161"/>
      <c r="DL49" s="161"/>
      <c r="DM49" s="161"/>
      <c r="DN49" s="161"/>
      <c r="DO49" s="161"/>
      <c r="DP49" s="161"/>
      <c r="DQ49" s="161"/>
      <c r="DR49" s="161"/>
      <c r="DS49" s="161"/>
      <c r="DT49" s="161"/>
      <c r="DU49" s="161"/>
      <c r="DV49" s="161"/>
      <c r="DW49" s="161"/>
      <c r="DX49" s="161"/>
      <c r="DY49" s="161"/>
      <c r="DZ49" s="161"/>
    </row>
    <row r="50" spans="1:130" s="162" customFormat="1" ht="12.75" customHeight="1" x14ac:dyDescent="0.2">
      <c r="A50" s="153">
        <f>'10'!O5</f>
        <v>0</v>
      </c>
      <c r="B50" s="154">
        <f>'10'!P5</f>
        <v>0</v>
      </c>
      <c r="C50" s="155">
        <f>'10'!Q5</f>
        <v>0</v>
      </c>
      <c r="D50" s="211">
        <f>'10'!R5</f>
        <v>0</v>
      </c>
      <c r="E50" s="212" t="e">
        <f>'10'!S5</f>
        <v>#DIV/0!</v>
      </c>
      <c r="F50" s="213">
        <f>'10'!T5</f>
        <v>0</v>
      </c>
      <c r="G50" s="214">
        <f>'10'!U5</f>
        <v>0</v>
      </c>
      <c r="H50" s="213">
        <f>'10'!V5</f>
        <v>0</v>
      </c>
      <c r="I50" s="215">
        <f>'10'!W5</f>
        <v>0</v>
      </c>
      <c r="J50" s="32">
        <f>'10'!X5</f>
        <v>0</v>
      </c>
      <c r="K50" s="196">
        <f>'10'!Y5</f>
        <v>0</v>
      </c>
      <c r="L50" s="196">
        <f>'10'!Z5</f>
        <v>0</v>
      </c>
      <c r="M50" s="196">
        <f>'10'!AA5</f>
        <v>0</v>
      </c>
      <c r="N50" s="200">
        <f>'10'!AB5</f>
        <v>0</v>
      </c>
      <c r="O50" s="200">
        <f>'10'!AC5</f>
        <v>0</v>
      </c>
      <c r="P50" s="200">
        <f>'10'!AD5</f>
        <v>0</v>
      </c>
      <c r="Q50" s="200">
        <f>'10'!AE5</f>
        <v>0</v>
      </c>
      <c r="R50" s="200">
        <f>'10'!AF5</f>
        <v>0</v>
      </c>
      <c r="S50" s="200">
        <f>'10'!AG5</f>
        <v>0</v>
      </c>
      <c r="T50" s="200">
        <f>'10'!AH5</f>
        <v>0</v>
      </c>
      <c r="U50" s="200">
        <f>'10'!AI5</f>
        <v>0</v>
      </c>
      <c r="V50" s="200">
        <f>'10'!AJ5</f>
        <v>0</v>
      </c>
      <c r="W50" s="200">
        <f>'10'!AK5</f>
        <v>0</v>
      </c>
      <c r="X50" s="200">
        <f>'10'!AL5</f>
        <v>0</v>
      </c>
      <c r="Y50" s="200">
        <f>'10'!AM5</f>
        <v>0</v>
      </c>
      <c r="Z50" s="200">
        <f>'10'!AN5</f>
        <v>0</v>
      </c>
      <c r="AA50" s="200">
        <f>'10'!AO5</f>
        <v>0</v>
      </c>
      <c r="AB50" s="200">
        <f>'10'!AP5</f>
        <v>0</v>
      </c>
      <c r="AC50" s="200">
        <f>'10'!AQ5</f>
        <v>0</v>
      </c>
      <c r="AD50" s="200">
        <f>'10'!AR5</f>
        <v>0</v>
      </c>
      <c r="AE50" s="219">
        <f>'10'!AS5</f>
        <v>0</v>
      </c>
      <c r="AF50" s="220">
        <f>'10'!AT5</f>
        <v>0</v>
      </c>
      <c r="AG50" s="220">
        <f>'10'!AU5</f>
        <v>0</v>
      </c>
      <c r="AH50" s="220">
        <f>'10'!AV5</f>
        <v>0</v>
      </c>
      <c r="AI50" s="220">
        <f>'10'!AW5</f>
        <v>0</v>
      </c>
      <c r="AJ50" s="221">
        <f>'10'!AX5</f>
        <v>0</v>
      </c>
      <c r="AK50" s="222">
        <f>'10'!AY5</f>
        <v>0</v>
      </c>
      <c r="AL50" s="41"/>
      <c r="AM50" s="41"/>
      <c r="AN50" s="15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161"/>
      <c r="BW50" s="161"/>
      <c r="BX50" s="161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61"/>
      <c r="CK50" s="161"/>
      <c r="CL50" s="161"/>
      <c r="CM50" s="161"/>
      <c r="CN50" s="161"/>
      <c r="CO50" s="161"/>
      <c r="CP50" s="161"/>
      <c r="CQ50" s="161"/>
      <c r="CR50" s="161"/>
      <c r="CS50" s="161"/>
      <c r="CT50" s="161"/>
      <c r="CU50" s="161"/>
      <c r="CV50" s="161"/>
      <c r="CW50" s="161"/>
      <c r="CX50" s="161"/>
      <c r="CY50" s="161"/>
      <c r="CZ50" s="161"/>
      <c r="DA50" s="161"/>
      <c r="DB50" s="161"/>
      <c r="DC50" s="161"/>
      <c r="DD50" s="161"/>
      <c r="DE50" s="161"/>
      <c r="DF50" s="161"/>
      <c r="DG50" s="161"/>
      <c r="DH50" s="161"/>
      <c r="DI50" s="161"/>
      <c r="DJ50" s="161"/>
      <c r="DK50" s="161"/>
      <c r="DL50" s="161"/>
      <c r="DM50" s="161"/>
      <c r="DN50" s="161"/>
      <c r="DO50" s="161"/>
      <c r="DP50" s="161"/>
      <c r="DQ50" s="161"/>
      <c r="DR50" s="161"/>
      <c r="DS50" s="161"/>
      <c r="DT50" s="161"/>
      <c r="DU50" s="161"/>
      <c r="DV50" s="161"/>
      <c r="DW50" s="161"/>
      <c r="DX50" s="161"/>
      <c r="DY50" s="161"/>
      <c r="DZ50" s="161"/>
    </row>
    <row r="51" spans="1:130" s="162" customFormat="1" ht="30" customHeight="1" x14ac:dyDescent="0.2">
      <c r="A51" s="153">
        <f>'9'!O5</f>
        <v>0</v>
      </c>
      <c r="B51" s="154">
        <f>'9'!P5</f>
        <v>0</v>
      </c>
      <c r="C51" s="155">
        <f>'9'!Q5</f>
        <v>0</v>
      </c>
      <c r="D51" s="211">
        <f>'9'!R5</f>
        <v>0</v>
      </c>
      <c r="E51" s="212" t="e">
        <f>'9'!S5</f>
        <v>#DIV/0!</v>
      </c>
      <c r="F51" s="213">
        <f>'9'!T5</f>
        <v>0</v>
      </c>
      <c r="G51" s="214">
        <f>'9'!U5</f>
        <v>0</v>
      </c>
      <c r="H51" s="213">
        <f>'9'!V5</f>
        <v>0</v>
      </c>
      <c r="I51" s="215">
        <f>'9'!W5</f>
        <v>0</v>
      </c>
      <c r="J51" s="32">
        <f>'9'!X5</f>
        <v>0</v>
      </c>
      <c r="K51" s="196">
        <f>'9'!Y5</f>
        <v>0</v>
      </c>
      <c r="L51" s="196">
        <f>'9'!Z5</f>
        <v>0</v>
      </c>
      <c r="M51" s="196">
        <f>'9'!AA5</f>
        <v>0</v>
      </c>
      <c r="N51" s="200">
        <f>'9'!AB5</f>
        <v>0</v>
      </c>
      <c r="O51" s="200">
        <f>'9'!AC5</f>
        <v>0</v>
      </c>
      <c r="P51" s="200">
        <f>'9'!AD5</f>
        <v>0</v>
      </c>
      <c r="Q51" s="200">
        <f>'9'!AE5</f>
        <v>0</v>
      </c>
      <c r="R51" s="200">
        <f>'9'!AF5</f>
        <v>0</v>
      </c>
      <c r="S51" s="200">
        <f>'9'!AG5</f>
        <v>0</v>
      </c>
      <c r="T51" s="200">
        <f>'9'!AH5</f>
        <v>0</v>
      </c>
      <c r="U51" s="200">
        <f>'9'!AI5</f>
        <v>0</v>
      </c>
      <c r="V51" s="200">
        <f>'9'!AJ5</f>
        <v>0</v>
      </c>
      <c r="W51" s="200">
        <f>'9'!AK5</f>
        <v>0</v>
      </c>
      <c r="X51" s="200">
        <f>'9'!AL5</f>
        <v>0</v>
      </c>
      <c r="Y51" s="200">
        <f>'9'!AM5</f>
        <v>0</v>
      </c>
      <c r="Z51" s="200">
        <f>'9'!AN5</f>
        <v>0</v>
      </c>
      <c r="AA51" s="200">
        <f>'9'!AO5</f>
        <v>0</v>
      </c>
      <c r="AB51" s="200">
        <f>'9'!AP5</f>
        <v>0</v>
      </c>
      <c r="AC51" s="200">
        <f>'9'!AQ5</f>
        <v>0</v>
      </c>
      <c r="AD51" s="200">
        <f>'9'!AR5</f>
        <v>0</v>
      </c>
      <c r="AE51" s="219">
        <f>'9'!AS5</f>
        <v>0</v>
      </c>
      <c r="AF51" s="220">
        <f>'9'!AT5</f>
        <v>0</v>
      </c>
      <c r="AG51" s="220">
        <f>'9'!AU5</f>
        <v>0</v>
      </c>
      <c r="AH51" s="220">
        <f>'9'!AV5</f>
        <v>0</v>
      </c>
      <c r="AI51" s="220">
        <f>'9'!AW5</f>
        <v>0</v>
      </c>
      <c r="AJ51" s="221">
        <f>'9'!AX5</f>
        <v>0</v>
      </c>
      <c r="AK51" s="222">
        <f>'9'!AY5</f>
        <v>0</v>
      </c>
      <c r="AL51" s="41"/>
      <c r="AM51" s="41"/>
      <c r="AN51" s="15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161"/>
      <c r="BW51" s="161"/>
      <c r="BX51" s="161"/>
      <c r="BY51" s="161"/>
      <c r="BZ51" s="161"/>
      <c r="CA51" s="161"/>
      <c r="CB51" s="161"/>
      <c r="CC51" s="161"/>
      <c r="CD51" s="161"/>
      <c r="CE51" s="161"/>
      <c r="CF51" s="161"/>
      <c r="CG51" s="161"/>
      <c r="CH51" s="161"/>
      <c r="CI51" s="161"/>
      <c r="CJ51" s="161"/>
      <c r="CK51" s="161"/>
      <c r="CL51" s="161"/>
      <c r="CM51" s="161"/>
      <c r="CN51" s="161"/>
      <c r="CO51" s="161"/>
      <c r="CP51" s="161"/>
      <c r="CQ51" s="161"/>
      <c r="CR51" s="161"/>
      <c r="CS51" s="161"/>
      <c r="CT51" s="161"/>
      <c r="CU51" s="161"/>
      <c r="CV51" s="161"/>
      <c r="CW51" s="161"/>
      <c r="CX51" s="161"/>
      <c r="CY51" s="161"/>
      <c r="CZ51" s="161"/>
      <c r="DA51" s="161"/>
      <c r="DB51" s="161"/>
      <c r="DC51" s="161"/>
      <c r="DD51" s="161"/>
      <c r="DE51" s="161"/>
      <c r="DF51" s="161"/>
      <c r="DG51" s="161"/>
      <c r="DH51" s="161"/>
      <c r="DI51" s="161"/>
      <c r="DJ51" s="161"/>
      <c r="DK51" s="161"/>
      <c r="DL51" s="161"/>
      <c r="DM51" s="161"/>
      <c r="DN51" s="161"/>
      <c r="DO51" s="161"/>
      <c r="DP51" s="161"/>
      <c r="DQ51" s="161"/>
      <c r="DR51" s="161"/>
      <c r="DS51" s="161"/>
      <c r="DT51" s="161"/>
      <c r="DU51" s="161"/>
      <c r="DV51" s="161"/>
      <c r="DW51" s="161"/>
      <c r="DX51" s="161"/>
      <c r="DY51" s="161"/>
      <c r="DZ51" s="161"/>
    </row>
    <row r="52" spans="1:130" s="162" customFormat="1" ht="30" customHeight="1" x14ac:dyDescent="0.2">
      <c r="A52" s="153">
        <f>'8'!O5</f>
        <v>0</v>
      </c>
      <c r="B52" s="154">
        <f>'8'!P5</f>
        <v>0</v>
      </c>
      <c r="C52" s="155">
        <f>'8'!Q5</f>
        <v>0</v>
      </c>
      <c r="D52" s="211">
        <f>'8'!R5</f>
        <v>0</v>
      </c>
      <c r="E52" s="212" t="e">
        <f>'8'!S5</f>
        <v>#DIV/0!</v>
      </c>
      <c r="F52" s="213">
        <f>'8'!T5</f>
        <v>0</v>
      </c>
      <c r="G52" s="214">
        <f>'8'!U5</f>
        <v>0</v>
      </c>
      <c r="H52" s="213">
        <f>'8'!V5</f>
        <v>0</v>
      </c>
      <c r="I52" s="215">
        <f>'8'!W5</f>
        <v>0</v>
      </c>
      <c r="J52" s="32">
        <f>'8'!X5</f>
        <v>0</v>
      </c>
      <c r="K52" s="196">
        <f>'8'!Y5</f>
        <v>0</v>
      </c>
      <c r="L52" s="196">
        <f>'8'!Z5</f>
        <v>0</v>
      </c>
      <c r="M52" s="196">
        <f>'8'!AA5</f>
        <v>0</v>
      </c>
      <c r="N52" s="223">
        <f>'8'!AB5</f>
        <v>0</v>
      </c>
      <c r="O52" s="200">
        <f>'8'!AC5</f>
        <v>0</v>
      </c>
      <c r="P52" s="224">
        <f>'8'!AD5</f>
        <v>0</v>
      </c>
      <c r="Q52" s="225">
        <f>'8'!AE5</f>
        <v>0</v>
      </c>
      <c r="R52" s="225">
        <f>'8'!AF5</f>
        <v>0</v>
      </c>
      <c r="S52" s="225">
        <f>'8'!AG5</f>
        <v>0</v>
      </c>
      <c r="T52" s="219">
        <f>'8'!AH5</f>
        <v>0</v>
      </c>
      <c r="U52" s="219">
        <f>'8'!AI5</f>
        <v>0</v>
      </c>
      <c r="V52" s="219">
        <f>'8'!AJ5</f>
        <v>0</v>
      </c>
      <c r="W52" s="219">
        <f>'8'!AK5</f>
        <v>0</v>
      </c>
      <c r="X52" s="219">
        <f>'8'!AL5</f>
        <v>0</v>
      </c>
      <c r="Y52" s="219">
        <f>'8'!AM5</f>
        <v>0</v>
      </c>
      <c r="Z52" s="219">
        <f>'8'!AN5</f>
        <v>0</v>
      </c>
      <c r="AA52" s="219">
        <f>'8'!AO5</f>
        <v>0</v>
      </c>
      <c r="AB52" s="219">
        <f>'8'!AP5</f>
        <v>0</v>
      </c>
      <c r="AC52" s="219">
        <f>'8'!AQ5</f>
        <v>0</v>
      </c>
      <c r="AD52" s="219">
        <f>'8'!AR5</f>
        <v>0</v>
      </c>
      <c r="AE52" s="226">
        <f>'8'!AS5</f>
        <v>0</v>
      </c>
      <c r="AF52" s="220">
        <f>'8'!AT5</f>
        <v>0</v>
      </c>
      <c r="AG52" s="220">
        <f>'8'!AU5</f>
        <v>0</v>
      </c>
      <c r="AH52" s="220">
        <f>'8'!AV5</f>
        <v>0</v>
      </c>
      <c r="AI52" s="220">
        <f>'8'!AW5</f>
        <v>0</v>
      </c>
      <c r="AJ52" s="221">
        <f>'8'!AX5</f>
        <v>0</v>
      </c>
      <c r="AK52" s="222">
        <f>'8'!AY5</f>
        <v>0</v>
      </c>
      <c r="AL52" s="41"/>
      <c r="AM52" s="41"/>
      <c r="AN52" s="15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227"/>
      <c r="BB52" s="227"/>
      <c r="BC52" s="227"/>
      <c r="BD52" s="227"/>
      <c r="BE52" s="227"/>
      <c r="BF52" s="227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161"/>
      <c r="BW52" s="161"/>
      <c r="BX52" s="161"/>
      <c r="BY52" s="161"/>
      <c r="BZ52" s="161"/>
      <c r="CA52" s="161"/>
      <c r="CB52" s="161"/>
      <c r="CC52" s="161"/>
      <c r="CD52" s="161"/>
      <c r="CE52" s="161"/>
      <c r="CF52" s="161"/>
      <c r="CG52" s="161"/>
      <c r="CH52" s="161"/>
      <c r="CI52" s="161"/>
      <c r="CJ52" s="161"/>
      <c r="CK52" s="161"/>
      <c r="CL52" s="161"/>
      <c r="CM52" s="161"/>
      <c r="CN52" s="161"/>
      <c r="CO52" s="161"/>
      <c r="CP52" s="161"/>
      <c r="CQ52" s="161"/>
      <c r="CR52" s="161"/>
      <c r="CS52" s="161"/>
      <c r="CT52" s="161"/>
      <c r="CU52" s="161"/>
      <c r="CV52" s="161"/>
      <c r="CW52" s="161"/>
      <c r="CX52" s="161"/>
      <c r="CY52" s="161"/>
      <c r="CZ52" s="161"/>
      <c r="DA52" s="161"/>
      <c r="DB52" s="161"/>
      <c r="DC52" s="161"/>
      <c r="DD52" s="161"/>
      <c r="DE52" s="161"/>
      <c r="DF52" s="161"/>
      <c r="DG52" s="161"/>
      <c r="DH52" s="161"/>
      <c r="DI52" s="161"/>
      <c r="DJ52" s="161"/>
      <c r="DK52" s="161"/>
      <c r="DL52" s="161"/>
      <c r="DM52" s="161"/>
      <c r="DN52" s="161"/>
      <c r="DO52" s="161"/>
      <c r="DP52" s="161"/>
      <c r="DQ52" s="161"/>
      <c r="DR52" s="161"/>
      <c r="DS52" s="161"/>
      <c r="DT52" s="161"/>
      <c r="DU52" s="161"/>
      <c r="DV52" s="161"/>
      <c r="DW52" s="161"/>
      <c r="DX52" s="161"/>
      <c r="DY52" s="161"/>
      <c r="DZ52" s="161"/>
    </row>
    <row r="53" spans="1:130" s="162" customFormat="1" ht="30" customHeight="1" x14ac:dyDescent="0.2">
      <c r="A53" s="153">
        <f>'7'!O5</f>
        <v>0</v>
      </c>
      <c r="B53" s="154">
        <f>'7'!P5</f>
        <v>0</v>
      </c>
      <c r="C53" s="155">
        <f>'7'!Q5</f>
        <v>0</v>
      </c>
      <c r="D53" s="211">
        <f>'7'!R5</f>
        <v>0</v>
      </c>
      <c r="E53" s="212" t="e">
        <f>'7'!S5</f>
        <v>#DIV/0!</v>
      </c>
      <c r="F53" s="213">
        <f>'7'!T5</f>
        <v>0</v>
      </c>
      <c r="G53" s="214">
        <f>'7'!U5</f>
        <v>0</v>
      </c>
      <c r="H53" s="213">
        <f>'7'!V5</f>
        <v>0</v>
      </c>
      <c r="I53" s="215">
        <f>'7'!W5</f>
        <v>0</v>
      </c>
      <c r="J53" s="32">
        <f>'7'!X5</f>
        <v>0</v>
      </c>
      <c r="K53" s="196">
        <f>'7'!Y5</f>
        <v>0</v>
      </c>
      <c r="L53" s="196">
        <f>'7'!Z5</f>
        <v>0</v>
      </c>
      <c r="M53" s="196">
        <f>'7'!AA5</f>
        <v>0</v>
      </c>
      <c r="N53" s="228">
        <f>'7'!AB5</f>
        <v>0</v>
      </c>
      <c r="O53" s="229">
        <f>'7'!AC5</f>
        <v>0</v>
      </c>
      <c r="P53" s="229">
        <f>'7'!AD5</f>
        <v>0</v>
      </c>
      <c r="Q53" s="200">
        <f>'7'!AE5</f>
        <v>0</v>
      </c>
      <c r="R53" s="200">
        <f>'7'!AF5</f>
        <v>0</v>
      </c>
      <c r="S53" s="200">
        <f>'7'!AG5</f>
        <v>0</v>
      </c>
      <c r="T53" s="226">
        <f>'7'!AH5</f>
        <v>0</v>
      </c>
      <c r="U53" s="226">
        <f>'7'!AI5</f>
        <v>0</v>
      </c>
      <c r="V53" s="226">
        <f>'7'!AJ5</f>
        <v>0</v>
      </c>
      <c r="W53" s="226">
        <f>'7'!AK5</f>
        <v>0</v>
      </c>
      <c r="X53" s="226">
        <f>'7'!AL5</f>
        <v>0</v>
      </c>
      <c r="Y53" s="226">
        <f>'7'!AM5</f>
        <v>0</v>
      </c>
      <c r="Z53" s="226">
        <f>'7'!AN5</f>
        <v>0</v>
      </c>
      <c r="AA53" s="226">
        <f>'7'!AO5</f>
        <v>0</v>
      </c>
      <c r="AB53" s="226">
        <f>'7'!AP5</f>
        <v>0</v>
      </c>
      <c r="AC53" s="226">
        <f>'7'!AQ5</f>
        <v>0</v>
      </c>
      <c r="AD53" s="226">
        <f>'7'!AR5</f>
        <v>0</v>
      </c>
      <c r="AE53" s="230">
        <f>'7'!AS5</f>
        <v>0</v>
      </c>
      <c r="AF53" s="220">
        <f>'7'!AT5</f>
        <v>0</v>
      </c>
      <c r="AG53" s="220">
        <f>'7'!AU5</f>
        <v>0</v>
      </c>
      <c r="AH53" s="220">
        <f>'7'!AV5</f>
        <v>0</v>
      </c>
      <c r="AI53" s="220">
        <f>'7'!AW5</f>
        <v>0</v>
      </c>
      <c r="AJ53" s="221">
        <f>'7'!AX5</f>
        <v>0</v>
      </c>
      <c r="AK53" s="222">
        <f>'7'!AY5</f>
        <v>0</v>
      </c>
      <c r="AL53" s="41"/>
      <c r="AM53" s="41"/>
      <c r="AN53" s="15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23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161"/>
      <c r="BW53" s="161"/>
      <c r="BX53" s="161"/>
      <c r="BY53" s="161"/>
      <c r="BZ53" s="161"/>
      <c r="CA53" s="161"/>
      <c r="CB53" s="161"/>
      <c r="CC53" s="161"/>
      <c r="CD53" s="161"/>
      <c r="CE53" s="161"/>
      <c r="CF53" s="161"/>
      <c r="CG53" s="161"/>
      <c r="CH53" s="161"/>
      <c r="CI53" s="161"/>
      <c r="CJ53" s="161"/>
      <c r="CK53" s="161"/>
      <c r="CL53" s="161"/>
      <c r="CM53" s="161"/>
      <c r="CN53" s="161"/>
      <c r="CO53" s="161"/>
      <c r="CP53" s="161"/>
      <c r="CQ53" s="161"/>
      <c r="CR53" s="161"/>
      <c r="CS53" s="161"/>
      <c r="CT53" s="161"/>
      <c r="CU53" s="161"/>
      <c r="CV53" s="161"/>
      <c r="CW53" s="161"/>
      <c r="CX53" s="161"/>
      <c r="CY53" s="161"/>
      <c r="CZ53" s="161"/>
      <c r="DA53" s="161"/>
      <c r="DB53" s="161"/>
      <c r="DC53" s="161"/>
      <c r="DD53" s="161"/>
      <c r="DE53" s="161"/>
      <c r="DF53" s="161"/>
      <c r="DG53" s="161"/>
      <c r="DH53" s="161"/>
      <c r="DI53" s="161"/>
      <c r="DJ53" s="161"/>
      <c r="DK53" s="161"/>
      <c r="DL53" s="161"/>
      <c r="DM53" s="161"/>
      <c r="DN53" s="161"/>
      <c r="DO53" s="161"/>
      <c r="DP53" s="161"/>
      <c r="DQ53" s="161"/>
      <c r="DR53" s="161"/>
      <c r="DS53" s="161"/>
      <c r="DT53" s="161"/>
      <c r="DU53" s="161"/>
      <c r="DV53" s="161"/>
      <c r="DW53" s="161"/>
      <c r="DX53" s="161"/>
      <c r="DY53" s="161"/>
      <c r="DZ53" s="161"/>
    </row>
    <row r="54" spans="1:130" s="162" customFormat="1" ht="30" customHeight="1" x14ac:dyDescent="0.2">
      <c r="A54" s="153">
        <f>'6'!O5</f>
        <v>0</v>
      </c>
      <c r="B54" s="154">
        <f>'6'!P5</f>
        <v>0</v>
      </c>
      <c r="C54" s="155">
        <f>'6'!Q5</f>
        <v>0</v>
      </c>
      <c r="D54" s="211">
        <f>'6'!R5</f>
        <v>0</v>
      </c>
      <c r="E54" s="212" t="e">
        <f>'6'!S5</f>
        <v>#DIV/0!</v>
      </c>
      <c r="F54" s="213">
        <f>'6'!T5</f>
        <v>0</v>
      </c>
      <c r="G54" s="214">
        <f>'6'!U5</f>
        <v>0</v>
      </c>
      <c r="H54" s="213">
        <f>'6'!V5</f>
        <v>0</v>
      </c>
      <c r="I54" s="215">
        <f>'6'!W5</f>
        <v>0</v>
      </c>
      <c r="J54" s="32">
        <f>'6'!X5</f>
        <v>0</v>
      </c>
      <c r="K54" s="196">
        <f>'6'!Y5</f>
        <v>0</v>
      </c>
      <c r="L54" s="196">
        <f>'6'!Z5</f>
        <v>0</v>
      </c>
      <c r="M54" s="196">
        <f>'6'!AA5</f>
        <v>0</v>
      </c>
      <c r="N54" s="223">
        <f>'6'!AB5</f>
        <v>0</v>
      </c>
      <c r="O54" s="229">
        <f>'6'!AC5</f>
        <v>0</v>
      </c>
      <c r="P54" s="232">
        <f>'6'!AD5</f>
        <v>0</v>
      </c>
      <c r="Q54" s="233">
        <f>'6'!AE5</f>
        <v>0</v>
      </c>
      <c r="R54" s="233">
        <f>'6'!AF5</f>
        <v>0</v>
      </c>
      <c r="S54" s="233">
        <f>'6'!AG5</f>
        <v>0</v>
      </c>
      <c r="T54" s="230">
        <f>'6'!AH5</f>
        <v>0</v>
      </c>
      <c r="U54" s="230">
        <f>'6'!AI5</f>
        <v>0</v>
      </c>
      <c r="V54" s="230">
        <f>'6'!AJ5</f>
        <v>0</v>
      </c>
      <c r="W54" s="230">
        <f>'6'!AK5</f>
        <v>0</v>
      </c>
      <c r="X54" s="230">
        <f>'6'!AL5</f>
        <v>0</v>
      </c>
      <c r="Y54" s="230">
        <f>'6'!AM5</f>
        <v>0</v>
      </c>
      <c r="Z54" s="230">
        <f>'6'!AN5</f>
        <v>0</v>
      </c>
      <c r="AA54" s="230">
        <f>'6'!AO5</f>
        <v>0</v>
      </c>
      <c r="AB54" s="230">
        <f>'6'!AP5</f>
        <v>0</v>
      </c>
      <c r="AC54" s="230">
        <f>'6'!AQ5</f>
        <v>0</v>
      </c>
      <c r="AD54" s="230">
        <f>'6'!AR5</f>
        <v>0</v>
      </c>
      <c r="AE54" s="226">
        <f>'6'!AS5</f>
        <v>0</v>
      </c>
      <c r="AF54" s="220">
        <f>'6'!AT5</f>
        <v>0</v>
      </c>
      <c r="AG54" s="220">
        <f>'6'!AU5</f>
        <v>0</v>
      </c>
      <c r="AH54" s="220">
        <f>'6'!AV5</f>
        <v>0</v>
      </c>
      <c r="AI54" s="220">
        <f>'6'!AW5</f>
        <v>0</v>
      </c>
      <c r="AJ54" s="221">
        <f>'6'!AX5</f>
        <v>0</v>
      </c>
      <c r="AK54" s="222">
        <f>'6'!AY5</f>
        <v>0</v>
      </c>
      <c r="AL54" s="41"/>
      <c r="AM54" s="41"/>
      <c r="AN54" s="15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161"/>
      <c r="BW54" s="161"/>
      <c r="BX54" s="161"/>
      <c r="BY54" s="161"/>
      <c r="BZ54" s="161"/>
      <c r="CA54" s="161"/>
      <c r="CB54" s="161"/>
      <c r="CC54" s="161"/>
      <c r="CD54" s="161"/>
      <c r="CE54" s="161"/>
      <c r="CF54" s="161"/>
      <c r="CG54" s="161"/>
      <c r="CH54" s="161"/>
      <c r="CI54" s="161"/>
      <c r="CJ54" s="161"/>
      <c r="CK54" s="161"/>
      <c r="CL54" s="161"/>
      <c r="CM54" s="161"/>
      <c r="CN54" s="161"/>
      <c r="CO54" s="161"/>
      <c r="CP54" s="161"/>
      <c r="CQ54" s="161"/>
      <c r="CR54" s="161"/>
      <c r="CS54" s="161"/>
      <c r="CT54" s="161"/>
      <c r="CU54" s="161"/>
      <c r="CV54" s="161"/>
      <c r="CW54" s="161"/>
      <c r="CX54" s="161"/>
      <c r="CY54" s="161"/>
      <c r="CZ54" s="161"/>
      <c r="DA54" s="161"/>
      <c r="DB54" s="161"/>
      <c r="DC54" s="161"/>
      <c r="DD54" s="161"/>
      <c r="DE54" s="161"/>
      <c r="DF54" s="161"/>
      <c r="DG54" s="161"/>
      <c r="DH54" s="161"/>
      <c r="DI54" s="161"/>
      <c r="DJ54" s="161"/>
      <c r="DK54" s="161"/>
      <c r="DL54" s="161"/>
      <c r="DM54" s="161"/>
      <c r="DN54" s="161"/>
      <c r="DO54" s="161"/>
      <c r="DP54" s="161"/>
      <c r="DQ54" s="161"/>
      <c r="DR54" s="161"/>
      <c r="DS54" s="161"/>
      <c r="DT54" s="161"/>
      <c r="DU54" s="161"/>
      <c r="DV54" s="161"/>
      <c r="DW54" s="161"/>
      <c r="DX54" s="161"/>
      <c r="DY54" s="161"/>
      <c r="DZ54" s="161"/>
    </row>
    <row r="55" spans="1:130" s="162" customFormat="1" ht="30" customHeight="1" x14ac:dyDescent="0.2">
      <c r="A55" s="153">
        <f>'5'!O5</f>
        <v>0</v>
      </c>
      <c r="B55" s="154">
        <f>'5'!P5</f>
        <v>0</v>
      </c>
      <c r="C55" s="155">
        <f>'5'!Q5</f>
        <v>0</v>
      </c>
      <c r="D55" s="211">
        <f>'5'!R5</f>
        <v>0</v>
      </c>
      <c r="E55" s="212" t="e">
        <f>'5'!S5</f>
        <v>#DIV/0!</v>
      </c>
      <c r="F55" s="213">
        <f>'5'!T5</f>
        <v>0</v>
      </c>
      <c r="G55" s="214">
        <f>'5'!U5</f>
        <v>0</v>
      </c>
      <c r="H55" s="213">
        <f>'5'!V5</f>
        <v>0</v>
      </c>
      <c r="I55" s="215">
        <f>'5'!W5</f>
        <v>0</v>
      </c>
      <c r="J55" s="32">
        <f>'5'!X5</f>
        <v>0</v>
      </c>
      <c r="K55" s="196">
        <f>'5'!Y5</f>
        <v>0</v>
      </c>
      <c r="L55" s="196">
        <f>'5'!Z5</f>
        <v>0</v>
      </c>
      <c r="M55" s="196">
        <f>'5'!AA5</f>
        <v>0</v>
      </c>
      <c r="N55" s="223">
        <f>'5'!AB5</f>
        <v>0</v>
      </c>
      <c r="O55" s="229">
        <f>'5'!AC5</f>
        <v>0</v>
      </c>
      <c r="P55" s="229">
        <f>'5'!AD5</f>
        <v>0</v>
      </c>
      <c r="Q55" s="200">
        <f>'5'!AE5</f>
        <v>0</v>
      </c>
      <c r="R55" s="200">
        <f>'5'!AF5</f>
        <v>0</v>
      </c>
      <c r="S55" s="200">
        <f>'5'!AG5</f>
        <v>0</v>
      </c>
      <c r="T55" s="226">
        <f>'5'!AH5</f>
        <v>0</v>
      </c>
      <c r="U55" s="226">
        <f>'5'!AI5</f>
        <v>0</v>
      </c>
      <c r="V55" s="226">
        <f>'5'!AJ5</f>
        <v>0</v>
      </c>
      <c r="W55" s="226">
        <f>'5'!AK5</f>
        <v>0</v>
      </c>
      <c r="X55" s="226">
        <f>'5'!AL5</f>
        <v>0</v>
      </c>
      <c r="Y55" s="226">
        <f>'5'!AM5</f>
        <v>0</v>
      </c>
      <c r="Z55" s="226">
        <f>'5'!AN5</f>
        <v>0</v>
      </c>
      <c r="AA55" s="226">
        <f>'5'!AO5</f>
        <v>0</v>
      </c>
      <c r="AB55" s="226">
        <f>'5'!AP5</f>
        <v>0</v>
      </c>
      <c r="AC55" s="226">
        <f>'5'!AQ5</f>
        <v>0</v>
      </c>
      <c r="AD55" s="226">
        <f>'5'!AR5</f>
        <v>0</v>
      </c>
      <c r="AE55" s="230">
        <f>'5'!AS5</f>
        <v>0</v>
      </c>
      <c r="AF55" s="220">
        <f>'5'!AT5</f>
        <v>0</v>
      </c>
      <c r="AG55" s="220">
        <f>'5'!AU5</f>
        <v>0</v>
      </c>
      <c r="AH55" s="220">
        <f>'5'!AV5</f>
        <v>0</v>
      </c>
      <c r="AI55" s="220">
        <f>'5'!AW5</f>
        <v>0</v>
      </c>
      <c r="AJ55" s="221">
        <f>'5'!AX5</f>
        <v>0</v>
      </c>
      <c r="AK55" s="222">
        <f>'5'!AY5</f>
        <v>0</v>
      </c>
      <c r="AL55" s="41"/>
      <c r="AM55" s="41"/>
      <c r="AN55" s="15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161"/>
      <c r="BW55" s="161"/>
      <c r="BX55" s="161"/>
      <c r="BY55" s="161"/>
      <c r="BZ55" s="161"/>
      <c r="CA55" s="161"/>
      <c r="CB55" s="161"/>
      <c r="CC55" s="161"/>
      <c r="CD55" s="161"/>
      <c r="CE55" s="161"/>
      <c r="CF55" s="161"/>
      <c r="CG55" s="161"/>
      <c r="CH55" s="161"/>
      <c r="CI55" s="161"/>
      <c r="CJ55" s="161"/>
      <c r="CK55" s="161"/>
      <c r="CL55" s="161"/>
      <c r="CM55" s="161"/>
      <c r="CN55" s="161"/>
      <c r="CO55" s="161"/>
      <c r="CP55" s="161"/>
      <c r="CQ55" s="161"/>
      <c r="CR55" s="161"/>
      <c r="CS55" s="161"/>
      <c r="CT55" s="161"/>
      <c r="CU55" s="161"/>
      <c r="CV55" s="161"/>
      <c r="CW55" s="161"/>
      <c r="CX55" s="161"/>
      <c r="CY55" s="161"/>
      <c r="CZ55" s="161"/>
      <c r="DA55" s="161"/>
      <c r="DB55" s="161"/>
      <c r="DC55" s="161"/>
      <c r="DD55" s="161"/>
      <c r="DE55" s="161"/>
      <c r="DF55" s="161"/>
      <c r="DG55" s="161"/>
      <c r="DH55" s="161"/>
      <c r="DI55" s="161"/>
      <c r="DJ55" s="161"/>
      <c r="DK55" s="161"/>
      <c r="DL55" s="161"/>
      <c r="DM55" s="161"/>
      <c r="DN55" s="161"/>
      <c r="DO55" s="161"/>
      <c r="DP55" s="161"/>
      <c r="DQ55" s="161"/>
      <c r="DR55" s="161"/>
      <c r="DS55" s="161"/>
      <c r="DT55" s="161"/>
      <c r="DU55" s="161"/>
      <c r="DV55" s="161"/>
      <c r="DW55" s="161"/>
      <c r="DX55" s="161"/>
      <c r="DY55" s="161"/>
      <c r="DZ55" s="161"/>
    </row>
    <row r="56" spans="1:130" s="162" customFormat="1" ht="30" customHeight="1" x14ac:dyDescent="0.2">
      <c r="A56" s="153">
        <f>'4'!O5</f>
        <v>0</v>
      </c>
      <c r="B56" s="154">
        <f>'4'!P5</f>
        <v>0</v>
      </c>
      <c r="C56" s="155">
        <f>'4'!Q5</f>
        <v>0</v>
      </c>
      <c r="D56" s="211">
        <f>'4'!R5</f>
        <v>0</v>
      </c>
      <c r="E56" s="212" t="e">
        <f>'4'!S5</f>
        <v>#DIV/0!</v>
      </c>
      <c r="F56" s="213">
        <f>'4'!T5</f>
        <v>0</v>
      </c>
      <c r="G56" s="214">
        <f>'4'!U5</f>
        <v>0</v>
      </c>
      <c r="H56" s="213">
        <f>'4'!V5</f>
        <v>0</v>
      </c>
      <c r="I56" s="215">
        <f>'4'!W5</f>
        <v>0</v>
      </c>
      <c r="J56" s="32">
        <f>'4'!X5</f>
        <v>0</v>
      </c>
      <c r="K56" s="196">
        <f>'4'!Y5</f>
        <v>0</v>
      </c>
      <c r="L56" s="196">
        <f>'4'!Z5</f>
        <v>0</v>
      </c>
      <c r="M56" s="196">
        <f>'4'!AA5</f>
        <v>0</v>
      </c>
      <c r="N56" s="234">
        <f>'4'!AB5</f>
        <v>0</v>
      </c>
      <c r="O56" s="229">
        <f>'4'!AC5</f>
        <v>0</v>
      </c>
      <c r="P56" s="232">
        <f>'4'!AD5</f>
        <v>0</v>
      </c>
      <c r="Q56" s="233">
        <f>'4'!AE5</f>
        <v>0</v>
      </c>
      <c r="R56" s="233">
        <f>'4'!AF5</f>
        <v>0</v>
      </c>
      <c r="S56" s="233">
        <f>'4'!AG5</f>
        <v>0</v>
      </c>
      <c r="T56" s="230">
        <f>'4'!AH5</f>
        <v>0</v>
      </c>
      <c r="U56" s="230">
        <f>'4'!AI5</f>
        <v>0</v>
      </c>
      <c r="V56" s="230">
        <f>'4'!AJ5</f>
        <v>0</v>
      </c>
      <c r="W56" s="230">
        <f>'4'!AK5</f>
        <v>0</v>
      </c>
      <c r="X56" s="230">
        <f>'4'!AL5</f>
        <v>0</v>
      </c>
      <c r="Y56" s="230">
        <f>'4'!AM5</f>
        <v>0</v>
      </c>
      <c r="Z56" s="230">
        <f>'4'!AN5</f>
        <v>0</v>
      </c>
      <c r="AA56" s="230">
        <f>'4'!AO5</f>
        <v>0</v>
      </c>
      <c r="AB56" s="230">
        <f>'4'!AP5</f>
        <v>0</v>
      </c>
      <c r="AC56" s="230">
        <f>'4'!AQ5</f>
        <v>0</v>
      </c>
      <c r="AD56" s="230">
        <f>'4'!AR5</f>
        <v>0</v>
      </c>
      <c r="AE56" s="226">
        <f>'4'!AS5</f>
        <v>0</v>
      </c>
      <c r="AF56" s="220">
        <f>'4'!AT5</f>
        <v>0</v>
      </c>
      <c r="AG56" s="220">
        <f>'4'!AU5</f>
        <v>0</v>
      </c>
      <c r="AH56" s="220">
        <f>'4'!AV5</f>
        <v>0</v>
      </c>
      <c r="AI56" s="220">
        <f>'4'!AW5</f>
        <v>0</v>
      </c>
      <c r="AJ56" s="221">
        <f>'4'!AX5</f>
        <v>0</v>
      </c>
      <c r="AK56" s="222">
        <f>'4'!AY5</f>
        <v>0</v>
      </c>
      <c r="AL56" s="41"/>
      <c r="AM56" s="41"/>
      <c r="AN56" s="15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161"/>
      <c r="BW56" s="161"/>
      <c r="BX56" s="161"/>
      <c r="BY56" s="161"/>
      <c r="BZ56" s="161"/>
      <c r="CA56" s="161"/>
      <c r="CB56" s="161"/>
      <c r="CC56" s="161"/>
      <c r="CD56" s="161"/>
      <c r="CE56" s="161"/>
      <c r="CF56" s="161"/>
      <c r="CG56" s="161"/>
      <c r="CH56" s="161"/>
      <c r="CI56" s="161"/>
      <c r="CJ56" s="161"/>
      <c r="CK56" s="161"/>
      <c r="CL56" s="161"/>
      <c r="CM56" s="161"/>
      <c r="CN56" s="161"/>
      <c r="CO56" s="161"/>
      <c r="CP56" s="161"/>
      <c r="CQ56" s="161"/>
      <c r="CR56" s="161"/>
      <c r="CS56" s="161"/>
      <c r="CT56" s="161"/>
      <c r="CU56" s="161"/>
      <c r="CV56" s="161"/>
      <c r="CW56" s="161"/>
      <c r="CX56" s="161"/>
      <c r="CY56" s="161"/>
      <c r="CZ56" s="161"/>
      <c r="DA56" s="161"/>
      <c r="DB56" s="161"/>
      <c r="DC56" s="161"/>
      <c r="DD56" s="161"/>
      <c r="DE56" s="161"/>
      <c r="DF56" s="161"/>
      <c r="DG56" s="161"/>
      <c r="DH56" s="161"/>
      <c r="DI56" s="161"/>
      <c r="DJ56" s="161"/>
      <c r="DK56" s="161"/>
      <c r="DL56" s="161"/>
      <c r="DM56" s="161"/>
      <c r="DN56" s="161"/>
      <c r="DO56" s="161"/>
      <c r="DP56" s="161"/>
      <c r="DQ56" s="161"/>
      <c r="DR56" s="161"/>
      <c r="DS56" s="161"/>
      <c r="DT56" s="161"/>
      <c r="DU56" s="161"/>
      <c r="DV56" s="161"/>
      <c r="DW56" s="161"/>
      <c r="DX56" s="161"/>
      <c r="DY56" s="161"/>
      <c r="DZ56" s="161"/>
    </row>
    <row r="57" spans="1:130" s="162" customFormat="1" ht="30" customHeight="1" x14ac:dyDescent="0.2">
      <c r="A57" s="153">
        <f>'3'!O5</f>
        <v>0</v>
      </c>
      <c r="B57" s="235">
        <f>'3'!P5</f>
        <v>0</v>
      </c>
      <c r="C57" s="155">
        <f>'3'!Q5</f>
        <v>0</v>
      </c>
      <c r="D57" s="211">
        <f>'3'!R5</f>
        <v>0</v>
      </c>
      <c r="E57" s="212" t="e">
        <f>'3'!S5</f>
        <v>#DIV/0!</v>
      </c>
      <c r="F57" s="213">
        <f>'3'!T5</f>
        <v>0</v>
      </c>
      <c r="G57" s="214">
        <f>'3'!U5</f>
        <v>0</v>
      </c>
      <c r="H57" s="213">
        <f>'3'!V5</f>
        <v>0</v>
      </c>
      <c r="I57" s="215">
        <f>'3'!W5</f>
        <v>0</v>
      </c>
      <c r="J57" s="32">
        <f>'3'!X5</f>
        <v>0</v>
      </c>
      <c r="K57" s="196">
        <f>'3'!Y5</f>
        <v>0</v>
      </c>
      <c r="L57" s="196">
        <f>'3'!Z5</f>
        <v>0</v>
      </c>
      <c r="M57" s="196">
        <f>'3'!AA5</f>
        <v>0</v>
      </c>
      <c r="N57" s="223">
        <f>'3'!AB5</f>
        <v>0</v>
      </c>
      <c r="O57" s="236">
        <f>'3'!AC5</f>
        <v>0</v>
      </c>
      <c r="P57" s="229">
        <f>'3'!AD5</f>
        <v>0</v>
      </c>
      <c r="Q57" s="200">
        <f>'3'!AE5</f>
        <v>0</v>
      </c>
      <c r="R57" s="200">
        <f>'3'!AF5</f>
        <v>0</v>
      </c>
      <c r="S57" s="200">
        <f>'3'!AG5</f>
        <v>0</v>
      </c>
      <c r="T57" s="226">
        <f>'3'!AH5</f>
        <v>0</v>
      </c>
      <c r="U57" s="226">
        <f>'3'!AI5</f>
        <v>0</v>
      </c>
      <c r="V57" s="226">
        <f>'3'!AJ5</f>
        <v>0</v>
      </c>
      <c r="W57" s="226">
        <f>'3'!AK5</f>
        <v>0</v>
      </c>
      <c r="X57" s="226">
        <f>'3'!AL5</f>
        <v>0</v>
      </c>
      <c r="Y57" s="226">
        <f>'3'!AM5</f>
        <v>0</v>
      </c>
      <c r="Z57" s="226">
        <f>'3'!AN5</f>
        <v>0</v>
      </c>
      <c r="AA57" s="226">
        <f>'3'!AO5</f>
        <v>0</v>
      </c>
      <c r="AB57" s="226">
        <f>'3'!AP5</f>
        <v>0</v>
      </c>
      <c r="AC57" s="226">
        <f>'3'!AQ5</f>
        <v>0</v>
      </c>
      <c r="AD57" s="226">
        <f>'3'!AR5</f>
        <v>0</v>
      </c>
      <c r="AE57" s="237">
        <f>'3'!AS5</f>
        <v>0</v>
      </c>
      <c r="AF57" s="220">
        <f>'3'!AT5</f>
        <v>0</v>
      </c>
      <c r="AG57" s="220">
        <f>'3'!AU5</f>
        <v>0</v>
      </c>
      <c r="AH57" s="220">
        <f>'3'!AV5</f>
        <v>0</v>
      </c>
      <c r="AI57" s="220">
        <f>'3'!AW5</f>
        <v>0</v>
      </c>
      <c r="AJ57" s="221">
        <f>'3'!AX5</f>
        <v>0</v>
      </c>
      <c r="AK57" s="222">
        <f>'3'!AY5</f>
        <v>0</v>
      </c>
      <c r="AL57" s="41"/>
      <c r="AM57" s="41"/>
      <c r="AN57" s="15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161"/>
      <c r="BW57" s="161"/>
      <c r="BX57" s="161"/>
      <c r="BY57" s="161"/>
      <c r="BZ57" s="161"/>
      <c r="CA57" s="161"/>
      <c r="CB57" s="161"/>
      <c r="CC57" s="161"/>
      <c r="CD57" s="161"/>
      <c r="CE57" s="161"/>
      <c r="CF57" s="161"/>
      <c r="CG57" s="161"/>
      <c r="CH57" s="161"/>
      <c r="CI57" s="161"/>
      <c r="CJ57" s="161"/>
      <c r="CK57" s="161"/>
      <c r="CL57" s="161"/>
      <c r="CM57" s="161"/>
      <c r="CN57" s="161"/>
      <c r="CO57" s="161"/>
      <c r="CP57" s="161"/>
      <c r="CQ57" s="161"/>
      <c r="CR57" s="161"/>
      <c r="CS57" s="161"/>
      <c r="CT57" s="161"/>
      <c r="CU57" s="161"/>
      <c r="CV57" s="161"/>
      <c r="CW57" s="161"/>
      <c r="CX57" s="161"/>
      <c r="CY57" s="161"/>
      <c r="CZ57" s="161"/>
      <c r="DA57" s="161"/>
      <c r="DB57" s="161"/>
      <c r="DC57" s="161"/>
      <c r="DD57" s="161"/>
      <c r="DE57" s="161"/>
      <c r="DF57" s="161"/>
      <c r="DG57" s="161"/>
      <c r="DH57" s="161"/>
      <c r="DI57" s="161"/>
      <c r="DJ57" s="161"/>
      <c r="DK57" s="161"/>
      <c r="DL57" s="161"/>
      <c r="DM57" s="161"/>
      <c r="DN57" s="161"/>
      <c r="DO57" s="161"/>
      <c r="DP57" s="161"/>
      <c r="DQ57" s="161"/>
      <c r="DR57" s="161"/>
      <c r="DS57" s="161"/>
      <c r="DT57" s="161"/>
      <c r="DU57" s="161"/>
      <c r="DV57" s="161"/>
      <c r="DW57" s="161"/>
      <c r="DX57" s="161"/>
      <c r="DY57" s="161"/>
      <c r="DZ57" s="161"/>
    </row>
    <row r="58" spans="1:130" s="162" customFormat="1" ht="30" customHeight="1" x14ac:dyDescent="0.2">
      <c r="A58" s="153">
        <f>'2'!O5</f>
        <v>0</v>
      </c>
      <c r="B58" s="235">
        <f>'2'!P5</f>
        <v>0</v>
      </c>
      <c r="C58" s="155">
        <f>'2'!Q5</f>
        <v>0</v>
      </c>
      <c r="D58" s="211">
        <f>'2'!R5</f>
        <v>0</v>
      </c>
      <c r="E58" s="212" t="e">
        <f>'2'!S5</f>
        <v>#DIV/0!</v>
      </c>
      <c r="F58" s="213">
        <f>'2'!T5</f>
        <v>0</v>
      </c>
      <c r="G58" s="214">
        <f>'2'!U5</f>
        <v>0</v>
      </c>
      <c r="H58" s="213">
        <f>'2'!V5</f>
        <v>0</v>
      </c>
      <c r="I58" s="215">
        <f>'2'!W5</f>
        <v>0</v>
      </c>
      <c r="J58" s="32">
        <f>'2'!X5</f>
        <v>0</v>
      </c>
      <c r="K58" s="196">
        <f>'2'!Y5</f>
        <v>0</v>
      </c>
      <c r="L58" s="196">
        <f>'2'!Z5</f>
        <v>0</v>
      </c>
      <c r="M58" s="196">
        <f>'2'!AA5</f>
        <v>0</v>
      </c>
      <c r="N58" s="238">
        <f>'2'!AB5</f>
        <v>0</v>
      </c>
      <c r="O58" s="229">
        <f>'2'!AC5</f>
        <v>0</v>
      </c>
      <c r="P58" s="239">
        <f>'2'!AD5</f>
        <v>0</v>
      </c>
      <c r="Q58" s="240">
        <f>'2'!AE5</f>
        <v>0</v>
      </c>
      <c r="R58" s="240">
        <f>'2'!AF5</f>
        <v>0</v>
      </c>
      <c r="S58" s="240">
        <f>'2'!AG5</f>
        <v>0</v>
      </c>
      <c r="T58" s="237">
        <f>'2'!AH5</f>
        <v>0</v>
      </c>
      <c r="U58" s="237">
        <f>'2'!AI5</f>
        <v>0</v>
      </c>
      <c r="V58" s="237">
        <f>'2'!AJ5</f>
        <v>0</v>
      </c>
      <c r="W58" s="237">
        <f>'2'!AK5</f>
        <v>0</v>
      </c>
      <c r="X58" s="237">
        <f>'2'!AL5</f>
        <v>0</v>
      </c>
      <c r="Y58" s="237">
        <f>'2'!AM5</f>
        <v>0</v>
      </c>
      <c r="Z58" s="237">
        <f>'2'!AN5</f>
        <v>0</v>
      </c>
      <c r="AA58" s="237">
        <f>'2'!AO5</f>
        <v>0</v>
      </c>
      <c r="AB58" s="237">
        <f>'2'!AP5</f>
        <v>0</v>
      </c>
      <c r="AC58" s="237">
        <f>'2'!AQ5</f>
        <v>0</v>
      </c>
      <c r="AD58" s="237">
        <f>'2'!AR5</f>
        <v>0</v>
      </c>
      <c r="AE58" s="237">
        <f>'2'!AS5</f>
        <v>0</v>
      </c>
      <c r="AF58" s="220">
        <f>'2'!AT5</f>
        <v>0</v>
      </c>
      <c r="AG58" s="220">
        <f>'2'!AU5</f>
        <v>0</v>
      </c>
      <c r="AH58" s="220">
        <f>'2'!AV5</f>
        <v>0</v>
      </c>
      <c r="AI58" s="220">
        <f>'2'!AW5</f>
        <v>0</v>
      </c>
      <c r="AJ58" s="221">
        <f>'2'!AX5</f>
        <v>0</v>
      </c>
      <c r="AK58" s="222">
        <f>'2'!AY5</f>
        <v>0</v>
      </c>
      <c r="AL58" s="41"/>
      <c r="AM58" s="41"/>
      <c r="AN58" s="15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161"/>
      <c r="BW58" s="161"/>
      <c r="BX58" s="161"/>
      <c r="BY58" s="161"/>
      <c r="BZ58" s="161"/>
      <c r="CA58" s="161"/>
      <c r="CB58" s="161"/>
      <c r="CC58" s="161"/>
      <c r="CD58" s="161"/>
      <c r="CE58" s="161"/>
      <c r="CF58" s="161"/>
      <c r="CG58" s="161"/>
      <c r="CH58" s="161"/>
      <c r="CI58" s="161"/>
      <c r="CJ58" s="161"/>
      <c r="CK58" s="161"/>
      <c r="CL58" s="161"/>
      <c r="CM58" s="161"/>
      <c r="CN58" s="161"/>
      <c r="CO58" s="161"/>
      <c r="CP58" s="161"/>
      <c r="CQ58" s="161"/>
      <c r="CR58" s="161"/>
      <c r="CS58" s="161"/>
      <c r="CT58" s="161"/>
      <c r="CU58" s="161"/>
      <c r="CV58" s="161"/>
      <c r="CW58" s="161"/>
      <c r="CX58" s="161"/>
      <c r="CY58" s="161"/>
      <c r="CZ58" s="161"/>
      <c r="DA58" s="161"/>
      <c r="DB58" s="161"/>
      <c r="DC58" s="161"/>
      <c r="DD58" s="161"/>
      <c r="DE58" s="161"/>
      <c r="DF58" s="161"/>
      <c r="DG58" s="161"/>
      <c r="DH58" s="161"/>
      <c r="DI58" s="161"/>
      <c r="DJ58" s="161"/>
      <c r="DK58" s="161"/>
      <c r="DL58" s="161"/>
      <c r="DM58" s="161"/>
      <c r="DN58" s="161"/>
      <c r="DO58" s="161"/>
      <c r="DP58" s="161"/>
      <c r="DQ58" s="161"/>
      <c r="DR58" s="161"/>
      <c r="DS58" s="161"/>
      <c r="DT58" s="161"/>
      <c r="DU58" s="161"/>
      <c r="DV58" s="161"/>
      <c r="DW58" s="161"/>
      <c r="DX58" s="161"/>
      <c r="DY58" s="161"/>
      <c r="DZ58" s="161"/>
    </row>
    <row r="59" spans="1:130" s="162" customFormat="1" ht="30" customHeight="1" x14ac:dyDescent="0.2">
      <c r="A59" s="153">
        <f>'1'!O5</f>
        <v>0</v>
      </c>
      <c r="B59" s="241">
        <f>'1'!P5</f>
        <v>0</v>
      </c>
      <c r="C59" s="155">
        <f>'1'!Q5</f>
        <v>0</v>
      </c>
      <c r="D59" s="211">
        <f>'1'!R5</f>
        <v>0</v>
      </c>
      <c r="E59" s="212" t="e">
        <f>'1'!S5</f>
        <v>#DIV/0!</v>
      </c>
      <c r="F59" s="213">
        <f>'1'!T5</f>
        <v>0</v>
      </c>
      <c r="G59" s="214">
        <f>'1'!U5</f>
        <v>0</v>
      </c>
      <c r="H59" s="213">
        <f>'1'!V5</f>
        <v>0</v>
      </c>
      <c r="I59" s="215">
        <f>'1'!W5</f>
        <v>0</v>
      </c>
      <c r="J59" s="32">
        <f>'1'!X5</f>
        <v>0</v>
      </c>
      <c r="K59" s="242">
        <f>'1'!Y5</f>
        <v>0</v>
      </c>
      <c r="L59" s="242">
        <f>'1'!Z5</f>
        <v>0</v>
      </c>
      <c r="M59" s="242">
        <f>'1'!AA5</f>
        <v>0</v>
      </c>
      <c r="N59" s="238">
        <f>'1'!AB5</f>
        <v>0</v>
      </c>
      <c r="O59" s="229">
        <f>'1'!AC5</f>
        <v>0</v>
      </c>
      <c r="P59" s="239">
        <f>'1'!AD5</f>
        <v>0</v>
      </c>
      <c r="Q59" s="240">
        <f>'1'!AE5</f>
        <v>0</v>
      </c>
      <c r="R59" s="240">
        <f>'1'!AF5</f>
        <v>0</v>
      </c>
      <c r="S59" s="240">
        <f>'1'!AG5</f>
        <v>0</v>
      </c>
      <c r="T59" s="237">
        <f>'1'!AH5</f>
        <v>0</v>
      </c>
      <c r="U59" s="237">
        <f>'1'!AI5</f>
        <v>0</v>
      </c>
      <c r="V59" s="237">
        <f>'1'!AJ5</f>
        <v>0</v>
      </c>
      <c r="W59" s="237">
        <f>'1'!AK5</f>
        <v>0</v>
      </c>
      <c r="X59" s="237">
        <f>'1'!AL5</f>
        <v>0</v>
      </c>
      <c r="Y59" s="237">
        <f>'1'!AM5</f>
        <v>0</v>
      </c>
      <c r="Z59" s="237">
        <f>'1'!AN5</f>
        <v>0</v>
      </c>
      <c r="AA59" s="237">
        <f>'1'!AO5</f>
        <v>0</v>
      </c>
      <c r="AB59" s="237">
        <f>'1'!AP5</f>
        <v>0</v>
      </c>
      <c r="AC59" s="237">
        <f>'1'!AQ5</f>
        <v>0</v>
      </c>
      <c r="AD59" s="237">
        <f>'1'!AR5</f>
        <v>0</v>
      </c>
      <c r="AE59" s="243">
        <f>'1'!AS5</f>
        <v>0</v>
      </c>
      <c r="AF59" s="220">
        <f>'1'!AT5</f>
        <v>0</v>
      </c>
      <c r="AG59" s="220">
        <f>'1'!AU5</f>
        <v>0</v>
      </c>
      <c r="AH59" s="220">
        <f>'1'!AV5</f>
        <v>0</v>
      </c>
      <c r="AI59" s="220">
        <f>'1'!AW5</f>
        <v>0</v>
      </c>
      <c r="AJ59" s="221">
        <f>'1'!AX5</f>
        <v>0</v>
      </c>
      <c r="AK59" s="222">
        <f>'1'!AY5</f>
        <v>0</v>
      </c>
      <c r="AL59" s="41"/>
      <c r="AM59" s="41"/>
      <c r="AN59" s="15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161"/>
      <c r="BW59" s="161"/>
      <c r="BX59" s="161"/>
      <c r="BY59" s="161"/>
      <c r="BZ59" s="161"/>
      <c r="CA59" s="161"/>
      <c r="CB59" s="161"/>
      <c r="CC59" s="161"/>
      <c r="CD59" s="161"/>
      <c r="CE59" s="161"/>
      <c r="CF59" s="161"/>
      <c r="CG59" s="161"/>
      <c r="CH59" s="161"/>
      <c r="CI59" s="161"/>
      <c r="CJ59" s="161"/>
      <c r="CK59" s="161"/>
      <c r="CL59" s="161"/>
      <c r="CM59" s="161"/>
      <c r="CN59" s="161"/>
      <c r="CO59" s="161"/>
      <c r="CP59" s="161"/>
      <c r="CQ59" s="161"/>
      <c r="CR59" s="161"/>
      <c r="CS59" s="161"/>
      <c r="CT59" s="161"/>
      <c r="CU59" s="161"/>
      <c r="CV59" s="161"/>
      <c r="CW59" s="161"/>
      <c r="CX59" s="161"/>
      <c r="CY59" s="161"/>
      <c r="CZ59" s="161"/>
      <c r="DA59" s="161"/>
      <c r="DB59" s="161"/>
      <c r="DC59" s="161"/>
      <c r="DD59" s="161"/>
      <c r="DE59" s="161"/>
      <c r="DF59" s="161"/>
      <c r="DG59" s="161"/>
      <c r="DH59" s="161"/>
      <c r="DI59" s="161"/>
      <c r="DJ59" s="161"/>
      <c r="DK59" s="161"/>
      <c r="DL59" s="161"/>
      <c r="DM59" s="161"/>
      <c r="DN59" s="161"/>
      <c r="DO59" s="161"/>
      <c r="DP59" s="161"/>
      <c r="DQ59" s="161"/>
      <c r="DR59" s="161"/>
      <c r="DS59" s="161"/>
      <c r="DT59" s="161"/>
      <c r="DU59" s="161"/>
      <c r="DV59" s="161"/>
      <c r="DW59" s="161"/>
      <c r="DX59" s="161"/>
      <c r="DY59" s="161"/>
      <c r="DZ59" s="161"/>
    </row>
    <row r="60" spans="1:130" s="163" customFormat="1" ht="15" x14ac:dyDescent="0.2">
      <c r="A60" s="164"/>
      <c r="B60" s="165" t="s">
        <v>52</v>
      </c>
      <c r="C60" s="244">
        <f>SUM(C44:C59)</f>
        <v>0</v>
      </c>
      <c r="D60" s="245">
        <f t="shared" ref="D60:AK60" si="1">SUM(D44:D59)</f>
        <v>0</v>
      </c>
      <c r="E60" s="246"/>
      <c r="F60" s="247">
        <f t="shared" si="1"/>
        <v>0</v>
      </c>
      <c r="G60" s="247">
        <f t="shared" si="1"/>
        <v>0</v>
      </c>
      <c r="H60" s="246">
        <f t="shared" si="1"/>
        <v>0</v>
      </c>
      <c r="I60" s="248">
        <f t="shared" si="1"/>
        <v>0</v>
      </c>
      <c r="J60" s="169">
        <f t="shared" si="1"/>
        <v>0</v>
      </c>
      <c r="K60" s="242">
        <f t="shared" si="1"/>
        <v>0</v>
      </c>
      <c r="L60" s="242">
        <f t="shared" si="1"/>
        <v>0</v>
      </c>
      <c r="M60" s="242"/>
      <c r="N60" s="249">
        <f t="shared" si="1"/>
        <v>0</v>
      </c>
      <c r="O60" s="249">
        <f t="shared" si="1"/>
        <v>0</v>
      </c>
      <c r="P60" s="249">
        <f>SUM(P44:P59)</f>
        <v>0</v>
      </c>
      <c r="Q60" s="249">
        <f t="shared" si="1"/>
        <v>0</v>
      </c>
      <c r="R60" s="249">
        <f t="shared" si="1"/>
        <v>0</v>
      </c>
      <c r="S60" s="249">
        <f t="shared" si="1"/>
        <v>0</v>
      </c>
      <c r="T60" s="250">
        <f t="shared" si="1"/>
        <v>0</v>
      </c>
      <c r="U60" s="250">
        <f t="shared" si="1"/>
        <v>0</v>
      </c>
      <c r="V60" s="250">
        <f t="shared" si="1"/>
        <v>0</v>
      </c>
      <c r="W60" s="250">
        <f t="shared" si="1"/>
        <v>0</v>
      </c>
      <c r="X60" s="250">
        <f t="shared" si="1"/>
        <v>0</v>
      </c>
      <c r="Y60" s="250">
        <f t="shared" ref="Y60:AC60" si="2">SUM(Y44:Y59)</f>
        <v>0</v>
      </c>
      <c r="Z60" s="250">
        <f t="shared" si="2"/>
        <v>0</v>
      </c>
      <c r="AA60" s="250">
        <f t="shared" si="2"/>
        <v>0</v>
      </c>
      <c r="AB60" s="249">
        <f t="shared" si="2"/>
        <v>0</v>
      </c>
      <c r="AC60" s="249">
        <f t="shared" si="2"/>
        <v>0</v>
      </c>
      <c r="AD60" s="243">
        <f>SUM(AD44:AD59)</f>
        <v>0</v>
      </c>
      <c r="AE60" s="242">
        <f t="shared" si="1"/>
        <v>0</v>
      </c>
      <c r="AF60" s="251">
        <f t="shared" si="1"/>
        <v>0</v>
      </c>
      <c r="AG60" s="251">
        <f t="shared" si="1"/>
        <v>0</v>
      </c>
      <c r="AH60" s="252">
        <f t="shared" si="1"/>
        <v>0</v>
      </c>
      <c r="AI60" s="253">
        <f t="shared" si="1"/>
        <v>0</v>
      </c>
      <c r="AJ60" s="254">
        <f t="shared" si="1"/>
        <v>0</v>
      </c>
      <c r="AK60" s="254">
        <f t="shared" si="1"/>
        <v>0</v>
      </c>
      <c r="AL60" s="41"/>
      <c r="AM60" s="41"/>
      <c r="AN60" s="15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</row>
    <row r="61" spans="1:130" s="163" customFormat="1" ht="15" x14ac:dyDescent="0.2">
      <c r="A61" s="170"/>
      <c r="B61" s="171" t="s">
        <v>53</v>
      </c>
      <c r="C61" s="255">
        <f>C60/$I$10</f>
        <v>0</v>
      </c>
      <c r="D61" s="173">
        <f>D60/$I$10</f>
        <v>0</v>
      </c>
      <c r="E61" s="173" t="e">
        <f>D61/C61</f>
        <v>#DIV/0!</v>
      </c>
      <c r="F61" s="255">
        <f>F60/$I$10</f>
        <v>0</v>
      </c>
      <c r="G61" s="247">
        <f>G60/$I$10</f>
        <v>0</v>
      </c>
      <c r="H61" s="173">
        <f>H60/$I$10</f>
        <v>0</v>
      </c>
      <c r="I61" s="248">
        <f>I60/$I$10</f>
        <v>0</v>
      </c>
      <c r="J61" s="174"/>
      <c r="K61" s="242">
        <f t="shared" ref="K61:AE61" si="3">K60/$I$10</f>
        <v>0</v>
      </c>
      <c r="L61" s="242">
        <f t="shared" si="3"/>
        <v>0</v>
      </c>
      <c r="M61" s="242"/>
      <c r="N61" s="256">
        <f t="shared" si="3"/>
        <v>0</v>
      </c>
      <c r="O61" s="256">
        <f t="shared" si="3"/>
        <v>0</v>
      </c>
      <c r="P61" s="256">
        <f t="shared" si="3"/>
        <v>0</v>
      </c>
      <c r="Q61" s="256">
        <f t="shared" si="3"/>
        <v>0</v>
      </c>
      <c r="R61" s="257">
        <f t="shared" si="3"/>
        <v>0</v>
      </c>
      <c r="S61" s="257">
        <f t="shared" si="3"/>
        <v>0</v>
      </c>
      <c r="T61" s="258">
        <f t="shared" si="3"/>
        <v>0</v>
      </c>
      <c r="U61" s="258">
        <f t="shared" si="3"/>
        <v>0</v>
      </c>
      <c r="V61" s="258">
        <f t="shared" si="3"/>
        <v>0</v>
      </c>
      <c r="W61" s="258">
        <f t="shared" si="3"/>
        <v>0</v>
      </c>
      <c r="X61" s="258">
        <f t="shared" si="3"/>
        <v>0</v>
      </c>
      <c r="Y61" s="258">
        <f t="shared" ref="Y61:AC61" si="4">Y60/$I$10</f>
        <v>0</v>
      </c>
      <c r="Z61" s="258">
        <f t="shared" si="4"/>
        <v>0</v>
      </c>
      <c r="AA61" s="258">
        <f t="shared" si="4"/>
        <v>0</v>
      </c>
      <c r="AB61" s="242">
        <f t="shared" si="4"/>
        <v>0</v>
      </c>
      <c r="AC61" s="257">
        <f t="shared" si="4"/>
        <v>0</v>
      </c>
      <c r="AD61" s="242">
        <f t="shared" si="3"/>
        <v>0</v>
      </c>
      <c r="AE61" s="200">
        <f t="shared" si="3"/>
        <v>0</v>
      </c>
      <c r="AF61" s="259"/>
      <c r="AG61" s="259"/>
      <c r="AH61" s="259"/>
      <c r="AI61" s="259"/>
      <c r="AJ61" s="259"/>
      <c r="AK61" s="259"/>
      <c r="AL61" s="41"/>
      <c r="AM61" s="41"/>
      <c r="AN61" s="15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</row>
    <row r="62" spans="1:130" x14ac:dyDescent="0.2">
      <c r="A62" s="134"/>
      <c r="C62" s="140"/>
      <c r="D62" s="135"/>
      <c r="E62" s="136"/>
      <c r="F62" s="137"/>
      <c r="G62" s="138"/>
      <c r="H62" s="139"/>
      <c r="I62" s="136"/>
      <c r="T62" s="260"/>
      <c r="Y62" s="260"/>
      <c r="AF62" s="261" t="s">
        <v>42</v>
      </c>
      <c r="AG62" s="261" t="s">
        <v>42</v>
      </c>
      <c r="AH62" s="261" t="s">
        <v>42</v>
      </c>
      <c r="AI62" s="261" t="s">
        <v>59</v>
      </c>
      <c r="AJ62" s="261" t="s">
        <v>59</v>
      </c>
      <c r="AK62" s="261" t="s">
        <v>59</v>
      </c>
      <c r="AN62" s="58"/>
      <c r="AR62" s="447" t="s">
        <v>239</v>
      </c>
      <c r="AS62" s="447"/>
      <c r="AT62" s="447"/>
      <c r="AU62" s="447"/>
      <c r="AV62" s="447"/>
      <c r="AW62" s="447"/>
      <c r="AX62" s="447"/>
      <c r="AY62" s="447"/>
      <c r="AZ62" s="447"/>
      <c r="BA62" s="263">
        <f>H36</f>
        <v>0</v>
      </c>
    </row>
    <row r="63" spans="1:130" ht="15" x14ac:dyDescent="0.2">
      <c r="A63" s="134"/>
      <c r="C63" s="179"/>
      <c r="D63" s="180"/>
      <c r="E63" s="181"/>
      <c r="F63" s="182"/>
      <c r="G63" s="182"/>
      <c r="H63" s="97" t="s">
        <v>70</v>
      </c>
      <c r="I63" s="264" t="e">
        <f>(I12-I7)*G60</f>
        <v>#DIV/0!</v>
      </c>
      <c r="AF63" s="261" t="s">
        <v>64</v>
      </c>
      <c r="AG63" s="261" t="s">
        <v>65</v>
      </c>
      <c r="AH63" s="261" t="s">
        <v>66</v>
      </c>
      <c r="AI63" s="261" t="s">
        <v>67</v>
      </c>
      <c r="AJ63" s="261" t="s">
        <v>68</v>
      </c>
      <c r="AK63" s="261" t="s">
        <v>69</v>
      </c>
      <c r="AN63" s="58"/>
      <c r="AR63" s="447" t="s">
        <v>233</v>
      </c>
      <c r="AS63" s="447"/>
      <c r="AT63" s="447"/>
      <c r="AU63" s="447"/>
      <c r="AV63" s="447"/>
      <c r="AW63" s="447"/>
      <c r="AX63" s="447"/>
      <c r="AY63" s="447"/>
      <c r="AZ63" s="447"/>
      <c r="BA63" s="265">
        <f>I36</f>
        <v>0</v>
      </c>
    </row>
    <row r="64" spans="1:130" ht="15" x14ac:dyDescent="0.2">
      <c r="A64" s="134"/>
      <c r="C64" s="179"/>
      <c r="D64" s="180"/>
      <c r="E64" s="181"/>
      <c r="F64" s="182"/>
      <c r="G64" s="182"/>
      <c r="H64" s="266" t="s">
        <v>71</v>
      </c>
      <c r="I64" s="183" t="e">
        <f>IF(C11&lt;I60,C11/C60,I60/C60)</f>
        <v>#DIV/0!</v>
      </c>
      <c r="AN64" s="58"/>
      <c r="AR64" s="447" t="s">
        <v>234</v>
      </c>
      <c r="AS64" s="447"/>
      <c r="AT64" s="447"/>
      <c r="AU64" s="447"/>
      <c r="AV64" s="447"/>
      <c r="AW64" s="447"/>
      <c r="AX64" s="447"/>
      <c r="AY64" s="447"/>
      <c r="AZ64" s="447"/>
      <c r="BA64" s="265">
        <f>C11</f>
        <v>0</v>
      </c>
    </row>
    <row r="65" spans="1:83" s="267" customFormat="1" ht="15" x14ac:dyDescent="0.2">
      <c r="B65" s="268"/>
      <c r="P65" s="269" t="s">
        <v>72</v>
      </c>
      <c r="Q65" s="270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N65" s="271"/>
      <c r="AR65" s="448" t="s">
        <v>235</v>
      </c>
      <c r="AS65" s="448"/>
      <c r="AT65" s="448"/>
      <c r="AU65" s="448"/>
      <c r="AV65" s="448"/>
      <c r="AW65" s="448"/>
      <c r="AX65" s="448"/>
      <c r="AY65" s="448"/>
      <c r="AZ65" s="448"/>
      <c r="BA65" s="272">
        <f>D11</f>
        <v>0</v>
      </c>
    </row>
    <row r="66" spans="1:83" s="267" customFormat="1" ht="15" x14ac:dyDescent="0.2">
      <c r="B66" s="268"/>
      <c r="J66" s="273"/>
      <c r="K66" s="274"/>
      <c r="P66" s="275" t="s">
        <v>73</v>
      </c>
      <c r="Q66" s="276">
        <f>F94</f>
        <v>0</v>
      </c>
      <c r="R66" s="12"/>
      <c r="S66" s="277">
        <f>Q66</f>
        <v>0</v>
      </c>
      <c r="T66" s="12" t="s">
        <v>245</v>
      </c>
      <c r="U66" s="277">
        <f>Q67</f>
        <v>0</v>
      </c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N66" s="271"/>
      <c r="AR66" s="278"/>
      <c r="AS66" s="279"/>
      <c r="AT66" s="279"/>
      <c r="AU66" s="279"/>
      <c r="AV66" s="279"/>
      <c r="AW66" s="279"/>
      <c r="AX66" s="279"/>
      <c r="AY66" s="279"/>
      <c r="AZ66" s="280" t="s">
        <v>221</v>
      </c>
      <c r="BA66" s="281">
        <f>C9</f>
        <v>0</v>
      </c>
      <c r="BB66" s="163" t="s">
        <v>222</v>
      </c>
      <c r="BC66" s="467" t="s">
        <v>224</v>
      </c>
      <c r="BD66" s="467"/>
      <c r="BE66" s="467"/>
      <c r="BF66" s="467"/>
      <c r="BG66" s="467"/>
      <c r="BH66" s="467"/>
      <c r="BI66" s="467"/>
      <c r="BJ66" s="467"/>
      <c r="BK66" s="467"/>
      <c r="BL66" s="467"/>
      <c r="BM66" s="467"/>
      <c r="BN66" s="467"/>
      <c r="BO66" s="467"/>
      <c r="BP66" s="467"/>
      <c r="BQ66" s="467"/>
      <c r="BR66" s="467"/>
      <c r="BS66" s="467"/>
      <c r="BT66" s="467"/>
      <c r="BU66" s="467"/>
      <c r="BV66" s="467"/>
      <c r="BW66" s="467"/>
      <c r="BX66" s="467"/>
      <c r="BY66" s="467"/>
      <c r="BZ66" s="467"/>
      <c r="CA66" s="467"/>
      <c r="CB66" s="467"/>
      <c r="CC66" s="467"/>
      <c r="CD66" s="467"/>
      <c r="CE66" s="467"/>
    </row>
    <row r="67" spans="1:83" x14ac:dyDescent="0.2">
      <c r="D67" s="135"/>
      <c r="P67" s="275" t="s">
        <v>74</v>
      </c>
      <c r="Q67" s="263">
        <f>F95</f>
        <v>0</v>
      </c>
      <c r="AN67" s="58"/>
      <c r="AR67" s="282"/>
      <c r="AS67" s="283"/>
      <c r="AT67" s="283"/>
      <c r="AU67" s="283"/>
      <c r="AV67" s="283"/>
      <c r="AW67" s="283"/>
      <c r="AX67" s="283"/>
      <c r="AY67" s="283"/>
      <c r="AZ67" s="284" t="s">
        <v>294</v>
      </c>
      <c r="BA67" s="285">
        <f>BA68-BA66</f>
        <v>0</v>
      </c>
      <c r="BC67" s="466" t="s">
        <v>223</v>
      </c>
      <c r="BD67" s="466"/>
      <c r="BE67" s="466"/>
      <c r="BF67" s="466"/>
      <c r="BG67" s="466"/>
      <c r="BH67" s="466"/>
      <c r="BI67" s="466"/>
      <c r="BJ67" s="466"/>
      <c r="BK67" s="466"/>
      <c r="BL67" s="466"/>
      <c r="BM67" s="466"/>
      <c r="BN67" s="466"/>
      <c r="BO67" s="466"/>
      <c r="BP67" s="466"/>
      <c r="BQ67" s="466"/>
      <c r="BR67" s="466"/>
      <c r="BS67" s="466"/>
      <c r="BT67" s="466"/>
      <c r="BU67" s="466"/>
      <c r="BV67" s="466"/>
      <c r="BW67" s="466"/>
      <c r="BX67" s="466"/>
      <c r="BY67" s="466"/>
      <c r="BZ67" s="466"/>
      <c r="CA67" s="466"/>
      <c r="CB67" s="466"/>
      <c r="CC67" s="466"/>
      <c r="CD67" s="466"/>
      <c r="CE67" s="466"/>
    </row>
    <row r="68" spans="1:83" x14ac:dyDescent="0.2">
      <c r="D68" s="135"/>
      <c r="P68" s="275" t="s">
        <v>75</v>
      </c>
      <c r="Q68" s="263">
        <f>F111</f>
        <v>5</v>
      </c>
      <c r="AN68" s="58"/>
      <c r="AR68" s="286"/>
      <c r="AS68" s="287"/>
      <c r="AT68" s="287"/>
      <c r="AU68" s="287"/>
      <c r="AV68" s="287"/>
      <c r="AW68" s="287"/>
      <c r="AX68" s="287"/>
      <c r="AY68" s="287"/>
      <c r="AZ68" s="280" t="s">
        <v>220</v>
      </c>
      <c r="BA68" s="288">
        <f>(G60*I12)+(H36*45)</f>
        <v>0</v>
      </c>
      <c r="BC68" s="465" t="s">
        <v>225</v>
      </c>
      <c r="BD68" s="465"/>
      <c r="BE68" s="465"/>
      <c r="BF68" s="465"/>
      <c r="BG68" s="465"/>
      <c r="BH68" s="465"/>
      <c r="BI68" s="465"/>
      <c r="BJ68" s="465"/>
      <c r="BK68" s="465"/>
      <c r="BL68" s="465"/>
      <c r="BM68" s="465"/>
      <c r="BN68" s="465"/>
      <c r="BO68" s="465"/>
      <c r="BP68" s="465"/>
      <c r="BQ68" s="465"/>
      <c r="BR68" s="465"/>
      <c r="BS68" s="465"/>
      <c r="BT68" s="465"/>
      <c r="BU68" s="465"/>
      <c r="BV68" s="465"/>
      <c r="BW68" s="465"/>
      <c r="BX68" s="465"/>
      <c r="BY68" s="465"/>
      <c r="BZ68" s="465"/>
      <c r="CA68" s="465"/>
      <c r="CB68" s="465"/>
      <c r="CC68" s="465"/>
      <c r="CD68" s="465"/>
      <c r="CE68" s="465"/>
    </row>
    <row r="69" spans="1:83" ht="15" thickBot="1" x14ac:dyDescent="0.25">
      <c r="D69" s="32"/>
      <c r="H69" s="289"/>
      <c r="I69" s="178"/>
      <c r="J69" s="290"/>
      <c r="K69" s="178"/>
      <c r="P69" s="275" t="s">
        <v>77</v>
      </c>
      <c r="Q69" s="291">
        <f>F116</f>
        <v>4.4999999999999998E-2</v>
      </c>
      <c r="AD69" s="292" t="s">
        <v>76</v>
      </c>
      <c r="AN69" s="58"/>
      <c r="BC69" s="460" t="s">
        <v>226</v>
      </c>
      <c r="BD69" s="460"/>
      <c r="BE69" s="460"/>
      <c r="BF69" s="460"/>
      <c r="BG69" s="460"/>
      <c r="BH69" s="460"/>
      <c r="BI69" s="460"/>
      <c r="BJ69" s="460"/>
      <c r="BK69" s="460"/>
      <c r="BL69" s="460"/>
      <c r="BM69" s="460"/>
      <c r="BN69" s="460"/>
      <c r="BO69" s="460"/>
      <c r="BP69" s="460"/>
      <c r="BQ69" s="460"/>
      <c r="BR69" s="460"/>
      <c r="BS69" s="460"/>
      <c r="BT69" s="460"/>
      <c r="BU69" s="460"/>
      <c r="BV69" s="460"/>
      <c r="BW69" s="460"/>
      <c r="BX69" s="460"/>
      <c r="BY69" s="460"/>
      <c r="BZ69" s="460"/>
      <c r="CA69" s="460"/>
      <c r="CB69" s="460"/>
      <c r="CC69" s="460"/>
      <c r="CD69" s="460"/>
      <c r="CE69" s="460"/>
    </row>
    <row r="70" spans="1:83" x14ac:dyDescent="0.2">
      <c r="C70" s="293"/>
      <c r="D70" s="135"/>
      <c r="F70" s="293"/>
      <c r="G70" s="178"/>
      <c r="H70" s="294" t="s">
        <v>78</v>
      </c>
      <c r="I70" s="178"/>
      <c r="P70" s="275"/>
      <c r="Q70" s="263"/>
      <c r="AD70" s="468" t="s">
        <v>79</v>
      </c>
      <c r="AE70" s="469"/>
      <c r="AF70" s="469"/>
      <c r="AG70" s="470"/>
      <c r="AN70" s="58"/>
    </row>
    <row r="71" spans="1:83" ht="14.25" customHeight="1" x14ac:dyDescent="0.2">
      <c r="D71" s="135"/>
      <c r="G71" s="32" t="s">
        <v>80</v>
      </c>
      <c r="H71" s="295">
        <f>E11</f>
        <v>0</v>
      </c>
      <c r="I71" s="135" t="str">
        <f>IF(H71&lt;0,"OVER","UNDER")</f>
        <v>UNDER</v>
      </c>
      <c r="J71" s="290"/>
      <c r="P71" s="275" t="s">
        <v>81</v>
      </c>
      <c r="Q71" s="263">
        <f>I10</f>
        <v>8</v>
      </c>
      <c r="AD71" s="296" t="s">
        <v>47</v>
      </c>
      <c r="AE71" s="297" t="s">
        <v>82</v>
      </c>
      <c r="AF71" s="297" t="s">
        <v>83</v>
      </c>
      <c r="AG71" s="298" t="s">
        <v>183</v>
      </c>
      <c r="AN71" s="58"/>
    </row>
    <row r="72" spans="1:83" ht="25" customHeight="1" x14ac:dyDescent="0.2">
      <c r="D72" s="135"/>
      <c r="G72" s="32" t="s">
        <v>88</v>
      </c>
      <c r="H72" s="295">
        <f>E10</f>
        <v>0</v>
      </c>
      <c r="I72" s="135" t="str">
        <f>IF(H72&lt;0,"OVER","UNDER")</f>
        <v>UNDER</v>
      </c>
      <c r="P72" s="275" t="s">
        <v>89</v>
      </c>
      <c r="Q72" s="263">
        <f>+Q71*12</f>
        <v>96</v>
      </c>
      <c r="AD72" s="471"/>
      <c r="AE72" s="299" t="s">
        <v>90</v>
      </c>
      <c r="AF72" s="300">
        <f>AH60</f>
        <v>0</v>
      </c>
      <c r="AG72" s="301">
        <f>AK60</f>
        <v>0</v>
      </c>
      <c r="AN72" s="58"/>
    </row>
    <row r="73" spans="1:83" ht="17.25" customHeight="1" x14ac:dyDescent="0.2">
      <c r="D73" s="135"/>
      <c r="G73" s="178" t="s">
        <v>93</v>
      </c>
      <c r="H73" s="302">
        <v>1</v>
      </c>
      <c r="I73" s="178"/>
      <c r="P73" s="303"/>
      <c r="AD73" s="472"/>
      <c r="AE73" s="299" t="s">
        <v>94</v>
      </c>
      <c r="AF73" s="300">
        <f>AG60</f>
        <v>0</v>
      </c>
      <c r="AG73" s="301">
        <f>AJ60</f>
        <v>0</v>
      </c>
      <c r="AN73" s="58"/>
    </row>
    <row r="74" spans="1:83" ht="14.25" customHeight="1" x14ac:dyDescent="0.2">
      <c r="D74" s="135"/>
      <c r="G74" s="178" t="s">
        <v>96</v>
      </c>
      <c r="H74" s="302"/>
      <c r="I74" s="178"/>
      <c r="O74" s="304" t="s">
        <v>97</v>
      </c>
      <c r="P74" s="262" t="s">
        <v>98</v>
      </c>
      <c r="Q74" s="305" t="e">
        <f>+Q75+Q76</f>
        <v>#DIV/0!</v>
      </c>
      <c r="R74" s="306"/>
      <c r="AD74" s="472"/>
      <c r="AE74" s="299" t="s">
        <v>99</v>
      </c>
      <c r="AF74" s="300">
        <f>AF60</f>
        <v>0</v>
      </c>
      <c r="AG74" s="301">
        <f>AI60</f>
        <v>0</v>
      </c>
      <c r="AN74" s="58"/>
    </row>
    <row r="75" spans="1:83" ht="12.75" customHeight="1" x14ac:dyDescent="0.2">
      <c r="D75" s="135"/>
      <c r="F75" s="178"/>
      <c r="G75" s="178" t="s">
        <v>100</v>
      </c>
      <c r="H75" s="307">
        <f>25*I12</f>
        <v>375</v>
      </c>
      <c r="I75" s="178"/>
      <c r="O75" s="308" t="s">
        <v>101</v>
      </c>
      <c r="P75" s="309" t="s">
        <v>102</v>
      </c>
      <c r="Q75" s="310" t="e">
        <f>I63+I39</f>
        <v>#DIV/0!</v>
      </c>
      <c r="AD75" s="473"/>
      <c r="AE75" s="311" t="s">
        <v>103</v>
      </c>
      <c r="AF75" s="312">
        <f>+AF72+AF73+AF74</f>
        <v>0</v>
      </c>
      <c r="AG75" s="313">
        <f>+AG72+AG73+AG74</f>
        <v>0</v>
      </c>
      <c r="AN75" s="58"/>
    </row>
    <row r="76" spans="1:83" ht="12.75" customHeight="1" thickBot="1" x14ac:dyDescent="0.25">
      <c r="D76" s="135"/>
      <c r="E76" s="314"/>
      <c r="G76" s="178" t="s">
        <v>104</v>
      </c>
      <c r="H76" s="302">
        <v>0.51</v>
      </c>
      <c r="I76" s="178"/>
      <c r="O76" s="315" t="s">
        <v>105</v>
      </c>
      <c r="P76" s="316" t="s">
        <v>106</v>
      </c>
      <c r="Q76" s="317">
        <f>C9</f>
        <v>0</v>
      </c>
      <c r="AD76" s="318"/>
      <c r="AE76" s="319"/>
      <c r="AF76" s="319"/>
      <c r="AG76" s="320"/>
      <c r="AN76" s="58"/>
    </row>
    <row r="77" spans="1:83" ht="27.75" customHeight="1" x14ac:dyDescent="0.2">
      <c r="E77" s="293"/>
      <c r="G77" s="178"/>
      <c r="H77" s="289"/>
      <c r="I77" s="178"/>
      <c r="P77" s="303"/>
      <c r="AN77" s="58"/>
    </row>
    <row r="78" spans="1:83" ht="12.75" customHeight="1" x14ac:dyDescent="0.2">
      <c r="A78" s="321"/>
      <c r="B78" s="321"/>
      <c r="C78" s="321"/>
      <c r="F78" s="314"/>
      <c r="G78" s="178"/>
      <c r="H78" s="289"/>
      <c r="I78" s="178"/>
      <c r="P78" s="303"/>
      <c r="AN78" s="58"/>
    </row>
    <row r="79" spans="1:83" ht="12.75" customHeight="1" x14ac:dyDescent="0.2">
      <c r="A79" s="321"/>
      <c r="B79" s="321"/>
      <c r="C79" s="321"/>
      <c r="G79" s="178"/>
      <c r="H79" s="289"/>
      <c r="I79" s="178"/>
      <c r="P79" s="303"/>
      <c r="AD79" s="32"/>
      <c r="AE79" s="32"/>
      <c r="AN79" s="58"/>
    </row>
    <row r="80" spans="1:83" ht="12.75" customHeight="1" x14ac:dyDescent="0.2">
      <c r="G80" s="178"/>
      <c r="H80" s="289"/>
      <c r="I80" s="178"/>
      <c r="P80" s="303"/>
      <c r="AD80" s="32"/>
      <c r="AE80" s="32"/>
      <c r="AN80" s="58"/>
    </row>
    <row r="81" spans="3:40" ht="12.75" customHeight="1" x14ac:dyDescent="0.2">
      <c r="G81" s="178"/>
      <c r="H81" s="289"/>
      <c r="I81" s="178"/>
      <c r="AN81" s="58"/>
    </row>
    <row r="82" spans="3:40" ht="12.75" customHeight="1" x14ac:dyDescent="0.2">
      <c r="E82" s="314"/>
      <c r="G82" s="293"/>
      <c r="AN82" s="58"/>
    </row>
    <row r="83" spans="3:40" ht="12.75" customHeight="1" x14ac:dyDescent="0.2">
      <c r="E83" s="314"/>
      <c r="G83" s="293"/>
      <c r="I83" s="293"/>
      <c r="AN83" s="58"/>
    </row>
    <row r="84" spans="3:40" ht="27" customHeight="1" x14ac:dyDescent="0.35">
      <c r="E84" s="8" t="s">
        <v>108</v>
      </c>
      <c r="F84" s="9"/>
      <c r="G84" s="10"/>
      <c r="H84" s="10"/>
      <c r="I84" s="10"/>
      <c r="J84" s="11"/>
      <c r="K84" s="11"/>
      <c r="L84" s="11"/>
      <c r="AN84" s="58"/>
    </row>
    <row r="85" spans="3:40" ht="12.75" customHeight="1" x14ac:dyDescent="0.2">
      <c r="E85" s="12"/>
      <c r="F85" s="12"/>
      <c r="G85" s="12"/>
      <c r="H85" s="12"/>
      <c r="I85" s="12"/>
      <c r="J85" s="11"/>
      <c r="K85" s="11"/>
      <c r="L85" s="11"/>
      <c r="AN85" s="58"/>
    </row>
    <row r="86" spans="3:40" ht="12.75" customHeight="1" x14ac:dyDescent="0.2">
      <c r="C86" s="322"/>
      <c r="E86" s="12" t="s">
        <v>109</v>
      </c>
      <c r="F86" s="13">
        <f>G60+(H36/5*25)</f>
        <v>0</v>
      </c>
      <c r="G86" s="12" t="s">
        <v>110</v>
      </c>
      <c r="H86" s="12"/>
      <c r="I86" s="12"/>
      <c r="J86" s="11"/>
      <c r="K86" s="11"/>
      <c r="L86" s="11"/>
      <c r="AD86" s="292" t="s">
        <v>76</v>
      </c>
      <c r="AN86" s="58"/>
    </row>
    <row r="87" spans="3:40" ht="12.75" customHeight="1" x14ac:dyDescent="0.2">
      <c r="E87" s="12" t="s">
        <v>111</v>
      </c>
      <c r="F87" s="14">
        <f>4/12</f>
        <v>0.33333333333333331</v>
      </c>
      <c r="G87" s="12"/>
      <c r="H87" s="12"/>
      <c r="I87" s="12"/>
      <c r="J87" s="11"/>
      <c r="K87" s="11"/>
      <c r="L87" s="11"/>
      <c r="AD87" s="453" t="s">
        <v>79</v>
      </c>
      <c r="AE87" s="454"/>
      <c r="AF87" s="454"/>
      <c r="AG87" s="454"/>
      <c r="AH87" s="454"/>
      <c r="AI87" s="454"/>
      <c r="AJ87" s="455"/>
      <c r="AN87" s="58"/>
    </row>
    <row r="88" spans="3:40" ht="12.75" customHeight="1" x14ac:dyDescent="0.2">
      <c r="E88" s="12" t="s">
        <v>112</v>
      </c>
      <c r="F88" s="15">
        <f>F86*F87</f>
        <v>0</v>
      </c>
      <c r="G88" s="12"/>
      <c r="H88" s="12"/>
      <c r="I88" s="12"/>
      <c r="J88" s="11"/>
      <c r="K88" s="11"/>
      <c r="L88" s="11"/>
      <c r="AD88" s="323" t="s">
        <v>84</v>
      </c>
      <c r="AE88" s="323" t="s">
        <v>47</v>
      </c>
      <c r="AF88" s="324"/>
      <c r="AG88" s="324" t="s">
        <v>85</v>
      </c>
      <c r="AH88" s="324" t="s">
        <v>86</v>
      </c>
      <c r="AI88" s="324" t="s">
        <v>87</v>
      </c>
      <c r="AJ88" s="325" t="s">
        <v>56</v>
      </c>
      <c r="AN88" s="58"/>
    </row>
    <row r="89" spans="3:40" ht="12.75" customHeight="1" x14ac:dyDescent="0.2">
      <c r="E89" s="12" t="s">
        <v>113</v>
      </c>
      <c r="F89" s="15">
        <v>132</v>
      </c>
      <c r="G89" s="12"/>
      <c r="H89" s="12"/>
      <c r="I89" s="12"/>
      <c r="J89" s="11"/>
      <c r="K89" s="11"/>
      <c r="L89" s="11"/>
      <c r="AD89" s="463" t="s">
        <v>91</v>
      </c>
      <c r="AE89" s="461"/>
      <c r="AF89" s="326" t="s">
        <v>92</v>
      </c>
      <c r="AG89" s="327">
        <f>AH60</f>
        <v>0</v>
      </c>
      <c r="AH89" s="327">
        <f>AG60</f>
        <v>0</v>
      </c>
      <c r="AI89" s="327">
        <f>AF60</f>
        <v>0</v>
      </c>
      <c r="AJ89" s="327">
        <f>SUM(AG89:AI89)</f>
        <v>0</v>
      </c>
      <c r="AN89" s="58"/>
    </row>
    <row r="90" spans="3:40" ht="12.75" customHeight="1" x14ac:dyDescent="0.2">
      <c r="E90" s="12" t="s">
        <v>114</v>
      </c>
      <c r="F90" s="15">
        <v>140</v>
      </c>
      <c r="G90" s="12"/>
      <c r="H90" s="12"/>
      <c r="I90" s="12"/>
      <c r="J90" s="11"/>
      <c r="K90" s="11"/>
      <c r="L90" s="11"/>
      <c r="AD90" s="464"/>
      <c r="AE90" s="462"/>
      <c r="AF90" s="328" t="s">
        <v>95</v>
      </c>
      <c r="AG90" s="329">
        <f>AK60</f>
        <v>0</v>
      </c>
      <c r="AH90" s="329">
        <f>AJ60</f>
        <v>0</v>
      </c>
      <c r="AI90" s="329">
        <f>AI60</f>
        <v>0</v>
      </c>
      <c r="AJ90" s="329">
        <f>SUM(AG90:AI90)</f>
        <v>0</v>
      </c>
      <c r="AN90" s="58"/>
    </row>
    <row r="91" spans="3:40" ht="12.75" customHeight="1" x14ac:dyDescent="0.2">
      <c r="E91" s="12" t="s">
        <v>115</v>
      </c>
      <c r="F91" s="15">
        <f>F88*F89</f>
        <v>0</v>
      </c>
      <c r="G91" s="12"/>
      <c r="H91" s="12"/>
      <c r="I91" s="12"/>
      <c r="J91" s="11"/>
      <c r="K91" s="11"/>
      <c r="L91" s="11"/>
      <c r="AD91" s="456"/>
      <c r="AE91" s="457"/>
      <c r="AF91" s="457"/>
      <c r="AG91" s="457"/>
      <c r="AH91" s="457"/>
      <c r="AI91" s="457"/>
      <c r="AJ91" s="458"/>
      <c r="AN91" s="58"/>
    </row>
    <row r="92" spans="3:40" ht="12.75" customHeight="1" x14ac:dyDescent="0.2">
      <c r="E92" s="12" t="s">
        <v>116</v>
      </c>
      <c r="F92" s="15">
        <f>F88*F90</f>
        <v>0</v>
      </c>
      <c r="G92" s="12"/>
      <c r="H92" s="12"/>
      <c r="I92" s="12"/>
      <c r="J92" s="11"/>
      <c r="K92" s="11"/>
      <c r="L92" s="11"/>
      <c r="AN92" s="58"/>
    </row>
    <row r="93" spans="3:40" ht="12.75" customHeight="1" x14ac:dyDescent="0.2">
      <c r="E93" s="16" t="s">
        <v>117</v>
      </c>
      <c r="F93" s="15">
        <v>2000</v>
      </c>
      <c r="G93" s="12"/>
      <c r="H93" s="12"/>
      <c r="I93" s="12"/>
      <c r="J93" s="11"/>
      <c r="K93" s="12"/>
      <c r="L93" s="12"/>
      <c r="AN93" s="58"/>
    </row>
    <row r="94" spans="3:40" ht="12.75" customHeight="1" x14ac:dyDescent="0.2">
      <c r="E94" s="16" t="s">
        <v>118</v>
      </c>
      <c r="F94" s="17">
        <f>F91/F93</f>
        <v>0</v>
      </c>
      <c r="G94" s="12"/>
      <c r="H94" s="12"/>
      <c r="I94" s="12"/>
      <c r="J94" s="11"/>
      <c r="K94" s="12"/>
      <c r="L94" s="12"/>
      <c r="AN94" s="58"/>
    </row>
    <row r="95" spans="3:40" ht="12.75" customHeight="1" x14ac:dyDescent="0.2">
      <c r="E95" s="16" t="s">
        <v>119</v>
      </c>
      <c r="F95" s="17">
        <f>F92/F93</f>
        <v>0</v>
      </c>
      <c r="G95" s="12"/>
      <c r="H95" s="12"/>
      <c r="I95" s="12"/>
      <c r="J95" s="11"/>
      <c r="K95" s="12"/>
      <c r="L95" s="12"/>
      <c r="AN95" s="58"/>
    </row>
    <row r="96" spans="3:40" ht="12.75" customHeight="1" x14ac:dyDescent="0.2">
      <c r="E96" s="16"/>
      <c r="F96" s="15"/>
      <c r="G96" s="12"/>
      <c r="H96" s="12"/>
      <c r="I96" s="12"/>
      <c r="J96" s="11"/>
      <c r="K96" s="12"/>
      <c r="L96" s="12"/>
      <c r="AN96" s="58"/>
    </row>
    <row r="97" spans="5:40" ht="12.75" hidden="1" customHeight="1" x14ac:dyDescent="0.2">
      <c r="E97" s="16" t="s">
        <v>120</v>
      </c>
      <c r="F97" s="15">
        <v>8</v>
      </c>
      <c r="G97" s="12"/>
      <c r="H97" s="12"/>
      <c r="I97" s="12"/>
      <c r="J97" s="11"/>
      <c r="K97" s="12"/>
      <c r="L97" s="12"/>
      <c r="AN97" s="58"/>
    </row>
    <row r="98" spans="5:40" ht="12.75" hidden="1" customHeight="1" x14ac:dyDescent="0.2">
      <c r="E98" s="18" t="s">
        <v>121</v>
      </c>
      <c r="F98" s="19">
        <f>ROUNDUP(F95/F97,0)</f>
        <v>0</v>
      </c>
      <c r="G98" s="18"/>
      <c r="H98" s="11"/>
      <c r="I98" s="11"/>
      <c r="J98" s="11"/>
      <c r="K98" s="11"/>
      <c r="L98" s="12"/>
      <c r="AN98" s="58"/>
    </row>
    <row r="99" spans="5:40" ht="12.75" hidden="1" customHeight="1" x14ac:dyDescent="0.2">
      <c r="E99" s="18" t="s">
        <v>122</v>
      </c>
      <c r="F99" s="19">
        <v>20</v>
      </c>
      <c r="G99" s="18"/>
      <c r="H99" s="11"/>
      <c r="I99" s="11"/>
      <c r="J99" s="11"/>
      <c r="K99" s="459"/>
      <c r="L99" s="459"/>
      <c r="AN99" s="58"/>
    </row>
    <row r="100" spans="5:40" ht="12.75" hidden="1" customHeight="1" x14ac:dyDescent="0.2">
      <c r="E100" s="18" t="s">
        <v>123</v>
      </c>
      <c r="F100" s="19">
        <f>F98*F99</f>
        <v>0</v>
      </c>
      <c r="G100" s="18"/>
      <c r="H100" s="11"/>
      <c r="I100" s="11"/>
      <c r="J100" s="11"/>
      <c r="K100" s="12"/>
      <c r="L100" s="12"/>
      <c r="AN100" s="58"/>
    </row>
    <row r="101" spans="5:40" ht="12.75" hidden="1" customHeight="1" x14ac:dyDescent="0.2">
      <c r="E101" s="18" t="s">
        <v>124</v>
      </c>
      <c r="F101" s="19">
        <f>F100</f>
        <v>0</v>
      </c>
      <c r="G101" s="18"/>
      <c r="H101" s="11"/>
      <c r="I101" s="11"/>
      <c r="J101" s="12"/>
      <c r="K101" s="12"/>
      <c r="L101" s="12"/>
      <c r="AN101" s="58"/>
    </row>
    <row r="102" spans="5:40" ht="12.75" hidden="1" customHeight="1" x14ac:dyDescent="0.2">
      <c r="E102" s="18" t="s">
        <v>125</v>
      </c>
      <c r="F102" s="19">
        <v>134</v>
      </c>
      <c r="G102" s="11" t="s">
        <v>126</v>
      </c>
      <c r="H102" s="12"/>
      <c r="I102" s="12"/>
      <c r="J102" s="12"/>
      <c r="AN102" s="58"/>
    </row>
    <row r="103" spans="5:40" ht="12.75" hidden="1" customHeight="1" x14ac:dyDescent="0.2">
      <c r="E103" s="18" t="s">
        <v>127</v>
      </c>
      <c r="F103" s="19">
        <f>ROUNDUP(F88/F102,0)</f>
        <v>0</v>
      </c>
      <c r="G103" s="18"/>
      <c r="H103" s="11"/>
      <c r="I103" s="11"/>
      <c r="J103" s="12"/>
      <c r="K103" s="12"/>
      <c r="L103" s="12"/>
      <c r="AN103" s="58"/>
    </row>
    <row r="104" spans="5:40" ht="12.75" hidden="1" customHeight="1" x14ac:dyDescent="0.2">
      <c r="E104" s="18" t="s">
        <v>128</v>
      </c>
      <c r="F104" s="19">
        <v>20</v>
      </c>
      <c r="G104" s="18"/>
      <c r="H104" s="11"/>
      <c r="I104" s="11"/>
      <c r="J104" s="12"/>
      <c r="K104" s="12"/>
      <c r="L104" s="12"/>
      <c r="AN104" s="58"/>
    </row>
    <row r="105" spans="5:40" ht="12.75" hidden="1" customHeight="1" x14ac:dyDescent="0.2">
      <c r="E105" s="18" t="s">
        <v>129</v>
      </c>
      <c r="F105" s="19">
        <f>F100+F101+F104</f>
        <v>20</v>
      </c>
      <c r="G105" s="18"/>
      <c r="H105" s="11"/>
      <c r="I105" s="11"/>
      <c r="J105" s="12"/>
      <c r="K105" s="12"/>
      <c r="L105" s="12"/>
      <c r="AN105" s="58"/>
    </row>
    <row r="106" spans="5:40" ht="12.75" hidden="1" customHeight="1" x14ac:dyDescent="0.2">
      <c r="E106" s="18" t="s">
        <v>130</v>
      </c>
      <c r="F106" s="19">
        <v>8</v>
      </c>
      <c r="G106" s="18"/>
      <c r="H106" s="11"/>
      <c r="I106" s="11"/>
      <c r="J106" s="12"/>
      <c r="K106" s="12"/>
      <c r="L106" s="12"/>
    </row>
    <row r="107" spans="5:40" ht="12.75" hidden="1" customHeight="1" x14ac:dyDescent="0.2">
      <c r="E107" s="18" t="s">
        <v>131</v>
      </c>
      <c r="F107" s="19">
        <f>F105/F106</f>
        <v>2.5</v>
      </c>
      <c r="G107" s="18"/>
      <c r="H107" s="11"/>
      <c r="I107" s="11"/>
      <c r="J107" s="11"/>
      <c r="K107" s="11"/>
      <c r="L107" s="12"/>
    </row>
    <row r="108" spans="5:40" ht="12.75" hidden="1" customHeight="1" x14ac:dyDescent="0.2">
      <c r="E108" s="18" t="s">
        <v>132</v>
      </c>
      <c r="F108" s="19">
        <f>F107</f>
        <v>2.5</v>
      </c>
      <c r="G108" s="18"/>
      <c r="H108" s="11"/>
      <c r="I108" s="11"/>
      <c r="J108" s="11"/>
      <c r="K108" s="11"/>
      <c r="L108" s="12"/>
    </row>
    <row r="109" spans="5:40" ht="12.75" hidden="1" customHeight="1" x14ac:dyDescent="0.2">
      <c r="E109" s="18" t="s">
        <v>133</v>
      </c>
      <c r="F109" s="19">
        <f>ROUNDUP((F100/4*6),0)</f>
        <v>0</v>
      </c>
      <c r="G109" s="18"/>
      <c r="H109" s="11"/>
      <c r="I109" s="11"/>
      <c r="J109" s="11"/>
      <c r="K109" s="11"/>
      <c r="L109" s="12"/>
    </row>
    <row r="110" spans="5:40" ht="12.75" hidden="1" customHeight="1" x14ac:dyDescent="0.2">
      <c r="E110" s="18" t="s">
        <v>134</v>
      </c>
      <c r="F110" s="19">
        <f>F109/15</f>
        <v>0</v>
      </c>
      <c r="G110" s="18"/>
      <c r="H110" s="11"/>
      <c r="I110" s="11"/>
      <c r="J110" s="11"/>
      <c r="K110" s="11"/>
      <c r="L110" s="12"/>
    </row>
    <row r="111" spans="5:40" ht="12.75" customHeight="1" x14ac:dyDescent="0.2">
      <c r="E111" s="18" t="s">
        <v>135</v>
      </c>
      <c r="F111" s="20">
        <f>F110+F108+F107</f>
        <v>5</v>
      </c>
      <c r="G111" s="18"/>
      <c r="H111" s="21"/>
      <c r="I111" s="11"/>
      <c r="J111" s="11"/>
      <c r="K111" s="11"/>
      <c r="L111" s="12"/>
    </row>
    <row r="112" spans="5:40" ht="12.75" customHeight="1" thickBot="1" x14ac:dyDescent="0.25">
      <c r="E112" s="16"/>
      <c r="F112" s="12"/>
      <c r="G112" s="12"/>
      <c r="H112" s="12"/>
      <c r="I112" s="12"/>
      <c r="J112" s="12"/>
      <c r="K112" s="12"/>
      <c r="L112" s="12"/>
    </row>
    <row r="113" spans="3:36" ht="12.75" hidden="1" customHeight="1" x14ac:dyDescent="0.2">
      <c r="E113" s="16" t="s">
        <v>136</v>
      </c>
      <c r="F113" s="12"/>
      <c r="G113" s="22" t="s">
        <v>137</v>
      </c>
      <c r="H113" s="12"/>
      <c r="I113" s="12"/>
      <c r="J113" s="12"/>
      <c r="K113" s="12"/>
      <c r="L113" s="12"/>
    </row>
    <row r="114" spans="3:36" ht="12.75" hidden="1" customHeight="1" thickBot="1" x14ac:dyDescent="0.25">
      <c r="E114" s="12" t="s">
        <v>138</v>
      </c>
      <c r="F114" s="23">
        <f>(F95+F94)/2*G114</f>
        <v>0</v>
      </c>
      <c r="G114" s="24">
        <v>0.13078000000000001</v>
      </c>
      <c r="H114" s="12" t="s">
        <v>139</v>
      </c>
      <c r="I114" s="12"/>
      <c r="J114" s="12"/>
      <c r="K114" s="12"/>
      <c r="L114" s="12"/>
    </row>
    <row r="115" spans="3:36" ht="12.75" hidden="1" customHeight="1" thickBot="1" x14ac:dyDescent="0.25">
      <c r="E115" s="12" t="s">
        <v>140</v>
      </c>
      <c r="F115" s="29">
        <f>F111*G115</f>
        <v>4.4999999999999998E-2</v>
      </c>
      <c r="G115" s="12">
        <f>0.009</f>
        <v>8.9999999999999993E-3</v>
      </c>
      <c r="H115" s="12" t="s">
        <v>141</v>
      </c>
      <c r="I115" s="12"/>
      <c r="J115" s="12"/>
      <c r="K115" s="12"/>
      <c r="L115" s="12"/>
      <c r="AD115" s="330"/>
      <c r="AE115" s="330"/>
      <c r="AF115" s="330"/>
      <c r="AG115" s="330"/>
      <c r="AH115" s="331"/>
      <c r="AI115" s="332" t="s">
        <v>144</v>
      </c>
      <c r="AJ115" s="332" t="s">
        <v>145</v>
      </c>
    </row>
    <row r="116" spans="3:36" ht="12.75" customHeight="1" x14ac:dyDescent="0.2">
      <c r="E116" s="12" t="s">
        <v>142</v>
      </c>
      <c r="F116" s="28">
        <f>SUM(F114:F115)</f>
        <v>4.4999999999999998E-2</v>
      </c>
      <c r="G116" s="22" t="s">
        <v>143</v>
      </c>
      <c r="H116" s="12"/>
      <c r="I116" s="12"/>
      <c r="J116" s="12"/>
      <c r="K116" s="12"/>
      <c r="L116" s="12"/>
      <c r="AD116" s="333"/>
      <c r="AE116" s="333"/>
      <c r="AF116" s="333"/>
      <c r="AG116" s="333"/>
      <c r="AH116" s="334"/>
      <c r="AI116" s="333"/>
      <c r="AJ116" s="333"/>
    </row>
    <row r="117" spans="3:36" ht="12.75" customHeight="1" x14ac:dyDescent="0.2">
      <c r="AD117" s="335"/>
      <c r="AE117" s="335"/>
      <c r="AF117" s="336"/>
      <c r="AG117" s="336"/>
      <c r="AH117" s="336"/>
      <c r="AI117" s="337">
        <f>C9</f>
        <v>0</v>
      </c>
      <c r="AJ117" s="338">
        <f>D9</f>
        <v>0</v>
      </c>
    </row>
    <row r="118" spans="3:36" ht="12.75" customHeight="1" x14ac:dyDescent="0.2"/>
    <row r="119" spans="3:36" ht="12.75" customHeight="1" x14ac:dyDescent="0.2"/>
    <row r="120" spans="3:36" ht="12.75" customHeight="1" x14ac:dyDescent="0.2"/>
    <row r="121" spans="3:36" ht="12.75" customHeight="1" x14ac:dyDescent="0.2"/>
    <row r="122" spans="3:36" ht="12.75" customHeight="1" x14ac:dyDescent="0.2"/>
    <row r="123" spans="3:36" ht="12.75" customHeight="1" x14ac:dyDescent="0.2"/>
    <row r="126" spans="3:36" x14ac:dyDescent="0.2">
      <c r="H126" s="293"/>
    </row>
    <row r="128" spans="3:36" x14ac:dyDescent="0.2">
      <c r="C128" s="67" t="s">
        <v>259</v>
      </c>
      <c r="D128" s="141" t="s">
        <v>260</v>
      </c>
      <c r="E128" s="67" t="s">
        <v>261</v>
      </c>
      <c r="F128" s="67" t="s">
        <v>262</v>
      </c>
      <c r="G128" s="67" t="s">
        <v>263</v>
      </c>
      <c r="H128" s="67" t="s">
        <v>264</v>
      </c>
    </row>
    <row r="129" spans="2:9" x14ac:dyDescent="0.2">
      <c r="B129" s="339" t="s">
        <v>265</v>
      </c>
      <c r="C129" s="339"/>
      <c r="D129" s="340"/>
      <c r="E129" s="339"/>
      <c r="F129" s="339"/>
      <c r="G129" s="339">
        <f>C129-E129</f>
        <v>0</v>
      </c>
      <c r="H129" s="341">
        <f>D129-F129</f>
        <v>0</v>
      </c>
      <c r="I129" s="339" t="s">
        <v>265</v>
      </c>
    </row>
    <row r="130" spans="2:9" x14ac:dyDescent="0.2">
      <c r="B130" s="339" t="s">
        <v>266</v>
      </c>
      <c r="C130" s="339"/>
      <c r="D130" s="340"/>
      <c r="E130" s="339"/>
      <c r="F130" s="339"/>
      <c r="G130" s="339">
        <f t="shared" ref="G130:H143" si="5">C130-E130</f>
        <v>0</v>
      </c>
      <c r="H130" s="341">
        <f t="shared" si="5"/>
        <v>0</v>
      </c>
      <c r="I130" s="339" t="s">
        <v>266</v>
      </c>
    </row>
    <row r="131" spans="2:9" x14ac:dyDescent="0.2">
      <c r="B131" s="339" t="s">
        <v>267</v>
      </c>
      <c r="C131" s="339"/>
      <c r="D131" s="340"/>
      <c r="E131" s="339"/>
      <c r="F131" s="339"/>
      <c r="G131" s="339">
        <f t="shared" si="5"/>
        <v>0</v>
      </c>
      <c r="H131" s="341">
        <f t="shared" si="5"/>
        <v>0</v>
      </c>
      <c r="I131" s="339" t="s">
        <v>267</v>
      </c>
    </row>
    <row r="132" spans="2:9" x14ac:dyDescent="0.2">
      <c r="B132" s="339" t="s">
        <v>268</v>
      </c>
      <c r="C132" s="339"/>
      <c r="D132" s="340"/>
      <c r="E132" s="339"/>
      <c r="F132" s="339"/>
      <c r="G132" s="339">
        <f t="shared" si="5"/>
        <v>0</v>
      </c>
      <c r="H132" s="341">
        <f t="shared" si="5"/>
        <v>0</v>
      </c>
      <c r="I132" s="339" t="s">
        <v>268</v>
      </c>
    </row>
    <row r="133" spans="2:9" x14ac:dyDescent="0.2">
      <c r="B133" s="339" t="s">
        <v>269</v>
      </c>
      <c r="C133" s="339"/>
      <c r="D133" s="340"/>
      <c r="E133" s="339"/>
      <c r="F133" s="339"/>
      <c r="G133" s="339">
        <f t="shared" si="5"/>
        <v>0</v>
      </c>
      <c r="H133" s="341">
        <f t="shared" si="5"/>
        <v>0</v>
      </c>
      <c r="I133" s="339" t="s">
        <v>269</v>
      </c>
    </row>
    <row r="134" spans="2:9" x14ac:dyDescent="0.2">
      <c r="B134" s="339" t="s">
        <v>270</v>
      </c>
      <c r="C134" s="339"/>
      <c r="D134" s="340"/>
      <c r="E134" s="339"/>
      <c r="F134" s="339"/>
      <c r="G134" s="339">
        <f t="shared" si="5"/>
        <v>0</v>
      </c>
      <c r="H134" s="341">
        <f t="shared" si="5"/>
        <v>0</v>
      </c>
      <c r="I134" s="339" t="s">
        <v>270</v>
      </c>
    </row>
    <row r="135" spans="2:9" x14ac:dyDescent="0.2">
      <c r="B135" s="339" t="s">
        <v>271</v>
      </c>
      <c r="C135" s="339"/>
      <c r="D135" s="340"/>
      <c r="E135" s="339"/>
      <c r="F135" s="339"/>
      <c r="G135" s="339">
        <f t="shared" si="5"/>
        <v>0</v>
      </c>
      <c r="H135" s="341">
        <f t="shared" si="5"/>
        <v>0</v>
      </c>
      <c r="I135" s="339" t="s">
        <v>271</v>
      </c>
    </row>
    <row r="136" spans="2:9" x14ac:dyDescent="0.2">
      <c r="B136" s="339" t="s">
        <v>272</v>
      </c>
      <c r="C136" s="339"/>
      <c r="D136" s="340"/>
      <c r="E136" s="339"/>
      <c r="F136" s="339"/>
      <c r="G136" s="339">
        <f t="shared" si="5"/>
        <v>0</v>
      </c>
      <c r="H136" s="341">
        <f t="shared" si="5"/>
        <v>0</v>
      </c>
      <c r="I136" s="339" t="s">
        <v>272</v>
      </c>
    </row>
    <row r="137" spans="2:9" x14ac:dyDescent="0.2">
      <c r="B137" s="339" t="s">
        <v>273</v>
      </c>
      <c r="C137" s="339"/>
      <c r="D137" s="340"/>
      <c r="E137" s="339"/>
      <c r="F137" s="339"/>
      <c r="G137" s="339">
        <f t="shared" si="5"/>
        <v>0</v>
      </c>
      <c r="H137" s="341">
        <f t="shared" si="5"/>
        <v>0</v>
      </c>
      <c r="I137" s="339" t="s">
        <v>273</v>
      </c>
    </row>
    <row r="138" spans="2:9" x14ac:dyDescent="0.2">
      <c r="B138" s="339" t="s">
        <v>274</v>
      </c>
      <c r="C138" s="339"/>
      <c r="D138" s="340"/>
      <c r="E138" s="339"/>
      <c r="F138" s="339"/>
      <c r="G138" s="339">
        <f t="shared" si="5"/>
        <v>0</v>
      </c>
      <c r="H138" s="341">
        <f t="shared" si="5"/>
        <v>0</v>
      </c>
      <c r="I138" s="339" t="s">
        <v>274</v>
      </c>
    </row>
    <row r="139" spans="2:9" x14ac:dyDescent="0.2">
      <c r="B139" s="339" t="s">
        <v>275</v>
      </c>
      <c r="C139" s="339"/>
      <c r="D139" s="340"/>
      <c r="E139" s="339"/>
      <c r="F139" s="339"/>
      <c r="G139" s="339">
        <f t="shared" si="5"/>
        <v>0</v>
      </c>
      <c r="H139" s="341">
        <f t="shared" si="5"/>
        <v>0</v>
      </c>
      <c r="I139" s="339" t="s">
        <v>275</v>
      </c>
    </row>
    <row r="140" spans="2:9" x14ac:dyDescent="0.2">
      <c r="B140" s="339" t="s">
        <v>276</v>
      </c>
      <c r="C140" s="339"/>
      <c r="D140" s="340"/>
      <c r="E140" s="339"/>
      <c r="F140" s="339"/>
      <c r="G140" s="339">
        <f t="shared" si="5"/>
        <v>0</v>
      </c>
      <c r="H140" s="341">
        <f t="shared" si="5"/>
        <v>0</v>
      </c>
      <c r="I140" s="339" t="s">
        <v>276</v>
      </c>
    </row>
    <row r="141" spans="2:9" x14ac:dyDescent="0.2">
      <c r="B141" s="339" t="s">
        <v>277</v>
      </c>
      <c r="C141" s="339"/>
      <c r="D141" s="340"/>
      <c r="E141" s="339"/>
      <c r="F141" s="339"/>
      <c r="G141" s="339">
        <f t="shared" si="5"/>
        <v>0</v>
      </c>
      <c r="H141" s="341">
        <f t="shared" si="5"/>
        <v>0</v>
      </c>
      <c r="I141" s="339" t="s">
        <v>277</v>
      </c>
    </row>
    <row r="142" spans="2:9" x14ac:dyDescent="0.2">
      <c r="B142" s="339" t="s">
        <v>278</v>
      </c>
      <c r="C142" s="339"/>
      <c r="D142" s="340"/>
      <c r="E142" s="339"/>
      <c r="F142" s="339"/>
      <c r="G142" s="339">
        <f t="shared" si="5"/>
        <v>0</v>
      </c>
      <c r="H142" s="341">
        <f t="shared" si="5"/>
        <v>0</v>
      </c>
      <c r="I142" s="339" t="s">
        <v>278</v>
      </c>
    </row>
    <row r="143" spans="2:9" x14ac:dyDescent="0.2">
      <c r="B143" s="339" t="s">
        <v>279</v>
      </c>
      <c r="C143" s="339"/>
      <c r="D143" s="340"/>
      <c r="E143" s="339"/>
      <c r="F143" s="339"/>
      <c r="G143" s="339">
        <f t="shared" si="5"/>
        <v>0</v>
      </c>
      <c r="H143" s="341">
        <f t="shared" si="5"/>
        <v>0</v>
      </c>
      <c r="I143" s="339" t="s">
        <v>279</v>
      </c>
    </row>
    <row r="144" spans="2:9" x14ac:dyDescent="0.2">
      <c r="C144" s="32">
        <f>SUM(C129:C143)</f>
        <v>0</v>
      </c>
      <c r="D144" s="32">
        <f t="shared" ref="D144:H144" si="6">SUM(D129:D143)</f>
        <v>0</v>
      </c>
      <c r="E144" s="32">
        <f t="shared" si="6"/>
        <v>0</v>
      </c>
      <c r="F144" s="32">
        <f t="shared" si="6"/>
        <v>0</v>
      </c>
      <c r="G144" s="32">
        <f t="shared" si="6"/>
        <v>0</v>
      </c>
      <c r="H144" s="32">
        <f t="shared" si="6"/>
        <v>0</v>
      </c>
    </row>
  </sheetData>
  <mergeCells count="30">
    <mergeCell ref="BC68:CE68"/>
    <mergeCell ref="BC67:CE67"/>
    <mergeCell ref="BC66:CE66"/>
    <mergeCell ref="AD70:AG70"/>
    <mergeCell ref="AD72:AD75"/>
    <mergeCell ref="AD87:AJ87"/>
    <mergeCell ref="AD91:AJ91"/>
    <mergeCell ref="K99:L99"/>
    <mergeCell ref="BC69:CE69"/>
    <mergeCell ref="AE89:AE90"/>
    <mergeCell ref="AD89:AD90"/>
    <mergeCell ref="AO38:AP38"/>
    <mergeCell ref="AO39:AP39"/>
    <mergeCell ref="AY38:BB38"/>
    <mergeCell ref="AS38:AX38"/>
    <mergeCell ref="AQ38:AR38"/>
    <mergeCell ref="AR65:AZ65"/>
    <mergeCell ref="BC38:BF38"/>
    <mergeCell ref="BG38:BM38"/>
    <mergeCell ref="AQ39:AR39"/>
    <mergeCell ref="BG39:BM39"/>
    <mergeCell ref="BC39:BF39"/>
    <mergeCell ref="AY39:BB39"/>
    <mergeCell ref="AS39:AX39"/>
    <mergeCell ref="BN38:BT38"/>
    <mergeCell ref="BN39:BT39"/>
    <mergeCell ref="BN40:BT40"/>
    <mergeCell ref="AR63:AZ63"/>
    <mergeCell ref="AR64:AZ64"/>
    <mergeCell ref="AR62:AZ62"/>
  </mergeCells>
  <phoneticPr fontId="2" type="noConversion"/>
  <dataValidations count="3">
    <dataValidation type="list" allowBlank="1" showInputMessage="1" showErrorMessage="1" sqref="T2" xr:uid="{31CCFE40-78A1-48C5-AAD8-1BA9CDD321C9}">
      <formula1>"Apartment, Business, City, County, HOA, Other, Parks, Property Management, Residential, Schools, University"</formula1>
    </dataValidation>
    <dataValidation type="list" allowBlank="1" showInputMessage="1" showErrorMessage="1" sqref="U2" xr:uid="{E13C76D1-7CEE-43F1-9814-42B9AE36BCF3}">
      <formula1>"Eastern NC, Western NC, Virginia, Pennsylvania, Washington DC, West Virginia, New York, Outside Territory"</formula1>
    </dataValidation>
    <dataValidation type="list" allowBlank="1" showInputMessage="1" showErrorMessage="1" sqref="V2" xr:uid="{54DC7803-F86D-4D50-B6A6-9954E5205BC0}">
      <formula1>"Repeat Customer, Salesperson, Inside Sales, Trade Show (National), Trade Show (Local), Website/Call-In, Referral, National Account Co-Op"</formula1>
    </dataValidation>
  </dataValidations>
  <pageMargins left="1.24" right="0.24" top="1.6" bottom="0.25" header="0.32" footer="0.25"/>
  <pageSetup scale="45" orientation="landscape" horizontalDpi="4294967293" r:id="rId1"/>
  <headerFooter alignWithMargins="0">
    <oddHeader>&amp;L&amp;G&amp;C&amp;20PROJECT SUMMARY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469"/>
  <sheetViews>
    <sheetView topLeftCell="D72" workbookViewId="0">
      <selection activeCell="AC16" sqref="AC16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/>
      <c r="G1" s="342" t="s">
        <v>147</v>
      </c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 t="s">
        <v>297</v>
      </c>
      <c r="AU3" s="67" t="s">
        <v>298</v>
      </c>
      <c r="AV3" s="67" t="s">
        <v>299</v>
      </c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SUM(AL22:AL1229)</f>
        <v>0</v>
      </c>
      <c r="G14" s="3"/>
      <c r="H14" s="3"/>
      <c r="I14" s="3" t="s">
        <v>170</v>
      </c>
      <c r="J14" s="386">
        <f>SUM(AM22:AM1155)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SUM(AO22:AO1155)</f>
        <v>0</v>
      </c>
      <c r="G15" s="3"/>
      <c r="H15" s="3"/>
      <c r="I15" s="3" t="s">
        <v>171</v>
      </c>
      <c r="J15" s="388">
        <f>SUM(AN22:AN1155)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SUM(AR22:AR1155)</f>
        <v>0</v>
      </c>
      <c r="G16" s="3"/>
      <c r="H16" s="3"/>
      <c r="I16" s="3" t="s">
        <v>173</v>
      </c>
      <c r="J16" s="390">
        <f>SUM(AP22:AP1155)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SUM(I22:I1155)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SUM(O22:O1155)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SUM(AT22:AT1155)</f>
        <v>0</v>
      </c>
      <c r="G19" s="3"/>
      <c r="H19" s="348"/>
      <c r="I19" s="3" t="s">
        <v>176</v>
      </c>
      <c r="J19" s="394">
        <f>SUM(L22:L1155)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" si="2">IF(U18=U20,"OK","ERR")</f>
        <v>OK</v>
      </c>
      <c r="V19" s="372" t="str">
        <f t="shared" ref="V19:Z19" si="3">IF(V18=V20,"OK","ERR")</f>
        <v>OK</v>
      </c>
      <c r="W19" s="372" t="str">
        <f t="shared" si="3"/>
        <v>OK</v>
      </c>
      <c r="X19" s="372" t="str">
        <f t="shared" si="3"/>
        <v>OK</v>
      </c>
      <c r="Y19" s="372" t="str">
        <f t="shared" si="3"/>
        <v>OK</v>
      </c>
      <c r="Z19" s="372" t="str">
        <f t="shared" si="3"/>
        <v>OK</v>
      </c>
      <c r="AA19" s="372" t="str">
        <f t="shared" ref="AA19" si="4">IF(AA18=AA20,"OK","ERR")</f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V19" s="375" t="s">
        <v>299</v>
      </c>
      <c r="AW19" s="375" t="s">
        <v>300</v>
      </c>
      <c r="AX19" s="375" t="s">
        <v>297</v>
      </c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5">SUM(P22:P1087)</f>
        <v>0</v>
      </c>
      <c r="Q20" s="392">
        <f t="shared" si="5"/>
        <v>0</v>
      </c>
      <c r="R20" s="392">
        <f t="shared" si="5"/>
        <v>0</v>
      </c>
      <c r="S20" s="392">
        <f t="shared" si="5"/>
        <v>0</v>
      </c>
      <c r="T20" s="392">
        <f t="shared" si="5"/>
        <v>0</v>
      </c>
      <c r="U20" s="392">
        <f t="shared" si="5"/>
        <v>0</v>
      </c>
      <c r="V20" s="392">
        <f t="shared" ref="V20:AA20" si="6">SUM(V22:V1162)</f>
        <v>0</v>
      </c>
      <c r="W20" s="392">
        <f t="shared" si="6"/>
        <v>0</v>
      </c>
      <c r="X20" s="392">
        <f t="shared" si="6"/>
        <v>0</v>
      </c>
      <c r="Y20" s="392">
        <f t="shared" si="6"/>
        <v>0</v>
      </c>
      <c r="Z20" s="392">
        <f t="shared" si="6"/>
        <v>0</v>
      </c>
      <c r="AA20" s="392">
        <f t="shared" si="6"/>
        <v>0</v>
      </c>
      <c r="AB20" s="392">
        <f>SUM(AB22:AB1162)</f>
        <v>0</v>
      </c>
      <c r="AC20" s="392">
        <f>SUM(AC22:AC1162)</f>
        <v>0</v>
      </c>
      <c r="AD20" s="392">
        <f>SUM(AD22:AD1162)</f>
        <v>0</v>
      </c>
      <c r="AE20" s="392">
        <f>SUM(AE22:AE1162)</f>
        <v>0</v>
      </c>
      <c r="AF20" s="392">
        <f>SUM(AF22:AF1162)</f>
        <v>0</v>
      </c>
      <c r="AG20" s="392"/>
      <c r="AH20" s="396"/>
      <c r="AI20" s="396">
        <f>SUM(AI22:AI351)</f>
        <v>0</v>
      </c>
      <c r="AJ20" s="396">
        <f>SUM(AJ22:AJ351)</f>
        <v>0</v>
      </c>
      <c r="AK20" s="396">
        <f>SUM(AK22:AK351)</f>
        <v>0</v>
      </c>
      <c r="AL20" s="12"/>
      <c r="AM20" s="12"/>
      <c r="AN20" s="12"/>
      <c r="AO20" s="12"/>
      <c r="AP20" s="345"/>
      <c r="AQ20" s="346"/>
      <c r="AV20" s="397">
        <f>SUM(AV22:AV352)</f>
        <v>0</v>
      </c>
      <c r="AW20" s="397">
        <f>SUM(AW22:AW352)</f>
        <v>0</v>
      </c>
      <c r="AX20" s="397">
        <f>SUM(AX22:AX352)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285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26" si="7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85" si="8">IF(K22="s",AT22,AP22)</f>
        <v>-</v>
      </c>
      <c r="M22" s="415"/>
      <c r="N22" s="415"/>
      <c r="O22" s="160" t="str">
        <f t="shared" ref="O22:O26" si="9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85" si="10">IF(F22&gt;(A22*12),"error","OK")</f>
        <v>OK</v>
      </c>
      <c r="AI22" s="22">
        <f t="shared" ref="AI22:AI85" si="11">IF(O22="-",0,IF(O22&gt;7.999,1,0))</f>
        <v>0</v>
      </c>
      <c r="AJ22" s="22">
        <f t="shared" ref="AJ22:AJ85" si="12">IF(O22&lt;8,IF(O22&gt;3.999,1,0),0)</f>
        <v>0</v>
      </c>
      <c r="AK22" s="22">
        <f t="shared" ref="AK22:AK85" si="13">IF(O22&lt;4,IF(O22&gt;0,1,0),0)</f>
        <v>0</v>
      </c>
      <c r="AL22" s="22">
        <f t="shared" ref="AL22:AL85" si="14">IF(K22="S",1,0)</f>
        <v>0</v>
      </c>
      <c r="AM22" s="22">
        <f t="shared" ref="AM22:AM85" si="15">IF(K22="C",1,0)</f>
        <v>0</v>
      </c>
      <c r="AN22" s="22">
        <f t="shared" ref="AN22:AN85" si="16">IF(K22="c",F22/12,0)</f>
        <v>0</v>
      </c>
      <c r="AO22" s="418" t="b">
        <f t="shared" ref="AO22:AO85" si="17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85" si="18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36"/>
      <c r="G23" s="412"/>
      <c r="H23" s="412"/>
      <c r="I23" s="413" t="str">
        <f t="shared" si="7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8"/>
        <v>-</v>
      </c>
      <c r="M23" s="415"/>
      <c r="N23" s="415"/>
      <c r="O23" s="160" t="str">
        <f t="shared" si="9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10"/>
        <v>OK</v>
      </c>
      <c r="AI23" s="22">
        <f t="shared" si="11"/>
        <v>0</v>
      </c>
      <c r="AJ23" s="22">
        <f t="shared" si="12"/>
        <v>0</v>
      </c>
      <c r="AK23" s="22">
        <f t="shared" si="13"/>
        <v>0</v>
      </c>
      <c r="AL23" s="22">
        <f t="shared" si="14"/>
        <v>0</v>
      </c>
      <c r="AM23" s="22">
        <f t="shared" si="15"/>
        <v>0</v>
      </c>
      <c r="AN23" s="22">
        <f t="shared" si="16"/>
        <v>0</v>
      </c>
      <c r="AO23" s="418" t="b">
        <f t="shared" si="17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8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81" si="19">IF(AI23=1,AT23,0)</f>
        <v>0</v>
      </c>
      <c r="AW23" s="67">
        <f t="shared" ref="AW23:AW81" si="20">IF(AJ23=1,AT23,0)</f>
        <v>0</v>
      </c>
      <c r="AX23" s="397">
        <f t="shared" ref="AX23:AX81" si="21">IF(AK23=1,AT23,0)</f>
        <v>0</v>
      </c>
      <c r="AY23" s="32"/>
      <c r="AZ23" s="32"/>
      <c r="BA23" s="423" t="str">
        <f t="shared" ref="BA23:BA86" si="22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80" si="23">C23+1</f>
        <v>3</v>
      </c>
      <c r="D24" s="411"/>
      <c r="E24" s="411"/>
      <c r="F24" s="436"/>
      <c r="G24" s="412"/>
      <c r="H24" s="412"/>
      <c r="I24" s="413" t="str">
        <f t="shared" si="7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8"/>
        <v>-</v>
      </c>
      <c r="M24" s="415"/>
      <c r="N24" s="415"/>
      <c r="O24" s="160" t="str">
        <f t="shared" si="9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10"/>
        <v>OK</v>
      </c>
      <c r="AI24" s="22">
        <f t="shared" si="11"/>
        <v>0</v>
      </c>
      <c r="AJ24" s="22">
        <f t="shared" si="12"/>
        <v>0</v>
      </c>
      <c r="AK24" s="22">
        <f t="shared" si="13"/>
        <v>0</v>
      </c>
      <c r="AL24" s="22">
        <f t="shared" si="14"/>
        <v>0</v>
      </c>
      <c r="AM24" s="22">
        <f t="shared" si="15"/>
        <v>0</v>
      </c>
      <c r="AN24" s="22">
        <f t="shared" si="16"/>
        <v>0</v>
      </c>
      <c r="AO24" s="418" t="b">
        <f t="shared" si="17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8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9"/>
        <v>0</v>
      </c>
      <c r="AW24" s="67">
        <f t="shared" si="20"/>
        <v>0</v>
      </c>
      <c r="AX24" s="397">
        <f t="shared" si="21"/>
        <v>0</v>
      </c>
      <c r="AY24" s="32"/>
      <c r="AZ24" s="32"/>
      <c r="BA24" s="423" t="str">
        <f t="shared" si="22"/>
        <v xml:space="preserve"> </v>
      </c>
    </row>
    <row r="25" spans="1:53" s="339" customFormat="1" ht="15" x14ac:dyDescent="0.2">
      <c r="A25" s="409"/>
      <c r="B25" s="409"/>
      <c r="C25" s="410">
        <f t="shared" si="23"/>
        <v>4</v>
      </c>
      <c r="D25" s="411"/>
      <c r="E25" s="411"/>
      <c r="F25" s="436"/>
      <c r="G25" s="412"/>
      <c r="H25" s="412"/>
      <c r="I25" s="413" t="str">
        <f t="shared" si="7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8"/>
        <v>-</v>
      </c>
      <c r="M25" s="415"/>
      <c r="N25" s="415"/>
      <c r="O25" s="160" t="str">
        <f t="shared" si="9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10"/>
        <v>OK</v>
      </c>
      <c r="AI25" s="22">
        <f t="shared" si="11"/>
        <v>0</v>
      </c>
      <c r="AJ25" s="22">
        <f t="shared" si="12"/>
        <v>0</v>
      </c>
      <c r="AK25" s="22">
        <f t="shared" si="13"/>
        <v>0</v>
      </c>
      <c r="AL25" s="22">
        <f t="shared" si="14"/>
        <v>0</v>
      </c>
      <c r="AM25" s="22">
        <f t="shared" si="15"/>
        <v>0</v>
      </c>
      <c r="AN25" s="22">
        <f t="shared" si="16"/>
        <v>0</v>
      </c>
      <c r="AO25" s="418" t="b">
        <f t="shared" si="17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8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9"/>
        <v>0</v>
      </c>
      <c r="AW25" s="67">
        <f t="shared" si="20"/>
        <v>0</v>
      </c>
      <c r="AX25" s="397">
        <f t="shared" si="21"/>
        <v>0</v>
      </c>
      <c r="AY25" s="32"/>
      <c r="AZ25" s="32"/>
      <c r="BA25" s="423" t="str">
        <f t="shared" si="22"/>
        <v xml:space="preserve"> </v>
      </c>
    </row>
    <row r="26" spans="1:53" s="339" customFormat="1" ht="15" x14ac:dyDescent="0.2">
      <c r="A26" s="409"/>
      <c r="B26" s="409"/>
      <c r="C26" s="410">
        <f t="shared" si="23"/>
        <v>5</v>
      </c>
      <c r="D26" s="411"/>
      <c r="E26" s="411"/>
      <c r="F26" s="436"/>
      <c r="G26" s="412"/>
      <c r="H26" s="412"/>
      <c r="I26" s="413" t="str">
        <f t="shared" si="7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8"/>
        <v>-</v>
      </c>
      <c r="M26" s="415"/>
      <c r="N26" s="415"/>
      <c r="O26" s="160" t="str">
        <f t="shared" si="9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10"/>
        <v>OK</v>
      </c>
      <c r="AI26" s="22">
        <f t="shared" si="11"/>
        <v>0</v>
      </c>
      <c r="AJ26" s="22">
        <f t="shared" si="12"/>
        <v>0</v>
      </c>
      <c r="AK26" s="22">
        <f t="shared" si="13"/>
        <v>0</v>
      </c>
      <c r="AL26" s="22">
        <f t="shared" si="14"/>
        <v>0</v>
      </c>
      <c r="AM26" s="22">
        <f t="shared" si="15"/>
        <v>0</v>
      </c>
      <c r="AN26" s="22">
        <f t="shared" si="16"/>
        <v>0</v>
      </c>
      <c r="AO26" s="418" t="b">
        <f t="shared" si="17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8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9"/>
        <v>0</v>
      </c>
      <c r="AW26" s="67">
        <f t="shared" si="20"/>
        <v>0</v>
      </c>
      <c r="AX26" s="397">
        <f t="shared" si="21"/>
        <v>0</v>
      </c>
      <c r="AY26" s="32"/>
      <c r="AZ26" s="32"/>
      <c r="BA26" s="423" t="str">
        <f t="shared" si="22"/>
        <v xml:space="preserve"> </v>
      </c>
    </row>
    <row r="27" spans="1:53" s="339" customFormat="1" ht="15" x14ac:dyDescent="0.2">
      <c r="A27" s="409"/>
      <c r="B27" s="409"/>
      <c r="C27" s="410">
        <f t="shared" si="23"/>
        <v>6</v>
      </c>
      <c r="D27" s="411"/>
      <c r="E27" s="411"/>
      <c r="F27" s="436"/>
      <c r="G27" s="412"/>
      <c r="H27" s="412"/>
      <c r="I27" s="413" t="str">
        <f t="shared" ref="I27:I84" si="24">IF(K27="s",A27*B27,"-")</f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8"/>
        <v>-</v>
      </c>
      <c r="M27" s="415"/>
      <c r="N27" s="415"/>
      <c r="O27" s="160" t="str">
        <f t="shared" ref="O27:O84" si="25">IF(K27="S",IF(D27&lt;E27,E27,D27),"-")</f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10"/>
        <v>OK</v>
      </c>
      <c r="AI27" s="22">
        <f t="shared" si="11"/>
        <v>0</v>
      </c>
      <c r="AJ27" s="22">
        <f t="shared" si="12"/>
        <v>0</v>
      </c>
      <c r="AK27" s="22">
        <f t="shared" si="13"/>
        <v>0</v>
      </c>
      <c r="AL27" s="22">
        <f t="shared" si="14"/>
        <v>0</v>
      </c>
      <c r="AM27" s="22">
        <f t="shared" si="15"/>
        <v>0</v>
      </c>
      <c r="AN27" s="22">
        <f t="shared" si="16"/>
        <v>0</v>
      </c>
      <c r="AO27" s="418" t="b">
        <f t="shared" si="17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8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9"/>
        <v>0</v>
      </c>
      <c r="AW27" s="67">
        <f t="shared" si="20"/>
        <v>0</v>
      </c>
      <c r="AX27" s="397">
        <f t="shared" si="21"/>
        <v>0</v>
      </c>
      <c r="AY27" s="32"/>
      <c r="AZ27" s="32"/>
      <c r="BA27" s="423" t="str">
        <f t="shared" si="22"/>
        <v xml:space="preserve"> </v>
      </c>
    </row>
    <row r="28" spans="1:53" s="339" customFormat="1" ht="15" x14ac:dyDescent="0.2">
      <c r="A28" s="409"/>
      <c r="B28" s="409"/>
      <c r="C28" s="410">
        <f t="shared" si="23"/>
        <v>7</v>
      </c>
      <c r="D28" s="411"/>
      <c r="E28" s="411"/>
      <c r="F28" s="436"/>
      <c r="G28" s="412"/>
      <c r="H28" s="412"/>
      <c r="I28" s="413" t="str">
        <f t="shared" si="24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8"/>
        <v>-</v>
      </c>
      <c r="M28" s="415"/>
      <c r="N28" s="415"/>
      <c r="O28" s="160" t="str">
        <f t="shared" si="25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10"/>
        <v>OK</v>
      </c>
      <c r="AI28" s="22">
        <f t="shared" si="11"/>
        <v>0</v>
      </c>
      <c r="AJ28" s="22">
        <f t="shared" si="12"/>
        <v>0</v>
      </c>
      <c r="AK28" s="22">
        <f t="shared" si="13"/>
        <v>0</v>
      </c>
      <c r="AL28" s="22">
        <f t="shared" si="14"/>
        <v>0</v>
      </c>
      <c r="AM28" s="22">
        <f t="shared" si="15"/>
        <v>0</v>
      </c>
      <c r="AN28" s="22">
        <f t="shared" si="16"/>
        <v>0</v>
      </c>
      <c r="AO28" s="418" t="b">
        <f t="shared" si="17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8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9"/>
        <v>0</v>
      </c>
      <c r="AW28" s="67">
        <f t="shared" si="20"/>
        <v>0</v>
      </c>
      <c r="AX28" s="397">
        <f t="shared" si="21"/>
        <v>0</v>
      </c>
      <c r="AY28" s="32"/>
      <c r="AZ28" s="32"/>
      <c r="BA28" s="423" t="str">
        <f t="shared" si="22"/>
        <v xml:space="preserve"> </v>
      </c>
    </row>
    <row r="29" spans="1:53" s="339" customFormat="1" ht="15" x14ac:dyDescent="0.2">
      <c r="A29" s="409"/>
      <c r="B29" s="409"/>
      <c r="C29" s="410">
        <f t="shared" si="23"/>
        <v>8</v>
      </c>
      <c r="D29" s="411"/>
      <c r="E29" s="411"/>
      <c r="F29" s="436"/>
      <c r="G29" s="412"/>
      <c r="H29" s="412"/>
      <c r="I29" s="413" t="str">
        <f t="shared" si="24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8"/>
        <v>-</v>
      </c>
      <c r="M29" s="415"/>
      <c r="N29" s="415"/>
      <c r="O29" s="160" t="str">
        <f t="shared" si="25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10"/>
        <v>OK</v>
      </c>
      <c r="AI29" s="22">
        <f t="shared" si="11"/>
        <v>0</v>
      </c>
      <c r="AJ29" s="22">
        <f t="shared" si="12"/>
        <v>0</v>
      </c>
      <c r="AK29" s="22">
        <f t="shared" si="13"/>
        <v>0</v>
      </c>
      <c r="AL29" s="22">
        <f t="shared" si="14"/>
        <v>0</v>
      </c>
      <c r="AM29" s="22">
        <f t="shared" si="15"/>
        <v>0</v>
      </c>
      <c r="AN29" s="22">
        <f t="shared" si="16"/>
        <v>0</v>
      </c>
      <c r="AO29" s="418" t="b">
        <f t="shared" si="17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8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9"/>
        <v>0</v>
      </c>
      <c r="AW29" s="67">
        <f t="shared" si="20"/>
        <v>0</v>
      </c>
      <c r="AX29" s="397">
        <f t="shared" si="21"/>
        <v>0</v>
      </c>
      <c r="AY29" s="32"/>
      <c r="AZ29" s="32"/>
      <c r="BA29" s="423" t="str">
        <f t="shared" si="22"/>
        <v xml:space="preserve"> </v>
      </c>
    </row>
    <row r="30" spans="1:53" s="339" customFormat="1" ht="15" x14ac:dyDescent="0.2">
      <c r="A30" s="409"/>
      <c r="B30" s="409"/>
      <c r="C30" s="410">
        <f t="shared" si="23"/>
        <v>9</v>
      </c>
      <c r="D30" s="411"/>
      <c r="E30" s="411"/>
      <c r="F30" s="436"/>
      <c r="G30" s="412"/>
      <c r="H30" s="412"/>
      <c r="I30" s="413" t="str">
        <f t="shared" si="24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8"/>
        <v>-</v>
      </c>
      <c r="M30" s="415"/>
      <c r="N30" s="415"/>
      <c r="O30" s="160" t="str">
        <f t="shared" si="25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10"/>
        <v>OK</v>
      </c>
      <c r="AI30" s="22">
        <f t="shared" si="11"/>
        <v>0</v>
      </c>
      <c r="AJ30" s="22">
        <f t="shared" si="12"/>
        <v>0</v>
      </c>
      <c r="AK30" s="22">
        <f t="shared" si="13"/>
        <v>0</v>
      </c>
      <c r="AL30" s="22">
        <f t="shared" si="14"/>
        <v>0</v>
      </c>
      <c r="AM30" s="22">
        <f t="shared" si="15"/>
        <v>0</v>
      </c>
      <c r="AN30" s="22">
        <f t="shared" si="16"/>
        <v>0</v>
      </c>
      <c r="AO30" s="418" t="b">
        <f t="shared" si="17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8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9"/>
        <v>0</v>
      </c>
      <c r="AW30" s="67">
        <f t="shared" si="20"/>
        <v>0</v>
      </c>
      <c r="AX30" s="397">
        <f t="shared" si="21"/>
        <v>0</v>
      </c>
      <c r="AY30" s="32"/>
      <c r="AZ30" s="32"/>
      <c r="BA30" s="423" t="str">
        <f t="shared" si="22"/>
        <v xml:space="preserve"> </v>
      </c>
    </row>
    <row r="31" spans="1:53" s="339" customFormat="1" ht="15" x14ac:dyDescent="0.2">
      <c r="A31" s="409"/>
      <c r="B31" s="409"/>
      <c r="C31" s="410">
        <f t="shared" si="23"/>
        <v>10</v>
      </c>
      <c r="D31" s="411"/>
      <c r="E31" s="411"/>
      <c r="F31" s="436"/>
      <c r="G31" s="412"/>
      <c r="H31" s="412"/>
      <c r="I31" s="413" t="str">
        <f t="shared" si="24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8"/>
        <v>-</v>
      </c>
      <c r="M31" s="415"/>
      <c r="N31" s="415"/>
      <c r="O31" s="160" t="str">
        <f t="shared" si="25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10"/>
        <v>OK</v>
      </c>
      <c r="AI31" s="22">
        <f t="shared" si="11"/>
        <v>0</v>
      </c>
      <c r="AJ31" s="22">
        <f t="shared" si="12"/>
        <v>0</v>
      </c>
      <c r="AK31" s="22">
        <f t="shared" si="13"/>
        <v>0</v>
      </c>
      <c r="AL31" s="22">
        <f t="shared" si="14"/>
        <v>0</v>
      </c>
      <c r="AM31" s="22">
        <f t="shared" si="15"/>
        <v>0</v>
      </c>
      <c r="AN31" s="22">
        <f t="shared" si="16"/>
        <v>0</v>
      </c>
      <c r="AO31" s="418" t="b">
        <f t="shared" si="17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8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9"/>
        <v>0</v>
      </c>
      <c r="AW31" s="67">
        <f t="shared" si="20"/>
        <v>0</v>
      </c>
      <c r="AX31" s="397">
        <f t="shared" si="21"/>
        <v>0</v>
      </c>
      <c r="AY31" s="32"/>
      <c r="AZ31" s="32"/>
      <c r="BA31" s="423" t="str">
        <f t="shared" si="22"/>
        <v xml:space="preserve"> </v>
      </c>
    </row>
    <row r="32" spans="1:53" s="339" customFormat="1" ht="15" x14ac:dyDescent="0.2">
      <c r="A32" s="409"/>
      <c r="B32" s="409"/>
      <c r="C32" s="410">
        <f t="shared" si="23"/>
        <v>11</v>
      </c>
      <c r="D32" s="411"/>
      <c r="E32" s="411"/>
      <c r="F32" s="436"/>
      <c r="G32" s="412"/>
      <c r="H32" s="412"/>
      <c r="I32" s="413" t="str">
        <f t="shared" si="24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8"/>
        <v>-</v>
      </c>
      <c r="M32" s="415"/>
      <c r="N32" s="415"/>
      <c r="O32" s="160" t="str">
        <f t="shared" si="25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10"/>
        <v>OK</v>
      </c>
      <c r="AI32" s="22">
        <f t="shared" si="11"/>
        <v>0</v>
      </c>
      <c r="AJ32" s="22">
        <f t="shared" si="12"/>
        <v>0</v>
      </c>
      <c r="AK32" s="22">
        <f t="shared" si="13"/>
        <v>0</v>
      </c>
      <c r="AL32" s="22">
        <f t="shared" si="14"/>
        <v>0</v>
      </c>
      <c r="AM32" s="22">
        <f t="shared" si="15"/>
        <v>0</v>
      </c>
      <c r="AN32" s="22">
        <f t="shared" si="16"/>
        <v>0</v>
      </c>
      <c r="AO32" s="418" t="b">
        <f t="shared" si="17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8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9"/>
        <v>0</v>
      </c>
      <c r="AW32" s="67">
        <f t="shared" si="20"/>
        <v>0</v>
      </c>
      <c r="AX32" s="397">
        <f t="shared" si="21"/>
        <v>0</v>
      </c>
      <c r="AY32" s="32"/>
      <c r="AZ32" s="32"/>
      <c r="BA32" s="423" t="str">
        <f t="shared" si="22"/>
        <v xml:space="preserve"> </v>
      </c>
    </row>
    <row r="33" spans="1:53" s="339" customFormat="1" ht="15" x14ac:dyDescent="0.2">
      <c r="A33" s="409"/>
      <c r="B33" s="409"/>
      <c r="C33" s="410">
        <f t="shared" si="23"/>
        <v>12</v>
      </c>
      <c r="D33" s="411"/>
      <c r="E33" s="411"/>
      <c r="F33" s="436"/>
      <c r="G33" s="412"/>
      <c r="H33" s="412"/>
      <c r="I33" s="413" t="str">
        <f t="shared" si="24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8"/>
        <v>-</v>
      </c>
      <c r="M33" s="415"/>
      <c r="N33" s="415"/>
      <c r="O33" s="160" t="str">
        <f t="shared" si="25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10"/>
        <v>OK</v>
      </c>
      <c r="AI33" s="22">
        <f t="shared" si="11"/>
        <v>0</v>
      </c>
      <c r="AJ33" s="22">
        <f t="shared" si="12"/>
        <v>0</v>
      </c>
      <c r="AK33" s="22">
        <f t="shared" si="13"/>
        <v>0</v>
      </c>
      <c r="AL33" s="22">
        <f t="shared" si="14"/>
        <v>0</v>
      </c>
      <c r="AM33" s="22">
        <f t="shared" si="15"/>
        <v>0</v>
      </c>
      <c r="AN33" s="22">
        <f t="shared" si="16"/>
        <v>0</v>
      </c>
      <c r="AO33" s="418" t="b">
        <f t="shared" si="17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18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19"/>
        <v>0</v>
      </c>
      <c r="AW33" s="67">
        <f t="shared" si="20"/>
        <v>0</v>
      </c>
      <c r="AX33" s="397">
        <f t="shared" si="21"/>
        <v>0</v>
      </c>
      <c r="AY33" s="32"/>
      <c r="AZ33" s="32"/>
      <c r="BA33" s="423" t="str">
        <f t="shared" si="22"/>
        <v xml:space="preserve"> </v>
      </c>
    </row>
    <row r="34" spans="1:53" s="339" customFormat="1" ht="15" x14ac:dyDescent="0.2">
      <c r="A34" s="409"/>
      <c r="B34" s="409"/>
      <c r="C34" s="410">
        <f t="shared" si="23"/>
        <v>13</v>
      </c>
      <c r="D34" s="411"/>
      <c r="E34" s="411"/>
      <c r="F34" s="436"/>
      <c r="G34" s="412"/>
      <c r="H34" s="412"/>
      <c r="I34" s="413" t="str">
        <f t="shared" si="24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8"/>
        <v>-</v>
      </c>
      <c r="M34" s="415"/>
      <c r="N34" s="415"/>
      <c r="O34" s="160" t="str">
        <f t="shared" si="25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10"/>
        <v>OK</v>
      </c>
      <c r="AI34" s="22">
        <f t="shared" si="11"/>
        <v>0</v>
      </c>
      <c r="AJ34" s="22">
        <f t="shared" si="12"/>
        <v>0</v>
      </c>
      <c r="AK34" s="22">
        <f t="shared" si="13"/>
        <v>0</v>
      </c>
      <c r="AL34" s="22">
        <f t="shared" si="14"/>
        <v>0</v>
      </c>
      <c r="AM34" s="22">
        <f t="shared" si="15"/>
        <v>0</v>
      </c>
      <c r="AN34" s="22">
        <f t="shared" si="16"/>
        <v>0</v>
      </c>
      <c r="AO34" s="418" t="b">
        <f t="shared" si="17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18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19"/>
        <v>0</v>
      </c>
      <c r="AW34" s="67">
        <f t="shared" si="20"/>
        <v>0</v>
      </c>
      <c r="AX34" s="397">
        <f t="shared" si="21"/>
        <v>0</v>
      </c>
      <c r="AY34" s="32"/>
      <c r="AZ34" s="32"/>
      <c r="BA34" s="423" t="str">
        <f t="shared" si="22"/>
        <v xml:space="preserve"> </v>
      </c>
    </row>
    <row r="35" spans="1:53" s="339" customFormat="1" ht="15" x14ac:dyDescent="0.2">
      <c r="A35" s="409"/>
      <c r="B35" s="409"/>
      <c r="C35" s="410">
        <f t="shared" si="23"/>
        <v>14</v>
      </c>
      <c r="D35" s="411"/>
      <c r="E35" s="411"/>
      <c r="F35" s="436"/>
      <c r="G35" s="412"/>
      <c r="H35" s="412"/>
      <c r="I35" s="413" t="str">
        <f t="shared" si="24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8"/>
        <v>-</v>
      </c>
      <c r="M35" s="415"/>
      <c r="N35" s="415"/>
      <c r="O35" s="160" t="str">
        <f t="shared" si="25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10"/>
        <v>OK</v>
      </c>
      <c r="AI35" s="22">
        <f t="shared" si="11"/>
        <v>0</v>
      </c>
      <c r="AJ35" s="22">
        <f t="shared" si="12"/>
        <v>0</v>
      </c>
      <c r="AK35" s="22">
        <f t="shared" si="13"/>
        <v>0</v>
      </c>
      <c r="AL35" s="22">
        <f t="shared" si="14"/>
        <v>0</v>
      </c>
      <c r="AM35" s="22">
        <f t="shared" si="15"/>
        <v>0</v>
      </c>
      <c r="AN35" s="22">
        <f t="shared" si="16"/>
        <v>0</v>
      </c>
      <c r="AO35" s="418" t="b">
        <f t="shared" si="17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18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19"/>
        <v>0</v>
      </c>
      <c r="AW35" s="67">
        <f t="shared" si="20"/>
        <v>0</v>
      </c>
      <c r="AX35" s="397">
        <f t="shared" si="21"/>
        <v>0</v>
      </c>
      <c r="AY35" s="32"/>
      <c r="AZ35" s="32"/>
      <c r="BA35" s="423" t="str">
        <f t="shared" si="22"/>
        <v xml:space="preserve"> </v>
      </c>
    </row>
    <row r="36" spans="1:53" s="339" customFormat="1" ht="15" x14ac:dyDescent="0.2">
      <c r="A36" s="409"/>
      <c r="B36" s="409"/>
      <c r="C36" s="410">
        <f t="shared" si="23"/>
        <v>15</v>
      </c>
      <c r="D36" s="411"/>
      <c r="E36" s="411"/>
      <c r="F36" s="436"/>
      <c r="G36" s="412"/>
      <c r="H36" s="412"/>
      <c r="I36" s="413" t="str">
        <f t="shared" si="24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8"/>
        <v>-</v>
      </c>
      <c r="M36" s="415"/>
      <c r="N36" s="415"/>
      <c r="O36" s="160" t="str">
        <f t="shared" si="25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10"/>
        <v>OK</v>
      </c>
      <c r="AI36" s="22">
        <f t="shared" si="11"/>
        <v>0</v>
      </c>
      <c r="AJ36" s="22">
        <f t="shared" si="12"/>
        <v>0</v>
      </c>
      <c r="AK36" s="22">
        <f t="shared" si="13"/>
        <v>0</v>
      </c>
      <c r="AL36" s="22">
        <f t="shared" si="14"/>
        <v>0</v>
      </c>
      <c r="AM36" s="22">
        <f t="shared" si="15"/>
        <v>0</v>
      </c>
      <c r="AN36" s="22">
        <f t="shared" si="16"/>
        <v>0</v>
      </c>
      <c r="AO36" s="418" t="b">
        <f t="shared" si="17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18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19"/>
        <v>0</v>
      </c>
      <c r="AW36" s="67">
        <f t="shared" si="20"/>
        <v>0</v>
      </c>
      <c r="AX36" s="397">
        <f t="shared" si="21"/>
        <v>0</v>
      </c>
      <c r="AY36" s="32"/>
      <c r="AZ36" s="32"/>
      <c r="BA36" s="423" t="str">
        <f t="shared" si="22"/>
        <v xml:space="preserve"> </v>
      </c>
    </row>
    <row r="37" spans="1:53" s="339" customFormat="1" ht="15" x14ac:dyDescent="0.2">
      <c r="A37" s="409"/>
      <c r="B37" s="409"/>
      <c r="C37" s="410">
        <f t="shared" si="23"/>
        <v>16</v>
      </c>
      <c r="D37" s="411"/>
      <c r="E37" s="411"/>
      <c r="F37" s="436"/>
      <c r="G37" s="412"/>
      <c r="H37" s="412"/>
      <c r="I37" s="413" t="str">
        <f t="shared" si="24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8"/>
        <v>-</v>
      </c>
      <c r="M37" s="415"/>
      <c r="N37" s="415"/>
      <c r="O37" s="160" t="str">
        <f t="shared" si="25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10"/>
        <v>OK</v>
      </c>
      <c r="AI37" s="22">
        <f t="shared" si="11"/>
        <v>0</v>
      </c>
      <c r="AJ37" s="22">
        <f t="shared" si="12"/>
        <v>0</v>
      </c>
      <c r="AK37" s="22">
        <f t="shared" si="13"/>
        <v>0</v>
      </c>
      <c r="AL37" s="22">
        <f t="shared" si="14"/>
        <v>0</v>
      </c>
      <c r="AM37" s="22">
        <f t="shared" si="15"/>
        <v>0</v>
      </c>
      <c r="AN37" s="22">
        <f t="shared" si="16"/>
        <v>0</v>
      </c>
      <c r="AO37" s="418" t="b">
        <f t="shared" si="17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18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19"/>
        <v>0</v>
      </c>
      <c r="AW37" s="67">
        <f t="shared" si="20"/>
        <v>0</v>
      </c>
      <c r="AX37" s="397">
        <f t="shared" si="21"/>
        <v>0</v>
      </c>
      <c r="AY37" s="32"/>
      <c r="AZ37" s="32"/>
      <c r="BA37" s="423" t="str">
        <f t="shared" si="22"/>
        <v xml:space="preserve"> </v>
      </c>
    </row>
    <row r="38" spans="1:53" s="339" customFormat="1" ht="15" x14ac:dyDescent="0.2">
      <c r="A38" s="409"/>
      <c r="B38" s="409"/>
      <c r="C38" s="410">
        <f t="shared" si="23"/>
        <v>17</v>
      </c>
      <c r="D38" s="411"/>
      <c r="E38" s="411"/>
      <c r="F38" s="436"/>
      <c r="G38" s="412"/>
      <c r="H38" s="412"/>
      <c r="I38" s="413" t="str">
        <f t="shared" si="24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8"/>
        <v>-</v>
      </c>
      <c r="M38" s="415"/>
      <c r="N38" s="415"/>
      <c r="O38" s="160" t="str">
        <f t="shared" si="25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10"/>
        <v>OK</v>
      </c>
      <c r="AI38" s="22">
        <f t="shared" si="11"/>
        <v>0</v>
      </c>
      <c r="AJ38" s="22">
        <f t="shared" si="12"/>
        <v>0</v>
      </c>
      <c r="AK38" s="22">
        <f t="shared" si="13"/>
        <v>0</v>
      </c>
      <c r="AL38" s="22">
        <f t="shared" si="14"/>
        <v>0</v>
      </c>
      <c r="AM38" s="22">
        <f t="shared" si="15"/>
        <v>0</v>
      </c>
      <c r="AN38" s="22">
        <f t="shared" si="16"/>
        <v>0</v>
      </c>
      <c r="AO38" s="418" t="b">
        <f t="shared" si="17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18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19"/>
        <v>0</v>
      </c>
      <c r="AW38" s="67">
        <f t="shared" si="20"/>
        <v>0</v>
      </c>
      <c r="AX38" s="397">
        <f t="shared" si="21"/>
        <v>0</v>
      </c>
      <c r="AY38" s="32"/>
      <c r="AZ38" s="32"/>
      <c r="BA38" s="423" t="str">
        <f t="shared" si="22"/>
        <v xml:space="preserve"> </v>
      </c>
    </row>
    <row r="39" spans="1:53" s="339" customFormat="1" ht="15" x14ac:dyDescent="0.2">
      <c r="A39" s="409"/>
      <c r="B39" s="409"/>
      <c r="C39" s="410">
        <f t="shared" si="23"/>
        <v>18</v>
      </c>
      <c r="D39" s="411"/>
      <c r="E39" s="411"/>
      <c r="F39" s="436"/>
      <c r="G39" s="412"/>
      <c r="H39" s="412"/>
      <c r="I39" s="413" t="str">
        <f t="shared" si="24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8"/>
        <v>-</v>
      </c>
      <c r="M39" s="415"/>
      <c r="N39" s="415"/>
      <c r="O39" s="160" t="str">
        <f t="shared" si="25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10"/>
        <v>OK</v>
      </c>
      <c r="AI39" s="22">
        <f t="shared" si="11"/>
        <v>0</v>
      </c>
      <c r="AJ39" s="22">
        <f t="shared" si="12"/>
        <v>0</v>
      </c>
      <c r="AK39" s="22">
        <f t="shared" si="13"/>
        <v>0</v>
      </c>
      <c r="AL39" s="22">
        <f t="shared" si="14"/>
        <v>0</v>
      </c>
      <c r="AM39" s="22">
        <f t="shared" si="15"/>
        <v>0</v>
      </c>
      <c r="AN39" s="22">
        <f t="shared" si="16"/>
        <v>0</v>
      </c>
      <c r="AO39" s="418" t="b">
        <f t="shared" si="17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18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19"/>
        <v>0</v>
      </c>
      <c r="AW39" s="67">
        <f t="shared" si="20"/>
        <v>0</v>
      </c>
      <c r="AX39" s="397">
        <f t="shared" si="21"/>
        <v>0</v>
      </c>
      <c r="AY39" s="32"/>
      <c r="AZ39" s="32"/>
      <c r="BA39" s="423" t="str">
        <f t="shared" si="22"/>
        <v xml:space="preserve"> </v>
      </c>
    </row>
    <row r="40" spans="1:53" s="339" customFormat="1" ht="15" x14ac:dyDescent="0.2">
      <c r="A40" s="409"/>
      <c r="B40" s="409"/>
      <c r="C40" s="410">
        <f t="shared" si="23"/>
        <v>19</v>
      </c>
      <c r="D40" s="411"/>
      <c r="E40" s="411"/>
      <c r="F40" s="436"/>
      <c r="G40" s="412"/>
      <c r="H40" s="412"/>
      <c r="I40" s="413" t="str">
        <f t="shared" si="24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8"/>
        <v>-</v>
      </c>
      <c r="M40" s="415"/>
      <c r="N40" s="415"/>
      <c r="O40" s="160" t="str">
        <f t="shared" si="25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10"/>
        <v>OK</v>
      </c>
      <c r="AI40" s="22">
        <f t="shared" si="11"/>
        <v>0</v>
      </c>
      <c r="AJ40" s="22">
        <f t="shared" si="12"/>
        <v>0</v>
      </c>
      <c r="AK40" s="22">
        <f t="shared" si="13"/>
        <v>0</v>
      </c>
      <c r="AL40" s="22">
        <f t="shared" si="14"/>
        <v>0</v>
      </c>
      <c r="AM40" s="22">
        <f t="shared" si="15"/>
        <v>0</v>
      </c>
      <c r="AN40" s="22">
        <f t="shared" si="16"/>
        <v>0</v>
      </c>
      <c r="AO40" s="418" t="b">
        <f t="shared" si="17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18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19"/>
        <v>0</v>
      </c>
      <c r="AW40" s="67">
        <f t="shared" si="20"/>
        <v>0</v>
      </c>
      <c r="AX40" s="397">
        <f t="shared" si="21"/>
        <v>0</v>
      </c>
      <c r="AY40" s="32"/>
      <c r="AZ40" s="32"/>
      <c r="BA40" s="423" t="str">
        <f t="shared" si="22"/>
        <v xml:space="preserve"> </v>
      </c>
    </row>
    <row r="41" spans="1:53" s="339" customFormat="1" ht="15" x14ac:dyDescent="0.2">
      <c r="A41" s="409"/>
      <c r="B41" s="409"/>
      <c r="C41" s="410">
        <f t="shared" si="23"/>
        <v>20</v>
      </c>
      <c r="D41" s="411"/>
      <c r="E41" s="411"/>
      <c r="F41" s="436"/>
      <c r="G41" s="412"/>
      <c r="H41" s="412"/>
      <c r="I41" s="413" t="str">
        <f t="shared" si="24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8"/>
        <v>-</v>
      </c>
      <c r="M41" s="415"/>
      <c r="N41" s="415"/>
      <c r="O41" s="160" t="str">
        <f t="shared" si="25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10"/>
        <v>OK</v>
      </c>
      <c r="AI41" s="22">
        <f t="shared" si="11"/>
        <v>0</v>
      </c>
      <c r="AJ41" s="22">
        <f t="shared" si="12"/>
        <v>0</v>
      </c>
      <c r="AK41" s="22">
        <f t="shared" si="13"/>
        <v>0</v>
      </c>
      <c r="AL41" s="22">
        <f t="shared" si="14"/>
        <v>0</v>
      </c>
      <c r="AM41" s="22">
        <f t="shared" si="15"/>
        <v>0</v>
      </c>
      <c r="AN41" s="22">
        <f t="shared" si="16"/>
        <v>0</v>
      </c>
      <c r="AO41" s="418" t="b">
        <f t="shared" si="17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18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19"/>
        <v>0</v>
      </c>
      <c r="AW41" s="67">
        <f t="shared" si="20"/>
        <v>0</v>
      </c>
      <c r="AX41" s="397">
        <f t="shared" si="21"/>
        <v>0</v>
      </c>
      <c r="AY41" s="32"/>
      <c r="AZ41" s="32"/>
      <c r="BA41" s="423" t="str">
        <f t="shared" si="22"/>
        <v xml:space="preserve"> </v>
      </c>
    </row>
    <row r="42" spans="1:53" s="339" customFormat="1" ht="15" x14ac:dyDescent="0.2">
      <c r="A42" s="409"/>
      <c r="B42" s="409"/>
      <c r="C42" s="410">
        <f t="shared" si="23"/>
        <v>21</v>
      </c>
      <c r="D42" s="411"/>
      <c r="E42" s="411"/>
      <c r="F42" s="436"/>
      <c r="G42" s="412"/>
      <c r="H42" s="412"/>
      <c r="I42" s="413" t="str">
        <f t="shared" si="24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8"/>
        <v>-</v>
      </c>
      <c r="M42" s="415"/>
      <c r="N42" s="415"/>
      <c r="O42" s="160" t="str">
        <f t="shared" si="25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10"/>
        <v>OK</v>
      </c>
      <c r="AI42" s="22">
        <f t="shared" si="11"/>
        <v>0</v>
      </c>
      <c r="AJ42" s="22">
        <f t="shared" si="12"/>
        <v>0</v>
      </c>
      <c r="AK42" s="22">
        <f t="shared" si="13"/>
        <v>0</v>
      </c>
      <c r="AL42" s="22">
        <f t="shared" si="14"/>
        <v>0</v>
      </c>
      <c r="AM42" s="22">
        <f t="shared" si="15"/>
        <v>0</v>
      </c>
      <c r="AN42" s="22">
        <f t="shared" si="16"/>
        <v>0</v>
      </c>
      <c r="AO42" s="418" t="b">
        <f t="shared" si="17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18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19"/>
        <v>0</v>
      </c>
      <c r="AW42" s="67">
        <f t="shared" si="20"/>
        <v>0</v>
      </c>
      <c r="AX42" s="397">
        <f t="shared" si="21"/>
        <v>0</v>
      </c>
      <c r="AY42" s="32"/>
      <c r="AZ42" s="32"/>
      <c r="BA42" s="423" t="str">
        <f t="shared" si="22"/>
        <v xml:space="preserve"> </v>
      </c>
    </row>
    <row r="43" spans="1:53" s="339" customFormat="1" ht="15" x14ac:dyDescent="0.2">
      <c r="A43" s="409"/>
      <c r="B43" s="409"/>
      <c r="C43" s="410">
        <f t="shared" si="23"/>
        <v>22</v>
      </c>
      <c r="D43" s="411"/>
      <c r="E43" s="411"/>
      <c r="F43" s="436"/>
      <c r="G43" s="412"/>
      <c r="H43" s="412"/>
      <c r="I43" s="413" t="str">
        <f t="shared" si="24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8"/>
        <v>-</v>
      </c>
      <c r="M43" s="415"/>
      <c r="N43" s="415"/>
      <c r="O43" s="160" t="str">
        <f t="shared" si="25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10"/>
        <v>OK</v>
      </c>
      <c r="AI43" s="22">
        <f t="shared" si="11"/>
        <v>0</v>
      </c>
      <c r="AJ43" s="22">
        <f t="shared" si="12"/>
        <v>0</v>
      </c>
      <c r="AK43" s="22">
        <f t="shared" si="13"/>
        <v>0</v>
      </c>
      <c r="AL43" s="22">
        <f t="shared" si="14"/>
        <v>0</v>
      </c>
      <c r="AM43" s="22">
        <f t="shared" si="15"/>
        <v>0</v>
      </c>
      <c r="AN43" s="22">
        <f t="shared" si="16"/>
        <v>0</v>
      </c>
      <c r="AO43" s="418" t="b">
        <f t="shared" si="17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18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19"/>
        <v>0</v>
      </c>
      <c r="AW43" s="67">
        <f t="shared" si="20"/>
        <v>0</v>
      </c>
      <c r="AX43" s="397">
        <f t="shared" si="21"/>
        <v>0</v>
      </c>
      <c r="AY43" s="32"/>
      <c r="AZ43" s="32"/>
      <c r="BA43" s="423" t="str">
        <f t="shared" si="22"/>
        <v xml:space="preserve"> </v>
      </c>
    </row>
    <row r="44" spans="1:53" s="339" customFormat="1" ht="15" x14ac:dyDescent="0.2">
      <c r="A44" s="409"/>
      <c r="B44" s="409"/>
      <c r="C44" s="410">
        <f t="shared" si="23"/>
        <v>23</v>
      </c>
      <c r="D44" s="411"/>
      <c r="E44" s="411"/>
      <c r="F44" s="436"/>
      <c r="G44" s="412"/>
      <c r="H44" s="412"/>
      <c r="I44" s="413" t="str">
        <f t="shared" si="24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8"/>
        <v>-</v>
      </c>
      <c r="M44" s="415"/>
      <c r="N44" s="415"/>
      <c r="O44" s="160" t="str">
        <f t="shared" si="25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10"/>
        <v>OK</v>
      </c>
      <c r="AI44" s="22">
        <f t="shared" si="11"/>
        <v>0</v>
      </c>
      <c r="AJ44" s="22">
        <f t="shared" si="12"/>
        <v>0</v>
      </c>
      <c r="AK44" s="22">
        <f t="shared" si="13"/>
        <v>0</v>
      </c>
      <c r="AL44" s="22">
        <f t="shared" si="14"/>
        <v>0</v>
      </c>
      <c r="AM44" s="22">
        <f t="shared" si="15"/>
        <v>0</v>
      </c>
      <c r="AN44" s="22">
        <f t="shared" si="16"/>
        <v>0</v>
      </c>
      <c r="AO44" s="418" t="b">
        <f t="shared" si="17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18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19"/>
        <v>0</v>
      </c>
      <c r="AW44" s="67">
        <f t="shared" si="20"/>
        <v>0</v>
      </c>
      <c r="AX44" s="397">
        <f t="shared" si="21"/>
        <v>0</v>
      </c>
      <c r="AY44" s="32"/>
      <c r="AZ44" s="32"/>
      <c r="BA44" s="423" t="str">
        <f t="shared" si="22"/>
        <v xml:space="preserve"> </v>
      </c>
    </row>
    <row r="45" spans="1:53" s="339" customFormat="1" ht="15" x14ac:dyDescent="0.2">
      <c r="A45" s="409"/>
      <c r="B45" s="409"/>
      <c r="C45" s="410">
        <f t="shared" si="23"/>
        <v>24</v>
      </c>
      <c r="D45" s="411"/>
      <c r="E45" s="411"/>
      <c r="F45" s="436"/>
      <c r="G45" s="410"/>
      <c r="H45" s="410"/>
      <c r="I45" s="413" t="str">
        <f t="shared" si="24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8"/>
        <v>-</v>
      </c>
      <c r="M45" s="415"/>
      <c r="N45" s="415"/>
      <c r="O45" s="160" t="str">
        <f t="shared" si="25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10"/>
        <v>OK</v>
      </c>
      <c r="AI45" s="22">
        <f t="shared" si="11"/>
        <v>0</v>
      </c>
      <c r="AJ45" s="22">
        <f t="shared" si="12"/>
        <v>0</v>
      </c>
      <c r="AK45" s="22">
        <f t="shared" si="13"/>
        <v>0</v>
      </c>
      <c r="AL45" s="22">
        <f t="shared" si="14"/>
        <v>0</v>
      </c>
      <c r="AM45" s="22">
        <f t="shared" si="15"/>
        <v>0</v>
      </c>
      <c r="AN45" s="22">
        <f t="shared" si="16"/>
        <v>0</v>
      </c>
      <c r="AO45" s="418" t="b">
        <f t="shared" si="17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18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19"/>
        <v>0</v>
      </c>
      <c r="AW45" s="67">
        <f t="shared" si="20"/>
        <v>0</v>
      </c>
      <c r="AX45" s="397">
        <f t="shared" si="21"/>
        <v>0</v>
      </c>
      <c r="AY45" s="32"/>
      <c r="AZ45" s="32"/>
      <c r="BA45" s="423" t="str">
        <f t="shared" si="22"/>
        <v xml:space="preserve"> </v>
      </c>
    </row>
    <row r="46" spans="1:53" s="339" customFormat="1" ht="15" x14ac:dyDescent="0.2">
      <c r="A46" s="409"/>
      <c r="B46" s="409"/>
      <c r="C46" s="410">
        <f t="shared" si="23"/>
        <v>25</v>
      </c>
      <c r="D46" s="411"/>
      <c r="E46" s="411"/>
      <c r="F46" s="436"/>
      <c r="G46" s="410"/>
      <c r="H46" s="410"/>
      <c r="I46" s="413" t="str">
        <f t="shared" si="24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8"/>
        <v>-</v>
      </c>
      <c r="M46" s="415"/>
      <c r="N46" s="415"/>
      <c r="O46" s="160" t="str">
        <f t="shared" si="25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10"/>
        <v>OK</v>
      </c>
      <c r="AI46" s="22">
        <f t="shared" si="11"/>
        <v>0</v>
      </c>
      <c r="AJ46" s="22">
        <f t="shared" si="12"/>
        <v>0</v>
      </c>
      <c r="AK46" s="22">
        <f t="shared" si="13"/>
        <v>0</v>
      </c>
      <c r="AL46" s="22">
        <f t="shared" si="14"/>
        <v>0</v>
      </c>
      <c r="AM46" s="22">
        <f t="shared" si="15"/>
        <v>0</v>
      </c>
      <c r="AN46" s="22">
        <f t="shared" si="16"/>
        <v>0</v>
      </c>
      <c r="AO46" s="418" t="b">
        <f t="shared" si="17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18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19"/>
        <v>0</v>
      </c>
      <c r="AW46" s="67">
        <f t="shared" si="20"/>
        <v>0</v>
      </c>
      <c r="AX46" s="397">
        <f t="shared" si="21"/>
        <v>0</v>
      </c>
      <c r="AY46" s="32"/>
      <c r="AZ46" s="32"/>
      <c r="BA46" s="423" t="str">
        <f t="shared" si="22"/>
        <v xml:space="preserve"> </v>
      </c>
    </row>
    <row r="47" spans="1:53" s="339" customFormat="1" ht="15" x14ac:dyDescent="0.2">
      <c r="A47" s="409"/>
      <c r="B47" s="409"/>
      <c r="C47" s="410">
        <f t="shared" si="23"/>
        <v>26</v>
      </c>
      <c r="D47" s="411"/>
      <c r="E47" s="411"/>
      <c r="F47" s="436"/>
      <c r="G47" s="410"/>
      <c r="H47" s="410"/>
      <c r="I47" s="413" t="str">
        <f t="shared" si="24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8"/>
        <v>-</v>
      </c>
      <c r="M47" s="415"/>
      <c r="N47" s="415"/>
      <c r="O47" s="160" t="str">
        <f t="shared" si="25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10"/>
        <v>OK</v>
      </c>
      <c r="AI47" s="22">
        <f t="shared" si="11"/>
        <v>0</v>
      </c>
      <c r="AJ47" s="22">
        <f t="shared" si="12"/>
        <v>0</v>
      </c>
      <c r="AK47" s="22">
        <f t="shared" si="13"/>
        <v>0</v>
      </c>
      <c r="AL47" s="22">
        <f t="shared" si="14"/>
        <v>0</v>
      </c>
      <c r="AM47" s="22">
        <f t="shared" si="15"/>
        <v>0</v>
      </c>
      <c r="AN47" s="22">
        <f t="shared" si="16"/>
        <v>0</v>
      </c>
      <c r="AO47" s="418" t="b">
        <f t="shared" si="17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18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19"/>
        <v>0</v>
      </c>
      <c r="AW47" s="67">
        <f t="shared" si="20"/>
        <v>0</v>
      </c>
      <c r="AX47" s="397">
        <f t="shared" si="21"/>
        <v>0</v>
      </c>
      <c r="AY47" s="32"/>
      <c r="AZ47" s="32"/>
      <c r="BA47" s="423" t="str">
        <f t="shared" si="22"/>
        <v xml:space="preserve"> </v>
      </c>
    </row>
    <row r="48" spans="1:53" s="339" customFormat="1" ht="15" x14ac:dyDescent="0.2">
      <c r="A48" s="409"/>
      <c r="B48" s="409"/>
      <c r="C48" s="410">
        <f t="shared" si="23"/>
        <v>27</v>
      </c>
      <c r="D48" s="411"/>
      <c r="E48" s="411"/>
      <c r="F48" s="436"/>
      <c r="G48" s="410"/>
      <c r="H48" s="410"/>
      <c r="I48" s="413" t="str">
        <f t="shared" si="24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8"/>
        <v>-</v>
      </c>
      <c r="M48" s="415"/>
      <c r="N48" s="415"/>
      <c r="O48" s="160" t="str">
        <f t="shared" si="25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10"/>
        <v>OK</v>
      </c>
      <c r="AI48" s="22">
        <f t="shared" si="11"/>
        <v>0</v>
      </c>
      <c r="AJ48" s="22">
        <f t="shared" si="12"/>
        <v>0</v>
      </c>
      <c r="AK48" s="22">
        <f t="shared" si="13"/>
        <v>0</v>
      </c>
      <c r="AL48" s="22">
        <f t="shared" si="14"/>
        <v>0</v>
      </c>
      <c r="AM48" s="22">
        <f t="shared" si="15"/>
        <v>0</v>
      </c>
      <c r="AN48" s="22">
        <f t="shared" si="16"/>
        <v>0</v>
      </c>
      <c r="AO48" s="418" t="b">
        <f t="shared" si="17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18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19"/>
        <v>0</v>
      </c>
      <c r="AW48" s="67">
        <f t="shared" si="20"/>
        <v>0</v>
      </c>
      <c r="AX48" s="397">
        <f t="shared" si="21"/>
        <v>0</v>
      </c>
      <c r="AY48" s="32"/>
      <c r="AZ48" s="32"/>
      <c r="BA48" s="423" t="str">
        <f t="shared" si="22"/>
        <v xml:space="preserve"> </v>
      </c>
    </row>
    <row r="49" spans="1:53" s="339" customFormat="1" ht="15" x14ac:dyDescent="0.2">
      <c r="A49" s="409"/>
      <c r="B49" s="409"/>
      <c r="C49" s="410">
        <f t="shared" si="23"/>
        <v>28</v>
      </c>
      <c r="D49" s="411"/>
      <c r="E49" s="411"/>
      <c r="F49" s="436"/>
      <c r="G49" s="410"/>
      <c r="H49" s="410"/>
      <c r="I49" s="413" t="str">
        <f t="shared" si="24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8"/>
        <v>-</v>
      </c>
      <c r="M49" s="415"/>
      <c r="N49" s="415"/>
      <c r="O49" s="160" t="str">
        <f t="shared" si="25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10"/>
        <v>OK</v>
      </c>
      <c r="AI49" s="22">
        <f t="shared" si="11"/>
        <v>0</v>
      </c>
      <c r="AJ49" s="22">
        <f t="shared" si="12"/>
        <v>0</v>
      </c>
      <c r="AK49" s="22">
        <f t="shared" si="13"/>
        <v>0</v>
      </c>
      <c r="AL49" s="22">
        <f t="shared" si="14"/>
        <v>0</v>
      </c>
      <c r="AM49" s="22">
        <f t="shared" si="15"/>
        <v>0</v>
      </c>
      <c r="AN49" s="22">
        <f t="shared" si="16"/>
        <v>0</v>
      </c>
      <c r="AO49" s="418" t="b">
        <f t="shared" si="17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18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19"/>
        <v>0</v>
      </c>
      <c r="AW49" s="67">
        <f t="shared" si="20"/>
        <v>0</v>
      </c>
      <c r="AX49" s="397">
        <f t="shared" si="21"/>
        <v>0</v>
      </c>
      <c r="AY49" s="32"/>
      <c r="AZ49" s="32"/>
      <c r="BA49" s="423" t="str">
        <f t="shared" si="22"/>
        <v xml:space="preserve"> </v>
      </c>
    </row>
    <row r="50" spans="1:53" s="339" customFormat="1" ht="15" x14ac:dyDescent="0.2">
      <c r="A50" s="409"/>
      <c r="B50" s="409"/>
      <c r="C50" s="410">
        <f t="shared" si="23"/>
        <v>29</v>
      </c>
      <c r="D50" s="411"/>
      <c r="E50" s="411"/>
      <c r="F50" s="436"/>
      <c r="G50" s="410"/>
      <c r="H50" s="410"/>
      <c r="I50" s="413" t="str">
        <f t="shared" si="24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8"/>
        <v>-</v>
      </c>
      <c r="M50" s="415"/>
      <c r="N50" s="415"/>
      <c r="O50" s="160" t="str">
        <f t="shared" si="25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10"/>
        <v>OK</v>
      </c>
      <c r="AI50" s="22">
        <f t="shared" si="11"/>
        <v>0</v>
      </c>
      <c r="AJ50" s="22">
        <f t="shared" si="12"/>
        <v>0</v>
      </c>
      <c r="AK50" s="22">
        <f t="shared" si="13"/>
        <v>0</v>
      </c>
      <c r="AL50" s="22">
        <f t="shared" si="14"/>
        <v>0</v>
      </c>
      <c r="AM50" s="22">
        <f t="shared" si="15"/>
        <v>0</v>
      </c>
      <c r="AN50" s="22">
        <f t="shared" si="16"/>
        <v>0</v>
      </c>
      <c r="AO50" s="418" t="b">
        <f t="shared" si="17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18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19"/>
        <v>0</v>
      </c>
      <c r="AW50" s="67">
        <f t="shared" si="20"/>
        <v>0</v>
      </c>
      <c r="AX50" s="397">
        <f t="shared" si="21"/>
        <v>0</v>
      </c>
      <c r="AY50" s="32"/>
      <c r="AZ50" s="32"/>
      <c r="BA50" s="423" t="str">
        <f t="shared" si="22"/>
        <v xml:space="preserve"> </v>
      </c>
    </row>
    <row r="51" spans="1:53" s="339" customFormat="1" ht="15" x14ac:dyDescent="0.2">
      <c r="A51" s="409"/>
      <c r="B51" s="409"/>
      <c r="C51" s="410">
        <f t="shared" si="23"/>
        <v>30</v>
      </c>
      <c r="D51" s="411"/>
      <c r="E51" s="411"/>
      <c r="F51" s="436"/>
      <c r="G51" s="410"/>
      <c r="H51" s="410"/>
      <c r="I51" s="413" t="str">
        <f t="shared" si="24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8"/>
        <v>-</v>
      </c>
      <c r="M51" s="415"/>
      <c r="N51" s="415"/>
      <c r="O51" s="160" t="str">
        <f t="shared" si="25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10"/>
        <v>OK</v>
      </c>
      <c r="AI51" s="22">
        <f t="shared" si="11"/>
        <v>0</v>
      </c>
      <c r="AJ51" s="22">
        <f t="shared" si="12"/>
        <v>0</v>
      </c>
      <c r="AK51" s="22">
        <f t="shared" si="13"/>
        <v>0</v>
      </c>
      <c r="AL51" s="22">
        <f t="shared" si="14"/>
        <v>0</v>
      </c>
      <c r="AM51" s="22">
        <f t="shared" si="15"/>
        <v>0</v>
      </c>
      <c r="AN51" s="22">
        <f t="shared" si="16"/>
        <v>0</v>
      </c>
      <c r="AO51" s="418" t="b">
        <f t="shared" si="17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18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19"/>
        <v>0</v>
      </c>
      <c r="AW51" s="67">
        <f t="shared" si="20"/>
        <v>0</v>
      </c>
      <c r="AX51" s="397">
        <f t="shared" si="21"/>
        <v>0</v>
      </c>
      <c r="AY51" s="32"/>
      <c r="AZ51" s="32"/>
      <c r="BA51" s="423" t="str">
        <f t="shared" si="22"/>
        <v xml:space="preserve"> </v>
      </c>
    </row>
    <row r="52" spans="1:53" s="339" customFormat="1" ht="15" x14ac:dyDescent="0.2">
      <c r="A52" s="409"/>
      <c r="B52" s="409"/>
      <c r="C52" s="410">
        <f t="shared" si="23"/>
        <v>31</v>
      </c>
      <c r="D52" s="411"/>
      <c r="E52" s="411"/>
      <c r="F52" s="436"/>
      <c r="G52" s="410"/>
      <c r="H52" s="410"/>
      <c r="I52" s="413" t="str">
        <f t="shared" si="24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8"/>
        <v>-</v>
      </c>
      <c r="M52" s="415"/>
      <c r="N52" s="415"/>
      <c r="O52" s="160" t="str">
        <f t="shared" si="25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10"/>
        <v>OK</v>
      </c>
      <c r="AI52" s="22">
        <f t="shared" si="11"/>
        <v>0</v>
      </c>
      <c r="AJ52" s="22">
        <f t="shared" si="12"/>
        <v>0</v>
      </c>
      <c r="AK52" s="22">
        <f t="shared" si="13"/>
        <v>0</v>
      </c>
      <c r="AL52" s="22">
        <f t="shared" si="14"/>
        <v>0</v>
      </c>
      <c r="AM52" s="22">
        <f t="shared" si="15"/>
        <v>0</v>
      </c>
      <c r="AN52" s="22">
        <f t="shared" si="16"/>
        <v>0</v>
      </c>
      <c r="AO52" s="418" t="b">
        <f t="shared" si="17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18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19"/>
        <v>0</v>
      </c>
      <c r="AW52" s="67">
        <f t="shared" si="20"/>
        <v>0</v>
      </c>
      <c r="AX52" s="397">
        <f t="shared" si="21"/>
        <v>0</v>
      </c>
      <c r="AY52" s="32"/>
      <c r="AZ52" s="32"/>
      <c r="BA52" s="423" t="str">
        <f t="shared" si="22"/>
        <v xml:space="preserve"> </v>
      </c>
    </row>
    <row r="53" spans="1:53" s="339" customFormat="1" ht="15" x14ac:dyDescent="0.2">
      <c r="A53" s="409"/>
      <c r="B53" s="409"/>
      <c r="C53" s="410">
        <f t="shared" si="23"/>
        <v>32</v>
      </c>
      <c r="D53" s="411"/>
      <c r="E53" s="411"/>
      <c r="F53" s="436"/>
      <c r="G53" s="410"/>
      <c r="H53" s="410"/>
      <c r="I53" s="413" t="str">
        <f t="shared" si="24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8"/>
        <v>-</v>
      </c>
      <c r="M53" s="415"/>
      <c r="N53" s="415"/>
      <c r="O53" s="160" t="str">
        <f t="shared" si="25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10"/>
        <v>OK</v>
      </c>
      <c r="AI53" s="22">
        <f t="shared" si="11"/>
        <v>0</v>
      </c>
      <c r="AJ53" s="22">
        <f t="shared" si="12"/>
        <v>0</v>
      </c>
      <c r="AK53" s="22">
        <f t="shared" si="13"/>
        <v>0</v>
      </c>
      <c r="AL53" s="22">
        <f t="shared" si="14"/>
        <v>0</v>
      </c>
      <c r="AM53" s="22">
        <f t="shared" si="15"/>
        <v>0</v>
      </c>
      <c r="AN53" s="22">
        <f t="shared" si="16"/>
        <v>0</v>
      </c>
      <c r="AO53" s="418" t="b">
        <f t="shared" si="17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18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19"/>
        <v>0</v>
      </c>
      <c r="AW53" s="67">
        <f t="shared" si="20"/>
        <v>0</v>
      </c>
      <c r="AX53" s="397">
        <f t="shared" si="21"/>
        <v>0</v>
      </c>
      <c r="AY53" s="32"/>
      <c r="AZ53" s="32"/>
      <c r="BA53" s="423" t="str">
        <f t="shared" si="22"/>
        <v xml:space="preserve"> </v>
      </c>
    </row>
    <row r="54" spans="1:53" s="339" customFormat="1" ht="15" x14ac:dyDescent="0.2">
      <c r="A54" s="409"/>
      <c r="B54" s="409"/>
      <c r="C54" s="410">
        <f t="shared" si="23"/>
        <v>33</v>
      </c>
      <c r="D54" s="411"/>
      <c r="E54" s="411"/>
      <c r="F54" s="436"/>
      <c r="G54" s="410"/>
      <c r="H54" s="410"/>
      <c r="I54" s="413" t="str">
        <f t="shared" si="24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8"/>
        <v>-</v>
      </c>
      <c r="M54" s="415"/>
      <c r="N54" s="415"/>
      <c r="O54" s="160" t="str">
        <f t="shared" si="25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10"/>
        <v>OK</v>
      </c>
      <c r="AI54" s="22">
        <f t="shared" si="11"/>
        <v>0</v>
      </c>
      <c r="AJ54" s="22">
        <f t="shared" si="12"/>
        <v>0</v>
      </c>
      <c r="AK54" s="22">
        <f t="shared" si="13"/>
        <v>0</v>
      </c>
      <c r="AL54" s="22">
        <f t="shared" si="14"/>
        <v>0</v>
      </c>
      <c r="AM54" s="22">
        <f t="shared" si="15"/>
        <v>0</v>
      </c>
      <c r="AN54" s="22">
        <f t="shared" si="16"/>
        <v>0</v>
      </c>
      <c r="AO54" s="418" t="b">
        <f t="shared" si="17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18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19"/>
        <v>0</v>
      </c>
      <c r="AW54" s="67">
        <f t="shared" si="20"/>
        <v>0</v>
      </c>
      <c r="AX54" s="397">
        <f t="shared" si="21"/>
        <v>0</v>
      </c>
      <c r="AY54" s="32"/>
      <c r="AZ54" s="32"/>
      <c r="BA54" s="423" t="str">
        <f t="shared" si="22"/>
        <v xml:space="preserve"> </v>
      </c>
    </row>
    <row r="55" spans="1:53" s="339" customFormat="1" ht="15" x14ac:dyDescent="0.2">
      <c r="A55" s="409"/>
      <c r="B55" s="409"/>
      <c r="C55" s="410">
        <f t="shared" si="23"/>
        <v>34</v>
      </c>
      <c r="D55" s="411"/>
      <c r="E55" s="411"/>
      <c r="F55" s="436"/>
      <c r="G55" s="410"/>
      <c r="H55" s="410"/>
      <c r="I55" s="413" t="str">
        <f t="shared" si="24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8"/>
        <v>-</v>
      </c>
      <c r="M55" s="415"/>
      <c r="N55" s="415"/>
      <c r="O55" s="160" t="str">
        <f t="shared" si="25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10"/>
        <v>OK</v>
      </c>
      <c r="AI55" s="22">
        <f t="shared" si="11"/>
        <v>0</v>
      </c>
      <c r="AJ55" s="22">
        <f t="shared" si="12"/>
        <v>0</v>
      </c>
      <c r="AK55" s="22">
        <f t="shared" si="13"/>
        <v>0</v>
      </c>
      <c r="AL55" s="22">
        <f t="shared" si="14"/>
        <v>0</v>
      </c>
      <c r="AM55" s="22">
        <f t="shared" si="15"/>
        <v>0</v>
      </c>
      <c r="AN55" s="22">
        <f t="shared" si="16"/>
        <v>0</v>
      </c>
      <c r="AO55" s="418" t="b">
        <f t="shared" si="17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18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19"/>
        <v>0</v>
      </c>
      <c r="AW55" s="67">
        <f t="shared" si="20"/>
        <v>0</v>
      </c>
      <c r="AX55" s="397">
        <f t="shared" si="21"/>
        <v>0</v>
      </c>
      <c r="AY55" s="32"/>
      <c r="AZ55" s="32"/>
      <c r="BA55" s="423" t="str">
        <f t="shared" si="22"/>
        <v xml:space="preserve"> </v>
      </c>
    </row>
    <row r="56" spans="1:53" s="339" customFormat="1" ht="15" x14ac:dyDescent="0.2">
      <c r="A56" s="409"/>
      <c r="B56" s="409"/>
      <c r="C56" s="410">
        <f t="shared" si="23"/>
        <v>35</v>
      </c>
      <c r="D56" s="411"/>
      <c r="E56" s="411"/>
      <c r="F56" s="436"/>
      <c r="G56" s="410"/>
      <c r="H56" s="410"/>
      <c r="I56" s="413" t="str">
        <f t="shared" si="24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8"/>
        <v>-</v>
      </c>
      <c r="M56" s="415"/>
      <c r="N56" s="415"/>
      <c r="O56" s="160" t="str">
        <f t="shared" si="25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10"/>
        <v>OK</v>
      </c>
      <c r="AI56" s="22">
        <f t="shared" si="11"/>
        <v>0</v>
      </c>
      <c r="AJ56" s="22">
        <f t="shared" si="12"/>
        <v>0</v>
      </c>
      <c r="AK56" s="22">
        <f t="shared" si="13"/>
        <v>0</v>
      </c>
      <c r="AL56" s="22">
        <f t="shared" si="14"/>
        <v>0</v>
      </c>
      <c r="AM56" s="22">
        <f t="shared" si="15"/>
        <v>0</v>
      </c>
      <c r="AN56" s="22">
        <f t="shared" si="16"/>
        <v>0</v>
      </c>
      <c r="AO56" s="418" t="b">
        <f t="shared" si="17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18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19"/>
        <v>0</v>
      </c>
      <c r="AW56" s="67">
        <f t="shared" si="20"/>
        <v>0</v>
      </c>
      <c r="AX56" s="397">
        <f t="shared" si="21"/>
        <v>0</v>
      </c>
      <c r="AY56" s="32"/>
      <c r="AZ56" s="32"/>
      <c r="BA56" s="423" t="str">
        <f t="shared" si="22"/>
        <v xml:space="preserve"> </v>
      </c>
    </row>
    <row r="57" spans="1:53" s="339" customFormat="1" ht="15" x14ac:dyDescent="0.2">
      <c r="A57" s="409"/>
      <c r="B57" s="409"/>
      <c r="C57" s="410">
        <f t="shared" si="23"/>
        <v>36</v>
      </c>
      <c r="D57" s="411"/>
      <c r="E57" s="411"/>
      <c r="F57" s="436"/>
      <c r="G57" s="410"/>
      <c r="H57" s="410"/>
      <c r="I57" s="413" t="str">
        <f t="shared" si="24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8"/>
        <v>-</v>
      </c>
      <c r="M57" s="415"/>
      <c r="N57" s="415"/>
      <c r="O57" s="160" t="str">
        <f t="shared" si="25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10"/>
        <v>OK</v>
      </c>
      <c r="AI57" s="22">
        <f t="shared" si="11"/>
        <v>0</v>
      </c>
      <c r="AJ57" s="22">
        <f t="shared" si="12"/>
        <v>0</v>
      </c>
      <c r="AK57" s="22">
        <f t="shared" si="13"/>
        <v>0</v>
      </c>
      <c r="AL57" s="22">
        <f t="shared" si="14"/>
        <v>0</v>
      </c>
      <c r="AM57" s="22">
        <f t="shared" si="15"/>
        <v>0</v>
      </c>
      <c r="AN57" s="22">
        <f t="shared" si="16"/>
        <v>0</v>
      </c>
      <c r="AO57" s="418" t="b">
        <f t="shared" si="17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18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19"/>
        <v>0</v>
      </c>
      <c r="AW57" s="67">
        <f t="shared" si="20"/>
        <v>0</v>
      </c>
      <c r="AX57" s="397">
        <f t="shared" si="21"/>
        <v>0</v>
      </c>
      <c r="AY57" s="32"/>
      <c r="AZ57" s="32"/>
      <c r="BA57" s="423" t="str">
        <f t="shared" si="22"/>
        <v xml:space="preserve"> </v>
      </c>
    </row>
    <row r="58" spans="1:53" s="339" customFormat="1" ht="15" x14ac:dyDescent="0.2">
      <c r="A58" s="409"/>
      <c r="B58" s="409"/>
      <c r="C58" s="410">
        <f t="shared" si="23"/>
        <v>37</v>
      </c>
      <c r="D58" s="411"/>
      <c r="E58" s="411"/>
      <c r="F58" s="436"/>
      <c r="G58" s="410"/>
      <c r="H58" s="410"/>
      <c r="I58" s="413" t="str">
        <f t="shared" si="24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8"/>
        <v>-</v>
      </c>
      <c r="M58" s="415"/>
      <c r="N58" s="415"/>
      <c r="O58" s="160" t="str">
        <f t="shared" si="25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10"/>
        <v>OK</v>
      </c>
      <c r="AI58" s="22">
        <f t="shared" si="11"/>
        <v>0</v>
      </c>
      <c r="AJ58" s="22">
        <f t="shared" si="12"/>
        <v>0</v>
      </c>
      <c r="AK58" s="22">
        <f t="shared" si="13"/>
        <v>0</v>
      </c>
      <c r="AL58" s="22">
        <f t="shared" si="14"/>
        <v>0</v>
      </c>
      <c r="AM58" s="22">
        <f t="shared" si="15"/>
        <v>0</v>
      </c>
      <c r="AN58" s="22">
        <f t="shared" si="16"/>
        <v>0</v>
      </c>
      <c r="AO58" s="418" t="b">
        <f t="shared" si="17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18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19"/>
        <v>0</v>
      </c>
      <c r="AW58" s="67">
        <f t="shared" si="20"/>
        <v>0</v>
      </c>
      <c r="AX58" s="397">
        <f t="shared" si="21"/>
        <v>0</v>
      </c>
      <c r="AY58" s="32"/>
      <c r="AZ58" s="32"/>
      <c r="BA58" s="423" t="str">
        <f t="shared" si="22"/>
        <v xml:space="preserve"> </v>
      </c>
    </row>
    <row r="59" spans="1:53" s="339" customFormat="1" ht="15" x14ac:dyDescent="0.2">
      <c r="A59" s="409"/>
      <c r="B59" s="409"/>
      <c r="C59" s="410">
        <f t="shared" si="23"/>
        <v>38</v>
      </c>
      <c r="D59" s="411"/>
      <c r="E59" s="411"/>
      <c r="F59" s="436"/>
      <c r="G59" s="410"/>
      <c r="H59" s="410"/>
      <c r="I59" s="413" t="str">
        <f t="shared" si="24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8"/>
        <v>-</v>
      </c>
      <c r="M59" s="415"/>
      <c r="N59" s="415"/>
      <c r="O59" s="160" t="str">
        <f t="shared" si="25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10"/>
        <v>OK</v>
      </c>
      <c r="AI59" s="22">
        <f t="shared" si="11"/>
        <v>0</v>
      </c>
      <c r="AJ59" s="22">
        <f t="shared" si="12"/>
        <v>0</v>
      </c>
      <c r="AK59" s="22">
        <f t="shared" si="13"/>
        <v>0</v>
      </c>
      <c r="AL59" s="22">
        <f t="shared" si="14"/>
        <v>0</v>
      </c>
      <c r="AM59" s="22">
        <f t="shared" si="15"/>
        <v>0</v>
      </c>
      <c r="AN59" s="22">
        <f t="shared" si="16"/>
        <v>0</v>
      </c>
      <c r="AO59" s="418" t="b">
        <f t="shared" si="17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18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19"/>
        <v>0</v>
      </c>
      <c r="AW59" s="67">
        <f t="shared" si="20"/>
        <v>0</v>
      </c>
      <c r="AX59" s="397">
        <f t="shared" si="21"/>
        <v>0</v>
      </c>
      <c r="AY59" s="32"/>
      <c r="AZ59" s="32"/>
      <c r="BA59" s="423" t="str">
        <f t="shared" si="22"/>
        <v xml:space="preserve"> </v>
      </c>
    </row>
    <row r="60" spans="1:53" s="339" customFormat="1" ht="15" x14ac:dyDescent="0.2">
      <c r="A60" s="409"/>
      <c r="B60" s="409"/>
      <c r="C60" s="410">
        <f t="shared" si="23"/>
        <v>39</v>
      </c>
      <c r="D60" s="411"/>
      <c r="E60" s="411"/>
      <c r="F60" s="436"/>
      <c r="G60" s="410"/>
      <c r="H60" s="410"/>
      <c r="I60" s="413" t="str">
        <f t="shared" si="24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8"/>
        <v>-</v>
      </c>
      <c r="M60" s="415"/>
      <c r="N60" s="415"/>
      <c r="O60" s="160" t="str">
        <f t="shared" si="25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10"/>
        <v>OK</v>
      </c>
      <c r="AI60" s="22">
        <f t="shared" si="11"/>
        <v>0</v>
      </c>
      <c r="AJ60" s="22">
        <f t="shared" si="12"/>
        <v>0</v>
      </c>
      <c r="AK60" s="22">
        <f t="shared" si="13"/>
        <v>0</v>
      </c>
      <c r="AL60" s="22">
        <f t="shared" si="14"/>
        <v>0</v>
      </c>
      <c r="AM60" s="22">
        <f t="shared" si="15"/>
        <v>0</v>
      </c>
      <c r="AN60" s="22">
        <f t="shared" si="16"/>
        <v>0</v>
      </c>
      <c r="AO60" s="418" t="b">
        <f t="shared" si="17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18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19"/>
        <v>0</v>
      </c>
      <c r="AW60" s="67">
        <f t="shared" si="20"/>
        <v>0</v>
      </c>
      <c r="AX60" s="397">
        <f t="shared" si="21"/>
        <v>0</v>
      </c>
      <c r="AY60" s="32"/>
      <c r="AZ60" s="32"/>
      <c r="BA60" s="423" t="str">
        <f t="shared" si="22"/>
        <v xml:space="preserve"> </v>
      </c>
    </row>
    <row r="61" spans="1:53" s="339" customFormat="1" ht="15" x14ac:dyDescent="0.2">
      <c r="A61" s="409"/>
      <c r="B61" s="409"/>
      <c r="C61" s="410">
        <f t="shared" si="23"/>
        <v>40</v>
      </c>
      <c r="D61" s="411"/>
      <c r="E61" s="411"/>
      <c r="F61" s="436"/>
      <c r="G61" s="410"/>
      <c r="H61" s="410"/>
      <c r="I61" s="413" t="str">
        <f t="shared" si="24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8"/>
        <v>-</v>
      </c>
      <c r="M61" s="415"/>
      <c r="N61" s="415"/>
      <c r="O61" s="160" t="str">
        <f t="shared" si="25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10"/>
        <v>OK</v>
      </c>
      <c r="AI61" s="22">
        <f t="shared" si="11"/>
        <v>0</v>
      </c>
      <c r="AJ61" s="22">
        <f t="shared" si="12"/>
        <v>0</v>
      </c>
      <c r="AK61" s="22">
        <f t="shared" si="13"/>
        <v>0</v>
      </c>
      <c r="AL61" s="22">
        <f t="shared" si="14"/>
        <v>0</v>
      </c>
      <c r="AM61" s="22">
        <f t="shared" si="15"/>
        <v>0</v>
      </c>
      <c r="AN61" s="22">
        <f t="shared" si="16"/>
        <v>0</v>
      </c>
      <c r="AO61" s="418" t="b">
        <f t="shared" si="17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18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19"/>
        <v>0</v>
      </c>
      <c r="AW61" s="67">
        <f t="shared" si="20"/>
        <v>0</v>
      </c>
      <c r="AX61" s="397">
        <f t="shared" si="21"/>
        <v>0</v>
      </c>
      <c r="AY61" s="32"/>
      <c r="AZ61" s="32"/>
      <c r="BA61" s="423" t="str">
        <f t="shared" si="22"/>
        <v xml:space="preserve"> </v>
      </c>
    </row>
    <row r="62" spans="1:53" s="339" customFormat="1" ht="15" x14ac:dyDescent="0.2">
      <c r="A62" s="409"/>
      <c r="B62" s="409"/>
      <c r="C62" s="410">
        <f t="shared" si="23"/>
        <v>41</v>
      </c>
      <c r="D62" s="411"/>
      <c r="E62" s="411"/>
      <c r="F62" s="436"/>
      <c r="G62" s="410"/>
      <c r="H62" s="410"/>
      <c r="I62" s="413" t="str">
        <f t="shared" si="24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8"/>
        <v>-</v>
      </c>
      <c r="M62" s="415"/>
      <c r="N62" s="415"/>
      <c r="O62" s="160" t="str">
        <f t="shared" si="25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10"/>
        <v>OK</v>
      </c>
      <c r="AI62" s="22">
        <f t="shared" si="11"/>
        <v>0</v>
      </c>
      <c r="AJ62" s="22">
        <f t="shared" si="12"/>
        <v>0</v>
      </c>
      <c r="AK62" s="22">
        <f t="shared" si="13"/>
        <v>0</v>
      </c>
      <c r="AL62" s="22">
        <f t="shared" si="14"/>
        <v>0</v>
      </c>
      <c r="AM62" s="22">
        <f t="shared" si="15"/>
        <v>0</v>
      </c>
      <c r="AN62" s="22">
        <f t="shared" si="16"/>
        <v>0</v>
      </c>
      <c r="AO62" s="418" t="b">
        <f t="shared" si="17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18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19"/>
        <v>0</v>
      </c>
      <c r="AW62" s="67">
        <f t="shared" si="20"/>
        <v>0</v>
      </c>
      <c r="AX62" s="397">
        <f t="shared" si="21"/>
        <v>0</v>
      </c>
      <c r="AY62" s="32"/>
      <c r="AZ62" s="32"/>
      <c r="BA62" s="423" t="str">
        <f t="shared" si="22"/>
        <v xml:space="preserve"> </v>
      </c>
    </row>
    <row r="63" spans="1:53" s="339" customFormat="1" ht="15" x14ac:dyDescent="0.2">
      <c r="A63" s="409"/>
      <c r="B63" s="409"/>
      <c r="C63" s="410">
        <f t="shared" si="23"/>
        <v>42</v>
      </c>
      <c r="D63" s="411"/>
      <c r="E63" s="411"/>
      <c r="F63" s="436"/>
      <c r="G63" s="410"/>
      <c r="H63" s="410"/>
      <c r="I63" s="413" t="str">
        <f t="shared" si="24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8"/>
        <v>-</v>
      </c>
      <c r="M63" s="415"/>
      <c r="N63" s="415"/>
      <c r="O63" s="160" t="str">
        <f t="shared" si="25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10"/>
        <v>OK</v>
      </c>
      <c r="AI63" s="22">
        <f t="shared" si="11"/>
        <v>0</v>
      </c>
      <c r="AJ63" s="22">
        <f t="shared" si="12"/>
        <v>0</v>
      </c>
      <c r="AK63" s="22">
        <f t="shared" si="13"/>
        <v>0</v>
      </c>
      <c r="AL63" s="22">
        <f t="shared" si="14"/>
        <v>0</v>
      </c>
      <c r="AM63" s="22">
        <f t="shared" si="15"/>
        <v>0</v>
      </c>
      <c r="AN63" s="22">
        <f t="shared" si="16"/>
        <v>0</v>
      </c>
      <c r="AO63" s="418" t="b">
        <f t="shared" si="17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18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19"/>
        <v>0</v>
      </c>
      <c r="AW63" s="67">
        <f t="shared" si="20"/>
        <v>0</v>
      </c>
      <c r="AX63" s="397">
        <f t="shared" si="21"/>
        <v>0</v>
      </c>
      <c r="AY63" s="32"/>
      <c r="AZ63" s="32"/>
      <c r="BA63" s="423" t="str">
        <f t="shared" si="22"/>
        <v xml:space="preserve"> </v>
      </c>
    </row>
    <row r="64" spans="1:53" s="339" customFormat="1" ht="15" x14ac:dyDescent="0.2">
      <c r="A64" s="409"/>
      <c r="B64" s="409"/>
      <c r="C64" s="410">
        <f t="shared" si="23"/>
        <v>43</v>
      </c>
      <c r="D64" s="411"/>
      <c r="E64" s="411"/>
      <c r="F64" s="436"/>
      <c r="G64" s="410"/>
      <c r="H64" s="410"/>
      <c r="I64" s="413" t="str">
        <f t="shared" si="24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8"/>
        <v>-</v>
      </c>
      <c r="M64" s="415"/>
      <c r="N64" s="415"/>
      <c r="O64" s="160" t="str">
        <f t="shared" si="25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10"/>
        <v>OK</v>
      </c>
      <c r="AI64" s="22">
        <f t="shared" si="11"/>
        <v>0</v>
      </c>
      <c r="AJ64" s="22">
        <f t="shared" si="12"/>
        <v>0</v>
      </c>
      <c r="AK64" s="22">
        <f t="shared" si="13"/>
        <v>0</v>
      </c>
      <c r="AL64" s="22">
        <f t="shared" si="14"/>
        <v>0</v>
      </c>
      <c r="AM64" s="22">
        <f t="shared" si="15"/>
        <v>0</v>
      </c>
      <c r="AN64" s="22">
        <f t="shared" si="16"/>
        <v>0</v>
      </c>
      <c r="AO64" s="418" t="b">
        <f t="shared" si="17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18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19"/>
        <v>0</v>
      </c>
      <c r="AW64" s="67">
        <f t="shared" si="20"/>
        <v>0</v>
      </c>
      <c r="AX64" s="397">
        <f t="shared" si="21"/>
        <v>0</v>
      </c>
      <c r="AY64" s="32"/>
      <c r="AZ64" s="32"/>
      <c r="BA64" s="423" t="str">
        <f t="shared" si="22"/>
        <v xml:space="preserve"> </v>
      </c>
    </row>
    <row r="65" spans="1:53" s="339" customFormat="1" ht="15" x14ac:dyDescent="0.2">
      <c r="A65" s="409"/>
      <c r="B65" s="409"/>
      <c r="C65" s="410">
        <f t="shared" si="23"/>
        <v>44</v>
      </c>
      <c r="D65" s="411"/>
      <c r="E65" s="411"/>
      <c r="F65" s="436"/>
      <c r="G65" s="410"/>
      <c r="H65" s="410"/>
      <c r="I65" s="413" t="str">
        <f t="shared" si="24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8"/>
        <v>-</v>
      </c>
      <c r="M65" s="415"/>
      <c r="N65" s="415"/>
      <c r="O65" s="160" t="str">
        <f t="shared" si="25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10"/>
        <v>OK</v>
      </c>
      <c r="AI65" s="22">
        <f t="shared" si="11"/>
        <v>0</v>
      </c>
      <c r="AJ65" s="22">
        <f t="shared" si="12"/>
        <v>0</v>
      </c>
      <c r="AK65" s="22">
        <f t="shared" si="13"/>
        <v>0</v>
      </c>
      <c r="AL65" s="22">
        <f t="shared" si="14"/>
        <v>0</v>
      </c>
      <c r="AM65" s="22">
        <f t="shared" si="15"/>
        <v>0</v>
      </c>
      <c r="AN65" s="22">
        <f t="shared" si="16"/>
        <v>0</v>
      </c>
      <c r="AO65" s="418" t="b">
        <f t="shared" si="17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18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19"/>
        <v>0</v>
      </c>
      <c r="AW65" s="67">
        <f t="shared" si="20"/>
        <v>0</v>
      </c>
      <c r="AX65" s="397">
        <f t="shared" si="21"/>
        <v>0</v>
      </c>
      <c r="AY65" s="32"/>
      <c r="AZ65" s="32"/>
      <c r="BA65" s="423" t="str">
        <f t="shared" si="22"/>
        <v xml:space="preserve"> </v>
      </c>
    </row>
    <row r="66" spans="1:53" s="339" customFormat="1" ht="15" x14ac:dyDescent="0.2">
      <c r="A66" s="409"/>
      <c r="B66" s="409"/>
      <c r="C66" s="410">
        <f t="shared" si="23"/>
        <v>45</v>
      </c>
      <c r="D66" s="411"/>
      <c r="E66" s="411"/>
      <c r="F66" s="436"/>
      <c r="G66" s="410"/>
      <c r="H66" s="410"/>
      <c r="I66" s="413" t="str">
        <f t="shared" si="24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8"/>
        <v>-</v>
      </c>
      <c r="M66" s="415"/>
      <c r="N66" s="415"/>
      <c r="O66" s="160" t="str">
        <f t="shared" si="25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10"/>
        <v>OK</v>
      </c>
      <c r="AI66" s="22">
        <f t="shared" si="11"/>
        <v>0</v>
      </c>
      <c r="AJ66" s="22">
        <f t="shared" si="12"/>
        <v>0</v>
      </c>
      <c r="AK66" s="22">
        <f t="shared" si="13"/>
        <v>0</v>
      </c>
      <c r="AL66" s="22">
        <f t="shared" si="14"/>
        <v>0</v>
      </c>
      <c r="AM66" s="22">
        <f t="shared" si="15"/>
        <v>0</v>
      </c>
      <c r="AN66" s="22">
        <f t="shared" si="16"/>
        <v>0</v>
      </c>
      <c r="AO66" s="418" t="b">
        <f t="shared" si="17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18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19"/>
        <v>0</v>
      </c>
      <c r="AW66" s="67">
        <f t="shared" si="20"/>
        <v>0</v>
      </c>
      <c r="AX66" s="397">
        <f t="shared" si="21"/>
        <v>0</v>
      </c>
      <c r="AY66" s="32"/>
      <c r="AZ66" s="32"/>
      <c r="BA66" s="423" t="str">
        <f t="shared" si="22"/>
        <v xml:space="preserve"> </v>
      </c>
    </row>
    <row r="67" spans="1:53" s="339" customFormat="1" ht="15" x14ac:dyDescent="0.2">
      <c r="A67" s="409"/>
      <c r="B67" s="409"/>
      <c r="C67" s="410">
        <f t="shared" si="23"/>
        <v>46</v>
      </c>
      <c r="D67" s="411"/>
      <c r="E67" s="411"/>
      <c r="F67" s="436"/>
      <c r="G67" s="410"/>
      <c r="H67" s="410"/>
      <c r="I67" s="413" t="str">
        <f t="shared" si="24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8"/>
        <v>-</v>
      </c>
      <c r="M67" s="415"/>
      <c r="N67" s="415"/>
      <c r="O67" s="160" t="str">
        <f t="shared" si="25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10"/>
        <v>OK</v>
      </c>
      <c r="AI67" s="22">
        <f t="shared" si="11"/>
        <v>0</v>
      </c>
      <c r="AJ67" s="22">
        <f t="shared" si="12"/>
        <v>0</v>
      </c>
      <c r="AK67" s="22">
        <f t="shared" si="13"/>
        <v>0</v>
      </c>
      <c r="AL67" s="22">
        <f t="shared" si="14"/>
        <v>0</v>
      </c>
      <c r="AM67" s="22">
        <f t="shared" si="15"/>
        <v>0</v>
      </c>
      <c r="AN67" s="22">
        <f t="shared" si="16"/>
        <v>0</v>
      </c>
      <c r="AO67" s="418" t="b">
        <f t="shared" si="17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18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19"/>
        <v>0</v>
      </c>
      <c r="AW67" s="67">
        <f t="shared" si="20"/>
        <v>0</v>
      </c>
      <c r="AX67" s="397">
        <f t="shared" si="21"/>
        <v>0</v>
      </c>
      <c r="AY67" s="32"/>
      <c r="AZ67" s="32"/>
      <c r="BA67" s="423" t="str">
        <f t="shared" si="22"/>
        <v xml:space="preserve"> </v>
      </c>
    </row>
    <row r="68" spans="1:53" s="339" customFormat="1" ht="15" x14ac:dyDescent="0.2">
      <c r="A68" s="409"/>
      <c r="B68" s="409"/>
      <c r="C68" s="410">
        <f t="shared" si="23"/>
        <v>47</v>
      </c>
      <c r="D68" s="411"/>
      <c r="E68" s="411"/>
      <c r="F68" s="436"/>
      <c r="G68" s="410"/>
      <c r="H68" s="410"/>
      <c r="I68" s="413" t="str">
        <f t="shared" si="24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8"/>
        <v>-</v>
      </c>
      <c r="M68" s="415"/>
      <c r="N68" s="415"/>
      <c r="O68" s="160" t="str">
        <f t="shared" si="25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10"/>
        <v>OK</v>
      </c>
      <c r="AI68" s="22">
        <f t="shared" si="11"/>
        <v>0</v>
      </c>
      <c r="AJ68" s="22">
        <f t="shared" si="12"/>
        <v>0</v>
      </c>
      <c r="AK68" s="22">
        <f t="shared" si="13"/>
        <v>0</v>
      </c>
      <c r="AL68" s="22">
        <f t="shared" si="14"/>
        <v>0</v>
      </c>
      <c r="AM68" s="22">
        <f t="shared" si="15"/>
        <v>0</v>
      </c>
      <c r="AN68" s="22">
        <f t="shared" si="16"/>
        <v>0</v>
      </c>
      <c r="AO68" s="418" t="b">
        <f t="shared" si="17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18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19"/>
        <v>0</v>
      </c>
      <c r="AW68" s="67">
        <f t="shared" si="20"/>
        <v>0</v>
      </c>
      <c r="AX68" s="397">
        <f t="shared" si="21"/>
        <v>0</v>
      </c>
      <c r="AY68" s="32"/>
      <c r="AZ68" s="32"/>
      <c r="BA68" s="423" t="str">
        <f t="shared" si="22"/>
        <v xml:space="preserve"> </v>
      </c>
    </row>
    <row r="69" spans="1:53" s="339" customFormat="1" ht="15" x14ac:dyDescent="0.2">
      <c r="A69" s="409"/>
      <c r="B69" s="409"/>
      <c r="C69" s="410">
        <f t="shared" si="23"/>
        <v>48</v>
      </c>
      <c r="D69" s="411"/>
      <c r="E69" s="411"/>
      <c r="F69" s="436"/>
      <c r="G69" s="410"/>
      <c r="H69" s="410"/>
      <c r="I69" s="413" t="str">
        <f t="shared" si="24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8"/>
        <v>-</v>
      </c>
      <c r="M69" s="415"/>
      <c r="N69" s="415"/>
      <c r="O69" s="160" t="str">
        <f t="shared" si="25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10"/>
        <v>OK</v>
      </c>
      <c r="AI69" s="22">
        <f t="shared" si="11"/>
        <v>0</v>
      </c>
      <c r="AJ69" s="22">
        <f t="shared" si="12"/>
        <v>0</v>
      </c>
      <c r="AK69" s="22">
        <f t="shared" si="13"/>
        <v>0</v>
      </c>
      <c r="AL69" s="22">
        <f t="shared" si="14"/>
        <v>0</v>
      </c>
      <c r="AM69" s="22">
        <f t="shared" si="15"/>
        <v>0</v>
      </c>
      <c r="AN69" s="22">
        <f t="shared" si="16"/>
        <v>0</v>
      </c>
      <c r="AO69" s="418" t="b">
        <f t="shared" si="17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18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19"/>
        <v>0</v>
      </c>
      <c r="AW69" s="67">
        <f t="shared" si="20"/>
        <v>0</v>
      </c>
      <c r="AX69" s="397">
        <f t="shared" si="21"/>
        <v>0</v>
      </c>
      <c r="AY69" s="32"/>
      <c r="AZ69" s="32"/>
      <c r="BA69" s="423" t="str">
        <f t="shared" si="22"/>
        <v xml:space="preserve"> </v>
      </c>
    </row>
    <row r="70" spans="1:53" s="339" customFormat="1" ht="15" x14ac:dyDescent="0.2">
      <c r="A70" s="32"/>
      <c r="B70" s="32"/>
      <c r="C70" s="410">
        <f t="shared" si="23"/>
        <v>49</v>
      </c>
      <c r="D70" s="424"/>
      <c r="E70" s="424"/>
      <c r="F70" s="436"/>
      <c r="G70" s="410"/>
      <c r="H70" s="410"/>
      <c r="I70" s="413" t="str">
        <f t="shared" si="24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8"/>
        <v>-</v>
      </c>
      <c r="M70" s="415"/>
      <c r="N70" s="415"/>
      <c r="O70" s="160" t="str">
        <f t="shared" si="25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10"/>
        <v>OK</v>
      </c>
      <c r="AI70" s="22">
        <f t="shared" si="11"/>
        <v>0</v>
      </c>
      <c r="AJ70" s="22">
        <f t="shared" si="12"/>
        <v>0</v>
      </c>
      <c r="AK70" s="22">
        <f t="shared" si="13"/>
        <v>0</v>
      </c>
      <c r="AL70" s="22">
        <f t="shared" si="14"/>
        <v>0</v>
      </c>
      <c r="AM70" s="22">
        <f t="shared" si="15"/>
        <v>0</v>
      </c>
      <c r="AN70" s="22">
        <f t="shared" si="16"/>
        <v>0</v>
      </c>
      <c r="AO70" s="418" t="b">
        <f t="shared" si="17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18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19"/>
        <v>0</v>
      </c>
      <c r="AW70" s="67">
        <f t="shared" si="20"/>
        <v>0</v>
      </c>
      <c r="AX70" s="397">
        <f t="shared" si="21"/>
        <v>0</v>
      </c>
      <c r="AY70" s="32"/>
      <c r="AZ70" s="32"/>
      <c r="BA70" s="423" t="str">
        <f t="shared" si="22"/>
        <v xml:space="preserve"> </v>
      </c>
    </row>
    <row r="71" spans="1:53" s="339" customFormat="1" ht="15" x14ac:dyDescent="0.2">
      <c r="A71" s="32"/>
      <c r="B71" s="32"/>
      <c r="C71" s="410">
        <f t="shared" si="23"/>
        <v>50</v>
      </c>
      <c r="D71" s="424"/>
      <c r="E71" s="424"/>
      <c r="F71" s="436"/>
      <c r="G71" s="410"/>
      <c r="H71" s="410"/>
      <c r="I71" s="413" t="str">
        <f t="shared" si="24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8"/>
        <v>-</v>
      </c>
      <c r="M71" s="415"/>
      <c r="N71" s="415"/>
      <c r="O71" s="160" t="str">
        <f t="shared" si="25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10"/>
        <v>OK</v>
      </c>
      <c r="AI71" s="22">
        <f t="shared" si="11"/>
        <v>0</v>
      </c>
      <c r="AJ71" s="22">
        <f t="shared" si="12"/>
        <v>0</v>
      </c>
      <c r="AK71" s="22">
        <f t="shared" si="13"/>
        <v>0</v>
      </c>
      <c r="AL71" s="22">
        <f t="shared" si="14"/>
        <v>0</v>
      </c>
      <c r="AM71" s="22">
        <f t="shared" si="15"/>
        <v>0</v>
      </c>
      <c r="AN71" s="22">
        <f t="shared" si="16"/>
        <v>0</v>
      </c>
      <c r="AO71" s="418" t="b">
        <f t="shared" si="17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18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19"/>
        <v>0</v>
      </c>
      <c r="AW71" s="67">
        <f t="shared" si="20"/>
        <v>0</v>
      </c>
      <c r="AX71" s="397">
        <f t="shared" si="21"/>
        <v>0</v>
      </c>
      <c r="AY71" s="32"/>
      <c r="AZ71" s="32"/>
      <c r="BA71" s="423" t="str">
        <f t="shared" si="22"/>
        <v xml:space="preserve"> </v>
      </c>
    </row>
    <row r="72" spans="1:53" s="339" customFormat="1" ht="15" x14ac:dyDescent="0.2">
      <c r="A72" s="32"/>
      <c r="B72" s="32"/>
      <c r="C72" s="410">
        <f t="shared" si="23"/>
        <v>51</v>
      </c>
      <c r="D72" s="424"/>
      <c r="E72" s="424"/>
      <c r="F72" s="436"/>
      <c r="G72" s="410"/>
      <c r="H72" s="410"/>
      <c r="I72" s="413" t="str">
        <f t="shared" si="24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8"/>
        <v>-</v>
      </c>
      <c r="M72" s="415"/>
      <c r="N72" s="415"/>
      <c r="O72" s="160" t="str">
        <f t="shared" si="25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10"/>
        <v>OK</v>
      </c>
      <c r="AI72" s="22">
        <f t="shared" si="11"/>
        <v>0</v>
      </c>
      <c r="AJ72" s="22">
        <f t="shared" si="12"/>
        <v>0</v>
      </c>
      <c r="AK72" s="22">
        <f t="shared" si="13"/>
        <v>0</v>
      </c>
      <c r="AL72" s="22">
        <f t="shared" si="14"/>
        <v>0</v>
      </c>
      <c r="AM72" s="22">
        <f t="shared" si="15"/>
        <v>0</v>
      </c>
      <c r="AN72" s="22">
        <f t="shared" si="16"/>
        <v>0</v>
      </c>
      <c r="AO72" s="418" t="b">
        <f t="shared" si="17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18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19"/>
        <v>0</v>
      </c>
      <c r="AW72" s="67">
        <f t="shared" si="20"/>
        <v>0</v>
      </c>
      <c r="AX72" s="397">
        <f t="shared" si="21"/>
        <v>0</v>
      </c>
      <c r="AY72" s="32"/>
      <c r="AZ72" s="32"/>
      <c r="BA72" s="423" t="str">
        <f t="shared" si="22"/>
        <v xml:space="preserve"> </v>
      </c>
    </row>
    <row r="73" spans="1:53" s="339" customFormat="1" ht="15" x14ac:dyDescent="0.2">
      <c r="A73" s="32"/>
      <c r="B73" s="32"/>
      <c r="C73" s="410">
        <f t="shared" si="23"/>
        <v>52</v>
      </c>
      <c r="D73" s="424"/>
      <c r="E73" s="424"/>
      <c r="F73" s="436"/>
      <c r="G73" s="410"/>
      <c r="H73" s="410"/>
      <c r="I73" s="413" t="str">
        <f t="shared" si="24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8"/>
        <v>-</v>
      </c>
      <c r="M73" s="415"/>
      <c r="N73" s="415"/>
      <c r="O73" s="160" t="str">
        <f t="shared" si="25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10"/>
        <v>OK</v>
      </c>
      <c r="AI73" s="22">
        <f t="shared" si="11"/>
        <v>0</v>
      </c>
      <c r="AJ73" s="22">
        <f t="shared" si="12"/>
        <v>0</v>
      </c>
      <c r="AK73" s="22">
        <f t="shared" si="13"/>
        <v>0</v>
      </c>
      <c r="AL73" s="22">
        <f t="shared" si="14"/>
        <v>0</v>
      </c>
      <c r="AM73" s="22">
        <f t="shared" si="15"/>
        <v>0</v>
      </c>
      <c r="AN73" s="22">
        <f t="shared" si="16"/>
        <v>0</v>
      </c>
      <c r="AO73" s="418" t="b">
        <f t="shared" si="17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18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19"/>
        <v>0</v>
      </c>
      <c r="AW73" s="67">
        <f t="shared" si="20"/>
        <v>0</v>
      </c>
      <c r="AX73" s="397">
        <f t="shared" si="21"/>
        <v>0</v>
      </c>
      <c r="AY73" s="32"/>
      <c r="AZ73" s="32"/>
      <c r="BA73" s="423" t="str">
        <f t="shared" si="22"/>
        <v xml:space="preserve"> </v>
      </c>
    </row>
    <row r="74" spans="1:53" s="339" customFormat="1" ht="15" x14ac:dyDescent="0.2">
      <c r="A74" s="32"/>
      <c r="B74" s="32"/>
      <c r="C74" s="410">
        <f t="shared" si="23"/>
        <v>53</v>
      </c>
      <c r="D74" s="424"/>
      <c r="E74" s="424"/>
      <c r="F74" s="436"/>
      <c r="G74" s="410"/>
      <c r="H74" s="410"/>
      <c r="I74" s="413" t="str">
        <f t="shared" si="24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8"/>
        <v>-</v>
      </c>
      <c r="M74" s="415"/>
      <c r="N74" s="415"/>
      <c r="O74" s="160" t="str">
        <f t="shared" si="25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10"/>
        <v>OK</v>
      </c>
      <c r="AI74" s="22">
        <f t="shared" si="11"/>
        <v>0</v>
      </c>
      <c r="AJ74" s="22">
        <f t="shared" si="12"/>
        <v>0</v>
      </c>
      <c r="AK74" s="22">
        <f t="shared" si="13"/>
        <v>0</v>
      </c>
      <c r="AL74" s="22">
        <f t="shared" si="14"/>
        <v>0</v>
      </c>
      <c r="AM74" s="22">
        <f t="shared" si="15"/>
        <v>0</v>
      </c>
      <c r="AN74" s="22">
        <f t="shared" si="16"/>
        <v>0</v>
      </c>
      <c r="AO74" s="418" t="b">
        <f t="shared" si="17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18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19"/>
        <v>0</v>
      </c>
      <c r="AW74" s="67">
        <f t="shared" si="20"/>
        <v>0</v>
      </c>
      <c r="AX74" s="397">
        <f t="shared" si="21"/>
        <v>0</v>
      </c>
      <c r="AY74" s="32"/>
      <c r="AZ74" s="32"/>
      <c r="BA74" s="423" t="str">
        <f t="shared" si="22"/>
        <v xml:space="preserve"> </v>
      </c>
    </row>
    <row r="75" spans="1:53" s="339" customFormat="1" ht="15" x14ac:dyDescent="0.2">
      <c r="A75" s="32"/>
      <c r="B75" s="32"/>
      <c r="C75" s="410">
        <f t="shared" si="23"/>
        <v>54</v>
      </c>
      <c r="D75" s="424"/>
      <c r="E75" s="424"/>
      <c r="F75" s="436"/>
      <c r="G75" s="410"/>
      <c r="H75" s="410"/>
      <c r="I75" s="413" t="str">
        <f t="shared" si="24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8"/>
        <v>-</v>
      </c>
      <c r="M75" s="415"/>
      <c r="N75" s="415"/>
      <c r="O75" s="160" t="str">
        <f t="shared" si="25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10"/>
        <v>OK</v>
      </c>
      <c r="AI75" s="22">
        <f t="shared" si="11"/>
        <v>0</v>
      </c>
      <c r="AJ75" s="22">
        <f t="shared" si="12"/>
        <v>0</v>
      </c>
      <c r="AK75" s="22">
        <f t="shared" si="13"/>
        <v>0</v>
      </c>
      <c r="AL75" s="22">
        <f t="shared" si="14"/>
        <v>0</v>
      </c>
      <c r="AM75" s="22">
        <f t="shared" si="15"/>
        <v>0</v>
      </c>
      <c r="AN75" s="22">
        <f t="shared" si="16"/>
        <v>0</v>
      </c>
      <c r="AO75" s="418" t="b">
        <f t="shared" si="17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18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19"/>
        <v>0</v>
      </c>
      <c r="AW75" s="67">
        <f t="shared" si="20"/>
        <v>0</v>
      </c>
      <c r="AX75" s="397">
        <f t="shared" si="21"/>
        <v>0</v>
      </c>
      <c r="AY75" s="32"/>
      <c r="AZ75" s="32"/>
      <c r="BA75" s="423" t="str">
        <f t="shared" si="22"/>
        <v xml:space="preserve"> </v>
      </c>
    </row>
    <row r="76" spans="1:53" s="339" customFormat="1" ht="15" x14ac:dyDescent="0.2">
      <c r="A76" s="32"/>
      <c r="B76" s="32"/>
      <c r="C76" s="410">
        <f t="shared" si="23"/>
        <v>55</v>
      </c>
      <c r="D76" s="424"/>
      <c r="E76" s="424"/>
      <c r="F76" s="436"/>
      <c r="G76" s="410"/>
      <c r="H76" s="410"/>
      <c r="I76" s="413" t="str">
        <f t="shared" si="24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8"/>
        <v>-</v>
      </c>
      <c r="M76" s="415"/>
      <c r="N76" s="415"/>
      <c r="O76" s="160" t="str">
        <f t="shared" si="25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10"/>
        <v>OK</v>
      </c>
      <c r="AI76" s="22">
        <f t="shared" si="11"/>
        <v>0</v>
      </c>
      <c r="AJ76" s="22">
        <f t="shared" si="12"/>
        <v>0</v>
      </c>
      <c r="AK76" s="22">
        <f t="shared" si="13"/>
        <v>0</v>
      </c>
      <c r="AL76" s="22">
        <f t="shared" si="14"/>
        <v>0</v>
      </c>
      <c r="AM76" s="22">
        <f t="shared" si="15"/>
        <v>0</v>
      </c>
      <c r="AN76" s="22">
        <f t="shared" si="16"/>
        <v>0</v>
      </c>
      <c r="AO76" s="418" t="b">
        <f t="shared" si="17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18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19"/>
        <v>0</v>
      </c>
      <c r="AW76" s="67">
        <f t="shared" si="20"/>
        <v>0</v>
      </c>
      <c r="AX76" s="397">
        <f t="shared" si="21"/>
        <v>0</v>
      </c>
      <c r="AY76" s="32"/>
      <c r="AZ76" s="32"/>
      <c r="BA76" s="423" t="str">
        <f t="shared" si="22"/>
        <v xml:space="preserve"> </v>
      </c>
    </row>
    <row r="77" spans="1:53" s="339" customFormat="1" ht="15" x14ac:dyDescent="0.2">
      <c r="A77" s="32"/>
      <c r="B77" s="32"/>
      <c r="C77" s="410">
        <f t="shared" si="23"/>
        <v>56</v>
      </c>
      <c r="D77" s="424"/>
      <c r="E77" s="424"/>
      <c r="F77" s="436"/>
      <c r="G77" s="410"/>
      <c r="H77" s="410"/>
      <c r="I77" s="413" t="str">
        <f t="shared" si="24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8"/>
        <v>-</v>
      </c>
      <c r="M77" s="415"/>
      <c r="N77" s="415"/>
      <c r="O77" s="160" t="str">
        <f t="shared" si="25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10"/>
        <v>OK</v>
      </c>
      <c r="AI77" s="22">
        <f t="shared" si="11"/>
        <v>0</v>
      </c>
      <c r="AJ77" s="22">
        <f t="shared" si="12"/>
        <v>0</v>
      </c>
      <c r="AK77" s="22">
        <f t="shared" si="13"/>
        <v>0</v>
      </c>
      <c r="AL77" s="22">
        <f t="shared" si="14"/>
        <v>0</v>
      </c>
      <c r="AM77" s="22">
        <f t="shared" si="15"/>
        <v>0</v>
      </c>
      <c r="AN77" s="22">
        <f t="shared" si="16"/>
        <v>0</v>
      </c>
      <c r="AO77" s="418" t="b">
        <f t="shared" si="17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18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19"/>
        <v>0</v>
      </c>
      <c r="AW77" s="67">
        <f t="shared" si="20"/>
        <v>0</v>
      </c>
      <c r="AX77" s="397">
        <f t="shared" si="21"/>
        <v>0</v>
      </c>
      <c r="AY77" s="32"/>
      <c r="AZ77" s="32"/>
      <c r="BA77" s="423" t="str">
        <f t="shared" si="22"/>
        <v xml:space="preserve"> </v>
      </c>
    </row>
    <row r="78" spans="1:53" s="339" customFormat="1" ht="15" x14ac:dyDescent="0.2">
      <c r="A78" s="32"/>
      <c r="B78" s="32"/>
      <c r="C78" s="410">
        <f t="shared" si="23"/>
        <v>57</v>
      </c>
      <c r="D78" s="424"/>
      <c r="E78" s="424"/>
      <c r="F78" s="436"/>
      <c r="G78" s="410"/>
      <c r="H78" s="410"/>
      <c r="I78" s="413" t="str">
        <f t="shared" si="24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8"/>
        <v>-</v>
      </c>
      <c r="M78" s="415"/>
      <c r="N78" s="415"/>
      <c r="O78" s="160" t="str">
        <f t="shared" si="25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10"/>
        <v>OK</v>
      </c>
      <c r="AI78" s="22">
        <f t="shared" si="11"/>
        <v>0</v>
      </c>
      <c r="AJ78" s="22">
        <f t="shared" si="12"/>
        <v>0</v>
      </c>
      <c r="AK78" s="22">
        <f t="shared" si="13"/>
        <v>0</v>
      </c>
      <c r="AL78" s="22">
        <f t="shared" si="14"/>
        <v>0</v>
      </c>
      <c r="AM78" s="22">
        <f t="shared" si="15"/>
        <v>0</v>
      </c>
      <c r="AN78" s="22">
        <f t="shared" si="16"/>
        <v>0</v>
      </c>
      <c r="AO78" s="418" t="b">
        <f t="shared" si="17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18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19"/>
        <v>0</v>
      </c>
      <c r="AW78" s="67">
        <f t="shared" si="20"/>
        <v>0</v>
      </c>
      <c r="AX78" s="397">
        <f t="shared" si="21"/>
        <v>0</v>
      </c>
      <c r="AY78" s="32"/>
      <c r="AZ78" s="32"/>
      <c r="BA78" s="423" t="str">
        <f t="shared" si="22"/>
        <v xml:space="preserve"> </v>
      </c>
    </row>
    <row r="79" spans="1:53" s="339" customFormat="1" ht="15" x14ac:dyDescent="0.2">
      <c r="A79" s="32"/>
      <c r="B79" s="32"/>
      <c r="C79" s="410">
        <f t="shared" si="23"/>
        <v>58</v>
      </c>
      <c r="D79" s="424"/>
      <c r="E79" s="424"/>
      <c r="F79" s="436"/>
      <c r="G79" s="410"/>
      <c r="H79" s="410"/>
      <c r="I79" s="413" t="str">
        <f t="shared" si="24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8"/>
        <v>-</v>
      </c>
      <c r="M79" s="415"/>
      <c r="N79" s="415"/>
      <c r="O79" s="160" t="str">
        <f t="shared" si="25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10"/>
        <v>OK</v>
      </c>
      <c r="AI79" s="22">
        <f t="shared" si="11"/>
        <v>0</v>
      </c>
      <c r="AJ79" s="22">
        <f t="shared" si="12"/>
        <v>0</v>
      </c>
      <c r="AK79" s="22">
        <f t="shared" si="13"/>
        <v>0</v>
      </c>
      <c r="AL79" s="22">
        <f t="shared" si="14"/>
        <v>0</v>
      </c>
      <c r="AM79" s="22">
        <f t="shared" si="15"/>
        <v>0</v>
      </c>
      <c r="AN79" s="22">
        <f t="shared" si="16"/>
        <v>0</v>
      </c>
      <c r="AO79" s="418" t="b">
        <f t="shared" si="17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18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19"/>
        <v>0</v>
      </c>
      <c r="AW79" s="67">
        <f t="shared" si="20"/>
        <v>0</v>
      </c>
      <c r="AX79" s="397">
        <f t="shared" si="21"/>
        <v>0</v>
      </c>
      <c r="AY79" s="32"/>
      <c r="AZ79" s="32"/>
      <c r="BA79" s="423" t="str">
        <f t="shared" si="22"/>
        <v xml:space="preserve"> </v>
      </c>
    </row>
    <row r="80" spans="1:53" s="339" customFormat="1" ht="15" x14ac:dyDescent="0.2">
      <c r="A80" s="32"/>
      <c r="B80" s="32"/>
      <c r="C80" s="410">
        <f t="shared" si="23"/>
        <v>59</v>
      </c>
      <c r="D80" s="424"/>
      <c r="E80" s="424"/>
      <c r="F80" s="436"/>
      <c r="G80" s="410"/>
      <c r="H80" s="410"/>
      <c r="I80" s="413" t="str">
        <f t="shared" si="24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8"/>
        <v>-</v>
      </c>
      <c r="M80" s="415"/>
      <c r="N80" s="415"/>
      <c r="O80" s="160" t="str">
        <f t="shared" si="25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10"/>
        <v>OK</v>
      </c>
      <c r="AI80" s="22">
        <f t="shared" si="11"/>
        <v>0</v>
      </c>
      <c r="AJ80" s="22">
        <f t="shared" si="12"/>
        <v>0</v>
      </c>
      <c r="AK80" s="22">
        <f t="shared" si="13"/>
        <v>0</v>
      </c>
      <c r="AL80" s="22">
        <f t="shared" si="14"/>
        <v>0</v>
      </c>
      <c r="AM80" s="22">
        <f t="shared" si="15"/>
        <v>0</v>
      </c>
      <c r="AN80" s="22">
        <f t="shared" si="16"/>
        <v>0</v>
      </c>
      <c r="AO80" s="418" t="b">
        <f t="shared" si="17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18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19"/>
        <v>0</v>
      </c>
      <c r="AW80" s="67">
        <f t="shared" si="20"/>
        <v>0</v>
      </c>
      <c r="AX80" s="397">
        <f t="shared" si="21"/>
        <v>0</v>
      </c>
      <c r="AY80" s="32"/>
      <c r="AZ80" s="32"/>
      <c r="BA80" s="423" t="str">
        <f t="shared" si="22"/>
        <v xml:space="preserve"> </v>
      </c>
    </row>
    <row r="81" spans="1:53" s="339" customFormat="1" ht="15" x14ac:dyDescent="0.2">
      <c r="A81" s="32"/>
      <c r="B81" s="32"/>
      <c r="C81" s="410">
        <f t="shared" ref="C81:C144" si="26">C80+1</f>
        <v>60</v>
      </c>
      <c r="D81" s="424"/>
      <c r="E81" s="424"/>
      <c r="F81" s="436"/>
      <c r="G81" s="410"/>
      <c r="H81" s="410"/>
      <c r="I81" s="413" t="str">
        <f t="shared" si="24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8"/>
        <v>-</v>
      </c>
      <c r="M81" s="415"/>
      <c r="N81" s="415"/>
      <c r="O81" s="160" t="str">
        <f t="shared" si="25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10"/>
        <v>OK</v>
      </c>
      <c r="AI81" s="22">
        <f t="shared" si="11"/>
        <v>0</v>
      </c>
      <c r="AJ81" s="22">
        <f t="shared" si="12"/>
        <v>0</v>
      </c>
      <c r="AK81" s="22">
        <f t="shared" si="13"/>
        <v>0</v>
      </c>
      <c r="AL81" s="22">
        <f t="shared" si="14"/>
        <v>0</v>
      </c>
      <c r="AM81" s="22">
        <f t="shared" si="15"/>
        <v>0</v>
      </c>
      <c r="AN81" s="22">
        <f t="shared" si="16"/>
        <v>0</v>
      </c>
      <c r="AO81" s="418" t="b">
        <f t="shared" si="17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18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19"/>
        <v>0</v>
      </c>
      <c r="AW81" s="67">
        <f t="shared" si="20"/>
        <v>0</v>
      </c>
      <c r="AX81" s="397">
        <f t="shared" si="21"/>
        <v>0</v>
      </c>
      <c r="AY81" s="32"/>
      <c r="AZ81" s="32"/>
      <c r="BA81" s="423" t="str">
        <f t="shared" si="22"/>
        <v xml:space="preserve"> </v>
      </c>
    </row>
    <row r="82" spans="1:53" s="339" customFormat="1" ht="15" x14ac:dyDescent="0.2">
      <c r="A82" s="32"/>
      <c r="B82" s="32"/>
      <c r="C82" s="410">
        <f t="shared" si="26"/>
        <v>61</v>
      </c>
      <c r="D82" s="424"/>
      <c r="E82" s="424"/>
      <c r="F82" s="436"/>
      <c r="G82" s="410"/>
      <c r="H82" s="410"/>
      <c r="I82" s="413" t="str">
        <f t="shared" si="24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8"/>
        <v>-</v>
      </c>
      <c r="M82" s="415"/>
      <c r="N82" s="415"/>
      <c r="O82" s="160" t="str">
        <f t="shared" si="25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10"/>
        <v>OK</v>
      </c>
      <c r="AI82" s="22">
        <f t="shared" si="11"/>
        <v>0</v>
      </c>
      <c r="AJ82" s="22">
        <f t="shared" si="12"/>
        <v>0</v>
      </c>
      <c r="AK82" s="22">
        <f t="shared" si="13"/>
        <v>0</v>
      </c>
      <c r="AL82" s="22">
        <f t="shared" si="14"/>
        <v>0</v>
      </c>
      <c r="AM82" s="22">
        <f t="shared" si="15"/>
        <v>0</v>
      </c>
      <c r="AN82" s="22">
        <f t="shared" si="16"/>
        <v>0</v>
      </c>
      <c r="AO82" s="418" t="b">
        <f t="shared" si="17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18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ref="AV82:AV145" si="27">IF(AI82=1,AT82,0)</f>
        <v>0</v>
      </c>
      <c r="AW82" s="67">
        <f t="shared" ref="AW82:AW145" si="28">IF(AJ82=1,AT82,0)</f>
        <v>0</v>
      </c>
      <c r="AX82" s="397">
        <f t="shared" ref="AX82:AX145" si="29">IF(AK82=1,AT82,0)</f>
        <v>0</v>
      </c>
      <c r="AY82" s="32"/>
      <c r="AZ82" s="32"/>
      <c r="BA82" s="423" t="str">
        <f t="shared" si="22"/>
        <v xml:space="preserve"> </v>
      </c>
    </row>
    <row r="83" spans="1:53" s="339" customFormat="1" ht="15" x14ac:dyDescent="0.2">
      <c r="A83" s="32"/>
      <c r="B83" s="32"/>
      <c r="C83" s="410">
        <f t="shared" si="26"/>
        <v>62</v>
      </c>
      <c r="D83" s="424"/>
      <c r="E83" s="424"/>
      <c r="F83" s="436"/>
      <c r="G83" s="410"/>
      <c r="H83" s="410"/>
      <c r="I83" s="413" t="str">
        <f t="shared" si="24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8"/>
        <v>-</v>
      </c>
      <c r="M83" s="415"/>
      <c r="N83" s="415"/>
      <c r="O83" s="160" t="str">
        <f t="shared" si="25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10"/>
        <v>OK</v>
      </c>
      <c r="AI83" s="22">
        <f t="shared" si="11"/>
        <v>0</v>
      </c>
      <c r="AJ83" s="22">
        <f t="shared" si="12"/>
        <v>0</v>
      </c>
      <c r="AK83" s="22">
        <f t="shared" si="13"/>
        <v>0</v>
      </c>
      <c r="AL83" s="22">
        <f t="shared" si="14"/>
        <v>0</v>
      </c>
      <c r="AM83" s="22">
        <f t="shared" si="15"/>
        <v>0</v>
      </c>
      <c r="AN83" s="22">
        <f t="shared" si="16"/>
        <v>0</v>
      </c>
      <c r="AO83" s="418" t="b">
        <f t="shared" si="17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18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27"/>
        <v>0</v>
      </c>
      <c r="AW83" s="67">
        <f t="shared" si="28"/>
        <v>0</v>
      </c>
      <c r="AX83" s="397">
        <f t="shared" si="29"/>
        <v>0</v>
      </c>
      <c r="AY83" s="32"/>
      <c r="AZ83" s="32"/>
      <c r="BA83" s="423" t="str">
        <f t="shared" si="22"/>
        <v xml:space="preserve"> </v>
      </c>
    </row>
    <row r="84" spans="1:53" s="339" customFormat="1" ht="15" x14ac:dyDescent="0.2">
      <c r="A84" s="32"/>
      <c r="B84" s="32"/>
      <c r="C84" s="410">
        <f t="shared" si="26"/>
        <v>63</v>
      </c>
      <c r="D84" s="424"/>
      <c r="E84" s="424"/>
      <c r="F84" s="436"/>
      <c r="G84" s="410"/>
      <c r="H84" s="410"/>
      <c r="I84" s="413" t="str">
        <f t="shared" si="24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8"/>
        <v>-</v>
      </c>
      <c r="M84" s="415"/>
      <c r="N84" s="415"/>
      <c r="O84" s="160" t="str">
        <f t="shared" si="25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10"/>
        <v>OK</v>
      </c>
      <c r="AI84" s="22">
        <f t="shared" si="11"/>
        <v>0</v>
      </c>
      <c r="AJ84" s="22">
        <f t="shared" si="12"/>
        <v>0</v>
      </c>
      <c r="AK84" s="22">
        <f t="shared" si="13"/>
        <v>0</v>
      </c>
      <c r="AL84" s="22">
        <f t="shared" si="14"/>
        <v>0</v>
      </c>
      <c r="AM84" s="22">
        <f t="shared" si="15"/>
        <v>0</v>
      </c>
      <c r="AN84" s="22">
        <f t="shared" si="16"/>
        <v>0</v>
      </c>
      <c r="AO84" s="418" t="b">
        <f t="shared" si="17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18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27"/>
        <v>0</v>
      </c>
      <c r="AW84" s="67">
        <f t="shared" si="28"/>
        <v>0</v>
      </c>
      <c r="AX84" s="397">
        <f t="shared" si="29"/>
        <v>0</v>
      </c>
      <c r="AY84" s="32"/>
      <c r="AZ84" s="32"/>
      <c r="BA84" s="423" t="str">
        <f t="shared" si="22"/>
        <v xml:space="preserve"> </v>
      </c>
    </row>
    <row r="85" spans="1:53" s="339" customFormat="1" ht="15" x14ac:dyDescent="0.2">
      <c r="A85" s="32"/>
      <c r="B85" s="32"/>
      <c r="C85" s="410">
        <f t="shared" si="26"/>
        <v>64</v>
      </c>
      <c r="D85" s="424"/>
      <c r="E85" s="424"/>
      <c r="F85" s="436"/>
      <c r="G85" s="410"/>
      <c r="H85" s="410"/>
      <c r="I85" s="413" t="str">
        <f t="shared" ref="I85:I148" si="30">IF(K85="s",A85*B85,"-")</f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8"/>
        <v>-</v>
      </c>
      <c r="M85" s="425"/>
      <c r="N85" s="425"/>
      <c r="O85" s="160" t="str">
        <f t="shared" ref="O85:O148" si="31">IF(K85="S",IF(D85&lt;E85,E85,D85),"-")</f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10"/>
        <v>OK</v>
      </c>
      <c r="AI85" s="22">
        <f t="shared" si="11"/>
        <v>0</v>
      </c>
      <c r="AJ85" s="22">
        <f t="shared" si="12"/>
        <v>0</v>
      </c>
      <c r="AK85" s="22">
        <f t="shared" si="13"/>
        <v>0</v>
      </c>
      <c r="AL85" s="22">
        <f t="shared" si="14"/>
        <v>0</v>
      </c>
      <c r="AM85" s="22">
        <f t="shared" si="15"/>
        <v>0</v>
      </c>
      <c r="AN85" s="22">
        <f t="shared" si="16"/>
        <v>0</v>
      </c>
      <c r="AO85" s="418" t="b">
        <f t="shared" si="17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18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27"/>
        <v>0</v>
      </c>
      <c r="AW85" s="67">
        <f t="shared" si="28"/>
        <v>0</v>
      </c>
      <c r="AX85" s="397">
        <f t="shared" si="29"/>
        <v>0</v>
      </c>
      <c r="AY85" s="32"/>
      <c r="AZ85" s="32"/>
      <c r="BA85" s="423" t="str">
        <f t="shared" si="22"/>
        <v xml:space="preserve"> </v>
      </c>
    </row>
    <row r="86" spans="1:53" s="339" customFormat="1" ht="15" x14ac:dyDescent="0.2">
      <c r="A86" s="32"/>
      <c r="B86" s="32"/>
      <c r="C86" s="410">
        <f t="shared" si="26"/>
        <v>65</v>
      </c>
      <c r="D86" s="424"/>
      <c r="E86" s="424"/>
      <c r="F86" s="436"/>
      <c r="G86" s="410"/>
      <c r="H86" s="410"/>
      <c r="I86" s="413" t="str">
        <f t="shared" si="30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ref="L86:L149" si="32">IF(K86="s",AT86,AP86)</f>
        <v>-</v>
      </c>
      <c r="M86" s="425"/>
      <c r="N86" s="425"/>
      <c r="O86" s="160" t="str">
        <f t="shared" si="31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ref="AH86:AH149" si="33">IF(F86&gt;(A86*12),"error","OK")</f>
        <v>OK</v>
      </c>
      <c r="AI86" s="22">
        <f t="shared" ref="AI86:AI149" si="34">IF(O86="-",0,IF(O86&gt;7.999,1,0))</f>
        <v>0</v>
      </c>
      <c r="AJ86" s="22">
        <f t="shared" ref="AJ86:AJ149" si="35">IF(O86&lt;8,IF(O86&gt;3.999,1,0),0)</f>
        <v>0</v>
      </c>
      <c r="AK86" s="22">
        <f t="shared" ref="AK86:AK149" si="36">IF(O86&lt;4,IF(O86&gt;0,1,0),0)</f>
        <v>0</v>
      </c>
      <c r="AL86" s="22">
        <f t="shared" ref="AL86:AL149" si="37">IF(K86="S",1,0)</f>
        <v>0</v>
      </c>
      <c r="AM86" s="22">
        <f t="shared" ref="AM86:AM149" si="38">IF(K86="C",1,0)</f>
        <v>0</v>
      </c>
      <c r="AN86" s="22">
        <f t="shared" ref="AN86:AN149" si="39">IF(K86="c",F86/12,0)</f>
        <v>0</v>
      </c>
      <c r="AO86" s="418" t="b">
        <f t="shared" ref="AO86:AO149" si="40">IF(K86="s",IF(A86&gt;B86,A86,B86))</f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ref="AR86:AR149" si="41">IF(K86="s",J86,"-")</f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27"/>
        <v>0</v>
      </c>
      <c r="AW86" s="67">
        <f t="shared" si="28"/>
        <v>0</v>
      </c>
      <c r="AX86" s="397">
        <f t="shared" si="29"/>
        <v>0</v>
      </c>
      <c r="AY86" s="32"/>
      <c r="AZ86" s="32"/>
      <c r="BA86" s="423" t="str">
        <f t="shared" si="22"/>
        <v xml:space="preserve"> </v>
      </c>
    </row>
    <row r="87" spans="1:53" s="339" customFormat="1" ht="15" x14ac:dyDescent="0.2">
      <c r="A87" s="32"/>
      <c r="B87" s="32"/>
      <c r="C87" s="410">
        <f t="shared" si="26"/>
        <v>66</v>
      </c>
      <c r="D87" s="424"/>
      <c r="E87" s="424"/>
      <c r="F87" s="436"/>
      <c r="G87" s="410"/>
      <c r="H87" s="410"/>
      <c r="I87" s="413" t="str">
        <f t="shared" si="30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32"/>
        <v>-</v>
      </c>
      <c r="M87" s="425"/>
      <c r="N87" s="425"/>
      <c r="O87" s="160" t="str">
        <f t="shared" si="31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33"/>
        <v>OK</v>
      </c>
      <c r="AI87" s="22">
        <f t="shared" si="34"/>
        <v>0</v>
      </c>
      <c r="AJ87" s="22">
        <f t="shared" si="35"/>
        <v>0</v>
      </c>
      <c r="AK87" s="22">
        <f t="shared" si="36"/>
        <v>0</v>
      </c>
      <c r="AL87" s="22">
        <f t="shared" si="37"/>
        <v>0</v>
      </c>
      <c r="AM87" s="22">
        <f t="shared" si="38"/>
        <v>0</v>
      </c>
      <c r="AN87" s="22">
        <f t="shared" si="39"/>
        <v>0</v>
      </c>
      <c r="AO87" s="418" t="b">
        <f t="shared" si="40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41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27"/>
        <v>0</v>
      </c>
      <c r="AW87" s="67">
        <f t="shared" si="28"/>
        <v>0</v>
      </c>
      <c r="AX87" s="397">
        <f t="shared" si="29"/>
        <v>0</v>
      </c>
      <c r="AY87" s="32"/>
      <c r="AZ87" s="32"/>
      <c r="BA87" s="423" t="str">
        <f t="shared" ref="BA87:BA150" si="42">IF(BB87="s",(AV87+AW87)/16*AX87/12," ")</f>
        <v xml:space="preserve"> </v>
      </c>
    </row>
    <row r="88" spans="1:53" s="339" customFormat="1" ht="15" x14ac:dyDescent="0.2">
      <c r="A88" s="32"/>
      <c r="B88" s="32"/>
      <c r="C88" s="410">
        <f t="shared" si="26"/>
        <v>67</v>
      </c>
      <c r="D88" s="424"/>
      <c r="E88" s="424"/>
      <c r="F88" s="436"/>
      <c r="G88" s="410"/>
      <c r="H88" s="410"/>
      <c r="I88" s="413" t="str">
        <f t="shared" si="30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32"/>
        <v>-</v>
      </c>
      <c r="M88" s="425"/>
      <c r="N88" s="425"/>
      <c r="O88" s="160" t="str">
        <f t="shared" si="31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33"/>
        <v>OK</v>
      </c>
      <c r="AI88" s="22">
        <f t="shared" si="34"/>
        <v>0</v>
      </c>
      <c r="AJ88" s="22">
        <f t="shared" si="35"/>
        <v>0</v>
      </c>
      <c r="AK88" s="22">
        <f t="shared" si="36"/>
        <v>0</v>
      </c>
      <c r="AL88" s="22">
        <f t="shared" si="37"/>
        <v>0</v>
      </c>
      <c r="AM88" s="22">
        <f t="shared" si="38"/>
        <v>0</v>
      </c>
      <c r="AN88" s="22">
        <f t="shared" si="39"/>
        <v>0</v>
      </c>
      <c r="AO88" s="418" t="b">
        <f t="shared" si="40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41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27"/>
        <v>0</v>
      </c>
      <c r="AW88" s="67">
        <f t="shared" si="28"/>
        <v>0</v>
      </c>
      <c r="AX88" s="397">
        <f t="shared" si="29"/>
        <v>0</v>
      </c>
      <c r="AY88" s="32"/>
      <c r="AZ88" s="32"/>
      <c r="BA88" s="423" t="str">
        <f t="shared" si="42"/>
        <v xml:space="preserve"> </v>
      </c>
    </row>
    <row r="89" spans="1:53" s="339" customFormat="1" ht="15" x14ac:dyDescent="0.2">
      <c r="A89" s="32"/>
      <c r="B89" s="32"/>
      <c r="C89" s="410">
        <f t="shared" si="26"/>
        <v>68</v>
      </c>
      <c r="D89" s="424"/>
      <c r="E89" s="424"/>
      <c r="F89" s="436"/>
      <c r="G89" s="410"/>
      <c r="H89" s="410"/>
      <c r="I89" s="413" t="str">
        <f t="shared" si="30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32"/>
        <v>-</v>
      </c>
      <c r="M89" s="425"/>
      <c r="N89" s="425"/>
      <c r="O89" s="160" t="str">
        <f t="shared" si="31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33"/>
        <v>OK</v>
      </c>
      <c r="AI89" s="22">
        <f t="shared" si="34"/>
        <v>0</v>
      </c>
      <c r="AJ89" s="22">
        <f t="shared" si="35"/>
        <v>0</v>
      </c>
      <c r="AK89" s="22">
        <f t="shared" si="36"/>
        <v>0</v>
      </c>
      <c r="AL89" s="22">
        <f t="shared" si="37"/>
        <v>0</v>
      </c>
      <c r="AM89" s="22">
        <f t="shared" si="38"/>
        <v>0</v>
      </c>
      <c r="AN89" s="22">
        <f t="shared" si="39"/>
        <v>0</v>
      </c>
      <c r="AO89" s="418" t="b">
        <f t="shared" si="40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41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27"/>
        <v>0</v>
      </c>
      <c r="AW89" s="67">
        <f t="shared" si="28"/>
        <v>0</v>
      </c>
      <c r="AX89" s="397">
        <f t="shared" si="29"/>
        <v>0</v>
      </c>
      <c r="AY89" s="32"/>
      <c r="AZ89" s="32"/>
      <c r="BA89" s="423" t="str">
        <f t="shared" si="42"/>
        <v xml:space="preserve"> </v>
      </c>
    </row>
    <row r="90" spans="1:53" s="339" customFormat="1" ht="15" x14ac:dyDescent="0.2">
      <c r="A90" s="32"/>
      <c r="B90" s="32"/>
      <c r="C90" s="410">
        <f t="shared" si="26"/>
        <v>69</v>
      </c>
      <c r="D90" s="424"/>
      <c r="E90" s="424"/>
      <c r="F90" s="436"/>
      <c r="G90" s="410"/>
      <c r="H90" s="410"/>
      <c r="I90" s="413" t="str">
        <f t="shared" si="30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32"/>
        <v>-</v>
      </c>
      <c r="M90" s="425"/>
      <c r="N90" s="425"/>
      <c r="O90" s="160" t="str">
        <f t="shared" si="31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33"/>
        <v>OK</v>
      </c>
      <c r="AI90" s="22">
        <f t="shared" si="34"/>
        <v>0</v>
      </c>
      <c r="AJ90" s="22">
        <f t="shared" si="35"/>
        <v>0</v>
      </c>
      <c r="AK90" s="22">
        <f t="shared" si="36"/>
        <v>0</v>
      </c>
      <c r="AL90" s="22">
        <f t="shared" si="37"/>
        <v>0</v>
      </c>
      <c r="AM90" s="22">
        <f t="shared" si="38"/>
        <v>0</v>
      </c>
      <c r="AN90" s="22">
        <f t="shared" si="39"/>
        <v>0</v>
      </c>
      <c r="AO90" s="418" t="b">
        <f t="shared" si="40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41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27"/>
        <v>0</v>
      </c>
      <c r="AW90" s="67">
        <f t="shared" si="28"/>
        <v>0</v>
      </c>
      <c r="AX90" s="397">
        <f t="shared" si="29"/>
        <v>0</v>
      </c>
      <c r="AY90" s="32"/>
      <c r="AZ90" s="32"/>
      <c r="BA90" s="423" t="str">
        <f t="shared" si="42"/>
        <v xml:space="preserve"> </v>
      </c>
    </row>
    <row r="91" spans="1:53" s="339" customFormat="1" ht="15" x14ac:dyDescent="0.2">
      <c r="A91" s="32"/>
      <c r="B91" s="32"/>
      <c r="C91" s="410">
        <f t="shared" si="26"/>
        <v>70</v>
      </c>
      <c r="D91" s="424"/>
      <c r="E91" s="424"/>
      <c r="F91" s="436"/>
      <c r="G91" s="410"/>
      <c r="H91" s="410"/>
      <c r="I91" s="413" t="str">
        <f t="shared" si="30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32"/>
        <v>-</v>
      </c>
      <c r="M91" s="425"/>
      <c r="N91" s="425"/>
      <c r="O91" s="160" t="str">
        <f t="shared" si="31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33"/>
        <v>OK</v>
      </c>
      <c r="AI91" s="22">
        <f t="shared" si="34"/>
        <v>0</v>
      </c>
      <c r="AJ91" s="22">
        <f t="shared" si="35"/>
        <v>0</v>
      </c>
      <c r="AK91" s="22">
        <f t="shared" si="36"/>
        <v>0</v>
      </c>
      <c r="AL91" s="22">
        <f t="shared" si="37"/>
        <v>0</v>
      </c>
      <c r="AM91" s="22">
        <f t="shared" si="38"/>
        <v>0</v>
      </c>
      <c r="AN91" s="22">
        <f t="shared" si="39"/>
        <v>0</v>
      </c>
      <c r="AO91" s="418" t="b">
        <f t="shared" si="40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41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27"/>
        <v>0</v>
      </c>
      <c r="AW91" s="67">
        <f t="shared" si="28"/>
        <v>0</v>
      </c>
      <c r="AX91" s="397">
        <f t="shared" si="29"/>
        <v>0</v>
      </c>
      <c r="AY91" s="32"/>
      <c r="AZ91" s="32"/>
      <c r="BA91" s="423" t="str">
        <f t="shared" si="42"/>
        <v xml:space="preserve"> </v>
      </c>
    </row>
    <row r="92" spans="1:53" s="339" customFormat="1" ht="15" x14ac:dyDescent="0.2">
      <c r="A92" s="32"/>
      <c r="B92" s="32"/>
      <c r="C92" s="410">
        <f t="shared" si="26"/>
        <v>71</v>
      </c>
      <c r="D92" s="424"/>
      <c r="E92" s="424"/>
      <c r="F92" s="436"/>
      <c r="G92" s="410"/>
      <c r="H92" s="410"/>
      <c r="I92" s="413" t="str">
        <f t="shared" si="30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32"/>
        <v>-</v>
      </c>
      <c r="M92" s="425"/>
      <c r="N92" s="425"/>
      <c r="O92" s="160" t="str">
        <f t="shared" si="31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33"/>
        <v>OK</v>
      </c>
      <c r="AI92" s="22">
        <f t="shared" si="34"/>
        <v>0</v>
      </c>
      <c r="AJ92" s="22">
        <f t="shared" si="35"/>
        <v>0</v>
      </c>
      <c r="AK92" s="22">
        <f t="shared" si="36"/>
        <v>0</v>
      </c>
      <c r="AL92" s="22">
        <f t="shared" si="37"/>
        <v>0</v>
      </c>
      <c r="AM92" s="22">
        <f t="shared" si="38"/>
        <v>0</v>
      </c>
      <c r="AN92" s="22">
        <f t="shared" si="39"/>
        <v>0</v>
      </c>
      <c r="AO92" s="418" t="b">
        <f t="shared" si="40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41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27"/>
        <v>0</v>
      </c>
      <c r="AW92" s="67">
        <f t="shared" si="28"/>
        <v>0</v>
      </c>
      <c r="AX92" s="397">
        <f t="shared" si="29"/>
        <v>0</v>
      </c>
      <c r="AY92" s="32"/>
      <c r="AZ92" s="32"/>
      <c r="BA92" s="423" t="str">
        <f t="shared" si="42"/>
        <v xml:space="preserve"> </v>
      </c>
    </row>
    <row r="93" spans="1:53" s="339" customFormat="1" ht="15" x14ac:dyDescent="0.2">
      <c r="A93" s="32"/>
      <c r="B93" s="32"/>
      <c r="C93" s="410">
        <f t="shared" si="26"/>
        <v>72</v>
      </c>
      <c r="D93" s="424"/>
      <c r="E93" s="424"/>
      <c r="F93" s="436"/>
      <c r="G93" s="410"/>
      <c r="H93" s="410"/>
      <c r="I93" s="413" t="str">
        <f t="shared" si="30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32"/>
        <v>-</v>
      </c>
      <c r="M93" s="425"/>
      <c r="N93" s="425"/>
      <c r="O93" s="160" t="str">
        <f t="shared" si="31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33"/>
        <v>OK</v>
      </c>
      <c r="AI93" s="22">
        <f t="shared" si="34"/>
        <v>0</v>
      </c>
      <c r="AJ93" s="22">
        <f t="shared" si="35"/>
        <v>0</v>
      </c>
      <c r="AK93" s="22">
        <f t="shared" si="36"/>
        <v>0</v>
      </c>
      <c r="AL93" s="22">
        <f t="shared" si="37"/>
        <v>0</v>
      </c>
      <c r="AM93" s="22">
        <f t="shared" si="38"/>
        <v>0</v>
      </c>
      <c r="AN93" s="22">
        <f t="shared" si="39"/>
        <v>0</v>
      </c>
      <c r="AO93" s="418" t="b">
        <f t="shared" si="40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41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27"/>
        <v>0</v>
      </c>
      <c r="AW93" s="67">
        <f t="shared" si="28"/>
        <v>0</v>
      </c>
      <c r="AX93" s="397">
        <f t="shared" si="29"/>
        <v>0</v>
      </c>
      <c r="AY93" s="32"/>
      <c r="AZ93" s="32"/>
      <c r="BA93" s="423" t="str">
        <f t="shared" si="42"/>
        <v xml:space="preserve"> </v>
      </c>
    </row>
    <row r="94" spans="1:53" s="339" customFormat="1" ht="15" x14ac:dyDescent="0.2">
      <c r="A94" s="32"/>
      <c r="B94" s="32"/>
      <c r="C94" s="410">
        <f t="shared" si="26"/>
        <v>73</v>
      </c>
      <c r="D94" s="424"/>
      <c r="E94" s="424"/>
      <c r="F94" s="436"/>
      <c r="G94" s="410"/>
      <c r="H94" s="410"/>
      <c r="I94" s="413" t="str">
        <f t="shared" si="30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32"/>
        <v>-</v>
      </c>
      <c r="M94" s="425"/>
      <c r="N94" s="425"/>
      <c r="O94" s="160" t="str">
        <f t="shared" si="31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33"/>
        <v>OK</v>
      </c>
      <c r="AI94" s="22">
        <f t="shared" si="34"/>
        <v>0</v>
      </c>
      <c r="AJ94" s="22">
        <f t="shared" si="35"/>
        <v>0</v>
      </c>
      <c r="AK94" s="22">
        <f t="shared" si="36"/>
        <v>0</v>
      </c>
      <c r="AL94" s="22">
        <f t="shared" si="37"/>
        <v>0</v>
      </c>
      <c r="AM94" s="22">
        <f t="shared" si="38"/>
        <v>0</v>
      </c>
      <c r="AN94" s="22">
        <f t="shared" si="39"/>
        <v>0</v>
      </c>
      <c r="AO94" s="418" t="b">
        <f t="shared" si="40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41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27"/>
        <v>0</v>
      </c>
      <c r="AW94" s="67">
        <f t="shared" si="28"/>
        <v>0</v>
      </c>
      <c r="AX94" s="397">
        <f t="shared" si="29"/>
        <v>0</v>
      </c>
      <c r="AY94" s="32"/>
      <c r="AZ94" s="32"/>
      <c r="BA94" s="423" t="str">
        <f t="shared" si="42"/>
        <v xml:space="preserve"> </v>
      </c>
    </row>
    <row r="95" spans="1:53" s="339" customFormat="1" ht="15" x14ac:dyDescent="0.2">
      <c r="A95" s="32"/>
      <c r="B95" s="32"/>
      <c r="C95" s="410">
        <f t="shared" si="26"/>
        <v>74</v>
      </c>
      <c r="D95" s="424"/>
      <c r="E95" s="424"/>
      <c r="F95" s="436"/>
      <c r="G95" s="410"/>
      <c r="H95" s="410"/>
      <c r="I95" s="413" t="str">
        <f t="shared" si="30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32"/>
        <v>-</v>
      </c>
      <c r="M95" s="425"/>
      <c r="N95" s="425"/>
      <c r="O95" s="160" t="str">
        <f t="shared" si="31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33"/>
        <v>OK</v>
      </c>
      <c r="AI95" s="22">
        <f t="shared" si="34"/>
        <v>0</v>
      </c>
      <c r="AJ95" s="22">
        <f t="shared" si="35"/>
        <v>0</v>
      </c>
      <c r="AK95" s="22">
        <f t="shared" si="36"/>
        <v>0</v>
      </c>
      <c r="AL95" s="22">
        <f t="shared" si="37"/>
        <v>0</v>
      </c>
      <c r="AM95" s="22">
        <f t="shared" si="38"/>
        <v>0</v>
      </c>
      <c r="AN95" s="22">
        <f t="shared" si="39"/>
        <v>0</v>
      </c>
      <c r="AO95" s="418" t="b">
        <f t="shared" si="40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41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27"/>
        <v>0</v>
      </c>
      <c r="AW95" s="67">
        <f t="shared" si="28"/>
        <v>0</v>
      </c>
      <c r="AX95" s="397">
        <f t="shared" si="29"/>
        <v>0</v>
      </c>
      <c r="AY95" s="32"/>
      <c r="AZ95" s="32"/>
      <c r="BA95" s="423" t="str">
        <f t="shared" si="42"/>
        <v xml:space="preserve"> </v>
      </c>
    </row>
    <row r="96" spans="1:53" s="339" customFormat="1" ht="15" x14ac:dyDescent="0.2">
      <c r="A96" s="32"/>
      <c r="B96" s="32"/>
      <c r="C96" s="410">
        <f t="shared" si="26"/>
        <v>75</v>
      </c>
      <c r="D96" s="424"/>
      <c r="E96" s="424"/>
      <c r="F96" s="436"/>
      <c r="G96" s="410"/>
      <c r="H96" s="410"/>
      <c r="I96" s="413" t="str">
        <f t="shared" si="30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32"/>
        <v>-</v>
      </c>
      <c r="M96" s="425"/>
      <c r="N96" s="425"/>
      <c r="O96" s="160" t="str">
        <f t="shared" si="31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33"/>
        <v>OK</v>
      </c>
      <c r="AI96" s="22">
        <f t="shared" si="34"/>
        <v>0</v>
      </c>
      <c r="AJ96" s="22">
        <f t="shared" si="35"/>
        <v>0</v>
      </c>
      <c r="AK96" s="22">
        <f t="shared" si="36"/>
        <v>0</v>
      </c>
      <c r="AL96" s="22">
        <f t="shared" si="37"/>
        <v>0</v>
      </c>
      <c r="AM96" s="22">
        <f t="shared" si="38"/>
        <v>0</v>
      </c>
      <c r="AN96" s="22">
        <f t="shared" si="39"/>
        <v>0</v>
      </c>
      <c r="AO96" s="418" t="b">
        <f t="shared" si="40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41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27"/>
        <v>0</v>
      </c>
      <c r="AW96" s="67">
        <f t="shared" si="28"/>
        <v>0</v>
      </c>
      <c r="AX96" s="397">
        <f t="shared" si="29"/>
        <v>0</v>
      </c>
      <c r="AY96" s="32"/>
      <c r="AZ96" s="32"/>
      <c r="BA96" s="423" t="str">
        <f t="shared" si="42"/>
        <v xml:space="preserve"> </v>
      </c>
    </row>
    <row r="97" spans="1:53" s="339" customFormat="1" ht="15" x14ac:dyDescent="0.2">
      <c r="A97" s="32"/>
      <c r="B97" s="32"/>
      <c r="C97" s="410">
        <f t="shared" si="26"/>
        <v>76</v>
      </c>
      <c r="D97" s="424"/>
      <c r="E97" s="424"/>
      <c r="F97" s="436"/>
      <c r="G97" s="410"/>
      <c r="H97" s="410"/>
      <c r="I97" s="413" t="str">
        <f t="shared" si="30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32"/>
        <v>-</v>
      </c>
      <c r="M97" s="425"/>
      <c r="N97" s="425"/>
      <c r="O97" s="160" t="str">
        <f t="shared" si="31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33"/>
        <v>OK</v>
      </c>
      <c r="AI97" s="22">
        <f t="shared" si="34"/>
        <v>0</v>
      </c>
      <c r="AJ97" s="22">
        <f t="shared" si="35"/>
        <v>0</v>
      </c>
      <c r="AK97" s="22">
        <f t="shared" si="36"/>
        <v>0</v>
      </c>
      <c r="AL97" s="22">
        <f t="shared" si="37"/>
        <v>0</v>
      </c>
      <c r="AM97" s="22">
        <f t="shared" si="38"/>
        <v>0</v>
      </c>
      <c r="AN97" s="22">
        <f t="shared" si="39"/>
        <v>0</v>
      </c>
      <c r="AO97" s="418" t="b">
        <f t="shared" si="40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41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27"/>
        <v>0</v>
      </c>
      <c r="AW97" s="67">
        <f t="shared" si="28"/>
        <v>0</v>
      </c>
      <c r="AX97" s="397">
        <f t="shared" si="29"/>
        <v>0</v>
      </c>
      <c r="AY97" s="32"/>
      <c r="AZ97" s="32"/>
      <c r="BA97" s="423" t="str">
        <f t="shared" si="42"/>
        <v xml:space="preserve"> </v>
      </c>
    </row>
    <row r="98" spans="1:53" s="339" customFormat="1" ht="15" x14ac:dyDescent="0.2">
      <c r="A98" s="32"/>
      <c r="B98" s="32"/>
      <c r="C98" s="410">
        <f t="shared" si="26"/>
        <v>77</v>
      </c>
      <c r="D98" s="424"/>
      <c r="E98" s="424"/>
      <c r="F98" s="436"/>
      <c r="G98" s="410"/>
      <c r="H98" s="410"/>
      <c r="I98" s="413" t="str">
        <f t="shared" si="30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32"/>
        <v>-</v>
      </c>
      <c r="M98" s="425"/>
      <c r="N98" s="425"/>
      <c r="O98" s="160" t="str">
        <f t="shared" si="31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33"/>
        <v>OK</v>
      </c>
      <c r="AI98" s="22">
        <f t="shared" si="34"/>
        <v>0</v>
      </c>
      <c r="AJ98" s="22">
        <f t="shared" si="35"/>
        <v>0</v>
      </c>
      <c r="AK98" s="22">
        <f t="shared" si="36"/>
        <v>0</v>
      </c>
      <c r="AL98" s="22">
        <f t="shared" si="37"/>
        <v>0</v>
      </c>
      <c r="AM98" s="22">
        <f t="shared" si="38"/>
        <v>0</v>
      </c>
      <c r="AN98" s="22">
        <f t="shared" si="39"/>
        <v>0</v>
      </c>
      <c r="AO98" s="418" t="b">
        <f t="shared" si="40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41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27"/>
        <v>0</v>
      </c>
      <c r="AW98" s="67">
        <f t="shared" si="28"/>
        <v>0</v>
      </c>
      <c r="AX98" s="397">
        <f t="shared" si="29"/>
        <v>0</v>
      </c>
      <c r="AY98" s="32"/>
      <c r="AZ98" s="32"/>
      <c r="BA98" s="423" t="str">
        <f t="shared" si="42"/>
        <v xml:space="preserve"> </v>
      </c>
    </row>
    <row r="99" spans="1:53" s="339" customFormat="1" ht="15" x14ac:dyDescent="0.2">
      <c r="A99" s="32"/>
      <c r="B99" s="32"/>
      <c r="C99" s="410">
        <f t="shared" si="26"/>
        <v>78</v>
      </c>
      <c r="D99" s="424"/>
      <c r="E99" s="424"/>
      <c r="F99" s="436"/>
      <c r="G99" s="410"/>
      <c r="H99" s="410"/>
      <c r="I99" s="413" t="str">
        <f t="shared" si="30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32"/>
        <v>-</v>
      </c>
      <c r="M99" s="425"/>
      <c r="N99" s="425"/>
      <c r="O99" s="160" t="str">
        <f t="shared" si="31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33"/>
        <v>OK</v>
      </c>
      <c r="AI99" s="22">
        <f t="shared" si="34"/>
        <v>0</v>
      </c>
      <c r="AJ99" s="22">
        <f t="shared" si="35"/>
        <v>0</v>
      </c>
      <c r="AK99" s="22">
        <f t="shared" si="36"/>
        <v>0</v>
      </c>
      <c r="AL99" s="22">
        <f t="shared" si="37"/>
        <v>0</v>
      </c>
      <c r="AM99" s="22">
        <f t="shared" si="38"/>
        <v>0</v>
      </c>
      <c r="AN99" s="22">
        <f t="shared" si="39"/>
        <v>0</v>
      </c>
      <c r="AO99" s="418" t="b">
        <f t="shared" si="40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41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27"/>
        <v>0</v>
      </c>
      <c r="AW99" s="67">
        <f t="shared" si="28"/>
        <v>0</v>
      </c>
      <c r="AX99" s="397">
        <f t="shared" si="29"/>
        <v>0</v>
      </c>
      <c r="AY99" s="32"/>
      <c r="AZ99" s="32"/>
      <c r="BA99" s="423" t="str">
        <f t="shared" si="42"/>
        <v xml:space="preserve"> </v>
      </c>
    </row>
    <row r="100" spans="1:53" s="339" customFormat="1" ht="15" x14ac:dyDescent="0.2">
      <c r="A100" s="32"/>
      <c r="B100" s="32"/>
      <c r="C100" s="410">
        <f t="shared" si="26"/>
        <v>79</v>
      </c>
      <c r="D100" s="424"/>
      <c r="E100" s="424"/>
      <c r="F100" s="436"/>
      <c r="G100" s="410"/>
      <c r="H100" s="410"/>
      <c r="I100" s="413" t="str">
        <f t="shared" si="30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32"/>
        <v>-</v>
      </c>
      <c r="M100" s="425"/>
      <c r="N100" s="425"/>
      <c r="O100" s="160" t="str">
        <f t="shared" si="31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33"/>
        <v>OK</v>
      </c>
      <c r="AI100" s="22">
        <f t="shared" si="34"/>
        <v>0</v>
      </c>
      <c r="AJ100" s="22">
        <f t="shared" si="35"/>
        <v>0</v>
      </c>
      <c r="AK100" s="22">
        <f t="shared" si="36"/>
        <v>0</v>
      </c>
      <c r="AL100" s="22">
        <f t="shared" si="37"/>
        <v>0</v>
      </c>
      <c r="AM100" s="22">
        <f t="shared" si="38"/>
        <v>0</v>
      </c>
      <c r="AN100" s="22">
        <f t="shared" si="39"/>
        <v>0</v>
      </c>
      <c r="AO100" s="418" t="b">
        <f t="shared" si="40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41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27"/>
        <v>0</v>
      </c>
      <c r="AW100" s="67">
        <f t="shared" si="28"/>
        <v>0</v>
      </c>
      <c r="AX100" s="397">
        <f t="shared" si="29"/>
        <v>0</v>
      </c>
      <c r="AY100" s="32"/>
      <c r="AZ100" s="32"/>
      <c r="BA100" s="423" t="str">
        <f t="shared" si="42"/>
        <v xml:space="preserve"> </v>
      </c>
    </row>
    <row r="101" spans="1:53" s="339" customFormat="1" ht="15" x14ac:dyDescent="0.2">
      <c r="A101" s="32"/>
      <c r="B101" s="32"/>
      <c r="C101" s="410">
        <f t="shared" si="26"/>
        <v>80</v>
      </c>
      <c r="D101" s="424"/>
      <c r="E101" s="424"/>
      <c r="F101" s="436"/>
      <c r="G101" s="410"/>
      <c r="H101" s="410"/>
      <c r="I101" s="413" t="str">
        <f t="shared" si="30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32"/>
        <v>-</v>
      </c>
      <c r="M101" s="425"/>
      <c r="N101" s="425"/>
      <c r="O101" s="160" t="str">
        <f t="shared" si="31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33"/>
        <v>OK</v>
      </c>
      <c r="AI101" s="22">
        <f t="shared" si="34"/>
        <v>0</v>
      </c>
      <c r="AJ101" s="22">
        <f t="shared" si="35"/>
        <v>0</v>
      </c>
      <c r="AK101" s="22">
        <f t="shared" si="36"/>
        <v>0</v>
      </c>
      <c r="AL101" s="22">
        <f t="shared" si="37"/>
        <v>0</v>
      </c>
      <c r="AM101" s="22">
        <f t="shared" si="38"/>
        <v>0</v>
      </c>
      <c r="AN101" s="22">
        <f t="shared" si="39"/>
        <v>0</v>
      </c>
      <c r="AO101" s="418" t="b">
        <f t="shared" si="40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41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27"/>
        <v>0</v>
      </c>
      <c r="AW101" s="67">
        <f t="shared" si="28"/>
        <v>0</v>
      </c>
      <c r="AX101" s="397">
        <f t="shared" si="29"/>
        <v>0</v>
      </c>
      <c r="AY101" s="32"/>
      <c r="AZ101" s="32"/>
      <c r="BA101" s="423" t="str">
        <f t="shared" si="42"/>
        <v xml:space="preserve"> </v>
      </c>
    </row>
    <row r="102" spans="1:53" s="339" customFormat="1" ht="15" x14ac:dyDescent="0.2">
      <c r="A102" s="32"/>
      <c r="B102" s="32"/>
      <c r="C102" s="410">
        <f t="shared" si="26"/>
        <v>81</v>
      </c>
      <c r="D102" s="424"/>
      <c r="E102" s="424"/>
      <c r="F102" s="436"/>
      <c r="G102" s="410"/>
      <c r="H102" s="410"/>
      <c r="I102" s="413" t="str">
        <f t="shared" si="30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32"/>
        <v>-</v>
      </c>
      <c r="M102" s="425"/>
      <c r="N102" s="425"/>
      <c r="O102" s="160" t="str">
        <f t="shared" si="31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33"/>
        <v>OK</v>
      </c>
      <c r="AI102" s="22">
        <f t="shared" si="34"/>
        <v>0</v>
      </c>
      <c r="AJ102" s="22">
        <f t="shared" si="35"/>
        <v>0</v>
      </c>
      <c r="AK102" s="22">
        <f t="shared" si="36"/>
        <v>0</v>
      </c>
      <c r="AL102" s="22">
        <f t="shared" si="37"/>
        <v>0</v>
      </c>
      <c r="AM102" s="22">
        <f t="shared" si="38"/>
        <v>0</v>
      </c>
      <c r="AN102" s="22">
        <f t="shared" si="39"/>
        <v>0</v>
      </c>
      <c r="AO102" s="418" t="b">
        <f t="shared" si="40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41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27"/>
        <v>0</v>
      </c>
      <c r="AW102" s="67">
        <f t="shared" si="28"/>
        <v>0</v>
      </c>
      <c r="AX102" s="397">
        <f t="shared" si="29"/>
        <v>0</v>
      </c>
      <c r="AY102" s="32"/>
      <c r="AZ102" s="32"/>
      <c r="BA102" s="423" t="str">
        <f t="shared" si="42"/>
        <v xml:space="preserve"> </v>
      </c>
    </row>
    <row r="103" spans="1:53" s="339" customFormat="1" ht="15" x14ac:dyDescent="0.2">
      <c r="A103" s="32"/>
      <c r="B103" s="32"/>
      <c r="C103" s="410">
        <f t="shared" si="26"/>
        <v>82</v>
      </c>
      <c r="D103" s="424"/>
      <c r="E103" s="424"/>
      <c r="F103" s="436"/>
      <c r="G103" s="410"/>
      <c r="H103" s="410"/>
      <c r="I103" s="413" t="str">
        <f t="shared" si="30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32"/>
        <v>-</v>
      </c>
      <c r="M103" s="425"/>
      <c r="N103" s="425"/>
      <c r="O103" s="160" t="str">
        <f t="shared" si="31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33"/>
        <v>OK</v>
      </c>
      <c r="AI103" s="22">
        <f t="shared" si="34"/>
        <v>0</v>
      </c>
      <c r="AJ103" s="22">
        <f t="shared" si="35"/>
        <v>0</v>
      </c>
      <c r="AK103" s="22">
        <f t="shared" si="36"/>
        <v>0</v>
      </c>
      <c r="AL103" s="22">
        <f t="shared" si="37"/>
        <v>0</v>
      </c>
      <c r="AM103" s="22">
        <f t="shared" si="38"/>
        <v>0</v>
      </c>
      <c r="AN103" s="22">
        <f t="shared" si="39"/>
        <v>0</v>
      </c>
      <c r="AO103" s="418" t="b">
        <f t="shared" si="40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41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27"/>
        <v>0</v>
      </c>
      <c r="AW103" s="67">
        <f t="shared" si="28"/>
        <v>0</v>
      </c>
      <c r="AX103" s="397">
        <f t="shared" si="29"/>
        <v>0</v>
      </c>
      <c r="AY103" s="32"/>
      <c r="AZ103" s="32"/>
      <c r="BA103" s="423" t="str">
        <f t="shared" si="42"/>
        <v xml:space="preserve"> </v>
      </c>
    </row>
    <row r="104" spans="1:53" s="339" customFormat="1" ht="15" x14ac:dyDescent="0.2">
      <c r="A104" s="32"/>
      <c r="B104" s="32"/>
      <c r="C104" s="410">
        <f t="shared" si="26"/>
        <v>83</v>
      </c>
      <c r="D104" s="424"/>
      <c r="E104" s="424"/>
      <c r="F104" s="436"/>
      <c r="G104" s="410"/>
      <c r="H104" s="410"/>
      <c r="I104" s="413" t="str">
        <f t="shared" si="30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32"/>
        <v>-</v>
      </c>
      <c r="M104" s="425"/>
      <c r="N104" s="425"/>
      <c r="O104" s="160" t="str">
        <f t="shared" si="31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33"/>
        <v>OK</v>
      </c>
      <c r="AI104" s="22">
        <f t="shared" si="34"/>
        <v>0</v>
      </c>
      <c r="AJ104" s="22">
        <f t="shared" si="35"/>
        <v>0</v>
      </c>
      <c r="AK104" s="22">
        <f t="shared" si="36"/>
        <v>0</v>
      </c>
      <c r="AL104" s="22">
        <f t="shared" si="37"/>
        <v>0</v>
      </c>
      <c r="AM104" s="22">
        <f t="shared" si="38"/>
        <v>0</v>
      </c>
      <c r="AN104" s="22">
        <f t="shared" si="39"/>
        <v>0</v>
      </c>
      <c r="AO104" s="418" t="b">
        <f t="shared" si="40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41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27"/>
        <v>0</v>
      </c>
      <c r="AW104" s="67">
        <f t="shared" si="28"/>
        <v>0</v>
      </c>
      <c r="AX104" s="397">
        <f t="shared" si="29"/>
        <v>0</v>
      </c>
      <c r="AY104" s="32"/>
      <c r="AZ104" s="32"/>
      <c r="BA104" s="423" t="str">
        <f t="shared" si="42"/>
        <v xml:space="preserve"> </v>
      </c>
    </row>
    <row r="105" spans="1:53" s="339" customFormat="1" ht="15" x14ac:dyDescent="0.2">
      <c r="A105" s="32"/>
      <c r="B105" s="32"/>
      <c r="C105" s="410">
        <f t="shared" si="26"/>
        <v>84</v>
      </c>
      <c r="D105" s="424"/>
      <c r="E105" s="424"/>
      <c r="F105" s="436"/>
      <c r="G105" s="410"/>
      <c r="H105" s="410"/>
      <c r="I105" s="413" t="str">
        <f t="shared" si="30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32"/>
        <v>-</v>
      </c>
      <c r="M105" s="425"/>
      <c r="N105" s="425"/>
      <c r="O105" s="160" t="str">
        <f t="shared" si="31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33"/>
        <v>OK</v>
      </c>
      <c r="AI105" s="22">
        <f t="shared" si="34"/>
        <v>0</v>
      </c>
      <c r="AJ105" s="22">
        <f t="shared" si="35"/>
        <v>0</v>
      </c>
      <c r="AK105" s="22">
        <f t="shared" si="36"/>
        <v>0</v>
      </c>
      <c r="AL105" s="22">
        <f t="shared" si="37"/>
        <v>0</v>
      </c>
      <c r="AM105" s="22">
        <f t="shared" si="38"/>
        <v>0</v>
      </c>
      <c r="AN105" s="22">
        <f t="shared" si="39"/>
        <v>0</v>
      </c>
      <c r="AO105" s="418" t="b">
        <f t="shared" si="40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41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27"/>
        <v>0</v>
      </c>
      <c r="AW105" s="67">
        <f t="shared" si="28"/>
        <v>0</v>
      </c>
      <c r="AX105" s="397">
        <f t="shared" si="29"/>
        <v>0</v>
      </c>
      <c r="AY105" s="32"/>
      <c r="AZ105" s="32"/>
      <c r="BA105" s="423" t="str">
        <f t="shared" si="42"/>
        <v xml:space="preserve"> </v>
      </c>
    </row>
    <row r="106" spans="1:53" s="339" customFormat="1" ht="15" x14ac:dyDescent="0.2">
      <c r="A106" s="32"/>
      <c r="B106" s="32"/>
      <c r="C106" s="410">
        <f t="shared" si="26"/>
        <v>85</v>
      </c>
      <c r="D106" s="424"/>
      <c r="E106" s="424"/>
      <c r="F106" s="436"/>
      <c r="G106" s="410"/>
      <c r="H106" s="410"/>
      <c r="I106" s="413" t="str">
        <f t="shared" si="30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32"/>
        <v>-</v>
      </c>
      <c r="M106" s="425"/>
      <c r="N106" s="425"/>
      <c r="O106" s="160" t="str">
        <f t="shared" si="31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33"/>
        <v>OK</v>
      </c>
      <c r="AI106" s="22">
        <f t="shared" si="34"/>
        <v>0</v>
      </c>
      <c r="AJ106" s="22">
        <f t="shared" si="35"/>
        <v>0</v>
      </c>
      <c r="AK106" s="22">
        <f t="shared" si="36"/>
        <v>0</v>
      </c>
      <c r="AL106" s="22">
        <f t="shared" si="37"/>
        <v>0</v>
      </c>
      <c r="AM106" s="22">
        <f t="shared" si="38"/>
        <v>0</v>
      </c>
      <c r="AN106" s="22">
        <f t="shared" si="39"/>
        <v>0</v>
      </c>
      <c r="AO106" s="418" t="b">
        <f t="shared" si="40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41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27"/>
        <v>0</v>
      </c>
      <c r="AW106" s="67">
        <f t="shared" si="28"/>
        <v>0</v>
      </c>
      <c r="AX106" s="397">
        <f t="shared" si="29"/>
        <v>0</v>
      </c>
      <c r="AY106" s="32"/>
      <c r="AZ106" s="32"/>
      <c r="BA106" s="423" t="str">
        <f t="shared" si="42"/>
        <v xml:space="preserve"> </v>
      </c>
    </row>
    <row r="107" spans="1:53" s="339" customFormat="1" ht="15" x14ac:dyDescent="0.2">
      <c r="A107" s="32"/>
      <c r="B107" s="32"/>
      <c r="C107" s="410">
        <f t="shared" si="26"/>
        <v>86</v>
      </c>
      <c r="D107" s="424"/>
      <c r="E107" s="424"/>
      <c r="F107" s="436"/>
      <c r="G107" s="410"/>
      <c r="H107" s="410"/>
      <c r="I107" s="413" t="str">
        <f t="shared" si="30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32"/>
        <v>-</v>
      </c>
      <c r="M107" s="425"/>
      <c r="N107" s="425"/>
      <c r="O107" s="160" t="str">
        <f t="shared" si="31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33"/>
        <v>OK</v>
      </c>
      <c r="AI107" s="22">
        <f t="shared" si="34"/>
        <v>0</v>
      </c>
      <c r="AJ107" s="22">
        <f t="shared" si="35"/>
        <v>0</v>
      </c>
      <c r="AK107" s="22">
        <f t="shared" si="36"/>
        <v>0</v>
      </c>
      <c r="AL107" s="22">
        <f t="shared" si="37"/>
        <v>0</v>
      </c>
      <c r="AM107" s="22">
        <f t="shared" si="38"/>
        <v>0</v>
      </c>
      <c r="AN107" s="22">
        <f t="shared" si="39"/>
        <v>0</v>
      </c>
      <c r="AO107" s="418" t="b">
        <f t="shared" si="40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41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27"/>
        <v>0</v>
      </c>
      <c r="AW107" s="67">
        <f t="shared" si="28"/>
        <v>0</v>
      </c>
      <c r="AX107" s="397">
        <f t="shared" si="29"/>
        <v>0</v>
      </c>
      <c r="AY107" s="32"/>
      <c r="AZ107" s="32"/>
      <c r="BA107" s="423" t="str">
        <f t="shared" si="42"/>
        <v xml:space="preserve"> </v>
      </c>
    </row>
    <row r="108" spans="1:53" s="339" customFormat="1" ht="15" x14ac:dyDescent="0.2">
      <c r="A108" s="32"/>
      <c r="B108" s="32"/>
      <c r="C108" s="410">
        <f t="shared" si="26"/>
        <v>87</v>
      </c>
      <c r="D108" s="424"/>
      <c r="E108" s="424"/>
      <c r="F108" s="436"/>
      <c r="G108" s="410"/>
      <c r="H108" s="410"/>
      <c r="I108" s="413" t="str">
        <f t="shared" si="30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32"/>
        <v>-</v>
      </c>
      <c r="M108" s="425"/>
      <c r="N108" s="425"/>
      <c r="O108" s="160" t="str">
        <f t="shared" si="31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33"/>
        <v>OK</v>
      </c>
      <c r="AI108" s="22">
        <f t="shared" si="34"/>
        <v>0</v>
      </c>
      <c r="AJ108" s="22">
        <f t="shared" si="35"/>
        <v>0</v>
      </c>
      <c r="AK108" s="22">
        <f t="shared" si="36"/>
        <v>0</v>
      </c>
      <c r="AL108" s="22">
        <f t="shared" si="37"/>
        <v>0</v>
      </c>
      <c r="AM108" s="22">
        <f t="shared" si="38"/>
        <v>0</v>
      </c>
      <c r="AN108" s="22">
        <f t="shared" si="39"/>
        <v>0</v>
      </c>
      <c r="AO108" s="418" t="b">
        <f t="shared" si="40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41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27"/>
        <v>0</v>
      </c>
      <c r="AW108" s="67">
        <f t="shared" si="28"/>
        <v>0</v>
      </c>
      <c r="AX108" s="397">
        <f t="shared" si="29"/>
        <v>0</v>
      </c>
      <c r="AY108" s="32"/>
      <c r="AZ108" s="32"/>
      <c r="BA108" s="423" t="str">
        <f t="shared" si="42"/>
        <v xml:space="preserve"> </v>
      </c>
    </row>
    <row r="109" spans="1:53" s="339" customFormat="1" ht="15" x14ac:dyDescent="0.2">
      <c r="A109" s="32"/>
      <c r="B109" s="32"/>
      <c r="C109" s="410">
        <f t="shared" si="26"/>
        <v>88</v>
      </c>
      <c r="D109" s="424"/>
      <c r="E109" s="424"/>
      <c r="F109" s="436"/>
      <c r="G109" s="410"/>
      <c r="H109" s="410"/>
      <c r="I109" s="413" t="str">
        <f t="shared" si="30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32"/>
        <v>-</v>
      </c>
      <c r="M109" s="425"/>
      <c r="N109" s="425"/>
      <c r="O109" s="160" t="str">
        <f t="shared" si="31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33"/>
        <v>OK</v>
      </c>
      <c r="AI109" s="22">
        <f t="shared" si="34"/>
        <v>0</v>
      </c>
      <c r="AJ109" s="22">
        <f t="shared" si="35"/>
        <v>0</v>
      </c>
      <c r="AK109" s="22">
        <f t="shared" si="36"/>
        <v>0</v>
      </c>
      <c r="AL109" s="22">
        <f t="shared" si="37"/>
        <v>0</v>
      </c>
      <c r="AM109" s="22">
        <f t="shared" si="38"/>
        <v>0</v>
      </c>
      <c r="AN109" s="22">
        <f t="shared" si="39"/>
        <v>0</v>
      </c>
      <c r="AO109" s="418" t="b">
        <f t="shared" si="40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41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27"/>
        <v>0</v>
      </c>
      <c r="AW109" s="67">
        <f t="shared" si="28"/>
        <v>0</v>
      </c>
      <c r="AX109" s="397">
        <f t="shared" si="29"/>
        <v>0</v>
      </c>
      <c r="AY109" s="32"/>
      <c r="AZ109" s="32"/>
      <c r="BA109" s="423" t="str">
        <f t="shared" si="42"/>
        <v xml:space="preserve"> </v>
      </c>
    </row>
    <row r="110" spans="1:53" s="339" customFormat="1" ht="15" x14ac:dyDescent="0.2">
      <c r="A110" s="32"/>
      <c r="B110" s="32"/>
      <c r="C110" s="410">
        <f t="shared" si="26"/>
        <v>89</v>
      </c>
      <c r="D110" s="424"/>
      <c r="E110" s="424"/>
      <c r="F110" s="436"/>
      <c r="G110" s="410"/>
      <c r="H110" s="410"/>
      <c r="I110" s="413" t="str">
        <f t="shared" si="30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32"/>
        <v>-</v>
      </c>
      <c r="M110" s="425"/>
      <c r="N110" s="425"/>
      <c r="O110" s="160" t="str">
        <f t="shared" si="31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33"/>
        <v>OK</v>
      </c>
      <c r="AI110" s="22">
        <f t="shared" si="34"/>
        <v>0</v>
      </c>
      <c r="AJ110" s="22">
        <f t="shared" si="35"/>
        <v>0</v>
      </c>
      <c r="AK110" s="22">
        <f t="shared" si="36"/>
        <v>0</v>
      </c>
      <c r="AL110" s="22">
        <f t="shared" si="37"/>
        <v>0</v>
      </c>
      <c r="AM110" s="22">
        <f t="shared" si="38"/>
        <v>0</v>
      </c>
      <c r="AN110" s="22">
        <f t="shared" si="39"/>
        <v>0</v>
      </c>
      <c r="AO110" s="418" t="b">
        <f t="shared" si="40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41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27"/>
        <v>0</v>
      </c>
      <c r="AW110" s="67">
        <f t="shared" si="28"/>
        <v>0</v>
      </c>
      <c r="AX110" s="397">
        <f t="shared" si="29"/>
        <v>0</v>
      </c>
      <c r="AY110" s="32"/>
      <c r="AZ110" s="32"/>
      <c r="BA110" s="423" t="str">
        <f t="shared" si="42"/>
        <v xml:space="preserve"> </v>
      </c>
    </row>
    <row r="111" spans="1:53" s="339" customFormat="1" ht="15" x14ac:dyDescent="0.2">
      <c r="A111" s="32"/>
      <c r="B111" s="32"/>
      <c r="C111" s="410">
        <f t="shared" si="26"/>
        <v>90</v>
      </c>
      <c r="D111" s="424"/>
      <c r="E111" s="424"/>
      <c r="F111" s="436"/>
      <c r="G111" s="410"/>
      <c r="H111" s="410"/>
      <c r="I111" s="413" t="str">
        <f t="shared" si="30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32"/>
        <v>-</v>
      </c>
      <c r="M111" s="425"/>
      <c r="N111" s="425"/>
      <c r="O111" s="160" t="str">
        <f t="shared" si="31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33"/>
        <v>OK</v>
      </c>
      <c r="AI111" s="22">
        <f t="shared" si="34"/>
        <v>0</v>
      </c>
      <c r="AJ111" s="22">
        <f t="shared" si="35"/>
        <v>0</v>
      </c>
      <c r="AK111" s="22">
        <f t="shared" si="36"/>
        <v>0</v>
      </c>
      <c r="AL111" s="22">
        <f t="shared" si="37"/>
        <v>0</v>
      </c>
      <c r="AM111" s="22">
        <f t="shared" si="38"/>
        <v>0</v>
      </c>
      <c r="AN111" s="22">
        <f t="shared" si="39"/>
        <v>0</v>
      </c>
      <c r="AO111" s="418" t="b">
        <f t="shared" si="40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41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27"/>
        <v>0</v>
      </c>
      <c r="AW111" s="67">
        <f t="shared" si="28"/>
        <v>0</v>
      </c>
      <c r="AX111" s="397">
        <f t="shared" si="29"/>
        <v>0</v>
      </c>
      <c r="AY111" s="32"/>
      <c r="AZ111" s="32"/>
      <c r="BA111" s="423" t="str">
        <f t="shared" si="42"/>
        <v xml:space="preserve"> </v>
      </c>
    </row>
    <row r="112" spans="1:53" s="339" customFormat="1" ht="15" x14ac:dyDescent="0.2">
      <c r="A112" s="32"/>
      <c r="B112" s="32"/>
      <c r="C112" s="410">
        <f t="shared" si="26"/>
        <v>91</v>
      </c>
      <c r="D112" s="424"/>
      <c r="E112" s="424"/>
      <c r="F112" s="436"/>
      <c r="G112" s="410"/>
      <c r="H112" s="410"/>
      <c r="I112" s="413" t="str">
        <f t="shared" si="30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32"/>
        <v>-</v>
      </c>
      <c r="M112" s="425"/>
      <c r="N112" s="425"/>
      <c r="O112" s="160" t="str">
        <f t="shared" si="31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33"/>
        <v>OK</v>
      </c>
      <c r="AI112" s="22">
        <f t="shared" si="34"/>
        <v>0</v>
      </c>
      <c r="AJ112" s="22">
        <f t="shared" si="35"/>
        <v>0</v>
      </c>
      <c r="AK112" s="22">
        <f t="shared" si="36"/>
        <v>0</v>
      </c>
      <c r="AL112" s="22">
        <f t="shared" si="37"/>
        <v>0</v>
      </c>
      <c r="AM112" s="22">
        <f t="shared" si="38"/>
        <v>0</v>
      </c>
      <c r="AN112" s="22">
        <f t="shared" si="39"/>
        <v>0</v>
      </c>
      <c r="AO112" s="418" t="b">
        <f t="shared" si="40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41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27"/>
        <v>0</v>
      </c>
      <c r="AW112" s="67">
        <f t="shared" si="28"/>
        <v>0</v>
      </c>
      <c r="AX112" s="397">
        <f t="shared" si="29"/>
        <v>0</v>
      </c>
      <c r="AY112" s="32"/>
      <c r="AZ112" s="32"/>
      <c r="BA112" s="423" t="str">
        <f t="shared" si="42"/>
        <v xml:space="preserve"> </v>
      </c>
    </row>
    <row r="113" spans="1:53" s="339" customFormat="1" ht="15" x14ac:dyDescent="0.2">
      <c r="A113" s="32"/>
      <c r="B113" s="32"/>
      <c r="C113" s="410">
        <f t="shared" si="26"/>
        <v>92</v>
      </c>
      <c r="D113" s="424"/>
      <c r="E113" s="424"/>
      <c r="F113" s="436"/>
      <c r="G113" s="410"/>
      <c r="H113" s="410"/>
      <c r="I113" s="413" t="str">
        <f t="shared" si="30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32"/>
        <v>-</v>
      </c>
      <c r="M113" s="425"/>
      <c r="N113" s="425"/>
      <c r="O113" s="160" t="str">
        <f t="shared" si="31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33"/>
        <v>OK</v>
      </c>
      <c r="AI113" s="22">
        <f t="shared" si="34"/>
        <v>0</v>
      </c>
      <c r="AJ113" s="22">
        <f t="shared" si="35"/>
        <v>0</v>
      </c>
      <c r="AK113" s="22">
        <f t="shared" si="36"/>
        <v>0</v>
      </c>
      <c r="AL113" s="22">
        <f t="shared" si="37"/>
        <v>0</v>
      </c>
      <c r="AM113" s="22">
        <f t="shared" si="38"/>
        <v>0</v>
      </c>
      <c r="AN113" s="22">
        <f t="shared" si="39"/>
        <v>0</v>
      </c>
      <c r="AO113" s="418" t="b">
        <f t="shared" si="40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41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27"/>
        <v>0</v>
      </c>
      <c r="AW113" s="67">
        <f t="shared" si="28"/>
        <v>0</v>
      </c>
      <c r="AX113" s="397">
        <f t="shared" si="29"/>
        <v>0</v>
      </c>
      <c r="AY113" s="32"/>
      <c r="AZ113" s="32"/>
      <c r="BA113" s="423" t="str">
        <f t="shared" si="42"/>
        <v xml:space="preserve"> </v>
      </c>
    </row>
    <row r="114" spans="1:53" s="339" customFormat="1" ht="15" x14ac:dyDescent="0.2">
      <c r="A114" s="32"/>
      <c r="B114" s="32"/>
      <c r="C114" s="410">
        <f t="shared" si="26"/>
        <v>93</v>
      </c>
      <c r="D114" s="424"/>
      <c r="E114" s="424"/>
      <c r="F114" s="436"/>
      <c r="G114" s="410"/>
      <c r="H114" s="410"/>
      <c r="I114" s="413" t="str">
        <f t="shared" si="30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32"/>
        <v>-</v>
      </c>
      <c r="M114" s="425"/>
      <c r="N114" s="425"/>
      <c r="O114" s="160" t="str">
        <f t="shared" si="31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33"/>
        <v>OK</v>
      </c>
      <c r="AI114" s="22">
        <f t="shared" si="34"/>
        <v>0</v>
      </c>
      <c r="AJ114" s="22">
        <f t="shared" si="35"/>
        <v>0</v>
      </c>
      <c r="AK114" s="22">
        <f t="shared" si="36"/>
        <v>0</v>
      </c>
      <c r="AL114" s="22">
        <f t="shared" si="37"/>
        <v>0</v>
      </c>
      <c r="AM114" s="22">
        <f t="shared" si="38"/>
        <v>0</v>
      </c>
      <c r="AN114" s="22">
        <f t="shared" si="39"/>
        <v>0</v>
      </c>
      <c r="AO114" s="418" t="b">
        <f t="shared" si="40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41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27"/>
        <v>0</v>
      </c>
      <c r="AW114" s="67">
        <f t="shared" si="28"/>
        <v>0</v>
      </c>
      <c r="AX114" s="397">
        <f t="shared" si="29"/>
        <v>0</v>
      </c>
      <c r="AY114" s="32"/>
      <c r="AZ114" s="32"/>
      <c r="BA114" s="423" t="str">
        <f t="shared" si="42"/>
        <v xml:space="preserve"> </v>
      </c>
    </row>
    <row r="115" spans="1:53" s="339" customFormat="1" ht="15" x14ac:dyDescent="0.2">
      <c r="A115" s="32"/>
      <c r="B115" s="32"/>
      <c r="C115" s="410">
        <f t="shared" si="26"/>
        <v>94</v>
      </c>
      <c r="D115" s="424"/>
      <c r="E115" s="424"/>
      <c r="F115" s="436"/>
      <c r="G115" s="410"/>
      <c r="H115" s="410"/>
      <c r="I115" s="413" t="str">
        <f t="shared" si="30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32"/>
        <v>-</v>
      </c>
      <c r="M115" s="425"/>
      <c r="N115" s="425"/>
      <c r="O115" s="160" t="str">
        <f t="shared" si="31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33"/>
        <v>OK</v>
      </c>
      <c r="AI115" s="22">
        <f t="shared" si="34"/>
        <v>0</v>
      </c>
      <c r="AJ115" s="22">
        <f t="shared" si="35"/>
        <v>0</v>
      </c>
      <c r="AK115" s="22">
        <f t="shared" si="36"/>
        <v>0</v>
      </c>
      <c r="AL115" s="22">
        <f t="shared" si="37"/>
        <v>0</v>
      </c>
      <c r="AM115" s="22">
        <f t="shared" si="38"/>
        <v>0</v>
      </c>
      <c r="AN115" s="22">
        <f t="shared" si="39"/>
        <v>0</v>
      </c>
      <c r="AO115" s="418" t="b">
        <f t="shared" si="40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41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27"/>
        <v>0</v>
      </c>
      <c r="AW115" s="67">
        <f t="shared" si="28"/>
        <v>0</v>
      </c>
      <c r="AX115" s="397">
        <f t="shared" si="29"/>
        <v>0</v>
      </c>
      <c r="AY115" s="32"/>
      <c r="AZ115" s="32"/>
      <c r="BA115" s="423" t="str">
        <f t="shared" si="42"/>
        <v xml:space="preserve"> </v>
      </c>
    </row>
    <row r="116" spans="1:53" s="339" customFormat="1" ht="15" x14ac:dyDescent="0.2">
      <c r="A116" s="32"/>
      <c r="B116" s="32"/>
      <c r="C116" s="410">
        <f t="shared" si="26"/>
        <v>95</v>
      </c>
      <c r="D116" s="424"/>
      <c r="E116" s="424"/>
      <c r="F116" s="436"/>
      <c r="G116" s="410"/>
      <c r="H116" s="410"/>
      <c r="I116" s="413" t="str">
        <f t="shared" si="30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32"/>
        <v>-</v>
      </c>
      <c r="M116" s="425"/>
      <c r="N116" s="425"/>
      <c r="O116" s="160" t="str">
        <f t="shared" si="31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33"/>
        <v>OK</v>
      </c>
      <c r="AI116" s="22">
        <f t="shared" si="34"/>
        <v>0</v>
      </c>
      <c r="AJ116" s="22">
        <f t="shared" si="35"/>
        <v>0</v>
      </c>
      <c r="AK116" s="22">
        <f t="shared" si="36"/>
        <v>0</v>
      </c>
      <c r="AL116" s="22">
        <f t="shared" si="37"/>
        <v>0</v>
      </c>
      <c r="AM116" s="22">
        <f t="shared" si="38"/>
        <v>0</v>
      </c>
      <c r="AN116" s="22">
        <f t="shared" si="39"/>
        <v>0</v>
      </c>
      <c r="AO116" s="418" t="b">
        <f t="shared" si="40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41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27"/>
        <v>0</v>
      </c>
      <c r="AW116" s="67">
        <f t="shared" si="28"/>
        <v>0</v>
      </c>
      <c r="AX116" s="397">
        <f t="shared" si="29"/>
        <v>0</v>
      </c>
      <c r="AY116" s="32"/>
      <c r="AZ116" s="32"/>
      <c r="BA116" s="423" t="str">
        <f t="shared" si="42"/>
        <v xml:space="preserve"> </v>
      </c>
    </row>
    <row r="117" spans="1:53" s="339" customFormat="1" ht="15" x14ac:dyDescent="0.2">
      <c r="A117" s="32"/>
      <c r="B117" s="32"/>
      <c r="C117" s="410">
        <f t="shared" si="26"/>
        <v>96</v>
      </c>
      <c r="D117" s="424"/>
      <c r="E117" s="424"/>
      <c r="F117" s="436"/>
      <c r="G117" s="410"/>
      <c r="H117" s="410"/>
      <c r="I117" s="413" t="str">
        <f t="shared" si="30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32"/>
        <v>-</v>
      </c>
      <c r="M117" s="425"/>
      <c r="N117" s="425"/>
      <c r="O117" s="160" t="str">
        <f t="shared" si="31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33"/>
        <v>OK</v>
      </c>
      <c r="AI117" s="22">
        <f t="shared" si="34"/>
        <v>0</v>
      </c>
      <c r="AJ117" s="22">
        <f t="shared" si="35"/>
        <v>0</v>
      </c>
      <c r="AK117" s="22">
        <f t="shared" si="36"/>
        <v>0</v>
      </c>
      <c r="AL117" s="22">
        <f t="shared" si="37"/>
        <v>0</v>
      </c>
      <c r="AM117" s="22">
        <f t="shared" si="38"/>
        <v>0</v>
      </c>
      <c r="AN117" s="22">
        <f t="shared" si="39"/>
        <v>0</v>
      </c>
      <c r="AO117" s="418" t="b">
        <f t="shared" si="40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41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27"/>
        <v>0</v>
      </c>
      <c r="AW117" s="67">
        <f t="shared" si="28"/>
        <v>0</v>
      </c>
      <c r="AX117" s="397">
        <f t="shared" si="29"/>
        <v>0</v>
      </c>
      <c r="AY117" s="32"/>
      <c r="AZ117" s="32"/>
      <c r="BA117" s="423" t="str">
        <f t="shared" si="42"/>
        <v xml:space="preserve"> </v>
      </c>
    </row>
    <row r="118" spans="1:53" s="339" customFormat="1" ht="15" x14ac:dyDescent="0.2">
      <c r="A118" s="32"/>
      <c r="B118" s="32"/>
      <c r="C118" s="410">
        <f t="shared" si="26"/>
        <v>97</v>
      </c>
      <c r="D118" s="424"/>
      <c r="E118" s="424"/>
      <c r="F118" s="436"/>
      <c r="G118" s="410"/>
      <c r="H118" s="410"/>
      <c r="I118" s="413" t="str">
        <f t="shared" si="30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32"/>
        <v>-</v>
      </c>
      <c r="M118" s="425"/>
      <c r="N118" s="425"/>
      <c r="O118" s="160" t="str">
        <f t="shared" si="31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33"/>
        <v>OK</v>
      </c>
      <c r="AI118" s="22">
        <f t="shared" si="34"/>
        <v>0</v>
      </c>
      <c r="AJ118" s="22">
        <f t="shared" si="35"/>
        <v>0</v>
      </c>
      <c r="AK118" s="22">
        <f t="shared" si="36"/>
        <v>0</v>
      </c>
      <c r="AL118" s="22">
        <f t="shared" si="37"/>
        <v>0</v>
      </c>
      <c r="AM118" s="22">
        <f t="shared" si="38"/>
        <v>0</v>
      </c>
      <c r="AN118" s="22">
        <f t="shared" si="39"/>
        <v>0</v>
      </c>
      <c r="AO118" s="418" t="b">
        <f t="shared" si="40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41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27"/>
        <v>0</v>
      </c>
      <c r="AW118" s="67">
        <f t="shared" si="28"/>
        <v>0</v>
      </c>
      <c r="AX118" s="397">
        <f t="shared" si="29"/>
        <v>0</v>
      </c>
      <c r="AY118" s="32"/>
      <c r="AZ118" s="32"/>
      <c r="BA118" s="423" t="str">
        <f t="shared" si="42"/>
        <v xml:space="preserve"> </v>
      </c>
    </row>
    <row r="119" spans="1:53" s="339" customFormat="1" ht="15" x14ac:dyDescent="0.2">
      <c r="A119" s="32"/>
      <c r="B119" s="32"/>
      <c r="C119" s="410">
        <f t="shared" si="26"/>
        <v>98</v>
      </c>
      <c r="D119" s="424"/>
      <c r="E119" s="424"/>
      <c r="F119" s="436"/>
      <c r="G119" s="410"/>
      <c r="H119" s="410"/>
      <c r="I119" s="413" t="str">
        <f t="shared" si="30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32"/>
        <v>-</v>
      </c>
      <c r="M119" s="425"/>
      <c r="N119" s="425"/>
      <c r="O119" s="160" t="str">
        <f t="shared" si="31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33"/>
        <v>OK</v>
      </c>
      <c r="AI119" s="22">
        <f t="shared" si="34"/>
        <v>0</v>
      </c>
      <c r="AJ119" s="22">
        <f t="shared" si="35"/>
        <v>0</v>
      </c>
      <c r="AK119" s="22">
        <f t="shared" si="36"/>
        <v>0</v>
      </c>
      <c r="AL119" s="22">
        <f t="shared" si="37"/>
        <v>0</v>
      </c>
      <c r="AM119" s="22">
        <f t="shared" si="38"/>
        <v>0</v>
      </c>
      <c r="AN119" s="22">
        <f t="shared" si="39"/>
        <v>0</v>
      </c>
      <c r="AO119" s="418" t="b">
        <f t="shared" si="40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41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27"/>
        <v>0</v>
      </c>
      <c r="AW119" s="67">
        <f t="shared" si="28"/>
        <v>0</v>
      </c>
      <c r="AX119" s="397">
        <f t="shared" si="29"/>
        <v>0</v>
      </c>
      <c r="AY119" s="32"/>
      <c r="AZ119" s="32"/>
      <c r="BA119" s="423" t="str">
        <f t="shared" si="42"/>
        <v xml:space="preserve"> </v>
      </c>
    </row>
    <row r="120" spans="1:53" s="339" customFormat="1" ht="15" x14ac:dyDescent="0.2">
      <c r="A120" s="32"/>
      <c r="B120" s="32"/>
      <c r="C120" s="410">
        <f t="shared" si="26"/>
        <v>99</v>
      </c>
      <c r="D120" s="424"/>
      <c r="E120" s="424"/>
      <c r="F120" s="436"/>
      <c r="G120" s="410"/>
      <c r="H120" s="410"/>
      <c r="I120" s="413" t="str">
        <f t="shared" si="30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32"/>
        <v>-</v>
      </c>
      <c r="M120" s="425"/>
      <c r="N120" s="425"/>
      <c r="O120" s="160" t="str">
        <f t="shared" si="31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33"/>
        <v>OK</v>
      </c>
      <c r="AI120" s="22">
        <f t="shared" si="34"/>
        <v>0</v>
      </c>
      <c r="AJ120" s="22">
        <f t="shared" si="35"/>
        <v>0</v>
      </c>
      <c r="AK120" s="22">
        <f t="shared" si="36"/>
        <v>0</v>
      </c>
      <c r="AL120" s="22">
        <f t="shared" si="37"/>
        <v>0</v>
      </c>
      <c r="AM120" s="22">
        <f t="shared" si="38"/>
        <v>0</v>
      </c>
      <c r="AN120" s="22">
        <f t="shared" si="39"/>
        <v>0</v>
      </c>
      <c r="AO120" s="418" t="b">
        <f t="shared" si="40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41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27"/>
        <v>0</v>
      </c>
      <c r="AW120" s="67">
        <f t="shared" si="28"/>
        <v>0</v>
      </c>
      <c r="AX120" s="397">
        <f t="shared" si="29"/>
        <v>0</v>
      </c>
      <c r="AY120" s="32"/>
      <c r="AZ120" s="32"/>
      <c r="BA120" s="423" t="str">
        <f t="shared" si="42"/>
        <v xml:space="preserve"> </v>
      </c>
    </row>
    <row r="121" spans="1:53" s="339" customFormat="1" ht="15" x14ac:dyDescent="0.2">
      <c r="A121" s="32"/>
      <c r="B121" s="32"/>
      <c r="C121" s="410">
        <f t="shared" si="26"/>
        <v>100</v>
      </c>
      <c r="D121" s="424"/>
      <c r="E121" s="424"/>
      <c r="F121" s="436"/>
      <c r="G121" s="410"/>
      <c r="H121" s="410"/>
      <c r="I121" s="413" t="str">
        <f t="shared" si="30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32"/>
        <v>-</v>
      </c>
      <c r="M121" s="425"/>
      <c r="N121" s="425"/>
      <c r="O121" s="160" t="str">
        <f t="shared" si="31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33"/>
        <v>OK</v>
      </c>
      <c r="AI121" s="22">
        <f t="shared" si="34"/>
        <v>0</v>
      </c>
      <c r="AJ121" s="22">
        <f t="shared" si="35"/>
        <v>0</v>
      </c>
      <c r="AK121" s="22">
        <f t="shared" si="36"/>
        <v>0</v>
      </c>
      <c r="AL121" s="22">
        <f t="shared" si="37"/>
        <v>0</v>
      </c>
      <c r="AM121" s="22">
        <f t="shared" si="38"/>
        <v>0</v>
      </c>
      <c r="AN121" s="22">
        <f t="shared" si="39"/>
        <v>0</v>
      </c>
      <c r="AO121" s="418" t="b">
        <f t="shared" si="40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41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27"/>
        <v>0</v>
      </c>
      <c r="AW121" s="67">
        <f t="shared" si="28"/>
        <v>0</v>
      </c>
      <c r="AX121" s="397">
        <f t="shared" si="29"/>
        <v>0</v>
      </c>
      <c r="AY121" s="32"/>
      <c r="AZ121" s="32"/>
      <c r="BA121" s="423" t="str">
        <f t="shared" si="42"/>
        <v xml:space="preserve"> </v>
      </c>
    </row>
    <row r="122" spans="1:53" s="339" customFormat="1" ht="15" x14ac:dyDescent="0.2">
      <c r="A122" s="32"/>
      <c r="B122" s="32"/>
      <c r="C122" s="410">
        <f t="shared" si="26"/>
        <v>101</v>
      </c>
      <c r="D122" s="424"/>
      <c r="E122" s="424"/>
      <c r="F122" s="436"/>
      <c r="G122" s="410"/>
      <c r="H122" s="410"/>
      <c r="I122" s="413" t="str">
        <f t="shared" si="30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32"/>
        <v>-</v>
      </c>
      <c r="M122" s="425"/>
      <c r="N122" s="425"/>
      <c r="O122" s="160" t="str">
        <f t="shared" si="31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33"/>
        <v>OK</v>
      </c>
      <c r="AI122" s="22">
        <f t="shared" si="34"/>
        <v>0</v>
      </c>
      <c r="AJ122" s="22">
        <f t="shared" si="35"/>
        <v>0</v>
      </c>
      <c r="AK122" s="22">
        <f t="shared" si="36"/>
        <v>0</v>
      </c>
      <c r="AL122" s="22">
        <f t="shared" si="37"/>
        <v>0</v>
      </c>
      <c r="AM122" s="22">
        <f t="shared" si="38"/>
        <v>0</v>
      </c>
      <c r="AN122" s="22">
        <f t="shared" si="39"/>
        <v>0</v>
      </c>
      <c r="AO122" s="418" t="b">
        <f t="shared" si="40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41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27"/>
        <v>0</v>
      </c>
      <c r="AW122" s="67">
        <f t="shared" si="28"/>
        <v>0</v>
      </c>
      <c r="AX122" s="397">
        <f t="shared" si="29"/>
        <v>0</v>
      </c>
      <c r="AY122" s="32"/>
      <c r="AZ122" s="32"/>
      <c r="BA122" s="423" t="str">
        <f t="shared" si="42"/>
        <v xml:space="preserve"> </v>
      </c>
    </row>
    <row r="123" spans="1:53" s="339" customFormat="1" ht="15" x14ac:dyDescent="0.2">
      <c r="A123" s="32"/>
      <c r="B123" s="32"/>
      <c r="C123" s="410">
        <f t="shared" si="26"/>
        <v>102</v>
      </c>
      <c r="D123" s="424"/>
      <c r="E123" s="424"/>
      <c r="F123" s="436"/>
      <c r="G123" s="410"/>
      <c r="H123" s="410"/>
      <c r="I123" s="413" t="str">
        <f t="shared" si="30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32"/>
        <v>-</v>
      </c>
      <c r="M123" s="425"/>
      <c r="N123" s="425"/>
      <c r="O123" s="160" t="str">
        <f t="shared" si="31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33"/>
        <v>OK</v>
      </c>
      <c r="AI123" s="22">
        <f t="shared" si="34"/>
        <v>0</v>
      </c>
      <c r="AJ123" s="22">
        <f t="shared" si="35"/>
        <v>0</v>
      </c>
      <c r="AK123" s="22">
        <f t="shared" si="36"/>
        <v>0</v>
      </c>
      <c r="AL123" s="22">
        <f t="shared" si="37"/>
        <v>0</v>
      </c>
      <c r="AM123" s="22">
        <f t="shared" si="38"/>
        <v>0</v>
      </c>
      <c r="AN123" s="22">
        <f t="shared" si="39"/>
        <v>0</v>
      </c>
      <c r="AO123" s="418" t="b">
        <f t="shared" si="40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41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27"/>
        <v>0</v>
      </c>
      <c r="AW123" s="67">
        <f t="shared" si="28"/>
        <v>0</v>
      </c>
      <c r="AX123" s="397">
        <f t="shared" si="29"/>
        <v>0</v>
      </c>
      <c r="AY123" s="32"/>
      <c r="AZ123" s="32"/>
      <c r="BA123" s="423" t="str">
        <f t="shared" si="42"/>
        <v xml:space="preserve"> </v>
      </c>
    </row>
    <row r="124" spans="1:53" s="339" customFormat="1" ht="15" x14ac:dyDescent="0.2">
      <c r="A124" s="32"/>
      <c r="B124" s="32"/>
      <c r="C124" s="410">
        <f t="shared" si="26"/>
        <v>103</v>
      </c>
      <c r="D124" s="424"/>
      <c r="E124" s="424"/>
      <c r="F124" s="436"/>
      <c r="G124" s="410"/>
      <c r="H124" s="410"/>
      <c r="I124" s="413" t="str">
        <f t="shared" si="30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32"/>
        <v>-</v>
      </c>
      <c r="M124" s="425"/>
      <c r="N124" s="425"/>
      <c r="O124" s="160" t="str">
        <f t="shared" si="31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33"/>
        <v>OK</v>
      </c>
      <c r="AI124" s="22">
        <f t="shared" si="34"/>
        <v>0</v>
      </c>
      <c r="AJ124" s="22">
        <f t="shared" si="35"/>
        <v>0</v>
      </c>
      <c r="AK124" s="22">
        <f t="shared" si="36"/>
        <v>0</v>
      </c>
      <c r="AL124" s="22">
        <f t="shared" si="37"/>
        <v>0</v>
      </c>
      <c r="AM124" s="22">
        <f t="shared" si="38"/>
        <v>0</v>
      </c>
      <c r="AN124" s="22">
        <f t="shared" si="39"/>
        <v>0</v>
      </c>
      <c r="AO124" s="418" t="b">
        <f t="shared" si="40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41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27"/>
        <v>0</v>
      </c>
      <c r="AW124" s="67">
        <f t="shared" si="28"/>
        <v>0</v>
      </c>
      <c r="AX124" s="397">
        <f t="shared" si="29"/>
        <v>0</v>
      </c>
      <c r="AY124" s="32"/>
      <c r="AZ124" s="32"/>
      <c r="BA124" s="423" t="str">
        <f t="shared" si="42"/>
        <v xml:space="preserve"> </v>
      </c>
    </row>
    <row r="125" spans="1:53" s="339" customFormat="1" ht="15" x14ac:dyDescent="0.2">
      <c r="A125" s="32"/>
      <c r="B125" s="32"/>
      <c r="C125" s="410">
        <f t="shared" si="26"/>
        <v>104</v>
      </c>
      <c r="D125" s="424"/>
      <c r="E125" s="424"/>
      <c r="F125" s="436"/>
      <c r="G125" s="410"/>
      <c r="H125" s="410"/>
      <c r="I125" s="413" t="str">
        <f t="shared" si="30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32"/>
        <v>-</v>
      </c>
      <c r="M125" s="425"/>
      <c r="N125" s="425"/>
      <c r="O125" s="160" t="str">
        <f t="shared" si="31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33"/>
        <v>OK</v>
      </c>
      <c r="AI125" s="22">
        <f t="shared" si="34"/>
        <v>0</v>
      </c>
      <c r="AJ125" s="22">
        <f t="shared" si="35"/>
        <v>0</v>
      </c>
      <c r="AK125" s="22">
        <f t="shared" si="36"/>
        <v>0</v>
      </c>
      <c r="AL125" s="22">
        <f t="shared" si="37"/>
        <v>0</v>
      </c>
      <c r="AM125" s="22">
        <f t="shared" si="38"/>
        <v>0</v>
      </c>
      <c r="AN125" s="22">
        <f t="shared" si="39"/>
        <v>0</v>
      </c>
      <c r="AO125" s="418" t="b">
        <f t="shared" si="40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41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27"/>
        <v>0</v>
      </c>
      <c r="AW125" s="67">
        <f t="shared" si="28"/>
        <v>0</v>
      </c>
      <c r="AX125" s="397">
        <f t="shared" si="29"/>
        <v>0</v>
      </c>
      <c r="AY125" s="32"/>
      <c r="AZ125" s="32"/>
      <c r="BA125" s="423" t="str">
        <f t="shared" si="42"/>
        <v xml:space="preserve"> </v>
      </c>
    </row>
    <row r="126" spans="1:53" s="339" customFormat="1" ht="15" x14ac:dyDescent="0.2">
      <c r="A126" s="32"/>
      <c r="B126" s="32"/>
      <c r="C126" s="410">
        <f t="shared" si="26"/>
        <v>105</v>
      </c>
      <c r="D126" s="424"/>
      <c r="E126" s="424"/>
      <c r="F126" s="436"/>
      <c r="G126" s="410"/>
      <c r="H126" s="410"/>
      <c r="I126" s="413" t="str">
        <f t="shared" si="30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32"/>
        <v>-</v>
      </c>
      <c r="M126" s="425"/>
      <c r="N126" s="425"/>
      <c r="O126" s="160" t="str">
        <f t="shared" si="31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33"/>
        <v>OK</v>
      </c>
      <c r="AI126" s="22">
        <f t="shared" si="34"/>
        <v>0</v>
      </c>
      <c r="AJ126" s="22">
        <f t="shared" si="35"/>
        <v>0</v>
      </c>
      <c r="AK126" s="22">
        <f t="shared" si="36"/>
        <v>0</v>
      </c>
      <c r="AL126" s="22">
        <f t="shared" si="37"/>
        <v>0</v>
      </c>
      <c r="AM126" s="22">
        <f t="shared" si="38"/>
        <v>0</v>
      </c>
      <c r="AN126" s="22">
        <f t="shared" si="39"/>
        <v>0</v>
      </c>
      <c r="AO126" s="418" t="b">
        <f t="shared" si="40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41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27"/>
        <v>0</v>
      </c>
      <c r="AW126" s="67">
        <f t="shared" si="28"/>
        <v>0</v>
      </c>
      <c r="AX126" s="397">
        <f t="shared" si="29"/>
        <v>0</v>
      </c>
      <c r="AY126" s="32"/>
      <c r="AZ126" s="32"/>
      <c r="BA126" s="423" t="str">
        <f t="shared" si="42"/>
        <v xml:space="preserve"> </v>
      </c>
    </row>
    <row r="127" spans="1:53" s="339" customFormat="1" ht="15" x14ac:dyDescent="0.2">
      <c r="A127" s="32"/>
      <c r="B127" s="32"/>
      <c r="C127" s="410">
        <f t="shared" si="26"/>
        <v>106</v>
      </c>
      <c r="D127" s="424"/>
      <c r="E127" s="424"/>
      <c r="F127" s="436"/>
      <c r="G127" s="410"/>
      <c r="H127" s="410"/>
      <c r="I127" s="413" t="str">
        <f t="shared" si="30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32"/>
        <v>-</v>
      </c>
      <c r="M127" s="425"/>
      <c r="N127" s="425"/>
      <c r="O127" s="160" t="str">
        <f t="shared" si="31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33"/>
        <v>OK</v>
      </c>
      <c r="AI127" s="22">
        <f t="shared" si="34"/>
        <v>0</v>
      </c>
      <c r="AJ127" s="22">
        <f t="shared" si="35"/>
        <v>0</v>
      </c>
      <c r="AK127" s="22">
        <f t="shared" si="36"/>
        <v>0</v>
      </c>
      <c r="AL127" s="22">
        <f t="shared" si="37"/>
        <v>0</v>
      </c>
      <c r="AM127" s="22">
        <f t="shared" si="38"/>
        <v>0</v>
      </c>
      <c r="AN127" s="22">
        <f t="shared" si="39"/>
        <v>0</v>
      </c>
      <c r="AO127" s="418" t="b">
        <f t="shared" si="40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41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27"/>
        <v>0</v>
      </c>
      <c r="AW127" s="67">
        <f t="shared" si="28"/>
        <v>0</v>
      </c>
      <c r="AX127" s="397">
        <f t="shared" si="29"/>
        <v>0</v>
      </c>
      <c r="AY127" s="32"/>
      <c r="AZ127" s="32"/>
      <c r="BA127" s="423" t="str">
        <f t="shared" si="42"/>
        <v xml:space="preserve"> </v>
      </c>
    </row>
    <row r="128" spans="1:53" s="339" customFormat="1" ht="15" x14ac:dyDescent="0.2">
      <c r="A128" s="32"/>
      <c r="B128" s="32"/>
      <c r="C128" s="410">
        <f t="shared" si="26"/>
        <v>107</v>
      </c>
      <c r="D128" s="424"/>
      <c r="E128" s="424"/>
      <c r="F128" s="436"/>
      <c r="G128" s="410"/>
      <c r="H128" s="410"/>
      <c r="I128" s="413" t="str">
        <f t="shared" si="30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32"/>
        <v>-</v>
      </c>
      <c r="M128" s="425"/>
      <c r="N128" s="425"/>
      <c r="O128" s="160" t="str">
        <f t="shared" si="31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33"/>
        <v>OK</v>
      </c>
      <c r="AI128" s="22">
        <f t="shared" si="34"/>
        <v>0</v>
      </c>
      <c r="AJ128" s="22">
        <f t="shared" si="35"/>
        <v>0</v>
      </c>
      <c r="AK128" s="22">
        <f t="shared" si="36"/>
        <v>0</v>
      </c>
      <c r="AL128" s="22">
        <f t="shared" si="37"/>
        <v>0</v>
      </c>
      <c r="AM128" s="22">
        <f t="shared" si="38"/>
        <v>0</v>
      </c>
      <c r="AN128" s="22">
        <f t="shared" si="39"/>
        <v>0</v>
      </c>
      <c r="AO128" s="418" t="b">
        <f t="shared" si="40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41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27"/>
        <v>0</v>
      </c>
      <c r="AW128" s="67">
        <f t="shared" si="28"/>
        <v>0</v>
      </c>
      <c r="AX128" s="397">
        <f t="shared" si="29"/>
        <v>0</v>
      </c>
      <c r="AY128" s="32"/>
      <c r="AZ128" s="32"/>
      <c r="BA128" s="423" t="str">
        <f t="shared" si="42"/>
        <v xml:space="preserve"> </v>
      </c>
    </row>
    <row r="129" spans="1:53" s="339" customFormat="1" ht="15" x14ac:dyDescent="0.2">
      <c r="A129" s="32"/>
      <c r="B129" s="32"/>
      <c r="C129" s="410">
        <f t="shared" si="26"/>
        <v>108</v>
      </c>
      <c r="D129" s="424"/>
      <c r="E129" s="424"/>
      <c r="F129" s="436"/>
      <c r="G129" s="410"/>
      <c r="H129" s="410"/>
      <c r="I129" s="413" t="str">
        <f t="shared" si="30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32"/>
        <v>-</v>
      </c>
      <c r="M129" s="425"/>
      <c r="N129" s="425"/>
      <c r="O129" s="160" t="str">
        <f t="shared" si="31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33"/>
        <v>OK</v>
      </c>
      <c r="AI129" s="22">
        <f t="shared" si="34"/>
        <v>0</v>
      </c>
      <c r="AJ129" s="22">
        <f t="shared" si="35"/>
        <v>0</v>
      </c>
      <c r="AK129" s="22">
        <f t="shared" si="36"/>
        <v>0</v>
      </c>
      <c r="AL129" s="22">
        <f t="shared" si="37"/>
        <v>0</v>
      </c>
      <c r="AM129" s="22">
        <f t="shared" si="38"/>
        <v>0</v>
      </c>
      <c r="AN129" s="22">
        <f t="shared" si="39"/>
        <v>0</v>
      </c>
      <c r="AO129" s="418" t="b">
        <f t="shared" si="40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41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27"/>
        <v>0</v>
      </c>
      <c r="AW129" s="67">
        <f t="shared" si="28"/>
        <v>0</v>
      </c>
      <c r="AX129" s="397">
        <f t="shared" si="29"/>
        <v>0</v>
      </c>
      <c r="AY129" s="32"/>
      <c r="AZ129" s="32"/>
      <c r="BA129" s="423" t="str">
        <f t="shared" si="42"/>
        <v xml:space="preserve"> </v>
      </c>
    </row>
    <row r="130" spans="1:53" s="339" customFormat="1" ht="15" x14ac:dyDescent="0.2">
      <c r="A130" s="32"/>
      <c r="B130" s="32"/>
      <c r="C130" s="410">
        <f t="shared" si="26"/>
        <v>109</v>
      </c>
      <c r="D130" s="424"/>
      <c r="E130" s="424"/>
      <c r="F130" s="436"/>
      <c r="G130" s="410"/>
      <c r="H130" s="410"/>
      <c r="I130" s="413" t="str">
        <f t="shared" si="30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32"/>
        <v>-</v>
      </c>
      <c r="M130" s="425"/>
      <c r="N130" s="425"/>
      <c r="O130" s="160" t="str">
        <f t="shared" si="31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33"/>
        <v>OK</v>
      </c>
      <c r="AI130" s="22">
        <f t="shared" si="34"/>
        <v>0</v>
      </c>
      <c r="AJ130" s="22">
        <f t="shared" si="35"/>
        <v>0</v>
      </c>
      <c r="AK130" s="22">
        <f t="shared" si="36"/>
        <v>0</v>
      </c>
      <c r="AL130" s="22">
        <f t="shared" si="37"/>
        <v>0</v>
      </c>
      <c r="AM130" s="22">
        <f t="shared" si="38"/>
        <v>0</v>
      </c>
      <c r="AN130" s="22">
        <f t="shared" si="39"/>
        <v>0</v>
      </c>
      <c r="AO130" s="418" t="b">
        <f t="shared" si="40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41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27"/>
        <v>0</v>
      </c>
      <c r="AW130" s="67">
        <f t="shared" si="28"/>
        <v>0</v>
      </c>
      <c r="AX130" s="397">
        <f t="shared" si="29"/>
        <v>0</v>
      </c>
      <c r="AY130" s="32"/>
      <c r="AZ130" s="32"/>
      <c r="BA130" s="423" t="str">
        <f t="shared" si="42"/>
        <v xml:space="preserve"> </v>
      </c>
    </row>
    <row r="131" spans="1:53" s="339" customFormat="1" ht="15" x14ac:dyDescent="0.2">
      <c r="A131" s="32"/>
      <c r="B131" s="32"/>
      <c r="C131" s="410">
        <f t="shared" si="26"/>
        <v>110</v>
      </c>
      <c r="D131" s="424"/>
      <c r="E131" s="424"/>
      <c r="F131" s="436"/>
      <c r="G131" s="410"/>
      <c r="H131" s="410"/>
      <c r="I131" s="413" t="str">
        <f t="shared" si="30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32"/>
        <v>-</v>
      </c>
      <c r="M131" s="425"/>
      <c r="N131" s="425"/>
      <c r="O131" s="160" t="str">
        <f t="shared" si="31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33"/>
        <v>OK</v>
      </c>
      <c r="AI131" s="22">
        <f t="shared" si="34"/>
        <v>0</v>
      </c>
      <c r="AJ131" s="22">
        <f t="shared" si="35"/>
        <v>0</v>
      </c>
      <c r="AK131" s="22">
        <f t="shared" si="36"/>
        <v>0</v>
      </c>
      <c r="AL131" s="22">
        <f t="shared" si="37"/>
        <v>0</v>
      </c>
      <c r="AM131" s="22">
        <f t="shared" si="38"/>
        <v>0</v>
      </c>
      <c r="AN131" s="22">
        <f t="shared" si="39"/>
        <v>0</v>
      </c>
      <c r="AO131" s="418" t="b">
        <f t="shared" si="40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41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27"/>
        <v>0</v>
      </c>
      <c r="AW131" s="67">
        <f t="shared" si="28"/>
        <v>0</v>
      </c>
      <c r="AX131" s="397">
        <f t="shared" si="29"/>
        <v>0</v>
      </c>
      <c r="AY131" s="32"/>
      <c r="AZ131" s="32"/>
      <c r="BA131" s="423" t="str">
        <f t="shared" si="42"/>
        <v xml:space="preserve"> </v>
      </c>
    </row>
    <row r="132" spans="1:53" s="339" customFormat="1" ht="15" x14ac:dyDescent="0.2">
      <c r="A132" s="32"/>
      <c r="B132" s="32"/>
      <c r="C132" s="410">
        <f t="shared" si="26"/>
        <v>111</v>
      </c>
      <c r="D132" s="424"/>
      <c r="E132" s="424"/>
      <c r="F132" s="436"/>
      <c r="G132" s="410"/>
      <c r="H132" s="410"/>
      <c r="I132" s="413" t="str">
        <f t="shared" si="30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32"/>
        <v>-</v>
      </c>
      <c r="M132" s="425"/>
      <c r="N132" s="425"/>
      <c r="O132" s="160" t="str">
        <f t="shared" si="31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33"/>
        <v>OK</v>
      </c>
      <c r="AI132" s="22">
        <f t="shared" si="34"/>
        <v>0</v>
      </c>
      <c r="AJ132" s="22">
        <f t="shared" si="35"/>
        <v>0</v>
      </c>
      <c r="AK132" s="22">
        <f t="shared" si="36"/>
        <v>0</v>
      </c>
      <c r="AL132" s="22">
        <f t="shared" si="37"/>
        <v>0</v>
      </c>
      <c r="AM132" s="22">
        <f t="shared" si="38"/>
        <v>0</v>
      </c>
      <c r="AN132" s="22">
        <f t="shared" si="39"/>
        <v>0</v>
      </c>
      <c r="AO132" s="418" t="b">
        <f t="shared" si="40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41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27"/>
        <v>0</v>
      </c>
      <c r="AW132" s="67">
        <f t="shared" si="28"/>
        <v>0</v>
      </c>
      <c r="AX132" s="397">
        <f t="shared" si="29"/>
        <v>0</v>
      </c>
      <c r="AY132" s="32"/>
      <c r="AZ132" s="32"/>
      <c r="BA132" s="423" t="str">
        <f t="shared" si="42"/>
        <v xml:space="preserve"> </v>
      </c>
    </row>
    <row r="133" spans="1:53" s="339" customFormat="1" ht="15" x14ac:dyDescent="0.2">
      <c r="A133" s="32"/>
      <c r="B133" s="32"/>
      <c r="C133" s="410">
        <f t="shared" si="26"/>
        <v>112</v>
      </c>
      <c r="D133" s="424"/>
      <c r="E133" s="424"/>
      <c r="F133" s="436"/>
      <c r="G133" s="410"/>
      <c r="H133" s="410"/>
      <c r="I133" s="413" t="str">
        <f t="shared" si="30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32"/>
        <v>-</v>
      </c>
      <c r="M133" s="425"/>
      <c r="N133" s="425"/>
      <c r="O133" s="160" t="str">
        <f t="shared" si="31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33"/>
        <v>OK</v>
      </c>
      <c r="AI133" s="22">
        <f t="shared" si="34"/>
        <v>0</v>
      </c>
      <c r="AJ133" s="22">
        <f t="shared" si="35"/>
        <v>0</v>
      </c>
      <c r="AK133" s="22">
        <f t="shared" si="36"/>
        <v>0</v>
      </c>
      <c r="AL133" s="22">
        <f t="shared" si="37"/>
        <v>0</v>
      </c>
      <c r="AM133" s="22">
        <f t="shared" si="38"/>
        <v>0</v>
      </c>
      <c r="AN133" s="22">
        <f t="shared" si="39"/>
        <v>0</v>
      </c>
      <c r="AO133" s="418" t="b">
        <f t="shared" si="40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41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27"/>
        <v>0</v>
      </c>
      <c r="AW133" s="67">
        <f t="shared" si="28"/>
        <v>0</v>
      </c>
      <c r="AX133" s="397">
        <f t="shared" si="29"/>
        <v>0</v>
      </c>
      <c r="AY133" s="32"/>
      <c r="AZ133" s="32"/>
      <c r="BA133" s="423" t="str">
        <f t="shared" si="42"/>
        <v xml:space="preserve"> </v>
      </c>
    </row>
    <row r="134" spans="1:53" s="339" customFormat="1" ht="15" x14ac:dyDescent="0.2">
      <c r="A134" s="32"/>
      <c r="B134" s="32"/>
      <c r="C134" s="410">
        <f t="shared" si="26"/>
        <v>113</v>
      </c>
      <c r="D134" s="424"/>
      <c r="E134" s="424"/>
      <c r="F134" s="436"/>
      <c r="G134" s="410"/>
      <c r="H134" s="410"/>
      <c r="I134" s="413" t="str">
        <f t="shared" si="30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32"/>
        <v>-</v>
      </c>
      <c r="M134" s="425"/>
      <c r="N134" s="425"/>
      <c r="O134" s="160" t="str">
        <f t="shared" si="31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33"/>
        <v>OK</v>
      </c>
      <c r="AI134" s="22">
        <f t="shared" si="34"/>
        <v>0</v>
      </c>
      <c r="AJ134" s="22">
        <f t="shared" si="35"/>
        <v>0</v>
      </c>
      <c r="AK134" s="22">
        <f t="shared" si="36"/>
        <v>0</v>
      </c>
      <c r="AL134" s="22">
        <f t="shared" si="37"/>
        <v>0</v>
      </c>
      <c r="AM134" s="22">
        <f t="shared" si="38"/>
        <v>0</v>
      </c>
      <c r="AN134" s="22">
        <f t="shared" si="39"/>
        <v>0</v>
      </c>
      <c r="AO134" s="418" t="b">
        <f t="shared" si="40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41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27"/>
        <v>0</v>
      </c>
      <c r="AW134" s="67">
        <f t="shared" si="28"/>
        <v>0</v>
      </c>
      <c r="AX134" s="397">
        <f t="shared" si="29"/>
        <v>0</v>
      </c>
      <c r="AY134" s="32"/>
      <c r="AZ134" s="32"/>
      <c r="BA134" s="423" t="str">
        <f t="shared" si="42"/>
        <v xml:space="preserve"> </v>
      </c>
    </row>
    <row r="135" spans="1:53" s="339" customFormat="1" ht="15" x14ac:dyDescent="0.2">
      <c r="A135" s="32"/>
      <c r="B135" s="32"/>
      <c r="C135" s="410">
        <f t="shared" si="26"/>
        <v>114</v>
      </c>
      <c r="D135" s="424"/>
      <c r="E135" s="424"/>
      <c r="F135" s="436"/>
      <c r="G135" s="410"/>
      <c r="H135" s="410"/>
      <c r="I135" s="413" t="str">
        <f t="shared" si="30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32"/>
        <v>-</v>
      </c>
      <c r="M135" s="425"/>
      <c r="N135" s="425"/>
      <c r="O135" s="160" t="str">
        <f t="shared" si="31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33"/>
        <v>OK</v>
      </c>
      <c r="AI135" s="22">
        <f t="shared" si="34"/>
        <v>0</v>
      </c>
      <c r="AJ135" s="22">
        <f t="shared" si="35"/>
        <v>0</v>
      </c>
      <c r="AK135" s="22">
        <f t="shared" si="36"/>
        <v>0</v>
      </c>
      <c r="AL135" s="22">
        <f t="shared" si="37"/>
        <v>0</v>
      </c>
      <c r="AM135" s="22">
        <f t="shared" si="38"/>
        <v>0</v>
      </c>
      <c r="AN135" s="22">
        <f t="shared" si="39"/>
        <v>0</v>
      </c>
      <c r="AO135" s="418" t="b">
        <f t="shared" si="40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41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27"/>
        <v>0</v>
      </c>
      <c r="AW135" s="67">
        <f t="shared" si="28"/>
        <v>0</v>
      </c>
      <c r="AX135" s="397">
        <f t="shared" si="29"/>
        <v>0</v>
      </c>
      <c r="AY135" s="32"/>
      <c r="AZ135" s="32"/>
      <c r="BA135" s="423" t="str">
        <f t="shared" si="42"/>
        <v xml:space="preserve"> </v>
      </c>
    </row>
    <row r="136" spans="1:53" s="339" customFormat="1" ht="15" x14ac:dyDescent="0.2">
      <c r="A136" s="32"/>
      <c r="B136" s="32"/>
      <c r="C136" s="410">
        <f t="shared" si="26"/>
        <v>115</v>
      </c>
      <c r="D136" s="424"/>
      <c r="E136" s="424"/>
      <c r="F136" s="436"/>
      <c r="G136" s="410"/>
      <c r="H136" s="410"/>
      <c r="I136" s="413" t="str">
        <f t="shared" si="30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32"/>
        <v>-</v>
      </c>
      <c r="M136" s="425"/>
      <c r="N136" s="425"/>
      <c r="O136" s="160" t="str">
        <f t="shared" si="31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33"/>
        <v>OK</v>
      </c>
      <c r="AI136" s="22">
        <f t="shared" si="34"/>
        <v>0</v>
      </c>
      <c r="AJ136" s="22">
        <f t="shared" si="35"/>
        <v>0</v>
      </c>
      <c r="AK136" s="22">
        <f t="shared" si="36"/>
        <v>0</v>
      </c>
      <c r="AL136" s="22">
        <f t="shared" si="37"/>
        <v>0</v>
      </c>
      <c r="AM136" s="22">
        <f t="shared" si="38"/>
        <v>0</v>
      </c>
      <c r="AN136" s="22">
        <f t="shared" si="39"/>
        <v>0</v>
      </c>
      <c r="AO136" s="418" t="b">
        <f t="shared" si="40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41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27"/>
        <v>0</v>
      </c>
      <c r="AW136" s="67">
        <f t="shared" si="28"/>
        <v>0</v>
      </c>
      <c r="AX136" s="397">
        <f t="shared" si="29"/>
        <v>0</v>
      </c>
      <c r="AY136" s="32"/>
      <c r="AZ136" s="32"/>
      <c r="BA136" s="423" t="str">
        <f t="shared" si="42"/>
        <v xml:space="preserve"> </v>
      </c>
    </row>
    <row r="137" spans="1:53" s="339" customFormat="1" ht="15" x14ac:dyDescent="0.2">
      <c r="A137" s="32"/>
      <c r="B137" s="32"/>
      <c r="C137" s="410">
        <f t="shared" si="26"/>
        <v>116</v>
      </c>
      <c r="D137" s="424"/>
      <c r="E137" s="424"/>
      <c r="F137" s="436"/>
      <c r="G137" s="410"/>
      <c r="H137" s="410"/>
      <c r="I137" s="413" t="str">
        <f t="shared" si="30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32"/>
        <v>-</v>
      </c>
      <c r="M137" s="425"/>
      <c r="N137" s="425"/>
      <c r="O137" s="160" t="str">
        <f t="shared" si="31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33"/>
        <v>OK</v>
      </c>
      <c r="AI137" s="22">
        <f t="shared" si="34"/>
        <v>0</v>
      </c>
      <c r="AJ137" s="22">
        <f t="shared" si="35"/>
        <v>0</v>
      </c>
      <c r="AK137" s="22">
        <f t="shared" si="36"/>
        <v>0</v>
      </c>
      <c r="AL137" s="22">
        <f t="shared" si="37"/>
        <v>0</v>
      </c>
      <c r="AM137" s="22">
        <f t="shared" si="38"/>
        <v>0</v>
      </c>
      <c r="AN137" s="22">
        <f t="shared" si="39"/>
        <v>0</v>
      </c>
      <c r="AO137" s="418" t="b">
        <f t="shared" si="40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41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27"/>
        <v>0</v>
      </c>
      <c r="AW137" s="67">
        <f t="shared" si="28"/>
        <v>0</v>
      </c>
      <c r="AX137" s="397">
        <f t="shared" si="29"/>
        <v>0</v>
      </c>
      <c r="AY137" s="32"/>
      <c r="AZ137" s="32"/>
      <c r="BA137" s="423" t="str">
        <f t="shared" si="42"/>
        <v xml:space="preserve"> </v>
      </c>
    </row>
    <row r="138" spans="1:53" s="339" customFormat="1" ht="15" x14ac:dyDescent="0.2">
      <c r="A138" s="32"/>
      <c r="B138" s="32"/>
      <c r="C138" s="410">
        <f t="shared" si="26"/>
        <v>117</v>
      </c>
      <c r="D138" s="424"/>
      <c r="E138" s="424"/>
      <c r="F138" s="436"/>
      <c r="G138" s="410"/>
      <c r="H138" s="410"/>
      <c r="I138" s="413" t="str">
        <f t="shared" si="30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32"/>
        <v>-</v>
      </c>
      <c r="M138" s="425"/>
      <c r="N138" s="425"/>
      <c r="O138" s="160" t="str">
        <f t="shared" si="31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33"/>
        <v>OK</v>
      </c>
      <c r="AI138" s="22">
        <f t="shared" si="34"/>
        <v>0</v>
      </c>
      <c r="AJ138" s="22">
        <f t="shared" si="35"/>
        <v>0</v>
      </c>
      <c r="AK138" s="22">
        <f t="shared" si="36"/>
        <v>0</v>
      </c>
      <c r="AL138" s="22">
        <f t="shared" si="37"/>
        <v>0</v>
      </c>
      <c r="AM138" s="22">
        <f t="shared" si="38"/>
        <v>0</v>
      </c>
      <c r="AN138" s="22">
        <f t="shared" si="39"/>
        <v>0</v>
      </c>
      <c r="AO138" s="418" t="b">
        <f t="shared" si="40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41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27"/>
        <v>0</v>
      </c>
      <c r="AW138" s="67">
        <f t="shared" si="28"/>
        <v>0</v>
      </c>
      <c r="AX138" s="397">
        <f t="shared" si="29"/>
        <v>0</v>
      </c>
      <c r="AY138" s="32"/>
      <c r="AZ138" s="32"/>
      <c r="BA138" s="423" t="str">
        <f t="shared" si="42"/>
        <v xml:space="preserve"> </v>
      </c>
    </row>
    <row r="139" spans="1:53" s="339" customFormat="1" ht="15" x14ac:dyDescent="0.2">
      <c r="A139" s="32"/>
      <c r="B139" s="32"/>
      <c r="C139" s="410">
        <f t="shared" si="26"/>
        <v>118</v>
      </c>
      <c r="D139" s="424"/>
      <c r="E139" s="424"/>
      <c r="F139" s="436"/>
      <c r="G139" s="410"/>
      <c r="H139" s="410"/>
      <c r="I139" s="413" t="str">
        <f t="shared" si="30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32"/>
        <v>-</v>
      </c>
      <c r="M139" s="425"/>
      <c r="N139" s="425"/>
      <c r="O139" s="160" t="str">
        <f t="shared" si="31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33"/>
        <v>OK</v>
      </c>
      <c r="AI139" s="22">
        <f t="shared" si="34"/>
        <v>0</v>
      </c>
      <c r="AJ139" s="22">
        <f t="shared" si="35"/>
        <v>0</v>
      </c>
      <c r="AK139" s="22">
        <f t="shared" si="36"/>
        <v>0</v>
      </c>
      <c r="AL139" s="22">
        <f t="shared" si="37"/>
        <v>0</v>
      </c>
      <c r="AM139" s="22">
        <f t="shared" si="38"/>
        <v>0</v>
      </c>
      <c r="AN139" s="22">
        <f t="shared" si="39"/>
        <v>0</v>
      </c>
      <c r="AO139" s="418" t="b">
        <f t="shared" si="40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41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27"/>
        <v>0</v>
      </c>
      <c r="AW139" s="67">
        <f t="shared" si="28"/>
        <v>0</v>
      </c>
      <c r="AX139" s="397">
        <f t="shared" si="29"/>
        <v>0</v>
      </c>
      <c r="AY139" s="32"/>
      <c r="AZ139" s="32"/>
      <c r="BA139" s="423" t="str">
        <f t="shared" si="42"/>
        <v xml:space="preserve"> </v>
      </c>
    </row>
    <row r="140" spans="1:53" s="339" customFormat="1" ht="15" x14ac:dyDescent="0.2">
      <c r="A140" s="32"/>
      <c r="B140" s="32"/>
      <c r="C140" s="410">
        <f t="shared" si="26"/>
        <v>119</v>
      </c>
      <c r="D140" s="424"/>
      <c r="E140" s="424"/>
      <c r="F140" s="436"/>
      <c r="G140" s="410"/>
      <c r="H140" s="410"/>
      <c r="I140" s="413" t="str">
        <f t="shared" si="30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32"/>
        <v>-</v>
      </c>
      <c r="M140" s="425"/>
      <c r="N140" s="425"/>
      <c r="O140" s="160" t="str">
        <f t="shared" si="31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33"/>
        <v>OK</v>
      </c>
      <c r="AI140" s="22">
        <f t="shared" si="34"/>
        <v>0</v>
      </c>
      <c r="AJ140" s="22">
        <f t="shared" si="35"/>
        <v>0</v>
      </c>
      <c r="AK140" s="22">
        <f t="shared" si="36"/>
        <v>0</v>
      </c>
      <c r="AL140" s="22">
        <f t="shared" si="37"/>
        <v>0</v>
      </c>
      <c r="AM140" s="22">
        <f t="shared" si="38"/>
        <v>0</v>
      </c>
      <c r="AN140" s="22">
        <f t="shared" si="39"/>
        <v>0</v>
      </c>
      <c r="AO140" s="418" t="b">
        <f t="shared" si="40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41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27"/>
        <v>0</v>
      </c>
      <c r="AW140" s="67">
        <f t="shared" si="28"/>
        <v>0</v>
      </c>
      <c r="AX140" s="397">
        <f t="shared" si="29"/>
        <v>0</v>
      </c>
      <c r="AY140" s="32"/>
      <c r="AZ140" s="32"/>
      <c r="BA140" s="423" t="str">
        <f t="shared" si="42"/>
        <v xml:space="preserve"> </v>
      </c>
    </row>
    <row r="141" spans="1:53" s="339" customFormat="1" ht="15" x14ac:dyDescent="0.2">
      <c r="A141" s="32"/>
      <c r="B141" s="32"/>
      <c r="C141" s="410">
        <f t="shared" si="26"/>
        <v>120</v>
      </c>
      <c r="D141" s="424"/>
      <c r="E141" s="424"/>
      <c r="F141" s="436"/>
      <c r="G141" s="410"/>
      <c r="H141" s="410"/>
      <c r="I141" s="413" t="str">
        <f t="shared" si="30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32"/>
        <v>-</v>
      </c>
      <c r="M141" s="425"/>
      <c r="N141" s="425"/>
      <c r="O141" s="160" t="str">
        <f t="shared" si="31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33"/>
        <v>OK</v>
      </c>
      <c r="AI141" s="22">
        <f t="shared" si="34"/>
        <v>0</v>
      </c>
      <c r="AJ141" s="22">
        <f t="shared" si="35"/>
        <v>0</v>
      </c>
      <c r="AK141" s="22">
        <f t="shared" si="36"/>
        <v>0</v>
      </c>
      <c r="AL141" s="22">
        <f t="shared" si="37"/>
        <v>0</v>
      </c>
      <c r="AM141" s="22">
        <f t="shared" si="38"/>
        <v>0</v>
      </c>
      <c r="AN141" s="22">
        <f t="shared" si="39"/>
        <v>0</v>
      </c>
      <c r="AO141" s="418" t="b">
        <f t="shared" si="40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41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27"/>
        <v>0</v>
      </c>
      <c r="AW141" s="67">
        <f t="shared" si="28"/>
        <v>0</v>
      </c>
      <c r="AX141" s="397">
        <f t="shared" si="29"/>
        <v>0</v>
      </c>
      <c r="AY141" s="32"/>
      <c r="AZ141" s="32"/>
      <c r="BA141" s="423" t="str">
        <f t="shared" si="42"/>
        <v xml:space="preserve"> </v>
      </c>
    </row>
    <row r="142" spans="1:53" s="339" customFormat="1" ht="15" x14ac:dyDescent="0.2">
      <c r="A142" s="32"/>
      <c r="B142" s="32"/>
      <c r="C142" s="410">
        <f t="shared" si="26"/>
        <v>121</v>
      </c>
      <c r="D142" s="424"/>
      <c r="E142" s="424"/>
      <c r="F142" s="436"/>
      <c r="G142" s="410"/>
      <c r="H142" s="410"/>
      <c r="I142" s="413" t="str">
        <f t="shared" si="30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32"/>
        <v>-</v>
      </c>
      <c r="M142" s="425"/>
      <c r="N142" s="425"/>
      <c r="O142" s="160" t="str">
        <f t="shared" si="31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33"/>
        <v>OK</v>
      </c>
      <c r="AI142" s="22">
        <f t="shared" si="34"/>
        <v>0</v>
      </c>
      <c r="AJ142" s="22">
        <f t="shared" si="35"/>
        <v>0</v>
      </c>
      <c r="AK142" s="22">
        <f t="shared" si="36"/>
        <v>0</v>
      </c>
      <c r="AL142" s="22">
        <f t="shared" si="37"/>
        <v>0</v>
      </c>
      <c r="AM142" s="22">
        <f t="shared" si="38"/>
        <v>0</v>
      </c>
      <c r="AN142" s="22">
        <f t="shared" si="39"/>
        <v>0</v>
      </c>
      <c r="AO142" s="418" t="b">
        <f t="shared" si="40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41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27"/>
        <v>0</v>
      </c>
      <c r="AW142" s="67">
        <f t="shared" si="28"/>
        <v>0</v>
      </c>
      <c r="AX142" s="397">
        <f t="shared" si="29"/>
        <v>0</v>
      </c>
      <c r="AY142" s="32"/>
      <c r="AZ142" s="32"/>
      <c r="BA142" s="423" t="str">
        <f t="shared" si="42"/>
        <v xml:space="preserve"> </v>
      </c>
    </row>
    <row r="143" spans="1:53" s="339" customFormat="1" ht="15" x14ac:dyDescent="0.2">
      <c r="A143" s="32"/>
      <c r="B143" s="32"/>
      <c r="C143" s="410">
        <f t="shared" si="26"/>
        <v>122</v>
      </c>
      <c r="D143" s="424"/>
      <c r="E143" s="424"/>
      <c r="F143" s="436"/>
      <c r="G143" s="410"/>
      <c r="H143" s="410"/>
      <c r="I143" s="413" t="str">
        <f t="shared" si="30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32"/>
        <v>-</v>
      </c>
      <c r="M143" s="425"/>
      <c r="N143" s="425"/>
      <c r="O143" s="160" t="str">
        <f t="shared" si="31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33"/>
        <v>OK</v>
      </c>
      <c r="AI143" s="22">
        <f t="shared" si="34"/>
        <v>0</v>
      </c>
      <c r="AJ143" s="22">
        <f t="shared" si="35"/>
        <v>0</v>
      </c>
      <c r="AK143" s="22">
        <f t="shared" si="36"/>
        <v>0</v>
      </c>
      <c r="AL143" s="22">
        <f t="shared" si="37"/>
        <v>0</v>
      </c>
      <c r="AM143" s="22">
        <f t="shared" si="38"/>
        <v>0</v>
      </c>
      <c r="AN143" s="22">
        <f t="shared" si="39"/>
        <v>0</v>
      </c>
      <c r="AO143" s="418" t="b">
        <f t="shared" si="40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41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27"/>
        <v>0</v>
      </c>
      <c r="AW143" s="67">
        <f t="shared" si="28"/>
        <v>0</v>
      </c>
      <c r="AX143" s="397">
        <f t="shared" si="29"/>
        <v>0</v>
      </c>
      <c r="AY143" s="32"/>
      <c r="AZ143" s="32"/>
      <c r="BA143" s="423" t="str">
        <f t="shared" si="42"/>
        <v xml:space="preserve"> </v>
      </c>
    </row>
    <row r="144" spans="1:53" s="339" customFormat="1" ht="15" x14ac:dyDescent="0.2">
      <c r="A144" s="32"/>
      <c r="B144" s="32"/>
      <c r="C144" s="410">
        <f t="shared" si="26"/>
        <v>123</v>
      </c>
      <c r="D144" s="424"/>
      <c r="E144" s="424"/>
      <c r="F144" s="436"/>
      <c r="G144" s="410"/>
      <c r="H144" s="410"/>
      <c r="I144" s="413" t="str">
        <f t="shared" si="30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32"/>
        <v>-</v>
      </c>
      <c r="M144" s="425"/>
      <c r="N144" s="425"/>
      <c r="O144" s="160" t="str">
        <f t="shared" si="31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33"/>
        <v>OK</v>
      </c>
      <c r="AI144" s="22">
        <f t="shared" si="34"/>
        <v>0</v>
      </c>
      <c r="AJ144" s="22">
        <f t="shared" si="35"/>
        <v>0</v>
      </c>
      <c r="AK144" s="22">
        <f t="shared" si="36"/>
        <v>0</v>
      </c>
      <c r="AL144" s="22">
        <f t="shared" si="37"/>
        <v>0</v>
      </c>
      <c r="AM144" s="22">
        <f t="shared" si="38"/>
        <v>0</v>
      </c>
      <c r="AN144" s="22">
        <f t="shared" si="39"/>
        <v>0</v>
      </c>
      <c r="AO144" s="418" t="b">
        <f t="shared" si="40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41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27"/>
        <v>0</v>
      </c>
      <c r="AW144" s="67">
        <f t="shared" si="28"/>
        <v>0</v>
      </c>
      <c r="AX144" s="397">
        <f t="shared" si="29"/>
        <v>0</v>
      </c>
      <c r="AY144" s="32"/>
      <c r="AZ144" s="32"/>
      <c r="BA144" s="423" t="str">
        <f t="shared" si="42"/>
        <v xml:space="preserve"> </v>
      </c>
    </row>
    <row r="145" spans="1:53" s="339" customFormat="1" ht="15" x14ac:dyDescent="0.2">
      <c r="A145" s="32"/>
      <c r="B145" s="32"/>
      <c r="C145" s="410">
        <f t="shared" ref="C145:C208" si="43">C144+1</f>
        <v>124</v>
      </c>
      <c r="D145" s="424"/>
      <c r="E145" s="424"/>
      <c r="F145" s="436"/>
      <c r="G145" s="410"/>
      <c r="H145" s="410"/>
      <c r="I145" s="413" t="str">
        <f t="shared" si="30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32"/>
        <v>-</v>
      </c>
      <c r="M145" s="425"/>
      <c r="N145" s="425"/>
      <c r="O145" s="160" t="str">
        <f t="shared" si="31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33"/>
        <v>OK</v>
      </c>
      <c r="AI145" s="22">
        <f t="shared" si="34"/>
        <v>0</v>
      </c>
      <c r="AJ145" s="22">
        <f t="shared" si="35"/>
        <v>0</v>
      </c>
      <c r="AK145" s="22">
        <f t="shared" si="36"/>
        <v>0</v>
      </c>
      <c r="AL145" s="22">
        <f t="shared" si="37"/>
        <v>0</v>
      </c>
      <c r="AM145" s="22">
        <f t="shared" si="38"/>
        <v>0</v>
      </c>
      <c r="AN145" s="22">
        <f t="shared" si="39"/>
        <v>0</v>
      </c>
      <c r="AO145" s="418" t="b">
        <f t="shared" si="40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41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27"/>
        <v>0</v>
      </c>
      <c r="AW145" s="67">
        <f t="shared" si="28"/>
        <v>0</v>
      </c>
      <c r="AX145" s="397">
        <f t="shared" si="29"/>
        <v>0</v>
      </c>
      <c r="AY145" s="32"/>
      <c r="AZ145" s="32"/>
      <c r="BA145" s="423" t="str">
        <f t="shared" si="42"/>
        <v xml:space="preserve"> </v>
      </c>
    </row>
    <row r="146" spans="1:53" s="339" customFormat="1" ht="15" x14ac:dyDescent="0.2">
      <c r="A146" s="32"/>
      <c r="B146" s="32"/>
      <c r="C146" s="410">
        <f t="shared" si="43"/>
        <v>125</v>
      </c>
      <c r="D146" s="424"/>
      <c r="E146" s="424"/>
      <c r="F146" s="436"/>
      <c r="G146" s="410"/>
      <c r="H146" s="410"/>
      <c r="I146" s="413" t="str">
        <f t="shared" si="30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32"/>
        <v>-</v>
      </c>
      <c r="M146" s="425"/>
      <c r="N146" s="425"/>
      <c r="O146" s="160" t="str">
        <f t="shared" si="31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33"/>
        <v>OK</v>
      </c>
      <c r="AI146" s="22">
        <f t="shared" si="34"/>
        <v>0</v>
      </c>
      <c r="AJ146" s="22">
        <f t="shared" si="35"/>
        <v>0</v>
      </c>
      <c r="AK146" s="22">
        <f t="shared" si="36"/>
        <v>0</v>
      </c>
      <c r="AL146" s="22">
        <f t="shared" si="37"/>
        <v>0</v>
      </c>
      <c r="AM146" s="22">
        <f t="shared" si="38"/>
        <v>0</v>
      </c>
      <c r="AN146" s="22">
        <f t="shared" si="39"/>
        <v>0</v>
      </c>
      <c r="AO146" s="418" t="b">
        <f t="shared" si="40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41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ref="AV146:AV198" si="44">IF(AI146=1,AT146,0)</f>
        <v>0</v>
      </c>
      <c r="AW146" s="67">
        <f t="shared" ref="AW146:AW198" si="45">IF(AJ146=1,AT146,0)</f>
        <v>0</v>
      </c>
      <c r="AX146" s="397">
        <f t="shared" ref="AX146:AX198" si="46">IF(AK146=1,AT146,0)</f>
        <v>0</v>
      </c>
      <c r="AY146" s="32"/>
      <c r="AZ146" s="32"/>
      <c r="BA146" s="423" t="str">
        <f t="shared" si="42"/>
        <v xml:space="preserve"> </v>
      </c>
    </row>
    <row r="147" spans="1:53" s="339" customFormat="1" ht="15" x14ac:dyDescent="0.2">
      <c r="A147" s="32"/>
      <c r="B147" s="32"/>
      <c r="C147" s="410">
        <f t="shared" si="43"/>
        <v>126</v>
      </c>
      <c r="D147" s="424"/>
      <c r="E147" s="424"/>
      <c r="F147" s="436"/>
      <c r="G147" s="410"/>
      <c r="H147" s="410"/>
      <c r="I147" s="413" t="str">
        <f t="shared" si="30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32"/>
        <v>-</v>
      </c>
      <c r="M147" s="425"/>
      <c r="N147" s="425"/>
      <c r="O147" s="160" t="str">
        <f t="shared" si="31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33"/>
        <v>OK</v>
      </c>
      <c r="AI147" s="22">
        <f t="shared" si="34"/>
        <v>0</v>
      </c>
      <c r="AJ147" s="22">
        <f t="shared" si="35"/>
        <v>0</v>
      </c>
      <c r="AK147" s="22">
        <f t="shared" si="36"/>
        <v>0</v>
      </c>
      <c r="AL147" s="22">
        <f t="shared" si="37"/>
        <v>0</v>
      </c>
      <c r="AM147" s="22">
        <f t="shared" si="38"/>
        <v>0</v>
      </c>
      <c r="AN147" s="22">
        <f t="shared" si="39"/>
        <v>0</v>
      </c>
      <c r="AO147" s="418" t="b">
        <f t="shared" si="40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41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44"/>
        <v>0</v>
      </c>
      <c r="AW147" s="67">
        <f t="shared" si="45"/>
        <v>0</v>
      </c>
      <c r="AX147" s="397">
        <f t="shared" si="46"/>
        <v>0</v>
      </c>
      <c r="AY147" s="32"/>
      <c r="AZ147" s="32"/>
      <c r="BA147" s="423" t="str">
        <f t="shared" si="42"/>
        <v xml:space="preserve"> </v>
      </c>
    </row>
    <row r="148" spans="1:53" s="339" customFormat="1" ht="15" x14ac:dyDescent="0.2">
      <c r="A148" s="32"/>
      <c r="B148" s="32"/>
      <c r="C148" s="410">
        <f t="shared" si="43"/>
        <v>127</v>
      </c>
      <c r="D148" s="424"/>
      <c r="E148" s="424"/>
      <c r="F148" s="436"/>
      <c r="G148" s="410"/>
      <c r="H148" s="410"/>
      <c r="I148" s="413" t="str">
        <f t="shared" si="30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32"/>
        <v>-</v>
      </c>
      <c r="M148" s="425"/>
      <c r="N148" s="425"/>
      <c r="O148" s="160" t="str">
        <f t="shared" si="31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33"/>
        <v>OK</v>
      </c>
      <c r="AI148" s="22">
        <f t="shared" si="34"/>
        <v>0</v>
      </c>
      <c r="AJ148" s="22">
        <f t="shared" si="35"/>
        <v>0</v>
      </c>
      <c r="AK148" s="22">
        <f t="shared" si="36"/>
        <v>0</v>
      </c>
      <c r="AL148" s="22">
        <f t="shared" si="37"/>
        <v>0</v>
      </c>
      <c r="AM148" s="22">
        <f t="shared" si="38"/>
        <v>0</v>
      </c>
      <c r="AN148" s="22">
        <f t="shared" si="39"/>
        <v>0</v>
      </c>
      <c r="AO148" s="418" t="b">
        <f t="shared" si="40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41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44"/>
        <v>0</v>
      </c>
      <c r="AW148" s="67">
        <f t="shared" si="45"/>
        <v>0</v>
      </c>
      <c r="AX148" s="397">
        <f t="shared" si="46"/>
        <v>0</v>
      </c>
      <c r="AY148" s="32"/>
      <c r="AZ148" s="32"/>
      <c r="BA148" s="423" t="str">
        <f t="shared" si="42"/>
        <v xml:space="preserve"> </v>
      </c>
    </row>
    <row r="149" spans="1:53" s="339" customFormat="1" ht="15" x14ac:dyDescent="0.2">
      <c r="A149" s="32"/>
      <c r="B149" s="32"/>
      <c r="C149" s="410">
        <f t="shared" si="43"/>
        <v>128</v>
      </c>
      <c r="D149" s="424"/>
      <c r="E149" s="424"/>
      <c r="F149" s="436"/>
      <c r="G149" s="410"/>
      <c r="H149" s="410"/>
      <c r="I149" s="413" t="str">
        <f t="shared" ref="I149:I212" si="47">IF(K149="s",A149*B149,"-")</f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32"/>
        <v>-</v>
      </c>
      <c r="M149" s="425"/>
      <c r="N149" s="425"/>
      <c r="O149" s="160" t="str">
        <f t="shared" ref="O149:O212" si="48">IF(K149="S",IF(D149&lt;E149,E149,D149),"-")</f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33"/>
        <v>OK</v>
      </c>
      <c r="AI149" s="22">
        <f t="shared" si="34"/>
        <v>0</v>
      </c>
      <c r="AJ149" s="22">
        <f t="shared" si="35"/>
        <v>0</v>
      </c>
      <c r="AK149" s="22">
        <f t="shared" si="36"/>
        <v>0</v>
      </c>
      <c r="AL149" s="22">
        <f t="shared" si="37"/>
        <v>0</v>
      </c>
      <c r="AM149" s="22">
        <f t="shared" si="38"/>
        <v>0</v>
      </c>
      <c r="AN149" s="22">
        <f t="shared" si="39"/>
        <v>0</v>
      </c>
      <c r="AO149" s="418" t="b">
        <f t="shared" si="40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41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44"/>
        <v>0</v>
      </c>
      <c r="AW149" s="67">
        <f t="shared" si="45"/>
        <v>0</v>
      </c>
      <c r="AX149" s="397">
        <f t="shared" si="46"/>
        <v>0</v>
      </c>
      <c r="AY149" s="32"/>
      <c r="AZ149" s="32"/>
      <c r="BA149" s="423" t="str">
        <f t="shared" si="42"/>
        <v xml:space="preserve"> </v>
      </c>
    </row>
    <row r="150" spans="1:53" s="339" customFormat="1" ht="15" x14ac:dyDescent="0.2">
      <c r="A150" s="32"/>
      <c r="B150" s="32"/>
      <c r="C150" s="410">
        <f t="shared" si="43"/>
        <v>129</v>
      </c>
      <c r="D150" s="424"/>
      <c r="E150" s="424"/>
      <c r="F150" s="436"/>
      <c r="G150" s="410"/>
      <c r="H150" s="410"/>
      <c r="I150" s="413" t="str">
        <f t="shared" si="47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ref="L150:L213" si="49">IF(K150="s",AT150,AP150)</f>
        <v>-</v>
      </c>
      <c r="M150" s="425"/>
      <c r="N150" s="425"/>
      <c r="O150" s="160" t="str">
        <f t="shared" si="48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ref="AH150:AH213" si="50">IF(F150&gt;(A150*12),"error","OK")</f>
        <v>OK</v>
      </c>
      <c r="AI150" s="22">
        <f t="shared" ref="AI150:AI213" si="51">IF(O150="-",0,IF(O150&gt;7.999,1,0))</f>
        <v>0</v>
      </c>
      <c r="AJ150" s="22">
        <f t="shared" ref="AJ150:AJ213" si="52">IF(O150&lt;8,IF(O150&gt;3.999,1,0),0)</f>
        <v>0</v>
      </c>
      <c r="AK150" s="22">
        <f t="shared" ref="AK150:AK213" si="53">IF(O150&lt;4,IF(O150&gt;0,1,0),0)</f>
        <v>0</v>
      </c>
      <c r="AL150" s="22">
        <f t="shared" ref="AL150:AL213" si="54">IF(K150="S",1,0)</f>
        <v>0</v>
      </c>
      <c r="AM150" s="22">
        <f t="shared" ref="AM150:AM213" si="55">IF(K150="C",1,0)</f>
        <v>0</v>
      </c>
      <c r="AN150" s="22">
        <f t="shared" ref="AN150:AN213" si="56">IF(K150="c",F150/12,0)</f>
        <v>0</v>
      </c>
      <c r="AO150" s="418" t="b">
        <f t="shared" ref="AO150:AO213" si="57">IF(K150="s",IF(A150&gt;B150,A150,B150))</f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ref="AR150:AR213" si="58">IF(K150="s",J150,"-")</f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44"/>
        <v>0</v>
      </c>
      <c r="AW150" s="67">
        <f t="shared" si="45"/>
        <v>0</v>
      </c>
      <c r="AX150" s="397">
        <f t="shared" si="46"/>
        <v>0</v>
      </c>
      <c r="AY150" s="32"/>
      <c r="AZ150" s="32"/>
      <c r="BA150" s="423" t="str">
        <f t="shared" si="42"/>
        <v xml:space="preserve"> </v>
      </c>
    </row>
    <row r="151" spans="1:53" s="339" customFormat="1" ht="15" x14ac:dyDescent="0.2">
      <c r="A151" s="32"/>
      <c r="B151" s="32"/>
      <c r="C151" s="410">
        <f t="shared" si="43"/>
        <v>130</v>
      </c>
      <c r="D151" s="424"/>
      <c r="E151" s="424"/>
      <c r="F151" s="436"/>
      <c r="G151" s="410"/>
      <c r="H151" s="410"/>
      <c r="I151" s="413" t="str">
        <f t="shared" si="47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49"/>
        <v>-</v>
      </c>
      <c r="M151" s="425"/>
      <c r="N151" s="425"/>
      <c r="O151" s="160" t="str">
        <f t="shared" si="48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50"/>
        <v>OK</v>
      </c>
      <c r="AI151" s="22">
        <f t="shared" si="51"/>
        <v>0</v>
      </c>
      <c r="AJ151" s="22">
        <f t="shared" si="52"/>
        <v>0</v>
      </c>
      <c r="AK151" s="22">
        <f t="shared" si="53"/>
        <v>0</v>
      </c>
      <c r="AL151" s="22">
        <f t="shared" si="54"/>
        <v>0</v>
      </c>
      <c r="AM151" s="22">
        <f t="shared" si="55"/>
        <v>0</v>
      </c>
      <c r="AN151" s="22">
        <f t="shared" si="56"/>
        <v>0</v>
      </c>
      <c r="AO151" s="418" t="b">
        <f t="shared" si="57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58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44"/>
        <v>0</v>
      </c>
      <c r="AW151" s="67">
        <f t="shared" si="45"/>
        <v>0</v>
      </c>
      <c r="AX151" s="397">
        <f t="shared" si="46"/>
        <v>0</v>
      </c>
      <c r="AY151" s="32"/>
      <c r="AZ151" s="32"/>
      <c r="BA151" s="423" t="str">
        <f t="shared" ref="BA151:BA214" si="59">IF(BB151="s",(AV151+AW151)/16*AX151/12," ")</f>
        <v xml:space="preserve"> </v>
      </c>
    </row>
    <row r="152" spans="1:53" s="339" customFormat="1" ht="15" x14ac:dyDescent="0.2">
      <c r="A152" s="32"/>
      <c r="B152" s="32"/>
      <c r="C152" s="410">
        <f t="shared" si="43"/>
        <v>131</v>
      </c>
      <c r="D152" s="424"/>
      <c r="E152" s="424"/>
      <c r="F152" s="436"/>
      <c r="G152" s="410"/>
      <c r="H152" s="410"/>
      <c r="I152" s="413" t="str">
        <f t="shared" si="47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49"/>
        <v>-</v>
      </c>
      <c r="M152" s="425"/>
      <c r="N152" s="425"/>
      <c r="O152" s="160" t="str">
        <f t="shared" si="48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50"/>
        <v>OK</v>
      </c>
      <c r="AI152" s="22">
        <f t="shared" si="51"/>
        <v>0</v>
      </c>
      <c r="AJ152" s="22">
        <f t="shared" si="52"/>
        <v>0</v>
      </c>
      <c r="AK152" s="22">
        <f t="shared" si="53"/>
        <v>0</v>
      </c>
      <c r="AL152" s="22">
        <f t="shared" si="54"/>
        <v>0</v>
      </c>
      <c r="AM152" s="22">
        <f t="shared" si="55"/>
        <v>0</v>
      </c>
      <c r="AN152" s="22">
        <f t="shared" si="56"/>
        <v>0</v>
      </c>
      <c r="AO152" s="418" t="b">
        <f t="shared" si="57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58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44"/>
        <v>0</v>
      </c>
      <c r="AW152" s="67">
        <f t="shared" si="45"/>
        <v>0</v>
      </c>
      <c r="AX152" s="397">
        <f t="shared" si="46"/>
        <v>0</v>
      </c>
      <c r="AY152" s="32"/>
      <c r="AZ152" s="32"/>
      <c r="BA152" s="423" t="str">
        <f t="shared" si="59"/>
        <v xml:space="preserve"> </v>
      </c>
    </row>
    <row r="153" spans="1:53" s="339" customFormat="1" ht="15" x14ac:dyDescent="0.2">
      <c r="A153" s="32"/>
      <c r="B153" s="32"/>
      <c r="C153" s="410">
        <f t="shared" si="43"/>
        <v>132</v>
      </c>
      <c r="D153" s="424"/>
      <c r="E153" s="424"/>
      <c r="F153" s="436"/>
      <c r="G153" s="410"/>
      <c r="H153" s="410"/>
      <c r="I153" s="413" t="str">
        <f t="shared" si="47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49"/>
        <v>-</v>
      </c>
      <c r="M153" s="425"/>
      <c r="N153" s="425"/>
      <c r="O153" s="160" t="str">
        <f t="shared" si="48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50"/>
        <v>OK</v>
      </c>
      <c r="AI153" s="22">
        <f t="shared" si="51"/>
        <v>0</v>
      </c>
      <c r="AJ153" s="22">
        <f t="shared" si="52"/>
        <v>0</v>
      </c>
      <c r="AK153" s="22">
        <f t="shared" si="53"/>
        <v>0</v>
      </c>
      <c r="AL153" s="22">
        <f t="shared" si="54"/>
        <v>0</v>
      </c>
      <c r="AM153" s="22">
        <f t="shared" si="55"/>
        <v>0</v>
      </c>
      <c r="AN153" s="22">
        <f t="shared" si="56"/>
        <v>0</v>
      </c>
      <c r="AO153" s="418" t="b">
        <f t="shared" si="57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58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44"/>
        <v>0</v>
      </c>
      <c r="AW153" s="67">
        <f t="shared" si="45"/>
        <v>0</v>
      </c>
      <c r="AX153" s="397">
        <f t="shared" si="46"/>
        <v>0</v>
      </c>
      <c r="AY153" s="32"/>
      <c r="AZ153" s="32"/>
      <c r="BA153" s="423" t="str">
        <f t="shared" si="59"/>
        <v xml:space="preserve"> </v>
      </c>
    </row>
    <row r="154" spans="1:53" s="339" customFormat="1" ht="15" x14ac:dyDescent="0.2">
      <c r="A154" s="32"/>
      <c r="B154" s="32"/>
      <c r="C154" s="410">
        <f t="shared" si="43"/>
        <v>133</v>
      </c>
      <c r="D154" s="424"/>
      <c r="E154" s="424"/>
      <c r="F154" s="436"/>
      <c r="G154" s="410"/>
      <c r="H154" s="410"/>
      <c r="I154" s="413" t="str">
        <f t="shared" si="47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49"/>
        <v>-</v>
      </c>
      <c r="M154" s="425"/>
      <c r="N154" s="425"/>
      <c r="O154" s="160" t="str">
        <f t="shared" si="48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50"/>
        <v>OK</v>
      </c>
      <c r="AI154" s="22">
        <f t="shared" si="51"/>
        <v>0</v>
      </c>
      <c r="AJ154" s="22">
        <f t="shared" si="52"/>
        <v>0</v>
      </c>
      <c r="AK154" s="22">
        <f t="shared" si="53"/>
        <v>0</v>
      </c>
      <c r="AL154" s="22">
        <f t="shared" si="54"/>
        <v>0</v>
      </c>
      <c r="AM154" s="22">
        <f t="shared" si="55"/>
        <v>0</v>
      </c>
      <c r="AN154" s="22">
        <f t="shared" si="56"/>
        <v>0</v>
      </c>
      <c r="AO154" s="418" t="b">
        <f t="shared" si="57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58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44"/>
        <v>0</v>
      </c>
      <c r="AW154" s="67">
        <f t="shared" si="45"/>
        <v>0</v>
      </c>
      <c r="AX154" s="397">
        <f t="shared" si="46"/>
        <v>0</v>
      </c>
      <c r="AY154" s="32"/>
      <c r="AZ154" s="32"/>
      <c r="BA154" s="423" t="str">
        <f t="shared" si="59"/>
        <v xml:space="preserve"> </v>
      </c>
    </row>
    <row r="155" spans="1:53" s="339" customFormat="1" ht="15" x14ac:dyDescent="0.2">
      <c r="A155" s="32"/>
      <c r="B155" s="32"/>
      <c r="C155" s="410">
        <f t="shared" si="43"/>
        <v>134</v>
      </c>
      <c r="D155" s="424"/>
      <c r="E155" s="424"/>
      <c r="F155" s="436"/>
      <c r="G155" s="410"/>
      <c r="H155" s="410"/>
      <c r="I155" s="413" t="str">
        <f t="shared" si="47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49"/>
        <v>-</v>
      </c>
      <c r="M155" s="425"/>
      <c r="N155" s="425"/>
      <c r="O155" s="160" t="str">
        <f t="shared" si="48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50"/>
        <v>OK</v>
      </c>
      <c r="AI155" s="22">
        <f t="shared" si="51"/>
        <v>0</v>
      </c>
      <c r="AJ155" s="22">
        <f t="shared" si="52"/>
        <v>0</v>
      </c>
      <c r="AK155" s="22">
        <f t="shared" si="53"/>
        <v>0</v>
      </c>
      <c r="AL155" s="22">
        <f t="shared" si="54"/>
        <v>0</v>
      </c>
      <c r="AM155" s="22">
        <f t="shared" si="55"/>
        <v>0</v>
      </c>
      <c r="AN155" s="22">
        <f t="shared" si="56"/>
        <v>0</v>
      </c>
      <c r="AO155" s="418" t="b">
        <f t="shared" si="57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58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44"/>
        <v>0</v>
      </c>
      <c r="AW155" s="67">
        <f t="shared" si="45"/>
        <v>0</v>
      </c>
      <c r="AX155" s="397">
        <f t="shared" si="46"/>
        <v>0</v>
      </c>
      <c r="AY155" s="32"/>
      <c r="AZ155" s="32"/>
      <c r="BA155" s="423" t="str">
        <f t="shared" si="59"/>
        <v xml:space="preserve"> </v>
      </c>
    </row>
    <row r="156" spans="1:53" s="339" customFormat="1" ht="15" x14ac:dyDescent="0.2">
      <c r="A156" s="32"/>
      <c r="B156" s="32"/>
      <c r="C156" s="410">
        <f t="shared" si="43"/>
        <v>135</v>
      </c>
      <c r="D156" s="424"/>
      <c r="E156" s="424"/>
      <c r="F156" s="436"/>
      <c r="G156" s="410"/>
      <c r="H156" s="410"/>
      <c r="I156" s="413" t="str">
        <f t="shared" si="47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49"/>
        <v>-</v>
      </c>
      <c r="M156" s="425"/>
      <c r="N156" s="425"/>
      <c r="O156" s="160" t="str">
        <f t="shared" si="48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50"/>
        <v>OK</v>
      </c>
      <c r="AI156" s="22">
        <f t="shared" si="51"/>
        <v>0</v>
      </c>
      <c r="AJ156" s="22">
        <f t="shared" si="52"/>
        <v>0</v>
      </c>
      <c r="AK156" s="22">
        <f t="shared" si="53"/>
        <v>0</v>
      </c>
      <c r="AL156" s="22">
        <f t="shared" si="54"/>
        <v>0</v>
      </c>
      <c r="AM156" s="22">
        <f t="shared" si="55"/>
        <v>0</v>
      </c>
      <c r="AN156" s="22">
        <f t="shared" si="56"/>
        <v>0</v>
      </c>
      <c r="AO156" s="418" t="b">
        <f t="shared" si="57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58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44"/>
        <v>0</v>
      </c>
      <c r="AW156" s="67">
        <f t="shared" si="45"/>
        <v>0</v>
      </c>
      <c r="AX156" s="397">
        <f t="shared" si="46"/>
        <v>0</v>
      </c>
      <c r="AY156" s="32"/>
      <c r="AZ156" s="32"/>
      <c r="BA156" s="423" t="str">
        <f t="shared" si="59"/>
        <v xml:space="preserve"> </v>
      </c>
    </row>
    <row r="157" spans="1:53" s="339" customFormat="1" ht="15" x14ac:dyDescent="0.2">
      <c r="A157" s="32"/>
      <c r="B157" s="32"/>
      <c r="C157" s="410">
        <f t="shared" si="43"/>
        <v>136</v>
      </c>
      <c r="D157" s="424"/>
      <c r="E157" s="424"/>
      <c r="F157" s="436"/>
      <c r="G157" s="410"/>
      <c r="H157" s="410"/>
      <c r="I157" s="413" t="str">
        <f t="shared" si="47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49"/>
        <v>-</v>
      </c>
      <c r="M157" s="425"/>
      <c r="N157" s="425"/>
      <c r="O157" s="160" t="str">
        <f t="shared" si="48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50"/>
        <v>OK</v>
      </c>
      <c r="AI157" s="22">
        <f t="shared" si="51"/>
        <v>0</v>
      </c>
      <c r="AJ157" s="22">
        <f t="shared" si="52"/>
        <v>0</v>
      </c>
      <c r="AK157" s="22">
        <f t="shared" si="53"/>
        <v>0</v>
      </c>
      <c r="AL157" s="22">
        <f t="shared" si="54"/>
        <v>0</v>
      </c>
      <c r="AM157" s="22">
        <f t="shared" si="55"/>
        <v>0</v>
      </c>
      <c r="AN157" s="22">
        <f t="shared" si="56"/>
        <v>0</v>
      </c>
      <c r="AO157" s="418" t="b">
        <f t="shared" si="57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58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44"/>
        <v>0</v>
      </c>
      <c r="AW157" s="67">
        <f t="shared" si="45"/>
        <v>0</v>
      </c>
      <c r="AX157" s="397">
        <f t="shared" si="46"/>
        <v>0</v>
      </c>
      <c r="AY157" s="32"/>
      <c r="AZ157" s="32"/>
      <c r="BA157" s="423" t="str">
        <f t="shared" si="59"/>
        <v xml:space="preserve"> </v>
      </c>
    </row>
    <row r="158" spans="1:53" s="339" customFormat="1" ht="15" x14ac:dyDescent="0.2">
      <c r="A158" s="32"/>
      <c r="B158" s="32"/>
      <c r="C158" s="410">
        <f t="shared" si="43"/>
        <v>137</v>
      </c>
      <c r="D158" s="424"/>
      <c r="E158" s="424"/>
      <c r="F158" s="436"/>
      <c r="G158" s="410"/>
      <c r="H158" s="410"/>
      <c r="I158" s="413" t="str">
        <f t="shared" si="47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49"/>
        <v>-</v>
      </c>
      <c r="M158" s="425"/>
      <c r="N158" s="425"/>
      <c r="O158" s="160" t="str">
        <f t="shared" si="48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50"/>
        <v>OK</v>
      </c>
      <c r="AI158" s="22">
        <f t="shared" si="51"/>
        <v>0</v>
      </c>
      <c r="AJ158" s="22">
        <f t="shared" si="52"/>
        <v>0</v>
      </c>
      <c r="AK158" s="22">
        <f t="shared" si="53"/>
        <v>0</v>
      </c>
      <c r="AL158" s="22">
        <f t="shared" si="54"/>
        <v>0</v>
      </c>
      <c r="AM158" s="22">
        <f t="shared" si="55"/>
        <v>0</v>
      </c>
      <c r="AN158" s="22">
        <f t="shared" si="56"/>
        <v>0</v>
      </c>
      <c r="AO158" s="418" t="b">
        <f t="shared" si="57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58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44"/>
        <v>0</v>
      </c>
      <c r="AW158" s="67">
        <f t="shared" si="45"/>
        <v>0</v>
      </c>
      <c r="AX158" s="397">
        <f t="shared" si="46"/>
        <v>0</v>
      </c>
      <c r="AY158" s="32"/>
      <c r="AZ158" s="32"/>
      <c r="BA158" s="423" t="str">
        <f t="shared" si="59"/>
        <v xml:space="preserve"> </v>
      </c>
    </row>
    <row r="159" spans="1:53" s="339" customFormat="1" ht="15" x14ac:dyDescent="0.2">
      <c r="A159" s="32"/>
      <c r="B159" s="32"/>
      <c r="C159" s="410">
        <f t="shared" si="43"/>
        <v>138</v>
      </c>
      <c r="D159" s="424"/>
      <c r="E159" s="424"/>
      <c r="F159" s="436"/>
      <c r="G159" s="410"/>
      <c r="H159" s="410"/>
      <c r="I159" s="413" t="str">
        <f t="shared" si="47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49"/>
        <v>-</v>
      </c>
      <c r="M159" s="425"/>
      <c r="N159" s="425"/>
      <c r="O159" s="160" t="str">
        <f t="shared" si="48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50"/>
        <v>OK</v>
      </c>
      <c r="AI159" s="22">
        <f t="shared" si="51"/>
        <v>0</v>
      </c>
      <c r="AJ159" s="22">
        <f t="shared" si="52"/>
        <v>0</v>
      </c>
      <c r="AK159" s="22">
        <f t="shared" si="53"/>
        <v>0</v>
      </c>
      <c r="AL159" s="22">
        <f t="shared" si="54"/>
        <v>0</v>
      </c>
      <c r="AM159" s="22">
        <f t="shared" si="55"/>
        <v>0</v>
      </c>
      <c r="AN159" s="22">
        <f t="shared" si="56"/>
        <v>0</v>
      </c>
      <c r="AO159" s="418" t="b">
        <f t="shared" si="57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58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44"/>
        <v>0</v>
      </c>
      <c r="AW159" s="67">
        <f t="shared" si="45"/>
        <v>0</v>
      </c>
      <c r="AX159" s="397">
        <f t="shared" si="46"/>
        <v>0</v>
      </c>
      <c r="AY159" s="32"/>
      <c r="AZ159" s="32"/>
      <c r="BA159" s="423" t="str">
        <f t="shared" si="59"/>
        <v xml:space="preserve"> </v>
      </c>
    </row>
    <row r="160" spans="1:53" s="339" customFormat="1" ht="15" x14ac:dyDescent="0.2">
      <c r="A160" s="32"/>
      <c r="B160" s="32"/>
      <c r="C160" s="410">
        <f t="shared" si="43"/>
        <v>139</v>
      </c>
      <c r="D160" s="424"/>
      <c r="E160" s="424"/>
      <c r="F160" s="436"/>
      <c r="G160" s="410"/>
      <c r="H160" s="410"/>
      <c r="I160" s="413" t="str">
        <f t="shared" si="47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49"/>
        <v>-</v>
      </c>
      <c r="M160" s="425"/>
      <c r="N160" s="425"/>
      <c r="O160" s="160" t="str">
        <f t="shared" si="48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50"/>
        <v>OK</v>
      </c>
      <c r="AI160" s="22">
        <f t="shared" si="51"/>
        <v>0</v>
      </c>
      <c r="AJ160" s="22">
        <f t="shared" si="52"/>
        <v>0</v>
      </c>
      <c r="AK160" s="22">
        <f t="shared" si="53"/>
        <v>0</v>
      </c>
      <c r="AL160" s="22">
        <f t="shared" si="54"/>
        <v>0</v>
      </c>
      <c r="AM160" s="22">
        <f t="shared" si="55"/>
        <v>0</v>
      </c>
      <c r="AN160" s="22">
        <f t="shared" si="56"/>
        <v>0</v>
      </c>
      <c r="AO160" s="418" t="b">
        <f t="shared" si="57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58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44"/>
        <v>0</v>
      </c>
      <c r="AW160" s="67">
        <f t="shared" si="45"/>
        <v>0</v>
      </c>
      <c r="AX160" s="397">
        <f t="shared" si="46"/>
        <v>0</v>
      </c>
      <c r="AY160" s="32"/>
      <c r="AZ160" s="32"/>
      <c r="BA160" s="423" t="str">
        <f t="shared" si="59"/>
        <v xml:space="preserve"> </v>
      </c>
    </row>
    <row r="161" spans="1:53" s="339" customFormat="1" ht="15" x14ac:dyDescent="0.2">
      <c r="A161" s="32"/>
      <c r="B161" s="32"/>
      <c r="C161" s="410">
        <f t="shared" si="43"/>
        <v>140</v>
      </c>
      <c r="D161" s="424"/>
      <c r="E161" s="424"/>
      <c r="F161" s="436"/>
      <c r="G161" s="410"/>
      <c r="H161" s="410"/>
      <c r="I161" s="413" t="str">
        <f t="shared" si="47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49"/>
        <v>-</v>
      </c>
      <c r="M161" s="425"/>
      <c r="N161" s="425"/>
      <c r="O161" s="160" t="str">
        <f t="shared" si="48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50"/>
        <v>OK</v>
      </c>
      <c r="AI161" s="22">
        <f t="shared" si="51"/>
        <v>0</v>
      </c>
      <c r="AJ161" s="22">
        <f t="shared" si="52"/>
        <v>0</v>
      </c>
      <c r="AK161" s="22">
        <f t="shared" si="53"/>
        <v>0</v>
      </c>
      <c r="AL161" s="22">
        <f t="shared" si="54"/>
        <v>0</v>
      </c>
      <c r="AM161" s="22">
        <f t="shared" si="55"/>
        <v>0</v>
      </c>
      <c r="AN161" s="22">
        <f t="shared" si="56"/>
        <v>0</v>
      </c>
      <c r="AO161" s="418" t="b">
        <f t="shared" si="57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58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44"/>
        <v>0</v>
      </c>
      <c r="AW161" s="67">
        <f t="shared" si="45"/>
        <v>0</v>
      </c>
      <c r="AX161" s="397">
        <f t="shared" si="46"/>
        <v>0</v>
      </c>
      <c r="AY161" s="32"/>
      <c r="AZ161" s="32"/>
      <c r="BA161" s="423" t="str">
        <f t="shared" si="59"/>
        <v xml:space="preserve"> </v>
      </c>
    </row>
    <row r="162" spans="1:53" s="339" customFormat="1" ht="15" x14ac:dyDescent="0.2">
      <c r="A162" s="32"/>
      <c r="B162" s="32"/>
      <c r="C162" s="410">
        <f t="shared" si="43"/>
        <v>141</v>
      </c>
      <c r="D162" s="424"/>
      <c r="E162" s="424"/>
      <c r="F162" s="436"/>
      <c r="G162" s="410"/>
      <c r="H162" s="410"/>
      <c r="I162" s="413" t="str">
        <f t="shared" si="47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49"/>
        <v>-</v>
      </c>
      <c r="M162" s="425"/>
      <c r="N162" s="425"/>
      <c r="O162" s="160" t="str">
        <f t="shared" si="48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50"/>
        <v>OK</v>
      </c>
      <c r="AI162" s="22">
        <f t="shared" si="51"/>
        <v>0</v>
      </c>
      <c r="AJ162" s="22">
        <f t="shared" si="52"/>
        <v>0</v>
      </c>
      <c r="AK162" s="22">
        <f t="shared" si="53"/>
        <v>0</v>
      </c>
      <c r="AL162" s="22">
        <f t="shared" si="54"/>
        <v>0</v>
      </c>
      <c r="AM162" s="22">
        <f t="shared" si="55"/>
        <v>0</v>
      </c>
      <c r="AN162" s="22">
        <f t="shared" si="56"/>
        <v>0</v>
      </c>
      <c r="AO162" s="418" t="b">
        <f t="shared" si="57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58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44"/>
        <v>0</v>
      </c>
      <c r="AW162" s="67">
        <f t="shared" si="45"/>
        <v>0</v>
      </c>
      <c r="AX162" s="397">
        <f t="shared" si="46"/>
        <v>0</v>
      </c>
      <c r="AY162" s="32"/>
      <c r="AZ162" s="32"/>
      <c r="BA162" s="423" t="str">
        <f t="shared" si="59"/>
        <v xml:space="preserve"> </v>
      </c>
    </row>
    <row r="163" spans="1:53" s="339" customFormat="1" ht="15" x14ac:dyDescent="0.2">
      <c r="A163" s="32"/>
      <c r="B163" s="32"/>
      <c r="C163" s="410">
        <f t="shared" si="43"/>
        <v>142</v>
      </c>
      <c r="D163" s="424"/>
      <c r="E163" s="424"/>
      <c r="F163" s="436"/>
      <c r="G163" s="410"/>
      <c r="H163" s="410"/>
      <c r="I163" s="413" t="str">
        <f t="shared" si="47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49"/>
        <v>-</v>
      </c>
      <c r="M163" s="425"/>
      <c r="N163" s="425"/>
      <c r="O163" s="160" t="str">
        <f t="shared" si="48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50"/>
        <v>OK</v>
      </c>
      <c r="AI163" s="22">
        <f t="shared" si="51"/>
        <v>0</v>
      </c>
      <c r="AJ163" s="22">
        <f t="shared" si="52"/>
        <v>0</v>
      </c>
      <c r="AK163" s="22">
        <f t="shared" si="53"/>
        <v>0</v>
      </c>
      <c r="AL163" s="22">
        <f t="shared" si="54"/>
        <v>0</v>
      </c>
      <c r="AM163" s="22">
        <f t="shared" si="55"/>
        <v>0</v>
      </c>
      <c r="AN163" s="22">
        <f t="shared" si="56"/>
        <v>0</v>
      </c>
      <c r="AO163" s="418" t="b">
        <f t="shared" si="57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58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44"/>
        <v>0</v>
      </c>
      <c r="AW163" s="67">
        <f t="shared" si="45"/>
        <v>0</v>
      </c>
      <c r="AX163" s="397">
        <f t="shared" si="46"/>
        <v>0</v>
      </c>
      <c r="AY163" s="32"/>
      <c r="AZ163" s="32"/>
      <c r="BA163" s="423" t="str">
        <f t="shared" si="59"/>
        <v xml:space="preserve"> </v>
      </c>
    </row>
    <row r="164" spans="1:53" s="339" customFormat="1" ht="15" x14ac:dyDescent="0.2">
      <c r="A164" s="32"/>
      <c r="B164" s="32"/>
      <c r="C164" s="410">
        <f t="shared" si="43"/>
        <v>143</v>
      </c>
      <c r="D164" s="424"/>
      <c r="E164" s="424"/>
      <c r="F164" s="436"/>
      <c r="G164" s="410"/>
      <c r="H164" s="410"/>
      <c r="I164" s="413" t="str">
        <f t="shared" si="47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49"/>
        <v>-</v>
      </c>
      <c r="M164" s="425"/>
      <c r="N164" s="425"/>
      <c r="O164" s="160" t="str">
        <f t="shared" si="48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50"/>
        <v>OK</v>
      </c>
      <c r="AI164" s="22">
        <f t="shared" si="51"/>
        <v>0</v>
      </c>
      <c r="AJ164" s="22">
        <f t="shared" si="52"/>
        <v>0</v>
      </c>
      <c r="AK164" s="22">
        <f t="shared" si="53"/>
        <v>0</v>
      </c>
      <c r="AL164" s="22">
        <f t="shared" si="54"/>
        <v>0</v>
      </c>
      <c r="AM164" s="22">
        <f t="shared" si="55"/>
        <v>0</v>
      </c>
      <c r="AN164" s="22">
        <f t="shared" si="56"/>
        <v>0</v>
      </c>
      <c r="AO164" s="418" t="b">
        <f t="shared" si="57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58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44"/>
        <v>0</v>
      </c>
      <c r="AW164" s="67">
        <f t="shared" si="45"/>
        <v>0</v>
      </c>
      <c r="AX164" s="397">
        <f t="shared" si="46"/>
        <v>0</v>
      </c>
      <c r="AY164" s="32"/>
      <c r="AZ164" s="32"/>
      <c r="BA164" s="423" t="str">
        <f t="shared" si="59"/>
        <v xml:space="preserve"> </v>
      </c>
    </row>
    <row r="165" spans="1:53" s="339" customFormat="1" ht="15" x14ac:dyDescent="0.2">
      <c r="A165" s="32"/>
      <c r="B165" s="32"/>
      <c r="C165" s="410">
        <f t="shared" si="43"/>
        <v>144</v>
      </c>
      <c r="D165" s="424"/>
      <c r="E165" s="424"/>
      <c r="F165" s="436"/>
      <c r="G165" s="410"/>
      <c r="H165" s="410"/>
      <c r="I165" s="413" t="str">
        <f t="shared" si="47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49"/>
        <v>-</v>
      </c>
      <c r="M165" s="425"/>
      <c r="N165" s="425"/>
      <c r="O165" s="160" t="str">
        <f t="shared" si="48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50"/>
        <v>OK</v>
      </c>
      <c r="AI165" s="22">
        <f t="shared" si="51"/>
        <v>0</v>
      </c>
      <c r="AJ165" s="22">
        <f t="shared" si="52"/>
        <v>0</v>
      </c>
      <c r="AK165" s="22">
        <f t="shared" si="53"/>
        <v>0</v>
      </c>
      <c r="AL165" s="22">
        <f t="shared" si="54"/>
        <v>0</v>
      </c>
      <c r="AM165" s="22">
        <f t="shared" si="55"/>
        <v>0</v>
      </c>
      <c r="AN165" s="22">
        <f t="shared" si="56"/>
        <v>0</v>
      </c>
      <c r="AO165" s="418" t="b">
        <f t="shared" si="57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58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44"/>
        <v>0</v>
      </c>
      <c r="AW165" s="67">
        <f t="shared" si="45"/>
        <v>0</v>
      </c>
      <c r="AX165" s="397">
        <f t="shared" si="46"/>
        <v>0</v>
      </c>
      <c r="AY165" s="32"/>
      <c r="AZ165" s="32"/>
      <c r="BA165" s="423" t="str">
        <f t="shared" si="59"/>
        <v xml:space="preserve"> </v>
      </c>
    </row>
    <row r="166" spans="1:53" s="339" customFormat="1" ht="15" x14ac:dyDescent="0.2">
      <c r="A166" s="32"/>
      <c r="B166" s="32"/>
      <c r="C166" s="410">
        <f t="shared" si="43"/>
        <v>145</v>
      </c>
      <c r="D166" s="424"/>
      <c r="E166" s="424"/>
      <c r="F166" s="436"/>
      <c r="G166" s="410"/>
      <c r="H166" s="410"/>
      <c r="I166" s="413" t="str">
        <f t="shared" si="47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49"/>
        <v>-</v>
      </c>
      <c r="M166" s="425"/>
      <c r="N166" s="425"/>
      <c r="O166" s="160" t="str">
        <f t="shared" si="48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50"/>
        <v>OK</v>
      </c>
      <c r="AI166" s="22">
        <f t="shared" si="51"/>
        <v>0</v>
      </c>
      <c r="AJ166" s="22">
        <f t="shared" si="52"/>
        <v>0</v>
      </c>
      <c r="AK166" s="22">
        <f t="shared" si="53"/>
        <v>0</v>
      </c>
      <c r="AL166" s="22">
        <f t="shared" si="54"/>
        <v>0</v>
      </c>
      <c r="AM166" s="22">
        <f t="shared" si="55"/>
        <v>0</v>
      </c>
      <c r="AN166" s="22">
        <f t="shared" si="56"/>
        <v>0</v>
      </c>
      <c r="AO166" s="418" t="b">
        <f t="shared" si="57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58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44"/>
        <v>0</v>
      </c>
      <c r="AW166" s="67">
        <f t="shared" si="45"/>
        <v>0</v>
      </c>
      <c r="AX166" s="397">
        <f t="shared" si="46"/>
        <v>0</v>
      </c>
      <c r="AY166" s="32"/>
      <c r="AZ166" s="32"/>
      <c r="BA166" s="423" t="str">
        <f t="shared" si="59"/>
        <v xml:space="preserve"> </v>
      </c>
    </row>
    <row r="167" spans="1:53" s="339" customFormat="1" ht="15" x14ac:dyDescent="0.2">
      <c r="A167" s="32"/>
      <c r="B167" s="32"/>
      <c r="C167" s="410">
        <f t="shared" si="43"/>
        <v>146</v>
      </c>
      <c r="D167" s="424"/>
      <c r="E167" s="424"/>
      <c r="F167" s="436"/>
      <c r="G167" s="410"/>
      <c r="H167" s="410"/>
      <c r="I167" s="413" t="str">
        <f t="shared" si="47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49"/>
        <v>-</v>
      </c>
      <c r="M167" s="425"/>
      <c r="N167" s="425"/>
      <c r="O167" s="160" t="str">
        <f t="shared" si="48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50"/>
        <v>OK</v>
      </c>
      <c r="AI167" s="22">
        <f t="shared" si="51"/>
        <v>0</v>
      </c>
      <c r="AJ167" s="22">
        <f t="shared" si="52"/>
        <v>0</v>
      </c>
      <c r="AK167" s="22">
        <f t="shared" si="53"/>
        <v>0</v>
      </c>
      <c r="AL167" s="22">
        <f t="shared" si="54"/>
        <v>0</v>
      </c>
      <c r="AM167" s="22">
        <f t="shared" si="55"/>
        <v>0</v>
      </c>
      <c r="AN167" s="22">
        <f t="shared" si="56"/>
        <v>0</v>
      </c>
      <c r="AO167" s="418" t="b">
        <f t="shared" si="57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58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44"/>
        <v>0</v>
      </c>
      <c r="AW167" s="67">
        <f t="shared" si="45"/>
        <v>0</v>
      </c>
      <c r="AX167" s="397">
        <f t="shared" si="46"/>
        <v>0</v>
      </c>
      <c r="AY167" s="32"/>
      <c r="AZ167" s="32"/>
      <c r="BA167" s="423" t="str">
        <f t="shared" si="59"/>
        <v xml:space="preserve"> </v>
      </c>
    </row>
    <row r="168" spans="1:53" s="339" customFormat="1" ht="15" x14ac:dyDescent="0.2">
      <c r="A168" s="32"/>
      <c r="B168" s="32"/>
      <c r="C168" s="410">
        <f t="shared" si="43"/>
        <v>147</v>
      </c>
      <c r="D168" s="424"/>
      <c r="E168" s="424"/>
      <c r="F168" s="436"/>
      <c r="G168" s="410"/>
      <c r="H168" s="410"/>
      <c r="I168" s="413" t="str">
        <f t="shared" si="47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49"/>
        <v>-</v>
      </c>
      <c r="M168" s="425"/>
      <c r="N168" s="425"/>
      <c r="O168" s="160" t="str">
        <f t="shared" si="48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50"/>
        <v>OK</v>
      </c>
      <c r="AI168" s="22">
        <f t="shared" si="51"/>
        <v>0</v>
      </c>
      <c r="AJ168" s="22">
        <f t="shared" si="52"/>
        <v>0</v>
      </c>
      <c r="AK168" s="22">
        <f t="shared" si="53"/>
        <v>0</v>
      </c>
      <c r="AL168" s="22">
        <f t="shared" si="54"/>
        <v>0</v>
      </c>
      <c r="AM168" s="22">
        <f t="shared" si="55"/>
        <v>0</v>
      </c>
      <c r="AN168" s="22">
        <f t="shared" si="56"/>
        <v>0</v>
      </c>
      <c r="AO168" s="418" t="b">
        <f t="shared" si="57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58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44"/>
        <v>0</v>
      </c>
      <c r="AW168" s="67">
        <f t="shared" si="45"/>
        <v>0</v>
      </c>
      <c r="AX168" s="397">
        <f t="shared" si="46"/>
        <v>0</v>
      </c>
      <c r="AY168" s="32"/>
      <c r="AZ168" s="32"/>
      <c r="BA168" s="423" t="str">
        <f t="shared" si="59"/>
        <v xml:space="preserve"> </v>
      </c>
    </row>
    <row r="169" spans="1:53" s="339" customFormat="1" ht="15" x14ac:dyDescent="0.2">
      <c r="A169" s="32"/>
      <c r="B169" s="32"/>
      <c r="C169" s="410">
        <f t="shared" si="43"/>
        <v>148</v>
      </c>
      <c r="D169" s="424"/>
      <c r="E169" s="424"/>
      <c r="F169" s="436"/>
      <c r="G169" s="410"/>
      <c r="H169" s="410"/>
      <c r="I169" s="413" t="str">
        <f t="shared" si="47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49"/>
        <v>-</v>
      </c>
      <c r="M169" s="425"/>
      <c r="N169" s="425"/>
      <c r="O169" s="160" t="str">
        <f t="shared" si="48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50"/>
        <v>OK</v>
      </c>
      <c r="AI169" s="22">
        <f t="shared" si="51"/>
        <v>0</v>
      </c>
      <c r="AJ169" s="22">
        <f t="shared" si="52"/>
        <v>0</v>
      </c>
      <c r="AK169" s="22">
        <f t="shared" si="53"/>
        <v>0</v>
      </c>
      <c r="AL169" s="22">
        <f t="shared" si="54"/>
        <v>0</v>
      </c>
      <c r="AM169" s="22">
        <f t="shared" si="55"/>
        <v>0</v>
      </c>
      <c r="AN169" s="22">
        <f t="shared" si="56"/>
        <v>0</v>
      </c>
      <c r="AO169" s="418" t="b">
        <f t="shared" si="57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58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44"/>
        <v>0</v>
      </c>
      <c r="AW169" s="67">
        <f t="shared" si="45"/>
        <v>0</v>
      </c>
      <c r="AX169" s="397">
        <f t="shared" si="46"/>
        <v>0</v>
      </c>
      <c r="AY169" s="32"/>
      <c r="AZ169" s="32"/>
      <c r="BA169" s="423" t="str">
        <f t="shared" si="59"/>
        <v xml:space="preserve"> </v>
      </c>
    </row>
    <row r="170" spans="1:53" s="339" customFormat="1" ht="15" x14ac:dyDescent="0.2">
      <c r="A170" s="32"/>
      <c r="B170" s="32"/>
      <c r="C170" s="410">
        <f t="shared" si="43"/>
        <v>149</v>
      </c>
      <c r="D170" s="424"/>
      <c r="E170" s="424"/>
      <c r="F170" s="436"/>
      <c r="G170" s="410"/>
      <c r="H170" s="410"/>
      <c r="I170" s="413" t="str">
        <f t="shared" si="47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49"/>
        <v>-</v>
      </c>
      <c r="M170" s="425"/>
      <c r="N170" s="425"/>
      <c r="O170" s="160" t="str">
        <f t="shared" si="48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50"/>
        <v>OK</v>
      </c>
      <c r="AI170" s="22">
        <f t="shared" si="51"/>
        <v>0</v>
      </c>
      <c r="AJ170" s="22">
        <f t="shared" si="52"/>
        <v>0</v>
      </c>
      <c r="AK170" s="22">
        <f t="shared" si="53"/>
        <v>0</v>
      </c>
      <c r="AL170" s="22">
        <f t="shared" si="54"/>
        <v>0</v>
      </c>
      <c r="AM170" s="22">
        <f t="shared" si="55"/>
        <v>0</v>
      </c>
      <c r="AN170" s="22">
        <f t="shared" si="56"/>
        <v>0</v>
      </c>
      <c r="AO170" s="418" t="b">
        <f t="shared" si="57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58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44"/>
        <v>0</v>
      </c>
      <c r="AW170" s="67">
        <f t="shared" si="45"/>
        <v>0</v>
      </c>
      <c r="AX170" s="397">
        <f t="shared" si="46"/>
        <v>0</v>
      </c>
      <c r="AY170" s="32"/>
      <c r="AZ170" s="32"/>
      <c r="BA170" s="423" t="str">
        <f t="shared" si="59"/>
        <v xml:space="preserve"> </v>
      </c>
    </row>
    <row r="171" spans="1:53" s="339" customFormat="1" ht="15" x14ac:dyDescent="0.2">
      <c r="A171" s="32"/>
      <c r="B171" s="32"/>
      <c r="C171" s="410">
        <f t="shared" si="43"/>
        <v>150</v>
      </c>
      <c r="D171" s="424"/>
      <c r="E171" s="424"/>
      <c r="F171" s="436"/>
      <c r="G171" s="410"/>
      <c r="H171" s="410"/>
      <c r="I171" s="413" t="str">
        <f t="shared" si="47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49"/>
        <v>-</v>
      </c>
      <c r="M171" s="425"/>
      <c r="N171" s="425"/>
      <c r="O171" s="160" t="str">
        <f t="shared" si="48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50"/>
        <v>OK</v>
      </c>
      <c r="AI171" s="22">
        <f t="shared" si="51"/>
        <v>0</v>
      </c>
      <c r="AJ171" s="22">
        <f t="shared" si="52"/>
        <v>0</v>
      </c>
      <c r="AK171" s="22">
        <f t="shared" si="53"/>
        <v>0</v>
      </c>
      <c r="AL171" s="22">
        <f t="shared" si="54"/>
        <v>0</v>
      </c>
      <c r="AM171" s="22">
        <f t="shared" si="55"/>
        <v>0</v>
      </c>
      <c r="AN171" s="22">
        <f t="shared" si="56"/>
        <v>0</v>
      </c>
      <c r="AO171" s="418" t="b">
        <f t="shared" si="57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58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44"/>
        <v>0</v>
      </c>
      <c r="AW171" s="67">
        <f t="shared" si="45"/>
        <v>0</v>
      </c>
      <c r="AX171" s="397">
        <f t="shared" si="46"/>
        <v>0</v>
      </c>
      <c r="AY171" s="32"/>
      <c r="AZ171" s="32"/>
      <c r="BA171" s="423" t="str">
        <f t="shared" si="59"/>
        <v xml:space="preserve"> </v>
      </c>
    </row>
    <row r="172" spans="1:53" s="339" customFormat="1" ht="15" x14ac:dyDescent="0.2">
      <c r="A172" s="32"/>
      <c r="B172" s="32"/>
      <c r="C172" s="410">
        <f t="shared" si="43"/>
        <v>151</v>
      </c>
      <c r="D172" s="424"/>
      <c r="E172" s="424"/>
      <c r="F172" s="436"/>
      <c r="G172" s="410"/>
      <c r="H172" s="410"/>
      <c r="I172" s="413" t="str">
        <f t="shared" si="47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49"/>
        <v>-</v>
      </c>
      <c r="M172" s="425"/>
      <c r="N172" s="425"/>
      <c r="O172" s="160" t="str">
        <f t="shared" si="48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50"/>
        <v>OK</v>
      </c>
      <c r="AI172" s="22">
        <f t="shared" si="51"/>
        <v>0</v>
      </c>
      <c r="AJ172" s="22">
        <f t="shared" si="52"/>
        <v>0</v>
      </c>
      <c r="AK172" s="22">
        <f t="shared" si="53"/>
        <v>0</v>
      </c>
      <c r="AL172" s="22">
        <f t="shared" si="54"/>
        <v>0</v>
      </c>
      <c r="AM172" s="22">
        <f t="shared" si="55"/>
        <v>0</v>
      </c>
      <c r="AN172" s="22">
        <f t="shared" si="56"/>
        <v>0</v>
      </c>
      <c r="AO172" s="418" t="b">
        <f t="shared" si="57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58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44"/>
        <v>0</v>
      </c>
      <c r="AW172" s="67">
        <f t="shared" si="45"/>
        <v>0</v>
      </c>
      <c r="AX172" s="397">
        <f t="shared" si="46"/>
        <v>0</v>
      </c>
      <c r="AY172" s="32"/>
      <c r="AZ172" s="32"/>
      <c r="BA172" s="423" t="str">
        <f t="shared" si="59"/>
        <v xml:space="preserve"> </v>
      </c>
    </row>
    <row r="173" spans="1:53" s="339" customFormat="1" ht="15" x14ac:dyDescent="0.2">
      <c r="A173" s="32"/>
      <c r="B173" s="32"/>
      <c r="C173" s="410">
        <f t="shared" si="43"/>
        <v>152</v>
      </c>
      <c r="D173" s="424"/>
      <c r="E173" s="424"/>
      <c r="F173" s="436"/>
      <c r="G173" s="410"/>
      <c r="H173" s="410"/>
      <c r="I173" s="413" t="str">
        <f t="shared" si="47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49"/>
        <v>-</v>
      </c>
      <c r="M173" s="425"/>
      <c r="N173" s="425"/>
      <c r="O173" s="160" t="str">
        <f t="shared" si="48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50"/>
        <v>OK</v>
      </c>
      <c r="AI173" s="22">
        <f t="shared" si="51"/>
        <v>0</v>
      </c>
      <c r="AJ173" s="22">
        <f t="shared" si="52"/>
        <v>0</v>
      </c>
      <c r="AK173" s="22">
        <f t="shared" si="53"/>
        <v>0</v>
      </c>
      <c r="AL173" s="22">
        <f t="shared" si="54"/>
        <v>0</v>
      </c>
      <c r="AM173" s="22">
        <f t="shared" si="55"/>
        <v>0</v>
      </c>
      <c r="AN173" s="22">
        <f t="shared" si="56"/>
        <v>0</v>
      </c>
      <c r="AO173" s="418" t="b">
        <f t="shared" si="57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58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44"/>
        <v>0</v>
      </c>
      <c r="AW173" s="67">
        <f t="shared" si="45"/>
        <v>0</v>
      </c>
      <c r="AX173" s="397">
        <f t="shared" si="46"/>
        <v>0</v>
      </c>
      <c r="AY173" s="32"/>
      <c r="AZ173" s="32"/>
      <c r="BA173" s="423" t="str">
        <f t="shared" si="59"/>
        <v xml:space="preserve"> </v>
      </c>
    </row>
    <row r="174" spans="1:53" s="339" customFormat="1" ht="15" x14ac:dyDescent="0.2">
      <c r="A174" s="32"/>
      <c r="B174" s="32"/>
      <c r="C174" s="410">
        <f t="shared" si="43"/>
        <v>153</v>
      </c>
      <c r="D174" s="424"/>
      <c r="E174" s="424"/>
      <c r="F174" s="436"/>
      <c r="G174" s="410"/>
      <c r="H174" s="410"/>
      <c r="I174" s="413" t="str">
        <f t="shared" si="47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49"/>
        <v>-</v>
      </c>
      <c r="M174" s="425"/>
      <c r="N174" s="425"/>
      <c r="O174" s="160" t="str">
        <f t="shared" si="48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50"/>
        <v>OK</v>
      </c>
      <c r="AI174" s="22">
        <f t="shared" si="51"/>
        <v>0</v>
      </c>
      <c r="AJ174" s="22">
        <f t="shared" si="52"/>
        <v>0</v>
      </c>
      <c r="AK174" s="22">
        <f t="shared" si="53"/>
        <v>0</v>
      </c>
      <c r="AL174" s="22">
        <f t="shared" si="54"/>
        <v>0</v>
      </c>
      <c r="AM174" s="22">
        <f t="shared" si="55"/>
        <v>0</v>
      </c>
      <c r="AN174" s="22">
        <f t="shared" si="56"/>
        <v>0</v>
      </c>
      <c r="AO174" s="418" t="b">
        <f t="shared" si="57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58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44"/>
        <v>0</v>
      </c>
      <c r="AW174" s="67">
        <f t="shared" si="45"/>
        <v>0</v>
      </c>
      <c r="AX174" s="397">
        <f t="shared" si="46"/>
        <v>0</v>
      </c>
      <c r="AY174" s="32"/>
      <c r="AZ174" s="32"/>
      <c r="BA174" s="423" t="str">
        <f t="shared" si="59"/>
        <v xml:space="preserve"> </v>
      </c>
    </row>
    <row r="175" spans="1:53" s="339" customFormat="1" ht="15" x14ac:dyDescent="0.2">
      <c r="A175" s="32"/>
      <c r="B175" s="32"/>
      <c r="C175" s="410">
        <f t="shared" si="43"/>
        <v>154</v>
      </c>
      <c r="D175" s="424"/>
      <c r="E175" s="424"/>
      <c r="F175" s="436"/>
      <c r="G175" s="410"/>
      <c r="H175" s="410"/>
      <c r="I175" s="413" t="str">
        <f t="shared" si="47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49"/>
        <v>-</v>
      </c>
      <c r="M175" s="425"/>
      <c r="N175" s="425"/>
      <c r="O175" s="160" t="str">
        <f t="shared" si="48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50"/>
        <v>OK</v>
      </c>
      <c r="AI175" s="22">
        <f t="shared" si="51"/>
        <v>0</v>
      </c>
      <c r="AJ175" s="22">
        <f t="shared" si="52"/>
        <v>0</v>
      </c>
      <c r="AK175" s="22">
        <f t="shared" si="53"/>
        <v>0</v>
      </c>
      <c r="AL175" s="22">
        <f t="shared" si="54"/>
        <v>0</v>
      </c>
      <c r="AM175" s="22">
        <f t="shared" si="55"/>
        <v>0</v>
      </c>
      <c r="AN175" s="22">
        <f t="shared" si="56"/>
        <v>0</v>
      </c>
      <c r="AO175" s="418" t="b">
        <f t="shared" si="57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58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44"/>
        <v>0</v>
      </c>
      <c r="AW175" s="67">
        <f t="shared" si="45"/>
        <v>0</v>
      </c>
      <c r="AX175" s="397">
        <f t="shared" si="46"/>
        <v>0</v>
      </c>
      <c r="AY175" s="32"/>
      <c r="AZ175" s="32"/>
      <c r="BA175" s="423" t="str">
        <f t="shared" si="59"/>
        <v xml:space="preserve"> </v>
      </c>
    </row>
    <row r="176" spans="1:53" s="339" customFormat="1" ht="15" x14ac:dyDescent="0.2">
      <c r="A176" s="32"/>
      <c r="B176" s="32"/>
      <c r="C176" s="410">
        <f t="shared" si="43"/>
        <v>155</v>
      </c>
      <c r="D176" s="424"/>
      <c r="E176" s="424"/>
      <c r="F176" s="436"/>
      <c r="G176" s="410"/>
      <c r="H176" s="410"/>
      <c r="I176" s="413" t="str">
        <f t="shared" si="47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49"/>
        <v>-</v>
      </c>
      <c r="M176" s="425"/>
      <c r="N176" s="425"/>
      <c r="O176" s="160" t="str">
        <f t="shared" si="48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50"/>
        <v>OK</v>
      </c>
      <c r="AI176" s="22">
        <f t="shared" si="51"/>
        <v>0</v>
      </c>
      <c r="AJ176" s="22">
        <f t="shared" si="52"/>
        <v>0</v>
      </c>
      <c r="AK176" s="22">
        <f t="shared" si="53"/>
        <v>0</v>
      </c>
      <c r="AL176" s="22">
        <f t="shared" si="54"/>
        <v>0</v>
      </c>
      <c r="AM176" s="22">
        <f t="shared" si="55"/>
        <v>0</v>
      </c>
      <c r="AN176" s="22">
        <f t="shared" si="56"/>
        <v>0</v>
      </c>
      <c r="AO176" s="418" t="b">
        <f t="shared" si="57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58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44"/>
        <v>0</v>
      </c>
      <c r="AW176" s="67">
        <f t="shared" si="45"/>
        <v>0</v>
      </c>
      <c r="AX176" s="397">
        <f t="shared" si="46"/>
        <v>0</v>
      </c>
      <c r="AY176" s="32"/>
      <c r="AZ176" s="32"/>
      <c r="BA176" s="423" t="str">
        <f t="shared" si="59"/>
        <v xml:space="preserve"> </v>
      </c>
    </row>
    <row r="177" spans="1:53" s="339" customFormat="1" ht="15" x14ac:dyDescent="0.2">
      <c r="A177" s="32"/>
      <c r="B177" s="32"/>
      <c r="C177" s="410">
        <f t="shared" si="43"/>
        <v>156</v>
      </c>
      <c r="D177" s="424"/>
      <c r="E177" s="424"/>
      <c r="F177" s="436"/>
      <c r="G177" s="410"/>
      <c r="H177" s="410"/>
      <c r="I177" s="413" t="str">
        <f t="shared" si="47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49"/>
        <v>-</v>
      </c>
      <c r="M177" s="425"/>
      <c r="N177" s="425"/>
      <c r="O177" s="160" t="str">
        <f t="shared" si="48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50"/>
        <v>OK</v>
      </c>
      <c r="AI177" s="22">
        <f t="shared" si="51"/>
        <v>0</v>
      </c>
      <c r="AJ177" s="22">
        <f t="shared" si="52"/>
        <v>0</v>
      </c>
      <c r="AK177" s="22">
        <f t="shared" si="53"/>
        <v>0</v>
      </c>
      <c r="AL177" s="22">
        <f t="shared" si="54"/>
        <v>0</v>
      </c>
      <c r="AM177" s="22">
        <f t="shared" si="55"/>
        <v>0</v>
      </c>
      <c r="AN177" s="22">
        <f t="shared" si="56"/>
        <v>0</v>
      </c>
      <c r="AO177" s="418" t="b">
        <f t="shared" si="57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58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44"/>
        <v>0</v>
      </c>
      <c r="AW177" s="67">
        <f t="shared" si="45"/>
        <v>0</v>
      </c>
      <c r="AX177" s="397">
        <f t="shared" si="46"/>
        <v>0</v>
      </c>
      <c r="AY177" s="32"/>
      <c r="AZ177" s="32"/>
      <c r="BA177" s="423" t="str">
        <f t="shared" si="59"/>
        <v xml:space="preserve"> </v>
      </c>
    </row>
    <row r="178" spans="1:53" s="339" customFormat="1" ht="15" x14ac:dyDescent="0.2">
      <c r="A178" s="32"/>
      <c r="B178" s="32"/>
      <c r="C178" s="410">
        <f t="shared" si="43"/>
        <v>157</v>
      </c>
      <c r="D178" s="424"/>
      <c r="E178" s="424"/>
      <c r="F178" s="436"/>
      <c r="G178" s="410"/>
      <c r="H178" s="410"/>
      <c r="I178" s="413" t="str">
        <f t="shared" si="47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49"/>
        <v>-</v>
      </c>
      <c r="M178" s="425"/>
      <c r="N178" s="425"/>
      <c r="O178" s="160" t="str">
        <f t="shared" si="48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50"/>
        <v>OK</v>
      </c>
      <c r="AI178" s="22">
        <f t="shared" si="51"/>
        <v>0</v>
      </c>
      <c r="AJ178" s="22">
        <f t="shared" si="52"/>
        <v>0</v>
      </c>
      <c r="AK178" s="22">
        <f t="shared" si="53"/>
        <v>0</v>
      </c>
      <c r="AL178" s="22">
        <f t="shared" si="54"/>
        <v>0</v>
      </c>
      <c r="AM178" s="22">
        <f t="shared" si="55"/>
        <v>0</v>
      </c>
      <c r="AN178" s="22">
        <f t="shared" si="56"/>
        <v>0</v>
      </c>
      <c r="AO178" s="418" t="b">
        <f t="shared" si="57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58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44"/>
        <v>0</v>
      </c>
      <c r="AW178" s="67">
        <f t="shared" si="45"/>
        <v>0</v>
      </c>
      <c r="AX178" s="397">
        <f t="shared" si="46"/>
        <v>0</v>
      </c>
      <c r="AY178" s="32"/>
      <c r="AZ178" s="32"/>
      <c r="BA178" s="423" t="str">
        <f t="shared" si="59"/>
        <v xml:space="preserve"> </v>
      </c>
    </row>
    <row r="179" spans="1:53" s="339" customFormat="1" ht="15" x14ac:dyDescent="0.2">
      <c r="A179" s="32"/>
      <c r="B179" s="32"/>
      <c r="C179" s="410">
        <f t="shared" si="43"/>
        <v>158</v>
      </c>
      <c r="D179" s="424"/>
      <c r="E179" s="424"/>
      <c r="F179" s="436"/>
      <c r="G179" s="410"/>
      <c r="H179" s="410"/>
      <c r="I179" s="413" t="str">
        <f t="shared" si="47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49"/>
        <v>-</v>
      </c>
      <c r="M179" s="425"/>
      <c r="N179" s="425"/>
      <c r="O179" s="160" t="str">
        <f t="shared" si="48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50"/>
        <v>OK</v>
      </c>
      <c r="AI179" s="22">
        <f t="shared" si="51"/>
        <v>0</v>
      </c>
      <c r="AJ179" s="22">
        <f t="shared" si="52"/>
        <v>0</v>
      </c>
      <c r="AK179" s="22">
        <f t="shared" si="53"/>
        <v>0</v>
      </c>
      <c r="AL179" s="22">
        <f t="shared" si="54"/>
        <v>0</v>
      </c>
      <c r="AM179" s="22">
        <f t="shared" si="55"/>
        <v>0</v>
      </c>
      <c r="AN179" s="22">
        <f t="shared" si="56"/>
        <v>0</v>
      </c>
      <c r="AO179" s="418" t="b">
        <f t="shared" si="57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58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44"/>
        <v>0</v>
      </c>
      <c r="AW179" s="67">
        <f t="shared" si="45"/>
        <v>0</v>
      </c>
      <c r="AX179" s="397">
        <f t="shared" si="46"/>
        <v>0</v>
      </c>
      <c r="AY179" s="32"/>
      <c r="AZ179" s="32"/>
      <c r="BA179" s="423" t="str">
        <f t="shared" si="59"/>
        <v xml:space="preserve"> </v>
      </c>
    </row>
    <row r="180" spans="1:53" s="339" customFormat="1" ht="15" x14ac:dyDescent="0.2">
      <c r="A180" s="32"/>
      <c r="B180" s="32"/>
      <c r="C180" s="410">
        <f t="shared" si="43"/>
        <v>159</v>
      </c>
      <c r="D180" s="424"/>
      <c r="E180" s="424"/>
      <c r="F180" s="436"/>
      <c r="G180" s="410"/>
      <c r="H180" s="410"/>
      <c r="I180" s="413" t="str">
        <f t="shared" si="47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49"/>
        <v>-</v>
      </c>
      <c r="M180" s="425"/>
      <c r="N180" s="425"/>
      <c r="O180" s="160" t="str">
        <f t="shared" si="48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50"/>
        <v>OK</v>
      </c>
      <c r="AI180" s="22">
        <f t="shared" si="51"/>
        <v>0</v>
      </c>
      <c r="AJ180" s="22">
        <f t="shared" si="52"/>
        <v>0</v>
      </c>
      <c r="AK180" s="22">
        <f t="shared" si="53"/>
        <v>0</v>
      </c>
      <c r="AL180" s="22">
        <f t="shared" si="54"/>
        <v>0</v>
      </c>
      <c r="AM180" s="22">
        <f t="shared" si="55"/>
        <v>0</v>
      </c>
      <c r="AN180" s="22">
        <f t="shared" si="56"/>
        <v>0</v>
      </c>
      <c r="AO180" s="418" t="b">
        <f t="shared" si="57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58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44"/>
        <v>0</v>
      </c>
      <c r="AW180" s="67">
        <f t="shared" si="45"/>
        <v>0</v>
      </c>
      <c r="AX180" s="397">
        <f t="shared" si="46"/>
        <v>0</v>
      </c>
      <c r="AY180" s="32"/>
      <c r="AZ180" s="32"/>
      <c r="BA180" s="423" t="str">
        <f t="shared" si="59"/>
        <v xml:space="preserve"> </v>
      </c>
    </row>
    <row r="181" spans="1:53" s="339" customFormat="1" ht="15" x14ac:dyDescent="0.2">
      <c r="A181" s="32"/>
      <c r="B181" s="32"/>
      <c r="C181" s="410">
        <f t="shared" si="43"/>
        <v>160</v>
      </c>
      <c r="D181" s="424"/>
      <c r="E181" s="424"/>
      <c r="F181" s="436"/>
      <c r="G181" s="410"/>
      <c r="H181" s="410"/>
      <c r="I181" s="413" t="str">
        <f t="shared" si="47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49"/>
        <v>-</v>
      </c>
      <c r="M181" s="425"/>
      <c r="N181" s="425"/>
      <c r="O181" s="160" t="str">
        <f t="shared" si="48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50"/>
        <v>OK</v>
      </c>
      <c r="AI181" s="22">
        <f t="shared" si="51"/>
        <v>0</v>
      </c>
      <c r="AJ181" s="22">
        <f t="shared" si="52"/>
        <v>0</v>
      </c>
      <c r="AK181" s="22">
        <f t="shared" si="53"/>
        <v>0</v>
      </c>
      <c r="AL181" s="22">
        <f t="shared" si="54"/>
        <v>0</v>
      </c>
      <c r="AM181" s="22">
        <f t="shared" si="55"/>
        <v>0</v>
      </c>
      <c r="AN181" s="22">
        <f t="shared" si="56"/>
        <v>0</v>
      </c>
      <c r="AO181" s="418" t="b">
        <f t="shared" si="57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58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44"/>
        <v>0</v>
      </c>
      <c r="AW181" s="67">
        <f t="shared" si="45"/>
        <v>0</v>
      </c>
      <c r="AX181" s="397">
        <f t="shared" si="46"/>
        <v>0</v>
      </c>
      <c r="AY181" s="32"/>
      <c r="AZ181" s="32"/>
      <c r="BA181" s="423" t="str">
        <f t="shared" si="59"/>
        <v xml:space="preserve"> </v>
      </c>
    </row>
    <row r="182" spans="1:53" s="339" customFormat="1" ht="15" x14ac:dyDescent="0.2">
      <c r="A182" s="32"/>
      <c r="B182" s="32"/>
      <c r="C182" s="410">
        <f t="shared" si="43"/>
        <v>161</v>
      </c>
      <c r="D182" s="424"/>
      <c r="E182" s="424"/>
      <c r="F182" s="436"/>
      <c r="G182" s="410"/>
      <c r="H182" s="410"/>
      <c r="I182" s="413" t="str">
        <f t="shared" si="47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49"/>
        <v>-</v>
      </c>
      <c r="M182" s="425"/>
      <c r="N182" s="425"/>
      <c r="O182" s="160" t="str">
        <f t="shared" si="48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50"/>
        <v>OK</v>
      </c>
      <c r="AI182" s="22">
        <f t="shared" si="51"/>
        <v>0</v>
      </c>
      <c r="AJ182" s="22">
        <f t="shared" si="52"/>
        <v>0</v>
      </c>
      <c r="AK182" s="22">
        <f t="shared" si="53"/>
        <v>0</v>
      </c>
      <c r="AL182" s="22">
        <f t="shared" si="54"/>
        <v>0</v>
      </c>
      <c r="AM182" s="22">
        <f t="shared" si="55"/>
        <v>0</v>
      </c>
      <c r="AN182" s="22">
        <f t="shared" si="56"/>
        <v>0</v>
      </c>
      <c r="AO182" s="418" t="b">
        <f t="shared" si="57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58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44"/>
        <v>0</v>
      </c>
      <c r="AW182" s="67">
        <f t="shared" si="45"/>
        <v>0</v>
      </c>
      <c r="AX182" s="397">
        <f t="shared" si="46"/>
        <v>0</v>
      </c>
      <c r="AY182" s="32"/>
      <c r="AZ182" s="32"/>
      <c r="BA182" s="423" t="str">
        <f t="shared" si="59"/>
        <v xml:space="preserve"> </v>
      </c>
    </row>
    <row r="183" spans="1:53" s="339" customFormat="1" ht="15" x14ac:dyDescent="0.2">
      <c r="A183" s="32"/>
      <c r="B183" s="32"/>
      <c r="C183" s="410">
        <f t="shared" si="43"/>
        <v>162</v>
      </c>
      <c r="D183" s="424"/>
      <c r="E183" s="424"/>
      <c r="F183" s="436"/>
      <c r="G183" s="410"/>
      <c r="H183" s="410"/>
      <c r="I183" s="413" t="str">
        <f t="shared" si="47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49"/>
        <v>-</v>
      </c>
      <c r="M183" s="425"/>
      <c r="N183" s="425"/>
      <c r="O183" s="160" t="str">
        <f t="shared" si="48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50"/>
        <v>OK</v>
      </c>
      <c r="AI183" s="22">
        <f t="shared" si="51"/>
        <v>0</v>
      </c>
      <c r="AJ183" s="22">
        <f t="shared" si="52"/>
        <v>0</v>
      </c>
      <c r="AK183" s="22">
        <f t="shared" si="53"/>
        <v>0</v>
      </c>
      <c r="AL183" s="22">
        <f t="shared" si="54"/>
        <v>0</v>
      </c>
      <c r="AM183" s="22">
        <f t="shared" si="55"/>
        <v>0</v>
      </c>
      <c r="AN183" s="22">
        <f t="shared" si="56"/>
        <v>0</v>
      </c>
      <c r="AO183" s="418" t="b">
        <f t="shared" si="57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58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44"/>
        <v>0</v>
      </c>
      <c r="AW183" s="67">
        <f t="shared" si="45"/>
        <v>0</v>
      </c>
      <c r="AX183" s="397">
        <f t="shared" si="46"/>
        <v>0</v>
      </c>
      <c r="AY183" s="32"/>
      <c r="AZ183" s="32"/>
      <c r="BA183" s="423" t="str">
        <f t="shared" si="59"/>
        <v xml:space="preserve"> </v>
      </c>
    </row>
    <row r="184" spans="1:53" s="339" customFormat="1" ht="15" x14ac:dyDescent="0.2">
      <c r="A184" s="32"/>
      <c r="B184" s="32"/>
      <c r="C184" s="410">
        <f t="shared" si="43"/>
        <v>163</v>
      </c>
      <c r="D184" s="424"/>
      <c r="E184" s="424"/>
      <c r="F184" s="436"/>
      <c r="G184" s="410"/>
      <c r="H184" s="410"/>
      <c r="I184" s="413" t="str">
        <f t="shared" si="47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49"/>
        <v>-</v>
      </c>
      <c r="M184" s="425"/>
      <c r="N184" s="425"/>
      <c r="O184" s="160" t="str">
        <f t="shared" si="48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50"/>
        <v>OK</v>
      </c>
      <c r="AI184" s="22">
        <f t="shared" si="51"/>
        <v>0</v>
      </c>
      <c r="AJ184" s="22">
        <f t="shared" si="52"/>
        <v>0</v>
      </c>
      <c r="AK184" s="22">
        <f t="shared" si="53"/>
        <v>0</v>
      </c>
      <c r="AL184" s="22">
        <f t="shared" si="54"/>
        <v>0</v>
      </c>
      <c r="AM184" s="22">
        <f t="shared" si="55"/>
        <v>0</v>
      </c>
      <c r="AN184" s="22">
        <f t="shared" si="56"/>
        <v>0</v>
      </c>
      <c r="AO184" s="418" t="b">
        <f t="shared" si="57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58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44"/>
        <v>0</v>
      </c>
      <c r="AW184" s="67">
        <f t="shared" si="45"/>
        <v>0</v>
      </c>
      <c r="AX184" s="397">
        <f t="shared" si="46"/>
        <v>0</v>
      </c>
      <c r="AY184" s="32"/>
      <c r="AZ184" s="32"/>
      <c r="BA184" s="423" t="str">
        <f t="shared" si="59"/>
        <v xml:space="preserve"> </v>
      </c>
    </row>
    <row r="185" spans="1:53" s="339" customFormat="1" ht="15" x14ac:dyDescent="0.2">
      <c r="A185" s="32"/>
      <c r="B185" s="32"/>
      <c r="C185" s="410">
        <f t="shared" si="43"/>
        <v>164</v>
      </c>
      <c r="D185" s="424"/>
      <c r="E185" s="424"/>
      <c r="F185" s="436"/>
      <c r="G185" s="410"/>
      <c r="H185" s="410"/>
      <c r="I185" s="413" t="str">
        <f t="shared" si="47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49"/>
        <v>-</v>
      </c>
      <c r="M185" s="425"/>
      <c r="N185" s="425"/>
      <c r="O185" s="160" t="str">
        <f t="shared" si="48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50"/>
        <v>OK</v>
      </c>
      <c r="AI185" s="22">
        <f t="shared" si="51"/>
        <v>0</v>
      </c>
      <c r="AJ185" s="22">
        <f t="shared" si="52"/>
        <v>0</v>
      </c>
      <c r="AK185" s="22">
        <f t="shared" si="53"/>
        <v>0</v>
      </c>
      <c r="AL185" s="22">
        <f t="shared" si="54"/>
        <v>0</v>
      </c>
      <c r="AM185" s="22">
        <f t="shared" si="55"/>
        <v>0</v>
      </c>
      <c r="AN185" s="22">
        <f t="shared" si="56"/>
        <v>0</v>
      </c>
      <c r="AO185" s="418" t="b">
        <f t="shared" si="57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58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44"/>
        <v>0</v>
      </c>
      <c r="AW185" s="67">
        <f t="shared" si="45"/>
        <v>0</v>
      </c>
      <c r="AX185" s="397">
        <f t="shared" si="46"/>
        <v>0</v>
      </c>
      <c r="AY185" s="32"/>
      <c r="AZ185" s="32"/>
      <c r="BA185" s="423" t="str">
        <f t="shared" si="59"/>
        <v xml:space="preserve"> </v>
      </c>
    </row>
    <row r="186" spans="1:53" s="339" customFormat="1" ht="15" x14ac:dyDescent="0.2">
      <c r="A186" s="32"/>
      <c r="B186" s="32"/>
      <c r="C186" s="410">
        <f t="shared" si="43"/>
        <v>165</v>
      </c>
      <c r="D186" s="424"/>
      <c r="E186" s="424"/>
      <c r="F186" s="436"/>
      <c r="G186" s="410"/>
      <c r="H186" s="410"/>
      <c r="I186" s="413" t="str">
        <f t="shared" si="47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49"/>
        <v>-</v>
      </c>
      <c r="M186" s="425"/>
      <c r="N186" s="425"/>
      <c r="O186" s="160" t="str">
        <f t="shared" si="48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50"/>
        <v>OK</v>
      </c>
      <c r="AI186" s="22">
        <f t="shared" si="51"/>
        <v>0</v>
      </c>
      <c r="AJ186" s="22">
        <f t="shared" si="52"/>
        <v>0</v>
      </c>
      <c r="AK186" s="22">
        <f t="shared" si="53"/>
        <v>0</v>
      </c>
      <c r="AL186" s="22">
        <f t="shared" si="54"/>
        <v>0</v>
      </c>
      <c r="AM186" s="22">
        <f t="shared" si="55"/>
        <v>0</v>
      </c>
      <c r="AN186" s="22">
        <f t="shared" si="56"/>
        <v>0</v>
      </c>
      <c r="AO186" s="418" t="b">
        <f t="shared" si="57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58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44"/>
        <v>0</v>
      </c>
      <c r="AW186" s="67">
        <f t="shared" si="45"/>
        <v>0</v>
      </c>
      <c r="AX186" s="397">
        <f t="shared" si="46"/>
        <v>0</v>
      </c>
      <c r="AY186" s="32"/>
      <c r="AZ186" s="32"/>
      <c r="BA186" s="423" t="str">
        <f t="shared" si="59"/>
        <v xml:space="preserve"> </v>
      </c>
    </row>
    <row r="187" spans="1:53" s="339" customFormat="1" ht="15" x14ac:dyDescent="0.2">
      <c r="A187" s="32"/>
      <c r="B187" s="32"/>
      <c r="C187" s="410">
        <f t="shared" si="43"/>
        <v>166</v>
      </c>
      <c r="D187" s="424"/>
      <c r="E187" s="424"/>
      <c r="F187" s="436"/>
      <c r="G187" s="410"/>
      <c r="H187" s="410"/>
      <c r="I187" s="413" t="str">
        <f t="shared" si="47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49"/>
        <v>-</v>
      </c>
      <c r="M187" s="425"/>
      <c r="N187" s="425"/>
      <c r="O187" s="160" t="str">
        <f t="shared" si="48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50"/>
        <v>OK</v>
      </c>
      <c r="AI187" s="22">
        <f t="shared" si="51"/>
        <v>0</v>
      </c>
      <c r="AJ187" s="22">
        <f t="shared" si="52"/>
        <v>0</v>
      </c>
      <c r="AK187" s="22">
        <f t="shared" si="53"/>
        <v>0</v>
      </c>
      <c r="AL187" s="22">
        <f t="shared" si="54"/>
        <v>0</v>
      </c>
      <c r="AM187" s="22">
        <f t="shared" si="55"/>
        <v>0</v>
      </c>
      <c r="AN187" s="22">
        <f t="shared" si="56"/>
        <v>0</v>
      </c>
      <c r="AO187" s="418" t="b">
        <f t="shared" si="57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58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44"/>
        <v>0</v>
      </c>
      <c r="AW187" s="67">
        <f t="shared" si="45"/>
        <v>0</v>
      </c>
      <c r="AX187" s="397">
        <f t="shared" si="46"/>
        <v>0</v>
      </c>
      <c r="AY187" s="32"/>
      <c r="AZ187" s="32"/>
      <c r="BA187" s="423" t="str">
        <f t="shared" si="59"/>
        <v xml:space="preserve"> </v>
      </c>
    </row>
    <row r="188" spans="1:53" s="339" customFormat="1" ht="15" x14ac:dyDescent="0.2">
      <c r="A188" s="32"/>
      <c r="B188" s="32"/>
      <c r="C188" s="410">
        <f t="shared" si="43"/>
        <v>167</v>
      </c>
      <c r="D188" s="424"/>
      <c r="E188" s="424"/>
      <c r="F188" s="436"/>
      <c r="G188" s="410"/>
      <c r="H188" s="410"/>
      <c r="I188" s="413" t="str">
        <f t="shared" si="47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49"/>
        <v>-</v>
      </c>
      <c r="M188" s="425"/>
      <c r="N188" s="425"/>
      <c r="O188" s="160" t="str">
        <f t="shared" si="48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50"/>
        <v>OK</v>
      </c>
      <c r="AI188" s="22">
        <f t="shared" si="51"/>
        <v>0</v>
      </c>
      <c r="AJ188" s="22">
        <f t="shared" si="52"/>
        <v>0</v>
      </c>
      <c r="AK188" s="22">
        <f t="shared" si="53"/>
        <v>0</v>
      </c>
      <c r="AL188" s="22">
        <f t="shared" si="54"/>
        <v>0</v>
      </c>
      <c r="AM188" s="22">
        <f t="shared" si="55"/>
        <v>0</v>
      </c>
      <c r="AN188" s="22">
        <f t="shared" si="56"/>
        <v>0</v>
      </c>
      <c r="AO188" s="418" t="b">
        <f t="shared" si="57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58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44"/>
        <v>0</v>
      </c>
      <c r="AW188" s="67">
        <f t="shared" si="45"/>
        <v>0</v>
      </c>
      <c r="AX188" s="397">
        <f t="shared" si="46"/>
        <v>0</v>
      </c>
      <c r="AY188" s="32"/>
      <c r="AZ188" s="32"/>
      <c r="BA188" s="423" t="str">
        <f t="shared" si="59"/>
        <v xml:space="preserve"> </v>
      </c>
    </row>
    <row r="189" spans="1:53" s="339" customFormat="1" ht="15" x14ac:dyDescent="0.2">
      <c r="A189" s="32"/>
      <c r="B189" s="32"/>
      <c r="C189" s="410">
        <f t="shared" si="43"/>
        <v>168</v>
      </c>
      <c r="D189" s="424"/>
      <c r="E189" s="424"/>
      <c r="F189" s="436"/>
      <c r="G189" s="410"/>
      <c r="H189" s="410"/>
      <c r="I189" s="413" t="str">
        <f t="shared" si="47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49"/>
        <v>-</v>
      </c>
      <c r="M189" s="425"/>
      <c r="N189" s="425"/>
      <c r="O189" s="160" t="str">
        <f t="shared" si="48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50"/>
        <v>OK</v>
      </c>
      <c r="AI189" s="22">
        <f t="shared" si="51"/>
        <v>0</v>
      </c>
      <c r="AJ189" s="22">
        <f t="shared" si="52"/>
        <v>0</v>
      </c>
      <c r="AK189" s="22">
        <f t="shared" si="53"/>
        <v>0</v>
      </c>
      <c r="AL189" s="22">
        <f t="shared" si="54"/>
        <v>0</v>
      </c>
      <c r="AM189" s="22">
        <f t="shared" si="55"/>
        <v>0</v>
      </c>
      <c r="AN189" s="22">
        <f t="shared" si="56"/>
        <v>0</v>
      </c>
      <c r="AO189" s="418" t="b">
        <f t="shared" si="57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58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44"/>
        <v>0</v>
      </c>
      <c r="AW189" s="67">
        <f t="shared" si="45"/>
        <v>0</v>
      </c>
      <c r="AX189" s="397">
        <f t="shared" si="46"/>
        <v>0</v>
      </c>
      <c r="AY189" s="32"/>
      <c r="AZ189" s="32"/>
      <c r="BA189" s="423" t="str">
        <f t="shared" si="59"/>
        <v xml:space="preserve"> </v>
      </c>
    </row>
    <row r="190" spans="1:53" s="339" customFormat="1" ht="15" x14ac:dyDescent="0.2">
      <c r="A190" s="32"/>
      <c r="B190" s="32"/>
      <c r="C190" s="410">
        <f t="shared" si="43"/>
        <v>169</v>
      </c>
      <c r="D190" s="424"/>
      <c r="E190" s="424"/>
      <c r="F190" s="436"/>
      <c r="G190" s="410"/>
      <c r="H190" s="410"/>
      <c r="I190" s="413" t="str">
        <f t="shared" si="47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49"/>
        <v>-</v>
      </c>
      <c r="M190" s="425"/>
      <c r="N190" s="425"/>
      <c r="O190" s="160" t="str">
        <f t="shared" si="48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50"/>
        <v>OK</v>
      </c>
      <c r="AI190" s="22">
        <f t="shared" si="51"/>
        <v>0</v>
      </c>
      <c r="AJ190" s="22">
        <f t="shared" si="52"/>
        <v>0</v>
      </c>
      <c r="AK190" s="22">
        <f t="shared" si="53"/>
        <v>0</v>
      </c>
      <c r="AL190" s="22">
        <f t="shared" si="54"/>
        <v>0</v>
      </c>
      <c r="AM190" s="22">
        <f t="shared" si="55"/>
        <v>0</v>
      </c>
      <c r="AN190" s="22">
        <f t="shared" si="56"/>
        <v>0</v>
      </c>
      <c r="AO190" s="418" t="b">
        <f t="shared" si="57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58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44"/>
        <v>0</v>
      </c>
      <c r="AW190" s="67">
        <f t="shared" si="45"/>
        <v>0</v>
      </c>
      <c r="AX190" s="397">
        <f t="shared" si="46"/>
        <v>0</v>
      </c>
      <c r="AY190" s="32"/>
      <c r="AZ190" s="32"/>
      <c r="BA190" s="423" t="str">
        <f t="shared" si="59"/>
        <v xml:space="preserve"> </v>
      </c>
    </row>
    <row r="191" spans="1:53" s="339" customFormat="1" ht="15" x14ac:dyDescent="0.2">
      <c r="A191" s="32"/>
      <c r="B191" s="32"/>
      <c r="C191" s="410">
        <f t="shared" si="43"/>
        <v>170</v>
      </c>
      <c r="D191" s="424"/>
      <c r="E191" s="424"/>
      <c r="F191" s="436"/>
      <c r="G191" s="410"/>
      <c r="H191" s="410"/>
      <c r="I191" s="413" t="str">
        <f t="shared" si="47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49"/>
        <v>-</v>
      </c>
      <c r="M191" s="425"/>
      <c r="N191" s="425"/>
      <c r="O191" s="160" t="str">
        <f t="shared" si="48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50"/>
        <v>OK</v>
      </c>
      <c r="AI191" s="22">
        <f t="shared" si="51"/>
        <v>0</v>
      </c>
      <c r="AJ191" s="22">
        <f t="shared" si="52"/>
        <v>0</v>
      </c>
      <c r="AK191" s="22">
        <f t="shared" si="53"/>
        <v>0</v>
      </c>
      <c r="AL191" s="22">
        <f t="shared" si="54"/>
        <v>0</v>
      </c>
      <c r="AM191" s="22">
        <f t="shared" si="55"/>
        <v>0</v>
      </c>
      <c r="AN191" s="22">
        <f t="shared" si="56"/>
        <v>0</v>
      </c>
      <c r="AO191" s="418" t="b">
        <f t="shared" si="57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58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44"/>
        <v>0</v>
      </c>
      <c r="AW191" s="67">
        <f t="shared" si="45"/>
        <v>0</v>
      </c>
      <c r="AX191" s="397">
        <f t="shared" si="46"/>
        <v>0</v>
      </c>
      <c r="AY191" s="32"/>
      <c r="AZ191" s="32"/>
      <c r="BA191" s="423" t="str">
        <f t="shared" si="59"/>
        <v xml:space="preserve"> </v>
      </c>
    </row>
    <row r="192" spans="1:53" s="339" customFormat="1" ht="15" x14ac:dyDescent="0.2">
      <c r="A192" s="32"/>
      <c r="B192" s="32"/>
      <c r="C192" s="410">
        <f t="shared" si="43"/>
        <v>171</v>
      </c>
      <c r="D192" s="424"/>
      <c r="E192" s="424"/>
      <c r="F192" s="436"/>
      <c r="G192" s="410"/>
      <c r="H192" s="410"/>
      <c r="I192" s="413" t="str">
        <f t="shared" si="47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49"/>
        <v>-</v>
      </c>
      <c r="M192" s="425"/>
      <c r="N192" s="425"/>
      <c r="O192" s="160" t="str">
        <f t="shared" si="48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50"/>
        <v>OK</v>
      </c>
      <c r="AI192" s="22">
        <f t="shared" si="51"/>
        <v>0</v>
      </c>
      <c r="AJ192" s="22">
        <f t="shared" si="52"/>
        <v>0</v>
      </c>
      <c r="AK192" s="22">
        <f t="shared" si="53"/>
        <v>0</v>
      </c>
      <c r="AL192" s="22">
        <f t="shared" si="54"/>
        <v>0</v>
      </c>
      <c r="AM192" s="22">
        <f t="shared" si="55"/>
        <v>0</v>
      </c>
      <c r="AN192" s="22">
        <f t="shared" si="56"/>
        <v>0</v>
      </c>
      <c r="AO192" s="418" t="b">
        <f t="shared" si="57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58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44"/>
        <v>0</v>
      </c>
      <c r="AW192" s="67">
        <f t="shared" si="45"/>
        <v>0</v>
      </c>
      <c r="AX192" s="397">
        <f t="shared" si="46"/>
        <v>0</v>
      </c>
      <c r="AY192" s="32"/>
      <c r="AZ192" s="32"/>
      <c r="BA192" s="423" t="str">
        <f t="shared" si="59"/>
        <v xml:space="preserve"> </v>
      </c>
    </row>
    <row r="193" spans="1:53" s="339" customFormat="1" ht="15" x14ac:dyDescent="0.2">
      <c r="A193" s="32"/>
      <c r="B193" s="32"/>
      <c r="C193" s="410">
        <f t="shared" si="43"/>
        <v>172</v>
      </c>
      <c r="D193" s="424"/>
      <c r="E193" s="424"/>
      <c r="F193" s="436"/>
      <c r="G193" s="410"/>
      <c r="H193" s="410"/>
      <c r="I193" s="413" t="str">
        <f t="shared" si="47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49"/>
        <v>-</v>
      </c>
      <c r="M193" s="425"/>
      <c r="N193" s="425"/>
      <c r="O193" s="160" t="str">
        <f t="shared" si="48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50"/>
        <v>OK</v>
      </c>
      <c r="AI193" s="22">
        <f t="shared" si="51"/>
        <v>0</v>
      </c>
      <c r="AJ193" s="22">
        <f t="shared" si="52"/>
        <v>0</v>
      </c>
      <c r="AK193" s="22">
        <f t="shared" si="53"/>
        <v>0</v>
      </c>
      <c r="AL193" s="22">
        <f t="shared" si="54"/>
        <v>0</v>
      </c>
      <c r="AM193" s="22">
        <f t="shared" si="55"/>
        <v>0</v>
      </c>
      <c r="AN193" s="22">
        <f t="shared" si="56"/>
        <v>0</v>
      </c>
      <c r="AO193" s="418" t="b">
        <f t="shared" si="57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58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44"/>
        <v>0</v>
      </c>
      <c r="AW193" s="67">
        <f t="shared" si="45"/>
        <v>0</v>
      </c>
      <c r="AX193" s="397">
        <f t="shared" si="46"/>
        <v>0</v>
      </c>
      <c r="AY193" s="32"/>
      <c r="AZ193" s="32"/>
      <c r="BA193" s="423" t="str">
        <f t="shared" si="59"/>
        <v xml:space="preserve"> </v>
      </c>
    </row>
    <row r="194" spans="1:53" s="339" customFormat="1" ht="15" x14ac:dyDescent="0.2">
      <c r="A194" s="32"/>
      <c r="B194" s="32"/>
      <c r="C194" s="410">
        <f t="shared" si="43"/>
        <v>173</v>
      </c>
      <c r="D194" s="424"/>
      <c r="E194" s="424"/>
      <c r="F194" s="436"/>
      <c r="G194" s="410"/>
      <c r="H194" s="410"/>
      <c r="I194" s="413" t="str">
        <f t="shared" si="47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49"/>
        <v>-</v>
      </c>
      <c r="M194" s="425"/>
      <c r="N194" s="425"/>
      <c r="O194" s="160" t="str">
        <f t="shared" si="48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50"/>
        <v>OK</v>
      </c>
      <c r="AI194" s="22">
        <f t="shared" si="51"/>
        <v>0</v>
      </c>
      <c r="AJ194" s="22">
        <f t="shared" si="52"/>
        <v>0</v>
      </c>
      <c r="AK194" s="22">
        <f t="shared" si="53"/>
        <v>0</v>
      </c>
      <c r="AL194" s="22">
        <f t="shared" si="54"/>
        <v>0</v>
      </c>
      <c r="AM194" s="22">
        <f t="shared" si="55"/>
        <v>0</v>
      </c>
      <c r="AN194" s="22">
        <f t="shared" si="56"/>
        <v>0</v>
      </c>
      <c r="AO194" s="418" t="b">
        <f t="shared" si="57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58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44"/>
        <v>0</v>
      </c>
      <c r="AW194" s="67">
        <f t="shared" si="45"/>
        <v>0</v>
      </c>
      <c r="AX194" s="397">
        <f t="shared" si="46"/>
        <v>0</v>
      </c>
      <c r="AY194" s="32"/>
      <c r="AZ194" s="32"/>
      <c r="BA194" s="423" t="str">
        <f t="shared" si="59"/>
        <v xml:space="preserve"> </v>
      </c>
    </row>
    <row r="195" spans="1:53" s="339" customFormat="1" ht="15" x14ac:dyDescent="0.2">
      <c r="A195" s="32"/>
      <c r="B195" s="32"/>
      <c r="C195" s="410">
        <f t="shared" si="43"/>
        <v>174</v>
      </c>
      <c r="D195" s="424"/>
      <c r="E195" s="424"/>
      <c r="F195" s="436"/>
      <c r="G195" s="410"/>
      <c r="H195" s="410"/>
      <c r="I195" s="413" t="str">
        <f t="shared" si="47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49"/>
        <v>-</v>
      </c>
      <c r="M195" s="425"/>
      <c r="N195" s="425"/>
      <c r="O195" s="160" t="str">
        <f t="shared" si="48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50"/>
        <v>OK</v>
      </c>
      <c r="AI195" s="22">
        <f t="shared" si="51"/>
        <v>0</v>
      </c>
      <c r="AJ195" s="22">
        <f t="shared" si="52"/>
        <v>0</v>
      </c>
      <c r="AK195" s="22">
        <f t="shared" si="53"/>
        <v>0</v>
      </c>
      <c r="AL195" s="22">
        <f t="shared" si="54"/>
        <v>0</v>
      </c>
      <c r="AM195" s="22">
        <f t="shared" si="55"/>
        <v>0</v>
      </c>
      <c r="AN195" s="22">
        <f t="shared" si="56"/>
        <v>0</v>
      </c>
      <c r="AO195" s="418" t="b">
        <f t="shared" si="57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58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44"/>
        <v>0</v>
      </c>
      <c r="AW195" s="67">
        <f t="shared" si="45"/>
        <v>0</v>
      </c>
      <c r="AX195" s="397">
        <f t="shared" si="46"/>
        <v>0</v>
      </c>
      <c r="AY195" s="32"/>
      <c r="AZ195" s="32"/>
      <c r="BA195" s="423" t="str">
        <f t="shared" si="59"/>
        <v xml:space="preserve"> </v>
      </c>
    </row>
    <row r="196" spans="1:53" s="339" customFormat="1" ht="15" x14ac:dyDescent="0.2">
      <c r="A196" s="32"/>
      <c r="B196" s="32"/>
      <c r="C196" s="410">
        <f t="shared" si="43"/>
        <v>175</v>
      </c>
      <c r="D196" s="424"/>
      <c r="E196" s="424"/>
      <c r="F196" s="436"/>
      <c r="G196" s="410"/>
      <c r="H196" s="410"/>
      <c r="I196" s="413" t="str">
        <f t="shared" si="47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49"/>
        <v>-</v>
      </c>
      <c r="M196" s="425"/>
      <c r="N196" s="425"/>
      <c r="O196" s="160" t="str">
        <f t="shared" si="48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50"/>
        <v>OK</v>
      </c>
      <c r="AI196" s="22">
        <f t="shared" si="51"/>
        <v>0</v>
      </c>
      <c r="AJ196" s="22">
        <f t="shared" si="52"/>
        <v>0</v>
      </c>
      <c r="AK196" s="22">
        <f t="shared" si="53"/>
        <v>0</v>
      </c>
      <c r="AL196" s="22">
        <f t="shared" si="54"/>
        <v>0</v>
      </c>
      <c r="AM196" s="22">
        <f t="shared" si="55"/>
        <v>0</v>
      </c>
      <c r="AN196" s="22">
        <f t="shared" si="56"/>
        <v>0</v>
      </c>
      <c r="AO196" s="418" t="b">
        <f t="shared" si="57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58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44"/>
        <v>0</v>
      </c>
      <c r="AW196" s="67">
        <f t="shared" si="45"/>
        <v>0</v>
      </c>
      <c r="AX196" s="397">
        <f t="shared" si="46"/>
        <v>0</v>
      </c>
      <c r="AY196" s="32"/>
      <c r="AZ196" s="32"/>
      <c r="BA196" s="423" t="str">
        <f t="shared" si="59"/>
        <v xml:space="preserve"> </v>
      </c>
    </row>
    <row r="197" spans="1:53" s="339" customFormat="1" ht="15" x14ac:dyDescent="0.2">
      <c r="A197" s="32"/>
      <c r="B197" s="32"/>
      <c r="C197" s="410">
        <f t="shared" si="43"/>
        <v>176</v>
      </c>
      <c r="D197" s="424"/>
      <c r="E197" s="424"/>
      <c r="F197" s="436"/>
      <c r="G197" s="410"/>
      <c r="H197" s="410"/>
      <c r="I197" s="413" t="str">
        <f t="shared" si="47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49"/>
        <v>-</v>
      </c>
      <c r="M197" s="425"/>
      <c r="N197" s="425"/>
      <c r="O197" s="160" t="str">
        <f t="shared" si="48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50"/>
        <v>OK</v>
      </c>
      <c r="AI197" s="22">
        <f t="shared" si="51"/>
        <v>0</v>
      </c>
      <c r="AJ197" s="22">
        <f t="shared" si="52"/>
        <v>0</v>
      </c>
      <c r="AK197" s="22">
        <f t="shared" si="53"/>
        <v>0</v>
      </c>
      <c r="AL197" s="22">
        <f t="shared" si="54"/>
        <v>0</v>
      </c>
      <c r="AM197" s="22">
        <f t="shared" si="55"/>
        <v>0</v>
      </c>
      <c r="AN197" s="22">
        <f t="shared" si="56"/>
        <v>0</v>
      </c>
      <c r="AO197" s="418" t="b">
        <f t="shared" si="57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58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44"/>
        <v>0</v>
      </c>
      <c r="AW197" s="67">
        <f t="shared" si="45"/>
        <v>0</v>
      </c>
      <c r="AX197" s="397">
        <f t="shared" si="46"/>
        <v>0</v>
      </c>
      <c r="AY197" s="32"/>
      <c r="AZ197" s="32"/>
      <c r="BA197" s="423" t="str">
        <f t="shared" si="59"/>
        <v xml:space="preserve"> </v>
      </c>
    </row>
    <row r="198" spans="1:53" s="339" customFormat="1" ht="15" x14ac:dyDescent="0.2">
      <c r="A198" s="32"/>
      <c r="B198" s="32"/>
      <c r="C198" s="410">
        <f t="shared" si="43"/>
        <v>177</v>
      </c>
      <c r="D198" s="424"/>
      <c r="E198" s="424"/>
      <c r="F198" s="436"/>
      <c r="G198" s="410"/>
      <c r="H198" s="410"/>
      <c r="I198" s="413" t="str">
        <f t="shared" si="47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49"/>
        <v>-</v>
      </c>
      <c r="M198" s="425"/>
      <c r="N198" s="425"/>
      <c r="O198" s="160" t="str">
        <f t="shared" si="48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50"/>
        <v>OK</v>
      </c>
      <c r="AI198" s="22">
        <f t="shared" si="51"/>
        <v>0</v>
      </c>
      <c r="AJ198" s="22">
        <f t="shared" si="52"/>
        <v>0</v>
      </c>
      <c r="AK198" s="22">
        <f t="shared" si="53"/>
        <v>0</v>
      </c>
      <c r="AL198" s="22">
        <f t="shared" si="54"/>
        <v>0</v>
      </c>
      <c r="AM198" s="22">
        <f t="shared" si="55"/>
        <v>0</v>
      </c>
      <c r="AN198" s="22">
        <f t="shared" si="56"/>
        <v>0</v>
      </c>
      <c r="AO198" s="418" t="b">
        <f t="shared" si="57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58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44"/>
        <v>0</v>
      </c>
      <c r="AW198" s="67">
        <f t="shared" si="45"/>
        <v>0</v>
      </c>
      <c r="AX198" s="397">
        <f t="shared" si="46"/>
        <v>0</v>
      </c>
      <c r="AY198" s="32"/>
      <c r="AZ198" s="32"/>
      <c r="BA198" s="423" t="str">
        <f t="shared" si="59"/>
        <v xml:space="preserve"> </v>
      </c>
    </row>
    <row r="199" spans="1:53" s="339" customFormat="1" ht="15" x14ac:dyDescent="0.2">
      <c r="A199" s="32"/>
      <c r="B199" s="32"/>
      <c r="C199" s="410">
        <f t="shared" si="43"/>
        <v>178</v>
      </c>
      <c r="D199" s="424"/>
      <c r="E199" s="424"/>
      <c r="F199" s="436"/>
      <c r="G199" s="410"/>
      <c r="H199" s="410"/>
      <c r="I199" s="413" t="str">
        <f t="shared" si="47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49"/>
        <v>-</v>
      </c>
      <c r="M199" s="425"/>
      <c r="N199" s="425"/>
      <c r="O199" s="160" t="str">
        <f t="shared" si="48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50"/>
        <v>OK</v>
      </c>
      <c r="AI199" s="22">
        <f t="shared" si="51"/>
        <v>0</v>
      </c>
      <c r="AJ199" s="22">
        <f t="shared" si="52"/>
        <v>0</v>
      </c>
      <c r="AK199" s="22">
        <f t="shared" si="53"/>
        <v>0</v>
      </c>
      <c r="AL199" s="22">
        <f t="shared" si="54"/>
        <v>0</v>
      </c>
      <c r="AM199" s="22">
        <f t="shared" si="55"/>
        <v>0</v>
      </c>
      <c r="AN199" s="22">
        <f t="shared" si="56"/>
        <v>0</v>
      </c>
      <c r="AO199" s="418" t="b">
        <f t="shared" si="57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58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ref="AV199:AV337" si="60">IF(AI199=1,AT199,0)</f>
        <v>0</v>
      </c>
      <c r="AW199" s="67">
        <f t="shared" ref="AW199:AW337" si="61">IF(AJ199=1,AT199,0)</f>
        <v>0</v>
      </c>
      <c r="AX199" s="397">
        <f t="shared" ref="AX199:AX337" si="62">IF(AK199=1,AT199,0)</f>
        <v>0</v>
      </c>
      <c r="AY199" s="32"/>
      <c r="AZ199" s="32"/>
      <c r="BA199" s="423" t="str">
        <f t="shared" si="59"/>
        <v xml:space="preserve"> </v>
      </c>
    </row>
    <row r="200" spans="1:53" s="339" customFormat="1" ht="15" x14ac:dyDescent="0.2">
      <c r="A200" s="32"/>
      <c r="B200" s="32"/>
      <c r="C200" s="410">
        <f t="shared" si="43"/>
        <v>179</v>
      </c>
      <c r="D200" s="424"/>
      <c r="E200" s="424"/>
      <c r="F200" s="436"/>
      <c r="G200" s="410"/>
      <c r="H200" s="410"/>
      <c r="I200" s="413" t="str">
        <f t="shared" si="47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49"/>
        <v>-</v>
      </c>
      <c r="M200" s="425"/>
      <c r="N200" s="425"/>
      <c r="O200" s="160" t="str">
        <f t="shared" si="48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50"/>
        <v>OK</v>
      </c>
      <c r="AI200" s="22">
        <f t="shared" si="51"/>
        <v>0</v>
      </c>
      <c r="AJ200" s="22">
        <f t="shared" si="52"/>
        <v>0</v>
      </c>
      <c r="AK200" s="22">
        <f t="shared" si="53"/>
        <v>0</v>
      </c>
      <c r="AL200" s="22">
        <f t="shared" si="54"/>
        <v>0</v>
      </c>
      <c r="AM200" s="22">
        <f t="shared" si="55"/>
        <v>0</v>
      </c>
      <c r="AN200" s="22">
        <f t="shared" si="56"/>
        <v>0</v>
      </c>
      <c r="AO200" s="418" t="b">
        <f t="shared" si="57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58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60"/>
        <v>0</v>
      </c>
      <c r="AW200" s="67">
        <f t="shared" si="61"/>
        <v>0</v>
      </c>
      <c r="AX200" s="397">
        <f t="shared" si="62"/>
        <v>0</v>
      </c>
      <c r="AY200" s="32"/>
      <c r="AZ200" s="32"/>
      <c r="BA200" s="423" t="str">
        <f t="shared" si="59"/>
        <v xml:space="preserve"> </v>
      </c>
    </row>
    <row r="201" spans="1:53" s="339" customFormat="1" ht="15" x14ac:dyDescent="0.2">
      <c r="A201" s="32"/>
      <c r="B201" s="32"/>
      <c r="C201" s="410">
        <f t="shared" si="43"/>
        <v>180</v>
      </c>
      <c r="D201" s="424"/>
      <c r="E201" s="424"/>
      <c r="F201" s="436"/>
      <c r="G201" s="410"/>
      <c r="H201" s="410"/>
      <c r="I201" s="413" t="str">
        <f t="shared" si="47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49"/>
        <v>-</v>
      </c>
      <c r="M201" s="425"/>
      <c r="N201" s="425"/>
      <c r="O201" s="160" t="str">
        <f t="shared" si="48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50"/>
        <v>OK</v>
      </c>
      <c r="AI201" s="22">
        <f t="shared" si="51"/>
        <v>0</v>
      </c>
      <c r="AJ201" s="22">
        <f t="shared" si="52"/>
        <v>0</v>
      </c>
      <c r="AK201" s="22">
        <f t="shared" si="53"/>
        <v>0</v>
      </c>
      <c r="AL201" s="22">
        <f t="shared" si="54"/>
        <v>0</v>
      </c>
      <c r="AM201" s="22">
        <f t="shared" si="55"/>
        <v>0</v>
      </c>
      <c r="AN201" s="22">
        <f t="shared" si="56"/>
        <v>0</v>
      </c>
      <c r="AO201" s="418" t="b">
        <f t="shared" si="57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58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60"/>
        <v>0</v>
      </c>
      <c r="AW201" s="67">
        <f t="shared" si="61"/>
        <v>0</v>
      </c>
      <c r="AX201" s="397">
        <f t="shared" si="62"/>
        <v>0</v>
      </c>
      <c r="AY201" s="32"/>
      <c r="AZ201" s="32"/>
      <c r="BA201" s="423" t="str">
        <f t="shared" si="59"/>
        <v xml:space="preserve"> </v>
      </c>
    </row>
    <row r="202" spans="1:53" s="339" customFormat="1" ht="15" x14ac:dyDescent="0.2">
      <c r="A202" s="32"/>
      <c r="B202" s="32"/>
      <c r="C202" s="410">
        <f t="shared" si="43"/>
        <v>181</v>
      </c>
      <c r="D202" s="424"/>
      <c r="E202" s="424"/>
      <c r="F202" s="436"/>
      <c r="G202" s="410"/>
      <c r="H202" s="410"/>
      <c r="I202" s="413" t="str">
        <f t="shared" si="47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49"/>
        <v>-</v>
      </c>
      <c r="M202" s="425"/>
      <c r="N202" s="425"/>
      <c r="O202" s="160" t="str">
        <f t="shared" si="48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50"/>
        <v>OK</v>
      </c>
      <c r="AI202" s="22">
        <f t="shared" si="51"/>
        <v>0</v>
      </c>
      <c r="AJ202" s="22">
        <f t="shared" si="52"/>
        <v>0</v>
      </c>
      <c r="AK202" s="22">
        <f t="shared" si="53"/>
        <v>0</v>
      </c>
      <c r="AL202" s="22">
        <f t="shared" si="54"/>
        <v>0</v>
      </c>
      <c r="AM202" s="22">
        <f t="shared" si="55"/>
        <v>0</v>
      </c>
      <c r="AN202" s="22">
        <f t="shared" si="56"/>
        <v>0</v>
      </c>
      <c r="AO202" s="418" t="b">
        <f t="shared" si="57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58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60"/>
        <v>0</v>
      </c>
      <c r="AW202" s="67">
        <f t="shared" si="61"/>
        <v>0</v>
      </c>
      <c r="AX202" s="397">
        <f t="shared" si="62"/>
        <v>0</v>
      </c>
      <c r="AY202" s="32"/>
      <c r="AZ202" s="32"/>
      <c r="BA202" s="423" t="str">
        <f t="shared" si="59"/>
        <v xml:space="preserve"> </v>
      </c>
    </row>
    <row r="203" spans="1:53" s="339" customFormat="1" ht="15" x14ac:dyDescent="0.2">
      <c r="A203" s="32"/>
      <c r="B203" s="32"/>
      <c r="C203" s="410">
        <f t="shared" si="43"/>
        <v>182</v>
      </c>
      <c r="D203" s="424"/>
      <c r="E203" s="424"/>
      <c r="F203" s="436"/>
      <c r="G203" s="410"/>
      <c r="H203" s="410"/>
      <c r="I203" s="413" t="str">
        <f t="shared" si="47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49"/>
        <v>-</v>
      </c>
      <c r="M203" s="425"/>
      <c r="N203" s="425"/>
      <c r="O203" s="160" t="str">
        <f t="shared" si="48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50"/>
        <v>OK</v>
      </c>
      <c r="AI203" s="22">
        <f t="shared" si="51"/>
        <v>0</v>
      </c>
      <c r="AJ203" s="22">
        <f t="shared" si="52"/>
        <v>0</v>
      </c>
      <c r="AK203" s="22">
        <f t="shared" si="53"/>
        <v>0</v>
      </c>
      <c r="AL203" s="22">
        <f t="shared" si="54"/>
        <v>0</v>
      </c>
      <c r="AM203" s="22">
        <f t="shared" si="55"/>
        <v>0</v>
      </c>
      <c r="AN203" s="22">
        <f t="shared" si="56"/>
        <v>0</v>
      </c>
      <c r="AO203" s="418" t="b">
        <f t="shared" si="57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58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60"/>
        <v>0</v>
      </c>
      <c r="AW203" s="67">
        <f t="shared" si="61"/>
        <v>0</v>
      </c>
      <c r="AX203" s="397">
        <f t="shared" si="62"/>
        <v>0</v>
      </c>
      <c r="AY203" s="32"/>
      <c r="AZ203" s="32"/>
      <c r="BA203" s="423" t="str">
        <f t="shared" si="59"/>
        <v xml:space="preserve"> </v>
      </c>
    </row>
    <row r="204" spans="1:53" s="339" customFormat="1" ht="15" x14ac:dyDescent="0.2">
      <c r="A204" s="32"/>
      <c r="B204" s="32"/>
      <c r="C204" s="410">
        <f t="shared" si="43"/>
        <v>183</v>
      </c>
      <c r="D204" s="424"/>
      <c r="E204" s="424"/>
      <c r="F204" s="436"/>
      <c r="G204" s="410"/>
      <c r="H204" s="410"/>
      <c r="I204" s="413" t="str">
        <f t="shared" si="47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49"/>
        <v>-</v>
      </c>
      <c r="M204" s="425"/>
      <c r="N204" s="425"/>
      <c r="O204" s="160" t="str">
        <f t="shared" si="48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50"/>
        <v>OK</v>
      </c>
      <c r="AI204" s="22">
        <f t="shared" si="51"/>
        <v>0</v>
      </c>
      <c r="AJ204" s="22">
        <f t="shared" si="52"/>
        <v>0</v>
      </c>
      <c r="AK204" s="22">
        <f t="shared" si="53"/>
        <v>0</v>
      </c>
      <c r="AL204" s="22">
        <f t="shared" si="54"/>
        <v>0</v>
      </c>
      <c r="AM204" s="22">
        <f t="shared" si="55"/>
        <v>0</v>
      </c>
      <c r="AN204" s="22">
        <f t="shared" si="56"/>
        <v>0</v>
      </c>
      <c r="AO204" s="418" t="b">
        <f t="shared" si="57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58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60"/>
        <v>0</v>
      </c>
      <c r="AW204" s="67">
        <f t="shared" si="61"/>
        <v>0</v>
      </c>
      <c r="AX204" s="397">
        <f t="shared" si="62"/>
        <v>0</v>
      </c>
      <c r="AY204" s="32"/>
      <c r="AZ204" s="32"/>
      <c r="BA204" s="423" t="str">
        <f t="shared" si="59"/>
        <v xml:space="preserve"> </v>
      </c>
    </row>
    <row r="205" spans="1:53" s="339" customFormat="1" ht="15" x14ac:dyDescent="0.2">
      <c r="A205" s="32"/>
      <c r="B205" s="32"/>
      <c r="C205" s="410">
        <f t="shared" si="43"/>
        <v>184</v>
      </c>
      <c r="D205" s="424"/>
      <c r="E205" s="424"/>
      <c r="F205" s="436"/>
      <c r="G205" s="410"/>
      <c r="H205" s="410"/>
      <c r="I205" s="413" t="str">
        <f t="shared" si="47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49"/>
        <v>-</v>
      </c>
      <c r="M205" s="425"/>
      <c r="N205" s="425"/>
      <c r="O205" s="160" t="str">
        <f t="shared" si="48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50"/>
        <v>OK</v>
      </c>
      <c r="AI205" s="22">
        <f t="shared" si="51"/>
        <v>0</v>
      </c>
      <c r="AJ205" s="22">
        <f t="shared" si="52"/>
        <v>0</v>
      </c>
      <c r="AK205" s="22">
        <f t="shared" si="53"/>
        <v>0</v>
      </c>
      <c r="AL205" s="22">
        <f t="shared" si="54"/>
        <v>0</v>
      </c>
      <c r="AM205" s="22">
        <f t="shared" si="55"/>
        <v>0</v>
      </c>
      <c r="AN205" s="22">
        <f t="shared" si="56"/>
        <v>0</v>
      </c>
      <c r="AO205" s="418" t="b">
        <f t="shared" si="57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58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60"/>
        <v>0</v>
      </c>
      <c r="AW205" s="67">
        <f t="shared" si="61"/>
        <v>0</v>
      </c>
      <c r="AX205" s="397">
        <f t="shared" si="62"/>
        <v>0</v>
      </c>
      <c r="AY205" s="32"/>
      <c r="AZ205" s="32"/>
      <c r="BA205" s="423" t="str">
        <f t="shared" si="59"/>
        <v xml:space="preserve"> </v>
      </c>
    </row>
    <row r="206" spans="1:53" s="339" customFormat="1" ht="15" x14ac:dyDescent="0.2">
      <c r="A206" s="32"/>
      <c r="B206" s="32"/>
      <c r="C206" s="410">
        <f t="shared" si="43"/>
        <v>185</v>
      </c>
      <c r="D206" s="424"/>
      <c r="E206" s="424"/>
      <c r="F206" s="436"/>
      <c r="G206" s="410"/>
      <c r="H206" s="410"/>
      <c r="I206" s="413" t="str">
        <f t="shared" si="47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49"/>
        <v>-</v>
      </c>
      <c r="M206" s="425"/>
      <c r="N206" s="425"/>
      <c r="O206" s="160" t="str">
        <f t="shared" si="48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50"/>
        <v>OK</v>
      </c>
      <c r="AI206" s="22">
        <f t="shared" si="51"/>
        <v>0</v>
      </c>
      <c r="AJ206" s="22">
        <f t="shared" si="52"/>
        <v>0</v>
      </c>
      <c r="AK206" s="22">
        <f t="shared" si="53"/>
        <v>0</v>
      </c>
      <c r="AL206" s="22">
        <f t="shared" si="54"/>
        <v>0</v>
      </c>
      <c r="AM206" s="22">
        <f t="shared" si="55"/>
        <v>0</v>
      </c>
      <c r="AN206" s="22">
        <f t="shared" si="56"/>
        <v>0</v>
      </c>
      <c r="AO206" s="418" t="b">
        <f t="shared" si="57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58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60"/>
        <v>0</v>
      </c>
      <c r="AW206" s="67">
        <f t="shared" si="61"/>
        <v>0</v>
      </c>
      <c r="AX206" s="397">
        <f t="shared" si="62"/>
        <v>0</v>
      </c>
      <c r="AY206" s="32"/>
      <c r="AZ206" s="32"/>
      <c r="BA206" s="423" t="str">
        <f t="shared" si="59"/>
        <v xml:space="preserve"> </v>
      </c>
    </row>
    <row r="207" spans="1:53" s="339" customFormat="1" ht="15" x14ac:dyDescent="0.2">
      <c r="A207" s="32"/>
      <c r="B207" s="32"/>
      <c r="C207" s="410">
        <f t="shared" si="43"/>
        <v>186</v>
      </c>
      <c r="D207" s="424"/>
      <c r="E207" s="424"/>
      <c r="F207" s="436"/>
      <c r="G207" s="410"/>
      <c r="H207" s="410"/>
      <c r="I207" s="413" t="str">
        <f t="shared" si="47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49"/>
        <v>-</v>
      </c>
      <c r="M207" s="425"/>
      <c r="N207" s="425"/>
      <c r="O207" s="160" t="str">
        <f t="shared" si="48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50"/>
        <v>OK</v>
      </c>
      <c r="AI207" s="22">
        <f t="shared" si="51"/>
        <v>0</v>
      </c>
      <c r="AJ207" s="22">
        <f t="shared" si="52"/>
        <v>0</v>
      </c>
      <c r="AK207" s="22">
        <f t="shared" si="53"/>
        <v>0</v>
      </c>
      <c r="AL207" s="22">
        <f t="shared" si="54"/>
        <v>0</v>
      </c>
      <c r="AM207" s="22">
        <f t="shared" si="55"/>
        <v>0</v>
      </c>
      <c r="AN207" s="22">
        <f t="shared" si="56"/>
        <v>0</v>
      </c>
      <c r="AO207" s="418" t="b">
        <f t="shared" si="57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58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60"/>
        <v>0</v>
      </c>
      <c r="AW207" s="67">
        <f t="shared" si="61"/>
        <v>0</v>
      </c>
      <c r="AX207" s="397">
        <f t="shared" si="62"/>
        <v>0</v>
      </c>
      <c r="AY207" s="32"/>
      <c r="AZ207" s="32"/>
      <c r="BA207" s="423" t="str">
        <f t="shared" si="59"/>
        <v xml:space="preserve"> </v>
      </c>
    </row>
    <row r="208" spans="1:53" s="339" customFormat="1" ht="15" x14ac:dyDescent="0.2">
      <c r="A208" s="32"/>
      <c r="B208" s="32"/>
      <c r="C208" s="410">
        <f t="shared" si="43"/>
        <v>187</v>
      </c>
      <c r="D208" s="424"/>
      <c r="E208" s="424"/>
      <c r="F208" s="436"/>
      <c r="G208" s="410"/>
      <c r="H208" s="410"/>
      <c r="I208" s="413" t="str">
        <f t="shared" si="47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49"/>
        <v>-</v>
      </c>
      <c r="M208" s="425"/>
      <c r="N208" s="425"/>
      <c r="O208" s="160" t="str">
        <f t="shared" si="48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50"/>
        <v>OK</v>
      </c>
      <c r="AI208" s="22">
        <f t="shared" si="51"/>
        <v>0</v>
      </c>
      <c r="AJ208" s="22">
        <f t="shared" si="52"/>
        <v>0</v>
      </c>
      <c r="AK208" s="22">
        <f t="shared" si="53"/>
        <v>0</v>
      </c>
      <c r="AL208" s="22">
        <f t="shared" si="54"/>
        <v>0</v>
      </c>
      <c r="AM208" s="22">
        <f t="shared" si="55"/>
        <v>0</v>
      </c>
      <c r="AN208" s="22">
        <f t="shared" si="56"/>
        <v>0</v>
      </c>
      <c r="AO208" s="418" t="b">
        <f t="shared" si="57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58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60"/>
        <v>0</v>
      </c>
      <c r="AW208" s="67">
        <f t="shared" si="61"/>
        <v>0</v>
      </c>
      <c r="AX208" s="397">
        <f t="shared" si="62"/>
        <v>0</v>
      </c>
      <c r="AY208" s="32"/>
      <c r="AZ208" s="32"/>
      <c r="BA208" s="423" t="str">
        <f t="shared" si="59"/>
        <v xml:space="preserve"> </v>
      </c>
    </row>
    <row r="209" spans="1:53" s="339" customFormat="1" ht="15" x14ac:dyDescent="0.2">
      <c r="A209" s="32"/>
      <c r="B209" s="32"/>
      <c r="C209" s="410">
        <f t="shared" ref="C209:C347" si="63">C208+1</f>
        <v>188</v>
      </c>
      <c r="D209" s="424"/>
      <c r="E209" s="424"/>
      <c r="F209" s="436"/>
      <c r="G209" s="410"/>
      <c r="H209" s="410"/>
      <c r="I209" s="413" t="str">
        <f t="shared" si="47"/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si="49"/>
        <v>-</v>
      </c>
      <c r="M209" s="425"/>
      <c r="N209" s="425"/>
      <c r="O209" s="160" t="str">
        <f t="shared" si="48"/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si="50"/>
        <v>OK</v>
      </c>
      <c r="AI209" s="22">
        <f t="shared" si="51"/>
        <v>0</v>
      </c>
      <c r="AJ209" s="22">
        <f t="shared" si="52"/>
        <v>0</v>
      </c>
      <c r="AK209" s="22">
        <f t="shared" si="53"/>
        <v>0</v>
      </c>
      <c r="AL209" s="22">
        <f t="shared" si="54"/>
        <v>0</v>
      </c>
      <c r="AM209" s="22">
        <f t="shared" si="55"/>
        <v>0</v>
      </c>
      <c r="AN209" s="22">
        <f t="shared" si="56"/>
        <v>0</v>
      </c>
      <c r="AO209" s="418" t="b">
        <f t="shared" si="57"/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si="58"/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60"/>
        <v>0</v>
      </c>
      <c r="AW209" s="67">
        <f t="shared" si="61"/>
        <v>0</v>
      </c>
      <c r="AX209" s="397">
        <f t="shared" si="62"/>
        <v>0</v>
      </c>
      <c r="AY209" s="32"/>
      <c r="AZ209" s="32"/>
      <c r="BA209" s="423" t="str">
        <f t="shared" si="59"/>
        <v xml:space="preserve"> </v>
      </c>
    </row>
    <row r="210" spans="1:53" s="339" customFormat="1" ht="15" x14ac:dyDescent="0.2">
      <c r="A210" s="32"/>
      <c r="B210" s="32"/>
      <c r="C210" s="410">
        <f t="shared" si="63"/>
        <v>189</v>
      </c>
      <c r="D210" s="424"/>
      <c r="E210" s="424"/>
      <c r="F210" s="436"/>
      <c r="G210" s="410"/>
      <c r="H210" s="410"/>
      <c r="I210" s="413" t="str">
        <f t="shared" si="47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49"/>
        <v>-</v>
      </c>
      <c r="M210" s="425"/>
      <c r="N210" s="425"/>
      <c r="O210" s="160" t="str">
        <f t="shared" si="48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50"/>
        <v>OK</v>
      </c>
      <c r="AI210" s="22">
        <f t="shared" si="51"/>
        <v>0</v>
      </c>
      <c r="AJ210" s="22">
        <f t="shared" si="52"/>
        <v>0</v>
      </c>
      <c r="AK210" s="22">
        <f t="shared" si="53"/>
        <v>0</v>
      </c>
      <c r="AL210" s="22">
        <f t="shared" si="54"/>
        <v>0</v>
      </c>
      <c r="AM210" s="22">
        <f t="shared" si="55"/>
        <v>0</v>
      </c>
      <c r="AN210" s="22">
        <f t="shared" si="56"/>
        <v>0</v>
      </c>
      <c r="AO210" s="418" t="b">
        <f t="shared" si="57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58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si="60"/>
        <v>0</v>
      </c>
      <c r="AW210" s="67">
        <f t="shared" si="61"/>
        <v>0</v>
      </c>
      <c r="AX210" s="397">
        <f t="shared" si="62"/>
        <v>0</v>
      </c>
      <c r="AY210" s="32"/>
      <c r="AZ210" s="32"/>
      <c r="BA210" s="423" t="str">
        <f t="shared" si="59"/>
        <v xml:space="preserve"> </v>
      </c>
    </row>
    <row r="211" spans="1:53" s="339" customFormat="1" ht="15" x14ac:dyDescent="0.2">
      <c r="A211" s="32"/>
      <c r="B211" s="32"/>
      <c r="C211" s="410">
        <f t="shared" si="63"/>
        <v>190</v>
      </c>
      <c r="D211" s="424"/>
      <c r="E211" s="424"/>
      <c r="F211" s="436"/>
      <c r="G211" s="410"/>
      <c r="H211" s="410"/>
      <c r="I211" s="413" t="str">
        <f t="shared" si="47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49"/>
        <v>-</v>
      </c>
      <c r="M211" s="425"/>
      <c r="N211" s="425"/>
      <c r="O211" s="160" t="str">
        <f t="shared" si="48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50"/>
        <v>OK</v>
      </c>
      <c r="AI211" s="22">
        <f t="shared" si="51"/>
        <v>0</v>
      </c>
      <c r="AJ211" s="22">
        <f t="shared" si="52"/>
        <v>0</v>
      </c>
      <c r="AK211" s="22">
        <f t="shared" si="53"/>
        <v>0</v>
      </c>
      <c r="AL211" s="22">
        <f t="shared" si="54"/>
        <v>0</v>
      </c>
      <c r="AM211" s="22">
        <f t="shared" si="55"/>
        <v>0</v>
      </c>
      <c r="AN211" s="22">
        <f t="shared" si="56"/>
        <v>0</v>
      </c>
      <c r="AO211" s="418" t="b">
        <f t="shared" si="57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58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60"/>
        <v>0</v>
      </c>
      <c r="AW211" s="67">
        <f t="shared" si="61"/>
        <v>0</v>
      </c>
      <c r="AX211" s="397">
        <f t="shared" si="62"/>
        <v>0</v>
      </c>
      <c r="AY211" s="32"/>
      <c r="AZ211" s="32"/>
      <c r="BA211" s="423" t="str">
        <f t="shared" si="59"/>
        <v xml:space="preserve"> </v>
      </c>
    </row>
    <row r="212" spans="1:53" s="339" customFormat="1" ht="15" x14ac:dyDescent="0.2">
      <c r="A212" s="32"/>
      <c r="B212" s="32"/>
      <c r="C212" s="410">
        <f t="shared" si="63"/>
        <v>191</v>
      </c>
      <c r="D212" s="424"/>
      <c r="E212" s="424"/>
      <c r="F212" s="436"/>
      <c r="G212" s="410"/>
      <c r="H212" s="410"/>
      <c r="I212" s="413" t="str">
        <f t="shared" si="47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49"/>
        <v>-</v>
      </c>
      <c r="M212" s="425"/>
      <c r="N212" s="425"/>
      <c r="O212" s="160" t="str">
        <f t="shared" si="48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50"/>
        <v>OK</v>
      </c>
      <c r="AI212" s="22">
        <f t="shared" si="51"/>
        <v>0</v>
      </c>
      <c r="AJ212" s="22">
        <f t="shared" si="52"/>
        <v>0</v>
      </c>
      <c r="AK212" s="22">
        <f t="shared" si="53"/>
        <v>0</v>
      </c>
      <c r="AL212" s="22">
        <f t="shared" si="54"/>
        <v>0</v>
      </c>
      <c r="AM212" s="22">
        <f t="shared" si="55"/>
        <v>0</v>
      </c>
      <c r="AN212" s="22">
        <f t="shared" si="56"/>
        <v>0</v>
      </c>
      <c r="AO212" s="418" t="b">
        <f t="shared" si="57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58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60"/>
        <v>0</v>
      </c>
      <c r="AW212" s="67">
        <f t="shared" si="61"/>
        <v>0</v>
      </c>
      <c r="AX212" s="397">
        <f t="shared" si="62"/>
        <v>0</v>
      </c>
      <c r="AY212" s="32"/>
      <c r="AZ212" s="32"/>
      <c r="BA212" s="423" t="str">
        <f t="shared" si="59"/>
        <v xml:space="preserve"> </v>
      </c>
    </row>
    <row r="213" spans="1:53" s="339" customFormat="1" ht="15" x14ac:dyDescent="0.2">
      <c r="A213" s="32"/>
      <c r="B213" s="32"/>
      <c r="C213" s="410">
        <f t="shared" si="63"/>
        <v>192</v>
      </c>
      <c r="D213" s="424"/>
      <c r="E213" s="424"/>
      <c r="F213" s="436"/>
      <c r="G213" s="410"/>
      <c r="H213" s="410"/>
      <c r="I213" s="413" t="str">
        <f t="shared" ref="I213:I347" si="64">IF(K213="s",A213*B213,"-")</f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49"/>
        <v>-</v>
      </c>
      <c r="M213" s="425"/>
      <c r="N213" s="425"/>
      <c r="O213" s="160" t="str">
        <f t="shared" ref="O213:O347" si="65">IF(K213="S",IF(D213&lt;E213,E213,D213),"-")</f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50"/>
        <v>OK</v>
      </c>
      <c r="AI213" s="22">
        <f t="shared" si="51"/>
        <v>0</v>
      </c>
      <c r="AJ213" s="22">
        <f t="shared" si="52"/>
        <v>0</v>
      </c>
      <c r="AK213" s="22">
        <f t="shared" si="53"/>
        <v>0</v>
      </c>
      <c r="AL213" s="22">
        <f t="shared" si="54"/>
        <v>0</v>
      </c>
      <c r="AM213" s="22">
        <f t="shared" si="55"/>
        <v>0</v>
      </c>
      <c r="AN213" s="22">
        <f t="shared" si="56"/>
        <v>0</v>
      </c>
      <c r="AO213" s="418" t="b">
        <f t="shared" si="57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58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60"/>
        <v>0</v>
      </c>
      <c r="AW213" s="67">
        <f t="shared" si="61"/>
        <v>0</v>
      </c>
      <c r="AX213" s="397">
        <f t="shared" si="62"/>
        <v>0</v>
      </c>
      <c r="AY213" s="32"/>
      <c r="AZ213" s="32"/>
      <c r="BA213" s="423" t="str">
        <f t="shared" si="59"/>
        <v xml:space="preserve"> </v>
      </c>
    </row>
    <row r="214" spans="1:53" s="339" customFormat="1" ht="15" x14ac:dyDescent="0.2">
      <c r="A214" s="32"/>
      <c r="B214" s="32"/>
      <c r="C214" s="410">
        <f t="shared" si="63"/>
        <v>193</v>
      </c>
      <c r="D214" s="424"/>
      <c r="E214" s="424"/>
      <c r="F214" s="436"/>
      <c r="G214" s="410"/>
      <c r="H214" s="410"/>
      <c r="I214" s="413" t="str">
        <f t="shared" si="64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ref="L214:L350" si="66">IF(K214="s",AT214,AP214)</f>
        <v>-</v>
      </c>
      <c r="M214" s="425"/>
      <c r="N214" s="425"/>
      <c r="O214" s="160" t="str">
        <f t="shared" si="65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ref="AH214:AH351" si="67">IF(F214&gt;(A214*12),"error","OK")</f>
        <v>OK</v>
      </c>
      <c r="AI214" s="22">
        <f t="shared" ref="AI214:AI351" si="68">IF(O214="-",0,IF(O214&gt;7.999,1,0))</f>
        <v>0</v>
      </c>
      <c r="AJ214" s="22">
        <f t="shared" ref="AJ214:AJ351" si="69">IF(O214&lt;8,IF(O214&gt;3.999,1,0),0)</f>
        <v>0</v>
      </c>
      <c r="AK214" s="22">
        <f t="shared" ref="AK214:AK351" si="70">IF(O214&lt;4,IF(O214&gt;0,1,0),0)</f>
        <v>0</v>
      </c>
      <c r="AL214" s="22">
        <f t="shared" ref="AL214:AL351" si="71">IF(K214="S",1,0)</f>
        <v>0</v>
      </c>
      <c r="AM214" s="22">
        <f t="shared" ref="AM214:AM351" si="72">IF(K214="C",1,0)</f>
        <v>0</v>
      </c>
      <c r="AN214" s="22">
        <f t="shared" ref="AN214:AN351" si="73">IF(K214="c",F214/12,0)</f>
        <v>0</v>
      </c>
      <c r="AO214" s="418" t="b">
        <f t="shared" ref="AO214:AO351" si="74">IF(K214="s",IF(A214&gt;B214,A214,B214))</f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ref="AR214:AR351" si="75">IF(K214="s",J214,"-")</f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60"/>
        <v>0</v>
      </c>
      <c r="AW214" s="67">
        <f t="shared" si="61"/>
        <v>0</v>
      </c>
      <c r="AX214" s="397">
        <f t="shared" si="62"/>
        <v>0</v>
      </c>
      <c r="AY214" s="32"/>
      <c r="AZ214" s="32"/>
      <c r="BA214" s="423" t="str">
        <f t="shared" si="59"/>
        <v xml:space="preserve"> </v>
      </c>
    </row>
    <row r="215" spans="1:53" s="339" customFormat="1" ht="15" x14ac:dyDescent="0.2">
      <c r="A215" s="32"/>
      <c r="B215" s="32"/>
      <c r="C215" s="410">
        <f t="shared" si="63"/>
        <v>194</v>
      </c>
      <c r="D215" s="424"/>
      <c r="E215" s="424"/>
      <c r="F215" s="436"/>
      <c r="G215" s="410"/>
      <c r="H215" s="410"/>
      <c r="I215" s="413" t="str">
        <f t="shared" si="64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66"/>
        <v>-</v>
      </c>
      <c r="M215" s="425"/>
      <c r="N215" s="425"/>
      <c r="O215" s="160" t="str">
        <f t="shared" si="65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67"/>
        <v>OK</v>
      </c>
      <c r="AI215" s="22">
        <f t="shared" si="68"/>
        <v>0</v>
      </c>
      <c r="AJ215" s="22">
        <f t="shared" si="69"/>
        <v>0</v>
      </c>
      <c r="AK215" s="22">
        <f t="shared" si="70"/>
        <v>0</v>
      </c>
      <c r="AL215" s="22">
        <f t="shared" si="71"/>
        <v>0</v>
      </c>
      <c r="AM215" s="22">
        <f t="shared" si="72"/>
        <v>0</v>
      </c>
      <c r="AN215" s="22">
        <f t="shared" si="73"/>
        <v>0</v>
      </c>
      <c r="AO215" s="418" t="b">
        <f t="shared" si="74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75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60"/>
        <v>0</v>
      </c>
      <c r="AW215" s="67">
        <f t="shared" si="61"/>
        <v>0</v>
      </c>
      <c r="AX215" s="397">
        <f t="shared" si="62"/>
        <v>0</v>
      </c>
      <c r="AY215" s="32"/>
      <c r="AZ215" s="32"/>
      <c r="BA215" s="423" t="str">
        <f t="shared" ref="BA215:BA351" si="76">IF(BB215="s",(AV215+AW215)/16*AX215/12," ")</f>
        <v xml:space="preserve"> </v>
      </c>
    </row>
    <row r="216" spans="1:53" s="339" customFormat="1" ht="15" x14ac:dyDescent="0.2">
      <c r="A216" s="32"/>
      <c r="B216" s="32"/>
      <c r="C216" s="410">
        <f t="shared" si="63"/>
        <v>195</v>
      </c>
      <c r="D216" s="424"/>
      <c r="E216" s="424"/>
      <c r="F216" s="436"/>
      <c r="G216" s="410"/>
      <c r="H216" s="410"/>
      <c r="I216" s="413" t="str">
        <f t="shared" si="64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66"/>
        <v>-</v>
      </c>
      <c r="M216" s="425"/>
      <c r="N216" s="425"/>
      <c r="O216" s="160" t="str">
        <f t="shared" si="65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67"/>
        <v>OK</v>
      </c>
      <c r="AI216" s="22">
        <f t="shared" si="68"/>
        <v>0</v>
      </c>
      <c r="AJ216" s="22">
        <f t="shared" si="69"/>
        <v>0</v>
      </c>
      <c r="AK216" s="22">
        <f t="shared" si="70"/>
        <v>0</v>
      </c>
      <c r="AL216" s="22">
        <f t="shared" si="71"/>
        <v>0</v>
      </c>
      <c r="AM216" s="22">
        <f t="shared" si="72"/>
        <v>0</v>
      </c>
      <c r="AN216" s="22">
        <f t="shared" si="73"/>
        <v>0</v>
      </c>
      <c r="AO216" s="418" t="b">
        <f t="shared" si="74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75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60"/>
        <v>0</v>
      </c>
      <c r="AW216" s="67">
        <f t="shared" si="61"/>
        <v>0</v>
      </c>
      <c r="AX216" s="397">
        <f t="shared" si="62"/>
        <v>0</v>
      </c>
      <c r="AY216" s="32"/>
      <c r="AZ216" s="32"/>
      <c r="BA216" s="423" t="str">
        <f t="shared" si="76"/>
        <v xml:space="preserve"> </v>
      </c>
    </row>
    <row r="217" spans="1:53" s="339" customFormat="1" ht="15" x14ac:dyDescent="0.2">
      <c r="A217" s="32"/>
      <c r="B217" s="32"/>
      <c r="C217" s="410">
        <f t="shared" si="63"/>
        <v>196</v>
      </c>
      <c r="D217" s="424"/>
      <c r="E217" s="424"/>
      <c r="F217" s="436"/>
      <c r="G217" s="410"/>
      <c r="H217" s="410"/>
      <c r="I217" s="413" t="str">
        <f t="shared" si="64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66"/>
        <v>-</v>
      </c>
      <c r="M217" s="425"/>
      <c r="N217" s="425"/>
      <c r="O217" s="160" t="str">
        <f t="shared" si="65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67"/>
        <v>OK</v>
      </c>
      <c r="AI217" s="22">
        <f t="shared" si="68"/>
        <v>0</v>
      </c>
      <c r="AJ217" s="22">
        <f t="shared" si="69"/>
        <v>0</v>
      </c>
      <c r="AK217" s="22">
        <f t="shared" si="70"/>
        <v>0</v>
      </c>
      <c r="AL217" s="22">
        <f t="shared" si="71"/>
        <v>0</v>
      </c>
      <c r="AM217" s="22">
        <f t="shared" si="72"/>
        <v>0</v>
      </c>
      <c r="AN217" s="22">
        <f t="shared" si="73"/>
        <v>0</v>
      </c>
      <c r="AO217" s="418" t="b">
        <f t="shared" si="74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75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60"/>
        <v>0</v>
      </c>
      <c r="AW217" s="67">
        <f t="shared" si="61"/>
        <v>0</v>
      </c>
      <c r="AX217" s="397">
        <f t="shared" si="62"/>
        <v>0</v>
      </c>
      <c r="AY217" s="32"/>
      <c r="AZ217" s="32"/>
      <c r="BA217" s="423" t="str">
        <f t="shared" si="76"/>
        <v xml:space="preserve"> </v>
      </c>
    </row>
    <row r="218" spans="1:53" s="339" customFormat="1" ht="15" x14ac:dyDescent="0.2">
      <c r="A218" s="32"/>
      <c r="B218" s="32"/>
      <c r="C218" s="410">
        <f t="shared" si="63"/>
        <v>197</v>
      </c>
      <c r="D218" s="424"/>
      <c r="E218" s="424"/>
      <c r="F218" s="436"/>
      <c r="G218" s="410"/>
      <c r="H218" s="410"/>
      <c r="I218" s="413" t="str">
        <f t="shared" si="64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66"/>
        <v>-</v>
      </c>
      <c r="M218" s="425"/>
      <c r="N218" s="425"/>
      <c r="O218" s="160" t="str">
        <f t="shared" si="65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67"/>
        <v>OK</v>
      </c>
      <c r="AI218" s="22">
        <f t="shared" si="68"/>
        <v>0</v>
      </c>
      <c r="AJ218" s="22">
        <f t="shared" si="69"/>
        <v>0</v>
      </c>
      <c r="AK218" s="22">
        <f t="shared" si="70"/>
        <v>0</v>
      </c>
      <c r="AL218" s="22">
        <f t="shared" si="71"/>
        <v>0</v>
      </c>
      <c r="AM218" s="22">
        <f t="shared" si="72"/>
        <v>0</v>
      </c>
      <c r="AN218" s="22">
        <f t="shared" si="73"/>
        <v>0</v>
      </c>
      <c r="AO218" s="418" t="b">
        <f t="shared" si="74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75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60"/>
        <v>0</v>
      </c>
      <c r="AW218" s="67">
        <f t="shared" si="61"/>
        <v>0</v>
      </c>
      <c r="AX218" s="397">
        <f t="shared" si="62"/>
        <v>0</v>
      </c>
      <c r="AY218" s="32"/>
      <c r="AZ218" s="32"/>
      <c r="BA218" s="423" t="str">
        <f t="shared" si="76"/>
        <v xml:space="preserve"> </v>
      </c>
    </row>
    <row r="219" spans="1:53" s="339" customFormat="1" ht="15" x14ac:dyDescent="0.2">
      <c r="A219" s="32"/>
      <c r="B219" s="32"/>
      <c r="C219" s="410">
        <f t="shared" si="63"/>
        <v>198</v>
      </c>
      <c r="D219" s="424"/>
      <c r="E219" s="424"/>
      <c r="F219" s="436"/>
      <c r="G219" s="410"/>
      <c r="H219" s="410"/>
      <c r="I219" s="413" t="str">
        <f t="shared" si="64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66"/>
        <v>-</v>
      </c>
      <c r="M219" s="425"/>
      <c r="N219" s="425"/>
      <c r="O219" s="160" t="str">
        <f t="shared" si="65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67"/>
        <v>OK</v>
      </c>
      <c r="AI219" s="22">
        <f t="shared" si="68"/>
        <v>0</v>
      </c>
      <c r="AJ219" s="22">
        <f t="shared" si="69"/>
        <v>0</v>
      </c>
      <c r="AK219" s="22">
        <f t="shared" si="70"/>
        <v>0</v>
      </c>
      <c r="AL219" s="22">
        <f t="shared" si="71"/>
        <v>0</v>
      </c>
      <c r="AM219" s="22">
        <f t="shared" si="72"/>
        <v>0</v>
      </c>
      <c r="AN219" s="22">
        <f t="shared" si="73"/>
        <v>0</v>
      </c>
      <c r="AO219" s="418" t="b">
        <f t="shared" si="74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75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60"/>
        <v>0</v>
      </c>
      <c r="AW219" s="67">
        <f t="shared" si="61"/>
        <v>0</v>
      </c>
      <c r="AX219" s="397">
        <f t="shared" si="62"/>
        <v>0</v>
      </c>
      <c r="AY219" s="32"/>
      <c r="AZ219" s="32"/>
      <c r="BA219" s="423" t="str">
        <f t="shared" si="76"/>
        <v xml:space="preserve"> </v>
      </c>
    </row>
    <row r="220" spans="1:53" s="339" customFormat="1" ht="15" x14ac:dyDescent="0.2">
      <c r="A220" s="32"/>
      <c r="B220" s="32"/>
      <c r="C220" s="410">
        <f t="shared" si="63"/>
        <v>199</v>
      </c>
      <c r="D220" s="424"/>
      <c r="E220" s="424"/>
      <c r="F220" s="436"/>
      <c r="G220" s="410"/>
      <c r="H220" s="410"/>
      <c r="I220" s="413" t="str">
        <f t="shared" si="64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66"/>
        <v>-</v>
      </c>
      <c r="M220" s="425"/>
      <c r="N220" s="425"/>
      <c r="O220" s="160" t="str">
        <f t="shared" si="65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67"/>
        <v>OK</v>
      </c>
      <c r="AI220" s="22">
        <f t="shared" si="68"/>
        <v>0</v>
      </c>
      <c r="AJ220" s="22">
        <f t="shared" si="69"/>
        <v>0</v>
      </c>
      <c r="AK220" s="22">
        <f t="shared" si="70"/>
        <v>0</v>
      </c>
      <c r="AL220" s="22">
        <f t="shared" si="71"/>
        <v>0</v>
      </c>
      <c r="AM220" s="22">
        <f t="shared" si="72"/>
        <v>0</v>
      </c>
      <c r="AN220" s="22">
        <f t="shared" si="73"/>
        <v>0</v>
      </c>
      <c r="AO220" s="418" t="b">
        <f t="shared" si="74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75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60"/>
        <v>0</v>
      </c>
      <c r="AW220" s="67">
        <f t="shared" si="61"/>
        <v>0</v>
      </c>
      <c r="AX220" s="397">
        <f t="shared" si="62"/>
        <v>0</v>
      </c>
      <c r="AY220" s="32"/>
      <c r="AZ220" s="32"/>
      <c r="BA220" s="423" t="str">
        <f t="shared" si="76"/>
        <v xml:space="preserve"> </v>
      </c>
    </row>
    <row r="221" spans="1:53" s="339" customFormat="1" ht="15" x14ac:dyDescent="0.2">
      <c r="A221" s="32"/>
      <c r="B221" s="32"/>
      <c r="C221" s="410">
        <f t="shared" si="63"/>
        <v>200</v>
      </c>
      <c r="D221" s="424"/>
      <c r="E221" s="424"/>
      <c r="F221" s="436"/>
      <c r="G221" s="410"/>
      <c r="H221" s="410"/>
      <c r="I221" s="413" t="str">
        <f t="shared" ref="I221:I284" si="77">IF(K221="s",A221*B221,"-")</f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ref="L221:L284" si="78">IF(K221="s",AT221,AP221)</f>
        <v>-</v>
      </c>
      <c r="M221" s="425"/>
      <c r="N221" s="425"/>
      <c r="O221" s="160" t="str">
        <f t="shared" ref="O221:O284" si="79">IF(K221="S",IF(D221&lt;E221,E221,D221),"-")</f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ref="AH221:AH284" si="80">IF(F221&gt;(A221*12),"error","OK")</f>
        <v>OK</v>
      </c>
      <c r="AI221" s="22">
        <f t="shared" ref="AI221:AI284" si="81">IF(O221="-",0,IF(O221&gt;7.999,1,0))</f>
        <v>0</v>
      </c>
      <c r="AJ221" s="22">
        <f t="shared" ref="AJ221:AJ284" si="82">IF(O221&lt;8,IF(O221&gt;3.999,1,0),0)</f>
        <v>0</v>
      </c>
      <c r="AK221" s="22">
        <f t="shared" ref="AK221:AK284" si="83">IF(O221&lt;4,IF(O221&gt;0,1,0),0)</f>
        <v>0</v>
      </c>
      <c r="AL221" s="22">
        <f t="shared" ref="AL221:AL284" si="84">IF(K221="S",1,0)</f>
        <v>0</v>
      </c>
      <c r="AM221" s="22">
        <f t="shared" ref="AM221:AM284" si="85">IF(K221="C",1,0)</f>
        <v>0</v>
      </c>
      <c r="AN221" s="22">
        <f t="shared" ref="AN221:AN284" si="86">IF(K221="c",F221/12,0)</f>
        <v>0</v>
      </c>
      <c r="AO221" s="418" t="b">
        <f t="shared" ref="AO221:AO284" si="87">IF(K221="s",IF(A221&gt;B221,A221,B221))</f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ref="AR221:AR284" si="88">IF(K221="s",J221,"-")</f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ref="AV221:AV284" si="89">IF(AI221=1,AT221,0)</f>
        <v>0</v>
      </c>
      <c r="AW221" s="67">
        <f t="shared" ref="AW221:AW284" si="90">IF(AJ221=1,AT221,0)</f>
        <v>0</v>
      </c>
      <c r="AX221" s="397">
        <f t="shared" ref="AX221:AX284" si="91">IF(AK221=1,AT221,0)</f>
        <v>0</v>
      </c>
      <c r="AY221" s="32"/>
      <c r="AZ221" s="32"/>
      <c r="BA221" s="423" t="str">
        <f t="shared" ref="BA221:BA284" si="92">IF(BB221="s",(AV221+AW221)/16*AX221/12," ")</f>
        <v xml:space="preserve"> </v>
      </c>
    </row>
    <row r="222" spans="1:53" s="339" customFormat="1" ht="15" x14ac:dyDescent="0.2">
      <c r="A222" s="32"/>
      <c r="B222" s="32"/>
      <c r="C222" s="410">
        <f t="shared" si="63"/>
        <v>201</v>
      </c>
      <c r="D222" s="424"/>
      <c r="E222" s="424"/>
      <c r="F222" s="436"/>
      <c r="G222" s="410"/>
      <c r="H222" s="410"/>
      <c r="I222" s="413" t="str">
        <f t="shared" si="77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78"/>
        <v>-</v>
      </c>
      <c r="M222" s="425"/>
      <c r="N222" s="425"/>
      <c r="O222" s="160" t="str">
        <f t="shared" si="79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80"/>
        <v>OK</v>
      </c>
      <c r="AI222" s="22">
        <f t="shared" si="81"/>
        <v>0</v>
      </c>
      <c r="AJ222" s="22">
        <f t="shared" si="82"/>
        <v>0</v>
      </c>
      <c r="AK222" s="22">
        <f t="shared" si="83"/>
        <v>0</v>
      </c>
      <c r="AL222" s="22">
        <f t="shared" si="84"/>
        <v>0</v>
      </c>
      <c r="AM222" s="22">
        <f t="shared" si="85"/>
        <v>0</v>
      </c>
      <c r="AN222" s="22">
        <f t="shared" si="86"/>
        <v>0</v>
      </c>
      <c r="AO222" s="418" t="b">
        <f t="shared" si="87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88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89"/>
        <v>0</v>
      </c>
      <c r="AW222" s="67">
        <f t="shared" si="90"/>
        <v>0</v>
      </c>
      <c r="AX222" s="397">
        <f t="shared" si="91"/>
        <v>0</v>
      </c>
      <c r="AY222" s="32"/>
      <c r="AZ222" s="32"/>
      <c r="BA222" s="423" t="str">
        <f t="shared" si="92"/>
        <v xml:space="preserve"> </v>
      </c>
    </row>
    <row r="223" spans="1:53" s="339" customFormat="1" ht="15" x14ac:dyDescent="0.2">
      <c r="A223" s="32"/>
      <c r="B223" s="32"/>
      <c r="C223" s="410">
        <f t="shared" si="63"/>
        <v>202</v>
      </c>
      <c r="D223" s="424"/>
      <c r="E223" s="424"/>
      <c r="F223" s="436"/>
      <c r="G223" s="410"/>
      <c r="H223" s="410"/>
      <c r="I223" s="413" t="str">
        <f t="shared" si="77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78"/>
        <v>-</v>
      </c>
      <c r="M223" s="425"/>
      <c r="N223" s="425"/>
      <c r="O223" s="160" t="str">
        <f t="shared" si="79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80"/>
        <v>OK</v>
      </c>
      <c r="AI223" s="22">
        <f t="shared" si="81"/>
        <v>0</v>
      </c>
      <c r="AJ223" s="22">
        <f t="shared" si="82"/>
        <v>0</v>
      </c>
      <c r="AK223" s="22">
        <f t="shared" si="83"/>
        <v>0</v>
      </c>
      <c r="AL223" s="22">
        <f t="shared" si="84"/>
        <v>0</v>
      </c>
      <c r="AM223" s="22">
        <f t="shared" si="85"/>
        <v>0</v>
      </c>
      <c r="AN223" s="22">
        <f t="shared" si="86"/>
        <v>0</v>
      </c>
      <c r="AO223" s="418" t="b">
        <f t="shared" si="87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88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89"/>
        <v>0</v>
      </c>
      <c r="AW223" s="67">
        <f t="shared" si="90"/>
        <v>0</v>
      </c>
      <c r="AX223" s="397">
        <f t="shared" si="91"/>
        <v>0</v>
      </c>
      <c r="AY223" s="32"/>
      <c r="AZ223" s="32"/>
      <c r="BA223" s="423" t="str">
        <f t="shared" si="92"/>
        <v xml:space="preserve"> </v>
      </c>
    </row>
    <row r="224" spans="1:53" s="339" customFormat="1" ht="15" x14ac:dyDescent="0.2">
      <c r="A224" s="32"/>
      <c r="B224" s="32"/>
      <c r="C224" s="410">
        <f t="shared" si="63"/>
        <v>203</v>
      </c>
      <c r="D224" s="424"/>
      <c r="E224" s="424"/>
      <c r="F224" s="436"/>
      <c r="G224" s="410"/>
      <c r="H224" s="410"/>
      <c r="I224" s="413" t="str">
        <f t="shared" si="77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78"/>
        <v>-</v>
      </c>
      <c r="M224" s="425"/>
      <c r="N224" s="425"/>
      <c r="O224" s="160" t="str">
        <f t="shared" si="79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80"/>
        <v>OK</v>
      </c>
      <c r="AI224" s="22">
        <f t="shared" si="81"/>
        <v>0</v>
      </c>
      <c r="AJ224" s="22">
        <f t="shared" si="82"/>
        <v>0</v>
      </c>
      <c r="AK224" s="22">
        <f t="shared" si="83"/>
        <v>0</v>
      </c>
      <c r="AL224" s="22">
        <f t="shared" si="84"/>
        <v>0</v>
      </c>
      <c r="AM224" s="22">
        <f t="shared" si="85"/>
        <v>0</v>
      </c>
      <c r="AN224" s="22">
        <f t="shared" si="86"/>
        <v>0</v>
      </c>
      <c r="AO224" s="418" t="b">
        <f t="shared" si="87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88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89"/>
        <v>0</v>
      </c>
      <c r="AW224" s="67">
        <f t="shared" si="90"/>
        <v>0</v>
      </c>
      <c r="AX224" s="397">
        <f t="shared" si="91"/>
        <v>0</v>
      </c>
      <c r="AY224" s="32"/>
      <c r="AZ224" s="32"/>
      <c r="BA224" s="423" t="str">
        <f t="shared" si="92"/>
        <v xml:space="preserve"> </v>
      </c>
    </row>
    <row r="225" spans="1:53" s="339" customFormat="1" ht="15" x14ac:dyDescent="0.2">
      <c r="A225" s="32"/>
      <c r="B225" s="32"/>
      <c r="C225" s="410">
        <f t="shared" si="63"/>
        <v>204</v>
      </c>
      <c r="D225" s="424"/>
      <c r="E225" s="424"/>
      <c r="F225" s="436"/>
      <c r="G225" s="410"/>
      <c r="H225" s="410"/>
      <c r="I225" s="413" t="str">
        <f t="shared" si="77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78"/>
        <v>-</v>
      </c>
      <c r="M225" s="425"/>
      <c r="N225" s="425"/>
      <c r="O225" s="160" t="str">
        <f t="shared" si="79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80"/>
        <v>OK</v>
      </c>
      <c r="AI225" s="22">
        <f t="shared" si="81"/>
        <v>0</v>
      </c>
      <c r="AJ225" s="22">
        <f t="shared" si="82"/>
        <v>0</v>
      </c>
      <c r="AK225" s="22">
        <f t="shared" si="83"/>
        <v>0</v>
      </c>
      <c r="AL225" s="22">
        <f t="shared" si="84"/>
        <v>0</v>
      </c>
      <c r="AM225" s="22">
        <f t="shared" si="85"/>
        <v>0</v>
      </c>
      <c r="AN225" s="22">
        <f t="shared" si="86"/>
        <v>0</v>
      </c>
      <c r="AO225" s="418" t="b">
        <f t="shared" si="87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88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89"/>
        <v>0</v>
      </c>
      <c r="AW225" s="67">
        <f t="shared" si="90"/>
        <v>0</v>
      </c>
      <c r="AX225" s="397">
        <f t="shared" si="91"/>
        <v>0</v>
      </c>
      <c r="AY225" s="32"/>
      <c r="AZ225" s="32"/>
      <c r="BA225" s="423" t="str">
        <f t="shared" si="92"/>
        <v xml:space="preserve"> </v>
      </c>
    </row>
    <row r="226" spans="1:53" s="339" customFormat="1" ht="15" x14ac:dyDescent="0.2">
      <c r="A226" s="32"/>
      <c r="B226" s="32"/>
      <c r="C226" s="410">
        <f t="shared" si="63"/>
        <v>205</v>
      </c>
      <c r="D226" s="424"/>
      <c r="E226" s="424"/>
      <c r="F226" s="436"/>
      <c r="G226" s="410"/>
      <c r="H226" s="410"/>
      <c r="I226" s="413" t="str">
        <f t="shared" si="77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78"/>
        <v>-</v>
      </c>
      <c r="M226" s="425"/>
      <c r="N226" s="425"/>
      <c r="O226" s="160" t="str">
        <f t="shared" si="79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80"/>
        <v>OK</v>
      </c>
      <c r="AI226" s="22">
        <f t="shared" si="81"/>
        <v>0</v>
      </c>
      <c r="AJ226" s="22">
        <f t="shared" si="82"/>
        <v>0</v>
      </c>
      <c r="AK226" s="22">
        <f t="shared" si="83"/>
        <v>0</v>
      </c>
      <c r="AL226" s="22">
        <f t="shared" si="84"/>
        <v>0</v>
      </c>
      <c r="AM226" s="22">
        <f t="shared" si="85"/>
        <v>0</v>
      </c>
      <c r="AN226" s="22">
        <f t="shared" si="86"/>
        <v>0</v>
      </c>
      <c r="AO226" s="418" t="b">
        <f t="shared" si="87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88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89"/>
        <v>0</v>
      </c>
      <c r="AW226" s="67">
        <f t="shared" si="90"/>
        <v>0</v>
      </c>
      <c r="AX226" s="397">
        <f t="shared" si="91"/>
        <v>0</v>
      </c>
      <c r="AY226" s="32"/>
      <c r="AZ226" s="32"/>
      <c r="BA226" s="423" t="str">
        <f t="shared" si="92"/>
        <v xml:space="preserve"> </v>
      </c>
    </row>
    <row r="227" spans="1:53" s="339" customFormat="1" ht="15" x14ac:dyDescent="0.2">
      <c r="A227" s="32"/>
      <c r="B227" s="32"/>
      <c r="C227" s="410">
        <f t="shared" si="63"/>
        <v>206</v>
      </c>
      <c r="D227" s="424"/>
      <c r="E227" s="424"/>
      <c r="F227" s="436"/>
      <c r="G227" s="410"/>
      <c r="H227" s="410"/>
      <c r="I227" s="413" t="str">
        <f t="shared" si="77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78"/>
        <v>-</v>
      </c>
      <c r="M227" s="425"/>
      <c r="N227" s="425"/>
      <c r="O227" s="160" t="str">
        <f t="shared" si="79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80"/>
        <v>OK</v>
      </c>
      <c r="AI227" s="22">
        <f t="shared" si="81"/>
        <v>0</v>
      </c>
      <c r="AJ227" s="22">
        <f t="shared" si="82"/>
        <v>0</v>
      </c>
      <c r="AK227" s="22">
        <f t="shared" si="83"/>
        <v>0</v>
      </c>
      <c r="AL227" s="22">
        <f t="shared" si="84"/>
        <v>0</v>
      </c>
      <c r="AM227" s="22">
        <f t="shared" si="85"/>
        <v>0</v>
      </c>
      <c r="AN227" s="22">
        <f t="shared" si="86"/>
        <v>0</v>
      </c>
      <c r="AO227" s="418" t="b">
        <f t="shared" si="87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88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89"/>
        <v>0</v>
      </c>
      <c r="AW227" s="67">
        <f t="shared" si="90"/>
        <v>0</v>
      </c>
      <c r="AX227" s="397">
        <f t="shared" si="91"/>
        <v>0</v>
      </c>
      <c r="AY227" s="32"/>
      <c r="AZ227" s="32"/>
      <c r="BA227" s="423" t="str">
        <f t="shared" si="92"/>
        <v xml:space="preserve"> </v>
      </c>
    </row>
    <row r="228" spans="1:53" s="339" customFormat="1" ht="15" x14ac:dyDescent="0.2">
      <c r="A228" s="32"/>
      <c r="B228" s="32"/>
      <c r="C228" s="410">
        <f t="shared" si="63"/>
        <v>207</v>
      </c>
      <c r="D228" s="424"/>
      <c r="E228" s="424"/>
      <c r="F228" s="436"/>
      <c r="G228" s="410"/>
      <c r="H228" s="410"/>
      <c r="I228" s="413" t="str">
        <f t="shared" si="77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78"/>
        <v>-</v>
      </c>
      <c r="M228" s="425"/>
      <c r="N228" s="425"/>
      <c r="O228" s="160" t="str">
        <f t="shared" si="79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80"/>
        <v>OK</v>
      </c>
      <c r="AI228" s="22">
        <f t="shared" si="81"/>
        <v>0</v>
      </c>
      <c r="AJ228" s="22">
        <f t="shared" si="82"/>
        <v>0</v>
      </c>
      <c r="AK228" s="22">
        <f t="shared" si="83"/>
        <v>0</v>
      </c>
      <c r="AL228" s="22">
        <f t="shared" si="84"/>
        <v>0</v>
      </c>
      <c r="AM228" s="22">
        <f t="shared" si="85"/>
        <v>0</v>
      </c>
      <c r="AN228" s="22">
        <f t="shared" si="86"/>
        <v>0</v>
      </c>
      <c r="AO228" s="418" t="b">
        <f t="shared" si="87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88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89"/>
        <v>0</v>
      </c>
      <c r="AW228" s="67">
        <f t="shared" si="90"/>
        <v>0</v>
      </c>
      <c r="AX228" s="397">
        <f t="shared" si="91"/>
        <v>0</v>
      </c>
      <c r="AY228" s="32"/>
      <c r="AZ228" s="32"/>
      <c r="BA228" s="423" t="str">
        <f t="shared" si="92"/>
        <v xml:space="preserve"> </v>
      </c>
    </row>
    <row r="229" spans="1:53" s="339" customFormat="1" ht="15" x14ac:dyDescent="0.2">
      <c r="A229" s="32"/>
      <c r="B229" s="32"/>
      <c r="C229" s="410">
        <f t="shared" si="63"/>
        <v>208</v>
      </c>
      <c r="D229" s="424"/>
      <c r="E229" s="424"/>
      <c r="F229" s="436"/>
      <c r="G229" s="410"/>
      <c r="H229" s="410"/>
      <c r="I229" s="413" t="str">
        <f t="shared" si="77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78"/>
        <v>-</v>
      </c>
      <c r="M229" s="425"/>
      <c r="N229" s="425"/>
      <c r="O229" s="160" t="str">
        <f t="shared" si="79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80"/>
        <v>OK</v>
      </c>
      <c r="AI229" s="22">
        <f t="shared" si="81"/>
        <v>0</v>
      </c>
      <c r="AJ229" s="22">
        <f t="shared" si="82"/>
        <v>0</v>
      </c>
      <c r="AK229" s="22">
        <f t="shared" si="83"/>
        <v>0</v>
      </c>
      <c r="AL229" s="22">
        <f t="shared" si="84"/>
        <v>0</v>
      </c>
      <c r="AM229" s="22">
        <f t="shared" si="85"/>
        <v>0</v>
      </c>
      <c r="AN229" s="22">
        <f t="shared" si="86"/>
        <v>0</v>
      </c>
      <c r="AO229" s="418" t="b">
        <f t="shared" si="87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88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89"/>
        <v>0</v>
      </c>
      <c r="AW229" s="67">
        <f t="shared" si="90"/>
        <v>0</v>
      </c>
      <c r="AX229" s="397">
        <f t="shared" si="91"/>
        <v>0</v>
      </c>
      <c r="AY229" s="32"/>
      <c r="AZ229" s="32"/>
      <c r="BA229" s="423" t="str">
        <f t="shared" si="92"/>
        <v xml:space="preserve"> </v>
      </c>
    </row>
    <row r="230" spans="1:53" s="339" customFormat="1" ht="15" x14ac:dyDescent="0.2">
      <c r="A230" s="32"/>
      <c r="B230" s="32"/>
      <c r="C230" s="410">
        <f t="shared" si="63"/>
        <v>209</v>
      </c>
      <c r="D230" s="424"/>
      <c r="E230" s="424"/>
      <c r="F230" s="436"/>
      <c r="G230" s="410"/>
      <c r="H230" s="410"/>
      <c r="I230" s="413" t="str">
        <f t="shared" si="77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78"/>
        <v>-</v>
      </c>
      <c r="M230" s="425"/>
      <c r="N230" s="425"/>
      <c r="O230" s="160" t="str">
        <f t="shared" si="79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80"/>
        <v>OK</v>
      </c>
      <c r="AI230" s="22">
        <f t="shared" si="81"/>
        <v>0</v>
      </c>
      <c r="AJ230" s="22">
        <f t="shared" si="82"/>
        <v>0</v>
      </c>
      <c r="AK230" s="22">
        <f t="shared" si="83"/>
        <v>0</v>
      </c>
      <c r="AL230" s="22">
        <f t="shared" si="84"/>
        <v>0</v>
      </c>
      <c r="AM230" s="22">
        <f t="shared" si="85"/>
        <v>0</v>
      </c>
      <c r="AN230" s="22">
        <f t="shared" si="86"/>
        <v>0</v>
      </c>
      <c r="AO230" s="418" t="b">
        <f t="shared" si="87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88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89"/>
        <v>0</v>
      </c>
      <c r="AW230" s="67">
        <f t="shared" si="90"/>
        <v>0</v>
      </c>
      <c r="AX230" s="397">
        <f t="shared" si="91"/>
        <v>0</v>
      </c>
      <c r="AY230" s="32"/>
      <c r="AZ230" s="32"/>
      <c r="BA230" s="423" t="str">
        <f t="shared" si="92"/>
        <v xml:space="preserve"> </v>
      </c>
    </row>
    <row r="231" spans="1:53" s="339" customFormat="1" ht="15" x14ac:dyDescent="0.2">
      <c r="A231" s="32"/>
      <c r="B231" s="32"/>
      <c r="C231" s="410">
        <f t="shared" si="63"/>
        <v>210</v>
      </c>
      <c r="D231" s="424"/>
      <c r="E231" s="424"/>
      <c r="F231" s="436"/>
      <c r="G231" s="410"/>
      <c r="H231" s="410"/>
      <c r="I231" s="413" t="str">
        <f t="shared" si="77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78"/>
        <v>-</v>
      </c>
      <c r="M231" s="425"/>
      <c r="N231" s="425"/>
      <c r="O231" s="160" t="str">
        <f t="shared" si="79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80"/>
        <v>OK</v>
      </c>
      <c r="AI231" s="22">
        <f t="shared" si="81"/>
        <v>0</v>
      </c>
      <c r="AJ231" s="22">
        <f t="shared" si="82"/>
        <v>0</v>
      </c>
      <c r="AK231" s="22">
        <f t="shared" si="83"/>
        <v>0</v>
      </c>
      <c r="AL231" s="22">
        <f t="shared" si="84"/>
        <v>0</v>
      </c>
      <c r="AM231" s="22">
        <f t="shared" si="85"/>
        <v>0</v>
      </c>
      <c r="AN231" s="22">
        <f t="shared" si="86"/>
        <v>0</v>
      </c>
      <c r="AO231" s="418" t="b">
        <f t="shared" si="87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88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89"/>
        <v>0</v>
      </c>
      <c r="AW231" s="67">
        <f t="shared" si="90"/>
        <v>0</v>
      </c>
      <c r="AX231" s="397">
        <f t="shared" si="91"/>
        <v>0</v>
      </c>
      <c r="AY231" s="32"/>
      <c r="AZ231" s="32"/>
      <c r="BA231" s="423" t="str">
        <f t="shared" si="92"/>
        <v xml:space="preserve"> </v>
      </c>
    </row>
    <row r="232" spans="1:53" s="339" customFormat="1" ht="15" x14ac:dyDescent="0.2">
      <c r="A232" s="32"/>
      <c r="B232" s="32"/>
      <c r="C232" s="410">
        <f t="shared" si="63"/>
        <v>211</v>
      </c>
      <c r="D232" s="424"/>
      <c r="E232" s="424"/>
      <c r="F232" s="436"/>
      <c r="G232" s="410"/>
      <c r="H232" s="410"/>
      <c r="I232" s="413" t="str">
        <f t="shared" si="77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78"/>
        <v>-</v>
      </c>
      <c r="M232" s="425"/>
      <c r="N232" s="425"/>
      <c r="O232" s="160" t="str">
        <f t="shared" si="79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80"/>
        <v>OK</v>
      </c>
      <c r="AI232" s="22">
        <f t="shared" si="81"/>
        <v>0</v>
      </c>
      <c r="AJ232" s="22">
        <f t="shared" si="82"/>
        <v>0</v>
      </c>
      <c r="AK232" s="22">
        <f t="shared" si="83"/>
        <v>0</v>
      </c>
      <c r="AL232" s="22">
        <f t="shared" si="84"/>
        <v>0</v>
      </c>
      <c r="AM232" s="22">
        <f t="shared" si="85"/>
        <v>0</v>
      </c>
      <c r="AN232" s="22">
        <f t="shared" si="86"/>
        <v>0</v>
      </c>
      <c r="AO232" s="418" t="b">
        <f t="shared" si="87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88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89"/>
        <v>0</v>
      </c>
      <c r="AW232" s="67">
        <f t="shared" si="90"/>
        <v>0</v>
      </c>
      <c r="AX232" s="397">
        <f t="shared" si="91"/>
        <v>0</v>
      </c>
      <c r="AY232" s="32"/>
      <c r="AZ232" s="32"/>
      <c r="BA232" s="423" t="str">
        <f t="shared" si="92"/>
        <v xml:space="preserve"> </v>
      </c>
    </row>
    <row r="233" spans="1:53" s="339" customFormat="1" ht="15" x14ac:dyDescent="0.2">
      <c r="A233" s="32"/>
      <c r="B233" s="32"/>
      <c r="C233" s="410">
        <f t="shared" si="63"/>
        <v>212</v>
      </c>
      <c r="D233" s="424"/>
      <c r="E233" s="424"/>
      <c r="F233" s="436"/>
      <c r="G233" s="410"/>
      <c r="H233" s="410"/>
      <c r="I233" s="413" t="str">
        <f t="shared" si="77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78"/>
        <v>-</v>
      </c>
      <c r="M233" s="425"/>
      <c r="N233" s="425"/>
      <c r="O233" s="160" t="str">
        <f t="shared" si="79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80"/>
        <v>OK</v>
      </c>
      <c r="AI233" s="22">
        <f t="shared" si="81"/>
        <v>0</v>
      </c>
      <c r="AJ233" s="22">
        <f t="shared" si="82"/>
        <v>0</v>
      </c>
      <c r="AK233" s="22">
        <f t="shared" si="83"/>
        <v>0</v>
      </c>
      <c r="AL233" s="22">
        <f t="shared" si="84"/>
        <v>0</v>
      </c>
      <c r="AM233" s="22">
        <f t="shared" si="85"/>
        <v>0</v>
      </c>
      <c r="AN233" s="22">
        <f t="shared" si="86"/>
        <v>0</v>
      </c>
      <c r="AO233" s="418" t="b">
        <f t="shared" si="87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88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89"/>
        <v>0</v>
      </c>
      <c r="AW233" s="67">
        <f t="shared" si="90"/>
        <v>0</v>
      </c>
      <c r="AX233" s="397">
        <f t="shared" si="91"/>
        <v>0</v>
      </c>
      <c r="AY233" s="32"/>
      <c r="AZ233" s="32"/>
      <c r="BA233" s="423" t="str">
        <f t="shared" si="92"/>
        <v xml:space="preserve"> </v>
      </c>
    </row>
    <row r="234" spans="1:53" s="339" customFormat="1" ht="15" x14ac:dyDescent="0.2">
      <c r="A234" s="32"/>
      <c r="B234" s="32"/>
      <c r="C234" s="410">
        <f t="shared" si="63"/>
        <v>213</v>
      </c>
      <c r="D234" s="424"/>
      <c r="E234" s="424"/>
      <c r="F234" s="436"/>
      <c r="G234" s="410"/>
      <c r="H234" s="410"/>
      <c r="I234" s="413" t="str">
        <f t="shared" si="77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78"/>
        <v>-</v>
      </c>
      <c r="M234" s="425"/>
      <c r="N234" s="425"/>
      <c r="O234" s="160" t="str">
        <f t="shared" si="79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80"/>
        <v>OK</v>
      </c>
      <c r="AI234" s="22">
        <f t="shared" si="81"/>
        <v>0</v>
      </c>
      <c r="AJ234" s="22">
        <f t="shared" si="82"/>
        <v>0</v>
      </c>
      <c r="AK234" s="22">
        <f t="shared" si="83"/>
        <v>0</v>
      </c>
      <c r="AL234" s="22">
        <f t="shared" si="84"/>
        <v>0</v>
      </c>
      <c r="AM234" s="22">
        <f t="shared" si="85"/>
        <v>0</v>
      </c>
      <c r="AN234" s="22">
        <f t="shared" si="86"/>
        <v>0</v>
      </c>
      <c r="AO234" s="418" t="b">
        <f t="shared" si="87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88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89"/>
        <v>0</v>
      </c>
      <c r="AW234" s="67">
        <f t="shared" si="90"/>
        <v>0</v>
      </c>
      <c r="AX234" s="397">
        <f t="shared" si="91"/>
        <v>0</v>
      </c>
      <c r="AY234" s="32"/>
      <c r="AZ234" s="32"/>
      <c r="BA234" s="423" t="str">
        <f t="shared" si="92"/>
        <v xml:space="preserve"> </v>
      </c>
    </row>
    <row r="235" spans="1:53" s="339" customFormat="1" ht="15" x14ac:dyDescent="0.2">
      <c r="A235" s="32"/>
      <c r="B235" s="32"/>
      <c r="C235" s="410">
        <f t="shared" si="63"/>
        <v>214</v>
      </c>
      <c r="D235" s="424"/>
      <c r="E235" s="424"/>
      <c r="F235" s="436"/>
      <c r="G235" s="410"/>
      <c r="H235" s="410"/>
      <c r="I235" s="413" t="str">
        <f t="shared" si="77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78"/>
        <v>-</v>
      </c>
      <c r="M235" s="425"/>
      <c r="N235" s="425"/>
      <c r="O235" s="160" t="str">
        <f t="shared" si="79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80"/>
        <v>OK</v>
      </c>
      <c r="AI235" s="22">
        <f t="shared" si="81"/>
        <v>0</v>
      </c>
      <c r="AJ235" s="22">
        <f t="shared" si="82"/>
        <v>0</v>
      </c>
      <c r="AK235" s="22">
        <f t="shared" si="83"/>
        <v>0</v>
      </c>
      <c r="AL235" s="22">
        <f t="shared" si="84"/>
        <v>0</v>
      </c>
      <c r="AM235" s="22">
        <f t="shared" si="85"/>
        <v>0</v>
      </c>
      <c r="AN235" s="22">
        <f t="shared" si="86"/>
        <v>0</v>
      </c>
      <c r="AO235" s="418" t="b">
        <f t="shared" si="87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88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89"/>
        <v>0</v>
      </c>
      <c r="AW235" s="67">
        <f t="shared" si="90"/>
        <v>0</v>
      </c>
      <c r="AX235" s="397">
        <f t="shared" si="91"/>
        <v>0</v>
      </c>
      <c r="AY235" s="32"/>
      <c r="AZ235" s="32"/>
      <c r="BA235" s="423" t="str">
        <f t="shared" si="92"/>
        <v xml:space="preserve"> </v>
      </c>
    </row>
    <row r="236" spans="1:53" s="339" customFormat="1" ht="15" x14ac:dyDescent="0.2">
      <c r="A236" s="32"/>
      <c r="B236" s="32"/>
      <c r="C236" s="410">
        <f t="shared" si="63"/>
        <v>215</v>
      </c>
      <c r="D236" s="424"/>
      <c r="E236" s="424"/>
      <c r="F236" s="436"/>
      <c r="G236" s="410"/>
      <c r="H236" s="410"/>
      <c r="I236" s="413" t="str">
        <f t="shared" si="77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78"/>
        <v>-</v>
      </c>
      <c r="M236" s="425"/>
      <c r="N236" s="425"/>
      <c r="O236" s="160" t="str">
        <f t="shared" si="79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80"/>
        <v>OK</v>
      </c>
      <c r="AI236" s="22">
        <f t="shared" si="81"/>
        <v>0</v>
      </c>
      <c r="AJ236" s="22">
        <f t="shared" si="82"/>
        <v>0</v>
      </c>
      <c r="AK236" s="22">
        <f t="shared" si="83"/>
        <v>0</v>
      </c>
      <c r="AL236" s="22">
        <f t="shared" si="84"/>
        <v>0</v>
      </c>
      <c r="AM236" s="22">
        <f t="shared" si="85"/>
        <v>0</v>
      </c>
      <c r="AN236" s="22">
        <f t="shared" si="86"/>
        <v>0</v>
      </c>
      <c r="AO236" s="418" t="b">
        <f t="shared" si="87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88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89"/>
        <v>0</v>
      </c>
      <c r="AW236" s="67">
        <f t="shared" si="90"/>
        <v>0</v>
      </c>
      <c r="AX236" s="397">
        <f t="shared" si="91"/>
        <v>0</v>
      </c>
      <c r="AY236" s="32"/>
      <c r="AZ236" s="32"/>
      <c r="BA236" s="423" t="str">
        <f t="shared" si="92"/>
        <v xml:space="preserve"> </v>
      </c>
    </row>
    <row r="237" spans="1:53" s="339" customFormat="1" ht="15" x14ac:dyDescent="0.2">
      <c r="A237" s="32"/>
      <c r="B237" s="32"/>
      <c r="C237" s="410">
        <f t="shared" si="63"/>
        <v>216</v>
      </c>
      <c r="D237" s="424"/>
      <c r="E237" s="424"/>
      <c r="F237" s="436"/>
      <c r="G237" s="410"/>
      <c r="H237" s="410"/>
      <c r="I237" s="413" t="str">
        <f t="shared" si="77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78"/>
        <v>-</v>
      </c>
      <c r="M237" s="425"/>
      <c r="N237" s="425"/>
      <c r="O237" s="160" t="str">
        <f t="shared" si="79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80"/>
        <v>OK</v>
      </c>
      <c r="AI237" s="22">
        <f t="shared" si="81"/>
        <v>0</v>
      </c>
      <c r="AJ237" s="22">
        <f t="shared" si="82"/>
        <v>0</v>
      </c>
      <c r="AK237" s="22">
        <f t="shared" si="83"/>
        <v>0</v>
      </c>
      <c r="AL237" s="22">
        <f t="shared" si="84"/>
        <v>0</v>
      </c>
      <c r="AM237" s="22">
        <f t="shared" si="85"/>
        <v>0</v>
      </c>
      <c r="AN237" s="22">
        <f t="shared" si="86"/>
        <v>0</v>
      </c>
      <c r="AO237" s="418" t="b">
        <f t="shared" si="87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88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89"/>
        <v>0</v>
      </c>
      <c r="AW237" s="67">
        <f t="shared" si="90"/>
        <v>0</v>
      </c>
      <c r="AX237" s="397">
        <f t="shared" si="91"/>
        <v>0</v>
      </c>
      <c r="AY237" s="32"/>
      <c r="AZ237" s="32"/>
      <c r="BA237" s="423" t="str">
        <f t="shared" si="92"/>
        <v xml:space="preserve"> </v>
      </c>
    </row>
    <row r="238" spans="1:53" s="339" customFormat="1" ht="15" x14ac:dyDescent="0.2">
      <c r="A238" s="32"/>
      <c r="B238" s="32"/>
      <c r="C238" s="410">
        <f t="shared" si="63"/>
        <v>217</v>
      </c>
      <c r="D238" s="424"/>
      <c r="E238" s="424"/>
      <c r="F238" s="436"/>
      <c r="G238" s="410"/>
      <c r="H238" s="410"/>
      <c r="I238" s="413" t="str">
        <f t="shared" si="77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78"/>
        <v>-</v>
      </c>
      <c r="M238" s="425"/>
      <c r="N238" s="425"/>
      <c r="O238" s="160" t="str">
        <f t="shared" si="79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80"/>
        <v>OK</v>
      </c>
      <c r="AI238" s="22">
        <f t="shared" si="81"/>
        <v>0</v>
      </c>
      <c r="AJ238" s="22">
        <f t="shared" si="82"/>
        <v>0</v>
      </c>
      <c r="AK238" s="22">
        <f t="shared" si="83"/>
        <v>0</v>
      </c>
      <c r="AL238" s="22">
        <f t="shared" si="84"/>
        <v>0</v>
      </c>
      <c r="AM238" s="22">
        <f t="shared" si="85"/>
        <v>0</v>
      </c>
      <c r="AN238" s="22">
        <f t="shared" si="86"/>
        <v>0</v>
      </c>
      <c r="AO238" s="418" t="b">
        <f t="shared" si="87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88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89"/>
        <v>0</v>
      </c>
      <c r="AW238" s="67">
        <f t="shared" si="90"/>
        <v>0</v>
      </c>
      <c r="AX238" s="397">
        <f t="shared" si="91"/>
        <v>0</v>
      </c>
      <c r="AY238" s="32"/>
      <c r="AZ238" s="32"/>
      <c r="BA238" s="423" t="str">
        <f t="shared" si="92"/>
        <v xml:space="preserve"> </v>
      </c>
    </row>
    <row r="239" spans="1:53" s="339" customFormat="1" ht="15" x14ac:dyDescent="0.2">
      <c r="A239" s="32"/>
      <c r="B239" s="32"/>
      <c r="C239" s="410">
        <f t="shared" si="63"/>
        <v>218</v>
      </c>
      <c r="D239" s="424"/>
      <c r="E239" s="424"/>
      <c r="F239" s="436"/>
      <c r="G239" s="410"/>
      <c r="H239" s="410"/>
      <c r="I239" s="413" t="str">
        <f t="shared" si="77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78"/>
        <v>-</v>
      </c>
      <c r="M239" s="425"/>
      <c r="N239" s="425"/>
      <c r="O239" s="160" t="str">
        <f t="shared" si="79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80"/>
        <v>OK</v>
      </c>
      <c r="AI239" s="22">
        <f t="shared" si="81"/>
        <v>0</v>
      </c>
      <c r="AJ239" s="22">
        <f t="shared" si="82"/>
        <v>0</v>
      </c>
      <c r="AK239" s="22">
        <f t="shared" si="83"/>
        <v>0</v>
      </c>
      <c r="AL239" s="22">
        <f t="shared" si="84"/>
        <v>0</v>
      </c>
      <c r="AM239" s="22">
        <f t="shared" si="85"/>
        <v>0</v>
      </c>
      <c r="AN239" s="22">
        <f t="shared" si="86"/>
        <v>0</v>
      </c>
      <c r="AO239" s="418" t="b">
        <f t="shared" si="87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88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89"/>
        <v>0</v>
      </c>
      <c r="AW239" s="67">
        <f t="shared" si="90"/>
        <v>0</v>
      </c>
      <c r="AX239" s="397">
        <f t="shared" si="91"/>
        <v>0</v>
      </c>
      <c r="AY239" s="32"/>
      <c r="AZ239" s="32"/>
      <c r="BA239" s="423" t="str">
        <f t="shared" si="92"/>
        <v xml:space="preserve"> </v>
      </c>
    </row>
    <row r="240" spans="1:53" s="339" customFormat="1" ht="15" x14ac:dyDescent="0.2">
      <c r="A240" s="32"/>
      <c r="B240" s="32"/>
      <c r="C240" s="410">
        <f t="shared" si="63"/>
        <v>219</v>
      </c>
      <c r="D240" s="424"/>
      <c r="E240" s="424"/>
      <c r="F240" s="436"/>
      <c r="G240" s="410"/>
      <c r="H240" s="410"/>
      <c r="I240" s="413" t="str">
        <f t="shared" si="77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78"/>
        <v>-</v>
      </c>
      <c r="M240" s="425"/>
      <c r="N240" s="425"/>
      <c r="O240" s="160" t="str">
        <f t="shared" si="79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80"/>
        <v>OK</v>
      </c>
      <c r="AI240" s="22">
        <f t="shared" si="81"/>
        <v>0</v>
      </c>
      <c r="AJ240" s="22">
        <f t="shared" si="82"/>
        <v>0</v>
      </c>
      <c r="AK240" s="22">
        <f t="shared" si="83"/>
        <v>0</v>
      </c>
      <c r="AL240" s="22">
        <f t="shared" si="84"/>
        <v>0</v>
      </c>
      <c r="AM240" s="22">
        <f t="shared" si="85"/>
        <v>0</v>
      </c>
      <c r="AN240" s="22">
        <f t="shared" si="86"/>
        <v>0</v>
      </c>
      <c r="AO240" s="418" t="b">
        <f t="shared" si="87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88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89"/>
        <v>0</v>
      </c>
      <c r="AW240" s="67">
        <f t="shared" si="90"/>
        <v>0</v>
      </c>
      <c r="AX240" s="397">
        <f t="shared" si="91"/>
        <v>0</v>
      </c>
      <c r="AY240" s="32"/>
      <c r="AZ240" s="32"/>
      <c r="BA240" s="423" t="str">
        <f t="shared" si="92"/>
        <v xml:space="preserve"> </v>
      </c>
    </row>
    <row r="241" spans="1:53" s="339" customFormat="1" ht="15" x14ac:dyDescent="0.2">
      <c r="A241" s="32"/>
      <c r="B241" s="32"/>
      <c r="C241" s="410">
        <f t="shared" si="63"/>
        <v>220</v>
      </c>
      <c r="D241" s="424"/>
      <c r="E241" s="424"/>
      <c r="F241" s="436"/>
      <c r="G241" s="410"/>
      <c r="H241" s="410"/>
      <c r="I241" s="413" t="str">
        <f t="shared" si="77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78"/>
        <v>-</v>
      </c>
      <c r="M241" s="425"/>
      <c r="N241" s="425"/>
      <c r="O241" s="160" t="str">
        <f t="shared" si="79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80"/>
        <v>OK</v>
      </c>
      <c r="AI241" s="22">
        <f t="shared" si="81"/>
        <v>0</v>
      </c>
      <c r="AJ241" s="22">
        <f t="shared" si="82"/>
        <v>0</v>
      </c>
      <c r="AK241" s="22">
        <f t="shared" si="83"/>
        <v>0</v>
      </c>
      <c r="AL241" s="22">
        <f t="shared" si="84"/>
        <v>0</v>
      </c>
      <c r="AM241" s="22">
        <f t="shared" si="85"/>
        <v>0</v>
      </c>
      <c r="AN241" s="22">
        <f t="shared" si="86"/>
        <v>0</v>
      </c>
      <c r="AO241" s="418" t="b">
        <f t="shared" si="87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88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89"/>
        <v>0</v>
      </c>
      <c r="AW241" s="67">
        <f t="shared" si="90"/>
        <v>0</v>
      </c>
      <c r="AX241" s="397">
        <f t="shared" si="91"/>
        <v>0</v>
      </c>
      <c r="AY241" s="32"/>
      <c r="AZ241" s="32"/>
      <c r="BA241" s="423" t="str">
        <f t="shared" si="92"/>
        <v xml:space="preserve"> </v>
      </c>
    </row>
    <row r="242" spans="1:53" s="339" customFormat="1" ht="15" x14ac:dyDescent="0.2">
      <c r="A242" s="32"/>
      <c r="B242" s="32"/>
      <c r="C242" s="410">
        <f t="shared" si="63"/>
        <v>221</v>
      </c>
      <c r="D242" s="424"/>
      <c r="E242" s="424"/>
      <c r="F242" s="436"/>
      <c r="G242" s="410"/>
      <c r="H242" s="410"/>
      <c r="I242" s="413" t="str">
        <f t="shared" si="77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78"/>
        <v>-</v>
      </c>
      <c r="M242" s="425"/>
      <c r="N242" s="425"/>
      <c r="O242" s="160" t="str">
        <f t="shared" si="79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80"/>
        <v>OK</v>
      </c>
      <c r="AI242" s="22">
        <f t="shared" si="81"/>
        <v>0</v>
      </c>
      <c r="AJ242" s="22">
        <f t="shared" si="82"/>
        <v>0</v>
      </c>
      <c r="AK242" s="22">
        <f t="shared" si="83"/>
        <v>0</v>
      </c>
      <c r="AL242" s="22">
        <f t="shared" si="84"/>
        <v>0</v>
      </c>
      <c r="AM242" s="22">
        <f t="shared" si="85"/>
        <v>0</v>
      </c>
      <c r="AN242" s="22">
        <f t="shared" si="86"/>
        <v>0</v>
      </c>
      <c r="AO242" s="418" t="b">
        <f t="shared" si="87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88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89"/>
        <v>0</v>
      </c>
      <c r="AW242" s="67">
        <f t="shared" si="90"/>
        <v>0</v>
      </c>
      <c r="AX242" s="397">
        <f t="shared" si="91"/>
        <v>0</v>
      </c>
      <c r="AY242" s="32"/>
      <c r="AZ242" s="32"/>
      <c r="BA242" s="423" t="str">
        <f t="shared" si="92"/>
        <v xml:space="preserve"> </v>
      </c>
    </row>
    <row r="243" spans="1:53" s="339" customFormat="1" ht="15" x14ac:dyDescent="0.2">
      <c r="A243" s="32"/>
      <c r="B243" s="32"/>
      <c r="C243" s="410">
        <f t="shared" si="63"/>
        <v>222</v>
      </c>
      <c r="D243" s="424"/>
      <c r="E243" s="424"/>
      <c r="F243" s="436"/>
      <c r="G243" s="410"/>
      <c r="H243" s="410"/>
      <c r="I243" s="413" t="str">
        <f t="shared" si="77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78"/>
        <v>-</v>
      </c>
      <c r="M243" s="425"/>
      <c r="N243" s="425"/>
      <c r="O243" s="160" t="str">
        <f t="shared" si="79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80"/>
        <v>OK</v>
      </c>
      <c r="AI243" s="22">
        <f t="shared" si="81"/>
        <v>0</v>
      </c>
      <c r="AJ243" s="22">
        <f t="shared" si="82"/>
        <v>0</v>
      </c>
      <c r="AK243" s="22">
        <f t="shared" si="83"/>
        <v>0</v>
      </c>
      <c r="AL243" s="22">
        <f t="shared" si="84"/>
        <v>0</v>
      </c>
      <c r="AM243" s="22">
        <f t="shared" si="85"/>
        <v>0</v>
      </c>
      <c r="AN243" s="22">
        <f t="shared" si="86"/>
        <v>0</v>
      </c>
      <c r="AO243" s="418" t="b">
        <f t="shared" si="87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88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89"/>
        <v>0</v>
      </c>
      <c r="AW243" s="67">
        <f t="shared" si="90"/>
        <v>0</v>
      </c>
      <c r="AX243" s="397">
        <f t="shared" si="91"/>
        <v>0</v>
      </c>
      <c r="AY243" s="32"/>
      <c r="AZ243" s="32"/>
      <c r="BA243" s="423" t="str">
        <f t="shared" si="92"/>
        <v xml:space="preserve"> </v>
      </c>
    </row>
    <row r="244" spans="1:53" s="339" customFormat="1" ht="15" x14ac:dyDescent="0.2">
      <c r="A244" s="32"/>
      <c r="B244" s="32"/>
      <c r="C244" s="410">
        <f t="shared" si="63"/>
        <v>223</v>
      </c>
      <c r="D244" s="424"/>
      <c r="E244" s="424"/>
      <c r="F244" s="436"/>
      <c r="G244" s="410"/>
      <c r="H244" s="410"/>
      <c r="I244" s="413" t="str">
        <f t="shared" si="77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78"/>
        <v>-</v>
      </c>
      <c r="M244" s="425"/>
      <c r="N244" s="425"/>
      <c r="O244" s="160" t="str">
        <f t="shared" si="79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80"/>
        <v>OK</v>
      </c>
      <c r="AI244" s="22">
        <f t="shared" si="81"/>
        <v>0</v>
      </c>
      <c r="AJ244" s="22">
        <f t="shared" si="82"/>
        <v>0</v>
      </c>
      <c r="AK244" s="22">
        <f t="shared" si="83"/>
        <v>0</v>
      </c>
      <c r="AL244" s="22">
        <f t="shared" si="84"/>
        <v>0</v>
      </c>
      <c r="AM244" s="22">
        <f t="shared" si="85"/>
        <v>0</v>
      </c>
      <c r="AN244" s="22">
        <f t="shared" si="86"/>
        <v>0</v>
      </c>
      <c r="AO244" s="418" t="b">
        <f t="shared" si="87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88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89"/>
        <v>0</v>
      </c>
      <c r="AW244" s="67">
        <f t="shared" si="90"/>
        <v>0</v>
      </c>
      <c r="AX244" s="397">
        <f t="shared" si="91"/>
        <v>0</v>
      </c>
      <c r="AY244" s="32"/>
      <c r="AZ244" s="32"/>
      <c r="BA244" s="423" t="str">
        <f t="shared" si="92"/>
        <v xml:space="preserve"> </v>
      </c>
    </row>
    <row r="245" spans="1:53" s="339" customFormat="1" ht="15" x14ac:dyDescent="0.2">
      <c r="A245" s="32"/>
      <c r="B245" s="32"/>
      <c r="C245" s="410">
        <f t="shared" si="63"/>
        <v>224</v>
      </c>
      <c r="D245" s="424"/>
      <c r="E245" s="424"/>
      <c r="F245" s="436"/>
      <c r="G245" s="410"/>
      <c r="H245" s="410"/>
      <c r="I245" s="413" t="str">
        <f t="shared" si="77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78"/>
        <v>-</v>
      </c>
      <c r="M245" s="425"/>
      <c r="N245" s="425"/>
      <c r="O245" s="160" t="str">
        <f t="shared" si="79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80"/>
        <v>OK</v>
      </c>
      <c r="AI245" s="22">
        <f t="shared" si="81"/>
        <v>0</v>
      </c>
      <c r="AJ245" s="22">
        <f t="shared" si="82"/>
        <v>0</v>
      </c>
      <c r="AK245" s="22">
        <f t="shared" si="83"/>
        <v>0</v>
      </c>
      <c r="AL245" s="22">
        <f t="shared" si="84"/>
        <v>0</v>
      </c>
      <c r="AM245" s="22">
        <f t="shared" si="85"/>
        <v>0</v>
      </c>
      <c r="AN245" s="22">
        <f t="shared" si="86"/>
        <v>0</v>
      </c>
      <c r="AO245" s="418" t="b">
        <f t="shared" si="87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88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89"/>
        <v>0</v>
      </c>
      <c r="AW245" s="67">
        <f t="shared" si="90"/>
        <v>0</v>
      </c>
      <c r="AX245" s="397">
        <f t="shared" si="91"/>
        <v>0</v>
      </c>
      <c r="AY245" s="32"/>
      <c r="AZ245" s="32"/>
      <c r="BA245" s="423" t="str">
        <f t="shared" si="92"/>
        <v xml:space="preserve"> </v>
      </c>
    </row>
    <row r="246" spans="1:53" s="339" customFormat="1" ht="15" x14ac:dyDescent="0.2">
      <c r="A246" s="32"/>
      <c r="B246" s="32"/>
      <c r="C246" s="410">
        <f t="shared" si="63"/>
        <v>225</v>
      </c>
      <c r="D246" s="424"/>
      <c r="E246" s="424"/>
      <c r="F246" s="436"/>
      <c r="G246" s="410"/>
      <c r="H246" s="410"/>
      <c r="I246" s="413" t="str">
        <f t="shared" si="77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78"/>
        <v>-</v>
      </c>
      <c r="M246" s="425"/>
      <c r="N246" s="425"/>
      <c r="O246" s="160" t="str">
        <f t="shared" si="79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80"/>
        <v>OK</v>
      </c>
      <c r="AI246" s="22">
        <f t="shared" si="81"/>
        <v>0</v>
      </c>
      <c r="AJ246" s="22">
        <f t="shared" si="82"/>
        <v>0</v>
      </c>
      <c r="AK246" s="22">
        <f t="shared" si="83"/>
        <v>0</v>
      </c>
      <c r="AL246" s="22">
        <f t="shared" si="84"/>
        <v>0</v>
      </c>
      <c r="AM246" s="22">
        <f t="shared" si="85"/>
        <v>0</v>
      </c>
      <c r="AN246" s="22">
        <f t="shared" si="86"/>
        <v>0</v>
      </c>
      <c r="AO246" s="418" t="b">
        <f t="shared" si="87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88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89"/>
        <v>0</v>
      </c>
      <c r="AW246" s="67">
        <f t="shared" si="90"/>
        <v>0</v>
      </c>
      <c r="AX246" s="397">
        <f t="shared" si="91"/>
        <v>0</v>
      </c>
      <c r="AY246" s="32"/>
      <c r="AZ246" s="32"/>
      <c r="BA246" s="423" t="str">
        <f t="shared" si="92"/>
        <v xml:space="preserve"> </v>
      </c>
    </row>
    <row r="247" spans="1:53" s="339" customFormat="1" ht="15" x14ac:dyDescent="0.2">
      <c r="A247" s="32"/>
      <c r="B247" s="32"/>
      <c r="C247" s="410">
        <f t="shared" si="63"/>
        <v>226</v>
      </c>
      <c r="D247" s="424"/>
      <c r="E247" s="424"/>
      <c r="F247" s="436"/>
      <c r="G247" s="410"/>
      <c r="H247" s="410"/>
      <c r="I247" s="413" t="str">
        <f t="shared" si="77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78"/>
        <v>-</v>
      </c>
      <c r="M247" s="425"/>
      <c r="N247" s="425"/>
      <c r="O247" s="160" t="str">
        <f t="shared" si="79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80"/>
        <v>OK</v>
      </c>
      <c r="AI247" s="22">
        <f t="shared" si="81"/>
        <v>0</v>
      </c>
      <c r="AJ247" s="22">
        <f t="shared" si="82"/>
        <v>0</v>
      </c>
      <c r="AK247" s="22">
        <f t="shared" si="83"/>
        <v>0</v>
      </c>
      <c r="AL247" s="22">
        <f t="shared" si="84"/>
        <v>0</v>
      </c>
      <c r="AM247" s="22">
        <f t="shared" si="85"/>
        <v>0</v>
      </c>
      <c r="AN247" s="22">
        <f t="shared" si="86"/>
        <v>0</v>
      </c>
      <c r="AO247" s="418" t="b">
        <f t="shared" si="87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88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89"/>
        <v>0</v>
      </c>
      <c r="AW247" s="67">
        <f t="shared" si="90"/>
        <v>0</v>
      </c>
      <c r="AX247" s="397">
        <f t="shared" si="91"/>
        <v>0</v>
      </c>
      <c r="AY247" s="32"/>
      <c r="AZ247" s="32"/>
      <c r="BA247" s="423" t="str">
        <f t="shared" si="92"/>
        <v xml:space="preserve"> </v>
      </c>
    </row>
    <row r="248" spans="1:53" s="339" customFormat="1" ht="15" x14ac:dyDescent="0.2">
      <c r="A248" s="32"/>
      <c r="B248" s="32"/>
      <c r="C248" s="410">
        <f t="shared" si="63"/>
        <v>227</v>
      </c>
      <c r="D248" s="424"/>
      <c r="E248" s="424"/>
      <c r="F248" s="436"/>
      <c r="G248" s="410"/>
      <c r="H248" s="410"/>
      <c r="I248" s="413" t="str">
        <f t="shared" si="77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78"/>
        <v>-</v>
      </c>
      <c r="M248" s="425"/>
      <c r="N248" s="425"/>
      <c r="O248" s="160" t="str">
        <f t="shared" si="79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80"/>
        <v>OK</v>
      </c>
      <c r="AI248" s="22">
        <f t="shared" si="81"/>
        <v>0</v>
      </c>
      <c r="AJ248" s="22">
        <f t="shared" si="82"/>
        <v>0</v>
      </c>
      <c r="AK248" s="22">
        <f t="shared" si="83"/>
        <v>0</v>
      </c>
      <c r="AL248" s="22">
        <f t="shared" si="84"/>
        <v>0</v>
      </c>
      <c r="AM248" s="22">
        <f t="shared" si="85"/>
        <v>0</v>
      </c>
      <c r="AN248" s="22">
        <f t="shared" si="86"/>
        <v>0</v>
      </c>
      <c r="AO248" s="418" t="b">
        <f t="shared" si="87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88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89"/>
        <v>0</v>
      </c>
      <c r="AW248" s="67">
        <f t="shared" si="90"/>
        <v>0</v>
      </c>
      <c r="AX248" s="397">
        <f t="shared" si="91"/>
        <v>0</v>
      </c>
      <c r="AY248" s="32"/>
      <c r="AZ248" s="32"/>
      <c r="BA248" s="423" t="str">
        <f t="shared" si="92"/>
        <v xml:space="preserve"> </v>
      </c>
    </row>
    <row r="249" spans="1:53" s="339" customFormat="1" ht="15" x14ac:dyDescent="0.2">
      <c r="A249" s="32"/>
      <c r="B249" s="32"/>
      <c r="C249" s="410">
        <f t="shared" si="63"/>
        <v>228</v>
      </c>
      <c r="D249" s="424"/>
      <c r="E249" s="424"/>
      <c r="F249" s="436"/>
      <c r="G249" s="410"/>
      <c r="H249" s="410"/>
      <c r="I249" s="413" t="str">
        <f t="shared" si="77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78"/>
        <v>-</v>
      </c>
      <c r="M249" s="425"/>
      <c r="N249" s="425"/>
      <c r="O249" s="160" t="str">
        <f t="shared" si="79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80"/>
        <v>OK</v>
      </c>
      <c r="AI249" s="22">
        <f t="shared" si="81"/>
        <v>0</v>
      </c>
      <c r="AJ249" s="22">
        <f t="shared" si="82"/>
        <v>0</v>
      </c>
      <c r="AK249" s="22">
        <f t="shared" si="83"/>
        <v>0</v>
      </c>
      <c r="AL249" s="22">
        <f t="shared" si="84"/>
        <v>0</v>
      </c>
      <c r="AM249" s="22">
        <f t="shared" si="85"/>
        <v>0</v>
      </c>
      <c r="AN249" s="22">
        <f t="shared" si="86"/>
        <v>0</v>
      </c>
      <c r="AO249" s="418" t="b">
        <f t="shared" si="87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88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89"/>
        <v>0</v>
      </c>
      <c r="AW249" s="67">
        <f t="shared" si="90"/>
        <v>0</v>
      </c>
      <c r="AX249" s="397">
        <f t="shared" si="91"/>
        <v>0</v>
      </c>
      <c r="AY249" s="32"/>
      <c r="AZ249" s="32"/>
      <c r="BA249" s="423" t="str">
        <f t="shared" si="92"/>
        <v xml:space="preserve"> </v>
      </c>
    </row>
    <row r="250" spans="1:53" s="339" customFormat="1" ht="15" x14ac:dyDescent="0.2">
      <c r="A250" s="32"/>
      <c r="B250" s="32"/>
      <c r="C250" s="410">
        <f t="shared" si="63"/>
        <v>229</v>
      </c>
      <c r="D250" s="424"/>
      <c r="E250" s="424"/>
      <c r="F250" s="436"/>
      <c r="G250" s="410"/>
      <c r="H250" s="410"/>
      <c r="I250" s="413" t="str">
        <f t="shared" si="77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78"/>
        <v>-</v>
      </c>
      <c r="M250" s="425"/>
      <c r="N250" s="425"/>
      <c r="O250" s="160" t="str">
        <f t="shared" si="79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80"/>
        <v>OK</v>
      </c>
      <c r="AI250" s="22">
        <f t="shared" si="81"/>
        <v>0</v>
      </c>
      <c r="AJ250" s="22">
        <f t="shared" si="82"/>
        <v>0</v>
      </c>
      <c r="AK250" s="22">
        <f t="shared" si="83"/>
        <v>0</v>
      </c>
      <c r="AL250" s="22">
        <f t="shared" si="84"/>
        <v>0</v>
      </c>
      <c r="AM250" s="22">
        <f t="shared" si="85"/>
        <v>0</v>
      </c>
      <c r="AN250" s="22">
        <f t="shared" si="86"/>
        <v>0</v>
      </c>
      <c r="AO250" s="418" t="b">
        <f t="shared" si="87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88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89"/>
        <v>0</v>
      </c>
      <c r="AW250" s="67">
        <f t="shared" si="90"/>
        <v>0</v>
      </c>
      <c r="AX250" s="397">
        <f t="shared" si="91"/>
        <v>0</v>
      </c>
      <c r="AY250" s="32"/>
      <c r="AZ250" s="32"/>
      <c r="BA250" s="423" t="str">
        <f t="shared" si="92"/>
        <v xml:space="preserve"> </v>
      </c>
    </row>
    <row r="251" spans="1:53" s="339" customFormat="1" ht="15" x14ac:dyDescent="0.2">
      <c r="A251" s="32"/>
      <c r="B251" s="32"/>
      <c r="C251" s="410">
        <f t="shared" si="63"/>
        <v>230</v>
      </c>
      <c r="D251" s="424"/>
      <c r="E251" s="424"/>
      <c r="F251" s="436"/>
      <c r="G251" s="410"/>
      <c r="H251" s="410"/>
      <c r="I251" s="413" t="str">
        <f t="shared" si="77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78"/>
        <v>-</v>
      </c>
      <c r="M251" s="425"/>
      <c r="N251" s="425"/>
      <c r="O251" s="160" t="str">
        <f t="shared" si="79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80"/>
        <v>OK</v>
      </c>
      <c r="AI251" s="22">
        <f t="shared" si="81"/>
        <v>0</v>
      </c>
      <c r="AJ251" s="22">
        <f t="shared" si="82"/>
        <v>0</v>
      </c>
      <c r="AK251" s="22">
        <f t="shared" si="83"/>
        <v>0</v>
      </c>
      <c r="AL251" s="22">
        <f t="shared" si="84"/>
        <v>0</v>
      </c>
      <c r="AM251" s="22">
        <f t="shared" si="85"/>
        <v>0</v>
      </c>
      <c r="AN251" s="22">
        <f t="shared" si="86"/>
        <v>0</v>
      </c>
      <c r="AO251" s="418" t="b">
        <f t="shared" si="87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88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89"/>
        <v>0</v>
      </c>
      <c r="AW251" s="67">
        <f t="shared" si="90"/>
        <v>0</v>
      </c>
      <c r="AX251" s="397">
        <f t="shared" si="91"/>
        <v>0</v>
      </c>
      <c r="AY251" s="32"/>
      <c r="AZ251" s="32"/>
      <c r="BA251" s="423" t="str">
        <f t="shared" si="92"/>
        <v xml:space="preserve"> </v>
      </c>
    </row>
    <row r="252" spans="1:53" s="339" customFormat="1" ht="15" x14ac:dyDescent="0.2">
      <c r="A252" s="32"/>
      <c r="B252" s="32"/>
      <c r="C252" s="410">
        <f t="shared" si="63"/>
        <v>231</v>
      </c>
      <c r="D252" s="424"/>
      <c r="E252" s="424"/>
      <c r="F252" s="436"/>
      <c r="G252" s="410"/>
      <c r="H252" s="410"/>
      <c r="I252" s="413" t="str">
        <f t="shared" si="77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78"/>
        <v>-</v>
      </c>
      <c r="M252" s="425"/>
      <c r="N252" s="425"/>
      <c r="O252" s="160" t="str">
        <f t="shared" si="79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80"/>
        <v>OK</v>
      </c>
      <c r="AI252" s="22">
        <f t="shared" si="81"/>
        <v>0</v>
      </c>
      <c r="AJ252" s="22">
        <f t="shared" si="82"/>
        <v>0</v>
      </c>
      <c r="AK252" s="22">
        <f t="shared" si="83"/>
        <v>0</v>
      </c>
      <c r="AL252" s="22">
        <f t="shared" si="84"/>
        <v>0</v>
      </c>
      <c r="AM252" s="22">
        <f t="shared" si="85"/>
        <v>0</v>
      </c>
      <c r="AN252" s="22">
        <f t="shared" si="86"/>
        <v>0</v>
      </c>
      <c r="AO252" s="418" t="b">
        <f t="shared" si="87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88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89"/>
        <v>0</v>
      </c>
      <c r="AW252" s="67">
        <f t="shared" si="90"/>
        <v>0</v>
      </c>
      <c r="AX252" s="397">
        <f t="shared" si="91"/>
        <v>0</v>
      </c>
      <c r="AY252" s="32"/>
      <c r="AZ252" s="32"/>
      <c r="BA252" s="423" t="str">
        <f t="shared" si="92"/>
        <v xml:space="preserve"> </v>
      </c>
    </row>
    <row r="253" spans="1:53" s="339" customFormat="1" ht="15" x14ac:dyDescent="0.2">
      <c r="A253" s="32"/>
      <c r="B253" s="32"/>
      <c r="C253" s="410">
        <f t="shared" si="63"/>
        <v>232</v>
      </c>
      <c r="D253" s="424"/>
      <c r="E253" s="424"/>
      <c r="F253" s="436"/>
      <c r="G253" s="410"/>
      <c r="H253" s="410"/>
      <c r="I253" s="413" t="str">
        <f t="shared" si="77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78"/>
        <v>-</v>
      </c>
      <c r="M253" s="425"/>
      <c r="N253" s="425"/>
      <c r="O253" s="160" t="str">
        <f t="shared" si="79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80"/>
        <v>OK</v>
      </c>
      <c r="AI253" s="22">
        <f t="shared" si="81"/>
        <v>0</v>
      </c>
      <c r="AJ253" s="22">
        <f t="shared" si="82"/>
        <v>0</v>
      </c>
      <c r="AK253" s="22">
        <f t="shared" si="83"/>
        <v>0</v>
      </c>
      <c r="AL253" s="22">
        <f t="shared" si="84"/>
        <v>0</v>
      </c>
      <c r="AM253" s="22">
        <f t="shared" si="85"/>
        <v>0</v>
      </c>
      <c r="AN253" s="22">
        <f t="shared" si="86"/>
        <v>0</v>
      </c>
      <c r="AO253" s="418" t="b">
        <f t="shared" si="87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88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89"/>
        <v>0</v>
      </c>
      <c r="AW253" s="67">
        <f t="shared" si="90"/>
        <v>0</v>
      </c>
      <c r="AX253" s="397">
        <f t="shared" si="91"/>
        <v>0</v>
      </c>
      <c r="AY253" s="32"/>
      <c r="AZ253" s="32"/>
      <c r="BA253" s="423" t="str">
        <f t="shared" si="92"/>
        <v xml:space="preserve"> </v>
      </c>
    </row>
    <row r="254" spans="1:53" s="339" customFormat="1" ht="15" x14ac:dyDescent="0.2">
      <c r="A254" s="32"/>
      <c r="B254" s="32"/>
      <c r="C254" s="410">
        <f t="shared" si="63"/>
        <v>233</v>
      </c>
      <c r="D254" s="424"/>
      <c r="E254" s="424"/>
      <c r="F254" s="436"/>
      <c r="G254" s="410"/>
      <c r="H254" s="410"/>
      <c r="I254" s="413" t="str">
        <f t="shared" si="77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78"/>
        <v>-</v>
      </c>
      <c r="M254" s="425"/>
      <c r="N254" s="425"/>
      <c r="O254" s="160" t="str">
        <f t="shared" si="79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80"/>
        <v>OK</v>
      </c>
      <c r="AI254" s="22">
        <f t="shared" si="81"/>
        <v>0</v>
      </c>
      <c r="AJ254" s="22">
        <f t="shared" si="82"/>
        <v>0</v>
      </c>
      <c r="AK254" s="22">
        <f t="shared" si="83"/>
        <v>0</v>
      </c>
      <c r="AL254" s="22">
        <f t="shared" si="84"/>
        <v>0</v>
      </c>
      <c r="AM254" s="22">
        <f t="shared" si="85"/>
        <v>0</v>
      </c>
      <c r="AN254" s="22">
        <f t="shared" si="86"/>
        <v>0</v>
      </c>
      <c r="AO254" s="418" t="b">
        <f t="shared" si="87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88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89"/>
        <v>0</v>
      </c>
      <c r="AW254" s="67">
        <f t="shared" si="90"/>
        <v>0</v>
      </c>
      <c r="AX254" s="397">
        <f t="shared" si="91"/>
        <v>0</v>
      </c>
      <c r="AY254" s="32"/>
      <c r="AZ254" s="32"/>
      <c r="BA254" s="423" t="str">
        <f t="shared" si="92"/>
        <v xml:space="preserve"> </v>
      </c>
    </row>
    <row r="255" spans="1:53" s="339" customFormat="1" ht="15" x14ac:dyDescent="0.2">
      <c r="A255" s="32"/>
      <c r="B255" s="32"/>
      <c r="C255" s="410">
        <f t="shared" si="63"/>
        <v>234</v>
      </c>
      <c r="D255" s="424"/>
      <c r="E255" s="424"/>
      <c r="F255" s="436"/>
      <c r="G255" s="410"/>
      <c r="H255" s="410"/>
      <c r="I255" s="413" t="str">
        <f t="shared" si="77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78"/>
        <v>-</v>
      </c>
      <c r="M255" s="425"/>
      <c r="N255" s="425"/>
      <c r="O255" s="160" t="str">
        <f t="shared" si="79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80"/>
        <v>OK</v>
      </c>
      <c r="AI255" s="22">
        <f t="shared" si="81"/>
        <v>0</v>
      </c>
      <c r="AJ255" s="22">
        <f t="shared" si="82"/>
        <v>0</v>
      </c>
      <c r="AK255" s="22">
        <f t="shared" si="83"/>
        <v>0</v>
      </c>
      <c r="AL255" s="22">
        <f t="shared" si="84"/>
        <v>0</v>
      </c>
      <c r="AM255" s="22">
        <f t="shared" si="85"/>
        <v>0</v>
      </c>
      <c r="AN255" s="22">
        <f t="shared" si="86"/>
        <v>0</v>
      </c>
      <c r="AO255" s="418" t="b">
        <f t="shared" si="87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88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89"/>
        <v>0</v>
      </c>
      <c r="AW255" s="67">
        <f t="shared" si="90"/>
        <v>0</v>
      </c>
      <c r="AX255" s="397">
        <f t="shared" si="91"/>
        <v>0</v>
      </c>
      <c r="AY255" s="32"/>
      <c r="AZ255" s="32"/>
      <c r="BA255" s="423" t="str">
        <f t="shared" si="92"/>
        <v xml:space="preserve"> </v>
      </c>
    </row>
    <row r="256" spans="1:53" s="339" customFormat="1" ht="15" x14ac:dyDescent="0.2">
      <c r="A256" s="32"/>
      <c r="B256" s="32"/>
      <c r="C256" s="410">
        <f t="shared" si="63"/>
        <v>235</v>
      </c>
      <c r="D256" s="424"/>
      <c r="E256" s="424"/>
      <c r="F256" s="436"/>
      <c r="G256" s="410"/>
      <c r="H256" s="410"/>
      <c r="I256" s="413" t="str">
        <f t="shared" si="77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78"/>
        <v>-</v>
      </c>
      <c r="M256" s="425"/>
      <c r="N256" s="425"/>
      <c r="O256" s="160" t="str">
        <f t="shared" si="79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80"/>
        <v>OK</v>
      </c>
      <c r="AI256" s="22">
        <f t="shared" si="81"/>
        <v>0</v>
      </c>
      <c r="AJ256" s="22">
        <f t="shared" si="82"/>
        <v>0</v>
      </c>
      <c r="AK256" s="22">
        <f t="shared" si="83"/>
        <v>0</v>
      </c>
      <c r="AL256" s="22">
        <f t="shared" si="84"/>
        <v>0</v>
      </c>
      <c r="AM256" s="22">
        <f t="shared" si="85"/>
        <v>0</v>
      </c>
      <c r="AN256" s="22">
        <f t="shared" si="86"/>
        <v>0</v>
      </c>
      <c r="AO256" s="418" t="b">
        <f t="shared" si="87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88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89"/>
        <v>0</v>
      </c>
      <c r="AW256" s="67">
        <f t="shared" si="90"/>
        <v>0</v>
      </c>
      <c r="AX256" s="397">
        <f t="shared" si="91"/>
        <v>0</v>
      </c>
      <c r="AY256" s="32"/>
      <c r="AZ256" s="32"/>
      <c r="BA256" s="423" t="str">
        <f t="shared" si="92"/>
        <v xml:space="preserve"> </v>
      </c>
    </row>
    <row r="257" spans="1:53" s="339" customFormat="1" ht="15" x14ac:dyDescent="0.2">
      <c r="A257" s="32"/>
      <c r="B257" s="32"/>
      <c r="C257" s="410">
        <f t="shared" si="63"/>
        <v>236</v>
      </c>
      <c r="D257" s="424"/>
      <c r="E257" s="424"/>
      <c r="F257" s="436"/>
      <c r="G257" s="410"/>
      <c r="H257" s="410"/>
      <c r="I257" s="413" t="str">
        <f t="shared" si="77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78"/>
        <v>-</v>
      </c>
      <c r="M257" s="425"/>
      <c r="N257" s="425"/>
      <c r="O257" s="160" t="str">
        <f t="shared" si="79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80"/>
        <v>OK</v>
      </c>
      <c r="AI257" s="22">
        <f t="shared" si="81"/>
        <v>0</v>
      </c>
      <c r="AJ257" s="22">
        <f t="shared" si="82"/>
        <v>0</v>
      </c>
      <c r="AK257" s="22">
        <f t="shared" si="83"/>
        <v>0</v>
      </c>
      <c r="AL257" s="22">
        <f t="shared" si="84"/>
        <v>0</v>
      </c>
      <c r="AM257" s="22">
        <f t="shared" si="85"/>
        <v>0</v>
      </c>
      <c r="AN257" s="22">
        <f t="shared" si="86"/>
        <v>0</v>
      </c>
      <c r="AO257" s="418" t="b">
        <f t="shared" si="87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88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89"/>
        <v>0</v>
      </c>
      <c r="AW257" s="67">
        <f t="shared" si="90"/>
        <v>0</v>
      </c>
      <c r="AX257" s="397">
        <f t="shared" si="91"/>
        <v>0</v>
      </c>
      <c r="AY257" s="32"/>
      <c r="AZ257" s="32"/>
      <c r="BA257" s="423" t="str">
        <f t="shared" si="92"/>
        <v xml:space="preserve"> </v>
      </c>
    </row>
    <row r="258" spans="1:53" s="339" customFormat="1" ht="15" x14ac:dyDescent="0.2">
      <c r="A258" s="32"/>
      <c r="B258" s="32"/>
      <c r="C258" s="410">
        <f t="shared" si="63"/>
        <v>237</v>
      </c>
      <c r="D258" s="424"/>
      <c r="E258" s="424"/>
      <c r="F258" s="436"/>
      <c r="G258" s="410"/>
      <c r="H258" s="410"/>
      <c r="I258" s="413" t="str">
        <f t="shared" si="77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78"/>
        <v>-</v>
      </c>
      <c r="M258" s="425"/>
      <c r="N258" s="425"/>
      <c r="O258" s="160" t="str">
        <f t="shared" si="79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80"/>
        <v>OK</v>
      </c>
      <c r="AI258" s="22">
        <f t="shared" si="81"/>
        <v>0</v>
      </c>
      <c r="AJ258" s="22">
        <f t="shared" si="82"/>
        <v>0</v>
      </c>
      <c r="AK258" s="22">
        <f t="shared" si="83"/>
        <v>0</v>
      </c>
      <c r="AL258" s="22">
        <f t="shared" si="84"/>
        <v>0</v>
      </c>
      <c r="AM258" s="22">
        <f t="shared" si="85"/>
        <v>0</v>
      </c>
      <c r="AN258" s="22">
        <f t="shared" si="86"/>
        <v>0</v>
      </c>
      <c r="AO258" s="418" t="b">
        <f t="shared" si="87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88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89"/>
        <v>0</v>
      </c>
      <c r="AW258" s="67">
        <f t="shared" si="90"/>
        <v>0</v>
      </c>
      <c r="AX258" s="397">
        <f t="shared" si="91"/>
        <v>0</v>
      </c>
      <c r="AY258" s="32"/>
      <c r="AZ258" s="32"/>
      <c r="BA258" s="423" t="str">
        <f t="shared" si="92"/>
        <v xml:space="preserve"> </v>
      </c>
    </row>
    <row r="259" spans="1:53" s="339" customFormat="1" ht="15" x14ac:dyDescent="0.2">
      <c r="A259" s="32"/>
      <c r="B259" s="32"/>
      <c r="C259" s="410">
        <f t="shared" si="63"/>
        <v>238</v>
      </c>
      <c r="D259" s="424"/>
      <c r="E259" s="424"/>
      <c r="F259" s="436"/>
      <c r="G259" s="410"/>
      <c r="H259" s="410"/>
      <c r="I259" s="413" t="str">
        <f t="shared" si="77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78"/>
        <v>-</v>
      </c>
      <c r="M259" s="425"/>
      <c r="N259" s="425"/>
      <c r="O259" s="160" t="str">
        <f t="shared" si="79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80"/>
        <v>OK</v>
      </c>
      <c r="AI259" s="22">
        <f t="shared" si="81"/>
        <v>0</v>
      </c>
      <c r="AJ259" s="22">
        <f t="shared" si="82"/>
        <v>0</v>
      </c>
      <c r="AK259" s="22">
        <f t="shared" si="83"/>
        <v>0</v>
      </c>
      <c r="AL259" s="22">
        <f t="shared" si="84"/>
        <v>0</v>
      </c>
      <c r="AM259" s="22">
        <f t="shared" si="85"/>
        <v>0</v>
      </c>
      <c r="AN259" s="22">
        <f t="shared" si="86"/>
        <v>0</v>
      </c>
      <c r="AO259" s="418" t="b">
        <f t="shared" si="87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88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89"/>
        <v>0</v>
      </c>
      <c r="AW259" s="67">
        <f t="shared" si="90"/>
        <v>0</v>
      </c>
      <c r="AX259" s="397">
        <f t="shared" si="91"/>
        <v>0</v>
      </c>
      <c r="AY259" s="32"/>
      <c r="AZ259" s="32"/>
      <c r="BA259" s="423" t="str">
        <f t="shared" si="92"/>
        <v xml:space="preserve"> </v>
      </c>
    </row>
    <row r="260" spans="1:53" s="339" customFormat="1" ht="15" x14ac:dyDescent="0.2">
      <c r="A260" s="32"/>
      <c r="B260" s="32"/>
      <c r="C260" s="410">
        <f t="shared" si="63"/>
        <v>239</v>
      </c>
      <c r="D260" s="424"/>
      <c r="E260" s="424"/>
      <c r="F260" s="436"/>
      <c r="G260" s="410"/>
      <c r="H260" s="410"/>
      <c r="I260" s="413" t="str">
        <f t="shared" si="77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78"/>
        <v>-</v>
      </c>
      <c r="M260" s="425"/>
      <c r="N260" s="425"/>
      <c r="O260" s="160" t="str">
        <f t="shared" si="79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80"/>
        <v>OK</v>
      </c>
      <c r="AI260" s="22">
        <f t="shared" si="81"/>
        <v>0</v>
      </c>
      <c r="AJ260" s="22">
        <f t="shared" si="82"/>
        <v>0</v>
      </c>
      <c r="AK260" s="22">
        <f t="shared" si="83"/>
        <v>0</v>
      </c>
      <c r="AL260" s="22">
        <f t="shared" si="84"/>
        <v>0</v>
      </c>
      <c r="AM260" s="22">
        <f t="shared" si="85"/>
        <v>0</v>
      </c>
      <c r="AN260" s="22">
        <f t="shared" si="86"/>
        <v>0</v>
      </c>
      <c r="AO260" s="418" t="b">
        <f t="shared" si="87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88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89"/>
        <v>0</v>
      </c>
      <c r="AW260" s="67">
        <f t="shared" si="90"/>
        <v>0</v>
      </c>
      <c r="AX260" s="397">
        <f t="shared" si="91"/>
        <v>0</v>
      </c>
      <c r="AY260" s="32"/>
      <c r="AZ260" s="32"/>
      <c r="BA260" s="423" t="str">
        <f t="shared" si="92"/>
        <v xml:space="preserve"> </v>
      </c>
    </row>
    <row r="261" spans="1:53" s="339" customFormat="1" ht="15" x14ac:dyDescent="0.2">
      <c r="A261" s="32"/>
      <c r="B261" s="32"/>
      <c r="C261" s="410">
        <f t="shared" si="63"/>
        <v>240</v>
      </c>
      <c r="D261" s="424"/>
      <c r="E261" s="424"/>
      <c r="F261" s="436"/>
      <c r="G261" s="410"/>
      <c r="H261" s="410"/>
      <c r="I261" s="413" t="str">
        <f t="shared" si="77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78"/>
        <v>-</v>
      </c>
      <c r="M261" s="425"/>
      <c r="N261" s="425"/>
      <c r="O261" s="160" t="str">
        <f t="shared" si="79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80"/>
        <v>OK</v>
      </c>
      <c r="AI261" s="22">
        <f t="shared" si="81"/>
        <v>0</v>
      </c>
      <c r="AJ261" s="22">
        <f t="shared" si="82"/>
        <v>0</v>
      </c>
      <c r="AK261" s="22">
        <f t="shared" si="83"/>
        <v>0</v>
      </c>
      <c r="AL261" s="22">
        <f t="shared" si="84"/>
        <v>0</v>
      </c>
      <c r="AM261" s="22">
        <f t="shared" si="85"/>
        <v>0</v>
      </c>
      <c r="AN261" s="22">
        <f t="shared" si="86"/>
        <v>0</v>
      </c>
      <c r="AO261" s="418" t="b">
        <f t="shared" si="87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88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89"/>
        <v>0</v>
      </c>
      <c r="AW261" s="67">
        <f t="shared" si="90"/>
        <v>0</v>
      </c>
      <c r="AX261" s="397">
        <f t="shared" si="91"/>
        <v>0</v>
      </c>
      <c r="AY261" s="32"/>
      <c r="AZ261" s="32"/>
      <c r="BA261" s="423" t="str">
        <f t="shared" si="92"/>
        <v xml:space="preserve"> </v>
      </c>
    </row>
    <row r="262" spans="1:53" s="339" customFormat="1" ht="15" x14ac:dyDescent="0.2">
      <c r="A262" s="32"/>
      <c r="B262" s="32"/>
      <c r="C262" s="410">
        <f t="shared" si="63"/>
        <v>241</v>
      </c>
      <c r="D262" s="424"/>
      <c r="E262" s="424"/>
      <c r="F262" s="436"/>
      <c r="G262" s="410"/>
      <c r="H262" s="410"/>
      <c r="I262" s="413" t="str">
        <f t="shared" si="77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78"/>
        <v>-</v>
      </c>
      <c r="M262" s="425"/>
      <c r="N262" s="425"/>
      <c r="O262" s="160" t="str">
        <f t="shared" si="79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80"/>
        <v>OK</v>
      </c>
      <c r="AI262" s="22">
        <f t="shared" si="81"/>
        <v>0</v>
      </c>
      <c r="AJ262" s="22">
        <f t="shared" si="82"/>
        <v>0</v>
      </c>
      <c r="AK262" s="22">
        <f t="shared" si="83"/>
        <v>0</v>
      </c>
      <c r="AL262" s="22">
        <f t="shared" si="84"/>
        <v>0</v>
      </c>
      <c r="AM262" s="22">
        <f t="shared" si="85"/>
        <v>0</v>
      </c>
      <c r="AN262" s="22">
        <f t="shared" si="86"/>
        <v>0</v>
      </c>
      <c r="AO262" s="418" t="b">
        <f t="shared" si="87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88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89"/>
        <v>0</v>
      </c>
      <c r="AW262" s="67">
        <f t="shared" si="90"/>
        <v>0</v>
      </c>
      <c r="AX262" s="397">
        <f t="shared" si="91"/>
        <v>0</v>
      </c>
      <c r="AY262" s="32"/>
      <c r="AZ262" s="32"/>
      <c r="BA262" s="423" t="str">
        <f t="shared" si="92"/>
        <v xml:space="preserve"> </v>
      </c>
    </row>
    <row r="263" spans="1:53" s="339" customFormat="1" ht="15" x14ac:dyDescent="0.2">
      <c r="A263" s="32"/>
      <c r="B263" s="32"/>
      <c r="C263" s="410">
        <f t="shared" si="63"/>
        <v>242</v>
      </c>
      <c r="D263" s="424"/>
      <c r="E263" s="424"/>
      <c r="F263" s="436"/>
      <c r="G263" s="410"/>
      <c r="H263" s="410"/>
      <c r="I263" s="413" t="str">
        <f t="shared" si="77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78"/>
        <v>-</v>
      </c>
      <c r="M263" s="425"/>
      <c r="N263" s="425"/>
      <c r="O263" s="160" t="str">
        <f t="shared" si="79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80"/>
        <v>OK</v>
      </c>
      <c r="AI263" s="22">
        <f t="shared" si="81"/>
        <v>0</v>
      </c>
      <c r="AJ263" s="22">
        <f t="shared" si="82"/>
        <v>0</v>
      </c>
      <c r="AK263" s="22">
        <f t="shared" si="83"/>
        <v>0</v>
      </c>
      <c r="AL263" s="22">
        <f t="shared" si="84"/>
        <v>0</v>
      </c>
      <c r="AM263" s="22">
        <f t="shared" si="85"/>
        <v>0</v>
      </c>
      <c r="AN263" s="22">
        <f t="shared" si="86"/>
        <v>0</v>
      </c>
      <c r="AO263" s="418" t="b">
        <f t="shared" si="87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88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89"/>
        <v>0</v>
      </c>
      <c r="AW263" s="67">
        <f t="shared" si="90"/>
        <v>0</v>
      </c>
      <c r="AX263" s="397">
        <f t="shared" si="91"/>
        <v>0</v>
      </c>
      <c r="AY263" s="32"/>
      <c r="AZ263" s="32"/>
      <c r="BA263" s="423" t="str">
        <f t="shared" si="92"/>
        <v xml:space="preserve"> </v>
      </c>
    </row>
    <row r="264" spans="1:53" s="339" customFormat="1" ht="15" x14ac:dyDescent="0.2">
      <c r="A264" s="32"/>
      <c r="B264" s="32"/>
      <c r="C264" s="410">
        <f t="shared" si="63"/>
        <v>243</v>
      </c>
      <c r="D264" s="424"/>
      <c r="E264" s="424"/>
      <c r="F264" s="436"/>
      <c r="G264" s="410"/>
      <c r="H264" s="410"/>
      <c r="I264" s="413" t="str">
        <f t="shared" si="77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78"/>
        <v>-</v>
      </c>
      <c r="M264" s="425"/>
      <c r="N264" s="425"/>
      <c r="O264" s="160" t="str">
        <f t="shared" si="79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80"/>
        <v>OK</v>
      </c>
      <c r="AI264" s="22">
        <f t="shared" si="81"/>
        <v>0</v>
      </c>
      <c r="AJ264" s="22">
        <f t="shared" si="82"/>
        <v>0</v>
      </c>
      <c r="AK264" s="22">
        <f t="shared" si="83"/>
        <v>0</v>
      </c>
      <c r="AL264" s="22">
        <f t="shared" si="84"/>
        <v>0</v>
      </c>
      <c r="AM264" s="22">
        <f t="shared" si="85"/>
        <v>0</v>
      </c>
      <c r="AN264" s="22">
        <f t="shared" si="86"/>
        <v>0</v>
      </c>
      <c r="AO264" s="418" t="b">
        <f t="shared" si="87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88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89"/>
        <v>0</v>
      </c>
      <c r="AW264" s="67">
        <f t="shared" si="90"/>
        <v>0</v>
      </c>
      <c r="AX264" s="397">
        <f t="shared" si="91"/>
        <v>0</v>
      </c>
      <c r="AY264" s="32"/>
      <c r="AZ264" s="32"/>
      <c r="BA264" s="423" t="str">
        <f t="shared" si="92"/>
        <v xml:space="preserve"> </v>
      </c>
    </row>
    <row r="265" spans="1:53" s="339" customFormat="1" ht="15" x14ac:dyDescent="0.2">
      <c r="A265" s="32"/>
      <c r="B265" s="32"/>
      <c r="C265" s="410">
        <f t="shared" si="63"/>
        <v>244</v>
      </c>
      <c r="D265" s="424"/>
      <c r="E265" s="424"/>
      <c r="F265" s="436"/>
      <c r="G265" s="410"/>
      <c r="H265" s="410"/>
      <c r="I265" s="413" t="str">
        <f t="shared" si="77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78"/>
        <v>-</v>
      </c>
      <c r="M265" s="425"/>
      <c r="N265" s="425"/>
      <c r="O265" s="160" t="str">
        <f t="shared" si="79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80"/>
        <v>OK</v>
      </c>
      <c r="AI265" s="22">
        <f t="shared" si="81"/>
        <v>0</v>
      </c>
      <c r="AJ265" s="22">
        <f t="shared" si="82"/>
        <v>0</v>
      </c>
      <c r="AK265" s="22">
        <f t="shared" si="83"/>
        <v>0</v>
      </c>
      <c r="AL265" s="22">
        <f t="shared" si="84"/>
        <v>0</v>
      </c>
      <c r="AM265" s="22">
        <f t="shared" si="85"/>
        <v>0</v>
      </c>
      <c r="AN265" s="22">
        <f t="shared" si="86"/>
        <v>0</v>
      </c>
      <c r="AO265" s="418" t="b">
        <f t="shared" si="87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88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89"/>
        <v>0</v>
      </c>
      <c r="AW265" s="67">
        <f t="shared" si="90"/>
        <v>0</v>
      </c>
      <c r="AX265" s="397">
        <f t="shared" si="91"/>
        <v>0</v>
      </c>
      <c r="AY265" s="32"/>
      <c r="AZ265" s="32"/>
      <c r="BA265" s="423" t="str">
        <f t="shared" si="92"/>
        <v xml:space="preserve"> </v>
      </c>
    </row>
    <row r="266" spans="1:53" s="339" customFormat="1" ht="15" x14ac:dyDescent="0.2">
      <c r="A266" s="32"/>
      <c r="B266" s="32"/>
      <c r="C266" s="410">
        <f t="shared" si="63"/>
        <v>245</v>
      </c>
      <c r="D266" s="424"/>
      <c r="E266" s="424"/>
      <c r="F266" s="436"/>
      <c r="G266" s="410"/>
      <c r="H266" s="410"/>
      <c r="I266" s="413" t="str">
        <f t="shared" si="77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78"/>
        <v>-</v>
      </c>
      <c r="M266" s="425"/>
      <c r="N266" s="425"/>
      <c r="O266" s="160" t="str">
        <f t="shared" si="79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80"/>
        <v>OK</v>
      </c>
      <c r="AI266" s="22">
        <f t="shared" si="81"/>
        <v>0</v>
      </c>
      <c r="AJ266" s="22">
        <f t="shared" si="82"/>
        <v>0</v>
      </c>
      <c r="AK266" s="22">
        <f t="shared" si="83"/>
        <v>0</v>
      </c>
      <c r="AL266" s="22">
        <f t="shared" si="84"/>
        <v>0</v>
      </c>
      <c r="AM266" s="22">
        <f t="shared" si="85"/>
        <v>0</v>
      </c>
      <c r="AN266" s="22">
        <f t="shared" si="86"/>
        <v>0</v>
      </c>
      <c r="AO266" s="418" t="b">
        <f t="shared" si="87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88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89"/>
        <v>0</v>
      </c>
      <c r="AW266" s="67">
        <f t="shared" si="90"/>
        <v>0</v>
      </c>
      <c r="AX266" s="397">
        <f t="shared" si="91"/>
        <v>0</v>
      </c>
      <c r="AY266" s="32"/>
      <c r="AZ266" s="32"/>
      <c r="BA266" s="423" t="str">
        <f t="shared" si="92"/>
        <v xml:space="preserve"> </v>
      </c>
    </row>
    <row r="267" spans="1:53" s="339" customFormat="1" ht="15" x14ac:dyDescent="0.2">
      <c r="A267" s="32"/>
      <c r="B267" s="32"/>
      <c r="C267" s="410">
        <f t="shared" si="63"/>
        <v>246</v>
      </c>
      <c r="D267" s="424"/>
      <c r="E267" s="424"/>
      <c r="F267" s="436"/>
      <c r="G267" s="410"/>
      <c r="H267" s="410"/>
      <c r="I267" s="413" t="str">
        <f t="shared" si="77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78"/>
        <v>-</v>
      </c>
      <c r="M267" s="425"/>
      <c r="N267" s="425"/>
      <c r="O267" s="160" t="str">
        <f t="shared" si="79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80"/>
        <v>OK</v>
      </c>
      <c r="AI267" s="22">
        <f t="shared" si="81"/>
        <v>0</v>
      </c>
      <c r="AJ267" s="22">
        <f t="shared" si="82"/>
        <v>0</v>
      </c>
      <c r="AK267" s="22">
        <f t="shared" si="83"/>
        <v>0</v>
      </c>
      <c r="AL267" s="22">
        <f t="shared" si="84"/>
        <v>0</v>
      </c>
      <c r="AM267" s="22">
        <f t="shared" si="85"/>
        <v>0</v>
      </c>
      <c r="AN267" s="22">
        <f t="shared" si="86"/>
        <v>0</v>
      </c>
      <c r="AO267" s="418" t="b">
        <f t="shared" si="87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88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89"/>
        <v>0</v>
      </c>
      <c r="AW267" s="67">
        <f t="shared" si="90"/>
        <v>0</v>
      </c>
      <c r="AX267" s="397">
        <f t="shared" si="91"/>
        <v>0</v>
      </c>
      <c r="AY267" s="32"/>
      <c r="AZ267" s="32"/>
      <c r="BA267" s="423" t="str">
        <f t="shared" si="92"/>
        <v xml:space="preserve"> </v>
      </c>
    </row>
    <row r="268" spans="1:53" s="339" customFormat="1" ht="15" x14ac:dyDescent="0.2">
      <c r="A268" s="32"/>
      <c r="B268" s="32"/>
      <c r="C268" s="410">
        <f t="shared" si="63"/>
        <v>247</v>
      </c>
      <c r="D268" s="424"/>
      <c r="E268" s="424"/>
      <c r="F268" s="436"/>
      <c r="G268" s="410"/>
      <c r="H268" s="410"/>
      <c r="I268" s="413" t="str">
        <f t="shared" si="77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78"/>
        <v>-</v>
      </c>
      <c r="M268" s="425"/>
      <c r="N268" s="425"/>
      <c r="O268" s="160" t="str">
        <f t="shared" si="79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80"/>
        <v>OK</v>
      </c>
      <c r="AI268" s="22">
        <f t="shared" si="81"/>
        <v>0</v>
      </c>
      <c r="AJ268" s="22">
        <f t="shared" si="82"/>
        <v>0</v>
      </c>
      <c r="AK268" s="22">
        <f t="shared" si="83"/>
        <v>0</v>
      </c>
      <c r="AL268" s="22">
        <f t="shared" si="84"/>
        <v>0</v>
      </c>
      <c r="AM268" s="22">
        <f t="shared" si="85"/>
        <v>0</v>
      </c>
      <c r="AN268" s="22">
        <f t="shared" si="86"/>
        <v>0</v>
      </c>
      <c r="AO268" s="418" t="b">
        <f t="shared" si="87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88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89"/>
        <v>0</v>
      </c>
      <c r="AW268" s="67">
        <f t="shared" si="90"/>
        <v>0</v>
      </c>
      <c r="AX268" s="397">
        <f t="shared" si="91"/>
        <v>0</v>
      </c>
      <c r="AY268" s="32"/>
      <c r="AZ268" s="32"/>
      <c r="BA268" s="423" t="str">
        <f t="shared" si="92"/>
        <v xml:space="preserve"> </v>
      </c>
    </row>
    <row r="269" spans="1:53" s="339" customFormat="1" ht="15" x14ac:dyDescent="0.2">
      <c r="A269" s="32"/>
      <c r="B269" s="32"/>
      <c r="C269" s="410">
        <f t="shared" si="63"/>
        <v>248</v>
      </c>
      <c r="D269" s="424"/>
      <c r="E269" s="424"/>
      <c r="F269" s="436"/>
      <c r="G269" s="410"/>
      <c r="H269" s="410"/>
      <c r="I269" s="413" t="str">
        <f t="shared" si="77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78"/>
        <v>-</v>
      </c>
      <c r="M269" s="425"/>
      <c r="N269" s="425"/>
      <c r="O269" s="160" t="str">
        <f t="shared" si="79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80"/>
        <v>OK</v>
      </c>
      <c r="AI269" s="22">
        <f t="shared" si="81"/>
        <v>0</v>
      </c>
      <c r="AJ269" s="22">
        <f t="shared" si="82"/>
        <v>0</v>
      </c>
      <c r="AK269" s="22">
        <f t="shared" si="83"/>
        <v>0</v>
      </c>
      <c r="AL269" s="22">
        <f t="shared" si="84"/>
        <v>0</v>
      </c>
      <c r="AM269" s="22">
        <f t="shared" si="85"/>
        <v>0</v>
      </c>
      <c r="AN269" s="22">
        <f t="shared" si="86"/>
        <v>0</v>
      </c>
      <c r="AO269" s="418" t="b">
        <f t="shared" si="87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88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89"/>
        <v>0</v>
      </c>
      <c r="AW269" s="67">
        <f t="shared" si="90"/>
        <v>0</v>
      </c>
      <c r="AX269" s="397">
        <f t="shared" si="91"/>
        <v>0</v>
      </c>
      <c r="AY269" s="32"/>
      <c r="AZ269" s="32"/>
      <c r="BA269" s="423" t="str">
        <f t="shared" si="92"/>
        <v xml:space="preserve"> </v>
      </c>
    </row>
    <row r="270" spans="1:53" s="339" customFormat="1" ht="15" x14ac:dyDescent="0.2">
      <c r="A270" s="32"/>
      <c r="B270" s="32"/>
      <c r="C270" s="410">
        <f t="shared" si="63"/>
        <v>249</v>
      </c>
      <c r="D270" s="424"/>
      <c r="E270" s="424"/>
      <c r="F270" s="436"/>
      <c r="G270" s="410"/>
      <c r="H270" s="410"/>
      <c r="I270" s="413" t="str">
        <f t="shared" si="77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78"/>
        <v>-</v>
      </c>
      <c r="M270" s="425"/>
      <c r="N270" s="425"/>
      <c r="O270" s="160" t="str">
        <f t="shared" si="79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80"/>
        <v>OK</v>
      </c>
      <c r="AI270" s="22">
        <f t="shared" si="81"/>
        <v>0</v>
      </c>
      <c r="AJ270" s="22">
        <f t="shared" si="82"/>
        <v>0</v>
      </c>
      <c r="AK270" s="22">
        <f t="shared" si="83"/>
        <v>0</v>
      </c>
      <c r="AL270" s="22">
        <f t="shared" si="84"/>
        <v>0</v>
      </c>
      <c r="AM270" s="22">
        <f t="shared" si="85"/>
        <v>0</v>
      </c>
      <c r="AN270" s="22">
        <f t="shared" si="86"/>
        <v>0</v>
      </c>
      <c r="AO270" s="418" t="b">
        <f t="shared" si="87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88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89"/>
        <v>0</v>
      </c>
      <c r="AW270" s="67">
        <f t="shared" si="90"/>
        <v>0</v>
      </c>
      <c r="AX270" s="397">
        <f t="shared" si="91"/>
        <v>0</v>
      </c>
      <c r="AY270" s="32"/>
      <c r="AZ270" s="32"/>
      <c r="BA270" s="423" t="str">
        <f t="shared" si="92"/>
        <v xml:space="preserve"> </v>
      </c>
    </row>
    <row r="271" spans="1:53" s="339" customFormat="1" ht="15" x14ac:dyDescent="0.2">
      <c r="A271" s="32"/>
      <c r="B271" s="32"/>
      <c r="C271" s="410">
        <f t="shared" si="63"/>
        <v>250</v>
      </c>
      <c r="D271" s="424"/>
      <c r="E271" s="424"/>
      <c r="F271" s="436"/>
      <c r="G271" s="410"/>
      <c r="H271" s="410"/>
      <c r="I271" s="413" t="str">
        <f t="shared" si="77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78"/>
        <v>-</v>
      </c>
      <c r="M271" s="425"/>
      <c r="N271" s="425"/>
      <c r="O271" s="160" t="str">
        <f t="shared" si="79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80"/>
        <v>OK</v>
      </c>
      <c r="AI271" s="22">
        <f t="shared" si="81"/>
        <v>0</v>
      </c>
      <c r="AJ271" s="22">
        <f t="shared" si="82"/>
        <v>0</v>
      </c>
      <c r="AK271" s="22">
        <f t="shared" si="83"/>
        <v>0</v>
      </c>
      <c r="AL271" s="22">
        <f t="shared" si="84"/>
        <v>0</v>
      </c>
      <c r="AM271" s="22">
        <f t="shared" si="85"/>
        <v>0</v>
      </c>
      <c r="AN271" s="22">
        <f t="shared" si="86"/>
        <v>0</v>
      </c>
      <c r="AO271" s="418" t="b">
        <f t="shared" si="87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88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89"/>
        <v>0</v>
      </c>
      <c r="AW271" s="67">
        <f t="shared" si="90"/>
        <v>0</v>
      </c>
      <c r="AX271" s="397">
        <f t="shared" si="91"/>
        <v>0</v>
      </c>
      <c r="AY271" s="32"/>
      <c r="AZ271" s="32"/>
      <c r="BA271" s="423" t="str">
        <f t="shared" si="92"/>
        <v xml:space="preserve"> </v>
      </c>
    </row>
    <row r="272" spans="1:53" s="339" customFormat="1" ht="15" x14ac:dyDescent="0.2">
      <c r="A272" s="32"/>
      <c r="B272" s="32"/>
      <c r="C272" s="410">
        <f t="shared" si="63"/>
        <v>251</v>
      </c>
      <c r="D272" s="424"/>
      <c r="E272" s="424"/>
      <c r="F272" s="436"/>
      <c r="G272" s="410"/>
      <c r="H272" s="410"/>
      <c r="I272" s="413" t="str">
        <f t="shared" si="77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78"/>
        <v>-</v>
      </c>
      <c r="M272" s="425"/>
      <c r="N272" s="425"/>
      <c r="O272" s="160" t="str">
        <f t="shared" si="79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80"/>
        <v>OK</v>
      </c>
      <c r="AI272" s="22">
        <f t="shared" si="81"/>
        <v>0</v>
      </c>
      <c r="AJ272" s="22">
        <f t="shared" si="82"/>
        <v>0</v>
      </c>
      <c r="AK272" s="22">
        <f t="shared" si="83"/>
        <v>0</v>
      </c>
      <c r="AL272" s="22">
        <f t="shared" si="84"/>
        <v>0</v>
      </c>
      <c r="AM272" s="22">
        <f t="shared" si="85"/>
        <v>0</v>
      </c>
      <c r="AN272" s="22">
        <f t="shared" si="86"/>
        <v>0</v>
      </c>
      <c r="AO272" s="418" t="b">
        <f t="shared" si="87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88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89"/>
        <v>0</v>
      </c>
      <c r="AW272" s="67">
        <f t="shared" si="90"/>
        <v>0</v>
      </c>
      <c r="AX272" s="397">
        <f t="shared" si="91"/>
        <v>0</v>
      </c>
      <c r="AY272" s="32"/>
      <c r="AZ272" s="32"/>
      <c r="BA272" s="423" t="str">
        <f t="shared" si="92"/>
        <v xml:space="preserve"> </v>
      </c>
    </row>
    <row r="273" spans="1:53" s="339" customFormat="1" ht="15" x14ac:dyDescent="0.2">
      <c r="A273" s="32"/>
      <c r="B273" s="32"/>
      <c r="C273" s="410">
        <f t="shared" si="63"/>
        <v>252</v>
      </c>
      <c r="D273" s="424"/>
      <c r="E273" s="424"/>
      <c r="F273" s="436"/>
      <c r="G273" s="410"/>
      <c r="H273" s="410"/>
      <c r="I273" s="413" t="str">
        <f t="shared" si="77"/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si="78"/>
        <v>-</v>
      </c>
      <c r="M273" s="425"/>
      <c r="N273" s="425"/>
      <c r="O273" s="160" t="str">
        <f t="shared" si="79"/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si="80"/>
        <v>OK</v>
      </c>
      <c r="AI273" s="22">
        <f t="shared" si="81"/>
        <v>0</v>
      </c>
      <c r="AJ273" s="22">
        <f t="shared" si="82"/>
        <v>0</v>
      </c>
      <c r="AK273" s="22">
        <f t="shared" si="83"/>
        <v>0</v>
      </c>
      <c r="AL273" s="22">
        <f t="shared" si="84"/>
        <v>0</v>
      </c>
      <c r="AM273" s="22">
        <f t="shared" si="85"/>
        <v>0</v>
      </c>
      <c r="AN273" s="22">
        <f t="shared" si="86"/>
        <v>0</v>
      </c>
      <c r="AO273" s="418" t="b">
        <f t="shared" si="87"/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si="88"/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89"/>
        <v>0</v>
      </c>
      <c r="AW273" s="67">
        <f t="shared" si="90"/>
        <v>0</v>
      </c>
      <c r="AX273" s="397">
        <f t="shared" si="91"/>
        <v>0</v>
      </c>
      <c r="AY273" s="32"/>
      <c r="AZ273" s="32"/>
      <c r="BA273" s="423" t="str">
        <f t="shared" si="92"/>
        <v xml:space="preserve"> </v>
      </c>
    </row>
    <row r="274" spans="1:53" s="339" customFormat="1" ht="15" x14ac:dyDescent="0.2">
      <c r="A274" s="32"/>
      <c r="B274" s="32"/>
      <c r="C274" s="410">
        <f t="shared" si="63"/>
        <v>253</v>
      </c>
      <c r="D274" s="424"/>
      <c r="E274" s="424"/>
      <c r="F274" s="436"/>
      <c r="G274" s="410"/>
      <c r="H274" s="410"/>
      <c r="I274" s="413" t="str">
        <f t="shared" si="77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78"/>
        <v>-</v>
      </c>
      <c r="M274" s="425"/>
      <c r="N274" s="425"/>
      <c r="O274" s="160" t="str">
        <f t="shared" si="79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80"/>
        <v>OK</v>
      </c>
      <c r="AI274" s="22">
        <f t="shared" si="81"/>
        <v>0</v>
      </c>
      <c r="AJ274" s="22">
        <f t="shared" si="82"/>
        <v>0</v>
      </c>
      <c r="AK274" s="22">
        <f t="shared" si="83"/>
        <v>0</v>
      </c>
      <c r="AL274" s="22">
        <f t="shared" si="84"/>
        <v>0</v>
      </c>
      <c r="AM274" s="22">
        <f t="shared" si="85"/>
        <v>0</v>
      </c>
      <c r="AN274" s="22">
        <f t="shared" si="86"/>
        <v>0</v>
      </c>
      <c r="AO274" s="418" t="b">
        <f t="shared" si="87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88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si="89"/>
        <v>0</v>
      </c>
      <c r="AW274" s="67">
        <f t="shared" si="90"/>
        <v>0</v>
      </c>
      <c r="AX274" s="397">
        <f t="shared" si="91"/>
        <v>0</v>
      </c>
      <c r="AY274" s="32"/>
      <c r="AZ274" s="32"/>
      <c r="BA274" s="423" t="str">
        <f t="shared" si="92"/>
        <v xml:space="preserve"> </v>
      </c>
    </row>
    <row r="275" spans="1:53" s="339" customFormat="1" ht="15" x14ac:dyDescent="0.2">
      <c r="A275" s="32"/>
      <c r="B275" s="32"/>
      <c r="C275" s="410">
        <f t="shared" si="63"/>
        <v>254</v>
      </c>
      <c r="D275" s="424"/>
      <c r="E275" s="424"/>
      <c r="F275" s="436"/>
      <c r="G275" s="410"/>
      <c r="H275" s="410"/>
      <c r="I275" s="413" t="str">
        <f t="shared" si="77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78"/>
        <v>-</v>
      </c>
      <c r="M275" s="425"/>
      <c r="N275" s="425"/>
      <c r="O275" s="160" t="str">
        <f t="shared" si="79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80"/>
        <v>OK</v>
      </c>
      <c r="AI275" s="22">
        <f t="shared" si="81"/>
        <v>0</v>
      </c>
      <c r="AJ275" s="22">
        <f t="shared" si="82"/>
        <v>0</v>
      </c>
      <c r="AK275" s="22">
        <f t="shared" si="83"/>
        <v>0</v>
      </c>
      <c r="AL275" s="22">
        <f t="shared" si="84"/>
        <v>0</v>
      </c>
      <c r="AM275" s="22">
        <f t="shared" si="85"/>
        <v>0</v>
      </c>
      <c r="AN275" s="22">
        <f t="shared" si="86"/>
        <v>0</v>
      </c>
      <c r="AO275" s="418" t="b">
        <f t="shared" si="87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88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89"/>
        <v>0</v>
      </c>
      <c r="AW275" s="67">
        <f t="shared" si="90"/>
        <v>0</v>
      </c>
      <c r="AX275" s="397">
        <f t="shared" si="91"/>
        <v>0</v>
      </c>
      <c r="AY275" s="32"/>
      <c r="AZ275" s="32"/>
      <c r="BA275" s="423" t="str">
        <f t="shared" si="92"/>
        <v xml:space="preserve"> </v>
      </c>
    </row>
    <row r="276" spans="1:53" s="339" customFormat="1" ht="15" x14ac:dyDescent="0.2">
      <c r="A276" s="32"/>
      <c r="B276" s="32"/>
      <c r="C276" s="410">
        <f t="shared" si="63"/>
        <v>255</v>
      </c>
      <c r="D276" s="424"/>
      <c r="E276" s="424"/>
      <c r="F276" s="436"/>
      <c r="G276" s="410"/>
      <c r="H276" s="410"/>
      <c r="I276" s="413" t="str">
        <f t="shared" si="77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78"/>
        <v>-</v>
      </c>
      <c r="M276" s="425"/>
      <c r="N276" s="425"/>
      <c r="O276" s="160" t="str">
        <f t="shared" si="79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80"/>
        <v>OK</v>
      </c>
      <c r="AI276" s="22">
        <f t="shared" si="81"/>
        <v>0</v>
      </c>
      <c r="AJ276" s="22">
        <f t="shared" si="82"/>
        <v>0</v>
      </c>
      <c r="AK276" s="22">
        <f t="shared" si="83"/>
        <v>0</v>
      </c>
      <c r="AL276" s="22">
        <f t="shared" si="84"/>
        <v>0</v>
      </c>
      <c r="AM276" s="22">
        <f t="shared" si="85"/>
        <v>0</v>
      </c>
      <c r="AN276" s="22">
        <f t="shared" si="86"/>
        <v>0</v>
      </c>
      <c r="AO276" s="418" t="b">
        <f t="shared" si="87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88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89"/>
        <v>0</v>
      </c>
      <c r="AW276" s="67">
        <f t="shared" si="90"/>
        <v>0</v>
      </c>
      <c r="AX276" s="397">
        <f t="shared" si="91"/>
        <v>0</v>
      </c>
      <c r="AY276" s="32"/>
      <c r="AZ276" s="32"/>
      <c r="BA276" s="423" t="str">
        <f t="shared" si="92"/>
        <v xml:space="preserve"> </v>
      </c>
    </row>
    <row r="277" spans="1:53" s="339" customFormat="1" ht="15" x14ac:dyDescent="0.2">
      <c r="A277" s="32"/>
      <c r="B277" s="32"/>
      <c r="C277" s="410">
        <f t="shared" si="63"/>
        <v>256</v>
      </c>
      <c r="D277" s="424"/>
      <c r="E277" s="424"/>
      <c r="F277" s="436"/>
      <c r="G277" s="410"/>
      <c r="H277" s="410"/>
      <c r="I277" s="413" t="str">
        <f t="shared" si="77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78"/>
        <v>-</v>
      </c>
      <c r="M277" s="425"/>
      <c r="N277" s="425"/>
      <c r="O277" s="160" t="str">
        <f t="shared" si="79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80"/>
        <v>OK</v>
      </c>
      <c r="AI277" s="22">
        <f t="shared" si="81"/>
        <v>0</v>
      </c>
      <c r="AJ277" s="22">
        <f t="shared" si="82"/>
        <v>0</v>
      </c>
      <c r="AK277" s="22">
        <f t="shared" si="83"/>
        <v>0</v>
      </c>
      <c r="AL277" s="22">
        <f t="shared" si="84"/>
        <v>0</v>
      </c>
      <c r="AM277" s="22">
        <f t="shared" si="85"/>
        <v>0</v>
      </c>
      <c r="AN277" s="22">
        <f t="shared" si="86"/>
        <v>0</v>
      </c>
      <c r="AO277" s="418" t="b">
        <f t="shared" si="87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88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89"/>
        <v>0</v>
      </c>
      <c r="AW277" s="67">
        <f t="shared" si="90"/>
        <v>0</v>
      </c>
      <c r="AX277" s="397">
        <f t="shared" si="91"/>
        <v>0</v>
      </c>
      <c r="AY277" s="32"/>
      <c r="AZ277" s="32"/>
      <c r="BA277" s="423" t="str">
        <f t="shared" si="92"/>
        <v xml:space="preserve"> </v>
      </c>
    </row>
    <row r="278" spans="1:53" s="339" customFormat="1" ht="15" x14ac:dyDescent="0.2">
      <c r="A278" s="32"/>
      <c r="B278" s="32"/>
      <c r="C278" s="410">
        <f t="shared" si="63"/>
        <v>257</v>
      </c>
      <c r="D278" s="424"/>
      <c r="E278" s="424"/>
      <c r="F278" s="436"/>
      <c r="G278" s="410"/>
      <c r="H278" s="410"/>
      <c r="I278" s="413" t="str">
        <f t="shared" si="77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78"/>
        <v>-</v>
      </c>
      <c r="M278" s="425"/>
      <c r="N278" s="425"/>
      <c r="O278" s="160" t="str">
        <f t="shared" si="79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80"/>
        <v>OK</v>
      </c>
      <c r="AI278" s="22">
        <f t="shared" si="81"/>
        <v>0</v>
      </c>
      <c r="AJ278" s="22">
        <f t="shared" si="82"/>
        <v>0</v>
      </c>
      <c r="AK278" s="22">
        <f t="shared" si="83"/>
        <v>0</v>
      </c>
      <c r="AL278" s="22">
        <f t="shared" si="84"/>
        <v>0</v>
      </c>
      <c r="AM278" s="22">
        <f t="shared" si="85"/>
        <v>0</v>
      </c>
      <c r="AN278" s="22">
        <f t="shared" si="86"/>
        <v>0</v>
      </c>
      <c r="AO278" s="418" t="b">
        <f t="shared" si="87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88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89"/>
        <v>0</v>
      </c>
      <c r="AW278" s="67">
        <f t="shared" si="90"/>
        <v>0</v>
      </c>
      <c r="AX278" s="397">
        <f t="shared" si="91"/>
        <v>0</v>
      </c>
      <c r="AY278" s="32"/>
      <c r="AZ278" s="32"/>
      <c r="BA278" s="423" t="str">
        <f t="shared" si="92"/>
        <v xml:space="preserve"> </v>
      </c>
    </row>
    <row r="279" spans="1:53" s="339" customFormat="1" ht="15" x14ac:dyDescent="0.2">
      <c r="A279" s="32"/>
      <c r="B279" s="32"/>
      <c r="C279" s="410">
        <f t="shared" si="63"/>
        <v>258</v>
      </c>
      <c r="D279" s="424"/>
      <c r="E279" s="424"/>
      <c r="F279" s="436"/>
      <c r="G279" s="410"/>
      <c r="H279" s="410"/>
      <c r="I279" s="413" t="str">
        <f t="shared" si="77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78"/>
        <v>-</v>
      </c>
      <c r="M279" s="425"/>
      <c r="N279" s="425"/>
      <c r="O279" s="160" t="str">
        <f t="shared" si="79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80"/>
        <v>OK</v>
      </c>
      <c r="AI279" s="22">
        <f t="shared" si="81"/>
        <v>0</v>
      </c>
      <c r="AJ279" s="22">
        <f t="shared" si="82"/>
        <v>0</v>
      </c>
      <c r="AK279" s="22">
        <f t="shared" si="83"/>
        <v>0</v>
      </c>
      <c r="AL279" s="22">
        <f t="shared" si="84"/>
        <v>0</v>
      </c>
      <c r="AM279" s="22">
        <f t="shared" si="85"/>
        <v>0</v>
      </c>
      <c r="AN279" s="22">
        <f t="shared" si="86"/>
        <v>0</v>
      </c>
      <c r="AO279" s="418" t="b">
        <f t="shared" si="87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88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89"/>
        <v>0</v>
      </c>
      <c r="AW279" s="67">
        <f t="shared" si="90"/>
        <v>0</v>
      </c>
      <c r="AX279" s="397">
        <f t="shared" si="91"/>
        <v>0</v>
      </c>
      <c r="AY279" s="32"/>
      <c r="AZ279" s="32"/>
      <c r="BA279" s="423" t="str">
        <f t="shared" si="92"/>
        <v xml:space="preserve"> </v>
      </c>
    </row>
    <row r="280" spans="1:53" s="339" customFormat="1" ht="15" x14ac:dyDescent="0.2">
      <c r="A280" s="32"/>
      <c r="B280" s="32"/>
      <c r="C280" s="410">
        <f t="shared" si="63"/>
        <v>259</v>
      </c>
      <c r="D280" s="424"/>
      <c r="E280" s="424"/>
      <c r="F280" s="436"/>
      <c r="G280" s="410"/>
      <c r="H280" s="410"/>
      <c r="I280" s="413" t="str">
        <f t="shared" si="77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78"/>
        <v>-</v>
      </c>
      <c r="M280" s="425"/>
      <c r="N280" s="425"/>
      <c r="O280" s="160" t="str">
        <f t="shared" si="79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80"/>
        <v>OK</v>
      </c>
      <c r="AI280" s="22">
        <f t="shared" si="81"/>
        <v>0</v>
      </c>
      <c r="AJ280" s="22">
        <f t="shared" si="82"/>
        <v>0</v>
      </c>
      <c r="AK280" s="22">
        <f t="shared" si="83"/>
        <v>0</v>
      </c>
      <c r="AL280" s="22">
        <f t="shared" si="84"/>
        <v>0</v>
      </c>
      <c r="AM280" s="22">
        <f t="shared" si="85"/>
        <v>0</v>
      </c>
      <c r="AN280" s="22">
        <f t="shared" si="86"/>
        <v>0</v>
      </c>
      <c r="AO280" s="418" t="b">
        <f t="shared" si="87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88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89"/>
        <v>0</v>
      </c>
      <c r="AW280" s="67">
        <f t="shared" si="90"/>
        <v>0</v>
      </c>
      <c r="AX280" s="397">
        <f t="shared" si="91"/>
        <v>0</v>
      </c>
      <c r="AY280" s="32"/>
      <c r="AZ280" s="32"/>
      <c r="BA280" s="423" t="str">
        <f t="shared" si="92"/>
        <v xml:space="preserve"> </v>
      </c>
    </row>
    <row r="281" spans="1:53" s="339" customFormat="1" ht="15" x14ac:dyDescent="0.2">
      <c r="A281" s="32"/>
      <c r="B281" s="32"/>
      <c r="C281" s="410">
        <f t="shared" si="63"/>
        <v>260</v>
      </c>
      <c r="D281" s="424"/>
      <c r="E281" s="424"/>
      <c r="F281" s="436"/>
      <c r="G281" s="410"/>
      <c r="H281" s="410"/>
      <c r="I281" s="413" t="str">
        <f t="shared" si="77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78"/>
        <v>-</v>
      </c>
      <c r="M281" s="425"/>
      <c r="N281" s="425"/>
      <c r="O281" s="160" t="str">
        <f t="shared" si="79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80"/>
        <v>OK</v>
      </c>
      <c r="AI281" s="22">
        <f t="shared" si="81"/>
        <v>0</v>
      </c>
      <c r="AJ281" s="22">
        <f t="shared" si="82"/>
        <v>0</v>
      </c>
      <c r="AK281" s="22">
        <f t="shared" si="83"/>
        <v>0</v>
      </c>
      <c r="AL281" s="22">
        <f t="shared" si="84"/>
        <v>0</v>
      </c>
      <c r="AM281" s="22">
        <f t="shared" si="85"/>
        <v>0</v>
      </c>
      <c r="AN281" s="22">
        <f t="shared" si="86"/>
        <v>0</v>
      </c>
      <c r="AO281" s="418" t="b">
        <f t="shared" si="87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88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89"/>
        <v>0</v>
      </c>
      <c r="AW281" s="67">
        <f t="shared" si="90"/>
        <v>0</v>
      </c>
      <c r="AX281" s="397">
        <f t="shared" si="91"/>
        <v>0</v>
      </c>
      <c r="AY281" s="32"/>
      <c r="AZ281" s="32"/>
      <c r="BA281" s="423" t="str">
        <f t="shared" si="92"/>
        <v xml:space="preserve"> </v>
      </c>
    </row>
    <row r="282" spans="1:53" s="339" customFormat="1" ht="15" x14ac:dyDescent="0.2">
      <c r="A282" s="32"/>
      <c r="B282" s="32"/>
      <c r="C282" s="410">
        <f t="shared" si="63"/>
        <v>261</v>
      </c>
      <c r="D282" s="424"/>
      <c r="E282" s="424"/>
      <c r="F282" s="436"/>
      <c r="G282" s="410"/>
      <c r="H282" s="410"/>
      <c r="I282" s="413" t="str">
        <f t="shared" si="77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78"/>
        <v>-</v>
      </c>
      <c r="M282" s="425"/>
      <c r="N282" s="425"/>
      <c r="O282" s="160" t="str">
        <f t="shared" si="79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80"/>
        <v>OK</v>
      </c>
      <c r="AI282" s="22">
        <f t="shared" si="81"/>
        <v>0</v>
      </c>
      <c r="AJ282" s="22">
        <f t="shared" si="82"/>
        <v>0</v>
      </c>
      <c r="AK282" s="22">
        <f t="shared" si="83"/>
        <v>0</v>
      </c>
      <c r="AL282" s="22">
        <f t="shared" si="84"/>
        <v>0</v>
      </c>
      <c r="AM282" s="22">
        <f t="shared" si="85"/>
        <v>0</v>
      </c>
      <c r="AN282" s="22">
        <f t="shared" si="86"/>
        <v>0</v>
      </c>
      <c r="AO282" s="418" t="b">
        <f t="shared" si="87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88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89"/>
        <v>0</v>
      </c>
      <c r="AW282" s="67">
        <f t="shared" si="90"/>
        <v>0</v>
      </c>
      <c r="AX282" s="397">
        <f t="shared" si="91"/>
        <v>0</v>
      </c>
      <c r="AY282" s="32"/>
      <c r="AZ282" s="32"/>
      <c r="BA282" s="423" t="str">
        <f t="shared" si="92"/>
        <v xml:space="preserve"> </v>
      </c>
    </row>
    <row r="283" spans="1:53" s="339" customFormat="1" ht="15" x14ac:dyDescent="0.2">
      <c r="A283" s="32"/>
      <c r="B283" s="32"/>
      <c r="C283" s="410">
        <f t="shared" si="63"/>
        <v>262</v>
      </c>
      <c r="D283" s="424"/>
      <c r="E283" s="424"/>
      <c r="F283" s="436"/>
      <c r="G283" s="410"/>
      <c r="H283" s="410"/>
      <c r="I283" s="413" t="str">
        <f t="shared" si="77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78"/>
        <v>-</v>
      </c>
      <c r="M283" s="425"/>
      <c r="N283" s="425"/>
      <c r="O283" s="160" t="str">
        <f t="shared" si="79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80"/>
        <v>OK</v>
      </c>
      <c r="AI283" s="22">
        <f t="shared" si="81"/>
        <v>0</v>
      </c>
      <c r="AJ283" s="22">
        <f t="shared" si="82"/>
        <v>0</v>
      </c>
      <c r="AK283" s="22">
        <f t="shared" si="83"/>
        <v>0</v>
      </c>
      <c r="AL283" s="22">
        <f t="shared" si="84"/>
        <v>0</v>
      </c>
      <c r="AM283" s="22">
        <f t="shared" si="85"/>
        <v>0</v>
      </c>
      <c r="AN283" s="22">
        <f t="shared" si="86"/>
        <v>0</v>
      </c>
      <c r="AO283" s="418" t="b">
        <f t="shared" si="87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88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89"/>
        <v>0</v>
      </c>
      <c r="AW283" s="67">
        <f t="shared" si="90"/>
        <v>0</v>
      </c>
      <c r="AX283" s="397">
        <f t="shared" si="91"/>
        <v>0</v>
      </c>
      <c r="AY283" s="32"/>
      <c r="AZ283" s="32"/>
      <c r="BA283" s="423" t="str">
        <f t="shared" si="92"/>
        <v xml:space="preserve"> </v>
      </c>
    </row>
    <row r="284" spans="1:53" s="339" customFormat="1" ht="15" x14ac:dyDescent="0.2">
      <c r="A284" s="32"/>
      <c r="B284" s="32"/>
      <c r="C284" s="410">
        <f t="shared" si="63"/>
        <v>263</v>
      </c>
      <c r="D284" s="424"/>
      <c r="E284" s="424"/>
      <c r="F284" s="436"/>
      <c r="G284" s="410"/>
      <c r="H284" s="410"/>
      <c r="I284" s="413" t="str">
        <f t="shared" si="77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78"/>
        <v>-</v>
      </c>
      <c r="M284" s="425"/>
      <c r="N284" s="425"/>
      <c r="O284" s="160" t="str">
        <f t="shared" si="79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80"/>
        <v>OK</v>
      </c>
      <c r="AI284" s="22">
        <f t="shared" si="81"/>
        <v>0</v>
      </c>
      <c r="AJ284" s="22">
        <f t="shared" si="82"/>
        <v>0</v>
      </c>
      <c r="AK284" s="22">
        <f t="shared" si="83"/>
        <v>0</v>
      </c>
      <c r="AL284" s="22">
        <f t="shared" si="84"/>
        <v>0</v>
      </c>
      <c r="AM284" s="22">
        <f t="shared" si="85"/>
        <v>0</v>
      </c>
      <c r="AN284" s="22">
        <f t="shared" si="86"/>
        <v>0</v>
      </c>
      <c r="AO284" s="418" t="b">
        <f t="shared" si="87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88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89"/>
        <v>0</v>
      </c>
      <c r="AW284" s="67">
        <f t="shared" si="90"/>
        <v>0</v>
      </c>
      <c r="AX284" s="397">
        <f t="shared" si="91"/>
        <v>0</v>
      </c>
      <c r="AY284" s="32"/>
      <c r="AZ284" s="32"/>
      <c r="BA284" s="423" t="str">
        <f t="shared" si="92"/>
        <v xml:space="preserve"> </v>
      </c>
    </row>
    <row r="285" spans="1:53" s="339" customFormat="1" ht="15" x14ac:dyDescent="0.2">
      <c r="A285" s="32"/>
      <c r="B285" s="32"/>
      <c r="C285" s="410">
        <f t="shared" si="63"/>
        <v>264</v>
      </c>
      <c r="D285" s="424"/>
      <c r="E285" s="424"/>
      <c r="F285" s="436"/>
      <c r="G285" s="410"/>
      <c r="H285" s="410"/>
      <c r="I285" s="413" t="str">
        <f t="shared" ref="I285:I310" si="93">IF(K285="s",A285*B285,"-")</f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ref="L285:L310" si="94">IF(K285="s",AT285,AP285)</f>
        <v>-</v>
      </c>
      <c r="M285" s="425"/>
      <c r="N285" s="425"/>
      <c r="O285" s="160" t="str">
        <f t="shared" ref="O285:O310" si="95">IF(K285="S",IF(D285&lt;E285,E285,D285),"-")</f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ref="AH285:AH310" si="96">IF(F285&gt;(A285*12),"error","OK")</f>
        <v>OK</v>
      </c>
      <c r="AI285" s="22">
        <f t="shared" ref="AI285:AI310" si="97">IF(O285="-",0,IF(O285&gt;7.999,1,0))</f>
        <v>0</v>
      </c>
      <c r="AJ285" s="22">
        <f t="shared" ref="AJ285:AJ310" si="98">IF(O285&lt;8,IF(O285&gt;3.999,1,0),0)</f>
        <v>0</v>
      </c>
      <c r="AK285" s="22">
        <f t="shared" ref="AK285:AK310" si="99">IF(O285&lt;4,IF(O285&gt;0,1,0),0)</f>
        <v>0</v>
      </c>
      <c r="AL285" s="22">
        <f t="shared" ref="AL285:AL310" si="100">IF(K285="S",1,0)</f>
        <v>0</v>
      </c>
      <c r="AM285" s="22">
        <f t="shared" ref="AM285:AM310" si="101">IF(K285="C",1,0)</f>
        <v>0</v>
      </c>
      <c r="AN285" s="22">
        <f t="shared" ref="AN285:AN310" si="102">IF(K285="c",F285/12,0)</f>
        <v>0</v>
      </c>
      <c r="AO285" s="418" t="b">
        <f t="shared" ref="AO285:AO310" si="103">IF(K285="s",IF(A285&gt;B285,A285,B285))</f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ref="AR285:AR310" si="104">IF(K285="s",J285,"-")</f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ref="AV285:AV310" si="105">IF(AI285=1,AT285,0)</f>
        <v>0</v>
      </c>
      <c r="AW285" s="67">
        <f t="shared" ref="AW285:AW310" si="106">IF(AJ285=1,AT285,0)</f>
        <v>0</v>
      </c>
      <c r="AX285" s="397">
        <f t="shared" ref="AX285:AX310" si="107">IF(AK285=1,AT285,0)</f>
        <v>0</v>
      </c>
      <c r="AY285" s="32"/>
      <c r="AZ285" s="32"/>
      <c r="BA285" s="423" t="str">
        <f t="shared" ref="BA285:BA310" si="108">IF(BB285="s",(AV285+AW285)/16*AX285/12," ")</f>
        <v xml:space="preserve"> </v>
      </c>
    </row>
    <row r="286" spans="1:53" s="339" customFormat="1" ht="15" x14ac:dyDescent="0.2">
      <c r="A286" s="32"/>
      <c r="B286" s="32"/>
      <c r="C286" s="410">
        <f t="shared" si="63"/>
        <v>265</v>
      </c>
      <c r="D286" s="424"/>
      <c r="E286" s="424"/>
      <c r="F286" s="436"/>
      <c r="G286" s="410"/>
      <c r="H286" s="410"/>
      <c r="I286" s="413" t="str">
        <f t="shared" si="93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94"/>
        <v>-</v>
      </c>
      <c r="M286" s="425"/>
      <c r="N286" s="425"/>
      <c r="O286" s="160" t="str">
        <f t="shared" si="95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96"/>
        <v>OK</v>
      </c>
      <c r="AI286" s="22">
        <f t="shared" si="97"/>
        <v>0</v>
      </c>
      <c r="AJ286" s="22">
        <f t="shared" si="98"/>
        <v>0</v>
      </c>
      <c r="AK286" s="22">
        <f t="shared" si="99"/>
        <v>0</v>
      </c>
      <c r="AL286" s="22">
        <f t="shared" si="100"/>
        <v>0</v>
      </c>
      <c r="AM286" s="22">
        <f t="shared" si="101"/>
        <v>0</v>
      </c>
      <c r="AN286" s="22">
        <f t="shared" si="102"/>
        <v>0</v>
      </c>
      <c r="AO286" s="418" t="b">
        <f t="shared" si="103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104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105"/>
        <v>0</v>
      </c>
      <c r="AW286" s="67">
        <f t="shared" si="106"/>
        <v>0</v>
      </c>
      <c r="AX286" s="397">
        <f t="shared" si="107"/>
        <v>0</v>
      </c>
      <c r="AY286" s="32"/>
      <c r="AZ286" s="32"/>
      <c r="BA286" s="423" t="str">
        <f t="shared" si="108"/>
        <v xml:space="preserve"> </v>
      </c>
    </row>
    <row r="287" spans="1:53" s="339" customFormat="1" ht="15" x14ac:dyDescent="0.2">
      <c r="A287" s="32"/>
      <c r="B287" s="32"/>
      <c r="C287" s="410">
        <f t="shared" si="63"/>
        <v>266</v>
      </c>
      <c r="D287" s="424"/>
      <c r="E287" s="424"/>
      <c r="F287" s="436"/>
      <c r="G287" s="410"/>
      <c r="H287" s="410"/>
      <c r="I287" s="413" t="str">
        <f t="shared" si="93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94"/>
        <v>-</v>
      </c>
      <c r="M287" s="425"/>
      <c r="N287" s="425"/>
      <c r="O287" s="160" t="str">
        <f t="shared" si="95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96"/>
        <v>OK</v>
      </c>
      <c r="AI287" s="22">
        <f t="shared" si="97"/>
        <v>0</v>
      </c>
      <c r="AJ287" s="22">
        <f t="shared" si="98"/>
        <v>0</v>
      </c>
      <c r="AK287" s="22">
        <f t="shared" si="99"/>
        <v>0</v>
      </c>
      <c r="AL287" s="22">
        <f t="shared" si="100"/>
        <v>0</v>
      </c>
      <c r="AM287" s="22">
        <f t="shared" si="101"/>
        <v>0</v>
      </c>
      <c r="AN287" s="22">
        <f t="shared" si="102"/>
        <v>0</v>
      </c>
      <c r="AO287" s="418" t="b">
        <f t="shared" si="103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104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105"/>
        <v>0</v>
      </c>
      <c r="AW287" s="67">
        <f t="shared" si="106"/>
        <v>0</v>
      </c>
      <c r="AX287" s="397">
        <f t="shared" si="107"/>
        <v>0</v>
      </c>
      <c r="AY287" s="32"/>
      <c r="AZ287" s="32"/>
      <c r="BA287" s="423" t="str">
        <f t="shared" si="108"/>
        <v xml:space="preserve"> </v>
      </c>
    </row>
    <row r="288" spans="1:53" s="339" customFormat="1" ht="15" x14ac:dyDescent="0.2">
      <c r="A288" s="32"/>
      <c r="B288" s="32"/>
      <c r="C288" s="410">
        <f t="shared" si="63"/>
        <v>267</v>
      </c>
      <c r="D288" s="424"/>
      <c r="E288" s="424"/>
      <c r="F288" s="436"/>
      <c r="G288" s="410"/>
      <c r="H288" s="410"/>
      <c r="I288" s="413" t="str">
        <f t="shared" si="93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94"/>
        <v>-</v>
      </c>
      <c r="M288" s="425"/>
      <c r="N288" s="425"/>
      <c r="O288" s="160" t="str">
        <f t="shared" si="95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96"/>
        <v>OK</v>
      </c>
      <c r="AI288" s="22">
        <f t="shared" si="97"/>
        <v>0</v>
      </c>
      <c r="AJ288" s="22">
        <f t="shared" si="98"/>
        <v>0</v>
      </c>
      <c r="AK288" s="22">
        <f t="shared" si="99"/>
        <v>0</v>
      </c>
      <c r="AL288" s="22">
        <f t="shared" si="100"/>
        <v>0</v>
      </c>
      <c r="AM288" s="22">
        <f t="shared" si="101"/>
        <v>0</v>
      </c>
      <c r="AN288" s="22">
        <f t="shared" si="102"/>
        <v>0</v>
      </c>
      <c r="AO288" s="418" t="b">
        <f t="shared" si="103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104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105"/>
        <v>0</v>
      </c>
      <c r="AW288" s="67">
        <f t="shared" si="106"/>
        <v>0</v>
      </c>
      <c r="AX288" s="397">
        <f t="shared" si="107"/>
        <v>0</v>
      </c>
      <c r="AY288" s="32"/>
      <c r="AZ288" s="32"/>
      <c r="BA288" s="423" t="str">
        <f t="shared" si="108"/>
        <v xml:space="preserve"> </v>
      </c>
    </row>
    <row r="289" spans="1:53" s="339" customFormat="1" ht="15" x14ac:dyDescent="0.2">
      <c r="A289" s="32"/>
      <c r="B289" s="32"/>
      <c r="C289" s="410">
        <f t="shared" si="63"/>
        <v>268</v>
      </c>
      <c r="D289" s="424"/>
      <c r="E289" s="424"/>
      <c r="F289" s="436"/>
      <c r="G289" s="410"/>
      <c r="H289" s="410"/>
      <c r="I289" s="413" t="str">
        <f t="shared" si="93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94"/>
        <v>-</v>
      </c>
      <c r="M289" s="425"/>
      <c r="N289" s="425"/>
      <c r="O289" s="160" t="str">
        <f t="shared" si="95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96"/>
        <v>OK</v>
      </c>
      <c r="AI289" s="22">
        <f t="shared" si="97"/>
        <v>0</v>
      </c>
      <c r="AJ289" s="22">
        <f t="shared" si="98"/>
        <v>0</v>
      </c>
      <c r="AK289" s="22">
        <f t="shared" si="99"/>
        <v>0</v>
      </c>
      <c r="AL289" s="22">
        <f t="shared" si="100"/>
        <v>0</v>
      </c>
      <c r="AM289" s="22">
        <f t="shared" si="101"/>
        <v>0</v>
      </c>
      <c r="AN289" s="22">
        <f t="shared" si="102"/>
        <v>0</v>
      </c>
      <c r="AO289" s="418" t="b">
        <f t="shared" si="103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104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105"/>
        <v>0</v>
      </c>
      <c r="AW289" s="67">
        <f t="shared" si="106"/>
        <v>0</v>
      </c>
      <c r="AX289" s="397">
        <f t="shared" si="107"/>
        <v>0</v>
      </c>
      <c r="AY289" s="32"/>
      <c r="AZ289" s="32"/>
      <c r="BA289" s="423" t="str">
        <f t="shared" si="108"/>
        <v xml:space="preserve"> </v>
      </c>
    </row>
    <row r="290" spans="1:53" s="339" customFormat="1" ht="15" x14ac:dyDescent="0.2">
      <c r="A290" s="32"/>
      <c r="B290" s="32"/>
      <c r="C290" s="410">
        <f t="shared" si="63"/>
        <v>269</v>
      </c>
      <c r="D290" s="424"/>
      <c r="E290" s="424"/>
      <c r="F290" s="436"/>
      <c r="G290" s="410"/>
      <c r="H290" s="410"/>
      <c r="I290" s="413" t="str">
        <f t="shared" si="93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94"/>
        <v>-</v>
      </c>
      <c r="M290" s="425"/>
      <c r="N290" s="425"/>
      <c r="O290" s="160" t="str">
        <f t="shared" si="95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96"/>
        <v>OK</v>
      </c>
      <c r="AI290" s="22">
        <f t="shared" si="97"/>
        <v>0</v>
      </c>
      <c r="AJ290" s="22">
        <f t="shared" si="98"/>
        <v>0</v>
      </c>
      <c r="AK290" s="22">
        <f t="shared" si="99"/>
        <v>0</v>
      </c>
      <c r="AL290" s="22">
        <f t="shared" si="100"/>
        <v>0</v>
      </c>
      <c r="AM290" s="22">
        <f t="shared" si="101"/>
        <v>0</v>
      </c>
      <c r="AN290" s="22">
        <f t="shared" si="102"/>
        <v>0</v>
      </c>
      <c r="AO290" s="418" t="b">
        <f t="shared" si="103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104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105"/>
        <v>0</v>
      </c>
      <c r="AW290" s="67">
        <f t="shared" si="106"/>
        <v>0</v>
      </c>
      <c r="AX290" s="397">
        <f t="shared" si="107"/>
        <v>0</v>
      </c>
      <c r="AY290" s="32"/>
      <c r="AZ290" s="32"/>
      <c r="BA290" s="423" t="str">
        <f t="shared" si="108"/>
        <v xml:space="preserve"> </v>
      </c>
    </row>
    <row r="291" spans="1:53" s="339" customFormat="1" ht="15" x14ac:dyDescent="0.2">
      <c r="A291" s="32"/>
      <c r="B291" s="32"/>
      <c r="C291" s="410">
        <f t="shared" si="63"/>
        <v>270</v>
      </c>
      <c r="D291" s="424"/>
      <c r="E291" s="424"/>
      <c r="F291" s="436"/>
      <c r="G291" s="410"/>
      <c r="H291" s="410"/>
      <c r="I291" s="413" t="str">
        <f t="shared" si="93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94"/>
        <v>-</v>
      </c>
      <c r="M291" s="425"/>
      <c r="N291" s="425"/>
      <c r="O291" s="160" t="str">
        <f t="shared" si="95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96"/>
        <v>OK</v>
      </c>
      <c r="AI291" s="22">
        <f t="shared" si="97"/>
        <v>0</v>
      </c>
      <c r="AJ291" s="22">
        <f t="shared" si="98"/>
        <v>0</v>
      </c>
      <c r="AK291" s="22">
        <f t="shared" si="99"/>
        <v>0</v>
      </c>
      <c r="AL291" s="22">
        <f t="shared" si="100"/>
        <v>0</v>
      </c>
      <c r="AM291" s="22">
        <f t="shared" si="101"/>
        <v>0</v>
      </c>
      <c r="AN291" s="22">
        <f t="shared" si="102"/>
        <v>0</v>
      </c>
      <c r="AO291" s="418" t="b">
        <f t="shared" si="103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104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105"/>
        <v>0</v>
      </c>
      <c r="AW291" s="67">
        <f t="shared" si="106"/>
        <v>0</v>
      </c>
      <c r="AX291" s="397">
        <f t="shared" si="107"/>
        <v>0</v>
      </c>
      <c r="AY291" s="32"/>
      <c r="AZ291" s="32"/>
      <c r="BA291" s="423" t="str">
        <f t="shared" si="108"/>
        <v xml:space="preserve"> </v>
      </c>
    </row>
    <row r="292" spans="1:53" s="339" customFormat="1" ht="15" x14ac:dyDescent="0.2">
      <c r="A292" s="32"/>
      <c r="B292" s="32"/>
      <c r="C292" s="410">
        <f t="shared" si="63"/>
        <v>271</v>
      </c>
      <c r="D292" s="424"/>
      <c r="E292" s="424"/>
      <c r="F292" s="436"/>
      <c r="G292" s="410"/>
      <c r="H292" s="410"/>
      <c r="I292" s="413" t="str">
        <f t="shared" si="93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94"/>
        <v>-</v>
      </c>
      <c r="M292" s="425"/>
      <c r="N292" s="425"/>
      <c r="O292" s="160" t="str">
        <f t="shared" si="95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96"/>
        <v>OK</v>
      </c>
      <c r="AI292" s="22">
        <f t="shared" si="97"/>
        <v>0</v>
      </c>
      <c r="AJ292" s="22">
        <f t="shared" si="98"/>
        <v>0</v>
      </c>
      <c r="AK292" s="22">
        <f t="shared" si="99"/>
        <v>0</v>
      </c>
      <c r="AL292" s="22">
        <f t="shared" si="100"/>
        <v>0</v>
      </c>
      <c r="AM292" s="22">
        <f t="shared" si="101"/>
        <v>0</v>
      </c>
      <c r="AN292" s="22">
        <f t="shared" si="102"/>
        <v>0</v>
      </c>
      <c r="AO292" s="418" t="b">
        <f t="shared" si="103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104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105"/>
        <v>0</v>
      </c>
      <c r="AW292" s="67">
        <f t="shared" si="106"/>
        <v>0</v>
      </c>
      <c r="AX292" s="397">
        <f t="shared" si="107"/>
        <v>0</v>
      </c>
      <c r="AY292" s="32"/>
      <c r="AZ292" s="32"/>
      <c r="BA292" s="423" t="str">
        <f t="shared" si="108"/>
        <v xml:space="preserve"> </v>
      </c>
    </row>
    <row r="293" spans="1:53" s="339" customFormat="1" ht="15" x14ac:dyDescent="0.2">
      <c r="A293" s="32"/>
      <c r="B293" s="32"/>
      <c r="C293" s="410">
        <f t="shared" si="63"/>
        <v>272</v>
      </c>
      <c r="D293" s="424"/>
      <c r="E293" s="424"/>
      <c r="F293" s="436"/>
      <c r="G293" s="410"/>
      <c r="H293" s="410"/>
      <c r="I293" s="413" t="str">
        <f t="shared" si="93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94"/>
        <v>-</v>
      </c>
      <c r="M293" s="425"/>
      <c r="N293" s="425"/>
      <c r="O293" s="160" t="str">
        <f t="shared" si="95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96"/>
        <v>OK</v>
      </c>
      <c r="AI293" s="22">
        <f t="shared" si="97"/>
        <v>0</v>
      </c>
      <c r="AJ293" s="22">
        <f t="shared" si="98"/>
        <v>0</v>
      </c>
      <c r="AK293" s="22">
        <f t="shared" si="99"/>
        <v>0</v>
      </c>
      <c r="AL293" s="22">
        <f t="shared" si="100"/>
        <v>0</v>
      </c>
      <c r="AM293" s="22">
        <f t="shared" si="101"/>
        <v>0</v>
      </c>
      <c r="AN293" s="22">
        <f t="shared" si="102"/>
        <v>0</v>
      </c>
      <c r="AO293" s="418" t="b">
        <f t="shared" si="103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104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105"/>
        <v>0</v>
      </c>
      <c r="AW293" s="67">
        <f t="shared" si="106"/>
        <v>0</v>
      </c>
      <c r="AX293" s="397">
        <f t="shared" si="107"/>
        <v>0</v>
      </c>
      <c r="AY293" s="32"/>
      <c r="AZ293" s="32"/>
      <c r="BA293" s="423" t="str">
        <f t="shared" si="108"/>
        <v xml:space="preserve"> </v>
      </c>
    </row>
    <row r="294" spans="1:53" s="339" customFormat="1" ht="15" x14ac:dyDescent="0.2">
      <c r="A294" s="32"/>
      <c r="B294" s="32"/>
      <c r="C294" s="410">
        <f t="shared" si="63"/>
        <v>273</v>
      </c>
      <c r="D294" s="424"/>
      <c r="E294" s="424"/>
      <c r="F294" s="436"/>
      <c r="G294" s="410"/>
      <c r="H294" s="410"/>
      <c r="I294" s="413" t="str">
        <f t="shared" si="93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94"/>
        <v>-</v>
      </c>
      <c r="M294" s="425"/>
      <c r="N294" s="425"/>
      <c r="O294" s="160" t="str">
        <f t="shared" si="95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96"/>
        <v>OK</v>
      </c>
      <c r="AI294" s="22">
        <f t="shared" si="97"/>
        <v>0</v>
      </c>
      <c r="AJ294" s="22">
        <f t="shared" si="98"/>
        <v>0</v>
      </c>
      <c r="AK294" s="22">
        <f t="shared" si="99"/>
        <v>0</v>
      </c>
      <c r="AL294" s="22">
        <f t="shared" si="100"/>
        <v>0</v>
      </c>
      <c r="AM294" s="22">
        <f t="shared" si="101"/>
        <v>0</v>
      </c>
      <c r="AN294" s="22">
        <f t="shared" si="102"/>
        <v>0</v>
      </c>
      <c r="AO294" s="418" t="b">
        <f t="shared" si="103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104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105"/>
        <v>0</v>
      </c>
      <c r="AW294" s="67">
        <f t="shared" si="106"/>
        <v>0</v>
      </c>
      <c r="AX294" s="397">
        <f t="shared" si="107"/>
        <v>0</v>
      </c>
      <c r="AY294" s="32"/>
      <c r="AZ294" s="32"/>
      <c r="BA294" s="423" t="str">
        <f t="shared" si="108"/>
        <v xml:space="preserve"> </v>
      </c>
    </row>
    <row r="295" spans="1:53" s="339" customFormat="1" ht="15" x14ac:dyDescent="0.2">
      <c r="A295" s="32"/>
      <c r="B295" s="32"/>
      <c r="C295" s="410">
        <f t="shared" si="63"/>
        <v>274</v>
      </c>
      <c r="D295" s="424"/>
      <c r="E295" s="424"/>
      <c r="F295" s="436"/>
      <c r="G295" s="410"/>
      <c r="H295" s="410"/>
      <c r="I295" s="413" t="str">
        <f t="shared" si="93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94"/>
        <v>-</v>
      </c>
      <c r="M295" s="425"/>
      <c r="N295" s="425"/>
      <c r="O295" s="160" t="str">
        <f t="shared" si="95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96"/>
        <v>OK</v>
      </c>
      <c r="AI295" s="22">
        <f t="shared" si="97"/>
        <v>0</v>
      </c>
      <c r="AJ295" s="22">
        <f t="shared" si="98"/>
        <v>0</v>
      </c>
      <c r="AK295" s="22">
        <f t="shared" si="99"/>
        <v>0</v>
      </c>
      <c r="AL295" s="22">
        <f t="shared" si="100"/>
        <v>0</v>
      </c>
      <c r="AM295" s="22">
        <f t="shared" si="101"/>
        <v>0</v>
      </c>
      <c r="AN295" s="22">
        <f t="shared" si="102"/>
        <v>0</v>
      </c>
      <c r="AO295" s="418" t="b">
        <f t="shared" si="103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104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105"/>
        <v>0</v>
      </c>
      <c r="AW295" s="67">
        <f t="shared" si="106"/>
        <v>0</v>
      </c>
      <c r="AX295" s="397">
        <f t="shared" si="107"/>
        <v>0</v>
      </c>
      <c r="AY295" s="32"/>
      <c r="AZ295" s="32"/>
      <c r="BA295" s="423" t="str">
        <f t="shared" si="108"/>
        <v xml:space="preserve"> </v>
      </c>
    </row>
    <row r="296" spans="1:53" s="339" customFormat="1" ht="15" x14ac:dyDescent="0.2">
      <c r="A296" s="32"/>
      <c r="B296" s="32"/>
      <c r="C296" s="410">
        <f t="shared" si="63"/>
        <v>275</v>
      </c>
      <c r="D296" s="424"/>
      <c r="E296" s="424"/>
      <c r="F296" s="436"/>
      <c r="G296" s="410"/>
      <c r="H296" s="410"/>
      <c r="I296" s="413" t="str">
        <f t="shared" si="93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94"/>
        <v>-</v>
      </c>
      <c r="M296" s="425"/>
      <c r="N296" s="425"/>
      <c r="O296" s="160" t="str">
        <f t="shared" si="95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96"/>
        <v>OK</v>
      </c>
      <c r="AI296" s="22">
        <f t="shared" si="97"/>
        <v>0</v>
      </c>
      <c r="AJ296" s="22">
        <f t="shared" si="98"/>
        <v>0</v>
      </c>
      <c r="AK296" s="22">
        <f t="shared" si="99"/>
        <v>0</v>
      </c>
      <c r="AL296" s="22">
        <f t="shared" si="100"/>
        <v>0</v>
      </c>
      <c r="AM296" s="22">
        <f t="shared" si="101"/>
        <v>0</v>
      </c>
      <c r="AN296" s="22">
        <f t="shared" si="102"/>
        <v>0</v>
      </c>
      <c r="AO296" s="418" t="b">
        <f t="shared" si="103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104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105"/>
        <v>0</v>
      </c>
      <c r="AW296" s="67">
        <f t="shared" si="106"/>
        <v>0</v>
      </c>
      <c r="AX296" s="397">
        <f t="shared" si="107"/>
        <v>0</v>
      </c>
      <c r="AY296" s="32"/>
      <c r="AZ296" s="32"/>
      <c r="BA296" s="423" t="str">
        <f t="shared" si="108"/>
        <v xml:space="preserve"> </v>
      </c>
    </row>
    <row r="297" spans="1:53" s="339" customFormat="1" ht="15" x14ac:dyDescent="0.2">
      <c r="A297" s="32"/>
      <c r="B297" s="32"/>
      <c r="C297" s="410">
        <f t="shared" si="63"/>
        <v>276</v>
      </c>
      <c r="D297" s="424"/>
      <c r="E297" s="424"/>
      <c r="F297" s="436"/>
      <c r="G297" s="410"/>
      <c r="H297" s="410"/>
      <c r="I297" s="413" t="str">
        <f t="shared" si="93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94"/>
        <v>-</v>
      </c>
      <c r="M297" s="425"/>
      <c r="N297" s="425"/>
      <c r="O297" s="160" t="str">
        <f t="shared" si="95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96"/>
        <v>OK</v>
      </c>
      <c r="AI297" s="22">
        <f t="shared" si="97"/>
        <v>0</v>
      </c>
      <c r="AJ297" s="22">
        <f t="shared" si="98"/>
        <v>0</v>
      </c>
      <c r="AK297" s="22">
        <f t="shared" si="99"/>
        <v>0</v>
      </c>
      <c r="AL297" s="22">
        <f t="shared" si="100"/>
        <v>0</v>
      </c>
      <c r="AM297" s="22">
        <f t="shared" si="101"/>
        <v>0</v>
      </c>
      <c r="AN297" s="22">
        <f t="shared" si="102"/>
        <v>0</v>
      </c>
      <c r="AO297" s="418" t="b">
        <f t="shared" si="103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104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105"/>
        <v>0</v>
      </c>
      <c r="AW297" s="67">
        <f t="shared" si="106"/>
        <v>0</v>
      </c>
      <c r="AX297" s="397">
        <f t="shared" si="107"/>
        <v>0</v>
      </c>
      <c r="AY297" s="32"/>
      <c r="AZ297" s="32"/>
      <c r="BA297" s="423" t="str">
        <f t="shared" si="108"/>
        <v xml:space="preserve"> </v>
      </c>
    </row>
    <row r="298" spans="1:53" s="339" customFormat="1" ht="15" x14ac:dyDescent="0.2">
      <c r="A298" s="32"/>
      <c r="B298" s="32"/>
      <c r="C298" s="410">
        <f t="shared" si="63"/>
        <v>277</v>
      </c>
      <c r="D298" s="424"/>
      <c r="E298" s="424"/>
      <c r="F298" s="436"/>
      <c r="G298" s="410"/>
      <c r="H298" s="410"/>
      <c r="I298" s="413" t="str">
        <f t="shared" si="93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94"/>
        <v>-</v>
      </c>
      <c r="M298" s="425"/>
      <c r="N298" s="425"/>
      <c r="O298" s="160" t="str">
        <f t="shared" si="95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96"/>
        <v>OK</v>
      </c>
      <c r="AI298" s="22">
        <f t="shared" si="97"/>
        <v>0</v>
      </c>
      <c r="AJ298" s="22">
        <f t="shared" si="98"/>
        <v>0</v>
      </c>
      <c r="AK298" s="22">
        <f t="shared" si="99"/>
        <v>0</v>
      </c>
      <c r="AL298" s="22">
        <f t="shared" si="100"/>
        <v>0</v>
      </c>
      <c r="AM298" s="22">
        <f t="shared" si="101"/>
        <v>0</v>
      </c>
      <c r="AN298" s="22">
        <f t="shared" si="102"/>
        <v>0</v>
      </c>
      <c r="AO298" s="418" t="b">
        <f t="shared" si="103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104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105"/>
        <v>0</v>
      </c>
      <c r="AW298" s="67">
        <f t="shared" si="106"/>
        <v>0</v>
      </c>
      <c r="AX298" s="397">
        <f t="shared" si="107"/>
        <v>0</v>
      </c>
      <c r="AY298" s="32"/>
      <c r="AZ298" s="32"/>
      <c r="BA298" s="423" t="str">
        <f t="shared" si="108"/>
        <v xml:space="preserve"> </v>
      </c>
    </row>
    <row r="299" spans="1:53" s="339" customFormat="1" ht="15" x14ac:dyDescent="0.2">
      <c r="A299" s="32"/>
      <c r="B299" s="32"/>
      <c r="C299" s="410">
        <f t="shared" si="63"/>
        <v>278</v>
      </c>
      <c r="D299" s="424"/>
      <c r="E299" s="424"/>
      <c r="F299" s="436"/>
      <c r="G299" s="410"/>
      <c r="H299" s="410"/>
      <c r="I299" s="413" t="str">
        <f t="shared" si="93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94"/>
        <v>-</v>
      </c>
      <c r="M299" s="425"/>
      <c r="N299" s="425"/>
      <c r="O299" s="160" t="str">
        <f t="shared" si="95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96"/>
        <v>OK</v>
      </c>
      <c r="AI299" s="22">
        <f t="shared" si="97"/>
        <v>0</v>
      </c>
      <c r="AJ299" s="22">
        <f t="shared" si="98"/>
        <v>0</v>
      </c>
      <c r="AK299" s="22">
        <f t="shared" si="99"/>
        <v>0</v>
      </c>
      <c r="AL299" s="22">
        <f t="shared" si="100"/>
        <v>0</v>
      </c>
      <c r="AM299" s="22">
        <f t="shared" si="101"/>
        <v>0</v>
      </c>
      <c r="AN299" s="22">
        <f t="shared" si="102"/>
        <v>0</v>
      </c>
      <c r="AO299" s="418" t="b">
        <f t="shared" si="103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104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105"/>
        <v>0</v>
      </c>
      <c r="AW299" s="67">
        <f t="shared" si="106"/>
        <v>0</v>
      </c>
      <c r="AX299" s="397">
        <f t="shared" si="107"/>
        <v>0</v>
      </c>
      <c r="AY299" s="32"/>
      <c r="AZ299" s="32"/>
      <c r="BA299" s="423" t="str">
        <f t="shared" si="108"/>
        <v xml:space="preserve"> </v>
      </c>
    </row>
    <row r="300" spans="1:53" s="339" customFormat="1" ht="15" x14ac:dyDescent="0.2">
      <c r="A300" s="32"/>
      <c r="B300" s="32"/>
      <c r="C300" s="410">
        <f t="shared" si="63"/>
        <v>279</v>
      </c>
      <c r="D300" s="424"/>
      <c r="E300" s="424"/>
      <c r="F300" s="436"/>
      <c r="G300" s="410"/>
      <c r="H300" s="410"/>
      <c r="I300" s="413" t="str">
        <f t="shared" si="93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94"/>
        <v>-</v>
      </c>
      <c r="M300" s="425"/>
      <c r="N300" s="425"/>
      <c r="O300" s="160" t="str">
        <f t="shared" si="95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96"/>
        <v>OK</v>
      </c>
      <c r="AI300" s="22">
        <f t="shared" si="97"/>
        <v>0</v>
      </c>
      <c r="AJ300" s="22">
        <f t="shared" si="98"/>
        <v>0</v>
      </c>
      <c r="AK300" s="22">
        <f t="shared" si="99"/>
        <v>0</v>
      </c>
      <c r="AL300" s="22">
        <f t="shared" si="100"/>
        <v>0</v>
      </c>
      <c r="AM300" s="22">
        <f t="shared" si="101"/>
        <v>0</v>
      </c>
      <c r="AN300" s="22">
        <f t="shared" si="102"/>
        <v>0</v>
      </c>
      <c r="AO300" s="418" t="b">
        <f t="shared" si="103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104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105"/>
        <v>0</v>
      </c>
      <c r="AW300" s="67">
        <f t="shared" si="106"/>
        <v>0</v>
      </c>
      <c r="AX300" s="397">
        <f t="shared" si="107"/>
        <v>0</v>
      </c>
      <c r="AY300" s="32"/>
      <c r="AZ300" s="32"/>
      <c r="BA300" s="423" t="str">
        <f t="shared" si="108"/>
        <v xml:space="preserve"> </v>
      </c>
    </row>
    <row r="301" spans="1:53" s="339" customFormat="1" ht="15" x14ac:dyDescent="0.2">
      <c r="A301" s="32"/>
      <c r="B301" s="32"/>
      <c r="C301" s="410">
        <f t="shared" si="63"/>
        <v>280</v>
      </c>
      <c r="D301" s="424"/>
      <c r="E301" s="424"/>
      <c r="F301" s="436"/>
      <c r="G301" s="410"/>
      <c r="H301" s="410"/>
      <c r="I301" s="413" t="str">
        <f t="shared" si="93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94"/>
        <v>-</v>
      </c>
      <c r="M301" s="425"/>
      <c r="N301" s="425"/>
      <c r="O301" s="160" t="str">
        <f t="shared" si="95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96"/>
        <v>OK</v>
      </c>
      <c r="AI301" s="22">
        <f t="shared" si="97"/>
        <v>0</v>
      </c>
      <c r="AJ301" s="22">
        <f t="shared" si="98"/>
        <v>0</v>
      </c>
      <c r="AK301" s="22">
        <f t="shared" si="99"/>
        <v>0</v>
      </c>
      <c r="AL301" s="22">
        <f t="shared" si="100"/>
        <v>0</v>
      </c>
      <c r="AM301" s="22">
        <f t="shared" si="101"/>
        <v>0</v>
      </c>
      <c r="AN301" s="22">
        <f t="shared" si="102"/>
        <v>0</v>
      </c>
      <c r="AO301" s="418" t="b">
        <f t="shared" si="103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104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105"/>
        <v>0</v>
      </c>
      <c r="AW301" s="67">
        <f t="shared" si="106"/>
        <v>0</v>
      </c>
      <c r="AX301" s="397">
        <f t="shared" si="107"/>
        <v>0</v>
      </c>
      <c r="AY301" s="32"/>
      <c r="AZ301" s="32"/>
      <c r="BA301" s="423" t="str">
        <f t="shared" si="108"/>
        <v xml:space="preserve"> </v>
      </c>
    </row>
    <row r="302" spans="1:53" s="339" customFormat="1" ht="15" x14ac:dyDescent="0.2">
      <c r="A302" s="32"/>
      <c r="B302" s="32"/>
      <c r="C302" s="410">
        <f t="shared" si="63"/>
        <v>281</v>
      </c>
      <c r="D302" s="424"/>
      <c r="E302" s="424"/>
      <c r="F302" s="436"/>
      <c r="G302" s="410"/>
      <c r="H302" s="410"/>
      <c r="I302" s="413" t="str">
        <f t="shared" si="93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94"/>
        <v>-</v>
      </c>
      <c r="M302" s="425"/>
      <c r="N302" s="425"/>
      <c r="O302" s="160" t="str">
        <f t="shared" si="95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96"/>
        <v>OK</v>
      </c>
      <c r="AI302" s="22">
        <f t="shared" si="97"/>
        <v>0</v>
      </c>
      <c r="AJ302" s="22">
        <f t="shared" si="98"/>
        <v>0</v>
      </c>
      <c r="AK302" s="22">
        <f t="shared" si="99"/>
        <v>0</v>
      </c>
      <c r="AL302" s="22">
        <f t="shared" si="100"/>
        <v>0</v>
      </c>
      <c r="AM302" s="22">
        <f t="shared" si="101"/>
        <v>0</v>
      </c>
      <c r="AN302" s="22">
        <f t="shared" si="102"/>
        <v>0</v>
      </c>
      <c r="AO302" s="418" t="b">
        <f t="shared" si="103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104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105"/>
        <v>0</v>
      </c>
      <c r="AW302" s="67">
        <f t="shared" si="106"/>
        <v>0</v>
      </c>
      <c r="AX302" s="397">
        <f t="shared" si="107"/>
        <v>0</v>
      </c>
      <c r="AY302" s="32"/>
      <c r="AZ302" s="32"/>
      <c r="BA302" s="423" t="str">
        <f t="shared" si="108"/>
        <v xml:space="preserve"> </v>
      </c>
    </row>
    <row r="303" spans="1:53" s="339" customFormat="1" ht="15" x14ac:dyDescent="0.2">
      <c r="A303" s="32"/>
      <c r="B303" s="32"/>
      <c r="C303" s="410">
        <f t="shared" si="63"/>
        <v>282</v>
      </c>
      <c r="D303" s="424"/>
      <c r="E303" s="424"/>
      <c r="F303" s="436"/>
      <c r="G303" s="410"/>
      <c r="H303" s="410"/>
      <c r="I303" s="413" t="str">
        <f t="shared" si="93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94"/>
        <v>-</v>
      </c>
      <c r="M303" s="425"/>
      <c r="N303" s="425"/>
      <c r="O303" s="160" t="str">
        <f t="shared" si="95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96"/>
        <v>OK</v>
      </c>
      <c r="AI303" s="22">
        <f t="shared" si="97"/>
        <v>0</v>
      </c>
      <c r="AJ303" s="22">
        <f t="shared" si="98"/>
        <v>0</v>
      </c>
      <c r="AK303" s="22">
        <f t="shared" si="99"/>
        <v>0</v>
      </c>
      <c r="AL303" s="22">
        <f t="shared" si="100"/>
        <v>0</v>
      </c>
      <c r="AM303" s="22">
        <f t="shared" si="101"/>
        <v>0</v>
      </c>
      <c r="AN303" s="22">
        <f t="shared" si="102"/>
        <v>0</v>
      </c>
      <c r="AO303" s="418" t="b">
        <f t="shared" si="103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104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105"/>
        <v>0</v>
      </c>
      <c r="AW303" s="67">
        <f t="shared" si="106"/>
        <v>0</v>
      </c>
      <c r="AX303" s="397">
        <f t="shared" si="107"/>
        <v>0</v>
      </c>
      <c r="AY303" s="32"/>
      <c r="AZ303" s="32"/>
      <c r="BA303" s="423" t="str">
        <f t="shared" si="108"/>
        <v xml:space="preserve"> </v>
      </c>
    </row>
    <row r="304" spans="1:53" s="339" customFormat="1" ht="15" x14ac:dyDescent="0.2">
      <c r="A304" s="32"/>
      <c r="B304" s="32"/>
      <c r="C304" s="410">
        <f t="shared" si="63"/>
        <v>283</v>
      </c>
      <c r="D304" s="424"/>
      <c r="E304" s="424"/>
      <c r="F304" s="436"/>
      <c r="G304" s="410"/>
      <c r="H304" s="410"/>
      <c r="I304" s="413" t="str">
        <f t="shared" si="93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94"/>
        <v>-</v>
      </c>
      <c r="M304" s="425"/>
      <c r="N304" s="425"/>
      <c r="O304" s="160" t="str">
        <f t="shared" si="95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96"/>
        <v>OK</v>
      </c>
      <c r="AI304" s="22">
        <f t="shared" si="97"/>
        <v>0</v>
      </c>
      <c r="AJ304" s="22">
        <f t="shared" si="98"/>
        <v>0</v>
      </c>
      <c r="AK304" s="22">
        <f t="shared" si="99"/>
        <v>0</v>
      </c>
      <c r="AL304" s="22">
        <f t="shared" si="100"/>
        <v>0</v>
      </c>
      <c r="AM304" s="22">
        <f t="shared" si="101"/>
        <v>0</v>
      </c>
      <c r="AN304" s="22">
        <f t="shared" si="102"/>
        <v>0</v>
      </c>
      <c r="AO304" s="418" t="b">
        <f t="shared" si="103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104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105"/>
        <v>0</v>
      </c>
      <c r="AW304" s="67">
        <f t="shared" si="106"/>
        <v>0</v>
      </c>
      <c r="AX304" s="397">
        <f t="shared" si="107"/>
        <v>0</v>
      </c>
      <c r="AY304" s="32"/>
      <c r="AZ304" s="32"/>
      <c r="BA304" s="423" t="str">
        <f t="shared" si="108"/>
        <v xml:space="preserve"> </v>
      </c>
    </row>
    <row r="305" spans="1:53" s="339" customFormat="1" ht="15" x14ac:dyDescent="0.2">
      <c r="A305" s="32"/>
      <c r="B305" s="32"/>
      <c r="C305" s="410">
        <f t="shared" si="63"/>
        <v>284</v>
      </c>
      <c r="D305" s="424"/>
      <c r="E305" s="424"/>
      <c r="F305" s="436"/>
      <c r="G305" s="410"/>
      <c r="H305" s="410"/>
      <c r="I305" s="413" t="str">
        <f t="shared" si="93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94"/>
        <v>-</v>
      </c>
      <c r="M305" s="425"/>
      <c r="N305" s="425"/>
      <c r="O305" s="160" t="str">
        <f t="shared" si="95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96"/>
        <v>OK</v>
      </c>
      <c r="AI305" s="22">
        <f t="shared" si="97"/>
        <v>0</v>
      </c>
      <c r="AJ305" s="22">
        <f t="shared" si="98"/>
        <v>0</v>
      </c>
      <c r="AK305" s="22">
        <f t="shared" si="99"/>
        <v>0</v>
      </c>
      <c r="AL305" s="22">
        <f t="shared" si="100"/>
        <v>0</v>
      </c>
      <c r="AM305" s="22">
        <f t="shared" si="101"/>
        <v>0</v>
      </c>
      <c r="AN305" s="22">
        <f t="shared" si="102"/>
        <v>0</v>
      </c>
      <c r="AO305" s="418" t="b">
        <f t="shared" si="103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104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105"/>
        <v>0</v>
      </c>
      <c r="AW305" s="67">
        <f t="shared" si="106"/>
        <v>0</v>
      </c>
      <c r="AX305" s="397">
        <f t="shared" si="107"/>
        <v>0</v>
      </c>
      <c r="AY305" s="32"/>
      <c r="AZ305" s="32"/>
      <c r="BA305" s="423" t="str">
        <f t="shared" si="108"/>
        <v xml:space="preserve"> </v>
      </c>
    </row>
    <row r="306" spans="1:53" s="339" customFormat="1" ht="15" x14ac:dyDescent="0.2">
      <c r="A306" s="32"/>
      <c r="B306" s="32"/>
      <c r="C306" s="410">
        <f t="shared" si="63"/>
        <v>285</v>
      </c>
      <c r="D306" s="424"/>
      <c r="E306" s="424"/>
      <c r="F306" s="436"/>
      <c r="G306" s="410"/>
      <c r="H306" s="410"/>
      <c r="I306" s="413" t="str">
        <f t="shared" si="93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94"/>
        <v>-</v>
      </c>
      <c r="M306" s="425"/>
      <c r="N306" s="425"/>
      <c r="O306" s="160" t="str">
        <f t="shared" si="95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96"/>
        <v>OK</v>
      </c>
      <c r="AI306" s="22">
        <f t="shared" si="97"/>
        <v>0</v>
      </c>
      <c r="AJ306" s="22">
        <f t="shared" si="98"/>
        <v>0</v>
      </c>
      <c r="AK306" s="22">
        <f t="shared" si="99"/>
        <v>0</v>
      </c>
      <c r="AL306" s="22">
        <f t="shared" si="100"/>
        <v>0</v>
      </c>
      <c r="AM306" s="22">
        <f t="shared" si="101"/>
        <v>0</v>
      </c>
      <c r="AN306" s="22">
        <f t="shared" si="102"/>
        <v>0</v>
      </c>
      <c r="AO306" s="418" t="b">
        <f t="shared" si="103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104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105"/>
        <v>0</v>
      </c>
      <c r="AW306" s="67">
        <f t="shared" si="106"/>
        <v>0</v>
      </c>
      <c r="AX306" s="397">
        <f t="shared" si="107"/>
        <v>0</v>
      </c>
      <c r="AY306" s="32"/>
      <c r="AZ306" s="32"/>
      <c r="BA306" s="423" t="str">
        <f t="shared" si="108"/>
        <v xml:space="preserve"> </v>
      </c>
    </row>
    <row r="307" spans="1:53" s="339" customFormat="1" ht="15" x14ac:dyDescent="0.2">
      <c r="A307" s="32"/>
      <c r="B307" s="32"/>
      <c r="C307" s="410">
        <f t="shared" si="63"/>
        <v>286</v>
      </c>
      <c r="D307" s="424"/>
      <c r="E307" s="424"/>
      <c r="F307" s="436"/>
      <c r="G307" s="410"/>
      <c r="H307" s="410"/>
      <c r="I307" s="413" t="str">
        <f t="shared" si="93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94"/>
        <v>-</v>
      </c>
      <c r="M307" s="425"/>
      <c r="N307" s="425"/>
      <c r="O307" s="160" t="str">
        <f t="shared" si="95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96"/>
        <v>OK</v>
      </c>
      <c r="AI307" s="22">
        <f t="shared" si="97"/>
        <v>0</v>
      </c>
      <c r="AJ307" s="22">
        <f t="shared" si="98"/>
        <v>0</v>
      </c>
      <c r="AK307" s="22">
        <f t="shared" si="99"/>
        <v>0</v>
      </c>
      <c r="AL307" s="22">
        <f t="shared" si="100"/>
        <v>0</v>
      </c>
      <c r="AM307" s="22">
        <f t="shared" si="101"/>
        <v>0</v>
      </c>
      <c r="AN307" s="22">
        <f t="shared" si="102"/>
        <v>0</v>
      </c>
      <c r="AO307" s="418" t="b">
        <f t="shared" si="103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104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105"/>
        <v>0</v>
      </c>
      <c r="AW307" s="67">
        <f t="shared" si="106"/>
        <v>0</v>
      </c>
      <c r="AX307" s="397">
        <f t="shared" si="107"/>
        <v>0</v>
      </c>
      <c r="AY307" s="32"/>
      <c r="AZ307" s="32"/>
      <c r="BA307" s="423" t="str">
        <f t="shared" si="108"/>
        <v xml:space="preserve"> </v>
      </c>
    </row>
    <row r="308" spans="1:53" s="339" customFormat="1" ht="15" x14ac:dyDescent="0.2">
      <c r="A308" s="32"/>
      <c r="B308" s="32"/>
      <c r="C308" s="410">
        <f t="shared" si="63"/>
        <v>287</v>
      </c>
      <c r="D308" s="424"/>
      <c r="E308" s="424"/>
      <c r="F308" s="436"/>
      <c r="G308" s="410"/>
      <c r="H308" s="410"/>
      <c r="I308" s="413" t="str">
        <f t="shared" si="93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94"/>
        <v>-</v>
      </c>
      <c r="M308" s="425"/>
      <c r="N308" s="425"/>
      <c r="O308" s="160" t="str">
        <f t="shared" si="95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96"/>
        <v>OK</v>
      </c>
      <c r="AI308" s="22">
        <f t="shared" si="97"/>
        <v>0</v>
      </c>
      <c r="AJ308" s="22">
        <f t="shared" si="98"/>
        <v>0</v>
      </c>
      <c r="AK308" s="22">
        <f t="shared" si="99"/>
        <v>0</v>
      </c>
      <c r="AL308" s="22">
        <f t="shared" si="100"/>
        <v>0</v>
      </c>
      <c r="AM308" s="22">
        <f t="shared" si="101"/>
        <v>0</v>
      </c>
      <c r="AN308" s="22">
        <f t="shared" si="102"/>
        <v>0</v>
      </c>
      <c r="AO308" s="418" t="b">
        <f t="shared" si="103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104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105"/>
        <v>0</v>
      </c>
      <c r="AW308" s="67">
        <f t="shared" si="106"/>
        <v>0</v>
      </c>
      <c r="AX308" s="397">
        <f t="shared" si="107"/>
        <v>0</v>
      </c>
      <c r="AY308" s="32"/>
      <c r="AZ308" s="32"/>
      <c r="BA308" s="423" t="str">
        <f t="shared" si="108"/>
        <v xml:space="preserve"> </v>
      </c>
    </row>
    <row r="309" spans="1:53" s="339" customFormat="1" ht="15" x14ac:dyDescent="0.2">
      <c r="A309" s="32"/>
      <c r="B309" s="32"/>
      <c r="C309" s="410">
        <f t="shared" si="63"/>
        <v>288</v>
      </c>
      <c r="D309" s="424"/>
      <c r="E309" s="424"/>
      <c r="F309" s="436"/>
      <c r="G309" s="410"/>
      <c r="H309" s="410"/>
      <c r="I309" s="413" t="str">
        <f t="shared" si="93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94"/>
        <v>-</v>
      </c>
      <c r="M309" s="425"/>
      <c r="N309" s="425"/>
      <c r="O309" s="160" t="str">
        <f t="shared" si="95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96"/>
        <v>OK</v>
      </c>
      <c r="AI309" s="22">
        <f t="shared" si="97"/>
        <v>0</v>
      </c>
      <c r="AJ309" s="22">
        <f t="shared" si="98"/>
        <v>0</v>
      </c>
      <c r="AK309" s="22">
        <f t="shared" si="99"/>
        <v>0</v>
      </c>
      <c r="AL309" s="22">
        <f t="shared" si="100"/>
        <v>0</v>
      </c>
      <c r="AM309" s="22">
        <f t="shared" si="101"/>
        <v>0</v>
      </c>
      <c r="AN309" s="22">
        <f t="shared" si="102"/>
        <v>0</v>
      </c>
      <c r="AO309" s="418" t="b">
        <f t="shared" si="103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104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105"/>
        <v>0</v>
      </c>
      <c r="AW309" s="67">
        <f t="shared" si="106"/>
        <v>0</v>
      </c>
      <c r="AX309" s="397">
        <f t="shared" si="107"/>
        <v>0</v>
      </c>
      <c r="AY309" s="32"/>
      <c r="AZ309" s="32"/>
      <c r="BA309" s="423" t="str">
        <f t="shared" si="108"/>
        <v xml:space="preserve"> </v>
      </c>
    </row>
    <row r="310" spans="1:53" s="339" customFormat="1" ht="15" x14ac:dyDescent="0.2">
      <c r="A310" s="32"/>
      <c r="B310" s="32"/>
      <c r="C310" s="410">
        <f t="shared" si="63"/>
        <v>289</v>
      </c>
      <c r="D310" s="424"/>
      <c r="E310" s="424"/>
      <c r="F310" s="436"/>
      <c r="G310" s="410"/>
      <c r="H310" s="410"/>
      <c r="I310" s="413" t="str">
        <f t="shared" si="93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94"/>
        <v>-</v>
      </c>
      <c r="M310" s="425"/>
      <c r="N310" s="425"/>
      <c r="O310" s="160" t="str">
        <f t="shared" si="95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96"/>
        <v>OK</v>
      </c>
      <c r="AI310" s="22">
        <f t="shared" si="97"/>
        <v>0</v>
      </c>
      <c r="AJ310" s="22">
        <f t="shared" si="98"/>
        <v>0</v>
      </c>
      <c r="AK310" s="22">
        <f t="shared" si="99"/>
        <v>0</v>
      </c>
      <c r="AL310" s="22">
        <f t="shared" si="100"/>
        <v>0</v>
      </c>
      <c r="AM310" s="22">
        <f t="shared" si="101"/>
        <v>0</v>
      </c>
      <c r="AN310" s="22">
        <f t="shared" si="102"/>
        <v>0</v>
      </c>
      <c r="AO310" s="418" t="b">
        <f t="shared" si="103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104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105"/>
        <v>0</v>
      </c>
      <c r="AW310" s="67">
        <f t="shared" si="106"/>
        <v>0</v>
      </c>
      <c r="AX310" s="397">
        <f t="shared" si="107"/>
        <v>0</v>
      </c>
      <c r="AY310" s="32"/>
      <c r="AZ310" s="32"/>
      <c r="BA310" s="423" t="str">
        <f t="shared" si="108"/>
        <v xml:space="preserve"> </v>
      </c>
    </row>
    <row r="311" spans="1:53" s="339" customFormat="1" ht="15" x14ac:dyDescent="0.2">
      <c r="A311" s="32"/>
      <c r="B311" s="32"/>
      <c r="C311" s="410">
        <f t="shared" si="63"/>
        <v>290</v>
      </c>
      <c r="D311" s="424"/>
      <c r="E311" s="424"/>
      <c r="F311" s="436"/>
      <c r="G311" s="410"/>
      <c r="H311" s="410"/>
      <c r="I311" s="413" t="str">
        <f t="shared" si="64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66"/>
        <v>-</v>
      </c>
      <c r="M311" s="425"/>
      <c r="N311" s="425"/>
      <c r="O311" s="160" t="str">
        <f t="shared" si="65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67"/>
        <v>OK</v>
      </c>
      <c r="AI311" s="22">
        <f t="shared" si="68"/>
        <v>0</v>
      </c>
      <c r="AJ311" s="22">
        <f t="shared" si="69"/>
        <v>0</v>
      </c>
      <c r="AK311" s="22">
        <f t="shared" si="70"/>
        <v>0</v>
      </c>
      <c r="AL311" s="22">
        <f t="shared" si="71"/>
        <v>0</v>
      </c>
      <c r="AM311" s="22">
        <f t="shared" si="72"/>
        <v>0</v>
      </c>
      <c r="AN311" s="22">
        <f t="shared" si="73"/>
        <v>0</v>
      </c>
      <c r="AO311" s="418" t="b">
        <f t="shared" si="74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75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60"/>
        <v>0</v>
      </c>
      <c r="AW311" s="67">
        <f t="shared" si="61"/>
        <v>0</v>
      </c>
      <c r="AX311" s="397">
        <f t="shared" si="62"/>
        <v>0</v>
      </c>
      <c r="AY311" s="32"/>
      <c r="AZ311" s="32"/>
      <c r="BA311" s="423" t="str">
        <f t="shared" si="76"/>
        <v xml:space="preserve"> </v>
      </c>
    </row>
    <row r="312" spans="1:53" s="339" customFormat="1" ht="15" x14ac:dyDescent="0.2">
      <c r="A312" s="32"/>
      <c r="B312" s="32"/>
      <c r="C312" s="410">
        <f t="shared" si="63"/>
        <v>291</v>
      </c>
      <c r="D312" s="424"/>
      <c r="E312" s="424"/>
      <c r="F312" s="436"/>
      <c r="G312" s="410"/>
      <c r="H312" s="410"/>
      <c r="I312" s="413" t="str">
        <f t="shared" si="64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66"/>
        <v>-</v>
      </c>
      <c r="M312" s="425"/>
      <c r="N312" s="425"/>
      <c r="O312" s="160" t="str">
        <f t="shared" si="65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67"/>
        <v>OK</v>
      </c>
      <c r="AI312" s="22">
        <f t="shared" si="68"/>
        <v>0</v>
      </c>
      <c r="AJ312" s="22">
        <f t="shared" si="69"/>
        <v>0</v>
      </c>
      <c r="AK312" s="22">
        <f t="shared" si="70"/>
        <v>0</v>
      </c>
      <c r="AL312" s="22">
        <f t="shared" si="71"/>
        <v>0</v>
      </c>
      <c r="AM312" s="22">
        <f t="shared" si="72"/>
        <v>0</v>
      </c>
      <c r="AN312" s="22">
        <f t="shared" si="73"/>
        <v>0</v>
      </c>
      <c r="AO312" s="418" t="b">
        <f t="shared" si="74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75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60"/>
        <v>0</v>
      </c>
      <c r="AW312" s="67">
        <f t="shared" si="61"/>
        <v>0</v>
      </c>
      <c r="AX312" s="397">
        <f t="shared" si="62"/>
        <v>0</v>
      </c>
      <c r="AY312" s="32"/>
      <c r="AZ312" s="32"/>
      <c r="BA312" s="423" t="str">
        <f t="shared" si="76"/>
        <v xml:space="preserve"> </v>
      </c>
    </row>
    <row r="313" spans="1:53" s="339" customFormat="1" ht="15" x14ac:dyDescent="0.2">
      <c r="A313" s="32"/>
      <c r="B313" s="32"/>
      <c r="C313" s="410">
        <f t="shared" si="63"/>
        <v>292</v>
      </c>
      <c r="D313" s="424"/>
      <c r="E313" s="424"/>
      <c r="F313" s="436"/>
      <c r="G313" s="410"/>
      <c r="H313" s="410"/>
      <c r="I313" s="413" t="str">
        <f t="shared" si="64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66"/>
        <v>-</v>
      </c>
      <c r="M313" s="425"/>
      <c r="N313" s="425"/>
      <c r="O313" s="160" t="str">
        <f t="shared" si="65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67"/>
        <v>OK</v>
      </c>
      <c r="AI313" s="22">
        <f t="shared" si="68"/>
        <v>0</v>
      </c>
      <c r="AJ313" s="22">
        <f t="shared" si="69"/>
        <v>0</v>
      </c>
      <c r="AK313" s="22">
        <f t="shared" si="70"/>
        <v>0</v>
      </c>
      <c r="AL313" s="22">
        <f t="shared" si="71"/>
        <v>0</v>
      </c>
      <c r="AM313" s="22">
        <f t="shared" si="72"/>
        <v>0</v>
      </c>
      <c r="AN313" s="22">
        <f t="shared" si="73"/>
        <v>0</v>
      </c>
      <c r="AO313" s="418" t="b">
        <f t="shared" si="74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75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60"/>
        <v>0</v>
      </c>
      <c r="AW313" s="67">
        <f t="shared" si="61"/>
        <v>0</v>
      </c>
      <c r="AX313" s="397">
        <f t="shared" si="62"/>
        <v>0</v>
      </c>
      <c r="AY313" s="32"/>
      <c r="AZ313" s="32"/>
      <c r="BA313" s="423" t="str">
        <f t="shared" si="76"/>
        <v xml:space="preserve"> </v>
      </c>
    </row>
    <row r="314" spans="1:53" s="339" customFormat="1" ht="15" x14ac:dyDescent="0.2">
      <c r="A314" s="32"/>
      <c r="B314" s="32"/>
      <c r="C314" s="410">
        <f t="shared" si="63"/>
        <v>293</v>
      </c>
      <c r="D314" s="424"/>
      <c r="E314" s="424"/>
      <c r="F314" s="436"/>
      <c r="G314" s="410"/>
      <c r="H314" s="410"/>
      <c r="I314" s="413" t="str">
        <f t="shared" si="64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66"/>
        <v>-</v>
      </c>
      <c r="M314" s="425"/>
      <c r="N314" s="425"/>
      <c r="O314" s="160" t="str">
        <f t="shared" si="65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67"/>
        <v>OK</v>
      </c>
      <c r="AI314" s="22">
        <f t="shared" si="68"/>
        <v>0</v>
      </c>
      <c r="AJ314" s="22">
        <f t="shared" si="69"/>
        <v>0</v>
      </c>
      <c r="AK314" s="22">
        <f t="shared" si="70"/>
        <v>0</v>
      </c>
      <c r="AL314" s="22">
        <f t="shared" si="71"/>
        <v>0</v>
      </c>
      <c r="AM314" s="22">
        <f t="shared" si="72"/>
        <v>0</v>
      </c>
      <c r="AN314" s="22">
        <f t="shared" si="73"/>
        <v>0</v>
      </c>
      <c r="AO314" s="418" t="b">
        <f t="shared" si="74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75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60"/>
        <v>0</v>
      </c>
      <c r="AW314" s="67">
        <f t="shared" si="61"/>
        <v>0</v>
      </c>
      <c r="AX314" s="397">
        <f t="shared" si="62"/>
        <v>0</v>
      </c>
      <c r="AY314" s="32"/>
      <c r="AZ314" s="32"/>
      <c r="BA314" s="423" t="str">
        <f t="shared" si="76"/>
        <v xml:space="preserve"> </v>
      </c>
    </row>
    <row r="315" spans="1:53" s="339" customFormat="1" ht="15" x14ac:dyDescent="0.2">
      <c r="A315" s="32"/>
      <c r="B315" s="32"/>
      <c r="C315" s="410">
        <f t="shared" si="63"/>
        <v>294</v>
      </c>
      <c r="D315" s="424"/>
      <c r="E315" s="424"/>
      <c r="F315" s="436"/>
      <c r="G315" s="410"/>
      <c r="H315" s="410"/>
      <c r="I315" s="413" t="str">
        <f t="shared" si="64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66"/>
        <v>-</v>
      </c>
      <c r="M315" s="425"/>
      <c r="N315" s="425"/>
      <c r="O315" s="160" t="str">
        <f t="shared" si="65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67"/>
        <v>OK</v>
      </c>
      <c r="AI315" s="22">
        <f t="shared" si="68"/>
        <v>0</v>
      </c>
      <c r="AJ315" s="22">
        <f t="shared" si="69"/>
        <v>0</v>
      </c>
      <c r="AK315" s="22">
        <f t="shared" si="70"/>
        <v>0</v>
      </c>
      <c r="AL315" s="22">
        <f t="shared" si="71"/>
        <v>0</v>
      </c>
      <c r="AM315" s="22">
        <f t="shared" si="72"/>
        <v>0</v>
      </c>
      <c r="AN315" s="22">
        <f t="shared" si="73"/>
        <v>0</v>
      </c>
      <c r="AO315" s="418" t="b">
        <f t="shared" si="74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75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60"/>
        <v>0</v>
      </c>
      <c r="AW315" s="67">
        <f t="shared" si="61"/>
        <v>0</v>
      </c>
      <c r="AX315" s="397">
        <f t="shared" si="62"/>
        <v>0</v>
      </c>
      <c r="AY315" s="32"/>
      <c r="AZ315" s="32"/>
      <c r="BA315" s="423" t="str">
        <f t="shared" si="76"/>
        <v xml:space="preserve"> </v>
      </c>
    </row>
    <row r="316" spans="1:53" s="339" customFormat="1" ht="15" x14ac:dyDescent="0.2">
      <c r="A316" s="32"/>
      <c r="B316" s="32"/>
      <c r="C316" s="410">
        <f t="shared" si="63"/>
        <v>295</v>
      </c>
      <c r="D316" s="424"/>
      <c r="E316" s="424"/>
      <c r="F316" s="436"/>
      <c r="G316" s="410"/>
      <c r="H316" s="410"/>
      <c r="I316" s="413" t="str">
        <f t="shared" si="64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66"/>
        <v>-</v>
      </c>
      <c r="M316" s="425"/>
      <c r="N316" s="425"/>
      <c r="O316" s="160" t="str">
        <f t="shared" si="65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67"/>
        <v>OK</v>
      </c>
      <c r="AI316" s="22">
        <f t="shared" si="68"/>
        <v>0</v>
      </c>
      <c r="AJ316" s="22">
        <f t="shared" si="69"/>
        <v>0</v>
      </c>
      <c r="AK316" s="22">
        <f t="shared" si="70"/>
        <v>0</v>
      </c>
      <c r="AL316" s="22">
        <f t="shared" si="71"/>
        <v>0</v>
      </c>
      <c r="AM316" s="22">
        <f t="shared" si="72"/>
        <v>0</v>
      </c>
      <c r="AN316" s="22">
        <f t="shared" si="73"/>
        <v>0</v>
      </c>
      <c r="AO316" s="418" t="b">
        <f t="shared" si="74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75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60"/>
        <v>0</v>
      </c>
      <c r="AW316" s="67">
        <f t="shared" si="61"/>
        <v>0</v>
      </c>
      <c r="AX316" s="397">
        <f t="shared" si="62"/>
        <v>0</v>
      </c>
      <c r="AY316" s="32"/>
      <c r="AZ316" s="32"/>
      <c r="BA316" s="423" t="str">
        <f t="shared" si="76"/>
        <v xml:space="preserve"> </v>
      </c>
    </row>
    <row r="317" spans="1:53" s="339" customFormat="1" ht="15" x14ac:dyDescent="0.2">
      <c r="A317" s="32"/>
      <c r="B317" s="32"/>
      <c r="C317" s="410">
        <f t="shared" si="63"/>
        <v>296</v>
      </c>
      <c r="D317" s="424"/>
      <c r="E317" s="424"/>
      <c r="F317" s="436"/>
      <c r="G317" s="410"/>
      <c r="H317" s="410"/>
      <c r="I317" s="413" t="str">
        <f t="shared" si="64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66"/>
        <v>-</v>
      </c>
      <c r="M317" s="425"/>
      <c r="N317" s="425"/>
      <c r="O317" s="160" t="str">
        <f t="shared" si="65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67"/>
        <v>OK</v>
      </c>
      <c r="AI317" s="22">
        <f t="shared" si="68"/>
        <v>0</v>
      </c>
      <c r="AJ317" s="22">
        <f t="shared" si="69"/>
        <v>0</v>
      </c>
      <c r="AK317" s="22">
        <f t="shared" si="70"/>
        <v>0</v>
      </c>
      <c r="AL317" s="22">
        <f t="shared" si="71"/>
        <v>0</v>
      </c>
      <c r="AM317" s="22">
        <f t="shared" si="72"/>
        <v>0</v>
      </c>
      <c r="AN317" s="22">
        <f t="shared" si="73"/>
        <v>0</v>
      </c>
      <c r="AO317" s="418" t="b">
        <f t="shared" si="74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75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60"/>
        <v>0</v>
      </c>
      <c r="AW317" s="67">
        <f t="shared" si="61"/>
        <v>0</v>
      </c>
      <c r="AX317" s="397">
        <f t="shared" si="62"/>
        <v>0</v>
      </c>
      <c r="AY317" s="32"/>
      <c r="AZ317" s="32"/>
      <c r="BA317" s="423" t="str">
        <f t="shared" si="76"/>
        <v xml:space="preserve"> </v>
      </c>
    </row>
    <row r="318" spans="1:53" s="339" customFormat="1" ht="15" x14ac:dyDescent="0.2">
      <c r="A318" s="32"/>
      <c r="B318" s="32"/>
      <c r="C318" s="410">
        <f t="shared" si="63"/>
        <v>297</v>
      </c>
      <c r="D318" s="424"/>
      <c r="E318" s="424"/>
      <c r="F318" s="436"/>
      <c r="G318" s="410"/>
      <c r="H318" s="410"/>
      <c r="I318" s="413" t="str">
        <f t="shared" si="64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66"/>
        <v>-</v>
      </c>
      <c r="M318" s="425"/>
      <c r="N318" s="425"/>
      <c r="O318" s="160" t="str">
        <f t="shared" si="65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67"/>
        <v>OK</v>
      </c>
      <c r="AI318" s="22">
        <f t="shared" si="68"/>
        <v>0</v>
      </c>
      <c r="AJ318" s="22">
        <f t="shared" si="69"/>
        <v>0</v>
      </c>
      <c r="AK318" s="22">
        <f t="shared" si="70"/>
        <v>0</v>
      </c>
      <c r="AL318" s="22">
        <f t="shared" si="71"/>
        <v>0</v>
      </c>
      <c r="AM318" s="22">
        <f t="shared" si="72"/>
        <v>0</v>
      </c>
      <c r="AN318" s="22">
        <f t="shared" si="73"/>
        <v>0</v>
      </c>
      <c r="AO318" s="418" t="b">
        <f t="shared" si="74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75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60"/>
        <v>0</v>
      </c>
      <c r="AW318" s="67">
        <f t="shared" si="61"/>
        <v>0</v>
      </c>
      <c r="AX318" s="397">
        <f t="shared" si="62"/>
        <v>0</v>
      </c>
      <c r="AY318" s="32"/>
      <c r="AZ318" s="32"/>
      <c r="BA318" s="423" t="str">
        <f t="shared" si="76"/>
        <v xml:space="preserve"> </v>
      </c>
    </row>
    <row r="319" spans="1:53" s="339" customFormat="1" ht="15" x14ac:dyDescent="0.2">
      <c r="A319" s="32"/>
      <c r="B319" s="32"/>
      <c r="C319" s="410">
        <f t="shared" si="63"/>
        <v>298</v>
      </c>
      <c r="D319" s="424"/>
      <c r="E319" s="424"/>
      <c r="F319" s="436"/>
      <c r="G319" s="410"/>
      <c r="H319" s="410"/>
      <c r="I319" s="413" t="str">
        <f t="shared" si="64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66"/>
        <v>-</v>
      </c>
      <c r="M319" s="425"/>
      <c r="N319" s="425"/>
      <c r="O319" s="160" t="str">
        <f t="shared" si="65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67"/>
        <v>OK</v>
      </c>
      <c r="AI319" s="22">
        <f t="shared" si="68"/>
        <v>0</v>
      </c>
      <c r="AJ319" s="22">
        <f t="shared" si="69"/>
        <v>0</v>
      </c>
      <c r="AK319" s="22">
        <f t="shared" si="70"/>
        <v>0</v>
      </c>
      <c r="AL319" s="22">
        <f t="shared" si="71"/>
        <v>0</v>
      </c>
      <c r="AM319" s="22">
        <f t="shared" si="72"/>
        <v>0</v>
      </c>
      <c r="AN319" s="22">
        <f t="shared" si="73"/>
        <v>0</v>
      </c>
      <c r="AO319" s="418" t="b">
        <f t="shared" si="74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75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60"/>
        <v>0</v>
      </c>
      <c r="AW319" s="67">
        <f t="shared" si="61"/>
        <v>0</v>
      </c>
      <c r="AX319" s="397">
        <f t="shared" si="62"/>
        <v>0</v>
      </c>
      <c r="AY319" s="32"/>
      <c r="AZ319" s="32"/>
      <c r="BA319" s="423" t="str">
        <f t="shared" si="76"/>
        <v xml:space="preserve"> </v>
      </c>
    </row>
    <row r="320" spans="1:53" s="339" customFormat="1" ht="15" x14ac:dyDescent="0.2">
      <c r="A320" s="32"/>
      <c r="B320" s="32"/>
      <c r="C320" s="410">
        <f t="shared" si="63"/>
        <v>299</v>
      </c>
      <c r="D320" s="424"/>
      <c r="E320" s="424"/>
      <c r="F320" s="436"/>
      <c r="G320" s="410"/>
      <c r="H320" s="410"/>
      <c r="I320" s="413" t="str">
        <f t="shared" si="64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66"/>
        <v>-</v>
      </c>
      <c r="M320" s="425"/>
      <c r="N320" s="425"/>
      <c r="O320" s="160" t="str">
        <f t="shared" si="65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67"/>
        <v>OK</v>
      </c>
      <c r="AI320" s="22">
        <f t="shared" si="68"/>
        <v>0</v>
      </c>
      <c r="AJ320" s="22">
        <f t="shared" si="69"/>
        <v>0</v>
      </c>
      <c r="AK320" s="22">
        <f t="shared" si="70"/>
        <v>0</v>
      </c>
      <c r="AL320" s="22">
        <f t="shared" si="71"/>
        <v>0</v>
      </c>
      <c r="AM320" s="22">
        <f t="shared" si="72"/>
        <v>0</v>
      </c>
      <c r="AN320" s="22">
        <f t="shared" si="73"/>
        <v>0</v>
      </c>
      <c r="AO320" s="418" t="b">
        <f t="shared" si="74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75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60"/>
        <v>0</v>
      </c>
      <c r="AW320" s="67">
        <f t="shared" si="61"/>
        <v>0</v>
      </c>
      <c r="AX320" s="397">
        <f t="shared" si="62"/>
        <v>0</v>
      </c>
      <c r="AY320" s="32"/>
      <c r="AZ320" s="32"/>
      <c r="BA320" s="423" t="str">
        <f t="shared" si="76"/>
        <v xml:space="preserve"> </v>
      </c>
    </row>
    <row r="321" spans="1:53" s="339" customFormat="1" ht="15" x14ac:dyDescent="0.2">
      <c r="A321" s="32"/>
      <c r="B321" s="32"/>
      <c r="C321" s="410">
        <f t="shared" si="63"/>
        <v>300</v>
      </c>
      <c r="D321" s="424"/>
      <c r="E321" s="424"/>
      <c r="F321" s="436"/>
      <c r="G321" s="410"/>
      <c r="H321" s="410"/>
      <c r="I321" s="413" t="str">
        <f t="shared" si="64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66"/>
        <v>-</v>
      </c>
      <c r="M321" s="425"/>
      <c r="N321" s="425"/>
      <c r="O321" s="160" t="str">
        <f t="shared" si="65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67"/>
        <v>OK</v>
      </c>
      <c r="AI321" s="22">
        <f t="shared" si="68"/>
        <v>0</v>
      </c>
      <c r="AJ321" s="22">
        <f t="shared" si="69"/>
        <v>0</v>
      </c>
      <c r="AK321" s="22">
        <f t="shared" si="70"/>
        <v>0</v>
      </c>
      <c r="AL321" s="22">
        <f t="shared" si="71"/>
        <v>0</v>
      </c>
      <c r="AM321" s="22">
        <f t="shared" si="72"/>
        <v>0</v>
      </c>
      <c r="AN321" s="22">
        <f t="shared" si="73"/>
        <v>0</v>
      </c>
      <c r="AO321" s="418" t="b">
        <f t="shared" si="74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75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60"/>
        <v>0</v>
      </c>
      <c r="AW321" s="67">
        <f t="shared" si="61"/>
        <v>0</v>
      </c>
      <c r="AX321" s="397">
        <f t="shared" si="62"/>
        <v>0</v>
      </c>
      <c r="AY321" s="32"/>
      <c r="AZ321" s="32"/>
      <c r="BA321" s="423" t="str">
        <f t="shared" si="76"/>
        <v xml:space="preserve"> </v>
      </c>
    </row>
    <row r="322" spans="1:53" s="339" customFormat="1" ht="15" x14ac:dyDescent="0.2">
      <c r="A322" s="32"/>
      <c r="B322" s="32"/>
      <c r="C322" s="410">
        <f t="shared" si="63"/>
        <v>301</v>
      </c>
      <c r="D322" s="424"/>
      <c r="E322" s="424"/>
      <c r="F322" s="436"/>
      <c r="G322" s="410"/>
      <c r="H322" s="410"/>
      <c r="I322" s="413" t="str">
        <f t="shared" si="64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66"/>
        <v>-</v>
      </c>
      <c r="M322" s="425"/>
      <c r="N322" s="425"/>
      <c r="O322" s="160" t="str">
        <f t="shared" si="65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67"/>
        <v>OK</v>
      </c>
      <c r="AI322" s="22">
        <f t="shared" si="68"/>
        <v>0</v>
      </c>
      <c r="AJ322" s="22">
        <f t="shared" si="69"/>
        <v>0</v>
      </c>
      <c r="AK322" s="22">
        <f t="shared" si="70"/>
        <v>0</v>
      </c>
      <c r="AL322" s="22">
        <f t="shared" si="71"/>
        <v>0</v>
      </c>
      <c r="AM322" s="22">
        <f t="shared" si="72"/>
        <v>0</v>
      </c>
      <c r="AN322" s="22">
        <f t="shared" si="73"/>
        <v>0</v>
      </c>
      <c r="AO322" s="418" t="b">
        <f t="shared" si="74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75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60"/>
        <v>0</v>
      </c>
      <c r="AW322" s="67">
        <f t="shared" si="61"/>
        <v>0</v>
      </c>
      <c r="AX322" s="397">
        <f t="shared" si="62"/>
        <v>0</v>
      </c>
      <c r="AY322" s="32"/>
      <c r="AZ322" s="32"/>
      <c r="BA322" s="423" t="str">
        <f t="shared" si="76"/>
        <v xml:space="preserve"> </v>
      </c>
    </row>
    <row r="323" spans="1:53" s="339" customFormat="1" ht="15" x14ac:dyDescent="0.2">
      <c r="A323" s="32"/>
      <c r="B323" s="32"/>
      <c r="C323" s="410">
        <f t="shared" si="63"/>
        <v>302</v>
      </c>
      <c r="D323" s="424"/>
      <c r="E323" s="424"/>
      <c r="F323" s="436"/>
      <c r="G323" s="410"/>
      <c r="H323" s="410"/>
      <c r="I323" s="413" t="str">
        <f t="shared" si="64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66"/>
        <v>-</v>
      </c>
      <c r="M323" s="425"/>
      <c r="N323" s="425"/>
      <c r="O323" s="160" t="str">
        <f t="shared" si="65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67"/>
        <v>OK</v>
      </c>
      <c r="AI323" s="22">
        <f t="shared" si="68"/>
        <v>0</v>
      </c>
      <c r="AJ323" s="22">
        <f t="shared" si="69"/>
        <v>0</v>
      </c>
      <c r="AK323" s="22">
        <f t="shared" si="70"/>
        <v>0</v>
      </c>
      <c r="AL323" s="22">
        <f t="shared" si="71"/>
        <v>0</v>
      </c>
      <c r="AM323" s="22">
        <f t="shared" si="72"/>
        <v>0</v>
      </c>
      <c r="AN323" s="22">
        <f t="shared" si="73"/>
        <v>0</v>
      </c>
      <c r="AO323" s="418" t="b">
        <f t="shared" si="74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75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60"/>
        <v>0</v>
      </c>
      <c r="AW323" s="67">
        <f t="shared" si="61"/>
        <v>0</v>
      </c>
      <c r="AX323" s="397">
        <f t="shared" si="62"/>
        <v>0</v>
      </c>
      <c r="AY323" s="32"/>
      <c r="AZ323" s="32"/>
      <c r="BA323" s="423" t="str">
        <f t="shared" si="76"/>
        <v xml:space="preserve"> </v>
      </c>
    </row>
    <row r="324" spans="1:53" s="339" customFormat="1" ht="15" x14ac:dyDescent="0.2">
      <c r="A324" s="32"/>
      <c r="B324" s="32"/>
      <c r="C324" s="410">
        <f t="shared" si="63"/>
        <v>303</v>
      </c>
      <c r="D324" s="424"/>
      <c r="E324" s="424"/>
      <c r="F324" s="436"/>
      <c r="G324" s="410"/>
      <c r="H324" s="410"/>
      <c r="I324" s="413" t="str">
        <f t="shared" si="64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66"/>
        <v>-</v>
      </c>
      <c r="M324" s="425"/>
      <c r="N324" s="425"/>
      <c r="O324" s="160" t="str">
        <f t="shared" si="65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67"/>
        <v>OK</v>
      </c>
      <c r="AI324" s="22">
        <f t="shared" si="68"/>
        <v>0</v>
      </c>
      <c r="AJ324" s="22">
        <f t="shared" si="69"/>
        <v>0</v>
      </c>
      <c r="AK324" s="22">
        <f t="shared" si="70"/>
        <v>0</v>
      </c>
      <c r="AL324" s="22">
        <f t="shared" si="71"/>
        <v>0</v>
      </c>
      <c r="AM324" s="22">
        <f t="shared" si="72"/>
        <v>0</v>
      </c>
      <c r="AN324" s="22">
        <f t="shared" si="73"/>
        <v>0</v>
      </c>
      <c r="AO324" s="418" t="b">
        <f t="shared" si="74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75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60"/>
        <v>0</v>
      </c>
      <c r="AW324" s="67">
        <f t="shared" si="61"/>
        <v>0</v>
      </c>
      <c r="AX324" s="397">
        <f t="shared" si="62"/>
        <v>0</v>
      </c>
      <c r="AY324" s="32"/>
      <c r="AZ324" s="32"/>
      <c r="BA324" s="423" t="str">
        <f t="shared" si="76"/>
        <v xml:space="preserve"> </v>
      </c>
    </row>
    <row r="325" spans="1:53" s="339" customFormat="1" ht="15" x14ac:dyDescent="0.2">
      <c r="A325" s="32"/>
      <c r="B325" s="32"/>
      <c r="C325" s="410">
        <f t="shared" si="63"/>
        <v>304</v>
      </c>
      <c r="D325" s="424"/>
      <c r="E325" s="424"/>
      <c r="F325" s="436"/>
      <c r="G325" s="410"/>
      <c r="H325" s="410"/>
      <c r="I325" s="413" t="str">
        <f t="shared" si="64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66"/>
        <v>-</v>
      </c>
      <c r="M325" s="425"/>
      <c r="N325" s="425"/>
      <c r="O325" s="160" t="str">
        <f t="shared" si="65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67"/>
        <v>OK</v>
      </c>
      <c r="AI325" s="22">
        <f t="shared" si="68"/>
        <v>0</v>
      </c>
      <c r="AJ325" s="22">
        <f t="shared" si="69"/>
        <v>0</v>
      </c>
      <c r="AK325" s="22">
        <f t="shared" si="70"/>
        <v>0</v>
      </c>
      <c r="AL325" s="22">
        <f t="shared" si="71"/>
        <v>0</v>
      </c>
      <c r="AM325" s="22">
        <f t="shared" si="72"/>
        <v>0</v>
      </c>
      <c r="AN325" s="22">
        <f t="shared" si="73"/>
        <v>0</v>
      </c>
      <c r="AO325" s="418" t="b">
        <f t="shared" si="74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75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60"/>
        <v>0</v>
      </c>
      <c r="AW325" s="67">
        <f t="shared" si="61"/>
        <v>0</v>
      </c>
      <c r="AX325" s="397">
        <f t="shared" si="62"/>
        <v>0</v>
      </c>
      <c r="AY325" s="32"/>
      <c r="AZ325" s="32"/>
      <c r="BA325" s="423" t="str">
        <f t="shared" si="76"/>
        <v xml:space="preserve"> </v>
      </c>
    </row>
    <row r="326" spans="1:53" s="339" customFormat="1" ht="15" x14ac:dyDescent="0.2">
      <c r="A326" s="32"/>
      <c r="B326" s="32"/>
      <c r="C326" s="410">
        <f t="shared" si="63"/>
        <v>305</v>
      </c>
      <c r="D326" s="424"/>
      <c r="E326" s="424"/>
      <c r="F326" s="436"/>
      <c r="G326" s="410"/>
      <c r="H326" s="410"/>
      <c r="I326" s="413" t="str">
        <f t="shared" si="64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66"/>
        <v>-</v>
      </c>
      <c r="M326" s="425"/>
      <c r="N326" s="425"/>
      <c r="O326" s="160" t="str">
        <f t="shared" si="65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67"/>
        <v>OK</v>
      </c>
      <c r="AI326" s="22">
        <f t="shared" si="68"/>
        <v>0</v>
      </c>
      <c r="AJ326" s="22">
        <f t="shared" si="69"/>
        <v>0</v>
      </c>
      <c r="AK326" s="22">
        <f t="shared" si="70"/>
        <v>0</v>
      </c>
      <c r="AL326" s="22">
        <f t="shared" si="71"/>
        <v>0</v>
      </c>
      <c r="AM326" s="22">
        <f t="shared" si="72"/>
        <v>0</v>
      </c>
      <c r="AN326" s="22">
        <f t="shared" si="73"/>
        <v>0</v>
      </c>
      <c r="AO326" s="418" t="b">
        <f t="shared" si="74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75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60"/>
        <v>0</v>
      </c>
      <c r="AW326" s="67">
        <f t="shared" si="61"/>
        <v>0</v>
      </c>
      <c r="AX326" s="397">
        <f t="shared" si="62"/>
        <v>0</v>
      </c>
      <c r="AY326" s="32"/>
      <c r="AZ326" s="32"/>
      <c r="BA326" s="423" t="str">
        <f t="shared" si="76"/>
        <v xml:space="preserve"> </v>
      </c>
    </row>
    <row r="327" spans="1:53" s="339" customFormat="1" ht="15" x14ac:dyDescent="0.2">
      <c r="A327" s="32"/>
      <c r="B327" s="32"/>
      <c r="C327" s="410">
        <f t="shared" si="63"/>
        <v>306</v>
      </c>
      <c r="D327" s="424"/>
      <c r="E327" s="424"/>
      <c r="F327" s="436"/>
      <c r="G327" s="410"/>
      <c r="H327" s="410"/>
      <c r="I327" s="413" t="str">
        <f t="shared" si="64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66"/>
        <v>-</v>
      </c>
      <c r="M327" s="425"/>
      <c r="N327" s="425"/>
      <c r="O327" s="160" t="str">
        <f t="shared" si="65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67"/>
        <v>OK</v>
      </c>
      <c r="AI327" s="22">
        <f t="shared" si="68"/>
        <v>0</v>
      </c>
      <c r="AJ327" s="22">
        <f t="shared" si="69"/>
        <v>0</v>
      </c>
      <c r="AK327" s="22">
        <f t="shared" si="70"/>
        <v>0</v>
      </c>
      <c r="AL327" s="22">
        <f t="shared" si="71"/>
        <v>0</v>
      </c>
      <c r="AM327" s="22">
        <f t="shared" si="72"/>
        <v>0</v>
      </c>
      <c r="AN327" s="22">
        <f t="shared" si="73"/>
        <v>0</v>
      </c>
      <c r="AO327" s="418" t="b">
        <f t="shared" si="74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75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60"/>
        <v>0</v>
      </c>
      <c r="AW327" s="67">
        <f t="shared" si="61"/>
        <v>0</v>
      </c>
      <c r="AX327" s="397">
        <f t="shared" si="62"/>
        <v>0</v>
      </c>
      <c r="AY327" s="32"/>
      <c r="AZ327" s="32"/>
      <c r="BA327" s="423" t="str">
        <f t="shared" si="76"/>
        <v xml:space="preserve"> </v>
      </c>
    </row>
    <row r="328" spans="1:53" s="339" customFormat="1" ht="15" x14ac:dyDescent="0.2">
      <c r="A328" s="32"/>
      <c r="B328" s="32"/>
      <c r="C328" s="410">
        <f t="shared" si="63"/>
        <v>307</v>
      </c>
      <c r="D328" s="424"/>
      <c r="E328" s="424"/>
      <c r="F328" s="436"/>
      <c r="G328" s="410"/>
      <c r="H328" s="410"/>
      <c r="I328" s="413" t="str">
        <f t="shared" si="64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66"/>
        <v>-</v>
      </c>
      <c r="M328" s="425"/>
      <c r="N328" s="425"/>
      <c r="O328" s="160" t="str">
        <f t="shared" si="65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67"/>
        <v>OK</v>
      </c>
      <c r="AI328" s="22">
        <f t="shared" si="68"/>
        <v>0</v>
      </c>
      <c r="AJ328" s="22">
        <f t="shared" si="69"/>
        <v>0</v>
      </c>
      <c r="AK328" s="22">
        <f t="shared" si="70"/>
        <v>0</v>
      </c>
      <c r="AL328" s="22">
        <f t="shared" si="71"/>
        <v>0</v>
      </c>
      <c r="AM328" s="22">
        <f t="shared" si="72"/>
        <v>0</v>
      </c>
      <c r="AN328" s="22">
        <f t="shared" si="73"/>
        <v>0</v>
      </c>
      <c r="AO328" s="418" t="b">
        <f t="shared" si="74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75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60"/>
        <v>0</v>
      </c>
      <c r="AW328" s="67">
        <f t="shared" si="61"/>
        <v>0</v>
      </c>
      <c r="AX328" s="397">
        <f t="shared" si="62"/>
        <v>0</v>
      </c>
      <c r="AY328" s="32"/>
      <c r="AZ328" s="32"/>
      <c r="BA328" s="423" t="str">
        <f t="shared" si="76"/>
        <v xml:space="preserve"> </v>
      </c>
    </row>
    <row r="329" spans="1:53" s="339" customFormat="1" ht="15" x14ac:dyDescent="0.2">
      <c r="A329" s="32"/>
      <c r="B329" s="32"/>
      <c r="C329" s="410">
        <f t="shared" si="63"/>
        <v>308</v>
      </c>
      <c r="D329" s="424"/>
      <c r="E329" s="424"/>
      <c r="F329" s="436"/>
      <c r="G329" s="410"/>
      <c r="H329" s="410"/>
      <c r="I329" s="413" t="str">
        <f t="shared" si="64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66"/>
        <v>-</v>
      </c>
      <c r="M329" s="425"/>
      <c r="N329" s="425"/>
      <c r="O329" s="160" t="str">
        <f t="shared" si="65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67"/>
        <v>OK</v>
      </c>
      <c r="AI329" s="22">
        <f t="shared" si="68"/>
        <v>0</v>
      </c>
      <c r="AJ329" s="22">
        <f t="shared" si="69"/>
        <v>0</v>
      </c>
      <c r="AK329" s="22">
        <f t="shared" si="70"/>
        <v>0</v>
      </c>
      <c r="AL329" s="22">
        <f t="shared" si="71"/>
        <v>0</v>
      </c>
      <c r="AM329" s="22">
        <f t="shared" si="72"/>
        <v>0</v>
      </c>
      <c r="AN329" s="22">
        <f t="shared" si="73"/>
        <v>0</v>
      </c>
      <c r="AO329" s="418" t="b">
        <f t="shared" si="74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75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60"/>
        <v>0</v>
      </c>
      <c r="AW329" s="67">
        <f t="shared" si="61"/>
        <v>0</v>
      </c>
      <c r="AX329" s="397">
        <f t="shared" si="62"/>
        <v>0</v>
      </c>
      <c r="AY329" s="32"/>
      <c r="AZ329" s="32"/>
      <c r="BA329" s="423" t="str">
        <f t="shared" si="76"/>
        <v xml:space="preserve"> </v>
      </c>
    </row>
    <row r="330" spans="1:53" s="339" customFormat="1" ht="15" x14ac:dyDescent="0.2">
      <c r="A330" s="32"/>
      <c r="B330" s="32"/>
      <c r="C330" s="410">
        <f t="shared" si="63"/>
        <v>309</v>
      </c>
      <c r="D330" s="424"/>
      <c r="E330" s="424"/>
      <c r="F330" s="436"/>
      <c r="G330" s="410"/>
      <c r="H330" s="410"/>
      <c r="I330" s="413" t="str">
        <f t="shared" si="64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66"/>
        <v>-</v>
      </c>
      <c r="M330" s="425"/>
      <c r="N330" s="425"/>
      <c r="O330" s="160" t="str">
        <f t="shared" si="65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67"/>
        <v>OK</v>
      </c>
      <c r="AI330" s="22">
        <f t="shared" si="68"/>
        <v>0</v>
      </c>
      <c r="AJ330" s="22">
        <f t="shared" si="69"/>
        <v>0</v>
      </c>
      <c r="AK330" s="22">
        <f t="shared" si="70"/>
        <v>0</v>
      </c>
      <c r="AL330" s="22">
        <f t="shared" si="71"/>
        <v>0</v>
      </c>
      <c r="AM330" s="22">
        <f t="shared" si="72"/>
        <v>0</v>
      </c>
      <c r="AN330" s="22">
        <f t="shared" si="73"/>
        <v>0</v>
      </c>
      <c r="AO330" s="418" t="b">
        <f t="shared" si="74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75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60"/>
        <v>0</v>
      </c>
      <c r="AW330" s="67">
        <f t="shared" si="61"/>
        <v>0</v>
      </c>
      <c r="AX330" s="397">
        <f t="shared" si="62"/>
        <v>0</v>
      </c>
      <c r="AY330" s="32"/>
      <c r="AZ330" s="32"/>
      <c r="BA330" s="423" t="str">
        <f t="shared" si="76"/>
        <v xml:space="preserve"> </v>
      </c>
    </row>
    <row r="331" spans="1:53" s="339" customFormat="1" ht="15" x14ac:dyDescent="0.2">
      <c r="A331" s="32"/>
      <c r="B331" s="32"/>
      <c r="C331" s="410">
        <f t="shared" si="63"/>
        <v>310</v>
      </c>
      <c r="D331" s="424"/>
      <c r="E331" s="424"/>
      <c r="F331" s="436"/>
      <c r="G331" s="410"/>
      <c r="H331" s="410"/>
      <c r="I331" s="413" t="str">
        <f t="shared" si="64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66"/>
        <v>-</v>
      </c>
      <c r="M331" s="425"/>
      <c r="N331" s="425"/>
      <c r="O331" s="160" t="str">
        <f t="shared" si="65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67"/>
        <v>OK</v>
      </c>
      <c r="AI331" s="22">
        <f t="shared" si="68"/>
        <v>0</v>
      </c>
      <c r="AJ331" s="22">
        <f t="shared" si="69"/>
        <v>0</v>
      </c>
      <c r="AK331" s="22">
        <f t="shared" si="70"/>
        <v>0</v>
      </c>
      <c r="AL331" s="22">
        <f t="shared" si="71"/>
        <v>0</v>
      </c>
      <c r="AM331" s="22">
        <f t="shared" si="72"/>
        <v>0</v>
      </c>
      <c r="AN331" s="22">
        <f t="shared" si="73"/>
        <v>0</v>
      </c>
      <c r="AO331" s="418" t="b">
        <f t="shared" si="74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75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60"/>
        <v>0</v>
      </c>
      <c r="AW331" s="67">
        <f t="shared" si="61"/>
        <v>0</v>
      </c>
      <c r="AX331" s="397">
        <f t="shared" si="62"/>
        <v>0</v>
      </c>
      <c r="AY331" s="32"/>
      <c r="AZ331" s="32"/>
      <c r="BA331" s="423" t="str">
        <f t="shared" si="76"/>
        <v xml:space="preserve"> </v>
      </c>
    </row>
    <row r="332" spans="1:53" s="339" customFormat="1" ht="15" x14ac:dyDescent="0.2">
      <c r="A332" s="32"/>
      <c r="B332" s="32"/>
      <c r="C332" s="410">
        <f t="shared" si="63"/>
        <v>311</v>
      </c>
      <c r="D332" s="424"/>
      <c r="E332" s="424"/>
      <c r="F332" s="436"/>
      <c r="G332" s="410"/>
      <c r="H332" s="410"/>
      <c r="I332" s="413" t="str">
        <f t="shared" si="64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66"/>
        <v>-</v>
      </c>
      <c r="M332" s="425"/>
      <c r="N332" s="425"/>
      <c r="O332" s="160" t="str">
        <f t="shared" si="65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67"/>
        <v>OK</v>
      </c>
      <c r="AI332" s="22">
        <f t="shared" si="68"/>
        <v>0</v>
      </c>
      <c r="AJ332" s="22">
        <f t="shared" si="69"/>
        <v>0</v>
      </c>
      <c r="AK332" s="22">
        <f t="shared" si="70"/>
        <v>0</v>
      </c>
      <c r="AL332" s="22">
        <f t="shared" si="71"/>
        <v>0</v>
      </c>
      <c r="AM332" s="22">
        <f t="shared" si="72"/>
        <v>0</v>
      </c>
      <c r="AN332" s="22">
        <f t="shared" si="73"/>
        <v>0</v>
      </c>
      <c r="AO332" s="418" t="b">
        <f t="shared" si="74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75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60"/>
        <v>0</v>
      </c>
      <c r="AW332" s="67">
        <f t="shared" si="61"/>
        <v>0</v>
      </c>
      <c r="AX332" s="397">
        <f t="shared" si="62"/>
        <v>0</v>
      </c>
      <c r="AY332" s="32"/>
      <c r="AZ332" s="32"/>
      <c r="BA332" s="423" t="str">
        <f t="shared" si="76"/>
        <v xml:space="preserve"> </v>
      </c>
    </row>
    <row r="333" spans="1:53" s="339" customFormat="1" ht="15" x14ac:dyDescent="0.2">
      <c r="A333" s="32"/>
      <c r="B333" s="32"/>
      <c r="C333" s="410">
        <f t="shared" si="63"/>
        <v>312</v>
      </c>
      <c r="D333" s="424"/>
      <c r="E333" s="424"/>
      <c r="F333" s="436"/>
      <c r="G333" s="410"/>
      <c r="H333" s="410"/>
      <c r="I333" s="413" t="str">
        <f t="shared" si="64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66"/>
        <v>-</v>
      </c>
      <c r="M333" s="425"/>
      <c r="N333" s="425"/>
      <c r="O333" s="160" t="str">
        <f t="shared" si="65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67"/>
        <v>OK</v>
      </c>
      <c r="AI333" s="22">
        <f t="shared" si="68"/>
        <v>0</v>
      </c>
      <c r="AJ333" s="22">
        <f t="shared" si="69"/>
        <v>0</v>
      </c>
      <c r="AK333" s="22">
        <f t="shared" si="70"/>
        <v>0</v>
      </c>
      <c r="AL333" s="22">
        <f t="shared" si="71"/>
        <v>0</v>
      </c>
      <c r="AM333" s="22">
        <f t="shared" si="72"/>
        <v>0</v>
      </c>
      <c r="AN333" s="22">
        <f t="shared" si="73"/>
        <v>0</v>
      </c>
      <c r="AO333" s="418" t="b">
        <f t="shared" si="74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75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60"/>
        <v>0</v>
      </c>
      <c r="AW333" s="67">
        <f t="shared" si="61"/>
        <v>0</v>
      </c>
      <c r="AX333" s="397">
        <f t="shared" si="62"/>
        <v>0</v>
      </c>
      <c r="AY333" s="32"/>
      <c r="AZ333" s="32"/>
      <c r="BA333" s="423" t="str">
        <f t="shared" si="76"/>
        <v xml:space="preserve"> </v>
      </c>
    </row>
    <row r="334" spans="1:53" s="339" customFormat="1" ht="15" x14ac:dyDescent="0.2">
      <c r="A334" s="32"/>
      <c r="B334" s="32"/>
      <c r="C334" s="410">
        <f t="shared" si="63"/>
        <v>313</v>
      </c>
      <c r="D334" s="424"/>
      <c r="E334" s="424"/>
      <c r="F334" s="436"/>
      <c r="G334" s="410"/>
      <c r="H334" s="410"/>
      <c r="I334" s="413" t="str">
        <f t="shared" si="64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66"/>
        <v>-</v>
      </c>
      <c r="M334" s="425"/>
      <c r="N334" s="425"/>
      <c r="O334" s="160" t="str">
        <f t="shared" si="65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67"/>
        <v>OK</v>
      </c>
      <c r="AI334" s="22">
        <f t="shared" si="68"/>
        <v>0</v>
      </c>
      <c r="AJ334" s="22">
        <f t="shared" si="69"/>
        <v>0</v>
      </c>
      <c r="AK334" s="22">
        <f t="shared" si="70"/>
        <v>0</v>
      </c>
      <c r="AL334" s="22">
        <f t="shared" si="71"/>
        <v>0</v>
      </c>
      <c r="AM334" s="22">
        <f t="shared" si="72"/>
        <v>0</v>
      </c>
      <c r="AN334" s="22">
        <f t="shared" si="73"/>
        <v>0</v>
      </c>
      <c r="AO334" s="418" t="b">
        <f t="shared" si="74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75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60"/>
        <v>0</v>
      </c>
      <c r="AW334" s="67">
        <f t="shared" si="61"/>
        <v>0</v>
      </c>
      <c r="AX334" s="397">
        <f t="shared" si="62"/>
        <v>0</v>
      </c>
      <c r="AY334" s="32"/>
      <c r="AZ334" s="32"/>
      <c r="BA334" s="423" t="str">
        <f t="shared" si="76"/>
        <v xml:space="preserve"> </v>
      </c>
    </row>
    <row r="335" spans="1:53" s="339" customFormat="1" ht="15" x14ac:dyDescent="0.2">
      <c r="A335" s="32"/>
      <c r="B335" s="32"/>
      <c r="C335" s="410">
        <f t="shared" si="63"/>
        <v>314</v>
      </c>
      <c r="D335" s="424"/>
      <c r="E335" s="424"/>
      <c r="F335" s="436"/>
      <c r="G335" s="410"/>
      <c r="H335" s="410"/>
      <c r="I335" s="413" t="str">
        <f t="shared" si="64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66"/>
        <v>-</v>
      </c>
      <c r="M335" s="425"/>
      <c r="N335" s="425"/>
      <c r="O335" s="160" t="str">
        <f t="shared" si="65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67"/>
        <v>OK</v>
      </c>
      <c r="AI335" s="22">
        <f t="shared" si="68"/>
        <v>0</v>
      </c>
      <c r="AJ335" s="22">
        <f t="shared" si="69"/>
        <v>0</v>
      </c>
      <c r="AK335" s="22">
        <f t="shared" si="70"/>
        <v>0</v>
      </c>
      <c r="AL335" s="22">
        <f t="shared" si="71"/>
        <v>0</v>
      </c>
      <c r="AM335" s="22">
        <f t="shared" si="72"/>
        <v>0</v>
      </c>
      <c r="AN335" s="22">
        <f t="shared" si="73"/>
        <v>0</v>
      </c>
      <c r="AO335" s="418" t="b">
        <f t="shared" si="74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75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60"/>
        <v>0</v>
      </c>
      <c r="AW335" s="67">
        <f t="shared" si="61"/>
        <v>0</v>
      </c>
      <c r="AX335" s="397">
        <f t="shared" si="62"/>
        <v>0</v>
      </c>
      <c r="AY335" s="32"/>
      <c r="AZ335" s="32"/>
      <c r="BA335" s="423" t="str">
        <f t="shared" si="76"/>
        <v xml:space="preserve"> </v>
      </c>
    </row>
    <row r="336" spans="1:53" s="339" customFormat="1" ht="15" x14ac:dyDescent="0.2">
      <c r="A336" s="32"/>
      <c r="B336" s="32"/>
      <c r="C336" s="410">
        <f t="shared" si="63"/>
        <v>315</v>
      </c>
      <c r="D336" s="424"/>
      <c r="E336" s="424"/>
      <c r="F336" s="436"/>
      <c r="G336" s="410"/>
      <c r="H336" s="410"/>
      <c r="I336" s="413" t="str">
        <f t="shared" si="64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66"/>
        <v>-</v>
      </c>
      <c r="M336" s="425"/>
      <c r="N336" s="425"/>
      <c r="O336" s="160" t="str">
        <f t="shared" si="65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67"/>
        <v>OK</v>
      </c>
      <c r="AI336" s="22">
        <f t="shared" si="68"/>
        <v>0</v>
      </c>
      <c r="AJ336" s="22">
        <f t="shared" si="69"/>
        <v>0</v>
      </c>
      <c r="AK336" s="22">
        <f t="shared" si="70"/>
        <v>0</v>
      </c>
      <c r="AL336" s="22">
        <f t="shared" si="71"/>
        <v>0</v>
      </c>
      <c r="AM336" s="22">
        <f t="shared" si="72"/>
        <v>0</v>
      </c>
      <c r="AN336" s="22">
        <f t="shared" si="73"/>
        <v>0</v>
      </c>
      <c r="AO336" s="418" t="b">
        <f t="shared" si="74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75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60"/>
        <v>0</v>
      </c>
      <c r="AW336" s="67">
        <f t="shared" si="61"/>
        <v>0</v>
      </c>
      <c r="AX336" s="397">
        <f t="shared" si="62"/>
        <v>0</v>
      </c>
      <c r="AY336" s="32"/>
      <c r="AZ336" s="32"/>
      <c r="BA336" s="423" t="str">
        <f t="shared" si="76"/>
        <v xml:space="preserve"> </v>
      </c>
    </row>
    <row r="337" spans="1:53" s="339" customFormat="1" ht="15" x14ac:dyDescent="0.2">
      <c r="A337" s="32"/>
      <c r="B337" s="32"/>
      <c r="C337" s="410">
        <f t="shared" si="63"/>
        <v>316</v>
      </c>
      <c r="D337" s="424"/>
      <c r="E337" s="424"/>
      <c r="F337" s="436"/>
      <c r="G337" s="410"/>
      <c r="H337" s="410"/>
      <c r="I337" s="413" t="str">
        <f t="shared" si="64"/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si="66"/>
        <v>-</v>
      </c>
      <c r="M337" s="425"/>
      <c r="N337" s="425"/>
      <c r="O337" s="160" t="str">
        <f t="shared" si="65"/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si="67"/>
        <v>OK</v>
      </c>
      <c r="AI337" s="22">
        <f t="shared" si="68"/>
        <v>0</v>
      </c>
      <c r="AJ337" s="22">
        <f t="shared" si="69"/>
        <v>0</v>
      </c>
      <c r="AK337" s="22">
        <f t="shared" si="70"/>
        <v>0</v>
      </c>
      <c r="AL337" s="22">
        <f t="shared" si="71"/>
        <v>0</v>
      </c>
      <c r="AM337" s="22">
        <f t="shared" si="72"/>
        <v>0</v>
      </c>
      <c r="AN337" s="22">
        <f t="shared" si="73"/>
        <v>0</v>
      </c>
      <c r="AO337" s="418" t="b">
        <f t="shared" si="74"/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si="75"/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60"/>
        <v>0</v>
      </c>
      <c r="AW337" s="67">
        <f t="shared" si="61"/>
        <v>0</v>
      </c>
      <c r="AX337" s="397">
        <f t="shared" si="62"/>
        <v>0</v>
      </c>
      <c r="AY337" s="32"/>
      <c r="AZ337" s="32"/>
      <c r="BA337" s="423" t="str">
        <f t="shared" si="76"/>
        <v xml:space="preserve"> </v>
      </c>
    </row>
    <row r="338" spans="1:53" s="339" customFormat="1" ht="15" x14ac:dyDescent="0.2">
      <c r="A338" s="32"/>
      <c r="B338" s="32"/>
      <c r="C338" s="410">
        <f t="shared" si="63"/>
        <v>317</v>
      </c>
      <c r="D338" s="424"/>
      <c r="E338" s="424"/>
      <c r="F338" s="436"/>
      <c r="G338" s="410"/>
      <c r="H338" s="410"/>
      <c r="I338" s="413" t="str">
        <f t="shared" si="64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66"/>
        <v>-</v>
      </c>
      <c r="M338" s="425"/>
      <c r="N338" s="425"/>
      <c r="O338" s="160" t="str">
        <f t="shared" si="65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67"/>
        <v>OK</v>
      </c>
      <c r="AI338" s="22">
        <f t="shared" si="68"/>
        <v>0</v>
      </c>
      <c r="AJ338" s="22">
        <f t="shared" si="69"/>
        <v>0</v>
      </c>
      <c r="AK338" s="22">
        <f t="shared" si="70"/>
        <v>0</v>
      </c>
      <c r="AL338" s="22">
        <f t="shared" si="71"/>
        <v>0</v>
      </c>
      <c r="AM338" s="22">
        <f t="shared" si="72"/>
        <v>0</v>
      </c>
      <c r="AN338" s="22">
        <f t="shared" si="73"/>
        <v>0</v>
      </c>
      <c r="AO338" s="418" t="b">
        <f t="shared" si="74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75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ref="AV338:AV351" si="109">IF(AI338=1,AT338,0)</f>
        <v>0</v>
      </c>
      <c r="AW338" s="67">
        <f t="shared" ref="AW338:AW351" si="110">IF(AJ338=1,AT338,0)</f>
        <v>0</v>
      </c>
      <c r="AX338" s="397">
        <f t="shared" ref="AX338:AX351" si="111">IF(AK338=1,AT338,0)</f>
        <v>0</v>
      </c>
      <c r="AY338" s="32"/>
      <c r="AZ338" s="32"/>
      <c r="BA338" s="423" t="str">
        <f t="shared" si="76"/>
        <v xml:space="preserve"> </v>
      </c>
    </row>
    <row r="339" spans="1:53" s="339" customFormat="1" ht="15" x14ac:dyDescent="0.2">
      <c r="A339" s="32"/>
      <c r="B339" s="32"/>
      <c r="C339" s="410">
        <f t="shared" si="63"/>
        <v>318</v>
      </c>
      <c r="D339" s="424"/>
      <c r="E339" s="424"/>
      <c r="F339" s="436"/>
      <c r="G339" s="410"/>
      <c r="H339" s="410"/>
      <c r="I339" s="413" t="str">
        <f t="shared" si="64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66"/>
        <v>-</v>
      </c>
      <c r="M339" s="425"/>
      <c r="N339" s="425"/>
      <c r="O339" s="160" t="str">
        <f t="shared" si="65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67"/>
        <v>OK</v>
      </c>
      <c r="AI339" s="22">
        <f t="shared" si="68"/>
        <v>0</v>
      </c>
      <c r="AJ339" s="22">
        <f t="shared" si="69"/>
        <v>0</v>
      </c>
      <c r="AK339" s="22">
        <f t="shared" si="70"/>
        <v>0</v>
      </c>
      <c r="AL339" s="22">
        <f t="shared" si="71"/>
        <v>0</v>
      </c>
      <c r="AM339" s="22">
        <f t="shared" si="72"/>
        <v>0</v>
      </c>
      <c r="AN339" s="22">
        <f t="shared" si="73"/>
        <v>0</v>
      </c>
      <c r="AO339" s="418" t="b">
        <f t="shared" si="74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75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109"/>
        <v>0</v>
      </c>
      <c r="AW339" s="67">
        <f t="shared" si="110"/>
        <v>0</v>
      </c>
      <c r="AX339" s="397">
        <f t="shared" si="111"/>
        <v>0</v>
      </c>
      <c r="AY339" s="32"/>
      <c r="AZ339" s="32"/>
      <c r="BA339" s="423" t="str">
        <f t="shared" si="76"/>
        <v xml:space="preserve"> </v>
      </c>
    </row>
    <row r="340" spans="1:53" s="339" customFormat="1" ht="15" x14ac:dyDescent="0.2">
      <c r="A340" s="32"/>
      <c r="B340" s="32"/>
      <c r="C340" s="410">
        <f t="shared" si="63"/>
        <v>319</v>
      </c>
      <c r="D340" s="424"/>
      <c r="E340" s="424"/>
      <c r="F340" s="436"/>
      <c r="G340" s="410"/>
      <c r="H340" s="410"/>
      <c r="I340" s="413" t="str">
        <f t="shared" si="64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66"/>
        <v>-</v>
      </c>
      <c r="M340" s="425"/>
      <c r="N340" s="425"/>
      <c r="O340" s="160" t="str">
        <f t="shared" si="65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67"/>
        <v>OK</v>
      </c>
      <c r="AI340" s="22">
        <f t="shared" si="68"/>
        <v>0</v>
      </c>
      <c r="AJ340" s="22">
        <f t="shared" si="69"/>
        <v>0</v>
      </c>
      <c r="AK340" s="22">
        <f t="shared" si="70"/>
        <v>0</v>
      </c>
      <c r="AL340" s="22">
        <f t="shared" si="71"/>
        <v>0</v>
      </c>
      <c r="AM340" s="22">
        <f t="shared" si="72"/>
        <v>0</v>
      </c>
      <c r="AN340" s="22">
        <f t="shared" si="73"/>
        <v>0</v>
      </c>
      <c r="AO340" s="418" t="b">
        <f t="shared" si="74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75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109"/>
        <v>0</v>
      </c>
      <c r="AW340" s="67">
        <f t="shared" si="110"/>
        <v>0</v>
      </c>
      <c r="AX340" s="397">
        <f t="shared" si="111"/>
        <v>0</v>
      </c>
      <c r="AY340" s="32"/>
      <c r="AZ340" s="32"/>
      <c r="BA340" s="423" t="str">
        <f t="shared" si="76"/>
        <v xml:space="preserve"> </v>
      </c>
    </row>
    <row r="341" spans="1:53" s="339" customFormat="1" ht="15" x14ac:dyDescent="0.2">
      <c r="A341" s="32"/>
      <c r="B341" s="32"/>
      <c r="C341" s="410">
        <f t="shared" si="63"/>
        <v>320</v>
      </c>
      <c r="D341" s="424"/>
      <c r="E341" s="424"/>
      <c r="F341" s="436"/>
      <c r="G341" s="410"/>
      <c r="H341" s="410"/>
      <c r="I341" s="413" t="str">
        <f t="shared" si="64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66"/>
        <v>-</v>
      </c>
      <c r="M341" s="425"/>
      <c r="N341" s="425"/>
      <c r="O341" s="160" t="str">
        <f t="shared" si="65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67"/>
        <v>OK</v>
      </c>
      <c r="AI341" s="22">
        <f t="shared" si="68"/>
        <v>0</v>
      </c>
      <c r="AJ341" s="22">
        <f t="shared" si="69"/>
        <v>0</v>
      </c>
      <c r="AK341" s="22">
        <f t="shared" si="70"/>
        <v>0</v>
      </c>
      <c r="AL341" s="22">
        <f t="shared" si="71"/>
        <v>0</v>
      </c>
      <c r="AM341" s="22">
        <f t="shared" si="72"/>
        <v>0</v>
      </c>
      <c r="AN341" s="22">
        <f t="shared" si="73"/>
        <v>0</v>
      </c>
      <c r="AO341" s="418" t="b">
        <f t="shared" si="74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75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109"/>
        <v>0</v>
      </c>
      <c r="AW341" s="67">
        <f t="shared" si="110"/>
        <v>0</v>
      </c>
      <c r="AX341" s="397">
        <f t="shared" si="111"/>
        <v>0</v>
      </c>
      <c r="AY341" s="32"/>
      <c r="AZ341" s="32"/>
      <c r="BA341" s="423" t="str">
        <f t="shared" si="76"/>
        <v xml:space="preserve"> </v>
      </c>
    </row>
    <row r="342" spans="1:53" s="339" customFormat="1" ht="15" x14ac:dyDescent="0.2">
      <c r="A342" s="32"/>
      <c r="B342" s="32"/>
      <c r="C342" s="410">
        <f t="shared" si="63"/>
        <v>321</v>
      </c>
      <c r="D342" s="424"/>
      <c r="E342" s="424"/>
      <c r="F342" s="436"/>
      <c r="G342" s="410"/>
      <c r="H342" s="410"/>
      <c r="I342" s="413" t="str">
        <f t="shared" si="64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66"/>
        <v>-</v>
      </c>
      <c r="M342" s="425"/>
      <c r="N342" s="425"/>
      <c r="O342" s="160" t="str">
        <f t="shared" si="65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67"/>
        <v>OK</v>
      </c>
      <c r="AI342" s="22">
        <f t="shared" si="68"/>
        <v>0</v>
      </c>
      <c r="AJ342" s="22">
        <f t="shared" si="69"/>
        <v>0</v>
      </c>
      <c r="AK342" s="22">
        <f t="shared" si="70"/>
        <v>0</v>
      </c>
      <c r="AL342" s="22">
        <f t="shared" si="71"/>
        <v>0</v>
      </c>
      <c r="AM342" s="22">
        <f t="shared" si="72"/>
        <v>0</v>
      </c>
      <c r="AN342" s="22">
        <f t="shared" si="73"/>
        <v>0</v>
      </c>
      <c r="AO342" s="418" t="b">
        <f t="shared" si="74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75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109"/>
        <v>0</v>
      </c>
      <c r="AW342" s="67">
        <f t="shared" si="110"/>
        <v>0</v>
      </c>
      <c r="AX342" s="397">
        <f t="shared" si="111"/>
        <v>0</v>
      </c>
      <c r="AY342" s="32"/>
      <c r="AZ342" s="32"/>
      <c r="BA342" s="423" t="str">
        <f t="shared" si="76"/>
        <v xml:space="preserve"> </v>
      </c>
    </row>
    <row r="343" spans="1:53" s="339" customFormat="1" ht="15" x14ac:dyDescent="0.2">
      <c r="A343" s="32"/>
      <c r="B343" s="32"/>
      <c r="C343" s="410">
        <f t="shared" si="63"/>
        <v>322</v>
      </c>
      <c r="D343" s="424"/>
      <c r="E343" s="424"/>
      <c r="F343" s="436"/>
      <c r="G343" s="410"/>
      <c r="H343" s="410"/>
      <c r="I343" s="413" t="str">
        <f t="shared" si="64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66"/>
        <v>-</v>
      </c>
      <c r="M343" s="425"/>
      <c r="N343" s="425"/>
      <c r="O343" s="160" t="str">
        <f t="shared" si="65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67"/>
        <v>OK</v>
      </c>
      <c r="AI343" s="22">
        <f t="shared" si="68"/>
        <v>0</v>
      </c>
      <c r="AJ343" s="22">
        <f t="shared" si="69"/>
        <v>0</v>
      </c>
      <c r="AK343" s="22">
        <f t="shared" si="70"/>
        <v>0</v>
      </c>
      <c r="AL343" s="22">
        <f t="shared" si="71"/>
        <v>0</v>
      </c>
      <c r="AM343" s="22">
        <f t="shared" si="72"/>
        <v>0</v>
      </c>
      <c r="AN343" s="22">
        <f t="shared" si="73"/>
        <v>0</v>
      </c>
      <c r="AO343" s="418" t="b">
        <f t="shared" si="74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75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109"/>
        <v>0</v>
      </c>
      <c r="AW343" s="67">
        <f t="shared" si="110"/>
        <v>0</v>
      </c>
      <c r="AX343" s="397">
        <f t="shared" si="111"/>
        <v>0</v>
      </c>
      <c r="AY343" s="32"/>
      <c r="AZ343" s="32"/>
      <c r="BA343" s="423" t="str">
        <f t="shared" si="76"/>
        <v xml:space="preserve"> </v>
      </c>
    </row>
    <row r="344" spans="1:53" s="339" customFormat="1" ht="15" x14ac:dyDescent="0.2">
      <c r="A344" s="32"/>
      <c r="B344" s="32"/>
      <c r="C344" s="410">
        <f t="shared" si="63"/>
        <v>323</v>
      </c>
      <c r="D344" s="424"/>
      <c r="E344" s="424"/>
      <c r="F344" s="436"/>
      <c r="G344" s="410"/>
      <c r="H344" s="410"/>
      <c r="I344" s="413" t="str">
        <f t="shared" si="64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66"/>
        <v>-</v>
      </c>
      <c r="M344" s="425"/>
      <c r="N344" s="425"/>
      <c r="O344" s="160" t="str">
        <f t="shared" si="65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67"/>
        <v>OK</v>
      </c>
      <c r="AI344" s="22">
        <f t="shared" si="68"/>
        <v>0</v>
      </c>
      <c r="AJ344" s="22">
        <f t="shared" si="69"/>
        <v>0</v>
      </c>
      <c r="AK344" s="22">
        <f t="shared" si="70"/>
        <v>0</v>
      </c>
      <c r="AL344" s="22">
        <f t="shared" si="71"/>
        <v>0</v>
      </c>
      <c r="AM344" s="22">
        <f t="shared" si="72"/>
        <v>0</v>
      </c>
      <c r="AN344" s="22">
        <f t="shared" si="73"/>
        <v>0</v>
      </c>
      <c r="AO344" s="418" t="b">
        <f t="shared" si="74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75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109"/>
        <v>0</v>
      </c>
      <c r="AW344" s="67">
        <f t="shared" si="110"/>
        <v>0</v>
      </c>
      <c r="AX344" s="397">
        <f t="shared" si="111"/>
        <v>0</v>
      </c>
      <c r="AY344" s="32"/>
      <c r="AZ344" s="32"/>
      <c r="BA344" s="423" t="str">
        <f t="shared" si="76"/>
        <v xml:space="preserve"> </v>
      </c>
    </row>
    <row r="345" spans="1:53" s="339" customFormat="1" ht="15" x14ac:dyDescent="0.2">
      <c r="A345" s="32"/>
      <c r="B345" s="32"/>
      <c r="C345" s="410">
        <f t="shared" si="63"/>
        <v>324</v>
      </c>
      <c r="D345" s="424"/>
      <c r="E345" s="424"/>
      <c r="F345" s="436"/>
      <c r="G345" s="410"/>
      <c r="H345" s="410"/>
      <c r="I345" s="413" t="str">
        <f t="shared" si="64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66"/>
        <v>-</v>
      </c>
      <c r="M345" s="425"/>
      <c r="N345" s="425"/>
      <c r="O345" s="160" t="str">
        <f t="shared" si="65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67"/>
        <v>OK</v>
      </c>
      <c r="AI345" s="22">
        <f t="shared" si="68"/>
        <v>0</v>
      </c>
      <c r="AJ345" s="22">
        <f t="shared" si="69"/>
        <v>0</v>
      </c>
      <c r="AK345" s="22">
        <f t="shared" si="70"/>
        <v>0</v>
      </c>
      <c r="AL345" s="22">
        <f t="shared" si="71"/>
        <v>0</v>
      </c>
      <c r="AM345" s="22">
        <f t="shared" si="72"/>
        <v>0</v>
      </c>
      <c r="AN345" s="22">
        <f t="shared" si="73"/>
        <v>0</v>
      </c>
      <c r="AO345" s="418" t="b">
        <f t="shared" si="74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75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109"/>
        <v>0</v>
      </c>
      <c r="AW345" s="67">
        <f t="shared" si="110"/>
        <v>0</v>
      </c>
      <c r="AX345" s="397">
        <f t="shared" si="111"/>
        <v>0</v>
      </c>
      <c r="AY345" s="32"/>
      <c r="AZ345" s="32"/>
      <c r="BA345" s="423" t="str">
        <f t="shared" si="76"/>
        <v xml:space="preserve"> </v>
      </c>
    </row>
    <row r="346" spans="1:53" s="339" customFormat="1" ht="15" x14ac:dyDescent="0.2">
      <c r="A346" s="32"/>
      <c r="B346" s="32"/>
      <c r="C346" s="410">
        <f t="shared" si="63"/>
        <v>325</v>
      </c>
      <c r="D346" s="424"/>
      <c r="E346" s="424"/>
      <c r="F346" s="436"/>
      <c r="G346" s="410"/>
      <c r="H346" s="410"/>
      <c r="I346" s="413" t="str">
        <f t="shared" si="64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66"/>
        <v>-</v>
      </c>
      <c r="M346" s="425"/>
      <c r="N346" s="425"/>
      <c r="O346" s="160" t="str">
        <f t="shared" si="65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67"/>
        <v>OK</v>
      </c>
      <c r="AI346" s="22">
        <f t="shared" si="68"/>
        <v>0</v>
      </c>
      <c r="AJ346" s="22">
        <f t="shared" si="69"/>
        <v>0</v>
      </c>
      <c r="AK346" s="22">
        <f t="shared" si="70"/>
        <v>0</v>
      </c>
      <c r="AL346" s="22">
        <f t="shared" si="71"/>
        <v>0</v>
      </c>
      <c r="AM346" s="22">
        <f t="shared" si="72"/>
        <v>0</v>
      </c>
      <c r="AN346" s="22">
        <f t="shared" si="73"/>
        <v>0</v>
      </c>
      <c r="AO346" s="418" t="b">
        <f t="shared" si="74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75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109"/>
        <v>0</v>
      </c>
      <c r="AW346" s="67">
        <f t="shared" si="110"/>
        <v>0</v>
      </c>
      <c r="AX346" s="397">
        <f t="shared" si="111"/>
        <v>0</v>
      </c>
      <c r="AY346" s="32"/>
      <c r="AZ346" s="32"/>
      <c r="BA346" s="423" t="str">
        <f t="shared" si="76"/>
        <v xml:space="preserve"> </v>
      </c>
    </row>
    <row r="347" spans="1:53" s="339" customFormat="1" ht="15" x14ac:dyDescent="0.2">
      <c r="A347" s="32"/>
      <c r="B347" s="32"/>
      <c r="C347" s="410">
        <f t="shared" si="63"/>
        <v>326</v>
      </c>
      <c r="D347" s="424"/>
      <c r="E347" s="424"/>
      <c r="F347" s="436"/>
      <c r="G347" s="410"/>
      <c r="H347" s="410"/>
      <c r="I347" s="413" t="str">
        <f t="shared" si="64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66"/>
        <v>-</v>
      </c>
      <c r="M347" s="425"/>
      <c r="N347" s="425"/>
      <c r="O347" s="160" t="str">
        <f t="shared" si="65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67"/>
        <v>OK</v>
      </c>
      <c r="AI347" s="22">
        <f t="shared" si="68"/>
        <v>0</v>
      </c>
      <c r="AJ347" s="22">
        <f t="shared" si="69"/>
        <v>0</v>
      </c>
      <c r="AK347" s="22">
        <f t="shared" si="70"/>
        <v>0</v>
      </c>
      <c r="AL347" s="22">
        <f t="shared" si="71"/>
        <v>0</v>
      </c>
      <c r="AM347" s="22">
        <f t="shared" si="72"/>
        <v>0</v>
      </c>
      <c r="AN347" s="22">
        <f t="shared" si="73"/>
        <v>0</v>
      </c>
      <c r="AO347" s="418" t="b">
        <f t="shared" si="74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75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109"/>
        <v>0</v>
      </c>
      <c r="AW347" s="67">
        <f t="shared" si="110"/>
        <v>0</v>
      </c>
      <c r="AX347" s="397">
        <f t="shared" si="111"/>
        <v>0</v>
      </c>
      <c r="AY347" s="32"/>
      <c r="AZ347" s="32"/>
      <c r="BA347" s="423" t="str">
        <f t="shared" si="76"/>
        <v xml:space="preserve"> </v>
      </c>
    </row>
    <row r="348" spans="1:53" s="339" customFormat="1" ht="15" x14ac:dyDescent="0.2">
      <c r="A348" s="32"/>
      <c r="B348" s="32"/>
      <c r="C348" s="410">
        <f>C347+1</f>
        <v>327</v>
      </c>
      <c r="D348" s="424"/>
      <c r="E348" s="424"/>
      <c r="F348" s="436"/>
      <c r="G348" s="410"/>
      <c r="H348" s="410"/>
      <c r="I348" s="413" t="str">
        <f>IF(K348="s",A348*B348,"-")</f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66"/>
        <v>-</v>
      </c>
      <c r="M348" s="425"/>
      <c r="N348" s="425"/>
      <c r="O348" s="160" t="str">
        <f>IF(K348="S",IF(D348&lt;E348,E348,D348),"-")</f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67"/>
        <v>OK</v>
      </c>
      <c r="AI348" s="22">
        <f t="shared" si="68"/>
        <v>0</v>
      </c>
      <c r="AJ348" s="22">
        <f t="shared" si="69"/>
        <v>0</v>
      </c>
      <c r="AK348" s="22">
        <f t="shared" si="70"/>
        <v>0</v>
      </c>
      <c r="AL348" s="22">
        <f t="shared" si="71"/>
        <v>0</v>
      </c>
      <c r="AM348" s="22">
        <f t="shared" si="72"/>
        <v>0</v>
      </c>
      <c r="AN348" s="22">
        <f t="shared" si="73"/>
        <v>0</v>
      </c>
      <c r="AO348" s="418" t="b">
        <f t="shared" si="74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75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109"/>
        <v>0</v>
      </c>
      <c r="AW348" s="67">
        <f t="shared" si="110"/>
        <v>0</v>
      </c>
      <c r="AX348" s="397">
        <f t="shared" si="111"/>
        <v>0</v>
      </c>
      <c r="AY348" s="32"/>
      <c r="AZ348" s="32"/>
      <c r="BA348" s="423" t="str">
        <f t="shared" si="76"/>
        <v xml:space="preserve"> </v>
      </c>
    </row>
    <row r="349" spans="1:53" s="339" customFormat="1" ht="15" x14ac:dyDescent="0.2">
      <c r="A349" s="32"/>
      <c r="B349" s="32"/>
      <c r="C349" s="410">
        <f>C348+1</f>
        <v>328</v>
      </c>
      <c r="D349" s="424"/>
      <c r="E349" s="424"/>
      <c r="F349" s="436"/>
      <c r="G349" s="410"/>
      <c r="H349" s="410"/>
      <c r="I349" s="413" t="str">
        <f>IF(K349="s",A349*B349,"-")</f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66"/>
        <v>-</v>
      </c>
      <c r="M349" s="425"/>
      <c r="N349" s="425"/>
      <c r="O349" s="160" t="str">
        <f>IF(K349="S",IF(D349&lt;E349,E349,D349),"-")</f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67"/>
        <v>OK</v>
      </c>
      <c r="AI349" s="22">
        <f t="shared" si="68"/>
        <v>0</v>
      </c>
      <c r="AJ349" s="22">
        <f t="shared" si="69"/>
        <v>0</v>
      </c>
      <c r="AK349" s="22">
        <f t="shared" si="70"/>
        <v>0</v>
      </c>
      <c r="AL349" s="22">
        <f t="shared" si="71"/>
        <v>0</v>
      </c>
      <c r="AM349" s="22">
        <f t="shared" si="72"/>
        <v>0</v>
      </c>
      <c r="AN349" s="22">
        <f t="shared" si="73"/>
        <v>0</v>
      </c>
      <c r="AO349" s="418" t="b">
        <f t="shared" si="74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75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109"/>
        <v>0</v>
      </c>
      <c r="AW349" s="67">
        <f t="shared" si="110"/>
        <v>0</v>
      </c>
      <c r="AX349" s="397">
        <f t="shared" si="111"/>
        <v>0</v>
      </c>
      <c r="AY349" s="32"/>
      <c r="AZ349" s="32"/>
      <c r="BA349" s="423" t="str">
        <f t="shared" si="76"/>
        <v xml:space="preserve"> </v>
      </c>
    </row>
    <row r="350" spans="1:53" s="339" customFormat="1" ht="15" x14ac:dyDescent="0.2">
      <c r="A350" s="32"/>
      <c r="B350" s="32"/>
      <c r="C350" s="410">
        <f>C349+1</f>
        <v>329</v>
      </c>
      <c r="D350" s="424"/>
      <c r="E350" s="424"/>
      <c r="F350" s="436"/>
      <c r="G350" s="410"/>
      <c r="H350" s="410"/>
      <c r="I350" s="413" t="str">
        <f>IF(K350="s",A350*B350,"-")</f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66"/>
        <v>-</v>
      </c>
      <c r="M350" s="425"/>
      <c r="N350" s="425"/>
      <c r="O350" s="160" t="str">
        <f>IF(K350="S",IF(D350&lt;E350,E350,D350),"-")</f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67"/>
        <v>OK</v>
      </c>
      <c r="AI350" s="22">
        <f t="shared" si="68"/>
        <v>0</v>
      </c>
      <c r="AJ350" s="22">
        <f t="shared" si="69"/>
        <v>0</v>
      </c>
      <c r="AK350" s="22">
        <f t="shared" si="70"/>
        <v>0</v>
      </c>
      <c r="AL350" s="22">
        <f t="shared" si="71"/>
        <v>0</v>
      </c>
      <c r="AM350" s="22">
        <f t="shared" si="72"/>
        <v>0</v>
      </c>
      <c r="AN350" s="22">
        <f t="shared" si="73"/>
        <v>0</v>
      </c>
      <c r="AO350" s="418" t="b">
        <f t="shared" si="74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75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109"/>
        <v>0</v>
      </c>
      <c r="AW350" s="67">
        <f t="shared" si="110"/>
        <v>0</v>
      </c>
      <c r="AX350" s="397">
        <f t="shared" si="111"/>
        <v>0</v>
      </c>
      <c r="AY350" s="32"/>
      <c r="AZ350" s="32"/>
      <c r="BA350" s="423" t="str">
        <f t="shared" si="76"/>
        <v xml:space="preserve"> </v>
      </c>
    </row>
    <row r="351" spans="1:53" s="339" customFormat="1" ht="30" x14ac:dyDescent="0.2">
      <c r="A351" s="32"/>
      <c r="B351" s="32"/>
      <c r="C351" s="410">
        <f>C350+1</f>
        <v>330</v>
      </c>
      <c r="D351" s="424">
        <v>0</v>
      </c>
      <c r="E351" s="424">
        <v>0</v>
      </c>
      <c r="F351" s="424">
        <v>0</v>
      </c>
      <c r="G351" s="410"/>
      <c r="H351" s="410" t="s">
        <v>201</v>
      </c>
      <c r="I351" s="413" t="str">
        <f>IF(K351="s",A351*B351,"-")</f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>
        <v>0</v>
      </c>
      <c r="M351" s="425"/>
      <c r="N351" s="425"/>
      <c r="O351" s="160" t="str">
        <f>IF(K351="S",IF(D351&lt;E351,E351,D351),"-")</f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67"/>
        <v>OK</v>
      </c>
      <c r="AI351" s="22">
        <f t="shared" si="68"/>
        <v>0</v>
      </c>
      <c r="AJ351" s="22">
        <f t="shared" si="69"/>
        <v>0</v>
      </c>
      <c r="AK351" s="22">
        <f t="shared" si="70"/>
        <v>0</v>
      </c>
      <c r="AL351" s="22">
        <f t="shared" si="71"/>
        <v>0</v>
      </c>
      <c r="AM351" s="22">
        <f t="shared" si="72"/>
        <v>0</v>
      </c>
      <c r="AN351" s="22">
        <f t="shared" si="73"/>
        <v>0</v>
      </c>
      <c r="AO351" s="418" t="b">
        <f t="shared" si="74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75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109"/>
        <v>0</v>
      </c>
      <c r="AW351" s="67">
        <f t="shared" si="110"/>
        <v>0</v>
      </c>
      <c r="AX351" s="397">
        <f t="shared" si="111"/>
        <v>0</v>
      </c>
      <c r="AY351" s="32"/>
      <c r="AZ351" s="32"/>
      <c r="BA351" s="423" t="str">
        <f t="shared" si="76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C352:L352"/>
    <mergeCell ref="E11:F11"/>
  </mergeCells>
  <phoneticPr fontId="2" type="noConversion"/>
  <hyperlinks>
    <hyperlink ref="L7" r:id="rId1" xr:uid="{00000000-0004-0000-0100-000000000000}"/>
  </hyperlinks>
  <printOptions horizontalCentered="1"/>
  <pageMargins left="0" right="0" top="0.66" bottom="0.69" header="0.11" footer="0.19"/>
  <pageSetup orientation="portrait" horizontalDpi="4294967293" verticalDpi="300" r:id="rId2"/>
  <headerFooter alignWithMargins="0">
    <oddFooter>&amp;C&amp;"Calibri,Regular"&amp;8Page &amp;P of &amp;N&amp;R&amp;"-,Regular"&amp;8Work Date:  &amp;A</oddFooter>
  </headerFooter>
  <ignoredErrors>
    <ignoredError xmlns:x16r3="http://schemas.microsoft.com/office/spreadsheetml/2018/08/main" sqref="E7" x16r3:misleadingForma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D150-29E4-4458-BA52-2CEB7C475828}">
  <sheetPr codeName="Sheet3"/>
  <dimension ref="A1:BA469"/>
  <sheetViews>
    <sheetView topLeftCell="A333" workbookViewId="0">
      <selection activeCell="AF351" sqref="P22:AF351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SUM(J22:J1079)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SUM(AL22:AL1205)</f>
        <v>0</v>
      </c>
      <c r="G14" s="3"/>
      <c r="H14" s="3"/>
      <c r="I14" s="3" t="s">
        <v>170</v>
      </c>
      <c r="J14" s="386">
        <f>SUM(AM22:AM1131)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SUM(AO22:AO1131)</f>
        <v>0</v>
      </c>
      <c r="G15" s="3"/>
      <c r="H15" s="3"/>
      <c r="I15" s="3" t="s">
        <v>171</v>
      </c>
      <c r="J15" s="388">
        <f>SUM(AN22:AN1131)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SUM(AR22:AR1131)</f>
        <v>0</v>
      </c>
      <c r="G16" s="3"/>
      <c r="H16" s="3"/>
      <c r="I16" s="3" t="s">
        <v>173</v>
      </c>
      <c r="J16" s="390">
        <f>SUM(AP22:AP1131)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SUM(I22:I1131)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SUM(O22:O1131)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SUM(AT22:AT1131)</f>
        <v>0</v>
      </c>
      <c r="G19" s="3"/>
      <c r="H19" s="348"/>
      <c r="I19" s="3" t="s">
        <v>176</v>
      </c>
      <c r="J19" s="394">
        <f>SUM(L22:L1131)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" si="2">IF(U18=U20,"OK","ERR")</f>
        <v>OK</v>
      </c>
      <c r="V19" s="372" t="str">
        <f t="shared" ref="V19:AA19" si="3">IF(V18=V20,"OK","ERR")</f>
        <v>OK</v>
      </c>
      <c r="W19" s="372" t="str">
        <f t="shared" si="3"/>
        <v>OK</v>
      </c>
      <c r="X19" s="372" t="str">
        <f t="shared" si="3"/>
        <v>OK</v>
      </c>
      <c r="Y19" s="372" t="str">
        <f t="shared" si="3"/>
        <v>OK</v>
      </c>
      <c r="Z19" s="372" t="str">
        <f t="shared" si="3"/>
        <v>OK</v>
      </c>
      <c r="AA19" s="372" t="str">
        <f t="shared" si="3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4">SUM(P22:P1086)</f>
        <v>0</v>
      </c>
      <c r="Q20" s="392">
        <f t="shared" si="4"/>
        <v>0</v>
      </c>
      <c r="R20" s="392">
        <f t="shared" si="4"/>
        <v>0</v>
      </c>
      <c r="S20" s="392">
        <f t="shared" si="4"/>
        <v>0</v>
      </c>
      <c r="T20" s="392">
        <f t="shared" si="4"/>
        <v>0</v>
      </c>
      <c r="U20" s="392">
        <f t="shared" si="4"/>
        <v>0</v>
      </c>
      <c r="V20" s="392">
        <f t="shared" ref="V20:AF20" si="5">SUM(V22:V1138)</f>
        <v>0</v>
      </c>
      <c r="W20" s="392">
        <f t="shared" si="5"/>
        <v>0</v>
      </c>
      <c r="X20" s="392">
        <f t="shared" si="5"/>
        <v>0</v>
      </c>
      <c r="Y20" s="392">
        <f t="shared" si="5"/>
        <v>0</v>
      </c>
      <c r="Z20" s="392">
        <f t="shared" si="5"/>
        <v>0</v>
      </c>
      <c r="AA20" s="392">
        <f t="shared" si="5"/>
        <v>0</v>
      </c>
      <c r="AB20" s="392">
        <f t="shared" si="5"/>
        <v>0</v>
      </c>
      <c r="AC20" s="392">
        <f t="shared" si="5"/>
        <v>0</v>
      </c>
      <c r="AD20" s="392">
        <f t="shared" si="5"/>
        <v>0</v>
      </c>
      <c r="AE20" s="392">
        <f t="shared" si="5"/>
        <v>0</v>
      </c>
      <c r="AF20" s="392">
        <f t="shared" si="5"/>
        <v>0</v>
      </c>
      <c r="AG20" s="392"/>
      <c r="AH20" s="396"/>
      <c r="AI20" s="396">
        <f>SUM(AI22:AI327)</f>
        <v>0</v>
      </c>
      <c r="AJ20" s="396">
        <f>SUM(AJ22:AJ327)</f>
        <v>0</v>
      </c>
      <c r="AK20" s="396">
        <f>SUM(AK22:AK327)</f>
        <v>0</v>
      </c>
      <c r="AL20" s="12"/>
      <c r="AM20" s="12"/>
      <c r="AN20" s="12"/>
      <c r="AO20" s="12"/>
      <c r="AP20" s="345"/>
      <c r="AQ20" s="346"/>
      <c r="AV20" s="397">
        <f>SUM(AV22:AV328)</f>
        <v>0</v>
      </c>
      <c r="AW20" s="397">
        <f>SUM(AW22:AW328)</f>
        <v>0</v>
      </c>
      <c r="AX20" s="397">
        <f>SUM(AX22:AX328)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285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85" si="6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85" si="7">IF(K22="s",AT22,AP22)</f>
        <v>-</v>
      </c>
      <c r="M22" s="415"/>
      <c r="N22" s="415"/>
      <c r="O22" s="160" t="str">
        <f t="shared" ref="O22:O85" si="8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85" si="9">IF(F22&gt;(A22*12),"error","OK")</f>
        <v>OK</v>
      </c>
      <c r="AI22" s="22">
        <f t="shared" ref="AI22:AI85" si="10">IF(O22="-",0,IF(O22&gt;7.999,1,0))</f>
        <v>0</v>
      </c>
      <c r="AJ22" s="22">
        <f t="shared" ref="AJ22:AJ85" si="11">IF(O22&lt;8,IF(O22&gt;3.999,1,0),0)</f>
        <v>0</v>
      </c>
      <c r="AK22" s="22">
        <f t="shared" ref="AK22:AK85" si="12">IF(O22&lt;4,IF(O22&gt;0,1,0),0)</f>
        <v>0</v>
      </c>
      <c r="AL22" s="22">
        <f t="shared" ref="AL22:AL85" si="13">IF(K22="S",1,0)</f>
        <v>0</v>
      </c>
      <c r="AM22" s="22">
        <f t="shared" ref="AM22:AM85" si="14">IF(K22="C",1,0)</f>
        <v>0</v>
      </c>
      <c r="AN22" s="22">
        <f t="shared" ref="AN22:AN85" si="15">IF(K22="c",F22/12,0)</f>
        <v>0</v>
      </c>
      <c r="AO22" s="418" t="b">
        <f t="shared" ref="AO22:AO85" si="16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85" si="17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6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7"/>
        <v>-</v>
      </c>
      <c r="M23" s="415"/>
      <c r="N23" s="415"/>
      <c r="O23" s="160" t="str">
        <f t="shared" si="8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9"/>
        <v>OK</v>
      </c>
      <c r="AI23" s="22">
        <f t="shared" si="10"/>
        <v>0</v>
      </c>
      <c r="AJ23" s="22">
        <f t="shared" si="11"/>
        <v>0</v>
      </c>
      <c r="AK23" s="22">
        <f t="shared" si="12"/>
        <v>0</v>
      </c>
      <c r="AL23" s="22">
        <f t="shared" si="13"/>
        <v>0</v>
      </c>
      <c r="AM23" s="22">
        <f t="shared" si="14"/>
        <v>0</v>
      </c>
      <c r="AN23" s="22">
        <f t="shared" si="15"/>
        <v>0</v>
      </c>
      <c r="AO23" s="418" t="b">
        <f t="shared" si="16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7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86" si="18">IF(AI23=1,AT23,0)</f>
        <v>0</v>
      </c>
      <c r="AW23" s="67">
        <f t="shared" ref="AW23:AW86" si="19">IF(AJ23=1,AT23,0)</f>
        <v>0</v>
      </c>
      <c r="AX23" s="397">
        <f t="shared" ref="AX23:AX86" si="20">IF(AK23=1,AT23,0)</f>
        <v>0</v>
      </c>
      <c r="AY23" s="32"/>
      <c r="AZ23" s="32"/>
      <c r="BA23" s="423" t="str">
        <f t="shared" ref="BA23:BA86" si="21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87" si="22">C23+1</f>
        <v>3</v>
      </c>
      <c r="D24" s="411"/>
      <c r="E24" s="411"/>
      <c r="F24" s="411"/>
      <c r="G24" s="412"/>
      <c r="H24" s="412"/>
      <c r="I24" s="413" t="str">
        <f t="shared" si="6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7"/>
        <v>-</v>
      </c>
      <c r="M24" s="415"/>
      <c r="N24" s="415"/>
      <c r="O24" s="160" t="str">
        <f t="shared" si="8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9"/>
        <v>OK</v>
      </c>
      <c r="AI24" s="22">
        <f t="shared" si="10"/>
        <v>0</v>
      </c>
      <c r="AJ24" s="22">
        <f t="shared" si="11"/>
        <v>0</v>
      </c>
      <c r="AK24" s="22">
        <f t="shared" si="12"/>
        <v>0</v>
      </c>
      <c r="AL24" s="22">
        <f t="shared" si="13"/>
        <v>0</v>
      </c>
      <c r="AM24" s="22">
        <f t="shared" si="14"/>
        <v>0</v>
      </c>
      <c r="AN24" s="22">
        <f t="shared" si="15"/>
        <v>0</v>
      </c>
      <c r="AO24" s="418" t="b">
        <f t="shared" si="16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7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8"/>
        <v>0</v>
      </c>
      <c r="AW24" s="67">
        <f t="shared" si="19"/>
        <v>0</v>
      </c>
      <c r="AX24" s="397">
        <f t="shared" si="20"/>
        <v>0</v>
      </c>
      <c r="AY24" s="32"/>
      <c r="AZ24" s="32"/>
      <c r="BA24" s="423" t="str">
        <f t="shared" si="21"/>
        <v xml:space="preserve"> </v>
      </c>
    </row>
    <row r="25" spans="1:53" s="339" customFormat="1" ht="15" x14ac:dyDescent="0.2">
      <c r="A25" s="409"/>
      <c r="B25" s="409"/>
      <c r="C25" s="410">
        <f t="shared" si="22"/>
        <v>4</v>
      </c>
      <c r="D25" s="411"/>
      <c r="E25" s="411"/>
      <c r="F25" s="411"/>
      <c r="G25" s="412"/>
      <c r="H25" s="412"/>
      <c r="I25" s="413" t="str">
        <f t="shared" si="6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7"/>
        <v>-</v>
      </c>
      <c r="M25" s="415"/>
      <c r="N25" s="415"/>
      <c r="O25" s="160" t="str">
        <f t="shared" si="8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9"/>
        <v>OK</v>
      </c>
      <c r="AI25" s="22">
        <f t="shared" si="10"/>
        <v>0</v>
      </c>
      <c r="AJ25" s="22">
        <f t="shared" si="11"/>
        <v>0</v>
      </c>
      <c r="AK25" s="22">
        <f t="shared" si="12"/>
        <v>0</v>
      </c>
      <c r="AL25" s="22">
        <f t="shared" si="13"/>
        <v>0</v>
      </c>
      <c r="AM25" s="22">
        <f t="shared" si="14"/>
        <v>0</v>
      </c>
      <c r="AN25" s="22">
        <f t="shared" si="15"/>
        <v>0</v>
      </c>
      <c r="AO25" s="418" t="b">
        <f t="shared" si="16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7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8"/>
        <v>0</v>
      </c>
      <c r="AW25" s="67">
        <f t="shared" si="19"/>
        <v>0</v>
      </c>
      <c r="AX25" s="397">
        <f t="shared" si="20"/>
        <v>0</v>
      </c>
      <c r="AY25" s="32"/>
      <c r="AZ25" s="32"/>
      <c r="BA25" s="423" t="str">
        <f t="shared" si="21"/>
        <v xml:space="preserve"> </v>
      </c>
    </row>
    <row r="26" spans="1:53" s="339" customFormat="1" ht="15" x14ac:dyDescent="0.2">
      <c r="A26" s="409"/>
      <c r="B26" s="409"/>
      <c r="C26" s="410">
        <f t="shared" si="22"/>
        <v>5</v>
      </c>
      <c r="D26" s="411"/>
      <c r="E26" s="411"/>
      <c r="F26" s="411"/>
      <c r="G26" s="412"/>
      <c r="H26" s="412"/>
      <c r="I26" s="413" t="str">
        <f t="shared" si="6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7"/>
        <v>-</v>
      </c>
      <c r="M26" s="415"/>
      <c r="N26" s="415"/>
      <c r="O26" s="160" t="str">
        <f t="shared" si="8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9"/>
        <v>OK</v>
      </c>
      <c r="AI26" s="22">
        <f t="shared" si="10"/>
        <v>0</v>
      </c>
      <c r="AJ26" s="22">
        <f t="shared" si="11"/>
        <v>0</v>
      </c>
      <c r="AK26" s="22">
        <f t="shared" si="12"/>
        <v>0</v>
      </c>
      <c r="AL26" s="22">
        <f t="shared" si="13"/>
        <v>0</v>
      </c>
      <c r="AM26" s="22">
        <f t="shared" si="14"/>
        <v>0</v>
      </c>
      <c r="AN26" s="22">
        <f t="shared" si="15"/>
        <v>0</v>
      </c>
      <c r="AO26" s="418" t="b">
        <f t="shared" si="16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7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8"/>
        <v>0</v>
      </c>
      <c r="AW26" s="67">
        <f t="shared" si="19"/>
        <v>0</v>
      </c>
      <c r="AX26" s="397">
        <f t="shared" si="20"/>
        <v>0</v>
      </c>
      <c r="AY26" s="32"/>
      <c r="AZ26" s="32"/>
      <c r="BA26" s="423" t="str">
        <f t="shared" si="21"/>
        <v xml:space="preserve"> </v>
      </c>
    </row>
    <row r="27" spans="1:53" s="339" customFormat="1" ht="15" x14ac:dyDescent="0.2">
      <c r="A27" s="409"/>
      <c r="B27" s="409"/>
      <c r="C27" s="410">
        <f t="shared" si="22"/>
        <v>6</v>
      </c>
      <c r="D27" s="411"/>
      <c r="E27" s="411"/>
      <c r="F27" s="411"/>
      <c r="G27" s="412"/>
      <c r="H27" s="412"/>
      <c r="I27" s="413" t="str">
        <f t="shared" si="6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7"/>
        <v>-</v>
      </c>
      <c r="M27" s="415"/>
      <c r="N27" s="415"/>
      <c r="O27" s="160" t="str">
        <f t="shared" si="8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9"/>
        <v>OK</v>
      </c>
      <c r="AI27" s="22">
        <f t="shared" si="10"/>
        <v>0</v>
      </c>
      <c r="AJ27" s="22">
        <f t="shared" si="11"/>
        <v>0</v>
      </c>
      <c r="AK27" s="22">
        <f t="shared" si="12"/>
        <v>0</v>
      </c>
      <c r="AL27" s="22">
        <f t="shared" si="13"/>
        <v>0</v>
      </c>
      <c r="AM27" s="22">
        <f t="shared" si="14"/>
        <v>0</v>
      </c>
      <c r="AN27" s="22">
        <f t="shared" si="15"/>
        <v>0</v>
      </c>
      <c r="AO27" s="418" t="b">
        <f t="shared" si="16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7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8"/>
        <v>0</v>
      </c>
      <c r="AW27" s="67">
        <f t="shared" si="19"/>
        <v>0</v>
      </c>
      <c r="AX27" s="397">
        <f t="shared" si="20"/>
        <v>0</v>
      </c>
      <c r="AY27" s="32"/>
      <c r="AZ27" s="32"/>
      <c r="BA27" s="423" t="str">
        <f t="shared" si="21"/>
        <v xml:space="preserve"> </v>
      </c>
    </row>
    <row r="28" spans="1:53" s="339" customFormat="1" ht="15" x14ac:dyDescent="0.2">
      <c r="A28" s="409"/>
      <c r="B28" s="409"/>
      <c r="C28" s="410">
        <f t="shared" si="22"/>
        <v>7</v>
      </c>
      <c r="D28" s="411"/>
      <c r="E28" s="411"/>
      <c r="F28" s="411"/>
      <c r="G28" s="412"/>
      <c r="H28" s="412"/>
      <c r="I28" s="413" t="str">
        <f t="shared" si="6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7"/>
        <v>-</v>
      </c>
      <c r="M28" s="415"/>
      <c r="N28" s="415"/>
      <c r="O28" s="160" t="str">
        <f t="shared" si="8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9"/>
        <v>OK</v>
      </c>
      <c r="AI28" s="22">
        <f t="shared" si="10"/>
        <v>0</v>
      </c>
      <c r="AJ28" s="22">
        <f t="shared" si="11"/>
        <v>0</v>
      </c>
      <c r="AK28" s="22">
        <f t="shared" si="12"/>
        <v>0</v>
      </c>
      <c r="AL28" s="22">
        <f t="shared" si="13"/>
        <v>0</v>
      </c>
      <c r="AM28" s="22">
        <f t="shared" si="14"/>
        <v>0</v>
      </c>
      <c r="AN28" s="22">
        <f t="shared" si="15"/>
        <v>0</v>
      </c>
      <c r="AO28" s="418" t="b">
        <f t="shared" si="16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7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8"/>
        <v>0</v>
      </c>
      <c r="AW28" s="67">
        <f t="shared" si="19"/>
        <v>0</v>
      </c>
      <c r="AX28" s="397">
        <f t="shared" si="20"/>
        <v>0</v>
      </c>
      <c r="AY28" s="32"/>
      <c r="AZ28" s="32"/>
      <c r="BA28" s="423" t="str">
        <f t="shared" si="21"/>
        <v xml:space="preserve"> </v>
      </c>
    </row>
    <row r="29" spans="1:53" s="339" customFormat="1" ht="15" x14ac:dyDescent="0.2">
      <c r="A29" s="409"/>
      <c r="B29" s="409"/>
      <c r="C29" s="410">
        <f t="shared" si="22"/>
        <v>8</v>
      </c>
      <c r="D29" s="411"/>
      <c r="E29" s="411"/>
      <c r="F29" s="411"/>
      <c r="G29" s="412"/>
      <c r="H29" s="412"/>
      <c r="I29" s="413" t="str">
        <f t="shared" si="6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7"/>
        <v>-</v>
      </c>
      <c r="M29" s="415"/>
      <c r="N29" s="415"/>
      <c r="O29" s="160" t="str">
        <f t="shared" si="8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9"/>
        <v>OK</v>
      </c>
      <c r="AI29" s="22">
        <f t="shared" si="10"/>
        <v>0</v>
      </c>
      <c r="AJ29" s="22">
        <f t="shared" si="11"/>
        <v>0</v>
      </c>
      <c r="AK29" s="22">
        <f t="shared" si="12"/>
        <v>0</v>
      </c>
      <c r="AL29" s="22">
        <f t="shared" si="13"/>
        <v>0</v>
      </c>
      <c r="AM29" s="22">
        <f t="shared" si="14"/>
        <v>0</v>
      </c>
      <c r="AN29" s="22">
        <f t="shared" si="15"/>
        <v>0</v>
      </c>
      <c r="AO29" s="418" t="b">
        <f t="shared" si="16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7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8"/>
        <v>0</v>
      </c>
      <c r="AW29" s="67">
        <f t="shared" si="19"/>
        <v>0</v>
      </c>
      <c r="AX29" s="397">
        <f t="shared" si="20"/>
        <v>0</v>
      </c>
      <c r="AY29" s="32"/>
      <c r="AZ29" s="32"/>
      <c r="BA29" s="423" t="str">
        <f t="shared" si="21"/>
        <v xml:space="preserve"> </v>
      </c>
    </row>
    <row r="30" spans="1:53" s="339" customFormat="1" ht="15" x14ac:dyDescent="0.2">
      <c r="A30" s="409"/>
      <c r="B30" s="409"/>
      <c r="C30" s="410">
        <f t="shared" si="22"/>
        <v>9</v>
      </c>
      <c r="D30" s="411"/>
      <c r="E30" s="411"/>
      <c r="F30" s="411"/>
      <c r="G30" s="412"/>
      <c r="H30" s="412"/>
      <c r="I30" s="413" t="str">
        <f t="shared" si="6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7"/>
        <v>-</v>
      </c>
      <c r="M30" s="415"/>
      <c r="N30" s="415"/>
      <c r="O30" s="160" t="str">
        <f t="shared" si="8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9"/>
        <v>OK</v>
      </c>
      <c r="AI30" s="22">
        <f t="shared" si="10"/>
        <v>0</v>
      </c>
      <c r="AJ30" s="22">
        <f t="shared" si="11"/>
        <v>0</v>
      </c>
      <c r="AK30" s="22">
        <f t="shared" si="12"/>
        <v>0</v>
      </c>
      <c r="AL30" s="22">
        <f t="shared" si="13"/>
        <v>0</v>
      </c>
      <c r="AM30" s="22">
        <f t="shared" si="14"/>
        <v>0</v>
      </c>
      <c r="AN30" s="22">
        <f t="shared" si="15"/>
        <v>0</v>
      </c>
      <c r="AO30" s="418" t="b">
        <f t="shared" si="16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7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8"/>
        <v>0</v>
      </c>
      <c r="AW30" s="67">
        <f t="shared" si="19"/>
        <v>0</v>
      </c>
      <c r="AX30" s="397">
        <f t="shared" si="20"/>
        <v>0</v>
      </c>
      <c r="AY30" s="32"/>
      <c r="AZ30" s="32"/>
      <c r="BA30" s="423" t="str">
        <f t="shared" si="21"/>
        <v xml:space="preserve"> </v>
      </c>
    </row>
    <row r="31" spans="1:53" s="339" customFormat="1" ht="15" x14ac:dyDescent="0.2">
      <c r="A31" s="409"/>
      <c r="B31" s="409"/>
      <c r="C31" s="410">
        <f t="shared" si="22"/>
        <v>10</v>
      </c>
      <c r="D31" s="411"/>
      <c r="E31" s="411"/>
      <c r="F31" s="411"/>
      <c r="G31" s="412"/>
      <c r="H31" s="412"/>
      <c r="I31" s="413" t="str">
        <f t="shared" si="6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7"/>
        <v>-</v>
      </c>
      <c r="M31" s="415"/>
      <c r="N31" s="415"/>
      <c r="O31" s="160" t="str">
        <f t="shared" si="8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9"/>
        <v>OK</v>
      </c>
      <c r="AI31" s="22">
        <f t="shared" si="10"/>
        <v>0</v>
      </c>
      <c r="AJ31" s="22">
        <f t="shared" si="11"/>
        <v>0</v>
      </c>
      <c r="AK31" s="22">
        <f t="shared" si="12"/>
        <v>0</v>
      </c>
      <c r="AL31" s="22">
        <f t="shared" si="13"/>
        <v>0</v>
      </c>
      <c r="AM31" s="22">
        <f t="shared" si="14"/>
        <v>0</v>
      </c>
      <c r="AN31" s="22">
        <f t="shared" si="15"/>
        <v>0</v>
      </c>
      <c r="AO31" s="418" t="b">
        <f t="shared" si="16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7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8"/>
        <v>0</v>
      </c>
      <c r="AW31" s="67">
        <f t="shared" si="19"/>
        <v>0</v>
      </c>
      <c r="AX31" s="397">
        <f t="shared" si="20"/>
        <v>0</v>
      </c>
      <c r="AY31" s="32"/>
      <c r="AZ31" s="32"/>
      <c r="BA31" s="423" t="str">
        <f t="shared" si="21"/>
        <v xml:space="preserve"> </v>
      </c>
    </row>
    <row r="32" spans="1:53" s="339" customFormat="1" ht="15" x14ac:dyDescent="0.2">
      <c r="A32" s="409"/>
      <c r="B32" s="409"/>
      <c r="C32" s="410">
        <f t="shared" si="22"/>
        <v>11</v>
      </c>
      <c r="D32" s="411"/>
      <c r="E32" s="411"/>
      <c r="F32" s="411"/>
      <c r="G32" s="412"/>
      <c r="H32" s="412"/>
      <c r="I32" s="413" t="str">
        <f t="shared" si="6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7"/>
        <v>-</v>
      </c>
      <c r="M32" s="415"/>
      <c r="N32" s="415"/>
      <c r="O32" s="160" t="str">
        <f t="shared" si="8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9"/>
        <v>OK</v>
      </c>
      <c r="AI32" s="22">
        <f t="shared" si="10"/>
        <v>0</v>
      </c>
      <c r="AJ32" s="22">
        <f t="shared" si="11"/>
        <v>0</v>
      </c>
      <c r="AK32" s="22">
        <f t="shared" si="12"/>
        <v>0</v>
      </c>
      <c r="AL32" s="22">
        <f t="shared" si="13"/>
        <v>0</v>
      </c>
      <c r="AM32" s="22">
        <f t="shared" si="14"/>
        <v>0</v>
      </c>
      <c r="AN32" s="22">
        <f t="shared" si="15"/>
        <v>0</v>
      </c>
      <c r="AO32" s="418" t="b">
        <f t="shared" si="16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7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8"/>
        <v>0</v>
      </c>
      <c r="AW32" s="67">
        <f t="shared" si="19"/>
        <v>0</v>
      </c>
      <c r="AX32" s="397">
        <f t="shared" si="20"/>
        <v>0</v>
      </c>
      <c r="AY32" s="32"/>
      <c r="AZ32" s="32"/>
      <c r="BA32" s="423" t="str">
        <f t="shared" si="21"/>
        <v xml:space="preserve"> </v>
      </c>
    </row>
    <row r="33" spans="1:53" s="339" customFormat="1" ht="15" x14ac:dyDescent="0.2">
      <c r="A33" s="409"/>
      <c r="B33" s="409"/>
      <c r="C33" s="410">
        <f t="shared" si="22"/>
        <v>12</v>
      </c>
      <c r="D33" s="411"/>
      <c r="E33" s="411"/>
      <c r="F33" s="411"/>
      <c r="G33" s="412"/>
      <c r="H33" s="412"/>
      <c r="I33" s="413" t="str">
        <f t="shared" si="6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7"/>
        <v>-</v>
      </c>
      <c r="M33" s="415"/>
      <c r="N33" s="415"/>
      <c r="O33" s="160" t="str">
        <f t="shared" si="8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9"/>
        <v>OK</v>
      </c>
      <c r="AI33" s="22">
        <f t="shared" si="10"/>
        <v>0</v>
      </c>
      <c r="AJ33" s="22">
        <f t="shared" si="11"/>
        <v>0</v>
      </c>
      <c r="AK33" s="22">
        <f t="shared" si="12"/>
        <v>0</v>
      </c>
      <c r="AL33" s="22">
        <f t="shared" si="13"/>
        <v>0</v>
      </c>
      <c r="AM33" s="22">
        <f t="shared" si="14"/>
        <v>0</v>
      </c>
      <c r="AN33" s="22">
        <f t="shared" si="15"/>
        <v>0</v>
      </c>
      <c r="AO33" s="418" t="b">
        <f t="shared" si="16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17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18"/>
        <v>0</v>
      </c>
      <c r="AW33" s="67">
        <f t="shared" si="19"/>
        <v>0</v>
      </c>
      <c r="AX33" s="397">
        <f t="shared" si="20"/>
        <v>0</v>
      </c>
      <c r="AY33" s="32"/>
      <c r="AZ33" s="32"/>
      <c r="BA33" s="423" t="str">
        <f t="shared" si="21"/>
        <v xml:space="preserve"> </v>
      </c>
    </row>
    <row r="34" spans="1:53" s="339" customFormat="1" ht="15" x14ac:dyDescent="0.2">
      <c r="A34" s="409"/>
      <c r="B34" s="409"/>
      <c r="C34" s="410">
        <f t="shared" si="22"/>
        <v>13</v>
      </c>
      <c r="D34" s="411"/>
      <c r="E34" s="411"/>
      <c r="F34" s="411"/>
      <c r="G34" s="412"/>
      <c r="H34" s="412"/>
      <c r="I34" s="413" t="str">
        <f t="shared" si="6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7"/>
        <v>-</v>
      </c>
      <c r="M34" s="415"/>
      <c r="N34" s="415"/>
      <c r="O34" s="160" t="str">
        <f t="shared" si="8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9"/>
        <v>OK</v>
      </c>
      <c r="AI34" s="22">
        <f t="shared" si="10"/>
        <v>0</v>
      </c>
      <c r="AJ34" s="22">
        <f t="shared" si="11"/>
        <v>0</v>
      </c>
      <c r="AK34" s="22">
        <f t="shared" si="12"/>
        <v>0</v>
      </c>
      <c r="AL34" s="22">
        <f t="shared" si="13"/>
        <v>0</v>
      </c>
      <c r="AM34" s="22">
        <f t="shared" si="14"/>
        <v>0</v>
      </c>
      <c r="AN34" s="22">
        <f t="shared" si="15"/>
        <v>0</v>
      </c>
      <c r="AO34" s="418" t="b">
        <f t="shared" si="16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17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18"/>
        <v>0</v>
      </c>
      <c r="AW34" s="67">
        <f t="shared" si="19"/>
        <v>0</v>
      </c>
      <c r="AX34" s="397">
        <f t="shared" si="20"/>
        <v>0</v>
      </c>
      <c r="AY34" s="32"/>
      <c r="AZ34" s="32"/>
      <c r="BA34" s="423" t="str">
        <f t="shared" si="21"/>
        <v xml:space="preserve"> </v>
      </c>
    </row>
    <row r="35" spans="1:53" s="339" customFormat="1" ht="15" x14ac:dyDescent="0.2">
      <c r="A35" s="409"/>
      <c r="B35" s="409"/>
      <c r="C35" s="410">
        <f t="shared" si="22"/>
        <v>14</v>
      </c>
      <c r="D35" s="411"/>
      <c r="E35" s="411"/>
      <c r="F35" s="411"/>
      <c r="G35" s="412"/>
      <c r="H35" s="412"/>
      <c r="I35" s="413" t="str">
        <f t="shared" si="6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7"/>
        <v>-</v>
      </c>
      <c r="M35" s="415"/>
      <c r="N35" s="415"/>
      <c r="O35" s="160" t="str">
        <f t="shared" si="8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9"/>
        <v>OK</v>
      </c>
      <c r="AI35" s="22">
        <f t="shared" si="10"/>
        <v>0</v>
      </c>
      <c r="AJ35" s="22">
        <f t="shared" si="11"/>
        <v>0</v>
      </c>
      <c r="AK35" s="22">
        <f t="shared" si="12"/>
        <v>0</v>
      </c>
      <c r="AL35" s="22">
        <f t="shared" si="13"/>
        <v>0</v>
      </c>
      <c r="AM35" s="22">
        <f t="shared" si="14"/>
        <v>0</v>
      </c>
      <c r="AN35" s="22">
        <f t="shared" si="15"/>
        <v>0</v>
      </c>
      <c r="AO35" s="418" t="b">
        <f t="shared" si="16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17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18"/>
        <v>0</v>
      </c>
      <c r="AW35" s="67">
        <f t="shared" si="19"/>
        <v>0</v>
      </c>
      <c r="AX35" s="397">
        <f t="shared" si="20"/>
        <v>0</v>
      </c>
      <c r="AY35" s="32"/>
      <c r="AZ35" s="32"/>
      <c r="BA35" s="423" t="str">
        <f t="shared" si="21"/>
        <v xml:space="preserve"> </v>
      </c>
    </row>
    <row r="36" spans="1:53" s="339" customFormat="1" ht="15" x14ac:dyDescent="0.2">
      <c r="A36" s="409"/>
      <c r="B36" s="409"/>
      <c r="C36" s="410">
        <f t="shared" si="22"/>
        <v>15</v>
      </c>
      <c r="D36" s="411"/>
      <c r="E36" s="411"/>
      <c r="F36" s="411"/>
      <c r="G36" s="412"/>
      <c r="H36" s="412"/>
      <c r="I36" s="413" t="str">
        <f t="shared" si="6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7"/>
        <v>-</v>
      </c>
      <c r="M36" s="415"/>
      <c r="N36" s="415"/>
      <c r="O36" s="160" t="str">
        <f t="shared" si="8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9"/>
        <v>OK</v>
      </c>
      <c r="AI36" s="22">
        <f t="shared" si="10"/>
        <v>0</v>
      </c>
      <c r="AJ36" s="22">
        <f t="shared" si="11"/>
        <v>0</v>
      </c>
      <c r="AK36" s="22">
        <f t="shared" si="12"/>
        <v>0</v>
      </c>
      <c r="AL36" s="22">
        <f t="shared" si="13"/>
        <v>0</v>
      </c>
      <c r="AM36" s="22">
        <f t="shared" si="14"/>
        <v>0</v>
      </c>
      <c r="AN36" s="22">
        <f t="shared" si="15"/>
        <v>0</v>
      </c>
      <c r="AO36" s="418" t="b">
        <f t="shared" si="16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17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18"/>
        <v>0</v>
      </c>
      <c r="AW36" s="67">
        <f t="shared" si="19"/>
        <v>0</v>
      </c>
      <c r="AX36" s="397">
        <f t="shared" si="20"/>
        <v>0</v>
      </c>
      <c r="AY36" s="32"/>
      <c r="AZ36" s="32"/>
      <c r="BA36" s="423" t="str">
        <f t="shared" si="21"/>
        <v xml:space="preserve"> </v>
      </c>
    </row>
    <row r="37" spans="1:53" s="339" customFormat="1" ht="15" x14ac:dyDescent="0.2">
      <c r="A37" s="409"/>
      <c r="B37" s="409"/>
      <c r="C37" s="410">
        <f t="shared" si="22"/>
        <v>16</v>
      </c>
      <c r="D37" s="411"/>
      <c r="E37" s="411"/>
      <c r="F37" s="411"/>
      <c r="G37" s="412"/>
      <c r="H37" s="412"/>
      <c r="I37" s="413" t="str">
        <f t="shared" si="6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7"/>
        <v>-</v>
      </c>
      <c r="M37" s="415"/>
      <c r="N37" s="415"/>
      <c r="O37" s="160" t="str">
        <f t="shared" si="8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9"/>
        <v>OK</v>
      </c>
      <c r="AI37" s="22">
        <f t="shared" si="10"/>
        <v>0</v>
      </c>
      <c r="AJ37" s="22">
        <f t="shared" si="11"/>
        <v>0</v>
      </c>
      <c r="AK37" s="22">
        <f t="shared" si="12"/>
        <v>0</v>
      </c>
      <c r="AL37" s="22">
        <f t="shared" si="13"/>
        <v>0</v>
      </c>
      <c r="AM37" s="22">
        <f t="shared" si="14"/>
        <v>0</v>
      </c>
      <c r="AN37" s="22">
        <f t="shared" si="15"/>
        <v>0</v>
      </c>
      <c r="AO37" s="418" t="b">
        <f t="shared" si="16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17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18"/>
        <v>0</v>
      </c>
      <c r="AW37" s="67">
        <f t="shared" si="19"/>
        <v>0</v>
      </c>
      <c r="AX37" s="397">
        <f t="shared" si="20"/>
        <v>0</v>
      </c>
      <c r="AY37" s="32"/>
      <c r="AZ37" s="32"/>
      <c r="BA37" s="423" t="str">
        <f t="shared" si="21"/>
        <v xml:space="preserve"> </v>
      </c>
    </row>
    <row r="38" spans="1:53" s="339" customFormat="1" ht="15" x14ac:dyDescent="0.2">
      <c r="A38" s="409"/>
      <c r="B38" s="409"/>
      <c r="C38" s="410">
        <f t="shared" si="22"/>
        <v>17</v>
      </c>
      <c r="D38" s="411"/>
      <c r="E38" s="411"/>
      <c r="F38" s="411"/>
      <c r="G38" s="412"/>
      <c r="H38" s="412"/>
      <c r="I38" s="413" t="str">
        <f t="shared" si="6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7"/>
        <v>-</v>
      </c>
      <c r="M38" s="415"/>
      <c r="N38" s="415"/>
      <c r="O38" s="160" t="str">
        <f t="shared" si="8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9"/>
        <v>OK</v>
      </c>
      <c r="AI38" s="22">
        <f t="shared" si="10"/>
        <v>0</v>
      </c>
      <c r="AJ38" s="22">
        <f t="shared" si="11"/>
        <v>0</v>
      </c>
      <c r="AK38" s="22">
        <f t="shared" si="12"/>
        <v>0</v>
      </c>
      <c r="AL38" s="22">
        <f t="shared" si="13"/>
        <v>0</v>
      </c>
      <c r="AM38" s="22">
        <f t="shared" si="14"/>
        <v>0</v>
      </c>
      <c r="AN38" s="22">
        <f t="shared" si="15"/>
        <v>0</v>
      </c>
      <c r="AO38" s="418" t="b">
        <f t="shared" si="16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17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18"/>
        <v>0</v>
      </c>
      <c r="AW38" s="67">
        <f t="shared" si="19"/>
        <v>0</v>
      </c>
      <c r="AX38" s="397">
        <f t="shared" si="20"/>
        <v>0</v>
      </c>
      <c r="AY38" s="32"/>
      <c r="AZ38" s="32"/>
      <c r="BA38" s="423" t="str">
        <f t="shared" si="21"/>
        <v xml:space="preserve"> </v>
      </c>
    </row>
    <row r="39" spans="1:53" s="339" customFormat="1" ht="15" x14ac:dyDescent="0.2">
      <c r="A39" s="409"/>
      <c r="B39" s="409"/>
      <c r="C39" s="410">
        <f t="shared" si="22"/>
        <v>18</v>
      </c>
      <c r="D39" s="411"/>
      <c r="E39" s="411"/>
      <c r="F39" s="411"/>
      <c r="G39" s="412"/>
      <c r="H39" s="412"/>
      <c r="I39" s="413" t="str">
        <f t="shared" si="6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7"/>
        <v>-</v>
      </c>
      <c r="M39" s="415"/>
      <c r="N39" s="415"/>
      <c r="O39" s="160" t="str">
        <f t="shared" si="8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9"/>
        <v>OK</v>
      </c>
      <c r="AI39" s="22">
        <f t="shared" si="10"/>
        <v>0</v>
      </c>
      <c r="AJ39" s="22">
        <f t="shared" si="11"/>
        <v>0</v>
      </c>
      <c r="AK39" s="22">
        <f t="shared" si="12"/>
        <v>0</v>
      </c>
      <c r="AL39" s="22">
        <f t="shared" si="13"/>
        <v>0</v>
      </c>
      <c r="AM39" s="22">
        <f t="shared" si="14"/>
        <v>0</v>
      </c>
      <c r="AN39" s="22">
        <f t="shared" si="15"/>
        <v>0</v>
      </c>
      <c r="AO39" s="418" t="b">
        <f t="shared" si="16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17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18"/>
        <v>0</v>
      </c>
      <c r="AW39" s="67">
        <f t="shared" si="19"/>
        <v>0</v>
      </c>
      <c r="AX39" s="397">
        <f t="shared" si="20"/>
        <v>0</v>
      </c>
      <c r="AY39" s="32"/>
      <c r="AZ39" s="32"/>
      <c r="BA39" s="423" t="str">
        <f t="shared" si="21"/>
        <v xml:space="preserve"> </v>
      </c>
    </row>
    <row r="40" spans="1:53" s="339" customFormat="1" ht="15" x14ac:dyDescent="0.2">
      <c r="A40" s="409"/>
      <c r="B40" s="409"/>
      <c r="C40" s="410">
        <f t="shared" si="22"/>
        <v>19</v>
      </c>
      <c r="D40" s="411"/>
      <c r="E40" s="411"/>
      <c r="F40" s="411"/>
      <c r="G40" s="412"/>
      <c r="H40" s="412"/>
      <c r="I40" s="413" t="str">
        <f t="shared" si="6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7"/>
        <v>-</v>
      </c>
      <c r="M40" s="415"/>
      <c r="N40" s="415"/>
      <c r="O40" s="160" t="str">
        <f t="shared" si="8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9"/>
        <v>OK</v>
      </c>
      <c r="AI40" s="22">
        <f t="shared" si="10"/>
        <v>0</v>
      </c>
      <c r="AJ40" s="22">
        <f t="shared" si="11"/>
        <v>0</v>
      </c>
      <c r="AK40" s="22">
        <f t="shared" si="12"/>
        <v>0</v>
      </c>
      <c r="AL40" s="22">
        <f t="shared" si="13"/>
        <v>0</v>
      </c>
      <c r="AM40" s="22">
        <f t="shared" si="14"/>
        <v>0</v>
      </c>
      <c r="AN40" s="22">
        <f t="shared" si="15"/>
        <v>0</v>
      </c>
      <c r="AO40" s="418" t="b">
        <f t="shared" si="16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17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18"/>
        <v>0</v>
      </c>
      <c r="AW40" s="67">
        <f t="shared" si="19"/>
        <v>0</v>
      </c>
      <c r="AX40" s="397">
        <f t="shared" si="20"/>
        <v>0</v>
      </c>
      <c r="AY40" s="32"/>
      <c r="AZ40" s="32"/>
      <c r="BA40" s="423" t="str">
        <f t="shared" si="21"/>
        <v xml:space="preserve"> </v>
      </c>
    </row>
    <row r="41" spans="1:53" s="339" customFormat="1" ht="15" x14ac:dyDescent="0.2">
      <c r="A41" s="409"/>
      <c r="B41" s="409"/>
      <c r="C41" s="410">
        <f t="shared" si="22"/>
        <v>20</v>
      </c>
      <c r="D41" s="411"/>
      <c r="E41" s="411"/>
      <c r="F41" s="411"/>
      <c r="G41" s="412"/>
      <c r="H41" s="412"/>
      <c r="I41" s="413" t="str">
        <f t="shared" si="6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7"/>
        <v>-</v>
      </c>
      <c r="M41" s="415"/>
      <c r="N41" s="415"/>
      <c r="O41" s="160" t="str">
        <f t="shared" si="8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9"/>
        <v>OK</v>
      </c>
      <c r="AI41" s="22">
        <f t="shared" si="10"/>
        <v>0</v>
      </c>
      <c r="AJ41" s="22">
        <f t="shared" si="11"/>
        <v>0</v>
      </c>
      <c r="AK41" s="22">
        <f t="shared" si="12"/>
        <v>0</v>
      </c>
      <c r="AL41" s="22">
        <f t="shared" si="13"/>
        <v>0</v>
      </c>
      <c r="AM41" s="22">
        <f t="shared" si="14"/>
        <v>0</v>
      </c>
      <c r="AN41" s="22">
        <f t="shared" si="15"/>
        <v>0</v>
      </c>
      <c r="AO41" s="418" t="b">
        <f t="shared" si="16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17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18"/>
        <v>0</v>
      </c>
      <c r="AW41" s="67">
        <f t="shared" si="19"/>
        <v>0</v>
      </c>
      <c r="AX41" s="397">
        <f t="shared" si="20"/>
        <v>0</v>
      </c>
      <c r="AY41" s="32"/>
      <c r="AZ41" s="32"/>
      <c r="BA41" s="423" t="str">
        <f t="shared" si="21"/>
        <v xml:space="preserve"> </v>
      </c>
    </row>
    <row r="42" spans="1:53" s="339" customFormat="1" ht="15" x14ac:dyDescent="0.2">
      <c r="A42" s="409"/>
      <c r="B42" s="409"/>
      <c r="C42" s="410">
        <f t="shared" si="22"/>
        <v>21</v>
      </c>
      <c r="D42" s="411"/>
      <c r="E42" s="411"/>
      <c r="F42" s="411"/>
      <c r="G42" s="412"/>
      <c r="H42" s="412"/>
      <c r="I42" s="413" t="str">
        <f t="shared" si="6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7"/>
        <v>-</v>
      </c>
      <c r="M42" s="415"/>
      <c r="N42" s="415"/>
      <c r="O42" s="160" t="str">
        <f t="shared" si="8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9"/>
        <v>OK</v>
      </c>
      <c r="AI42" s="22">
        <f t="shared" si="10"/>
        <v>0</v>
      </c>
      <c r="AJ42" s="22">
        <f t="shared" si="11"/>
        <v>0</v>
      </c>
      <c r="AK42" s="22">
        <f t="shared" si="12"/>
        <v>0</v>
      </c>
      <c r="AL42" s="22">
        <f t="shared" si="13"/>
        <v>0</v>
      </c>
      <c r="AM42" s="22">
        <f t="shared" si="14"/>
        <v>0</v>
      </c>
      <c r="AN42" s="22">
        <f t="shared" si="15"/>
        <v>0</v>
      </c>
      <c r="AO42" s="418" t="b">
        <f t="shared" si="16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17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18"/>
        <v>0</v>
      </c>
      <c r="AW42" s="67">
        <f t="shared" si="19"/>
        <v>0</v>
      </c>
      <c r="AX42" s="397">
        <f t="shared" si="20"/>
        <v>0</v>
      </c>
      <c r="AY42" s="32"/>
      <c r="AZ42" s="32"/>
      <c r="BA42" s="423" t="str">
        <f t="shared" si="21"/>
        <v xml:space="preserve"> </v>
      </c>
    </row>
    <row r="43" spans="1:53" s="339" customFormat="1" ht="15" x14ac:dyDescent="0.2">
      <c r="A43" s="409"/>
      <c r="B43" s="409"/>
      <c r="C43" s="410">
        <f t="shared" si="22"/>
        <v>22</v>
      </c>
      <c r="D43" s="411"/>
      <c r="E43" s="411"/>
      <c r="F43" s="411"/>
      <c r="G43" s="412"/>
      <c r="H43" s="412"/>
      <c r="I43" s="413" t="str">
        <f t="shared" si="6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7"/>
        <v>-</v>
      </c>
      <c r="M43" s="415"/>
      <c r="N43" s="415"/>
      <c r="O43" s="160" t="str">
        <f t="shared" si="8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9"/>
        <v>OK</v>
      </c>
      <c r="AI43" s="22">
        <f t="shared" si="10"/>
        <v>0</v>
      </c>
      <c r="AJ43" s="22">
        <f t="shared" si="11"/>
        <v>0</v>
      </c>
      <c r="AK43" s="22">
        <f t="shared" si="12"/>
        <v>0</v>
      </c>
      <c r="AL43" s="22">
        <f t="shared" si="13"/>
        <v>0</v>
      </c>
      <c r="AM43" s="22">
        <f t="shared" si="14"/>
        <v>0</v>
      </c>
      <c r="AN43" s="22">
        <f t="shared" si="15"/>
        <v>0</v>
      </c>
      <c r="AO43" s="418" t="b">
        <f t="shared" si="16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17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18"/>
        <v>0</v>
      </c>
      <c r="AW43" s="67">
        <f t="shared" si="19"/>
        <v>0</v>
      </c>
      <c r="AX43" s="397">
        <f t="shared" si="20"/>
        <v>0</v>
      </c>
      <c r="AY43" s="32"/>
      <c r="AZ43" s="32"/>
      <c r="BA43" s="423" t="str">
        <f t="shared" si="21"/>
        <v xml:space="preserve"> </v>
      </c>
    </row>
    <row r="44" spans="1:53" s="339" customFormat="1" ht="15" x14ac:dyDescent="0.2">
      <c r="A44" s="409"/>
      <c r="B44" s="409"/>
      <c r="C44" s="410">
        <f t="shared" si="22"/>
        <v>23</v>
      </c>
      <c r="D44" s="411"/>
      <c r="E44" s="411"/>
      <c r="F44" s="411"/>
      <c r="G44" s="412"/>
      <c r="H44" s="412"/>
      <c r="I44" s="413" t="str">
        <f t="shared" si="6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7"/>
        <v>-</v>
      </c>
      <c r="M44" s="415"/>
      <c r="N44" s="415"/>
      <c r="O44" s="160" t="str">
        <f t="shared" si="8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9"/>
        <v>OK</v>
      </c>
      <c r="AI44" s="22">
        <f t="shared" si="10"/>
        <v>0</v>
      </c>
      <c r="AJ44" s="22">
        <f t="shared" si="11"/>
        <v>0</v>
      </c>
      <c r="AK44" s="22">
        <f t="shared" si="12"/>
        <v>0</v>
      </c>
      <c r="AL44" s="22">
        <f t="shared" si="13"/>
        <v>0</v>
      </c>
      <c r="AM44" s="22">
        <f t="shared" si="14"/>
        <v>0</v>
      </c>
      <c r="AN44" s="22">
        <f t="shared" si="15"/>
        <v>0</v>
      </c>
      <c r="AO44" s="418" t="b">
        <f t="shared" si="16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17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18"/>
        <v>0</v>
      </c>
      <c r="AW44" s="67">
        <f t="shared" si="19"/>
        <v>0</v>
      </c>
      <c r="AX44" s="397">
        <f t="shared" si="20"/>
        <v>0</v>
      </c>
      <c r="AY44" s="32"/>
      <c r="AZ44" s="32"/>
      <c r="BA44" s="423" t="str">
        <f t="shared" si="21"/>
        <v xml:space="preserve"> </v>
      </c>
    </row>
    <row r="45" spans="1:53" s="339" customFormat="1" ht="15" x14ac:dyDescent="0.2">
      <c r="A45" s="409"/>
      <c r="B45" s="409"/>
      <c r="C45" s="410">
        <f t="shared" si="22"/>
        <v>24</v>
      </c>
      <c r="D45" s="411"/>
      <c r="E45" s="411"/>
      <c r="F45" s="411"/>
      <c r="G45" s="410"/>
      <c r="H45" s="410"/>
      <c r="I45" s="413" t="str">
        <f t="shared" si="6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7"/>
        <v>-</v>
      </c>
      <c r="M45" s="415"/>
      <c r="N45" s="415"/>
      <c r="O45" s="160" t="str">
        <f t="shared" si="8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9"/>
        <v>OK</v>
      </c>
      <c r="AI45" s="22">
        <f t="shared" si="10"/>
        <v>0</v>
      </c>
      <c r="AJ45" s="22">
        <f t="shared" si="11"/>
        <v>0</v>
      </c>
      <c r="AK45" s="22">
        <f t="shared" si="12"/>
        <v>0</v>
      </c>
      <c r="AL45" s="22">
        <f t="shared" si="13"/>
        <v>0</v>
      </c>
      <c r="AM45" s="22">
        <f t="shared" si="14"/>
        <v>0</v>
      </c>
      <c r="AN45" s="22">
        <f t="shared" si="15"/>
        <v>0</v>
      </c>
      <c r="AO45" s="418" t="b">
        <f t="shared" si="16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17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18"/>
        <v>0</v>
      </c>
      <c r="AW45" s="67">
        <f t="shared" si="19"/>
        <v>0</v>
      </c>
      <c r="AX45" s="397">
        <f t="shared" si="20"/>
        <v>0</v>
      </c>
      <c r="AY45" s="32"/>
      <c r="AZ45" s="32"/>
      <c r="BA45" s="423" t="str">
        <f t="shared" si="21"/>
        <v xml:space="preserve"> </v>
      </c>
    </row>
    <row r="46" spans="1:53" s="339" customFormat="1" ht="15" x14ac:dyDescent="0.2">
      <c r="A46" s="409"/>
      <c r="B46" s="409"/>
      <c r="C46" s="410">
        <f t="shared" si="22"/>
        <v>25</v>
      </c>
      <c r="D46" s="411"/>
      <c r="E46" s="411"/>
      <c r="F46" s="411"/>
      <c r="G46" s="410"/>
      <c r="H46" s="410"/>
      <c r="I46" s="413" t="str">
        <f t="shared" si="6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7"/>
        <v>-</v>
      </c>
      <c r="M46" s="415"/>
      <c r="N46" s="415"/>
      <c r="O46" s="160" t="str">
        <f t="shared" si="8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9"/>
        <v>OK</v>
      </c>
      <c r="AI46" s="22">
        <f t="shared" si="10"/>
        <v>0</v>
      </c>
      <c r="AJ46" s="22">
        <f t="shared" si="11"/>
        <v>0</v>
      </c>
      <c r="AK46" s="22">
        <f t="shared" si="12"/>
        <v>0</v>
      </c>
      <c r="AL46" s="22">
        <f t="shared" si="13"/>
        <v>0</v>
      </c>
      <c r="AM46" s="22">
        <f t="shared" si="14"/>
        <v>0</v>
      </c>
      <c r="AN46" s="22">
        <f t="shared" si="15"/>
        <v>0</v>
      </c>
      <c r="AO46" s="418" t="b">
        <f t="shared" si="16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17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18"/>
        <v>0</v>
      </c>
      <c r="AW46" s="67">
        <f t="shared" si="19"/>
        <v>0</v>
      </c>
      <c r="AX46" s="397">
        <f t="shared" si="20"/>
        <v>0</v>
      </c>
      <c r="AY46" s="32"/>
      <c r="AZ46" s="32"/>
      <c r="BA46" s="423" t="str">
        <f t="shared" si="21"/>
        <v xml:space="preserve"> </v>
      </c>
    </row>
    <row r="47" spans="1:53" s="339" customFormat="1" ht="15" x14ac:dyDescent="0.2">
      <c r="A47" s="409"/>
      <c r="B47" s="409"/>
      <c r="C47" s="410">
        <f t="shared" si="22"/>
        <v>26</v>
      </c>
      <c r="D47" s="411"/>
      <c r="E47" s="411"/>
      <c r="F47" s="411"/>
      <c r="G47" s="410"/>
      <c r="H47" s="410"/>
      <c r="I47" s="413" t="str">
        <f t="shared" si="6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7"/>
        <v>-</v>
      </c>
      <c r="M47" s="415"/>
      <c r="N47" s="415"/>
      <c r="O47" s="160" t="str">
        <f t="shared" si="8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9"/>
        <v>OK</v>
      </c>
      <c r="AI47" s="22">
        <f t="shared" si="10"/>
        <v>0</v>
      </c>
      <c r="AJ47" s="22">
        <f t="shared" si="11"/>
        <v>0</v>
      </c>
      <c r="AK47" s="22">
        <f t="shared" si="12"/>
        <v>0</v>
      </c>
      <c r="AL47" s="22">
        <f t="shared" si="13"/>
        <v>0</v>
      </c>
      <c r="AM47" s="22">
        <f t="shared" si="14"/>
        <v>0</v>
      </c>
      <c r="AN47" s="22">
        <f t="shared" si="15"/>
        <v>0</v>
      </c>
      <c r="AO47" s="418" t="b">
        <f t="shared" si="16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17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18"/>
        <v>0</v>
      </c>
      <c r="AW47" s="67">
        <f t="shared" si="19"/>
        <v>0</v>
      </c>
      <c r="AX47" s="397">
        <f t="shared" si="20"/>
        <v>0</v>
      </c>
      <c r="AY47" s="32"/>
      <c r="AZ47" s="32"/>
      <c r="BA47" s="423" t="str">
        <f t="shared" si="21"/>
        <v xml:space="preserve"> </v>
      </c>
    </row>
    <row r="48" spans="1:53" s="339" customFormat="1" ht="15" x14ac:dyDescent="0.2">
      <c r="A48" s="409"/>
      <c r="B48" s="409"/>
      <c r="C48" s="410">
        <f t="shared" si="22"/>
        <v>27</v>
      </c>
      <c r="D48" s="411"/>
      <c r="E48" s="411"/>
      <c r="F48" s="411"/>
      <c r="G48" s="410"/>
      <c r="H48" s="410"/>
      <c r="I48" s="413" t="str">
        <f t="shared" si="6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7"/>
        <v>-</v>
      </c>
      <c r="M48" s="415"/>
      <c r="N48" s="415"/>
      <c r="O48" s="160" t="str">
        <f t="shared" si="8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9"/>
        <v>OK</v>
      </c>
      <c r="AI48" s="22">
        <f t="shared" si="10"/>
        <v>0</v>
      </c>
      <c r="AJ48" s="22">
        <f t="shared" si="11"/>
        <v>0</v>
      </c>
      <c r="AK48" s="22">
        <f t="shared" si="12"/>
        <v>0</v>
      </c>
      <c r="AL48" s="22">
        <f t="shared" si="13"/>
        <v>0</v>
      </c>
      <c r="AM48" s="22">
        <f t="shared" si="14"/>
        <v>0</v>
      </c>
      <c r="AN48" s="22">
        <f t="shared" si="15"/>
        <v>0</v>
      </c>
      <c r="AO48" s="418" t="b">
        <f t="shared" si="16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17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18"/>
        <v>0</v>
      </c>
      <c r="AW48" s="67">
        <f t="shared" si="19"/>
        <v>0</v>
      </c>
      <c r="AX48" s="397">
        <f t="shared" si="20"/>
        <v>0</v>
      </c>
      <c r="AY48" s="32"/>
      <c r="AZ48" s="32"/>
      <c r="BA48" s="423" t="str">
        <f t="shared" si="21"/>
        <v xml:space="preserve"> </v>
      </c>
    </row>
    <row r="49" spans="1:53" s="339" customFormat="1" ht="15" x14ac:dyDescent="0.2">
      <c r="A49" s="409"/>
      <c r="B49" s="409"/>
      <c r="C49" s="410">
        <f t="shared" si="22"/>
        <v>28</v>
      </c>
      <c r="D49" s="411"/>
      <c r="E49" s="411"/>
      <c r="F49" s="411"/>
      <c r="G49" s="410"/>
      <c r="H49" s="410"/>
      <c r="I49" s="413" t="str">
        <f t="shared" si="6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7"/>
        <v>-</v>
      </c>
      <c r="M49" s="415"/>
      <c r="N49" s="415"/>
      <c r="O49" s="160" t="str">
        <f t="shared" si="8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9"/>
        <v>OK</v>
      </c>
      <c r="AI49" s="22">
        <f t="shared" si="10"/>
        <v>0</v>
      </c>
      <c r="AJ49" s="22">
        <f t="shared" si="11"/>
        <v>0</v>
      </c>
      <c r="AK49" s="22">
        <f t="shared" si="12"/>
        <v>0</v>
      </c>
      <c r="AL49" s="22">
        <f t="shared" si="13"/>
        <v>0</v>
      </c>
      <c r="AM49" s="22">
        <f t="shared" si="14"/>
        <v>0</v>
      </c>
      <c r="AN49" s="22">
        <f t="shared" si="15"/>
        <v>0</v>
      </c>
      <c r="AO49" s="418" t="b">
        <f t="shared" si="16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17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18"/>
        <v>0</v>
      </c>
      <c r="AW49" s="67">
        <f t="shared" si="19"/>
        <v>0</v>
      </c>
      <c r="AX49" s="397">
        <f t="shared" si="20"/>
        <v>0</v>
      </c>
      <c r="AY49" s="32"/>
      <c r="AZ49" s="32"/>
      <c r="BA49" s="423" t="str">
        <f t="shared" si="21"/>
        <v xml:space="preserve"> </v>
      </c>
    </row>
    <row r="50" spans="1:53" s="339" customFormat="1" ht="15" x14ac:dyDescent="0.2">
      <c r="A50" s="409"/>
      <c r="B50" s="409"/>
      <c r="C50" s="410">
        <f t="shared" si="22"/>
        <v>29</v>
      </c>
      <c r="D50" s="411"/>
      <c r="E50" s="411"/>
      <c r="F50" s="411"/>
      <c r="G50" s="410"/>
      <c r="H50" s="410"/>
      <c r="I50" s="413" t="str">
        <f t="shared" si="6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7"/>
        <v>-</v>
      </c>
      <c r="M50" s="415"/>
      <c r="N50" s="415"/>
      <c r="O50" s="160" t="str">
        <f t="shared" si="8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9"/>
        <v>OK</v>
      </c>
      <c r="AI50" s="22">
        <f t="shared" si="10"/>
        <v>0</v>
      </c>
      <c r="AJ50" s="22">
        <f t="shared" si="11"/>
        <v>0</v>
      </c>
      <c r="AK50" s="22">
        <f t="shared" si="12"/>
        <v>0</v>
      </c>
      <c r="AL50" s="22">
        <f t="shared" si="13"/>
        <v>0</v>
      </c>
      <c r="AM50" s="22">
        <f t="shared" si="14"/>
        <v>0</v>
      </c>
      <c r="AN50" s="22">
        <f t="shared" si="15"/>
        <v>0</v>
      </c>
      <c r="AO50" s="418" t="b">
        <f t="shared" si="16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17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18"/>
        <v>0</v>
      </c>
      <c r="AW50" s="67">
        <f t="shared" si="19"/>
        <v>0</v>
      </c>
      <c r="AX50" s="397">
        <f t="shared" si="20"/>
        <v>0</v>
      </c>
      <c r="AY50" s="32"/>
      <c r="AZ50" s="32"/>
      <c r="BA50" s="423" t="str">
        <f t="shared" si="21"/>
        <v xml:space="preserve"> </v>
      </c>
    </row>
    <row r="51" spans="1:53" s="339" customFormat="1" ht="15" x14ac:dyDescent="0.2">
      <c r="A51" s="409"/>
      <c r="B51" s="409"/>
      <c r="C51" s="410">
        <f t="shared" si="22"/>
        <v>30</v>
      </c>
      <c r="D51" s="411"/>
      <c r="E51" s="411"/>
      <c r="F51" s="411"/>
      <c r="G51" s="410"/>
      <c r="H51" s="410"/>
      <c r="I51" s="413" t="str">
        <f t="shared" si="6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7"/>
        <v>-</v>
      </c>
      <c r="M51" s="415"/>
      <c r="N51" s="415"/>
      <c r="O51" s="160" t="str">
        <f t="shared" si="8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9"/>
        <v>OK</v>
      </c>
      <c r="AI51" s="22">
        <f t="shared" si="10"/>
        <v>0</v>
      </c>
      <c r="AJ51" s="22">
        <f t="shared" si="11"/>
        <v>0</v>
      </c>
      <c r="AK51" s="22">
        <f t="shared" si="12"/>
        <v>0</v>
      </c>
      <c r="AL51" s="22">
        <f t="shared" si="13"/>
        <v>0</v>
      </c>
      <c r="AM51" s="22">
        <f t="shared" si="14"/>
        <v>0</v>
      </c>
      <c r="AN51" s="22">
        <f t="shared" si="15"/>
        <v>0</v>
      </c>
      <c r="AO51" s="418" t="b">
        <f t="shared" si="16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17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18"/>
        <v>0</v>
      </c>
      <c r="AW51" s="67">
        <f t="shared" si="19"/>
        <v>0</v>
      </c>
      <c r="AX51" s="397">
        <f t="shared" si="20"/>
        <v>0</v>
      </c>
      <c r="AY51" s="32"/>
      <c r="AZ51" s="32"/>
      <c r="BA51" s="423" t="str">
        <f t="shared" si="21"/>
        <v xml:space="preserve"> </v>
      </c>
    </row>
    <row r="52" spans="1:53" s="339" customFormat="1" ht="15" x14ac:dyDescent="0.2">
      <c r="A52" s="409"/>
      <c r="B52" s="409"/>
      <c r="C52" s="410">
        <f t="shared" si="22"/>
        <v>31</v>
      </c>
      <c r="D52" s="411"/>
      <c r="E52" s="411"/>
      <c r="F52" s="411"/>
      <c r="G52" s="410"/>
      <c r="H52" s="410"/>
      <c r="I52" s="413" t="str">
        <f t="shared" si="6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7"/>
        <v>-</v>
      </c>
      <c r="M52" s="415"/>
      <c r="N52" s="415"/>
      <c r="O52" s="160" t="str">
        <f t="shared" si="8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9"/>
        <v>OK</v>
      </c>
      <c r="AI52" s="22">
        <f t="shared" si="10"/>
        <v>0</v>
      </c>
      <c r="AJ52" s="22">
        <f t="shared" si="11"/>
        <v>0</v>
      </c>
      <c r="AK52" s="22">
        <f t="shared" si="12"/>
        <v>0</v>
      </c>
      <c r="AL52" s="22">
        <f t="shared" si="13"/>
        <v>0</v>
      </c>
      <c r="AM52" s="22">
        <f t="shared" si="14"/>
        <v>0</v>
      </c>
      <c r="AN52" s="22">
        <f t="shared" si="15"/>
        <v>0</v>
      </c>
      <c r="AO52" s="418" t="b">
        <f t="shared" si="16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17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18"/>
        <v>0</v>
      </c>
      <c r="AW52" s="67">
        <f t="shared" si="19"/>
        <v>0</v>
      </c>
      <c r="AX52" s="397">
        <f t="shared" si="20"/>
        <v>0</v>
      </c>
      <c r="AY52" s="32"/>
      <c r="AZ52" s="32"/>
      <c r="BA52" s="423" t="str">
        <f t="shared" si="21"/>
        <v xml:space="preserve"> </v>
      </c>
    </row>
    <row r="53" spans="1:53" s="339" customFormat="1" ht="15" x14ac:dyDescent="0.2">
      <c r="A53" s="409"/>
      <c r="B53" s="409"/>
      <c r="C53" s="410">
        <f t="shared" si="22"/>
        <v>32</v>
      </c>
      <c r="D53" s="411"/>
      <c r="E53" s="411"/>
      <c r="F53" s="411"/>
      <c r="G53" s="410"/>
      <c r="H53" s="410"/>
      <c r="I53" s="413" t="str">
        <f t="shared" si="6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7"/>
        <v>-</v>
      </c>
      <c r="M53" s="415"/>
      <c r="N53" s="415"/>
      <c r="O53" s="160" t="str">
        <f t="shared" si="8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9"/>
        <v>OK</v>
      </c>
      <c r="AI53" s="22">
        <f t="shared" si="10"/>
        <v>0</v>
      </c>
      <c r="AJ53" s="22">
        <f t="shared" si="11"/>
        <v>0</v>
      </c>
      <c r="AK53" s="22">
        <f t="shared" si="12"/>
        <v>0</v>
      </c>
      <c r="AL53" s="22">
        <f t="shared" si="13"/>
        <v>0</v>
      </c>
      <c r="AM53" s="22">
        <f t="shared" si="14"/>
        <v>0</v>
      </c>
      <c r="AN53" s="22">
        <f t="shared" si="15"/>
        <v>0</v>
      </c>
      <c r="AO53" s="418" t="b">
        <f t="shared" si="16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17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18"/>
        <v>0</v>
      </c>
      <c r="AW53" s="67">
        <f t="shared" si="19"/>
        <v>0</v>
      </c>
      <c r="AX53" s="397">
        <f t="shared" si="20"/>
        <v>0</v>
      </c>
      <c r="AY53" s="32"/>
      <c r="AZ53" s="32"/>
      <c r="BA53" s="423" t="str">
        <f t="shared" si="21"/>
        <v xml:space="preserve"> </v>
      </c>
    </row>
    <row r="54" spans="1:53" s="339" customFormat="1" ht="15" x14ac:dyDescent="0.2">
      <c r="A54" s="409"/>
      <c r="B54" s="409"/>
      <c r="C54" s="410">
        <f t="shared" si="22"/>
        <v>33</v>
      </c>
      <c r="D54" s="411"/>
      <c r="E54" s="411"/>
      <c r="F54" s="411"/>
      <c r="G54" s="410"/>
      <c r="H54" s="410"/>
      <c r="I54" s="413" t="str">
        <f t="shared" si="6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7"/>
        <v>-</v>
      </c>
      <c r="M54" s="415"/>
      <c r="N54" s="415"/>
      <c r="O54" s="160" t="str">
        <f t="shared" si="8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9"/>
        <v>OK</v>
      </c>
      <c r="AI54" s="22">
        <f t="shared" si="10"/>
        <v>0</v>
      </c>
      <c r="AJ54" s="22">
        <f t="shared" si="11"/>
        <v>0</v>
      </c>
      <c r="AK54" s="22">
        <f t="shared" si="12"/>
        <v>0</v>
      </c>
      <c r="AL54" s="22">
        <f t="shared" si="13"/>
        <v>0</v>
      </c>
      <c r="AM54" s="22">
        <f t="shared" si="14"/>
        <v>0</v>
      </c>
      <c r="AN54" s="22">
        <f t="shared" si="15"/>
        <v>0</v>
      </c>
      <c r="AO54" s="418" t="b">
        <f t="shared" si="16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17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18"/>
        <v>0</v>
      </c>
      <c r="AW54" s="67">
        <f t="shared" si="19"/>
        <v>0</v>
      </c>
      <c r="AX54" s="397">
        <f t="shared" si="20"/>
        <v>0</v>
      </c>
      <c r="AY54" s="32"/>
      <c r="AZ54" s="32"/>
      <c r="BA54" s="423" t="str">
        <f t="shared" si="21"/>
        <v xml:space="preserve"> </v>
      </c>
    </row>
    <row r="55" spans="1:53" s="339" customFormat="1" ht="15" x14ac:dyDescent="0.2">
      <c r="A55" s="409"/>
      <c r="B55" s="409"/>
      <c r="C55" s="410">
        <f t="shared" si="22"/>
        <v>34</v>
      </c>
      <c r="D55" s="411"/>
      <c r="E55" s="411"/>
      <c r="F55" s="411"/>
      <c r="G55" s="410"/>
      <c r="H55" s="410"/>
      <c r="I55" s="413" t="str">
        <f t="shared" si="6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7"/>
        <v>-</v>
      </c>
      <c r="M55" s="415"/>
      <c r="N55" s="415"/>
      <c r="O55" s="160" t="str">
        <f t="shared" si="8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9"/>
        <v>OK</v>
      </c>
      <c r="AI55" s="22">
        <f t="shared" si="10"/>
        <v>0</v>
      </c>
      <c r="AJ55" s="22">
        <f t="shared" si="11"/>
        <v>0</v>
      </c>
      <c r="AK55" s="22">
        <f t="shared" si="12"/>
        <v>0</v>
      </c>
      <c r="AL55" s="22">
        <f t="shared" si="13"/>
        <v>0</v>
      </c>
      <c r="AM55" s="22">
        <f t="shared" si="14"/>
        <v>0</v>
      </c>
      <c r="AN55" s="22">
        <f t="shared" si="15"/>
        <v>0</v>
      </c>
      <c r="AO55" s="418" t="b">
        <f t="shared" si="16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17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18"/>
        <v>0</v>
      </c>
      <c r="AW55" s="67">
        <f t="shared" si="19"/>
        <v>0</v>
      </c>
      <c r="AX55" s="397">
        <f t="shared" si="20"/>
        <v>0</v>
      </c>
      <c r="AY55" s="32"/>
      <c r="AZ55" s="32"/>
      <c r="BA55" s="423" t="str">
        <f t="shared" si="21"/>
        <v xml:space="preserve"> </v>
      </c>
    </row>
    <row r="56" spans="1:53" s="339" customFormat="1" ht="15" x14ac:dyDescent="0.2">
      <c r="A56" s="409"/>
      <c r="B56" s="409"/>
      <c r="C56" s="410">
        <f t="shared" si="22"/>
        <v>35</v>
      </c>
      <c r="D56" s="411"/>
      <c r="E56" s="411"/>
      <c r="F56" s="411"/>
      <c r="G56" s="410"/>
      <c r="H56" s="410"/>
      <c r="I56" s="413" t="str">
        <f t="shared" si="6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7"/>
        <v>-</v>
      </c>
      <c r="M56" s="415"/>
      <c r="N56" s="415"/>
      <c r="O56" s="160" t="str">
        <f t="shared" si="8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9"/>
        <v>OK</v>
      </c>
      <c r="AI56" s="22">
        <f t="shared" si="10"/>
        <v>0</v>
      </c>
      <c r="AJ56" s="22">
        <f t="shared" si="11"/>
        <v>0</v>
      </c>
      <c r="AK56" s="22">
        <f t="shared" si="12"/>
        <v>0</v>
      </c>
      <c r="AL56" s="22">
        <f t="shared" si="13"/>
        <v>0</v>
      </c>
      <c r="AM56" s="22">
        <f t="shared" si="14"/>
        <v>0</v>
      </c>
      <c r="AN56" s="22">
        <f t="shared" si="15"/>
        <v>0</v>
      </c>
      <c r="AO56" s="418" t="b">
        <f t="shared" si="16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17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18"/>
        <v>0</v>
      </c>
      <c r="AW56" s="67">
        <f t="shared" si="19"/>
        <v>0</v>
      </c>
      <c r="AX56" s="397">
        <f t="shared" si="20"/>
        <v>0</v>
      </c>
      <c r="AY56" s="32"/>
      <c r="AZ56" s="32"/>
      <c r="BA56" s="423" t="str">
        <f t="shared" si="21"/>
        <v xml:space="preserve"> </v>
      </c>
    </row>
    <row r="57" spans="1:53" s="339" customFormat="1" ht="15" x14ac:dyDescent="0.2">
      <c r="A57" s="409"/>
      <c r="B57" s="409"/>
      <c r="C57" s="410">
        <f t="shared" si="22"/>
        <v>36</v>
      </c>
      <c r="D57" s="411"/>
      <c r="E57" s="411"/>
      <c r="F57" s="411"/>
      <c r="G57" s="410"/>
      <c r="H57" s="410"/>
      <c r="I57" s="413" t="str">
        <f t="shared" si="6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7"/>
        <v>-</v>
      </c>
      <c r="M57" s="415"/>
      <c r="N57" s="415"/>
      <c r="O57" s="160" t="str">
        <f t="shared" si="8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9"/>
        <v>OK</v>
      </c>
      <c r="AI57" s="22">
        <f t="shared" si="10"/>
        <v>0</v>
      </c>
      <c r="AJ57" s="22">
        <f t="shared" si="11"/>
        <v>0</v>
      </c>
      <c r="AK57" s="22">
        <f t="shared" si="12"/>
        <v>0</v>
      </c>
      <c r="AL57" s="22">
        <f t="shared" si="13"/>
        <v>0</v>
      </c>
      <c r="AM57" s="22">
        <f t="shared" si="14"/>
        <v>0</v>
      </c>
      <c r="AN57" s="22">
        <f t="shared" si="15"/>
        <v>0</v>
      </c>
      <c r="AO57" s="418" t="b">
        <f t="shared" si="16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17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18"/>
        <v>0</v>
      </c>
      <c r="AW57" s="67">
        <f t="shared" si="19"/>
        <v>0</v>
      </c>
      <c r="AX57" s="397">
        <f t="shared" si="20"/>
        <v>0</v>
      </c>
      <c r="AY57" s="32"/>
      <c r="AZ57" s="32"/>
      <c r="BA57" s="423" t="str">
        <f t="shared" si="21"/>
        <v xml:space="preserve"> </v>
      </c>
    </row>
    <row r="58" spans="1:53" s="339" customFormat="1" ht="15" x14ac:dyDescent="0.2">
      <c r="A58" s="409"/>
      <c r="B58" s="409"/>
      <c r="C58" s="410">
        <f t="shared" si="22"/>
        <v>37</v>
      </c>
      <c r="D58" s="411"/>
      <c r="E58" s="411"/>
      <c r="F58" s="411"/>
      <c r="G58" s="410"/>
      <c r="H58" s="410"/>
      <c r="I58" s="413" t="str">
        <f t="shared" si="6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7"/>
        <v>-</v>
      </c>
      <c r="M58" s="415"/>
      <c r="N58" s="415"/>
      <c r="O58" s="160" t="str">
        <f t="shared" si="8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9"/>
        <v>OK</v>
      </c>
      <c r="AI58" s="22">
        <f t="shared" si="10"/>
        <v>0</v>
      </c>
      <c r="AJ58" s="22">
        <f t="shared" si="11"/>
        <v>0</v>
      </c>
      <c r="AK58" s="22">
        <f t="shared" si="12"/>
        <v>0</v>
      </c>
      <c r="AL58" s="22">
        <f t="shared" si="13"/>
        <v>0</v>
      </c>
      <c r="AM58" s="22">
        <f t="shared" si="14"/>
        <v>0</v>
      </c>
      <c r="AN58" s="22">
        <f t="shared" si="15"/>
        <v>0</v>
      </c>
      <c r="AO58" s="418" t="b">
        <f t="shared" si="16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17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18"/>
        <v>0</v>
      </c>
      <c r="AW58" s="67">
        <f t="shared" si="19"/>
        <v>0</v>
      </c>
      <c r="AX58" s="397">
        <f t="shared" si="20"/>
        <v>0</v>
      </c>
      <c r="AY58" s="32"/>
      <c r="AZ58" s="32"/>
      <c r="BA58" s="423" t="str">
        <f t="shared" si="21"/>
        <v xml:space="preserve"> </v>
      </c>
    </row>
    <row r="59" spans="1:53" s="339" customFormat="1" ht="15" x14ac:dyDescent="0.2">
      <c r="A59" s="409"/>
      <c r="B59" s="409"/>
      <c r="C59" s="410">
        <f t="shared" si="22"/>
        <v>38</v>
      </c>
      <c r="D59" s="411"/>
      <c r="E59" s="411"/>
      <c r="F59" s="411"/>
      <c r="G59" s="410"/>
      <c r="H59" s="410"/>
      <c r="I59" s="413" t="str">
        <f t="shared" si="6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7"/>
        <v>-</v>
      </c>
      <c r="M59" s="415"/>
      <c r="N59" s="415"/>
      <c r="O59" s="160" t="str">
        <f t="shared" si="8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9"/>
        <v>OK</v>
      </c>
      <c r="AI59" s="22">
        <f t="shared" si="10"/>
        <v>0</v>
      </c>
      <c r="AJ59" s="22">
        <f t="shared" si="11"/>
        <v>0</v>
      </c>
      <c r="AK59" s="22">
        <f t="shared" si="12"/>
        <v>0</v>
      </c>
      <c r="AL59" s="22">
        <f t="shared" si="13"/>
        <v>0</v>
      </c>
      <c r="AM59" s="22">
        <f t="shared" si="14"/>
        <v>0</v>
      </c>
      <c r="AN59" s="22">
        <f t="shared" si="15"/>
        <v>0</v>
      </c>
      <c r="AO59" s="418" t="b">
        <f t="shared" si="16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17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18"/>
        <v>0</v>
      </c>
      <c r="AW59" s="67">
        <f t="shared" si="19"/>
        <v>0</v>
      </c>
      <c r="AX59" s="397">
        <f t="shared" si="20"/>
        <v>0</v>
      </c>
      <c r="AY59" s="32"/>
      <c r="AZ59" s="32"/>
      <c r="BA59" s="423" t="str">
        <f t="shared" si="21"/>
        <v xml:space="preserve"> </v>
      </c>
    </row>
    <row r="60" spans="1:53" s="339" customFormat="1" ht="15" x14ac:dyDescent="0.2">
      <c r="A60" s="409"/>
      <c r="B60" s="409"/>
      <c r="C60" s="410">
        <f t="shared" si="22"/>
        <v>39</v>
      </c>
      <c r="D60" s="411"/>
      <c r="E60" s="411"/>
      <c r="F60" s="411"/>
      <c r="G60" s="410"/>
      <c r="H60" s="410"/>
      <c r="I60" s="413" t="str">
        <f t="shared" si="6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7"/>
        <v>-</v>
      </c>
      <c r="M60" s="415"/>
      <c r="N60" s="415"/>
      <c r="O60" s="160" t="str">
        <f t="shared" si="8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9"/>
        <v>OK</v>
      </c>
      <c r="AI60" s="22">
        <f t="shared" si="10"/>
        <v>0</v>
      </c>
      <c r="AJ60" s="22">
        <f t="shared" si="11"/>
        <v>0</v>
      </c>
      <c r="AK60" s="22">
        <f t="shared" si="12"/>
        <v>0</v>
      </c>
      <c r="AL60" s="22">
        <f t="shared" si="13"/>
        <v>0</v>
      </c>
      <c r="AM60" s="22">
        <f t="shared" si="14"/>
        <v>0</v>
      </c>
      <c r="AN60" s="22">
        <f t="shared" si="15"/>
        <v>0</v>
      </c>
      <c r="AO60" s="418" t="b">
        <f t="shared" si="16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17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18"/>
        <v>0</v>
      </c>
      <c r="AW60" s="67">
        <f t="shared" si="19"/>
        <v>0</v>
      </c>
      <c r="AX60" s="397">
        <f t="shared" si="20"/>
        <v>0</v>
      </c>
      <c r="AY60" s="32"/>
      <c r="AZ60" s="32"/>
      <c r="BA60" s="423" t="str">
        <f t="shared" si="21"/>
        <v xml:space="preserve"> </v>
      </c>
    </row>
    <row r="61" spans="1:53" s="339" customFormat="1" ht="15" x14ac:dyDescent="0.2">
      <c r="A61" s="409"/>
      <c r="B61" s="409"/>
      <c r="C61" s="410">
        <f t="shared" si="22"/>
        <v>40</v>
      </c>
      <c r="D61" s="411"/>
      <c r="E61" s="411"/>
      <c r="F61" s="411"/>
      <c r="G61" s="410"/>
      <c r="H61" s="410"/>
      <c r="I61" s="413" t="str">
        <f t="shared" si="6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7"/>
        <v>-</v>
      </c>
      <c r="M61" s="415"/>
      <c r="N61" s="415"/>
      <c r="O61" s="160" t="str">
        <f t="shared" si="8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9"/>
        <v>OK</v>
      </c>
      <c r="AI61" s="22">
        <f t="shared" si="10"/>
        <v>0</v>
      </c>
      <c r="AJ61" s="22">
        <f t="shared" si="11"/>
        <v>0</v>
      </c>
      <c r="AK61" s="22">
        <f t="shared" si="12"/>
        <v>0</v>
      </c>
      <c r="AL61" s="22">
        <f t="shared" si="13"/>
        <v>0</v>
      </c>
      <c r="AM61" s="22">
        <f t="shared" si="14"/>
        <v>0</v>
      </c>
      <c r="AN61" s="22">
        <f t="shared" si="15"/>
        <v>0</v>
      </c>
      <c r="AO61" s="418" t="b">
        <f t="shared" si="16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17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18"/>
        <v>0</v>
      </c>
      <c r="AW61" s="67">
        <f t="shared" si="19"/>
        <v>0</v>
      </c>
      <c r="AX61" s="397">
        <f t="shared" si="20"/>
        <v>0</v>
      </c>
      <c r="AY61" s="32"/>
      <c r="AZ61" s="32"/>
      <c r="BA61" s="423" t="str">
        <f t="shared" si="21"/>
        <v xml:space="preserve"> </v>
      </c>
    </row>
    <row r="62" spans="1:53" s="339" customFormat="1" ht="15" x14ac:dyDescent="0.2">
      <c r="A62" s="409"/>
      <c r="B62" s="409"/>
      <c r="C62" s="410">
        <f t="shared" si="22"/>
        <v>41</v>
      </c>
      <c r="D62" s="411"/>
      <c r="E62" s="411"/>
      <c r="F62" s="411"/>
      <c r="G62" s="410"/>
      <c r="H62" s="410"/>
      <c r="I62" s="413" t="str">
        <f t="shared" si="6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7"/>
        <v>-</v>
      </c>
      <c r="M62" s="415"/>
      <c r="N62" s="415"/>
      <c r="O62" s="160" t="str">
        <f t="shared" si="8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9"/>
        <v>OK</v>
      </c>
      <c r="AI62" s="22">
        <f t="shared" si="10"/>
        <v>0</v>
      </c>
      <c r="AJ62" s="22">
        <f t="shared" si="11"/>
        <v>0</v>
      </c>
      <c r="AK62" s="22">
        <f t="shared" si="12"/>
        <v>0</v>
      </c>
      <c r="AL62" s="22">
        <f t="shared" si="13"/>
        <v>0</v>
      </c>
      <c r="AM62" s="22">
        <f t="shared" si="14"/>
        <v>0</v>
      </c>
      <c r="AN62" s="22">
        <f t="shared" si="15"/>
        <v>0</v>
      </c>
      <c r="AO62" s="418" t="b">
        <f t="shared" si="16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17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18"/>
        <v>0</v>
      </c>
      <c r="AW62" s="67">
        <f t="shared" si="19"/>
        <v>0</v>
      </c>
      <c r="AX62" s="397">
        <f t="shared" si="20"/>
        <v>0</v>
      </c>
      <c r="AY62" s="32"/>
      <c r="AZ62" s="32"/>
      <c r="BA62" s="423" t="str">
        <f t="shared" si="21"/>
        <v xml:space="preserve"> </v>
      </c>
    </row>
    <row r="63" spans="1:53" s="339" customFormat="1" ht="15" x14ac:dyDescent="0.2">
      <c r="A63" s="409"/>
      <c r="B63" s="409"/>
      <c r="C63" s="410">
        <f t="shared" si="22"/>
        <v>42</v>
      </c>
      <c r="D63" s="411"/>
      <c r="E63" s="411"/>
      <c r="F63" s="411"/>
      <c r="G63" s="410"/>
      <c r="H63" s="410"/>
      <c r="I63" s="413" t="str">
        <f t="shared" si="6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7"/>
        <v>-</v>
      </c>
      <c r="M63" s="415"/>
      <c r="N63" s="415"/>
      <c r="O63" s="160" t="str">
        <f t="shared" si="8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9"/>
        <v>OK</v>
      </c>
      <c r="AI63" s="22">
        <f t="shared" si="10"/>
        <v>0</v>
      </c>
      <c r="AJ63" s="22">
        <f t="shared" si="11"/>
        <v>0</v>
      </c>
      <c r="AK63" s="22">
        <f t="shared" si="12"/>
        <v>0</v>
      </c>
      <c r="AL63" s="22">
        <f t="shared" si="13"/>
        <v>0</v>
      </c>
      <c r="AM63" s="22">
        <f t="shared" si="14"/>
        <v>0</v>
      </c>
      <c r="AN63" s="22">
        <f t="shared" si="15"/>
        <v>0</v>
      </c>
      <c r="AO63" s="418" t="b">
        <f t="shared" si="16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17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18"/>
        <v>0</v>
      </c>
      <c r="AW63" s="67">
        <f t="shared" si="19"/>
        <v>0</v>
      </c>
      <c r="AX63" s="397">
        <f t="shared" si="20"/>
        <v>0</v>
      </c>
      <c r="AY63" s="32"/>
      <c r="AZ63" s="32"/>
      <c r="BA63" s="423" t="str">
        <f t="shared" si="21"/>
        <v xml:space="preserve"> </v>
      </c>
    </row>
    <row r="64" spans="1:53" s="339" customFormat="1" ht="15" x14ac:dyDescent="0.2">
      <c r="A64" s="409"/>
      <c r="B64" s="409"/>
      <c r="C64" s="410">
        <f t="shared" si="22"/>
        <v>43</v>
      </c>
      <c r="D64" s="411"/>
      <c r="E64" s="411"/>
      <c r="F64" s="411"/>
      <c r="G64" s="410"/>
      <c r="H64" s="410"/>
      <c r="I64" s="413" t="str">
        <f t="shared" si="6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7"/>
        <v>-</v>
      </c>
      <c r="M64" s="415"/>
      <c r="N64" s="415"/>
      <c r="O64" s="160" t="str">
        <f t="shared" si="8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9"/>
        <v>OK</v>
      </c>
      <c r="AI64" s="22">
        <f t="shared" si="10"/>
        <v>0</v>
      </c>
      <c r="AJ64" s="22">
        <f t="shared" si="11"/>
        <v>0</v>
      </c>
      <c r="AK64" s="22">
        <f t="shared" si="12"/>
        <v>0</v>
      </c>
      <c r="AL64" s="22">
        <f t="shared" si="13"/>
        <v>0</v>
      </c>
      <c r="AM64" s="22">
        <f t="shared" si="14"/>
        <v>0</v>
      </c>
      <c r="AN64" s="22">
        <f t="shared" si="15"/>
        <v>0</v>
      </c>
      <c r="AO64" s="418" t="b">
        <f t="shared" si="16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17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18"/>
        <v>0</v>
      </c>
      <c r="AW64" s="67">
        <f t="shared" si="19"/>
        <v>0</v>
      </c>
      <c r="AX64" s="397">
        <f t="shared" si="20"/>
        <v>0</v>
      </c>
      <c r="AY64" s="32"/>
      <c r="AZ64" s="32"/>
      <c r="BA64" s="423" t="str">
        <f t="shared" si="21"/>
        <v xml:space="preserve"> </v>
      </c>
    </row>
    <row r="65" spans="1:53" s="339" customFormat="1" ht="15" x14ac:dyDescent="0.2">
      <c r="A65" s="409"/>
      <c r="B65" s="409"/>
      <c r="C65" s="410">
        <f t="shared" si="22"/>
        <v>44</v>
      </c>
      <c r="D65" s="411"/>
      <c r="E65" s="411"/>
      <c r="F65" s="411"/>
      <c r="G65" s="410"/>
      <c r="H65" s="410"/>
      <c r="I65" s="413" t="str">
        <f t="shared" si="6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7"/>
        <v>-</v>
      </c>
      <c r="M65" s="415"/>
      <c r="N65" s="415"/>
      <c r="O65" s="160" t="str">
        <f t="shared" si="8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9"/>
        <v>OK</v>
      </c>
      <c r="AI65" s="22">
        <f t="shared" si="10"/>
        <v>0</v>
      </c>
      <c r="AJ65" s="22">
        <f t="shared" si="11"/>
        <v>0</v>
      </c>
      <c r="AK65" s="22">
        <f t="shared" si="12"/>
        <v>0</v>
      </c>
      <c r="AL65" s="22">
        <f t="shared" si="13"/>
        <v>0</v>
      </c>
      <c r="AM65" s="22">
        <f t="shared" si="14"/>
        <v>0</v>
      </c>
      <c r="AN65" s="22">
        <f t="shared" si="15"/>
        <v>0</v>
      </c>
      <c r="AO65" s="418" t="b">
        <f t="shared" si="16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17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18"/>
        <v>0</v>
      </c>
      <c r="AW65" s="67">
        <f t="shared" si="19"/>
        <v>0</v>
      </c>
      <c r="AX65" s="397">
        <f t="shared" si="20"/>
        <v>0</v>
      </c>
      <c r="AY65" s="32"/>
      <c r="AZ65" s="32"/>
      <c r="BA65" s="423" t="str">
        <f t="shared" si="21"/>
        <v xml:space="preserve"> </v>
      </c>
    </row>
    <row r="66" spans="1:53" s="339" customFormat="1" ht="15" x14ac:dyDescent="0.2">
      <c r="A66" s="409"/>
      <c r="B66" s="409"/>
      <c r="C66" s="410">
        <f t="shared" si="22"/>
        <v>45</v>
      </c>
      <c r="D66" s="411"/>
      <c r="E66" s="411"/>
      <c r="F66" s="411"/>
      <c r="G66" s="410"/>
      <c r="H66" s="410"/>
      <c r="I66" s="413" t="str">
        <f t="shared" si="6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7"/>
        <v>-</v>
      </c>
      <c r="M66" s="415"/>
      <c r="N66" s="415"/>
      <c r="O66" s="160" t="str">
        <f t="shared" si="8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9"/>
        <v>OK</v>
      </c>
      <c r="AI66" s="22">
        <f t="shared" si="10"/>
        <v>0</v>
      </c>
      <c r="AJ66" s="22">
        <f t="shared" si="11"/>
        <v>0</v>
      </c>
      <c r="AK66" s="22">
        <f t="shared" si="12"/>
        <v>0</v>
      </c>
      <c r="AL66" s="22">
        <f t="shared" si="13"/>
        <v>0</v>
      </c>
      <c r="AM66" s="22">
        <f t="shared" si="14"/>
        <v>0</v>
      </c>
      <c r="AN66" s="22">
        <f t="shared" si="15"/>
        <v>0</v>
      </c>
      <c r="AO66" s="418" t="b">
        <f t="shared" si="16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17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18"/>
        <v>0</v>
      </c>
      <c r="AW66" s="67">
        <f t="shared" si="19"/>
        <v>0</v>
      </c>
      <c r="AX66" s="397">
        <f t="shared" si="20"/>
        <v>0</v>
      </c>
      <c r="AY66" s="32"/>
      <c r="AZ66" s="32"/>
      <c r="BA66" s="423" t="str">
        <f t="shared" si="21"/>
        <v xml:space="preserve"> </v>
      </c>
    </row>
    <row r="67" spans="1:53" s="339" customFormat="1" ht="15" x14ac:dyDescent="0.2">
      <c r="A67" s="409"/>
      <c r="B67" s="409"/>
      <c r="C67" s="410">
        <f t="shared" si="22"/>
        <v>46</v>
      </c>
      <c r="D67" s="411"/>
      <c r="E67" s="411"/>
      <c r="F67" s="411"/>
      <c r="G67" s="410"/>
      <c r="H67" s="410"/>
      <c r="I67" s="413" t="str">
        <f t="shared" si="6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7"/>
        <v>-</v>
      </c>
      <c r="M67" s="415"/>
      <c r="N67" s="415"/>
      <c r="O67" s="160" t="str">
        <f t="shared" si="8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9"/>
        <v>OK</v>
      </c>
      <c r="AI67" s="22">
        <f t="shared" si="10"/>
        <v>0</v>
      </c>
      <c r="AJ67" s="22">
        <f t="shared" si="11"/>
        <v>0</v>
      </c>
      <c r="AK67" s="22">
        <f t="shared" si="12"/>
        <v>0</v>
      </c>
      <c r="AL67" s="22">
        <f t="shared" si="13"/>
        <v>0</v>
      </c>
      <c r="AM67" s="22">
        <f t="shared" si="14"/>
        <v>0</v>
      </c>
      <c r="AN67" s="22">
        <f t="shared" si="15"/>
        <v>0</v>
      </c>
      <c r="AO67" s="418" t="b">
        <f t="shared" si="16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17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18"/>
        <v>0</v>
      </c>
      <c r="AW67" s="67">
        <f t="shared" si="19"/>
        <v>0</v>
      </c>
      <c r="AX67" s="397">
        <f t="shared" si="20"/>
        <v>0</v>
      </c>
      <c r="AY67" s="32"/>
      <c r="AZ67" s="32"/>
      <c r="BA67" s="423" t="str">
        <f t="shared" si="21"/>
        <v xml:space="preserve"> </v>
      </c>
    </row>
    <row r="68" spans="1:53" s="339" customFormat="1" ht="15" x14ac:dyDescent="0.2">
      <c r="A68" s="409"/>
      <c r="B68" s="409"/>
      <c r="C68" s="410">
        <f t="shared" si="22"/>
        <v>47</v>
      </c>
      <c r="D68" s="411"/>
      <c r="E68" s="411"/>
      <c r="F68" s="411"/>
      <c r="G68" s="410"/>
      <c r="H68" s="410"/>
      <c r="I68" s="413" t="str">
        <f t="shared" si="6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7"/>
        <v>-</v>
      </c>
      <c r="M68" s="415"/>
      <c r="N68" s="415"/>
      <c r="O68" s="160" t="str">
        <f t="shared" si="8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9"/>
        <v>OK</v>
      </c>
      <c r="AI68" s="22">
        <f t="shared" si="10"/>
        <v>0</v>
      </c>
      <c r="AJ68" s="22">
        <f t="shared" si="11"/>
        <v>0</v>
      </c>
      <c r="AK68" s="22">
        <f t="shared" si="12"/>
        <v>0</v>
      </c>
      <c r="AL68" s="22">
        <f t="shared" si="13"/>
        <v>0</v>
      </c>
      <c r="AM68" s="22">
        <f t="shared" si="14"/>
        <v>0</v>
      </c>
      <c r="AN68" s="22">
        <f t="shared" si="15"/>
        <v>0</v>
      </c>
      <c r="AO68" s="418" t="b">
        <f t="shared" si="16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17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18"/>
        <v>0</v>
      </c>
      <c r="AW68" s="67">
        <f t="shared" si="19"/>
        <v>0</v>
      </c>
      <c r="AX68" s="397">
        <f t="shared" si="20"/>
        <v>0</v>
      </c>
      <c r="AY68" s="32"/>
      <c r="AZ68" s="32"/>
      <c r="BA68" s="423" t="str">
        <f t="shared" si="21"/>
        <v xml:space="preserve"> </v>
      </c>
    </row>
    <row r="69" spans="1:53" s="339" customFormat="1" ht="15" x14ac:dyDescent="0.2">
      <c r="A69" s="409"/>
      <c r="B69" s="409"/>
      <c r="C69" s="410">
        <f t="shared" si="22"/>
        <v>48</v>
      </c>
      <c r="D69" s="411"/>
      <c r="E69" s="411"/>
      <c r="F69" s="411"/>
      <c r="G69" s="410"/>
      <c r="H69" s="410"/>
      <c r="I69" s="413" t="str">
        <f t="shared" si="6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7"/>
        <v>-</v>
      </c>
      <c r="M69" s="415"/>
      <c r="N69" s="415"/>
      <c r="O69" s="160" t="str">
        <f t="shared" si="8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9"/>
        <v>OK</v>
      </c>
      <c r="AI69" s="22">
        <f t="shared" si="10"/>
        <v>0</v>
      </c>
      <c r="AJ69" s="22">
        <f t="shared" si="11"/>
        <v>0</v>
      </c>
      <c r="AK69" s="22">
        <f t="shared" si="12"/>
        <v>0</v>
      </c>
      <c r="AL69" s="22">
        <f t="shared" si="13"/>
        <v>0</v>
      </c>
      <c r="AM69" s="22">
        <f t="shared" si="14"/>
        <v>0</v>
      </c>
      <c r="AN69" s="22">
        <f t="shared" si="15"/>
        <v>0</v>
      </c>
      <c r="AO69" s="418" t="b">
        <f t="shared" si="16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17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18"/>
        <v>0</v>
      </c>
      <c r="AW69" s="67">
        <f t="shared" si="19"/>
        <v>0</v>
      </c>
      <c r="AX69" s="397">
        <f t="shared" si="20"/>
        <v>0</v>
      </c>
      <c r="AY69" s="32"/>
      <c r="AZ69" s="32"/>
      <c r="BA69" s="423" t="str">
        <f t="shared" si="21"/>
        <v xml:space="preserve"> </v>
      </c>
    </row>
    <row r="70" spans="1:53" s="339" customFormat="1" ht="15" x14ac:dyDescent="0.2">
      <c r="A70" s="32"/>
      <c r="B70" s="32"/>
      <c r="C70" s="410">
        <f t="shared" si="22"/>
        <v>49</v>
      </c>
      <c r="D70" s="424"/>
      <c r="E70" s="424"/>
      <c r="F70" s="424"/>
      <c r="G70" s="410"/>
      <c r="H70" s="410"/>
      <c r="I70" s="413" t="str">
        <f t="shared" si="6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7"/>
        <v>-</v>
      </c>
      <c r="M70" s="415"/>
      <c r="N70" s="415"/>
      <c r="O70" s="160" t="str">
        <f t="shared" si="8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9"/>
        <v>OK</v>
      </c>
      <c r="AI70" s="22">
        <f t="shared" si="10"/>
        <v>0</v>
      </c>
      <c r="AJ70" s="22">
        <f t="shared" si="11"/>
        <v>0</v>
      </c>
      <c r="AK70" s="22">
        <f t="shared" si="12"/>
        <v>0</v>
      </c>
      <c r="AL70" s="22">
        <f t="shared" si="13"/>
        <v>0</v>
      </c>
      <c r="AM70" s="22">
        <f t="shared" si="14"/>
        <v>0</v>
      </c>
      <c r="AN70" s="22">
        <f t="shared" si="15"/>
        <v>0</v>
      </c>
      <c r="AO70" s="418" t="b">
        <f t="shared" si="16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17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18"/>
        <v>0</v>
      </c>
      <c r="AW70" s="67">
        <f t="shared" si="19"/>
        <v>0</v>
      </c>
      <c r="AX70" s="397">
        <f t="shared" si="20"/>
        <v>0</v>
      </c>
      <c r="AY70" s="32"/>
      <c r="AZ70" s="32"/>
      <c r="BA70" s="423" t="str">
        <f t="shared" si="21"/>
        <v xml:space="preserve"> </v>
      </c>
    </row>
    <row r="71" spans="1:53" s="339" customFormat="1" ht="15" x14ac:dyDescent="0.2">
      <c r="A71" s="32"/>
      <c r="B71" s="32"/>
      <c r="C71" s="410">
        <f t="shared" si="22"/>
        <v>50</v>
      </c>
      <c r="D71" s="424"/>
      <c r="E71" s="424"/>
      <c r="F71" s="424"/>
      <c r="G71" s="410"/>
      <c r="H71" s="410"/>
      <c r="I71" s="413" t="str">
        <f t="shared" si="6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7"/>
        <v>-</v>
      </c>
      <c r="M71" s="415"/>
      <c r="N71" s="415"/>
      <c r="O71" s="160" t="str">
        <f t="shared" si="8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9"/>
        <v>OK</v>
      </c>
      <c r="AI71" s="22">
        <f t="shared" si="10"/>
        <v>0</v>
      </c>
      <c r="AJ71" s="22">
        <f t="shared" si="11"/>
        <v>0</v>
      </c>
      <c r="AK71" s="22">
        <f t="shared" si="12"/>
        <v>0</v>
      </c>
      <c r="AL71" s="22">
        <f t="shared" si="13"/>
        <v>0</v>
      </c>
      <c r="AM71" s="22">
        <f t="shared" si="14"/>
        <v>0</v>
      </c>
      <c r="AN71" s="22">
        <f t="shared" si="15"/>
        <v>0</v>
      </c>
      <c r="AO71" s="418" t="b">
        <f t="shared" si="16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17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18"/>
        <v>0</v>
      </c>
      <c r="AW71" s="67">
        <f t="shared" si="19"/>
        <v>0</v>
      </c>
      <c r="AX71" s="397">
        <f t="shared" si="20"/>
        <v>0</v>
      </c>
      <c r="AY71" s="32"/>
      <c r="AZ71" s="32"/>
      <c r="BA71" s="423" t="str">
        <f t="shared" si="21"/>
        <v xml:space="preserve"> </v>
      </c>
    </row>
    <row r="72" spans="1:53" s="339" customFormat="1" ht="15" x14ac:dyDescent="0.2">
      <c r="A72" s="32"/>
      <c r="B72" s="32"/>
      <c r="C72" s="410">
        <f t="shared" si="22"/>
        <v>51</v>
      </c>
      <c r="D72" s="424"/>
      <c r="E72" s="424"/>
      <c r="F72" s="424"/>
      <c r="G72" s="410"/>
      <c r="H72" s="410"/>
      <c r="I72" s="413" t="str">
        <f t="shared" si="6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7"/>
        <v>-</v>
      </c>
      <c r="M72" s="415"/>
      <c r="N72" s="415"/>
      <c r="O72" s="160" t="str">
        <f t="shared" si="8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9"/>
        <v>OK</v>
      </c>
      <c r="AI72" s="22">
        <f t="shared" si="10"/>
        <v>0</v>
      </c>
      <c r="AJ72" s="22">
        <f t="shared" si="11"/>
        <v>0</v>
      </c>
      <c r="AK72" s="22">
        <f t="shared" si="12"/>
        <v>0</v>
      </c>
      <c r="AL72" s="22">
        <f t="shared" si="13"/>
        <v>0</v>
      </c>
      <c r="AM72" s="22">
        <f t="shared" si="14"/>
        <v>0</v>
      </c>
      <c r="AN72" s="22">
        <f t="shared" si="15"/>
        <v>0</v>
      </c>
      <c r="AO72" s="418" t="b">
        <f t="shared" si="16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17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18"/>
        <v>0</v>
      </c>
      <c r="AW72" s="67">
        <f t="shared" si="19"/>
        <v>0</v>
      </c>
      <c r="AX72" s="397">
        <f t="shared" si="20"/>
        <v>0</v>
      </c>
      <c r="AY72" s="32"/>
      <c r="AZ72" s="32"/>
      <c r="BA72" s="423" t="str">
        <f t="shared" si="21"/>
        <v xml:space="preserve"> </v>
      </c>
    </row>
    <row r="73" spans="1:53" s="339" customFormat="1" ht="15" x14ac:dyDescent="0.2">
      <c r="A73" s="32"/>
      <c r="B73" s="32"/>
      <c r="C73" s="410">
        <f t="shared" si="22"/>
        <v>52</v>
      </c>
      <c r="D73" s="424"/>
      <c r="E73" s="424"/>
      <c r="F73" s="424"/>
      <c r="G73" s="410"/>
      <c r="H73" s="410"/>
      <c r="I73" s="413" t="str">
        <f t="shared" si="6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7"/>
        <v>-</v>
      </c>
      <c r="M73" s="415"/>
      <c r="N73" s="415"/>
      <c r="O73" s="160" t="str">
        <f t="shared" si="8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9"/>
        <v>OK</v>
      </c>
      <c r="AI73" s="22">
        <f t="shared" si="10"/>
        <v>0</v>
      </c>
      <c r="AJ73" s="22">
        <f t="shared" si="11"/>
        <v>0</v>
      </c>
      <c r="AK73" s="22">
        <f t="shared" si="12"/>
        <v>0</v>
      </c>
      <c r="AL73" s="22">
        <f t="shared" si="13"/>
        <v>0</v>
      </c>
      <c r="AM73" s="22">
        <f t="shared" si="14"/>
        <v>0</v>
      </c>
      <c r="AN73" s="22">
        <f t="shared" si="15"/>
        <v>0</v>
      </c>
      <c r="AO73" s="418" t="b">
        <f t="shared" si="16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17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18"/>
        <v>0</v>
      </c>
      <c r="AW73" s="67">
        <f t="shared" si="19"/>
        <v>0</v>
      </c>
      <c r="AX73" s="397">
        <f t="shared" si="20"/>
        <v>0</v>
      </c>
      <c r="AY73" s="32"/>
      <c r="AZ73" s="32"/>
      <c r="BA73" s="423" t="str">
        <f t="shared" si="21"/>
        <v xml:space="preserve"> </v>
      </c>
    </row>
    <row r="74" spans="1:53" s="339" customFormat="1" ht="15" x14ac:dyDescent="0.2">
      <c r="A74" s="32"/>
      <c r="B74" s="32"/>
      <c r="C74" s="410">
        <f t="shared" si="22"/>
        <v>53</v>
      </c>
      <c r="D74" s="424"/>
      <c r="E74" s="424"/>
      <c r="F74" s="424"/>
      <c r="G74" s="410"/>
      <c r="H74" s="410"/>
      <c r="I74" s="413" t="str">
        <f t="shared" si="6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7"/>
        <v>-</v>
      </c>
      <c r="M74" s="415"/>
      <c r="N74" s="415"/>
      <c r="O74" s="160" t="str">
        <f t="shared" si="8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9"/>
        <v>OK</v>
      </c>
      <c r="AI74" s="22">
        <f t="shared" si="10"/>
        <v>0</v>
      </c>
      <c r="AJ74" s="22">
        <f t="shared" si="11"/>
        <v>0</v>
      </c>
      <c r="AK74" s="22">
        <f t="shared" si="12"/>
        <v>0</v>
      </c>
      <c r="AL74" s="22">
        <f t="shared" si="13"/>
        <v>0</v>
      </c>
      <c r="AM74" s="22">
        <f t="shared" si="14"/>
        <v>0</v>
      </c>
      <c r="AN74" s="22">
        <f t="shared" si="15"/>
        <v>0</v>
      </c>
      <c r="AO74" s="418" t="b">
        <f t="shared" si="16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17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18"/>
        <v>0</v>
      </c>
      <c r="AW74" s="67">
        <f t="shared" si="19"/>
        <v>0</v>
      </c>
      <c r="AX74" s="397">
        <f t="shared" si="20"/>
        <v>0</v>
      </c>
      <c r="AY74" s="32"/>
      <c r="AZ74" s="32"/>
      <c r="BA74" s="423" t="str">
        <f t="shared" si="21"/>
        <v xml:space="preserve"> </v>
      </c>
    </row>
    <row r="75" spans="1:53" s="339" customFormat="1" ht="15" x14ac:dyDescent="0.2">
      <c r="A75" s="32"/>
      <c r="B75" s="32"/>
      <c r="C75" s="410">
        <f t="shared" si="22"/>
        <v>54</v>
      </c>
      <c r="D75" s="424"/>
      <c r="E75" s="424"/>
      <c r="F75" s="424"/>
      <c r="G75" s="410"/>
      <c r="H75" s="410"/>
      <c r="I75" s="413" t="str">
        <f t="shared" si="6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7"/>
        <v>-</v>
      </c>
      <c r="M75" s="415"/>
      <c r="N75" s="415"/>
      <c r="O75" s="160" t="str">
        <f t="shared" si="8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9"/>
        <v>OK</v>
      </c>
      <c r="AI75" s="22">
        <f t="shared" si="10"/>
        <v>0</v>
      </c>
      <c r="AJ75" s="22">
        <f t="shared" si="11"/>
        <v>0</v>
      </c>
      <c r="AK75" s="22">
        <f t="shared" si="12"/>
        <v>0</v>
      </c>
      <c r="AL75" s="22">
        <f t="shared" si="13"/>
        <v>0</v>
      </c>
      <c r="AM75" s="22">
        <f t="shared" si="14"/>
        <v>0</v>
      </c>
      <c r="AN75" s="22">
        <f t="shared" si="15"/>
        <v>0</v>
      </c>
      <c r="AO75" s="418" t="b">
        <f t="shared" si="16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17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18"/>
        <v>0</v>
      </c>
      <c r="AW75" s="67">
        <f t="shared" si="19"/>
        <v>0</v>
      </c>
      <c r="AX75" s="397">
        <f t="shared" si="20"/>
        <v>0</v>
      </c>
      <c r="AY75" s="32"/>
      <c r="AZ75" s="32"/>
      <c r="BA75" s="423" t="str">
        <f t="shared" si="21"/>
        <v xml:space="preserve"> </v>
      </c>
    </row>
    <row r="76" spans="1:53" s="339" customFormat="1" ht="15" x14ac:dyDescent="0.2">
      <c r="A76" s="32"/>
      <c r="B76" s="32"/>
      <c r="C76" s="410">
        <f t="shared" si="22"/>
        <v>55</v>
      </c>
      <c r="D76" s="424"/>
      <c r="E76" s="424"/>
      <c r="F76" s="424"/>
      <c r="G76" s="410"/>
      <c r="H76" s="410"/>
      <c r="I76" s="413" t="str">
        <f t="shared" si="6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7"/>
        <v>-</v>
      </c>
      <c r="M76" s="415"/>
      <c r="N76" s="415"/>
      <c r="O76" s="160" t="str">
        <f t="shared" si="8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9"/>
        <v>OK</v>
      </c>
      <c r="AI76" s="22">
        <f t="shared" si="10"/>
        <v>0</v>
      </c>
      <c r="AJ76" s="22">
        <f t="shared" si="11"/>
        <v>0</v>
      </c>
      <c r="AK76" s="22">
        <f t="shared" si="12"/>
        <v>0</v>
      </c>
      <c r="AL76" s="22">
        <f t="shared" si="13"/>
        <v>0</v>
      </c>
      <c r="AM76" s="22">
        <f t="shared" si="14"/>
        <v>0</v>
      </c>
      <c r="AN76" s="22">
        <f t="shared" si="15"/>
        <v>0</v>
      </c>
      <c r="AO76" s="418" t="b">
        <f t="shared" si="16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17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18"/>
        <v>0</v>
      </c>
      <c r="AW76" s="67">
        <f t="shared" si="19"/>
        <v>0</v>
      </c>
      <c r="AX76" s="397">
        <f t="shared" si="20"/>
        <v>0</v>
      </c>
      <c r="AY76" s="32"/>
      <c r="AZ76" s="32"/>
      <c r="BA76" s="423" t="str">
        <f t="shared" si="21"/>
        <v xml:space="preserve"> </v>
      </c>
    </row>
    <row r="77" spans="1:53" s="339" customFormat="1" ht="15" x14ac:dyDescent="0.2">
      <c r="A77" s="32"/>
      <c r="B77" s="32"/>
      <c r="C77" s="410">
        <f t="shared" si="22"/>
        <v>56</v>
      </c>
      <c r="D77" s="424"/>
      <c r="E77" s="424"/>
      <c r="F77" s="424"/>
      <c r="G77" s="410"/>
      <c r="H77" s="410"/>
      <c r="I77" s="413" t="str">
        <f t="shared" si="6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7"/>
        <v>-</v>
      </c>
      <c r="M77" s="415"/>
      <c r="N77" s="415"/>
      <c r="O77" s="160" t="str">
        <f t="shared" si="8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9"/>
        <v>OK</v>
      </c>
      <c r="AI77" s="22">
        <f t="shared" si="10"/>
        <v>0</v>
      </c>
      <c r="AJ77" s="22">
        <f t="shared" si="11"/>
        <v>0</v>
      </c>
      <c r="AK77" s="22">
        <f t="shared" si="12"/>
        <v>0</v>
      </c>
      <c r="AL77" s="22">
        <f t="shared" si="13"/>
        <v>0</v>
      </c>
      <c r="AM77" s="22">
        <f t="shared" si="14"/>
        <v>0</v>
      </c>
      <c r="AN77" s="22">
        <f t="shared" si="15"/>
        <v>0</v>
      </c>
      <c r="AO77" s="418" t="b">
        <f t="shared" si="16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17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18"/>
        <v>0</v>
      </c>
      <c r="AW77" s="67">
        <f t="shared" si="19"/>
        <v>0</v>
      </c>
      <c r="AX77" s="397">
        <f t="shared" si="20"/>
        <v>0</v>
      </c>
      <c r="AY77" s="32"/>
      <c r="AZ77" s="32"/>
      <c r="BA77" s="423" t="str">
        <f t="shared" si="21"/>
        <v xml:space="preserve"> </v>
      </c>
    </row>
    <row r="78" spans="1:53" s="339" customFormat="1" ht="15" x14ac:dyDescent="0.2">
      <c r="A78" s="32"/>
      <c r="B78" s="32"/>
      <c r="C78" s="410">
        <f t="shared" si="22"/>
        <v>57</v>
      </c>
      <c r="D78" s="424"/>
      <c r="E78" s="424"/>
      <c r="F78" s="424"/>
      <c r="G78" s="410"/>
      <c r="H78" s="410"/>
      <c r="I78" s="413" t="str">
        <f t="shared" si="6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7"/>
        <v>-</v>
      </c>
      <c r="M78" s="415"/>
      <c r="N78" s="415"/>
      <c r="O78" s="160" t="str">
        <f t="shared" si="8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9"/>
        <v>OK</v>
      </c>
      <c r="AI78" s="22">
        <f t="shared" si="10"/>
        <v>0</v>
      </c>
      <c r="AJ78" s="22">
        <f t="shared" si="11"/>
        <v>0</v>
      </c>
      <c r="AK78" s="22">
        <f t="shared" si="12"/>
        <v>0</v>
      </c>
      <c r="AL78" s="22">
        <f t="shared" si="13"/>
        <v>0</v>
      </c>
      <c r="AM78" s="22">
        <f t="shared" si="14"/>
        <v>0</v>
      </c>
      <c r="AN78" s="22">
        <f t="shared" si="15"/>
        <v>0</v>
      </c>
      <c r="AO78" s="418" t="b">
        <f t="shared" si="16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17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18"/>
        <v>0</v>
      </c>
      <c r="AW78" s="67">
        <f t="shared" si="19"/>
        <v>0</v>
      </c>
      <c r="AX78" s="397">
        <f t="shared" si="20"/>
        <v>0</v>
      </c>
      <c r="AY78" s="32"/>
      <c r="AZ78" s="32"/>
      <c r="BA78" s="423" t="str">
        <f t="shared" si="21"/>
        <v xml:space="preserve"> </v>
      </c>
    </row>
    <row r="79" spans="1:53" s="339" customFormat="1" ht="15" x14ac:dyDescent="0.2">
      <c r="A79" s="32"/>
      <c r="B79" s="32"/>
      <c r="C79" s="410">
        <f t="shared" si="22"/>
        <v>58</v>
      </c>
      <c r="D79" s="424"/>
      <c r="E79" s="424"/>
      <c r="F79" s="424"/>
      <c r="G79" s="410"/>
      <c r="H79" s="410"/>
      <c r="I79" s="413" t="str">
        <f t="shared" si="6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7"/>
        <v>-</v>
      </c>
      <c r="M79" s="415"/>
      <c r="N79" s="415"/>
      <c r="O79" s="160" t="str">
        <f t="shared" si="8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9"/>
        <v>OK</v>
      </c>
      <c r="AI79" s="22">
        <f t="shared" si="10"/>
        <v>0</v>
      </c>
      <c r="AJ79" s="22">
        <f t="shared" si="11"/>
        <v>0</v>
      </c>
      <c r="AK79" s="22">
        <f t="shared" si="12"/>
        <v>0</v>
      </c>
      <c r="AL79" s="22">
        <f t="shared" si="13"/>
        <v>0</v>
      </c>
      <c r="AM79" s="22">
        <f t="shared" si="14"/>
        <v>0</v>
      </c>
      <c r="AN79" s="22">
        <f t="shared" si="15"/>
        <v>0</v>
      </c>
      <c r="AO79" s="418" t="b">
        <f t="shared" si="16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17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18"/>
        <v>0</v>
      </c>
      <c r="AW79" s="67">
        <f t="shared" si="19"/>
        <v>0</v>
      </c>
      <c r="AX79" s="397">
        <f t="shared" si="20"/>
        <v>0</v>
      </c>
      <c r="AY79" s="32"/>
      <c r="AZ79" s="32"/>
      <c r="BA79" s="423" t="str">
        <f t="shared" si="21"/>
        <v xml:space="preserve"> </v>
      </c>
    </row>
    <row r="80" spans="1:53" s="339" customFormat="1" ht="15" x14ac:dyDescent="0.2">
      <c r="A80" s="32"/>
      <c r="B80" s="32"/>
      <c r="C80" s="410">
        <f t="shared" si="22"/>
        <v>59</v>
      </c>
      <c r="D80" s="424"/>
      <c r="E80" s="424"/>
      <c r="F80" s="424"/>
      <c r="G80" s="410"/>
      <c r="H80" s="410"/>
      <c r="I80" s="413" t="str">
        <f t="shared" si="6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7"/>
        <v>-</v>
      </c>
      <c r="M80" s="415"/>
      <c r="N80" s="415"/>
      <c r="O80" s="160" t="str">
        <f t="shared" si="8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9"/>
        <v>OK</v>
      </c>
      <c r="AI80" s="22">
        <f t="shared" si="10"/>
        <v>0</v>
      </c>
      <c r="AJ80" s="22">
        <f t="shared" si="11"/>
        <v>0</v>
      </c>
      <c r="AK80" s="22">
        <f t="shared" si="12"/>
        <v>0</v>
      </c>
      <c r="AL80" s="22">
        <f t="shared" si="13"/>
        <v>0</v>
      </c>
      <c r="AM80" s="22">
        <f t="shared" si="14"/>
        <v>0</v>
      </c>
      <c r="AN80" s="22">
        <f t="shared" si="15"/>
        <v>0</v>
      </c>
      <c r="AO80" s="418" t="b">
        <f t="shared" si="16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17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18"/>
        <v>0</v>
      </c>
      <c r="AW80" s="67">
        <f t="shared" si="19"/>
        <v>0</v>
      </c>
      <c r="AX80" s="397">
        <f t="shared" si="20"/>
        <v>0</v>
      </c>
      <c r="AY80" s="32"/>
      <c r="AZ80" s="32"/>
      <c r="BA80" s="423" t="str">
        <f t="shared" si="21"/>
        <v xml:space="preserve"> </v>
      </c>
    </row>
    <row r="81" spans="1:53" s="339" customFormat="1" ht="15" x14ac:dyDescent="0.2">
      <c r="A81" s="32"/>
      <c r="B81" s="32"/>
      <c r="C81" s="410">
        <f t="shared" si="22"/>
        <v>60</v>
      </c>
      <c r="D81" s="424"/>
      <c r="E81" s="424"/>
      <c r="F81" s="424"/>
      <c r="G81" s="410"/>
      <c r="H81" s="410"/>
      <c r="I81" s="413" t="str">
        <f t="shared" si="6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7"/>
        <v>-</v>
      </c>
      <c r="M81" s="415"/>
      <c r="N81" s="415"/>
      <c r="O81" s="160" t="str">
        <f t="shared" si="8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9"/>
        <v>OK</v>
      </c>
      <c r="AI81" s="22">
        <f t="shared" si="10"/>
        <v>0</v>
      </c>
      <c r="AJ81" s="22">
        <f t="shared" si="11"/>
        <v>0</v>
      </c>
      <c r="AK81" s="22">
        <f t="shared" si="12"/>
        <v>0</v>
      </c>
      <c r="AL81" s="22">
        <f t="shared" si="13"/>
        <v>0</v>
      </c>
      <c r="AM81" s="22">
        <f t="shared" si="14"/>
        <v>0</v>
      </c>
      <c r="AN81" s="22">
        <f t="shared" si="15"/>
        <v>0</v>
      </c>
      <c r="AO81" s="418" t="b">
        <f t="shared" si="16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17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18"/>
        <v>0</v>
      </c>
      <c r="AW81" s="67">
        <f t="shared" si="19"/>
        <v>0</v>
      </c>
      <c r="AX81" s="397">
        <f t="shared" si="20"/>
        <v>0</v>
      </c>
      <c r="AY81" s="32"/>
      <c r="AZ81" s="32"/>
      <c r="BA81" s="423" t="str">
        <f t="shared" si="21"/>
        <v xml:space="preserve"> </v>
      </c>
    </row>
    <row r="82" spans="1:53" s="339" customFormat="1" ht="15" x14ac:dyDescent="0.2">
      <c r="A82" s="32"/>
      <c r="B82" s="32"/>
      <c r="C82" s="410">
        <f t="shared" si="22"/>
        <v>61</v>
      </c>
      <c r="D82" s="424"/>
      <c r="E82" s="424"/>
      <c r="F82" s="424"/>
      <c r="G82" s="410"/>
      <c r="H82" s="410"/>
      <c r="I82" s="413" t="str">
        <f t="shared" si="6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7"/>
        <v>-</v>
      </c>
      <c r="M82" s="415"/>
      <c r="N82" s="415"/>
      <c r="O82" s="160" t="str">
        <f t="shared" si="8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9"/>
        <v>OK</v>
      </c>
      <c r="AI82" s="22">
        <f t="shared" si="10"/>
        <v>0</v>
      </c>
      <c r="AJ82" s="22">
        <f t="shared" si="11"/>
        <v>0</v>
      </c>
      <c r="AK82" s="22">
        <f t="shared" si="12"/>
        <v>0</v>
      </c>
      <c r="AL82" s="22">
        <f t="shared" si="13"/>
        <v>0</v>
      </c>
      <c r="AM82" s="22">
        <f t="shared" si="14"/>
        <v>0</v>
      </c>
      <c r="AN82" s="22">
        <f t="shared" si="15"/>
        <v>0</v>
      </c>
      <c r="AO82" s="418" t="b">
        <f t="shared" si="16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17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18"/>
        <v>0</v>
      </c>
      <c r="AW82" s="67">
        <f t="shared" si="19"/>
        <v>0</v>
      </c>
      <c r="AX82" s="397">
        <f t="shared" si="20"/>
        <v>0</v>
      </c>
      <c r="AY82" s="32"/>
      <c r="AZ82" s="32"/>
      <c r="BA82" s="423" t="str">
        <f t="shared" si="21"/>
        <v xml:space="preserve"> </v>
      </c>
    </row>
    <row r="83" spans="1:53" s="339" customFormat="1" ht="15" x14ac:dyDescent="0.2">
      <c r="A83" s="32"/>
      <c r="B83" s="32"/>
      <c r="C83" s="410">
        <f t="shared" si="22"/>
        <v>62</v>
      </c>
      <c r="D83" s="424"/>
      <c r="E83" s="424"/>
      <c r="F83" s="424"/>
      <c r="G83" s="410"/>
      <c r="H83" s="410"/>
      <c r="I83" s="413" t="str">
        <f t="shared" si="6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7"/>
        <v>-</v>
      </c>
      <c r="M83" s="415"/>
      <c r="N83" s="415"/>
      <c r="O83" s="160" t="str">
        <f t="shared" si="8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9"/>
        <v>OK</v>
      </c>
      <c r="AI83" s="22">
        <f t="shared" si="10"/>
        <v>0</v>
      </c>
      <c r="AJ83" s="22">
        <f t="shared" si="11"/>
        <v>0</v>
      </c>
      <c r="AK83" s="22">
        <f t="shared" si="12"/>
        <v>0</v>
      </c>
      <c r="AL83" s="22">
        <f t="shared" si="13"/>
        <v>0</v>
      </c>
      <c r="AM83" s="22">
        <f t="shared" si="14"/>
        <v>0</v>
      </c>
      <c r="AN83" s="22">
        <f t="shared" si="15"/>
        <v>0</v>
      </c>
      <c r="AO83" s="418" t="b">
        <f t="shared" si="16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17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18"/>
        <v>0</v>
      </c>
      <c r="AW83" s="67">
        <f t="shared" si="19"/>
        <v>0</v>
      </c>
      <c r="AX83" s="397">
        <f t="shared" si="20"/>
        <v>0</v>
      </c>
      <c r="AY83" s="32"/>
      <c r="AZ83" s="32"/>
      <c r="BA83" s="423" t="str">
        <f t="shared" si="21"/>
        <v xml:space="preserve"> </v>
      </c>
    </row>
    <row r="84" spans="1:53" s="339" customFormat="1" ht="15" x14ac:dyDescent="0.2">
      <c r="A84" s="32"/>
      <c r="B84" s="32"/>
      <c r="C84" s="410">
        <f t="shared" si="22"/>
        <v>63</v>
      </c>
      <c r="D84" s="424"/>
      <c r="E84" s="424"/>
      <c r="F84" s="424"/>
      <c r="G84" s="410"/>
      <c r="H84" s="410"/>
      <c r="I84" s="413" t="str">
        <f t="shared" si="6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7"/>
        <v>-</v>
      </c>
      <c r="M84" s="415"/>
      <c r="N84" s="415"/>
      <c r="O84" s="160" t="str">
        <f t="shared" si="8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9"/>
        <v>OK</v>
      </c>
      <c r="AI84" s="22">
        <f t="shared" si="10"/>
        <v>0</v>
      </c>
      <c r="AJ84" s="22">
        <f t="shared" si="11"/>
        <v>0</v>
      </c>
      <c r="AK84" s="22">
        <f t="shared" si="12"/>
        <v>0</v>
      </c>
      <c r="AL84" s="22">
        <f t="shared" si="13"/>
        <v>0</v>
      </c>
      <c r="AM84" s="22">
        <f t="shared" si="14"/>
        <v>0</v>
      </c>
      <c r="AN84" s="22">
        <f t="shared" si="15"/>
        <v>0</v>
      </c>
      <c r="AO84" s="418" t="b">
        <f t="shared" si="16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17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18"/>
        <v>0</v>
      </c>
      <c r="AW84" s="67">
        <f t="shared" si="19"/>
        <v>0</v>
      </c>
      <c r="AX84" s="397">
        <f t="shared" si="20"/>
        <v>0</v>
      </c>
      <c r="AY84" s="32"/>
      <c r="AZ84" s="32"/>
      <c r="BA84" s="423" t="str">
        <f t="shared" si="21"/>
        <v xml:space="preserve"> </v>
      </c>
    </row>
    <row r="85" spans="1:53" s="339" customFormat="1" ht="15" x14ac:dyDescent="0.2">
      <c r="A85" s="32"/>
      <c r="B85" s="32"/>
      <c r="C85" s="410">
        <f t="shared" si="22"/>
        <v>64</v>
      </c>
      <c r="D85" s="424"/>
      <c r="E85" s="424"/>
      <c r="F85" s="424"/>
      <c r="G85" s="410"/>
      <c r="H85" s="410"/>
      <c r="I85" s="413" t="str">
        <f t="shared" si="6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7"/>
        <v>-</v>
      </c>
      <c r="M85" s="425"/>
      <c r="N85" s="425"/>
      <c r="O85" s="160" t="str">
        <f t="shared" si="8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9"/>
        <v>OK</v>
      </c>
      <c r="AI85" s="22">
        <f t="shared" si="10"/>
        <v>0</v>
      </c>
      <c r="AJ85" s="22">
        <f t="shared" si="11"/>
        <v>0</v>
      </c>
      <c r="AK85" s="22">
        <f t="shared" si="12"/>
        <v>0</v>
      </c>
      <c r="AL85" s="22">
        <f t="shared" si="13"/>
        <v>0</v>
      </c>
      <c r="AM85" s="22">
        <f t="shared" si="14"/>
        <v>0</v>
      </c>
      <c r="AN85" s="22">
        <f t="shared" si="15"/>
        <v>0</v>
      </c>
      <c r="AO85" s="418" t="b">
        <f t="shared" si="16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17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18"/>
        <v>0</v>
      </c>
      <c r="AW85" s="67">
        <f t="shared" si="19"/>
        <v>0</v>
      </c>
      <c r="AX85" s="397">
        <f t="shared" si="20"/>
        <v>0</v>
      </c>
      <c r="AY85" s="32"/>
      <c r="AZ85" s="32"/>
      <c r="BA85" s="423" t="str">
        <f t="shared" si="21"/>
        <v xml:space="preserve"> </v>
      </c>
    </row>
    <row r="86" spans="1:53" s="339" customFormat="1" ht="15" x14ac:dyDescent="0.2">
      <c r="A86" s="32"/>
      <c r="B86" s="32"/>
      <c r="C86" s="410">
        <f t="shared" si="22"/>
        <v>65</v>
      </c>
      <c r="D86" s="424"/>
      <c r="E86" s="424"/>
      <c r="F86" s="424"/>
      <c r="G86" s="410"/>
      <c r="H86" s="410"/>
      <c r="I86" s="413" t="str">
        <f t="shared" ref="I86:I149" si="23">IF(K86="s",A86*B86,"-")</f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ref="L86:L149" si="24">IF(K86="s",AT86,AP86)</f>
        <v>-</v>
      </c>
      <c r="M86" s="425"/>
      <c r="N86" s="425"/>
      <c r="O86" s="160" t="str">
        <f t="shared" ref="O86:O149" si="25">IF(K86="S",IF(D86&lt;E86,E86,D86),"-")</f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ref="AH86:AH149" si="26">IF(F86&gt;(A86*12),"error","OK")</f>
        <v>OK</v>
      </c>
      <c r="AI86" s="22">
        <f t="shared" ref="AI86:AI149" si="27">IF(O86="-",0,IF(O86&gt;7.999,1,0))</f>
        <v>0</v>
      </c>
      <c r="AJ86" s="22">
        <f t="shared" ref="AJ86:AJ149" si="28">IF(O86&lt;8,IF(O86&gt;3.999,1,0),0)</f>
        <v>0</v>
      </c>
      <c r="AK86" s="22">
        <f t="shared" ref="AK86:AK149" si="29">IF(O86&lt;4,IF(O86&gt;0,1,0),0)</f>
        <v>0</v>
      </c>
      <c r="AL86" s="22">
        <f t="shared" ref="AL86:AL149" si="30">IF(K86="S",1,0)</f>
        <v>0</v>
      </c>
      <c r="AM86" s="22">
        <f t="shared" ref="AM86:AM149" si="31">IF(K86="C",1,0)</f>
        <v>0</v>
      </c>
      <c r="AN86" s="22">
        <f t="shared" ref="AN86:AN149" si="32">IF(K86="c",F86/12,0)</f>
        <v>0</v>
      </c>
      <c r="AO86" s="418" t="b">
        <f t="shared" ref="AO86:AO149" si="33">IF(K86="s",IF(A86&gt;B86,A86,B86))</f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ref="AR86:AR149" si="34">IF(K86="s",J86,"-")</f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18"/>
        <v>0</v>
      </c>
      <c r="AW86" s="67">
        <f t="shared" si="19"/>
        <v>0</v>
      </c>
      <c r="AX86" s="397">
        <f t="shared" si="20"/>
        <v>0</v>
      </c>
      <c r="AY86" s="32"/>
      <c r="AZ86" s="32"/>
      <c r="BA86" s="423" t="str">
        <f t="shared" si="21"/>
        <v xml:space="preserve"> </v>
      </c>
    </row>
    <row r="87" spans="1:53" s="339" customFormat="1" ht="15" x14ac:dyDescent="0.2">
      <c r="A87" s="32"/>
      <c r="B87" s="32"/>
      <c r="C87" s="410">
        <f t="shared" si="22"/>
        <v>66</v>
      </c>
      <c r="D87" s="424"/>
      <c r="E87" s="424"/>
      <c r="F87" s="424"/>
      <c r="G87" s="410"/>
      <c r="H87" s="410"/>
      <c r="I87" s="413" t="str">
        <f t="shared" si="23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24"/>
        <v>-</v>
      </c>
      <c r="M87" s="425"/>
      <c r="N87" s="425"/>
      <c r="O87" s="160" t="str">
        <f t="shared" si="25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26"/>
        <v>OK</v>
      </c>
      <c r="AI87" s="22">
        <f t="shared" si="27"/>
        <v>0</v>
      </c>
      <c r="AJ87" s="22">
        <f t="shared" si="28"/>
        <v>0</v>
      </c>
      <c r="AK87" s="22">
        <f t="shared" si="29"/>
        <v>0</v>
      </c>
      <c r="AL87" s="22">
        <f t="shared" si="30"/>
        <v>0</v>
      </c>
      <c r="AM87" s="22">
        <f t="shared" si="31"/>
        <v>0</v>
      </c>
      <c r="AN87" s="22">
        <f t="shared" si="32"/>
        <v>0</v>
      </c>
      <c r="AO87" s="418" t="b">
        <f t="shared" si="33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34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ref="AV87:AV150" si="35">IF(AI87=1,AT87,0)</f>
        <v>0</v>
      </c>
      <c r="AW87" s="67">
        <f t="shared" ref="AW87:AW150" si="36">IF(AJ87=1,AT87,0)</f>
        <v>0</v>
      </c>
      <c r="AX87" s="397">
        <f t="shared" ref="AX87:AX150" si="37">IF(AK87=1,AT87,0)</f>
        <v>0</v>
      </c>
      <c r="AY87" s="32"/>
      <c r="AZ87" s="32"/>
      <c r="BA87" s="423" t="str">
        <f t="shared" ref="BA87:BA150" si="38">IF(BB87="s",(AV87+AW87)/16*AX87/12," ")</f>
        <v xml:space="preserve"> </v>
      </c>
    </row>
    <row r="88" spans="1:53" s="339" customFormat="1" ht="15" x14ac:dyDescent="0.2">
      <c r="A88" s="32"/>
      <c r="B88" s="32"/>
      <c r="C88" s="410">
        <f t="shared" ref="C88:C151" si="39">C87+1</f>
        <v>67</v>
      </c>
      <c r="D88" s="424"/>
      <c r="E88" s="424"/>
      <c r="F88" s="424"/>
      <c r="G88" s="410"/>
      <c r="H88" s="410"/>
      <c r="I88" s="413" t="str">
        <f t="shared" si="23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24"/>
        <v>-</v>
      </c>
      <c r="M88" s="425"/>
      <c r="N88" s="425"/>
      <c r="O88" s="160" t="str">
        <f t="shared" si="25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26"/>
        <v>OK</v>
      </c>
      <c r="AI88" s="22">
        <f t="shared" si="27"/>
        <v>0</v>
      </c>
      <c r="AJ88" s="22">
        <f t="shared" si="28"/>
        <v>0</v>
      </c>
      <c r="AK88" s="22">
        <f t="shared" si="29"/>
        <v>0</v>
      </c>
      <c r="AL88" s="22">
        <f t="shared" si="30"/>
        <v>0</v>
      </c>
      <c r="AM88" s="22">
        <f t="shared" si="31"/>
        <v>0</v>
      </c>
      <c r="AN88" s="22">
        <f t="shared" si="32"/>
        <v>0</v>
      </c>
      <c r="AO88" s="418" t="b">
        <f t="shared" si="33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34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35"/>
        <v>0</v>
      </c>
      <c r="AW88" s="67">
        <f t="shared" si="36"/>
        <v>0</v>
      </c>
      <c r="AX88" s="397">
        <f t="shared" si="37"/>
        <v>0</v>
      </c>
      <c r="AY88" s="32"/>
      <c r="AZ88" s="32"/>
      <c r="BA88" s="423" t="str">
        <f t="shared" si="38"/>
        <v xml:space="preserve"> </v>
      </c>
    </row>
    <row r="89" spans="1:53" s="339" customFormat="1" ht="15" x14ac:dyDescent="0.2">
      <c r="A89" s="32"/>
      <c r="B89" s="32"/>
      <c r="C89" s="410">
        <f t="shared" si="39"/>
        <v>68</v>
      </c>
      <c r="D89" s="424"/>
      <c r="E89" s="424"/>
      <c r="F89" s="424"/>
      <c r="G89" s="410"/>
      <c r="H89" s="410"/>
      <c r="I89" s="413" t="str">
        <f t="shared" si="23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24"/>
        <v>-</v>
      </c>
      <c r="M89" s="425"/>
      <c r="N89" s="425"/>
      <c r="O89" s="160" t="str">
        <f t="shared" si="25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26"/>
        <v>OK</v>
      </c>
      <c r="AI89" s="22">
        <f t="shared" si="27"/>
        <v>0</v>
      </c>
      <c r="AJ89" s="22">
        <f t="shared" si="28"/>
        <v>0</v>
      </c>
      <c r="AK89" s="22">
        <f t="shared" si="29"/>
        <v>0</v>
      </c>
      <c r="AL89" s="22">
        <f t="shared" si="30"/>
        <v>0</v>
      </c>
      <c r="AM89" s="22">
        <f t="shared" si="31"/>
        <v>0</v>
      </c>
      <c r="AN89" s="22">
        <f t="shared" si="32"/>
        <v>0</v>
      </c>
      <c r="AO89" s="418" t="b">
        <f t="shared" si="33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34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35"/>
        <v>0</v>
      </c>
      <c r="AW89" s="67">
        <f t="shared" si="36"/>
        <v>0</v>
      </c>
      <c r="AX89" s="397">
        <f t="shared" si="37"/>
        <v>0</v>
      </c>
      <c r="AY89" s="32"/>
      <c r="AZ89" s="32"/>
      <c r="BA89" s="423" t="str">
        <f t="shared" si="38"/>
        <v xml:space="preserve"> </v>
      </c>
    </row>
    <row r="90" spans="1:53" s="339" customFormat="1" ht="15" x14ac:dyDescent="0.2">
      <c r="A90" s="32"/>
      <c r="B90" s="32"/>
      <c r="C90" s="410">
        <f t="shared" si="39"/>
        <v>69</v>
      </c>
      <c r="D90" s="424"/>
      <c r="E90" s="424"/>
      <c r="F90" s="424"/>
      <c r="G90" s="410"/>
      <c r="H90" s="410"/>
      <c r="I90" s="413" t="str">
        <f t="shared" si="23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24"/>
        <v>-</v>
      </c>
      <c r="M90" s="425"/>
      <c r="N90" s="425"/>
      <c r="O90" s="160" t="str">
        <f t="shared" si="25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26"/>
        <v>OK</v>
      </c>
      <c r="AI90" s="22">
        <f t="shared" si="27"/>
        <v>0</v>
      </c>
      <c r="AJ90" s="22">
        <f t="shared" si="28"/>
        <v>0</v>
      </c>
      <c r="AK90" s="22">
        <f t="shared" si="29"/>
        <v>0</v>
      </c>
      <c r="AL90" s="22">
        <f t="shared" si="30"/>
        <v>0</v>
      </c>
      <c r="AM90" s="22">
        <f t="shared" si="31"/>
        <v>0</v>
      </c>
      <c r="AN90" s="22">
        <f t="shared" si="32"/>
        <v>0</v>
      </c>
      <c r="AO90" s="418" t="b">
        <f t="shared" si="33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34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35"/>
        <v>0</v>
      </c>
      <c r="AW90" s="67">
        <f t="shared" si="36"/>
        <v>0</v>
      </c>
      <c r="AX90" s="397">
        <f t="shared" si="37"/>
        <v>0</v>
      </c>
      <c r="AY90" s="32"/>
      <c r="AZ90" s="32"/>
      <c r="BA90" s="423" t="str">
        <f t="shared" si="38"/>
        <v xml:space="preserve"> </v>
      </c>
    </row>
    <row r="91" spans="1:53" s="339" customFormat="1" ht="15" x14ac:dyDescent="0.2">
      <c r="A91" s="32"/>
      <c r="B91" s="32"/>
      <c r="C91" s="410">
        <f t="shared" si="39"/>
        <v>70</v>
      </c>
      <c r="D91" s="424"/>
      <c r="E91" s="424"/>
      <c r="F91" s="424"/>
      <c r="G91" s="410"/>
      <c r="H91" s="410"/>
      <c r="I91" s="413" t="str">
        <f t="shared" si="23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24"/>
        <v>-</v>
      </c>
      <c r="M91" s="425"/>
      <c r="N91" s="425"/>
      <c r="O91" s="160" t="str">
        <f t="shared" si="25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26"/>
        <v>OK</v>
      </c>
      <c r="AI91" s="22">
        <f t="shared" si="27"/>
        <v>0</v>
      </c>
      <c r="AJ91" s="22">
        <f t="shared" si="28"/>
        <v>0</v>
      </c>
      <c r="AK91" s="22">
        <f t="shared" si="29"/>
        <v>0</v>
      </c>
      <c r="AL91" s="22">
        <f t="shared" si="30"/>
        <v>0</v>
      </c>
      <c r="AM91" s="22">
        <f t="shared" si="31"/>
        <v>0</v>
      </c>
      <c r="AN91" s="22">
        <f t="shared" si="32"/>
        <v>0</v>
      </c>
      <c r="AO91" s="418" t="b">
        <f t="shared" si="33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34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35"/>
        <v>0</v>
      </c>
      <c r="AW91" s="67">
        <f t="shared" si="36"/>
        <v>0</v>
      </c>
      <c r="AX91" s="397">
        <f t="shared" si="37"/>
        <v>0</v>
      </c>
      <c r="AY91" s="32"/>
      <c r="AZ91" s="32"/>
      <c r="BA91" s="423" t="str">
        <f t="shared" si="38"/>
        <v xml:space="preserve"> </v>
      </c>
    </row>
    <row r="92" spans="1:53" s="339" customFormat="1" ht="15" x14ac:dyDescent="0.2">
      <c r="A92" s="32"/>
      <c r="B92" s="32"/>
      <c r="C92" s="410">
        <f t="shared" si="39"/>
        <v>71</v>
      </c>
      <c r="D92" s="424"/>
      <c r="E92" s="424"/>
      <c r="F92" s="424"/>
      <c r="G92" s="410"/>
      <c r="H92" s="410"/>
      <c r="I92" s="413" t="str">
        <f t="shared" si="23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24"/>
        <v>-</v>
      </c>
      <c r="M92" s="425"/>
      <c r="N92" s="425"/>
      <c r="O92" s="160" t="str">
        <f t="shared" si="25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26"/>
        <v>OK</v>
      </c>
      <c r="AI92" s="22">
        <f t="shared" si="27"/>
        <v>0</v>
      </c>
      <c r="AJ92" s="22">
        <f t="shared" si="28"/>
        <v>0</v>
      </c>
      <c r="AK92" s="22">
        <f t="shared" si="29"/>
        <v>0</v>
      </c>
      <c r="AL92" s="22">
        <f t="shared" si="30"/>
        <v>0</v>
      </c>
      <c r="AM92" s="22">
        <f t="shared" si="31"/>
        <v>0</v>
      </c>
      <c r="AN92" s="22">
        <f t="shared" si="32"/>
        <v>0</v>
      </c>
      <c r="AO92" s="418" t="b">
        <f t="shared" si="33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34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35"/>
        <v>0</v>
      </c>
      <c r="AW92" s="67">
        <f t="shared" si="36"/>
        <v>0</v>
      </c>
      <c r="AX92" s="397">
        <f t="shared" si="37"/>
        <v>0</v>
      </c>
      <c r="AY92" s="32"/>
      <c r="AZ92" s="32"/>
      <c r="BA92" s="423" t="str">
        <f t="shared" si="38"/>
        <v xml:space="preserve"> </v>
      </c>
    </row>
    <row r="93" spans="1:53" s="339" customFormat="1" ht="15" x14ac:dyDescent="0.2">
      <c r="A93" s="32"/>
      <c r="B93" s="32"/>
      <c r="C93" s="410">
        <f t="shared" si="39"/>
        <v>72</v>
      </c>
      <c r="D93" s="424"/>
      <c r="E93" s="424"/>
      <c r="F93" s="424"/>
      <c r="G93" s="410"/>
      <c r="H93" s="410"/>
      <c r="I93" s="413" t="str">
        <f t="shared" si="23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24"/>
        <v>-</v>
      </c>
      <c r="M93" s="425"/>
      <c r="N93" s="425"/>
      <c r="O93" s="160" t="str">
        <f t="shared" si="25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26"/>
        <v>OK</v>
      </c>
      <c r="AI93" s="22">
        <f t="shared" si="27"/>
        <v>0</v>
      </c>
      <c r="AJ93" s="22">
        <f t="shared" si="28"/>
        <v>0</v>
      </c>
      <c r="AK93" s="22">
        <f t="shared" si="29"/>
        <v>0</v>
      </c>
      <c r="AL93" s="22">
        <f t="shared" si="30"/>
        <v>0</v>
      </c>
      <c r="AM93" s="22">
        <f t="shared" si="31"/>
        <v>0</v>
      </c>
      <c r="AN93" s="22">
        <f t="shared" si="32"/>
        <v>0</v>
      </c>
      <c r="AO93" s="418" t="b">
        <f t="shared" si="33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34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35"/>
        <v>0</v>
      </c>
      <c r="AW93" s="67">
        <f t="shared" si="36"/>
        <v>0</v>
      </c>
      <c r="AX93" s="397">
        <f t="shared" si="37"/>
        <v>0</v>
      </c>
      <c r="AY93" s="32"/>
      <c r="AZ93" s="32"/>
      <c r="BA93" s="423" t="str">
        <f t="shared" si="38"/>
        <v xml:space="preserve"> </v>
      </c>
    </row>
    <row r="94" spans="1:53" s="339" customFormat="1" ht="15" x14ac:dyDescent="0.2">
      <c r="A94" s="32"/>
      <c r="B94" s="32"/>
      <c r="C94" s="410">
        <f t="shared" si="39"/>
        <v>73</v>
      </c>
      <c r="D94" s="424"/>
      <c r="E94" s="424"/>
      <c r="F94" s="424"/>
      <c r="G94" s="410"/>
      <c r="H94" s="410"/>
      <c r="I94" s="413" t="str">
        <f t="shared" si="23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24"/>
        <v>-</v>
      </c>
      <c r="M94" s="425"/>
      <c r="N94" s="425"/>
      <c r="O94" s="160" t="str">
        <f t="shared" si="25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26"/>
        <v>OK</v>
      </c>
      <c r="AI94" s="22">
        <f t="shared" si="27"/>
        <v>0</v>
      </c>
      <c r="AJ94" s="22">
        <f t="shared" si="28"/>
        <v>0</v>
      </c>
      <c r="AK94" s="22">
        <f t="shared" si="29"/>
        <v>0</v>
      </c>
      <c r="AL94" s="22">
        <f t="shared" si="30"/>
        <v>0</v>
      </c>
      <c r="AM94" s="22">
        <f t="shared" si="31"/>
        <v>0</v>
      </c>
      <c r="AN94" s="22">
        <f t="shared" si="32"/>
        <v>0</v>
      </c>
      <c r="AO94" s="418" t="b">
        <f t="shared" si="33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34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35"/>
        <v>0</v>
      </c>
      <c r="AW94" s="67">
        <f t="shared" si="36"/>
        <v>0</v>
      </c>
      <c r="AX94" s="397">
        <f t="shared" si="37"/>
        <v>0</v>
      </c>
      <c r="AY94" s="32"/>
      <c r="AZ94" s="32"/>
      <c r="BA94" s="423" t="str">
        <f t="shared" si="38"/>
        <v xml:space="preserve"> </v>
      </c>
    </row>
    <row r="95" spans="1:53" s="339" customFormat="1" ht="15" x14ac:dyDescent="0.2">
      <c r="A95" s="32"/>
      <c r="B95" s="32"/>
      <c r="C95" s="410">
        <f t="shared" si="39"/>
        <v>74</v>
      </c>
      <c r="D95" s="424"/>
      <c r="E95" s="424"/>
      <c r="F95" s="424"/>
      <c r="G95" s="410"/>
      <c r="H95" s="410"/>
      <c r="I95" s="413" t="str">
        <f t="shared" si="23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24"/>
        <v>-</v>
      </c>
      <c r="M95" s="425"/>
      <c r="N95" s="425"/>
      <c r="O95" s="160" t="str">
        <f t="shared" si="25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26"/>
        <v>OK</v>
      </c>
      <c r="AI95" s="22">
        <f t="shared" si="27"/>
        <v>0</v>
      </c>
      <c r="AJ95" s="22">
        <f t="shared" si="28"/>
        <v>0</v>
      </c>
      <c r="AK95" s="22">
        <f t="shared" si="29"/>
        <v>0</v>
      </c>
      <c r="AL95" s="22">
        <f t="shared" si="30"/>
        <v>0</v>
      </c>
      <c r="AM95" s="22">
        <f t="shared" si="31"/>
        <v>0</v>
      </c>
      <c r="AN95" s="22">
        <f t="shared" si="32"/>
        <v>0</v>
      </c>
      <c r="AO95" s="418" t="b">
        <f t="shared" si="33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34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35"/>
        <v>0</v>
      </c>
      <c r="AW95" s="67">
        <f t="shared" si="36"/>
        <v>0</v>
      </c>
      <c r="AX95" s="397">
        <f t="shared" si="37"/>
        <v>0</v>
      </c>
      <c r="AY95" s="32"/>
      <c r="AZ95" s="32"/>
      <c r="BA95" s="423" t="str">
        <f t="shared" si="38"/>
        <v xml:space="preserve"> </v>
      </c>
    </row>
    <row r="96" spans="1:53" s="339" customFormat="1" ht="15" x14ac:dyDescent="0.2">
      <c r="A96" s="32"/>
      <c r="B96" s="32"/>
      <c r="C96" s="410">
        <f t="shared" si="39"/>
        <v>75</v>
      </c>
      <c r="D96" s="424"/>
      <c r="E96" s="424"/>
      <c r="F96" s="424"/>
      <c r="G96" s="410"/>
      <c r="H96" s="410"/>
      <c r="I96" s="413" t="str">
        <f t="shared" si="23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24"/>
        <v>-</v>
      </c>
      <c r="M96" s="425"/>
      <c r="N96" s="425"/>
      <c r="O96" s="160" t="str">
        <f t="shared" si="25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26"/>
        <v>OK</v>
      </c>
      <c r="AI96" s="22">
        <f t="shared" si="27"/>
        <v>0</v>
      </c>
      <c r="AJ96" s="22">
        <f t="shared" si="28"/>
        <v>0</v>
      </c>
      <c r="AK96" s="22">
        <f t="shared" si="29"/>
        <v>0</v>
      </c>
      <c r="AL96" s="22">
        <f t="shared" si="30"/>
        <v>0</v>
      </c>
      <c r="AM96" s="22">
        <f t="shared" si="31"/>
        <v>0</v>
      </c>
      <c r="AN96" s="22">
        <f t="shared" si="32"/>
        <v>0</v>
      </c>
      <c r="AO96" s="418" t="b">
        <f t="shared" si="33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34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35"/>
        <v>0</v>
      </c>
      <c r="AW96" s="67">
        <f t="shared" si="36"/>
        <v>0</v>
      </c>
      <c r="AX96" s="397">
        <f t="shared" si="37"/>
        <v>0</v>
      </c>
      <c r="AY96" s="32"/>
      <c r="AZ96" s="32"/>
      <c r="BA96" s="423" t="str">
        <f t="shared" si="38"/>
        <v xml:space="preserve"> </v>
      </c>
    </row>
    <row r="97" spans="1:53" s="339" customFormat="1" ht="15" x14ac:dyDescent="0.2">
      <c r="A97" s="32"/>
      <c r="B97" s="32"/>
      <c r="C97" s="410">
        <f t="shared" si="39"/>
        <v>76</v>
      </c>
      <c r="D97" s="424"/>
      <c r="E97" s="424"/>
      <c r="F97" s="424"/>
      <c r="G97" s="410"/>
      <c r="H97" s="410"/>
      <c r="I97" s="413" t="str">
        <f t="shared" si="23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24"/>
        <v>-</v>
      </c>
      <c r="M97" s="425"/>
      <c r="N97" s="425"/>
      <c r="O97" s="160" t="str">
        <f t="shared" si="25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26"/>
        <v>OK</v>
      </c>
      <c r="AI97" s="22">
        <f t="shared" si="27"/>
        <v>0</v>
      </c>
      <c r="AJ97" s="22">
        <f t="shared" si="28"/>
        <v>0</v>
      </c>
      <c r="AK97" s="22">
        <f t="shared" si="29"/>
        <v>0</v>
      </c>
      <c r="AL97" s="22">
        <f t="shared" si="30"/>
        <v>0</v>
      </c>
      <c r="AM97" s="22">
        <f t="shared" si="31"/>
        <v>0</v>
      </c>
      <c r="AN97" s="22">
        <f t="shared" si="32"/>
        <v>0</v>
      </c>
      <c r="AO97" s="418" t="b">
        <f t="shared" si="33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34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35"/>
        <v>0</v>
      </c>
      <c r="AW97" s="67">
        <f t="shared" si="36"/>
        <v>0</v>
      </c>
      <c r="AX97" s="397">
        <f t="shared" si="37"/>
        <v>0</v>
      </c>
      <c r="AY97" s="32"/>
      <c r="AZ97" s="32"/>
      <c r="BA97" s="423" t="str">
        <f t="shared" si="38"/>
        <v xml:space="preserve"> </v>
      </c>
    </row>
    <row r="98" spans="1:53" s="339" customFormat="1" ht="15" x14ac:dyDescent="0.2">
      <c r="A98" s="32"/>
      <c r="B98" s="32"/>
      <c r="C98" s="410">
        <f t="shared" si="39"/>
        <v>77</v>
      </c>
      <c r="D98" s="424"/>
      <c r="E98" s="424"/>
      <c r="F98" s="424"/>
      <c r="G98" s="410"/>
      <c r="H98" s="410"/>
      <c r="I98" s="413" t="str">
        <f t="shared" si="23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24"/>
        <v>-</v>
      </c>
      <c r="M98" s="425"/>
      <c r="N98" s="425"/>
      <c r="O98" s="160" t="str">
        <f t="shared" si="25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26"/>
        <v>OK</v>
      </c>
      <c r="AI98" s="22">
        <f t="shared" si="27"/>
        <v>0</v>
      </c>
      <c r="AJ98" s="22">
        <f t="shared" si="28"/>
        <v>0</v>
      </c>
      <c r="AK98" s="22">
        <f t="shared" si="29"/>
        <v>0</v>
      </c>
      <c r="AL98" s="22">
        <f t="shared" si="30"/>
        <v>0</v>
      </c>
      <c r="AM98" s="22">
        <f t="shared" si="31"/>
        <v>0</v>
      </c>
      <c r="AN98" s="22">
        <f t="shared" si="32"/>
        <v>0</v>
      </c>
      <c r="AO98" s="418" t="b">
        <f t="shared" si="33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34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35"/>
        <v>0</v>
      </c>
      <c r="AW98" s="67">
        <f t="shared" si="36"/>
        <v>0</v>
      </c>
      <c r="AX98" s="397">
        <f t="shared" si="37"/>
        <v>0</v>
      </c>
      <c r="AY98" s="32"/>
      <c r="AZ98" s="32"/>
      <c r="BA98" s="423" t="str">
        <f t="shared" si="38"/>
        <v xml:space="preserve"> </v>
      </c>
    </row>
    <row r="99" spans="1:53" s="339" customFormat="1" ht="15" x14ac:dyDescent="0.2">
      <c r="A99" s="32"/>
      <c r="B99" s="32"/>
      <c r="C99" s="410">
        <f t="shared" si="39"/>
        <v>78</v>
      </c>
      <c r="D99" s="424"/>
      <c r="E99" s="424"/>
      <c r="F99" s="424"/>
      <c r="G99" s="410"/>
      <c r="H99" s="410"/>
      <c r="I99" s="413" t="str">
        <f t="shared" si="23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24"/>
        <v>-</v>
      </c>
      <c r="M99" s="425"/>
      <c r="N99" s="425"/>
      <c r="O99" s="160" t="str">
        <f t="shared" si="25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26"/>
        <v>OK</v>
      </c>
      <c r="AI99" s="22">
        <f t="shared" si="27"/>
        <v>0</v>
      </c>
      <c r="AJ99" s="22">
        <f t="shared" si="28"/>
        <v>0</v>
      </c>
      <c r="AK99" s="22">
        <f t="shared" si="29"/>
        <v>0</v>
      </c>
      <c r="AL99" s="22">
        <f t="shared" si="30"/>
        <v>0</v>
      </c>
      <c r="AM99" s="22">
        <f t="shared" si="31"/>
        <v>0</v>
      </c>
      <c r="AN99" s="22">
        <f t="shared" si="32"/>
        <v>0</v>
      </c>
      <c r="AO99" s="418" t="b">
        <f t="shared" si="33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34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35"/>
        <v>0</v>
      </c>
      <c r="AW99" s="67">
        <f t="shared" si="36"/>
        <v>0</v>
      </c>
      <c r="AX99" s="397">
        <f t="shared" si="37"/>
        <v>0</v>
      </c>
      <c r="AY99" s="32"/>
      <c r="AZ99" s="32"/>
      <c r="BA99" s="423" t="str">
        <f t="shared" si="38"/>
        <v xml:space="preserve"> </v>
      </c>
    </row>
    <row r="100" spans="1:53" s="339" customFormat="1" ht="15" x14ac:dyDescent="0.2">
      <c r="A100" s="32"/>
      <c r="B100" s="32"/>
      <c r="C100" s="410">
        <f t="shared" si="39"/>
        <v>79</v>
      </c>
      <c r="D100" s="424"/>
      <c r="E100" s="424"/>
      <c r="F100" s="424"/>
      <c r="G100" s="410"/>
      <c r="H100" s="410"/>
      <c r="I100" s="413" t="str">
        <f t="shared" si="23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24"/>
        <v>-</v>
      </c>
      <c r="M100" s="425"/>
      <c r="N100" s="425"/>
      <c r="O100" s="160" t="str">
        <f t="shared" si="25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26"/>
        <v>OK</v>
      </c>
      <c r="AI100" s="22">
        <f t="shared" si="27"/>
        <v>0</v>
      </c>
      <c r="AJ100" s="22">
        <f t="shared" si="28"/>
        <v>0</v>
      </c>
      <c r="AK100" s="22">
        <f t="shared" si="29"/>
        <v>0</v>
      </c>
      <c r="AL100" s="22">
        <f t="shared" si="30"/>
        <v>0</v>
      </c>
      <c r="AM100" s="22">
        <f t="shared" si="31"/>
        <v>0</v>
      </c>
      <c r="AN100" s="22">
        <f t="shared" si="32"/>
        <v>0</v>
      </c>
      <c r="AO100" s="418" t="b">
        <f t="shared" si="33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34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35"/>
        <v>0</v>
      </c>
      <c r="AW100" s="67">
        <f t="shared" si="36"/>
        <v>0</v>
      </c>
      <c r="AX100" s="397">
        <f t="shared" si="37"/>
        <v>0</v>
      </c>
      <c r="AY100" s="32"/>
      <c r="AZ100" s="32"/>
      <c r="BA100" s="423" t="str">
        <f t="shared" si="38"/>
        <v xml:space="preserve"> </v>
      </c>
    </row>
    <row r="101" spans="1:53" s="339" customFormat="1" ht="15" x14ac:dyDescent="0.2">
      <c r="A101" s="32"/>
      <c r="B101" s="32"/>
      <c r="C101" s="410">
        <f t="shared" si="39"/>
        <v>80</v>
      </c>
      <c r="D101" s="424"/>
      <c r="E101" s="424"/>
      <c r="F101" s="424"/>
      <c r="G101" s="410"/>
      <c r="H101" s="410"/>
      <c r="I101" s="413" t="str">
        <f t="shared" si="23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24"/>
        <v>-</v>
      </c>
      <c r="M101" s="425"/>
      <c r="N101" s="425"/>
      <c r="O101" s="160" t="str">
        <f t="shared" si="25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26"/>
        <v>OK</v>
      </c>
      <c r="AI101" s="22">
        <f t="shared" si="27"/>
        <v>0</v>
      </c>
      <c r="AJ101" s="22">
        <f t="shared" si="28"/>
        <v>0</v>
      </c>
      <c r="AK101" s="22">
        <f t="shared" si="29"/>
        <v>0</v>
      </c>
      <c r="AL101" s="22">
        <f t="shared" si="30"/>
        <v>0</v>
      </c>
      <c r="AM101" s="22">
        <f t="shared" si="31"/>
        <v>0</v>
      </c>
      <c r="AN101" s="22">
        <f t="shared" si="32"/>
        <v>0</v>
      </c>
      <c r="AO101" s="418" t="b">
        <f t="shared" si="33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34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35"/>
        <v>0</v>
      </c>
      <c r="AW101" s="67">
        <f t="shared" si="36"/>
        <v>0</v>
      </c>
      <c r="AX101" s="397">
        <f t="shared" si="37"/>
        <v>0</v>
      </c>
      <c r="AY101" s="32"/>
      <c r="AZ101" s="32"/>
      <c r="BA101" s="423" t="str">
        <f t="shared" si="38"/>
        <v xml:space="preserve"> </v>
      </c>
    </row>
    <row r="102" spans="1:53" s="339" customFormat="1" ht="15" x14ac:dyDescent="0.2">
      <c r="A102" s="32"/>
      <c r="B102" s="32"/>
      <c r="C102" s="410">
        <f t="shared" si="39"/>
        <v>81</v>
      </c>
      <c r="D102" s="424"/>
      <c r="E102" s="424"/>
      <c r="F102" s="424"/>
      <c r="G102" s="410"/>
      <c r="H102" s="410"/>
      <c r="I102" s="413" t="str">
        <f t="shared" si="23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24"/>
        <v>-</v>
      </c>
      <c r="M102" s="425"/>
      <c r="N102" s="425"/>
      <c r="O102" s="160" t="str">
        <f t="shared" si="25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26"/>
        <v>OK</v>
      </c>
      <c r="AI102" s="22">
        <f t="shared" si="27"/>
        <v>0</v>
      </c>
      <c r="AJ102" s="22">
        <f t="shared" si="28"/>
        <v>0</v>
      </c>
      <c r="AK102" s="22">
        <f t="shared" si="29"/>
        <v>0</v>
      </c>
      <c r="AL102" s="22">
        <f t="shared" si="30"/>
        <v>0</v>
      </c>
      <c r="AM102" s="22">
        <f t="shared" si="31"/>
        <v>0</v>
      </c>
      <c r="AN102" s="22">
        <f t="shared" si="32"/>
        <v>0</v>
      </c>
      <c r="AO102" s="418" t="b">
        <f t="shared" si="33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34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35"/>
        <v>0</v>
      </c>
      <c r="AW102" s="67">
        <f t="shared" si="36"/>
        <v>0</v>
      </c>
      <c r="AX102" s="397">
        <f t="shared" si="37"/>
        <v>0</v>
      </c>
      <c r="AY102" s="32"/>
      <c r="AZ102" s="32"/>
      <c r="BA102" s="423" t="str">
        <f t="shared" si="38"/>
        <v xml:space="preserve"> </v>
      </c>
    </row>
    <row r="103" spans="1:53" s="339" customFormat="1" ht="15" x14ac:dyDescent="0.2">
      <c r="A103" s="32"/>
      <c r="B103" s="32"/>
      <c r="C103" s="410">
        <f t="shared" si="39"/>
        <v>82</v>
      </c>
      <c r="D103" s="424"/>
      <c r="E103" s="424"/>
      <c r="F103" s="424"/>
      <c r="G103" s="410"/>
      <c r="H103" s="410"/>
      <c r="I103" s="413" t="str">
        <f t="shared" si="23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24"/>
        <v>-</v>
      </c>
      <c r="M103" s="425"/>
      <c r="N103" s="425"/>
      <c r="O103" s="160" t="str">
        <f t="shared" si="25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26"/>
        <v>OK</v>
      </c>
      <c r="AI103" s="22">
        <f t="shared" si="27"/>
        <v>0</v>
      </c>
      <c r="AJ103" s="22">
        <f t="shared" si="28"/>
        <v>0</v>
      </c>
      <c r="AK103" s="22">
        <f t="shared" si="29"/>
        <v>0</v>
      </c>
      <c r="AL103" s="22">
        <f t="shared" si="30"/>
        <v>0</v>
      </c>
      <c r="AM103" s="22">
        <f t="shared" si="31"/>
        <v>0</v>
      </c>
      <c r="AN103" s="22">
        <f t="shared" si="32"/>
        <v>0</v>
      </c>
      <c r="AO103" s="418" t="b">
        <f t="shared" si="33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34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35"/>
        <v>0</v>
      </c>
      <c r="AW103" s="67">
        <f t="shared" si="36"/>
        <v>0</v>
      </c>
      <c r="AX103" s="397">
        <f t="shared" si="37"/>
        <v>0</v>
      </c>
      <c r="AY103" s="32"/>
      <c r="AZ103" s="32"/>
      <c r="BA103" s="423" t="str">
        <f t="shared" si="38"/>
        <v xml:space="preserve"> </v>
      </c>
    </row>
    <row r="104" spans="1:53" s="339" customFormat="1" ht="15" x14ac:dyDescent="0.2">
      <c r="A104" s="32"/>
      <c r="B104" s="32"/>
      <c r="C104" s="410">
        <f t="shared" si="39"/>
        <v>83</v>
      </c>
      <c r="D104" s="424"/>
      <c r="E104" s="424"/>
      <c r="F104" s="424"/>
      <c r="G104" s="410"/>
      <c r="H104" s="410"/>
      <c r="I104" s="413" t="str">
        <f t="shared" si="23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24"/>
        <v>-</v>
      </c>
      <c r="M104" s="425"/>
      <c r="N104" s="425"/>
      <c r="O104" s="160" t="str">
        <f t="shared" si="25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26"/>
        <v>OK</v>
      </c>
      <c r="AI104" s="22">
        <f t="shared" si="27"/>
        <v>0</v>
      </c>
      <c r="AJ104" s="22">
        <f t="shared" si="28"/>
        <v>0</v>
      </c>
      <c r="AK104" s="22">
        <f t="shared" si="29"/>
        <v>0</v>
      </c>
      <c r="AL104" s="22">
        <f t="shared" si="30"/>
        <v>0</v>
      </c>
      <c r="AM104" s="22">
        <f t="shared" si="31"/>
        <v>0</v>
      </c>
      <c r="AN104" s="22">
        <f t="shared" si="32"/>
        <v>0</v>
      </c>
      <c r="AO104" s="418" t="b">
        <f t="shared" si="33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34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35"/>
        <v>0</v>
      </c>
      <c r="AW104" s="67">
        <f t="shared" si="36"/>
        <v>0</v>
      </c>
      <c r="AX104" s="397">
        <f t="shared" si="37"/>
        <v>0</v>
      </c>
      <c r="AY104" s="32"/>
      <c r="AZ104" s="32"/>
      <c r="BA104" s="423" t="str">
        <f t="shared" si="38"/>
        <v xml:space="preserve"> </v>
      </c>
    </row>
    <row r="105" spans="1:53" s="339" customFormat="1" ht="15" x14ac:dyDescent="0.2">
      <c r="A105" s="32"/>
      <c r="B105" s="32"/>
      <c r="C105" s="410">
        <f t="shared" si="39"/>
        <v>84</v>
      </c>
      <c r="D105" s="424"/>
      <c r="E105" s="424"/>
      <c r="F105" s="424"/>
      <c r="G105" s="410"/>
      <c r="H105" s="410"/>
      <c r="I105" s="413" t="str">
        <f t="shared" si="23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24"/>
        <v>-</v>
      </c>
      <c r="M105" s="425"/>
      <c r="N105" s="425"/>
      <c r="O105" s="160" t="str">
        <f t="shared" si="25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26"/>
        <v>OK</v>
      </c>
      <c r="AI105" s="22">
        <f t="shared" si="27"/>
        <v>0</v>
      </c>
      <c r="AJ105" s="22">
        <f t="shared" si="28"/>
        <v>0</v>
      </c>
      <c r="AK105" s="22">
        <f t="shared" si="29"/>
        <v>0</v>
      </c>
      <c r="AL105" s="22">
        <f t="shared" si="30"/>
        <v>0</v>
      </c>
      <c r="AM105" s="22">
        <f t="shared" si="31"/>
        <v>0</v>
      </c>
      <c r="AN105" s="22">
        <f t="shared" si="32"/>
        <v>0</v>
      </c>
      <c r="AO105" s="418" t="b">
        <f t="shared" si="33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34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35"/>
        <v>0</v>
      </c>
      <c r="AW105" s="67">
        <f t="shared" si="36"/>
        <v>0</v>
      </c>
      <c r="AX105" s="397">
        <f t="shared" si="37"/>
        <v>0</v>
      </c>
      <c r="AY105" s="32"/>
      <c r="AZ105" s="32"/>
      <c r="BA105" s="423" t="str">
        <f t="shared" si="38"/>
        <v xml:space="preserve"> </v>
      </c>
    </row>
    <row r="106" spans="1:53" s="339" customFormat="1" ht="15" x14ac:dyDescent="0.2">
      <c r="A106" s="32"/>
      <c r="B106" s="32"/>
      <c r="C106" s="410">
        <f t="shared" si="39"/>
        <v>85</v>
      </c>
      <c r="D106" s="424"/>
      <c r="E106" s="424"/>
      <c r="F106" s="424"/>
      <c r="G106" s="410"/>
      <c r="H106" s="410"/>
      <c r="I106" s="413" t="str">
        <f t="shared" si="23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24"/>
        <v>-</v>
      </c>
      <c r="M106" s="425"/>
      <c r="N106" s="425"/>
      <c r="O106" s="160" t="str">
        <f t="shared" si="25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26"/>
        <v>OK</v>
      </c>
      <c r="AI106" s="22">
        <f t="shared" si="27"/>
        <v>0</v>
      </c>
      <c r="AJ106" s="22">
        <f t="shared" si="28"/>
        <v>0</v>
      </c>
      <c r="AK106" s="22">
        <f t="shared" si="29"/>
        <v>0</v>
      </c>
      <c r="AL106" s="22">
        <f t="shared" si="30"/>
        <v>0</v>
      </c>
      <c r="AM106" s="22">
        <f t="shared" si="31"/>
        <v>0</v>
      </c>
      <c r="AN106" s="22">
        <f t="shared" si="32"/>
        <v>0</v>
      </c>
      <c r="AO106" s="418" t="b">
        <f t="shared" si="33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34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35"/>
        <v>0</v>
      </c>
      <c r="AW106" s="67">
        <f t="shared" si="36"/>
        <v>0</v>
      </c>
      <c r="AX106" s="397">
        <f t="shared" si="37"/>
        <v>0</v>
      </c>
      <c r="AY106" s="32"/>
      <c r="AZ106" s="32"/>
      <c r="BA106" s="423" t="str">
        <f t="shared" si="38"/>
        <v xml:space="preserve"> </v>
      </c>
    </row>
    <row r="107" spans="1:53" s="339" customFormat="1" ht="15" x14ac:dyDescent="0.2">
      <c r="A107" s="32"/>
      <c r="B107" s="32"/>
      <c r="C107" s="410">
        <f t="shared" si="39"/>
        <v>86</v>
      </c>
      <c r="D107" s="424"/>
      <c r="E107" s="424"/>
      <c r="F107" s="424"/>
      <c r="G107" s="410"/>
      <c r="H107" s="410"/>
      <c r="I107" s="413" t="str">
        <f t="shared" si="23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24"/>
        <v>-</v>
      </c>
      <c r="M107" s="425"/>
      <c r="N107" s="425"/>
      <c r="O107" s="160" t="str">
        <f t="shared" si="25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26"/>
        <v>OK</v>
      </c>
      <c r="AI107" s="22">
        <f t="shared" si="27"/>
        <v>0</v>
      </c>
      <c r="AJ107" s="22">
        <f t="shared" si="28"/>
        <v>0</v>
      </c>
      <c r="AK107" s="22">
        <f t="shared" si="29"/>
        <v>0</v>
      </c>
      <c r="AL107" s="22">
        <f t="shared" si="30"/>
        <v>0</v>
      </c>
      <c r="AM107" s="22">
        <f t="shared" si="31"/>
        <v>0</v>
      </c>
      <c r="AN107" s="22">
        <f t="shared" si="32"/>
        <v>0</v>
      </c>
      <c r="AO107" s="418" t="b">
        <f t="shared" si="33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34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35"/>
        <v>0</v>
      </c>
      <c r="AW107" s="67">
        <f t="shared" si="36"/>
        <v>0</v>
      </c>
      <c r="AX107" s="397">
        <f t="shared" si="37"/>
        <v>0</v>
      </c>
      <c r="AY107" s="32"/>
      <c r="AZ107" s="32"/>
      <c r="BA107" s="423" t="str">
        <f t="shared" si="38"/>
        <v xml:space="preserve"> </v>
      </c>
    </row>
    <row r="108" spans="1:53" s="339" customFormat="1" ht="15" x14ac:dyDescent="0.2">
      <c r="A108" s="32"/>
      <c r="B108" s="32"/>
      <c r="C108" s="410">
        <f t="shared" si="39"/>
        <v>87</v>
      </c>
      <c r="D108" s="424"/>
      <c r="E108" s="424"/>
      <c r="F108" s="424"/>
      <c r="G108" s="410"/>
      <c r="H108" s="410"/>
      <c r="I108" s="413" t="str">
        <f t="shared" si="23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24"/>
        <v>-</v>
      </c>
      <c r="M108" s="425"/>
      <c r="N108" s="425"/>
      <c r="O108" s="160" t="str">
        <f t="shared" si="25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26"/>
        <v>OK</v>
      </c>
      <c r="AI108" s="22">
        <f t="shared" si="27"/>
        <v>0</v>
      </c>
      <c r="AJ108" s="22">
        <f t="shared" si="28"/>
        <v>0</v>
      </c>
      <c r="AK108" s="22">
        <f t="shared" si="29"/>
        <v>0</v>
      </c>
      <c r="AL108" s="22">
        <f t="shared" si="30"/>
        <v>0</v>
      </c>
      <c r="AM108" s="22">
        <f t="shared" si="31"/>
        <v>0</v>
      </c>
      <c r="AN108" s="22">
        <f t="shared" si="32"/>
        <v>0</v>
      </c>
      <c r="AO108" s="418" t="b">
        <f t="shared" si="33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34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35"/>
        <v>0</v>
      </c>
      <c r="AW108" s="67">
        <f t="shared" si="36"/>
        <v>0</v>
      </c>
      <c r="AX108" s="397">
        <f t="shared" si="37"/>
        <v>0</v>
      </c>
      <c r="AY108" s="32"/>
      <c r="AZ108" s="32"/>
      <c r="BA108" s="423" t="str">
        <f t="shared" si="38"/>
        <v xml:space="preserve"> </v>
      </c>
    </row>
    <row r="109" spans="1:53" s="339" customFormat="1" ht="15" x14ac:dyDescent="0.2">
      <c r="A109" s="32"/>
      <c r="B109" s="32"/>
      <c r="C109" s="410">
        <f t="shared" si="39"/>
        <v>88</v>
      </c>
      <c r="D109" s="424"/>
      <c r="E109" s="424"/>
      <c r="F109" s="424"/>
      <c r="G109" s="410"/>
      <c r="H109" s="410"/>
      <c r="I109" s="413" t="str">
        <f t="shared" si="23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24"/>
        <v>-</v>
      </c>
      <c r="M109" s="425"/>
      <c r="N109" s="425"/>
      <c r="O109" s="160" t="str">
        <f t="shared" si="25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26"/>
        <v>OK</v>
      </c>
      <c r="AI109" s="22">
        <f t="shared" si="27"/>
        <v>0</v>
      </c>
      <c r="AJ109" s="22">
        <f t="shared" si="28"/>
        <v>0</v>
      </c>
      <c r="AK109" s="22">
        <f t="shared" si="29"/>
        <v>0</v>
      </c>
      <c r="AL109" s="22">
        <f t="shared" si="30"/>
        <v>0</v>
      </c>
      <c r="AM109" s="22">
        <f t="shared" si="31"/>
        <v>0</v>
      </c>
      <c r="AN109" s="22">
        <f t="shared" si="32"/>
        <v>0</v>
      </c>
      <c r="AO109" s="418" t="b">
        <f t="shared" si="33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34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35"/>
        <v>0</v>
      </c>
      <c r="AW109" s="67">
        <f t="shared" si="36"/>
        <v>0</v>
      </c>
      <c r="AX109" s="397">
        <f t="shared" si="37"/>
        <v>0</v>
      </c>
      <c r="AY109" s="32"/>
      <c r="AZ109" s="32"/>
      <c r="BA109" s="423" t="str">
        <f t="shared" si="38"/>
        <v xml:space="preserve"> </v>
      </c>
    </row>
    <row r="110" spans="1:53" s="339" customFormat="1" ht="15" x14ac:dyDescent="0.2">
      <c r="A110" s="32"/>
      <c r="B110" s="32"/>
      <c r="C110" s="410">
        <f t="shared" si="39"/>
        <v>89</v>
      </c>
      <c r="D110" s="424"/>
      <c r="E110" s="424"/>
      <c r="F110" s="424"/>
      <c r="G110" s="410"/>
      <c r="H110" s="410"/>
      <c r="I110" s="413" t="str">
        <f t="shared" si="23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24"/>
        <v>-</v>
      </c>
      <c r="M110" s="425"/>
      <c r="N110" s="425"/>
      <c r="O110" s="160" t="str">
        <f t="shared" si="25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26"/>
        <v>OK</v>
      </c>
      <c r="AI110" s="22">
        <f t="shared" si="27"/>
        <v>0</v>
      </c>
      <c r="AJ110" s="22">
        <f t="shared" si="28"/>
        <v>0</v>
      </c>
      <c r="AK110" s="22">
        <f t="shared" si="29"/>
        <v>0</v>
      </c>
      <c r="AL110" s="22">
        <f t="shared" si="30"/>
        <v>0</v>
      </c>
      <c r="AM110" s="22">
        <f t="shared" si="31"/>
        <v>0</v>
      </c>
      <c r="AN110" s="22">
        <f t="shared" si="32"/>
        <v>0</v>
      </c>
      <c r="AO110" s="418" t="b">
        <f t="shared" si="33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34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35"/>
        <v>0</v>
      </c>
      <c r="AW110" s="67">
        <f t="shared" si="36"/>
        <v>0</v>
      </c>
      <c r="AX110" s="397">
        <f t="shared" si="37"/>
        <v>0</v>
      </c>
      <c r="AY110" s="32"/>
      <c r="AZ110" s="32"/>
      <c r="BA110" s="423" t="str">
        <f t="shared" si="38"/>
        <v xml:space="preserve"> </v>
      </c>
    </row>
    <row r="111" spans="1:53" s="339" customFormat="1" ht="15" x14ac:dyDescent="0.2">
      <c r="A111" s="32"/>
      <c r="B111" s="32"/>
      <c r="C111" s="410">
        <f t="shared" si="39"/>
        <v>90</v>
      </c>
      <c r="D111" s="424"/>
      <c r="E111" s="424"/>
      <c r="F111" s="424"/>
      <c r="G111" s="410"/>
      <c r="H111" s="410"/>
      <c r="I111" s="413" t="str">
        <f t="shared" si="23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24"/>
        <v>-</v>
      </c>
      <c r="M111" s="425"/>
      <c r="N111" s="425"/>
      <c r="O111" s="160" t="str">
        <f t="shared" si="25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26"/>
        <v>OK</v>
      </c>
      <c r="AI111" s="22">
        <f t="shared" si="27"/>
        <v>0</v>
      </c>
      <c r="AJ111" s="22">
        <f t="shared" si="28"/>
        <v>0</v>
      </c>
      <c r="AK111" s="22">
        <f t="shared" si="29"/>
        <v>0</v>
      </c>
      <c r="AL111" s="22">
        <f t="shared" si="30"/>
        <v>0</v>
      </c>
      <c r="AM111" s="22">
        <f t="shared" si="31"/>
        <v>0</v>
      </c>
      <c r="AN111" s="22">
        <f t="shared" si="32"/>
        <v>0</v>
      </c>
      <c r="AO111" s="418" t="b">
        <f t="shared" si="33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34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35"/>
        <v>0</v>
      </c>
      <c r="AW111" s="67">
        <f t="shared" si="36"/>
        <v>0</v>
      </c>
      <c r="AX111" s="397">
        <f t="shared" si="37"/>
        <v>0</v>
      </c>
      <c r="AY111" s="32"/>
      <c r="AZ111" s="32"/>
      <c r="BA111" s="423" t="str">
        <f t="shared" si="38"/>
        <v xml:space="preserve"> </v>
      </c>
    </row>
    <row r="112" spans="1:53" s="339" customFormat="1" ht="15" x14ac:dyDescent="0.2">
      <c r="A112" s="32"/>
      <c r="B112" s="32"/>
      <c r="C112" s="410">
        <f t="shared" si="39"/>
        <v>91</v>
      </c>
      <c r="D112" s="424"/>
      <c r="E112" s="424"/>
      <c r="F112" s="424"/>
      <c r="G112" s="410"/>
      <c r="H112" s="410"/>
      <c r="I112" s="413" t="str">
        <f t="shared" si="23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24"/>
        <v>-</v>
      </c>
      <c r="M112" s="425"/>
      <c r="N112" s="425"/>
      <c r="O112" s="160" t="str">
        <f t="shared" si="25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26"/>
        <v>OK</v>
      </c>
      <c r="AI112" s="22">
        <f t="shared" si="27"/>
        <v>0</v>
      </c>
      <c r="AJ112" s="22">
        <f t="shared" si="28"/>
        <v>0</v>
      </c>
      <c r="AK112" s="22">
        <f t="shared" si="29"/>
        <v>0</v>
      </c>
      <c r="AL112" s="22">
        <f t="shared" si="30"/>
        <v>0</v>
      </c>
      <c r="AM112" s="22">
        <f t="shared" si="31"/>
        <v>0</v>
      </c>
      <c r="AN112" s="22">
        <f t="shared" si="32"/>
        <v>0</v>
      </c>
      <c r="AO112" s="418" t="b">
        <f t="shared" si="33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34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35"/>
        <v>0</v>
      </c>
      <c r="AW112" s="67">
        <f t="shared" si="36"/>
        <v>0</v>
      </c>
      <c r="AX112" s="397">
        <f t="shared" si="37"/>
        <v>0</v>
      </c>
      <c r="AY112" s="32"/>
      <c r="AZ112" s="32"/>
      <c r="BA112" s="423" t="str">
        <f t="shared" si="38"/>
        <v xml:space="preserve"> </v>
      </c>
    </row>
    <row r="113" spans="1:53" s="339" customFormat="1" ht="15" x14ac:dyDescent="0.2">
      <c r="A113" s="32"/>
      <c r="B113" s="32"/>
      <c r="C113" s="410">
        <f t="shared" si="39"/>
        <v>92</v>
      </c>
      <c r="D113" s="424"/>
      <c r="E113" s="424"/>
      <c r="F113" s="424"/>
      <c r="G113" s="410"/>
      <c r="H113" s="410"/>
      <c r="I113" s="413" t="str">
        <f t="shared" si="23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24"/>
        <v>-</v>
      </c>
      <c r="M113" s="425"/>
      <c r="N113" s="425"/>
      <c r="O113" s="160" t="str">
        <f t="shared" si="25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26"/>
        <v>OK</v>
      </c>
      <c r="AI113" s="22">
        <f t="shared" si="27"/>
        <v>0</v>
      </c>
      <c r="AJ113" s="22">
        <f t="shared" si="28"/>
        <v>0</v>
      </c>
      <c r="AK113" s="22">
        <f t="shared" si="29"/>
        <v>0</v>
      </c>
      <c r="AL113" s="22">
        <f t="shared" si="30"/>
        <v>0</v>
      </c>
      <c r="AM113" s="22">
        <f t="shared" si="31"/>
        <v>0</v>
      </c>
      <c r="AN113" s="22">
        <f t="shared" si="32"/>
        <v>0</v>
      </c>
      <c r="AO113" s="418" t="b">
        <f t="shared" si="33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34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35"/>
        <v>0</v>
      </c>
      <c r="AW113" s="67">
        <f t="shared" si="36"/>
        <v>0</v>
      </c>
      <c r="AX113" s="397">
        <f t="shared" si="37"/>
        <v>0</v>
      </c>
      <c r="AY113" s="32"/>
      <c r="AZ113" s="32"/>
      <c r="BA113" s="423" t="str">
        <f t="shared" si="38"/>
        <v xml:space="preserve"> </v>
      </c>
    </row>
    <row r="114" spans="1:53" s="339" customFormat="1" ht="15" x14ac:dyDescent="0.2">
      <c r="A114" s="32"/>
      <c r="B114" s="32"/>
      <c r="C114" s="410">
        <f t="shared" si="39"/>
        <v>93</v>
      </c>
      <c r="D114" s="424"/>
      <c r="E114" s="424"/>
      <c r="F114" s="424"/>
      <c r="G114" s="410"/>
      <c r="H114" s="410"/>
      <c r="I114" s="413" t="str">
        <f t="shared" si="23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24"/>
        <v>-</v>
      </c>
      <c r="M114" s="425"/>
      <c r="N114" s="425"/>
      <c r="O114" s="160" t="str">
        <f t="shared" si="25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26"/>
        <v>OK</v>
      </c>
      <c r="AI114" s="22">
        <f t="shared" si="27"/>
        <v>0</v>
      </c>
      <c r="AJ114" s="22">
        <f t="shared" si="28"/>
        <v>0</v>
      </c>
      <c r="AK114" s="22">
        <f t="shared" si="29"/>
        <v>0</v>
      </c>
      <c r="AL114" s="22">
        <f t="shared" si="30"/>
        <v>0</v>
      </c>
      <c r="AM114" s="22">
        <f t="shared" si="31"/>
        <v>0</v>
      </c>
      <c r="AN114" s="22">
        <f t="shared" si="32"/>
        <v>0</v>
      </c>
      <c r="AO114" s="418" t="b">
        <f t="shared" si="33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34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35"/>
        <v>0</v>
      </c>
      <c r="AW114" s="67">
        <f t="shared" si="36"/>
        <v>0</v>
      </c>
      <c r="AX114" s="397">
        <f t="shared" si="37"/>
        <v>0</v>
      </c>
      <c r="AY114" s="32"/>
      <c r="AZ114" s="32"/>
      <c r="BA114" s="423" t="str">
        <f t="shared" si="38"/>
        <v xml:space="preserve"> </v>
      </c>
    </row>
    <row r="115" spans="1:53" s="339" customFormat="1" ht="15" x14ac:dyDescent="0.2">
      <c r="A115" s="32"/>
      <c r="B115" s="32"/>
      <c r="C115" s="410">
        <f t="shared" si="39"/>
        <v>94</v>
      </c>
      <c r="D115" s="424"/>
      <c r="E115" s="424"/>
      <c r="F115" s="424"/>
      <c r="G115" s="410"/>
      <c r="H115" s="410"/>
      <c r="I115" s="413" t="str">
        <f t="shared" si="23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24"/>
        <v>-</v>
      </c>
      <c r="M115" s="425"/>
      <c r="N115" s="425"/>
      <c r="O115" s="160" t="str">
        <f t="shared" si="25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26"/>
        <v>OK</v>
      </c>
      <c r="AI115" s="22">
        <f t="shared" si="27"/>
        <v>0</v>
      </c>
      <c r="AJ115" s="22">
        <f t="shared" si="28"/>
        <v>0</v>
      </c>
      <c r="AK115" s="22">
        <f t="shared" si="29"/>
        <v>0</v>
      </c>
      <c r="AL115" s="22">
        <f t="shared" si="30"/>
        <v>0</v>
      </c>
      <c r="AM115" s="22">
        <f t="shared" si="31"/>
        <v>0</v>
      </c>
      <c r="AN115" s="22">
        <f t="shared" si="32"/>
        <v>0</v>
      </c>
      <c r="AO115" s="418" t="b">
        <f t="shared" si="33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34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35"/>
        <v>0</v>
      </c>
      <c r="AW115" s="67">
        <f t="shared" si="36"/>
        <v>0</v>
      </c>
      <c r="AX115" s="397">
        <f t="shared" si="37"/>
        <v>0</v>
      </c>
      <c r="AY115" s="32"/>
      <c r="AZ115" s="32"/>
      <c r="BA115" s="423" t="str">
        <f t="shared" si="38"/>
        <v xml:space="preserve"> </v>
      </c>
    </row>
    <row r="116" spans="1:53" s="339" customFormat="1" ht="15" x14ac:dyDescent="0.2">
      <c r="A116" s="32"/>
      <c r="B116" s="32"/>
      <c r="C116" s="410">
        <f t="shared" si="39"/>
        <v>95</v>
      </c>
      <c r="D116" s="424"/>
      <c r="E116" s="424"/>
      <c r="F116" s="424"/>
      <c r="G116" s="410"/>
      <c r="H116" s="410"/>
      <c r="I116" s="413" t="str">
        <f t="shared" si="23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24"/>
        <v>-</v>
      </c>
      <c r="M116" s="425"/>
      <c r="N116" s="425"/>
      <c r="O116" s="160" t="str">
        <f t="shared" si="25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26"/>
        <v>OK</v>
      </c>
      <c r="AI116" s="22">
        <f t="shared" si="27"/>
        <v>0</v>
      </c>
      <c r="AJ116" s="22">
        <f t="shared" si="28"/>
        <v>0</v>
      </c>
      <c r="AK116" s="22">
        <f t="shared" si="29"/>
        <v>0</v>
      </c>
      <c r="AL116" s="22">
        <f t="shared" si="30"/>
        <v>0</v>
      </c>
      <c r="AM116" s="22">
        <f t="shared" si="31"/>
        <v>0</v>
      </c>
      <c r="AN116" s="22">
        <f t="shared" si="32"/>
        <v>0</v>
      </c>
      <c r="AO116" s="418" t="b">
        <f t="shared" si="33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34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35"/>
        <v>0</v>
      </c>
      <c r="AW116" s="67">
        <f t="shared" si="36"/>
        <v>0</v>
      </c>
      <c r="AX116" s="397">
        <f t="shared" si="37"/>
        <v>0</v>
      </c>
      <c r="AY116" s="32"/>
      <c r="AZ116" s="32"/>
      <c r="BA116" s="423" t="str">
        <f t="shared" si="38"/>
        <v xml:space="preserve"> </v>
      </c>
    </row>
    <row r="117" spans="1:53" s="339" customFormat="1" ht="15" x14ac:dyDescent="0.2">
      <c r="A117" s="32"/>
      <c r="B117" s="32"/>
      <c r="C117" s="410">
        <f t="shared" si="39"/>
        <v>96</v>
      </c>
      <c r="D117" s="424"/>
      <c r="E117" s="424"/>
      <c r="F117" s="424"/>
      <c r="G117" s="410"/>
      <c r="H117" s="410"/>
      <c r="I117" s="413" t="str">
        <f t="shared" si="23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24"/>
        <v>-</v>
      </c>
      <c r="M117" s="425"/>
      <c r="N117" s="425"/>
      <c r="O117" s="160" t="str">
        <f t="shared" si="25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26"/>
        <v>OK</v>
      </c>
      <c r="AI117" s="22">
        <f t="shared" si="27"/>
        <v>0</v>
      </c>
      <c r="AJ117" s="22">
        <f t="shared" si="28"/>
        <v>0</v>
      </c>
      <c r="AK117" s="22">
        <f t="shared" si="29"/>
        <v>0</v>
      </c>
      <c r="AL117" s="22">
        <f t="shared" si="30"/>
        <v>0</v>
      </c>
      <c r="AM117" s="22">
        <f t="shared" si="31"/>
        <v>0</v>
      </c>
      <c r="AN117" s="22">
        <f t="shared" si="32"/>
        <v>0</v>
      </c>
      <c r="AO117" s="418" t="b">
        <f t="shared" si="33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34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35"/>
        <v>0</v>
      </c>
      <c r="AW117" s="67">
        <f t="shared" si="36"/>
        <v>0</v>
      </c>
      <c r="AX117" s="397">
        <f t="shared" si="37"/>
        <v>0</v>
      </c>
      <c r="AY117" s="32"/>
      <c r="AZ117" s="32"/>
      <c r="BA117" s="423" t="str">
        <f t="shared" si="38"/>
        <v xml:space="preserve"> </v>
      </c>
    </row>
    <row r="118" spans="1:53" s="339" customFormat="1" ht="15" x14ac:dyDescent="0.2">
      <c r="A118" s="32"/>
      <c r="B118" s="32"/>
      <c r="C118" s="410">
        <f t="shared" si="39"/>
        <v>97</v>
      </c>
      <c r="D118" s="424"/>
      <c r="E118" s="424"/>
      <c r="F118" s="424"/>
      <c r="G118" s="410"/>
      <c r="H118" s="410"/>
      <c r="I118" s="413" t="str">
        <f t="shared" si="23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24"/>
        <v>-</v>
      </c>
      <c r="M118" s="425"/>
      <c r="N118" s="425"/>
      <c r="O118" s="160" t="str">
        <f t="shared" si="25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26"/>
        <v>OK</v>
      </c>
      <c r="AI118" s="22">
        <f t="shared" si="27"/>
        <v>0</v>
      </c>
      <c r="AJ118" s="22">
        <f t="shared" si="28"/>
        <v>0</v>
      </c>
      <c r="AK118" s="22">
        <f t="shared" si="29"/>
        <v>0</v>
      </c>
      <c r="AL118" s="22">
        <f t="shared" si="30"/>
        <v>0</v>
      </c>
      <c r="AM118" s="22">
        <f t="shared" si="31"/>
        <v>0</v>
      </c>
      <c r="AN118" s="22">
        <f t="shared" si="32"/>
        <v>0</v>
      </c>
      <c r="AO118" s="418" t="b">
        <f t="shared" si="33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34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35"/>
        <v>0</v>
      </c>
      <c r="AW118" s="67">
        <f t="shared" si="36"/>
        <v>0</v>
      </c>
      <c r="AX118" s="397">
        <f t="shared" si="37"/>
        <v>0</v>
      </c>
      <c r="AY118" s="32"/>
      <c r="AZ118" s="32"/>
      <c r="BA118" s="423" t="str">
        <f t="shared" si="38"/>
        <v xml:space="preserve"> </v>
      </c>
    </row>
    <row r="119" spans="1:53" s="339" customFormat="1" ht="15" x14ac:dyDescent="0.2">
      <c r="A119" s="32"/>
      <c r="B119" s="32"/>
      <c r="C119" s="410">
        <f t="shared" si="39"/>
        <v>98</v>
      </c>
      <c r="D119" s="424"/>
      <c r="E119" s="424"/>
      <c r="F119" s="424"/>
      <c r="G119" s="410"/>
      <c r="H119" s="410"/>
      <c r="I119" s="413" t="str">
        <f t="shared" si="23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24"/>
        <v>-</v>
      </c>
      <c r="M119" s="425"/>
      <c r="N119" s="425"/>
      <c r="O119" s="160" t="str">
        <f t="shared" si="25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26"/>
        <v>OK</v>
      </c>
      <c r="AI119" s="22">
        <f t="shared" si="27"/>
        <v>0</v>
      </c>
      <c r="AJ119" s="22">
        <f t="shared" si="28"/>
        <v>0</v>
      </c>
      <c r="AK119" s="22">
        <f t="shared" si="29"/>
        <v>0</v>
      </c>
      <c r="AL119" s="22">
        <f t="shared" si="30"/>
        <v>0</v>
      </c>
      <c r="AM119" s="22">
        <f t="shared" si="31"/>
        <v>0</v>
      </c>
      <c r="AN119" s="22">
        <f t="shared" si="32"/>
        <v>0</v>
      </c>
      <c r="AO119" s="418" t="b">
        <f t="shared" si="33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34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35"/>
        <v>0</v>
      </c>
      <c r="AW119" s="67">
        <f t="shared" si="36"/>
        <v>0</v>
      </c>
      <c r="AX119" s="397">
        <f t="shared" si="37"/>
        <v>0</v>
      </c>
      <c r="AY119" s="32"/>
      <c r="AZ119" s="32"/>
      <c r="BA119" s="423" t="str">
        <f t="shared" si="38"/>
        <v xml:space="preserve"> </v>
      </c>
    </row>
    <row r="120" spans="1:53" s="339" customFormat="1" ht="15" x14ac:dyDescent="0.2">
      <c r="A120" s="32"/>
      <c r="B120" s="32"/>
      <c r="C120" s="410">
        <f t="shared" si="39"/>
        <v>99</v>
      </c>
      <c r="D120" s="424"/>
      <c r="E120" s="424"/>
      <c r="F120" s="424"/>
      <c r="G120" s="410"/>
      <c r="H120" s="410"/>
      <c r="I120" s="413" t="str">
        <f t="shared" si="23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24"/>
        <v>-</v>
      </c>
      <c r="M120" s="425"/>
      <c r="N120" s="425"/>
      <c r="O120" s="160" t="str">
        <f t="shared" si="25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26"/>
        <v>OK</v>
      </c>
      <c r="AI120" s="22">
        <f t="shared" si="27"/>
        <v>0</v>
      </c>
      <c r="AJ120" s="22">
        <f t="shared" si="28"/>
        <v>0</v>
      </c>
      <c r="AK120" s="22">
        <f t="shared" si="29"/>
        <v>0</v>
      </c>
      <c r="AL120" s="22">
        <f t="shared" si="30"/>
        <v>0</v>
      </c>
      <c r="AM120" s="22">
        <f t="shared" si="31"/>
        <v>0</v>
      </c>
      <c r="AN120" s="22">
        <f t="shared" si="32"/>
        <v>0</v>
      </c>
      <c r="AO120" s="418" t="b">
        <f t="shared" si="33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34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35"/>
        <v>0</v>
      </c>
      <c r="AW120" s="67">
        <f t="shared" si="36"/>
        <v>0</v>
      </c>
      <c r="AX120" s="397">
        <f t="shared" si="37"/>
        <v>0</v>
      </c>
      <c r="AY120" s="32"/>
      <c r="AZ120" s="32"/>
      <c r="BA120" s="423" t="str">
        <f t="shared" si="38"/>
        <v xml:space="preserve"> </v>
      </c>
    </row>
    <row r="121" spans="1:53" s="339" customFormat="1" ht="15" x14ac:dyDescent="0.2">
      <c r="A121" s="32"/>
      <c r="B121" s="32"/>
      <c r="C121" s="410">
        <f t="shared" si="39"/>
        <v>100</v>
      </c>
      <c r="D121" s="424"/>
      <c r="E121" s="424"/>
      <c r="F121" s="424"/>
      <c r="G121" s="410"/>
      <c r="H121" s="410"/>
      <c r="I121" s="413" t="str">
        <f t="shared" si="23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24"/>
        <v>-</v>
      </c>
      <c r="M121" s="425"/>
      <c r="N121" s="425"/>
      <c r="O121" s="160" t="str">
        <f t="shared" si="25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26"/>
        <v>OK</v>
      </c>
      <c r="AI121" s="22">
        <f t="shared" si="27"/>
        <v>0</v>
      </c>
      <c r="AJ121" s="22">
        <f t="shared" si="28"/>
        <v>0</v>
      </c>
      <c r="AK121" s="22">
        <f t="shared" si="29"/>
        <v>0</v>
      </c>
      <c r="AL121" s="22">
        <f t="shared" si="30"/>
        <v>0</v>
      </c>
      <c r="AM121" s="22">
        <f t="shared" si="31"/>
        <v>0</v>
      </c>
      <c r="AN121" s="22">
        <f t="shared" si="32"/>
        <v>0</v>
      </c>
      <c r="AO121" s="418" t="b">
        <f t="shared" si="33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34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35"/>
        <v>0</v>
      </c>
      <c r="AW121" s="67">
        <f t="shared" si="36"/>
        <v>0</v>
      </c>
      <c r="AX121" s="397">
        <f t="shared" si="37"/>
        <v>0</v>
      </c>
      <c r="AY121" s="32"/>
      <c r="AZ121" s="32"/>
      <c r="BA121" s="423" t="str">
        <f t="shared" si="38"/>
        <v xml:space="preserve"> </v>
      </c>
    </row>
    <row r="122" spans="1:53" s="339" customFormat="1" ht="15" x14ac:dyDescent="0.2">
      <c r="A122" s="32"/>
      <c r="B122" s="32"/>
      <c r="C122" s="410">
        <f t="shared" si="39"/>
        <v>101</v>
      </c>
      <c r="D122" s="424"/>
      <c r="E122" s="424"/>
      <c r="F122" s="424"/>
      <c r="G122" s="410"/>
      <c r="H122" s="410"/>
      <c r="I122" s="413" t="str">
        <f t="shared" si="23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24"/>
        <v>-</v>
      </c>
      <c r="M122" s="425"/>
      <c r="N122" s="425"/>
      <c r="O122" s="160" t="str">
        <f t="shared" si="25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26"/>
        <v>OK</v>
      </c>
      <c r="AI122" s="22">
        <f t="shared" si="27"/>
        <v>0</v>
      </c>
      <c r="AJ122" s="22">
        <f t="shared" si="28"/>
        <v>0</v>
      </c>
      <c r="AK122" s="22">
        <f t="shared" si="29"/>
        <v>0</v>
      </c>
      <c r="AL122" s="22">
        <f t="shared" si="30"/>
        <v>0</v>
      </c>
      <c r="AM122" s="22">
        <f t="shared" si="31"/>
        <v>0</v>
      </c>
      <c r="AN122" s="22">
        <f t="shared" si="32"/>
        <v>0</v>
      </c>
      <c r="AO122" s="418" t="b">
        <f t="shared" si="33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34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35"/>
        <v>0</v>
      </c>
      <c r="AW122" s="67">
        <f t="shared" si="36"/>
        <v>0</v>
      </c>
      <c r="AX122" s="397">
        <f t="shared" si="37"/>
        <v>0</v>
      </c>
      <c r="AY122" s="32"/>
      <c r="AZ122" s="32"/>
      <c r="BA122" s="423" t="str">
        <f t="shared" si="38"/>
        <v xml:space="preserve"> </v>
      </c>
    </row>
    <row r="123" spans="1:53" s="339" customFormat="1" ht="15" x14ac:dyDescent="0.2">
      <c r="A123" s="32"/>
      <c r="B123" s="32"/>
      <c r="C123" s="410">
        <f t="shared" si="39"/>
        <v>102</v>
      </c>
      <c r="D123" s="424"/>
      <c r="E123" s="424"/>
      <c r="F123" s="424"/>
      <c r="G123" s="410"/>
      <c r="H123" s="410"/>
      <c r="I123" s="413" t="str">
        <f t="shared" si="23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24"/>
        <v>-</v>
      </c>
      <c r="M123" s="425"/>
      <c r="N123" s="425"/>
      <c r="O123" s="160" t="str">
        <f t="shared" si="25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26"/>
        <v>OK</v>
      </c>
      <c r="AI123" s="22">
        <f t="shared" si="27"/>
        <v>0</v>
      </c>
      <c r="AJ123" s="22">
        <f t="shared" si="28"/>
        <v>0</v>
      </c>
      <c r="AK123" s="22">
        <f t="shared" si="29"/>
        <v>0</v>
      </c>
      <c r="AL123" s="22">
        <f t="shared" si="30"/>
        <v>0</v>
      </c>
      <c r="AM123" s="22">
        <f t="shared" si="31"/>
        <v>0</v>
      </c>
      <c r="AN123" s="22">
        <f t="shared" si="32"/>
        <v>0</v>
      </c>
      <c r="AO123" s="418" t="b">
        <f t="shared" si="33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34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35"/>
        <v>0</v>
      </c>
      <c r="AW123" s="67">
        <f t="shared" si="36"/>
        <v>0</v>
      </c>
      <c r="AX123" s="397">
        <f t="shared" si="37"/>
        <v>0</v>
      </c>
      <c r="AY123" s="32"/>
      <c r="AZ123" s="32"/>
      <c r="BA123" s="423" t="str">
        <f t="shared" si="38"/>
        <v xml:space="preserve"> </v>
      </c>
    </row>
    <row r="124" spans="1:53" s="339" customFormat="1" ht="15" x14ac:dyDescent="0.2">
      <c r="A124" s="32"/>
      <c r="B124" s="32"/>
      <c r="C124" s="410">
        <f t="shared" si="39"/>
        <v>103</v>
      </c>
      <c r="D124" s="424"/>
      <c r="E124" s="424"/>
      <c r="F124" s="424"/>
      <c r="G124" s="410"/>
      <c r="H124" s="410"/>
      <c r="I124" s="413" t="str">
        <f t="shared" si="23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24"/>
        <v>-</v>
      </c>
      <c r="M124" s="425"/>
      <c r="N124" s="425"/>
      <c r="O124" s="160" t="str">
        <f t="shared" si="25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26"/>
        <v>OK</v>
      </c>
      <c r="AI124" s="22">
        <f t="shared" si="27"/>
        <v>0</v>
      </c>
      <c r="AJ124" s="22">
        <f t="shared" si="28"/>
        <v>0</v>
      </c>
      <c r="AK124" s="22">
        <f t="shared" si="29"/>
        <v>0</v>
      </c>
      <c r="AL124" s="22">
        <f t="shared" si="30"/>
        <v>0</v>
      </c>
      <c r="AM124" s="22">
        <f t="shared" si="31"/>
        <v>0</v>
      </c>
      <c r="AN124" s="22">
        <f t="shared" si="32"/>
        <v>0</v>
      </c>
      <c r="AO124" s="418" t="b">
        <f t="shared" si="33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34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35"/>
        <v>0</v>
      </c>
      <c r="AW124" s="67">
        <f t="shared" si="36"/>
        <v>0</v>
      </c>
      <c r="AX124" s="397">
        <f t="shared" si="37"/>
        <v>0</v>
      </c>
      <c r="AY124" s="32"/>
      <c r="AZ124" s="32"/>
      <c r="BA124" s="423" t="str">
        <f t="shared" si="38"/>
        <v xml:space="preserve"> </v>
      </c>
    </row>
    <row r="125" spans="1:53" s="339" customFormat="1" ht="15" x14ac:dyDescent="0.2">
      <c r="A125" s="32"/>
      <c r="B125" s="32"/>
      <c r="C125" s="410">
        <f t="shared" si="39"/>
        <v>104</v>
      </c>
      <c r="D125" s="424"/>
      <c r="E125" s="424"/>
      <c r="F125" s="424"/>
      <c r="G125" s="410"/>
      <c r="H125" s="410"/>
      <c r="I125" s="413" t="str">
        <f t="shared" si="23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24"/>
        <v>-</v>
      </c>
      <c r="M125" s="425"/>
      <c r="N125" s="425"/>
      <c r="O125" s="160" t="str">
        <f t="shared" si="25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26"/>
        <v>OK</v>
      </c>
      <c r="AI125" s="22">
        <f t="shared" si="27"/>
        <v>0</v>
      </c>
      <c r="AJ125" s="22">
        <f t="shared" si="28"/>
        <v>0</v>
      </c>
      <c r="AK125" s="22">
        <f t="shared" si="29"/>
        <v>0</v>
      </c>
      <c r="AL125" s="22">
        <f t="shared" si="30"/>
        <v>0</v>
      </c>
      <c r="AM125" s="22">
        <f t="shared" si="31"/>
        <v>0</v>
      </c>
      <c r="AN125" s="22">
        <f t="shared" si="32"/>
        <v>0</v>
      </c>
      <c r="AO125" s="418" t="b">
        <f t="shared" si="33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34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35"/>
        <v>0</v>
      </c>
      <c r="AW125" s="67">
        <f t="shared" si="36"/>
        <v>0</v>
      </c>
      <c r="AX125" s="397">
        <f t="shared" si="37"/>
        <v>0</v>
      </c>
      <c r="AY125" s="32"/>
      <c r="AZ125" s="32"/>
      <c r="BA125" s="423" t="str">
        <f t="shared" si="38"/>
        <v xml:space="preserve"> </v>
      </c>
    </row>
    <row r="126" spans="1:53" s="339" customFormat="1" ht="15" x14ac:dyDescent="0.2">
      <c r="A126" s="32"/>
      <c r="B126" s="32"/>
      <c r="C126" s="410">
        <f t="shared" si="39"/>
        <v>105</v>
      </c>
      <c r="D126" s="424"/>
      <c r="E126" s="424"/>
      <c r="F126" s="424"/>
      <c r="G126" s="410"/>
      <c r="H126" s="410"/>
      <c r="I126" s="413" t="str">
        <f t="shared" si="23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24"/>
        <v>-</v>
      </c>
      <c r="M126" s="425"/>
      <c r="N126" s="425"/>
      <c r="O126" s="160" t="str">
        <f t="shared" si="25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26"/>
        <v>OK</v>
      </c>
      <c r="AI126" s="22">
        <f t="shared" si="27"/>
        <v>0</v>
      </c>
      <c r="AJ126" s="22">
        <f t="shared" si="28"/>
        <v>0</v>
      </c>
      <c r="AK126" s="22">
        <f t="shared" si="29"/>
        <v>0</v>
      </c>
      <c r="AL126" s="22">
        <f t="shared" si="30"/>
        <v>0</v>
      </c>
      <c r="AM126" s="22">
        <f t="shared" si="31"/>
        <v>0</v>
      </c>
      <c r="AN126" s="22">
        <f t="shared" si="32"/>
        <v>0</v>
      </c>
      <c r="AO126" s="418" t="b">
        <f t="shared" si="33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34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35"/>
        <v>0</v>
      </c>
      <c r="AW126" s="67">
        <f t="shared" si="36"/>
        <v>0</v>
      </c>
      <c r="AX126" s="397">
        <f t="shared" si="37"/>
        <v>0</v>
      </c>
      <c r="AY126" s="32"/>
      <c r="AZ126" s="32"/>
      <c r="BA126" s="423" t="str">
        <f t="shared" si="38"/>
        <v xml:space="preserve"> </v>
      </c>
    </row>
    <row r="127" spans="1:53" s="339" customFormat="1" ht="15" x14ac:dyDescent="0.2">
      <c r="A127" s="32"/>
      <c r="B127" s="32"/>
      <c r="C127" s="410">
        <f t="shared" si="39"/>
        <v>106</v>
      </c>
      <c r="D127" s="424"/>
      <c r="E127" s="424"/>
      <c r="F127" s="424"/>
      <c r="G127" s="410"/>
      <c r="H127" s="410"/>
      <c r="I127" s="413" t="str">
        <f t="shared" si="23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24"/>
        <v>-</v>
      </c>
      <c r="M127" s="425"/>
      <c r="N127" s="425"/>
      <c r="O127" s="160" t="str">
        <f t="shared" si="25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26"/>
        <v>OK</v>
      </c>
      <c r="AI127" s="22">
        <f t="shared" si="27"/>
        <v>0</v>
      </c>
      <c r="AJ127" s="22">
        <f t="shared" si="28"/>
        <v>0</v>
      </c>
      <c r="AK127" s="22">
        <f t="shared" si="29"/>
        <v>0</v>
      </c>
      <c r="AL127" s="22">
        <f t="shared" si="30"/>
        <v>0</v>
      </c>
      <c r="AM127" s="22">
        <f t="shared" si="31"/>
        <v>0</v>
      </c>
      <c r="AN127" s="22">
        <f t="shared" si="32"/>
        <v>0</v>
      </c>
      <c r="AO127" s="418" t="b">
        <f t="shared" si="33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34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35"/>
        <v>0</v>
      </c>
      <c r="AW127" s="67">
        <f t="shared" si="36"/>
        <v>0</v>
      </c>
      <c r="AX127" s="397">
        <f t="shared" si="37"/>
        <v>0</v>
      </c>
      <c r="AY127" s="32"/>
      <c r="AZ127" s="32"/>
      <c r="BA127" s="423" t="str">
        <f t="shared" si="38"/>
        <v xml:space="preserve"> </v>
      </c>
    </row>
    <row r="128" spans="1:53" s="339" customFormat="1" ht="15" x14ac:dyDescent="0.2">
      <c r="A128" s="32"/>
      <c r="B128" s="32"/>
      <c r="C128" s="410">
        <f t="shared" si="39"/>
        <v>107</v>
      </c>
      <c r="D128" s="424"/>
      <c r="E128" s="424"/>
      <c r="F128" s="424"/>
      <c r="G128" s="410"/>
      <c r="H128" s="410"/>
      <c r="I128" s="413" t="str">
        <f t="shared" si="23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24"/>
        <v>-</v>
      </c>
      <c r="M128" s="425"/>
      <c r="N128" s="425"/>
      <c r="O128" s="160" t="str">
        <f t="shared" si="25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26"/>
        <v>OK</v>
      </c>
      <c r="AI128" s="22">
        <f t="shared" si="27"/>
        <v>0</v>
      </c>
      <c r="AJ128" s="22">
        <f t="shared" si="28"/>
        <v>0</v>
      </c>
      <c r="AK128" s="22">
        <f t="shared" si="29"/>
        <v>0</v>
      </c>
      <c r="AL128" s="22">
        <f t="shared" si="30"/>
        <v>0</v>
      </c>
      <c r="AM128" s="22">
        <f t="shared" si="31"/>
        <v>0</v>
      </c>
      <c r="AN128" s="22">
        <f t="shared" si="32"/>
        <v>0</v>
      </c>
      <c r="AO128" s="418" t="b">
        <f t="shared" si="33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34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35"/>
        <v>0</v>
      </c>
      <c r="AW128" s="67">
        <f t="shared" si="36"/>
        <v>0</v>
      </c>
      <c r="AX128" s="397">
        <f t="shared" si="37"/>
        <v>0</v>
      </c>
      <c r="AY128" s="32"/>
      <c r="AZ128" s="32"/>
      <c r="BA128" s="423" t="str">
        <f t="shared" si="38"/>
        <v xml:space="preserve"> </v>
      </c>
    </row>
    <row r="129" spans="1:53" s="339" customFormat="1" ht="15" x14ac:dyDescent="0.2">
      <c r="A129" s="32"/>
      <c r="B129" s="32"/>
      <c r="C129" s="410">
        <f t="shared" si="39"/>
        <v>108</v>
      </c>
      <c r="D129" s="424"/>
      <c r="E129" s="424"/>
      <c r="F129" s="424"/>
      <c r="G129" s="410"/>
      <c r="H129" s="410"/>
      <c r="I129" s="413" t="str">
        <f t="shared" si="23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24"/>
        <v>-</v>
      </c>
      <c r="M129" s="425"/>
      <c r="N129" s="425"/>
      <c r="O129" s="160" t="str">
        <f t="shared" si="25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26"/>
        <v>OK</v>
      </c>
      <c r="AI129" s="22">
        <f t="shared" si="27"/>
        <v>0</v>
      </c>
      <c r="AJ129" s="22">
        <f t="shared" si="28"/>
        <v>0</v>
      </c>
      <c r="AK129" s="22">
        <f t="shared" si="29"/>
        <v>0</v>
      </c>
      <c r="AL129" s="22">
        <f t="shared" si="30"/>
        <v>0</v>
      </c>
      <c r="AM129" s="22">
        <f t="shared" si="31"/>
        <v>0</v>
      </c>
      <c r="AN129" s="22">
        <f t="shared" si="32"/>
        <v>0</v>
      </c>
      <c r="AO129" s="418" t="b">
        <f t="shared" si="33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34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35"/>
        <v>0</v>
      </c>
      <c r="AW129" s="67">
        <f t="shared" si="36"/>
        <v>0</v>
      </c>
      <c r="AX129" s="397">
        <f t="shared" si="37"/>
        <v>0</v>
      </c>
      <c r="AY129" s="32"/>
      <c r="AZ129" s="32"/>
      <c r="BA129" s="423" t="str">
        <f t="shared" si="38"/>
        <v xml:space="preserve"> </v>
      </c>
    </row>
    <row r="130" spans="1:53" s="339" customFormat="1" ht="15" x14ac:dyDescent="0.2">
      <c r="A130" s="32"/>
      <c r="B130" s="32"/>
      <c r="C130" s="410">
        <f t="shared" si="39"/>
        <v>109</v>
      </c>
      <c r="D130" s="424"/>
      <c r="E130" s="424"/>
      <c r="F130" s="424"/>
      <c r="G130" s="410"/>
      <c r="H130" s="410"/>
      <c r="I130" s="413" t="str">
        <f t="shared" si="23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24"/>
        <v>-</v>
      </c>
      <c r="M130" s="425"/>
      <c r="N130" s="425"/>
      <c r="O130" s="160" t="str">
        <f t="shared" si="25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26"/>
        <v>OK</v>
      </c>
      <c r="AI130" s="22">
        <f t="shared" si="27"/>
        <v>0</v>
      </c>
      <c r="AJ130" s="22">
        <f t="shared" si="28"/>
        <v>0</v>
      </c>
      <c r="AK130" s="22">
        <f t="shared" si="29"/>
        <v>0</v>
      </c>
      <c r="AL130" s="22">
        <f t="shared" si="30"/>
        <v>0</v>
      </c>
      <c r="AM130" s="22">
        <f t="shared" si="31"/>
        <v>0</v>
      </c>
      <c r="AN130" s="22">
        <f t="shared" si="32"/>
        <v>0</v>
      </c>
      <c r="AO130" s="418" t="b">
        <f t="shared" si="33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34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35"/>
        <v>0</v>
      </c>
      <c r="AW130" s="67">
        <f t="shared" si="36"/>
        <v>0</v>
      </c>
      <c r="AX130" s="397">
        <f t="shared" si="37"/>
        <v>0</v>
      </c>
      <c r="AY130" s="32"/>
      <c r="AZ130" s="32"/>
      <c r="BA130" s="423" t="str">
        <f t="shared" si="38"/>
        <v xml:space="preserve"> </v>
      </c>
    </row>
    <row r="131" spans="1:53" s="339" customFormat="1" ht="15" x14ac:dyDescent="0.2">
      <c r="A131" s="32"/>
      <c r="B131" s="32"/>
      <c r="C131" s="410">
        <f t="shared" si="39"/>
        <v>110</v>
      </c>
      <c r="D131" s="424"/>
      <c r="E131" s="424"/>
      <c r="F131" s="424"/>
      <c r="G131" s="410"/>
      <c r="H131" s="410"/>
      <c r="I131" s="413" t="str">
        <f t="shared" si="23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24"/>
        <v>-</v>
      </c>
      <c r="M131" s="425"/>
      <c r="N131" s="425"/>
      <c r="O131" s="160" t="str">
        <f t="shared" si="25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26"/>
        <v>OK</v>
      </c>
      <c r="AI131" s="22">
        <f t="shared" si="27"/>
        <v>0</v>
      </c>
      <c r="AJ131" s="22">
        <f t="shared" si="28"/>
        <v>0</v>
      </c>
      <c r="AK131" s="22">
        <f t="shared" si="29"/>
        <v>0</v>
      </c>
      <c r="AL131" s="22">
        <f t="shared" si="30"/>
        <v>0</v>
      </c>
      <c r="AM131" s="22">
        <f t="shared" si="31"/>
        <v>0</v>
      </c>
      <c r="AN131" s="22">
        <f t="shared" si="32"/>
        <v>0</v>
      </c>
      <c r="AO131" s="418" t="b">
        <f t="shared" si="33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34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35"/>
        <v>0</v>
      </c>
      <c r="AW131" s="67">
        <f t="shared" si="36"/>
        <v>0</v>
      </c>
      <c r="AX131" s="397">
        <f t="shared" si="37"/>
        <v>0</v>
      </c>
      <c r="AY131" s="32"/>
      <c r="AZ131" s="32"/>
      <c r="BA131" s="423" t="str">
        <f t="shared" si="38"/>
        <v xml:space="preserve"> </v>
      </c>
    </row>
    <row r="132" spans="1:53" s="339" customFormat="1" ht="15" x14ac:dyDescent="0.2">
      <c r="A132" s="32"/>
      <c r="B132" s="32"/>
      <c r="C132" s="410">
        <f t="shared" si="39"/>
        <v>111</v>
      </c>
      <c r="D132" s="424"/>
      <c r="E132" s="424"/>
      <c r="F132" s="424"/>
      <c r="G132" s="410"/>
      <c r="H132" s="410"/>
      <c r="I132" s="413" t="str">
        <f t="shared" si="23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24"/>
        <v>-</v>
      </c>
      <c r="M132" s="425"/>
      <c r="N132" s="425"/>
      <c r="O132" s="160" t="str">
        <f t="shared" si="25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26"/>
        <v>OK</v>
      </c>
      <c r="AI132" s="22">
        <f t="shared" si="27"/>
        <v>0</v>
      </c>
      <c r="AJ132" s="22">
        <f t="shared" si="28"/>
        <v>0</v>
      </c>
      <c r="AK132" s="22">
        <f t="shared" si="29"/>
        <v>0</v>
      </c>
      <c r="AL132" s="22">
        <f t="shared" si="30"/>
        <v>0</v>
      </c>
      <c r="AM132" s="22">
        <f t="shared" si="31"/>
        <v>0</v>
      </c>
      <c r="AN132" s="22">
        <f t="shared" si="32"/>
        <v>0</v>
      </c>
      <c r="AO132" s="418" t="b">
        <f t="shared" si="33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34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35"/>
        <v>0</v>
      </c>
      <c r="AW132" s="67">
        <f t="shared" si="36"/>
        <v>0</v>
      </c>
      <c r="AX132" s="397">
        <f t="shared" si="37"/>
        <v>0</v>
      </c>
      <c r="AY132" s="32"/>
      <c r="AZ132" s="32"/>
      <c r="BA132" s="423" t="str">
        <f t="shared" si="38"/>
        <v xml:space="preserve"> </v>
      </c>
    </row>
    <row r="133" spans="1:53" s="339" customFormat="1" ht="15" x14ac:dyDescent="0.2">
      <c r="A133" s="32"/>
      <c r="B133" s="32"/>
      <c r="C133" s="410">
        <f t="shared" si="39"/>
        <v>112</v>
      </c>
      <c r="D133" s="424"/>
      <c r="E133" s="424"/>
      <c r="F133" s="424"/>
      <c r="G133" s="410"/>
      <c r="H133" s="410"/>
      <c r="I133" s="413" t="str">
        <f t="shared" si="23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24"/>
        <v>-</v>
      </c>
      <c r="M133" s="425"/>
      <c r="N133" s="425"/>
      <c r="O133" s="160" t="str">
        <f t="shared" si="25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26"/>
        <v>OK</v>
      </c>
      <c r="AI133" s="22">
        <f t="shared" si="27"/>
        <v>0</v>
      </c>
      <c r="AJ133" s="22">
        <f t="shared" si="28"/>
        <v>0</v>
      </c>
      <c r="AK133" s="22">
        <f t="shared" si="29"/>
        <v>0</v>
      </c>
      <c r="AL133" s="22">
        <f t="shared" si="30"/>
        <v>0</v>
      </c>
      <c r="AM133" s="22">
        <f t="shared" si="31"/>
        <v>0</v>
      </c>
      <c r="AN133" s="22">
        <f t="shared" si="32"/>
        <v>0</v>
      </c>
      <c r="AO133" s="418" t="b">
        <f t="shared" si="33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34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35"/>
        <v>0</v>
      </c>
      <c r="AW133" s="67">
        <f t="shared" si="36"/>
        <v>0</v>
      </c>
      <c r="AX133" s="397">
        <f t="shared" si="37"/>
        <v>0</v>
      </c>
      <c r="AY133" s="32"/>
      <c r="AZ133" s="32"/>
      <c r="BA133" s="423" t="str">
        <f t="shared" si="38"/>
        <v xml:space="preserve"> </v>
      </c>
    </row>
    <row r="134" spans="1:53" s="339" customFormat="1" ht="15" x14ac:dyDescent="0.2">
      <c r="A134" s="32"/>
      <c r="B134" s="32"/>
      <c r="C134" s="410">
        <f t="shared" si="39"/>
        <v>113</v>
      </c>
      <c r="D134" s="424"/>
      <c r="E134" s="424"/>
      <c r="F134" s="424"/>
      <c r="G134" s="410"/>
      <c r="H134" s="410"/>
      <c r="I134" s="413" t="str">
        <f t="shared" si="23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24"/>
        <v>-</v>
      </c>
      <c r="M134" s="425"/>
      <c r="N134" s="425"/>
      <c r="O134" s="160" t="str">
        <f t="shared" si="25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26"/>
        <v>OK</v>
      </c>
      <c r="AI134" s="22">
        <f t="shared" si="27"/>
        <v>0</v>
      </c>
      <c r="AJ134" s="22">
        <f t="shared" si="28"/>
        <v>0</v>
      </c>
      <c r="AK134" s="22">
        <f t="shared" si="29"/>
        <v>0</v>
      </c>
      <c r="AL134" s="22">
        <f t="shared" si="30"/>
        <v>0</v>
      </c>
      <c r="AM134" s="22">
        <f t="shared" si="31"/>
        <v>0</v>
      </c>
      <c r="AN134" s="22">
        <f t="shared" si="32"/>
        <v>0</v>
      </c>
      <c r="AO134" s="418" t="b">
        <f t="shared" si="33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34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35"/>
        <v>0</v>
      </c>
      <c r="AW134" s="67">
        <f t="shared" si="36"/>
        <v>0</v>
      </c>
      <c r="AX134" s="397">
        <f t="shared" si="37"/>
        <v>0</v>
      </c>
      <c r="AY134" s="32"/>
      <c r="AZ134" s="32"/>
      <c r="BA134" s="423" t="str">
        <f t="shared" si="38"/>
        <v xml:space="preserve"> </v>
      </c>
    </row>
    <row r="135" spans="1:53" s="339" customFormat="1" ht="15" x14ac:dyDescent="0.2">
      <c r="A135" s="32"/>
      <c r="B135" s="32"/>
      <c r="C135" s="410">
        <f t="shared" si="39"/>
        <v>114</v>
      </c>
      <c r="D135" s="424"/>
      <c r="E135" s="424"/>
      <c r="F135" s="424"/>
      <c r="G135" s="410"/>
      <c r="H135" s="410"/>
      <c r="I135" s="413" t="str">
        <f t="shared" si="23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24"/>
        <v>-</v>
      </c>
      <c r="M135" s="425"/>
      <c r="N135" s="425"/>
      <c r="O135" s="160" t="str">
        <f t="shared" si="25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26"/>
        <v>OK</v>
      </c>
      <c r="AI135" s="22">
        <f t="shared" si="27"/>
        <v>0</v>
      </c>
      <c r="AJ135" s="22">
        <f t="shared" si="28"/>
        <v>0</v>
      </c>
      <c r="AK135" s="22">
        <f t="shared" si="29"/>
        <v>0</v>
      </c>
      <c r="AL135" s="22">
        <f t="shared" si="30"/>
        <v>0</v>
      </c>
      <c r="AM135" s="22">
        <f t="shared" si="31"/>
        <v>0</v>
      </c>
      <c r="AN135" s="22">
        <f t="shared" si="32"/>
        <v>0</v>
      </c>
      <c r="AO135" s="418" t="b">
        <f t="shared" si="33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34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35"/>
        <v>0</v>
      </c>
      <c r="AW135" s="67">
        <f t="shared" si="36"/>
        <v>0</v>
      </c>
      <c r="AX135" s="397">
        <f t="shared" si="37"/>
        <v>0</v>
      </c>
      <c r="AY135" s="32"/>
      <c r="AZ135" s="32"/>
      <c r="BA135" s="423" t="str">
        <f t="shared" si="38"/>
        <v xml:space="preserve"> </v>
      </c>
    </row>
    <row r="136" spans="1:53" s="339" customFormat="1" ht="15" x14ac:dyDescent="0.2">
      <c r="A136" s="32"/>
      <c r="B136" s="32"/>
      <c r="C136" s="410">
        <f t="shared" si="39"/>
        <v>115</v>
      </c>
      <c r="D136" s="424"/>
      <c r="E136" s="424"/>
      <c r="F136" s="424"/>
      <c r="G136" s="410"/>
      <c r="H136" s="410"/>
      <c r="I136" s="413" t="str">
        <f t="shared" si="23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24"/>
        <v>-</v>
      </c>
      <c r="M136" s="425"/>
      <c r="N136" s="425"/>
      <c r="O136" s="160" t="str">
        <f t="shared" si="25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26"/>
        <v>OK</v>
      </c>
      <c r="AI136" s="22">
        <f t="shared" si="27"/>
        <v>0</v>
      </c>
      <c r="AJ136" s="22">
        <f t="shared" si="28"/>
        <v>0</v>
      </c>
      <c r="AK136" s="22">
        <f t="shared" si="29"/>
        <v>0</v>
      </c>
      <c r="AL136" s="22">
        <f t="shared" si="30"/>
        <v>0</v>
      </c>
      <c r="AM136" s="22">
        <f t="shared" si="31"/>
        <v>0</v>
      </c>
      <c r="AN136" s="22">
        <f t="shared" si="32"/>
        <v>0</v>
      </c>
      <c r="AO136" s="418" t="b">
        <f t="shared" si="33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34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35"/>
        <v>0</v>
      </c>
      <c r="AW136" s="67">
        <f t="shared" si="36"/>
        <v>0</v>
      </c>
      <c r="AX136" s="397">
        <f t="shared" si="37"/>
        <v>0</v>
      </c>
      <c r="AY136" s="32"/>
      <c r="AZ136" s="32"/>
      <c r="BA136" s="423" t="str">
        <f t="shared" si="38"/>
        <v xml:space="preserve"> </v>
      </c>
    </row>
    <row r="137" spans="1:53" s="339" customFormat="1" ht="15" x14ac:dyDescent="0.2">
      <c r="A137" s="32"/>
      <c r="B137" s="32"/>
      <c r="C137" s="410">
        <f t="shared" si="39"/>
        <v>116</v>
      </c>
      <c r="D137" s="424"/>
      <c r="E137" s="424"/>
      <c r="F137" s="424"/>
      <c r="G137" s="410"/>
      <c r="H137" s="410"/>
      <c r="I137" s="413" t="str">
        <f t="shared" si="23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24"/>
        <v>-</v>
      </c>
      <c r="M137" s="425"/>
      <c r="N137" s="425"/>
      <c r="O137" s="160" t="str">
        <f t="shared" si="25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26"/>
        <v>OK</v>
      </c>
      <c r="AI137" s="22">
        <f t="shared" si="27"/>
        <v>0</v>
      </c>
      <c r="AJ137" s="22">
        <f t="shared" si="28"/>
        <v>0</v>
      </c>
      <c r="AK137" s="22">
        <f t="shared" si="29"/>
        <v>0</v>
      </c>
      <c r="AL137" s="22">
        <f t="shared" si="30"/>
        <v>0</v>
      </c>
      <c r="AM137" s="22">
        <f t="shared" si="31"/>
        <v>0</v>
      </c>
      <c r="AN137" s="22">
        <f t="shared" si="32"/>
        <v>0</v>
      </c>
      <c r="AO137" s="418" t="b">
        <f t="shared" si="33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34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35"/>
        <v>0</v>
      </c>
      <c r="AW137" s="67">
        <f t="shared" si="36"/>
        <v>0</v>
      </c>
      <c r="AX137" s="397">
        <f t="shared" si="37"/>
        <v>0</v>
      </c>
      <c r="AY137" s="32"/>
      <c r="AZ137" s="32"/>
      <c r="BA137" s="423" t="str">
        <f t="shared" si="38"/>
        <v xml:space="preserve"> </v>
      </c>
    </row>
    <row r="138" spans="1:53" s="339" customFormat="1" ht="15" x14ac:dyDescent="0.2">
      <c r="A138" s="32"/>
      <c r="B138" s="32"/>
      <c r="C138" s="410">
        <f t="shared" si="39"/>
        <v>117</v>
      </c>
      <c r="D138" s="424"/>
      <c r="E138" s="424"/>
      <c r="F138" s="424"/>
      <c r="G138" s="410"/>
      <c r="H138" s="410"/>
      <c r="I138" s="413" t="str">
        <f t="shared" si="23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24"/>
        <v>-</v>
      </c>
      <c r="M138" s="425"/>
      <c r="N138" s="425"/>
      <c r="O138" s="160" t="str">
        <f t="shared" si="25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26"/>
        <v>OK</v>
      </c>
      <c r="AI138" s="22">
        <f t="shared" si="27"/>
        <v>0</v>
      </c>
      <c r="AJ138" s="22">
        <f t="shared" si="28"/>
        <v>0</v>
      </c>
      <c r="AK138" s="22">
        <f t="shared" si="29"/>
        <v>0</v>
      </c>
      <c r="AL138" s="22">
        <f t="shared" si="30"/>
        <v>0</v>
      </c>
      <c r="AM138" s="22">
        <f t="shared" si="31"/>
        <v>0</v>
      </c>
      <c r="AN138" s="22">
        <f t="shared" si="32"/>
        <v>0</v>
      </c>
      <c r="AO138" s="418" t="b">
        <f t="shared" si="33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34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35"/>
        <v>0</v>
      </c>
      <c r="AW138" s="67">
        <f t="shared" si="36"/>
        <v>0</v>
      </c>
      <c r="AX138" s="397">
        <f t="shared" si="37"/>
        <v>0</v>
      </c>
      <c r="AY138" s="32"/>
      <c r="AZ138" s="32"/>
      <c r="BA138" s="423" t="str">
        <f t="shared" si="38"/>
        <v xml:space="preserve"> </v>
      </c>
    </row>
    <row r="139" spans="1:53" s="339" customFormat="1" ht="15" x14ac:dyDescent="0.2">
      <c r="A139" s="32"/>
      <c r="B139" s="32"/>
      <c r="C139" s="410">
        <f t="shared" si="39"/>
        <v>118</v>
      </c>
      <c r="D139" s="424"/>
      <c r="E139" s="424"/>
      <c r="F139" s="424"/>
      <c r="G139" s="410"/>
      <c r="H139" s="410"/>
      <c r="I139" s="413" t="str">
        <f t="shared" si="23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24"/>
        <v>-</v>
      </c>
      <c r="M139" s="425"/>
      <c r="N139" s="425"/>
      <c r="O139" s="160" t="str">
        <f t="shared" si="25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26"/>
        <v>OK</v>
      </c>
      <c r="AI139" s="22">
        <f t="shared" si="27"/>
        <v>0</v>
      </c>
      <c r="AJ139" s="22">
        <f t="shared" si="28"/>
        <v>0</v>
      </c>
      <c r="AK139" s="22">
        <f t="shared" si="29"/>
        <v>0</v>
      </c>
      <c r="AL139" s="22">
        <f t="shared" si="30"/>
        <v>0</v>
      </c>
      <c r="AM139" s="22">
        <f t="shared" si="31"/>
        <v>0</v>
      </c>
      <c r="AN139" s="22">
        <f t="shared" si="32"/>
        <v>0</v>
      </c>
      <c r="AO139" s="418" t="b">
        <f t="shared" si="33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34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35"/>
        <v>0</v>
      </c>
      <c r="AW139" s="67">
        <f t="shared" si="36"/>
        <v>0</v>
      </c>
      <c r="AX139" s="397">
        <f t="shared" si="37"/>
        <v>0</v>
      </c>
      <c r="AY139" s="32"/>
      <c r="AZ139" s="32"/>
      <c r="BA139" s="423" t="str">
        <f t="shared" si="38"/>
        <v xml:space="preserve"> </v>
      </c>
    </row>
    <row r="140" spans="1:53" s="339" customFormat="1" ht="15" x14ac:dyDescent="0.2">
      <c r="A140" s="32"/>
      <c r="B140" s="32"/>
      <c r="C140" s="410">
        <f t="shared" si="39"/>
        <v>119</v>
      </c>
      <c r="D140" s="424"/>
      <c r="E140" s="424"/>
      <c r="F140" s="424"/>
      <c r="G140" s="410"/>
      <c r="H140" s="410"/>
      <c r="I140" s="413" t="str">
        <f t="shared" si="23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24"/>
        <v>-</v>
      </c>
      <c r="M140" s="425"/>
      <c r="N140" s="425"/>
      <c r="O140" s="160" t="str">
        <f t="shared" si="25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26"/>
        <v>OK</v>
      </c>
      <c r="AI140" s="22">
        <f t="shared" si="27"/>
        <v>0</v>
      </c>
      <c r="AJ140" s="22">
        <f t="shared" si="28"/>
        <v>0</v>
      </c>
      <c r="AK140" s="22">
        <f t="shared" si="29"/>
        <v>0</v>
      </c>
      <c r="AL140" s="22">
        <f t="shared" si="30"/>
        <v>0</v>
      </c>
      <c r="AM140" s="22">
        <f t="shared" si="31"/>
        <v>0</v>
      </c>
      <c r="AN140" s="22">
        <f t="shared" si="32"/>
        <v>0</v>
      </c>
      <c r="AO140" s="418" t="b">
        <f t="shared" si="33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34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35"/>
        <v>0</v>
      </c>
      <c r="AW140" s="67">
        <f t="shared" si="36"/>
        <v>0</v>
      </c>
      <c r="AX140" s="397">
        <f t="shared" si="37"/>
        <v>0</v>
      </c>
      <c r="AY140" s="32"/>
      <c r="AZ140" s="32"/>
      <c r="BA140" s="423" t="str">
        <f t="shared" si="38"/>
        <v xml:space="preserve"> </v>
      </c>
    </row>
    <row r="141" spans="1:53" s="339" customFormat="1" ht="15" x14ac:dyDescent="0.2">
      <c r="A141" s="32"/>
      <c r="B141" s="32"/>
      <c r="C141" s="410">
        <f t="shared" si="39"/>
        <v>120</v>
      </c>
      <c r="D141" s="424"/>
      <c r="E141" s="424"/>
      <c r="F141" s="424"/>
      <c r="G141" s="410"/>
      <c r="H141" s="410"/>
      <c r="I141" s="413" t="str">
        <f t="shared" si="23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24"/>
        <v>-</v>
      </c>
      <c r="M141" s="425"/>
      <c r="N141" s="425"/>
      <c r="O141" s="160" t="str">
        <f t="shared" si="25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26"/>
        <v>OK</v>
      </c>
      <c r="AI141" s="22">
        <f t="shared" si="27"/>
        <v>0</v>
      </c>
      <c r="AJ141" s="22">
        <f t="shared" si="28"/>
        <v>0</v>
      </c>
      <c r="AK141" s="22">
        <f t="shared" si="29"/>
        <v>0</v>
      </c>
      <c r="AL141" s="22">
        <f t="shared" si="30"/>
        <v>0</v>
      </c>
      <c r="AM141" s="22">
        <f t="shared" si="31"/>
        <v>0</v>
      </c>
      <c r="AN141" s="22">
        <f t="shared" si="32"/>
        <v>0</v>
      </c>
      <c r="AO141" s="418" t="b">
        <f t="shared" si="33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34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35"/>
        <v>0</v>
      </c>
      <c r="AW141" s="67">
        <f t="shared" si="36"/>
        <v>0</v>
      </c>
      <c r="AX141" s="397">
        <f t="shared" si="37"/>
        <v>0</v>
      </c>
      <c r="AY141" s="32"/>
      <c r="AZ141" s="32"/>
      <c r="BA141" s="423" t="str">
        <f t="shared" si="38"/>
        <v xml:space="preserve"> </v>
      </c>
    </row>
    <row r="142" spans="1:53" s="339" customFormat="1" ht="15" x14ac:dyDescent="0.2">
      <c r="A142" s="32"/>
      <c r="B142" s="32"/>
      <c r="C142" s="410">
        <f t="shared" si="39"/>
        <v>121</v>
      </c>
      <c r="D142" s="424"/>
      <c r="E142" s="424"/>
      <c r="F142" s="424"/>
      <c r="G142" s="410"/>
      <c r="H142" s="410"/>
      <c r="I142" s="413" t="str">
        <f t="shared" si="23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24"/>
        <v>-</v>
      </c>
      <c r="M142" s="425"/>
      <c r="N142" s="425"/>
      <c r="O142" s="160" t="str">
        <f t="shared" si="25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26"/>
        <v>OK</v>
      </c>
      <c r="AI142" s="22">
        <f t="shared" si="27"/>
        <v>0</v>
      </c>
      <c r="AJ142" s="22">
        <f t="shared" si="28"/>
        <v>0</v>
      </c>
      <c r="AK142" s="22">
        <f t="shared" si="29"/>
        <v>0</v>
      </c>
      <c r="AL142" s="22">
        <f t="shared" si="30"/>
        <v>0</v>
      </c>
      <c r="AM142" s="22">
        <f t="shared" si="31"/>
        <v>0</v>
      </c>
      <c r="AN142" s="22">
        <f t="shared" si="32"/>
        <v>0</v>
      </c>
      <c r="AO142" s="418" t="b">
        <f t="shared" si="33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34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35"/>
        <v>0</v>
      </c>
      <c r="AW142" s="67">
        <f t="shared" si="36"/>
        <v>0</v>
      </c>
      <c r="AX142" s="397">
        <f t="shared" si="37"/>
        <v>0</v>
      </c>
      <c r="AY142" s="32"/>
      <c r="AZ142" s="32"/>
      <c r="BA142" s="423" t="str">
        <f t="shared" si="38"/>
        <v xml:space="preserve"> </v>
      </c>
    </row>
    <row r="143" spans="1:53" s="339" customFormat="1" ht="15" x14ac:dyDescent="0.2">
      <c r="A143" s="32"/>
      <c r="B143" s="32"/>
      <c r="C143" s="410">
        <f t="shared" si="39"/>
        <v>122</v>
      </c>
      <c r="D143" s="424"/>
      <c r="E143" s="424"/>
      <c r="F143" s="424"/>
      <c r="G143" s="410"/>
      <c r="H143" s="410"/>
      <c r="I143" s="413" t="str">
        <f t="shared" si="23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24"/>
        <v>-</v>
      </c>
      <c r="M143" s="425"/>
      <c r="N143" s="425"/>
      <c r="O143" s="160" t="str">
        <f t="shared" si="25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26"/>
        <v>OK</v>
      </c>
      <c r="AI143" s="22">
        <f t="shared" si="27"/>
        <v>0</v>
      </c>
      <c r="AJ143" s="22">
        <f t="shared" si="28"/>
        <v>0</v>
      </c>
      <c r="AK143" s="22">
        <f t="shared" si="29"/>
        <v>0</v>
      </c>
      <c r="AL143" s="22">
        <f t="shared" si="30"/>
        <v>0</v>
      </c>
      <c r="AM143" s="22">
        <f t="shared" si="31"/>
        <v>0</v>
      </c>
      <c r="AN143" s="22">
        <f t="shared" si="32"/>
        <v>0</v>
      </c>
      <c r="AO143" s="418" t="b">
        <f t="shared" si="33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34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35"/>
        <v>0</v>
      </c>
      <c r="AW143" s="67">
        <f t="shared" si="36"/>
        <v>0</v>
      </c>
      <c r="AX143" s="397">
        <f t="shared" si="37"/>
        <v>0</v>
      </c>
      <c r="AY143" s="32"/>
      <c r="AZ143" s="32"/>
      <c r="BA143" s="423" t="str">
        <f t="shared" si="38"/>
        <v xml:space="preserve"> </v>
      </c>
    </row>
    <row r="144" spans="1:53" s="339" customFormat="1" ht="15" x14ac:dyDescent="0.2">
      <c r="A144" s="32"/>
      <c r="B144" s="32"/>
      <c r="C144" s="410">
        <f t="shared" si="39"/>
        <v>123</v>
      </c>
      <c r="D144" s="424"/>
      <c r="E144" s="424"/>
      <c r="F144" s="424"/>
      <c r="G144" s="410"/>
      <c r="H144" s="410"/>
      <c r="I144" s="413" t="str">
        <f t="shared" si="23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24"/>
        <v>-</v>
      </c>
      <c r="M144" s="425"/>
      <c r="N144" s="425"/>
      <c r="O144" s="160" t="str">
        <f t="shared" si="25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26"/>
        <v>OK</v>
      </c>
      <c r="AI144" s="22">
        <f t="shared" si="27"/>
        <v>0</v>
      </c>
      <c r="AJ144" s="22">
        <f t="shared" si="28"/>
        <v>0</v>
      </c>
      <c r="AK144" s="22">
        <f t="shared" si="29"/>
        <v>0</v>
      </c>
      <c r="AL144" s="22">
        <f t="shared" si="30"/>
        <v>0</v>
      </c>
      <c r="AM144" s="22">
        <f t="shared" si="31"/>
        <v>0</v>
      </c>
      <c r="AN144" s="22">
        <f t="shared" si="32"/>
        <v>0</v>
      </c>
      <c r="AO144" s="418" t="b">
        <f t="shared" si="33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34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35"/>
        <v>0</v>
      </c>
      <c r="AW144" s="67">
        <f t="shared" si="36"/>
        <v>0</v>
      </c>
      <c r="AX144" s="397">
        <f t="shared" si="37"/>
        <v>0</v>
      </c>
      <c r="AY144" s="32"/>
      <c r="AZ144" s="32"/>
      <c r="BA144" s="423" t="str">
        <f t="shared" si="38"/>
        <v xml:space="preserve"> </v>
      </c>
    </row>
    <row r="145" spans="1:53" s="339" customFormat="1" ht="15" x14ac:dyDescent="0.2">
      <c r="A145" s="32"/>
      <c r="B145" s="32"/>
      <c r="C145" s="410">
        <f t="shared" si="39"/>
        <v>124</v>
      </c>
      <c r="D145" s="424"/>
      <c r="E145" s="424"/>
      <c r="F145" s="424"/>
      <c r="G145" s="410"/>
      <c r="H145" s="410"/>
      <c r="I145" s="413" t="str">
        <f t="shared" si="23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24"/>
        <v>-</v>
      </c>
      <c r="M145" s="425"/>
      <c r="N145" s="425"/>
      <c r="O145" s="160" t="str">
        <f t="shared" si="25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26"/>
        <v>OK</v>
      </c>
      <c r="AI145" s="22">
        <f t="shared" si="27"/>
        <v>0</v>
      </c>
      <c r="AJ145" s="22">
        <f t="shared" si="28"/>
        <v>0</v>
      </c>
      <c r="AK145" s="22">
        <f t="shared" si="29"/>
        <v>0</v>
      </c>
      <c r="AL145" s="22">
        <f t="shared" si="30"/>
        <v>0</v>
      </c>
      <c r="AM145" s="22">
        <f t="shared" si="31"/>
        <v>0</v>
      </c>
      <c r="AN145" s="22">
        <f t="shared" si="32"/>
        <v>0</v>
      </c>
      <c r="AO145" s="418" t="b">
        <f t="shared" si="33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34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35"/>
        <v>0</v>
      </c>
      <c r="AW145" s="67">
        <f t="shared" si="36"/>
        <v>0</v>
      </c>
      <c r="AX145" s="397">
        <f t="shared" si="37"/>
        <v>0</v>
      </c>
      <c r="AY145" s="32"/>
      <c r="AZ145" s="32"/>
      <c r="BA145" s="423" t="str">
        <f t="shared" si="38"/>
        <v xml:space="preserve"> </v>
      </c>
    </row>
    <row r="146" spans="1:53" s="339" customFormat="1" ht="15" x14ac:dyDescent="0.2">
      <c r="A146" s="32"/>
      <c r="B146" s="32"/>
      <c r="C146" s="410">
        <f t="shared" si="39"/>
        <v>125</v>
      </c>
      <c r="D146" s="424"/>
      <c r="E146" s="424"/>
      <c r="F146" s="424"/>
      <c r="G146" s="410"/>
      <c r="H146" s="410"/>
      <c r="I146" s="413" t="str">
        <f t="shared" si="23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24"/>
        <v>-</v>
      </c>
      <c r="M146" s="425"/>
      <c r="N146" s="425"/>
      <c r="O146" s="160" t="str">
        <f t="shared" si="25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26"/>
        <v>OK</v>
      </c>
      <c r="AI146" s="22">
        <f t="shared" si="27"/>
        <v>0</v>
      </c>
      <c r="AJ146" s="22">
        <f t="shared" si="28"/>
        <v>0</v>
      </c>
      <c r="AK146" s="22">
        <f t="shared" si="29"/>
        <v>0</v>
      </c>
      <c r="AL146" s="22">
        <f t="shared" si="30"/>
        <v>0</v>
      </c>
      <c r="AM146" s="22">
        <f t="shared" si="31"/>
        <v>0</v>
      </c>
      <c r="AN146" s="22">
        <f t="shared" si="32"/>
        <v>0</v>
      </c>
      <c r="AO146" s="418" t="b">
        <f t="shared" si="33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34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35"/>
        <v>0</v>
      </c>
      <c r="AW146" s="67">
        <f t="shared" si="36"/>
        <v>0</v>
      </c>
      <c r="AX146" s="397">
        <f t="shared" si="37"/>
        <v>0</v>
      </c>
      <c r="AY146" s="32"/>
      <c r="AZ146" s="32"/>
      <c r="BA146" s="423" t="str">
        <f t="shared" si="38"/>
        <v xml:space="preserve"> </v>
      </c>
    </row>
    <row r="147" spans="1:53" s="339" customFormat="1" ht="15" x14ac:dyDescent="0.2">
      <c r="A147" s="32"/>
      <c r="B147" s="32"/>
      <c r="C147" s="410">
        <f t="shared" si="39"/>
        <v>126</v>
      </c>
      <c r="D147" s="424"/>
      <c r="E147" s="424"/>
      <c r="F147" s="424"/>
      <c r="G147" s="410"/>
      <c r="H147" s="410"/>
      <c r="I147" s="413" t="str">
        <f t="shared" si="23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24"/>
        <v>-</v>
      </c>
      <c r="M147" s="425"/>
      <c r="N147" s="425"/>
      <c r="O147" s="160" t="str">
        <f t="shared" si="25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26"/>
        <v>OK</v>
      </c>
      <c r="AI147" s="22">
        <f t="shared" si="27"/>
        <v>0</v>
      </c>
      <c r="AJ147" s="22">
        <f t="shared" si="28"/>
        <v>0</v>
      </c>
      <c r="AK147" s="22">
        <f t="shared" si="29"/>
        <v>0</v>
      </c>
      <c r="AL147" s="22">
        <f t="shared" si="30"/>
        <v>0</v>
      </c>
      <c r="AM147" s="22">
        <f t="shared" si="31"/>
        <v>0</v>
      </c>
      <c r="AN147" s="22">
        <f t="shared" si="32"/>
        <v>0</v>
      </c>
      <c r="AO147" s="418" t="b">
        <f t="shared" si="33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34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35"/>
        <v>0</v>
      </c>
      <c r="AW147" s="67">
        <f t="shared" si="36"/>
        <v>0</v>
      </c>
      <c r="AX147" s="397">
        <f t="shared" si="37"/>
        <v>0</v>
      </c>
      <c r="AY147" s="32"/>
      <c r="AZ147" s="32"/>
      <c r="BA147" s="423" t="str">
        <f t="shared" si="38"/>
        <v xml:space="preserve"> </v>
      </c>
    </row>
    <row r="148" spans="1:53" s="339" customFormat="1" ht="15" x14ac:dyDescent="0.2">
      <c r="A148" s="32"/>
      <c r="B148" s="32"/>
      <c r="C148" s="410">
        <f t="shared" si="39"/>
        <v>127</v>
      </c>
      <c r="D148" s="424"/>
      <c r="E148" s="424"/>
      <c r="F148" s="424"/>
      <c r="G148" s="410"/>
      <c r="H148" s="410"/>
      <c r="I148" s="413" t="str">
        <f t="shared" si="23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24"/>
        <v>-</v>
      </c>
      <c r="M148" s="425"/>
      <c r="N148" s="425"/>
      <c r="O148" s="160" t="str">
        <f t="shared" si="25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26"/>
        <v>OK</v>
      </c>
      <c r="AI148" s="22">
        <f t="shared" si="27"/>
        <v>0</v>
      </c>
      <c r="AJ148" s="22">
        <f t="shared" si="28"/>
        <v>0</v>
      </c>
      <c r="AK148" s="22">
        <f t="shared" si="29"/>
        <v>0</v>
      </c>
      <c r="AL148" s="22">
        <f t="shared" si="30"/>
        <v>0</v>
      </c>
      <c r="AM148" s="22">
        <f t="shared" si="31"/>
        <v>0</v>
      </c>
      <c r="AN148" s="22">
        <f t="shared" si="32"/>
        <v>0</v>
      </c>
      <c r="AO148" s="418" t="b">
        <f t="shared" si="33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34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35"/>
        <v>0</v>
      </c>
      <c r="AW148" s="67">
        <f t="shared" si="36"/>
        <v>0</v>
      </c>
      <c r="AX148" s="397">
        <f t="shared" si="37"/>
        <v>0</v>
      </c>
      <c r="AY148" s="32"/>
      <c r="AZ148" s="32"/>
      <c r="BA148" s="423" t="str">
        <f t="shared" si="38"/>
        <v xml:space="preserve"> </v>
      </c>
    </row>
    <row r="149" spans="1:53" s="339" customFormat="1" ht="15" x14ac:dyDescent="0.2">
      <c r="A149" s="32"/>
      <c r="B149" s="32"/>
      <c r="C149" s="410">
        <f t="shared" si="39"/>
        <v>128</v>
      </c>
      <c r="D149" s="424"/>
      <c r="E149" s="424"/>
      <c r="F149" s="424"/>
      <c r="G149" s="410"/>
      <c r="H149" s="410"/>
      <c r="I149" s="413" t="str">
        <f t="shared" si="23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24"/>
        <v>-</v>
      </c>
      <c r="M149" s="425"/>
      <c r="N149" s="425"/>
      <c r="O149" s="160" t="str">
        <f t="shared" si="25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26"/>
        <v>OK</v>
      </c>
      <c r="AI149" s="22">
        <f t="shared" si="27"/>
        <v>0</v>
      </c>
      <c r="AJ149" s="22">
        <f t="shared" si="28"/>
        <v>0</v>
      </c>
      <c r="AK149" s="22">
        <f t="shared" si="29"/>
        <v>0</v>
      </c>
      <c r="AL149" s="22">
        <f t="shared" si="30"/>
        <v>0</v>
      </c>
      <c r="AM149" s="22">
        <f t="shared" si="31"/>
        <v>0</v>
      </c>
      <c r="AN149" s="22">
        <f t="shared" si="32"/>
        <v>0</v>
      </c>
      <c r="AO149" s="418" t="b">
        <f t="shared" si="33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34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35"/>
        <v>0</v>
      </c>
      <c r="AW149" s="67">
        <f t="shared" si="36"/>
        <v>0</v>
      </c>
      <c r="AX149" s="397">
        <f t="shared" si="37"/>
        <v>0</v>
      </c>
      <c r="AY149" s="32"/>
      <c r="AZ149" s="32"/>
      <c r="BA149" s="423" t="str">
        <f t="shared" si="38"/>
        <v xml:space="preserve"> </v>
      </c>
    </row>
    <row r="150" spans="1:53" s="339" customFormat="1" ht="15" x14ac:dyDescent="0.2">
      <c r="A150" s="32"/>
      <c r="B150" s="32"/>
      <c r="C150" s="410">
        <f t="shared" si="39"/>
        <v>129</v>
      </c>
      <c r="D150" s="424"/>
      <c r="E150" s="424"/>
      <c r="F150" s="424"/>
      <c r="G150" s="410"/>
      <c r="H150" s="410"/>
      <c r="I150" s="413" t="str">
        <f t="shared" ref="I150:I265" si="40">IF(K150="s",A150*B150,"-")</f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ref="L150:L265" si="41">IF(K150="s",AT150,AP150)</f>
        <v>-</v>
      </c>
      <c r="M150" s="425"/>
      <c r="N150" s="425"/>
      <c r="O150" s="160" t="str">
        <f t="shared" ref="O150:O265" si="42">IF(K150="S",IF(D150&lt;E150,E150,D150),"-")</f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ref="AH150:AH265" si="43">IF(F150&gt;(A150*12),"error","OK")</f>
        <v>OK</v>
      </c>
      <c r="AI150" s="22">
        <f t="shared" ref="AI150:AI265" si="44">IF(O150="-",0,IF(O150&gt;7.999,1,0))</f>
        <v>0</v>
      </c>
      <c r="AJ150" s="22">
        <f t="shared" ref="AJ150:AJ265" si="45">IF(O150&lt;8,IF(O150&gt;3.999,1,0),0)</f>
        <v>0</v>
      </c>
      <c r="AK150" s="22">
        <f t="shared" ref="AK150:AK265" si="46">IF(O150&lt;4,IF(O150&gt;0,1,0),0)</f>
        <v>0</v>
      </c>
      <c r="AL150" s="22">
        <f t="shared" ref="AL150:AL265" si="47">IF(K150="S",1,0)</f>
        <v>0</v>
      </c>
      <c r="AM150" s="22">
        <f t="shared" ref="AM150:AM265" si="48">IF(K150="C",1,0)</f>
        <v>0</v>
      </c>
      <c r="AN150" s="22">
        <f t="shared" ref="AN150:AN265" si="49">IF(K150="c",F150/12,0)</f>
        <v>0</v>
      </c>
      <c r="AO150" s="418" t="b">
        <f t="shared" ref="AO150:AO265" si="50">IF(K150="s",IF(A150&gt;B150,A150,B150))</f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ref="AR150:AR265" si="51">IF(K150="s",J150,"-")</f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35"/>
        <v>0</v>
      </c>
      <c r="AW150" s="67">
        <f t="shared" si="36"/>
        <v>0</v>
      </c>
      <c r="AX150" s="397">
        <f t="shared" si="37"/>
        <v>0</v>
      </c>
      <c r="AY150" s="32"/>
      <c r="AZ150" s="32"/>
      <c r="BA150" s="423" t="str">
        <f t="shared" si="38"/>
        <v xml:space="preserve"> </v>
      </c>
    </row>
    <row r="151" spans="1:53" s="339" customFormat="1" ht="15" x14ac:dyDescent="0.2">
      <c r="A151" s="32"/>
      <c r="B151" s="32"/>
      <c r="C151" s="410">
        <f t="shared" si="39"/>
        <v>130</v>
      </c>
      <c r="D151" s="424"/>
      <c r="E151" s="424"/>
      <c r="F151" s="424"/>
      <c r="G151" s="410"/>
      <c r="H151" s="410"/>
      <c r="I151" s="413" t="str">
        <f t="shared" si="40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41"/>
        <v>-</v>
      </c>
      <c r="M151" s="425"/>
      <c r="N151" s="425"/>
      <c r="O151" s="160" t="str">
        <f t="shared" si="42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43"/>
        <v>OK</v>
      </c>
      <c r="AI151" s="22">
        <f t="shared" si="44"/>
        <v>0</v>
      </c>
      <c r="AJ151" s="22">
        <f t="shared" si="45"/>
        <v>0</v>
      </c>
      <c r="AK151" s="22">
        <f t="shared" si="46"/>
        <v>0</v>
      </c>
      <c r="AL151" s="22">
        <f t="shared" si="47"/>
        <v>0</v>
      </c>
      <c r="AM151" s="22">
        <f t="shared" si="48"/>
        <v>0</v>
      </c>
      <c r="AN151" s="22">
        <f t="shared" si="49"/>
        <v>0</v>
      </c>
      <c r="AO151" s="418" t="b">
        <f t="shared" si="50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51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ref="AV151:AV266" si="52">IF(AI151=1,AT151,0)</f>
        <v>0</v>
      </c>
      <c r="AW151" s="67">
        <f t="shared" ref="AW151:AW266" si="53">IF(AJ151=1,AT151,0)</f>
        <v>0</v>
      </c>
      <c r="AX151" s="397">
        <f t="shared" ref="AX151:AX266" si="54">IF(AK151=1,AT151,0)</f>
        <v>0</v>
      </c>
      <c r="AY151" s="32"/>
      <c r="AZ151" s="32"/>
      <c r="BA151" s="423" t="str">
        <f t="shared" ref="BA151:BA266" si="55">IF(BB151="s",(AV151+AW151)/16*AX151/12," ")</f>
        <v xml:space="preserve"> </v>
      </c>
    </row>
    <row r="152" spans="1:53" s="339" customFormat="1" ht="15" x14ac:dyDescent="0.2">
      <c r="A152" s="32"/>
      <c r="B152" s="32"/>
      <c r="C152" s="410">
        <f t="shared" ref="C152:C267" si="56">C151+1</f>
        <v>131</v>
      </c>
      <c r="D152" s="424"/>
      <c r="E152" s="424"/>
      <c r="F152" s="424"/>
      <c r="G152" s="410"/>
      <c r="H152" s="410"/>
      <c r="I152" s="413" t="str">
        <f t="shared" si="40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41"/>
        <v>-</v>
      </c>
      <c r="M152" s="425"/>
      <c r="N152" s="425"/>
      <c r="O152" s="160" t="str">
        <f t="shared" si="42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43"/>
        <v>OK</v>
      </c>
      <c r="AI152" s="22">
        <f t="shared" si="44"/>
        <v>0</v>
      </c>
      <c r="AJ152" s="22">
        <f t="shared" si="45"/>
        <v>0</v>
      </c>
      <c r="AK152" s="22">
        <f t="shared" si="46"/>
        <v>0</v>
      </c>
      <c r="AL152" s="22">
        <f t="shared" si="47"/>
        <v>0</v>
      </c>
      <c r="AM152" s="22">
        <f t="shared" si="48"/>
        <v>0</v>
      </c>
      <c r="AN152" s="22">
        <f t="shared" si="49"/>
        <v>0</v>
      </c>
      <c r="AO152" s="418" t="b">
        <f t="shared" si="50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51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52"/>
        <v>0</v>
      </c>
      <c r="AW152" s="67">
        <f t="shared" si="53"/>
        <v>0</v>
      </c>
      <c r="AX152" s="397">
        <f t="shared" si="54"/>
        <v>0</v>
      </c>
      <c r="AY152" s="32"/>
      <c r="AZ152" s="32"/>
      <c r="BA152" s="423" t="str">
        <f t="shared" si="55"/>
        <v xml:space="preserve"> </v>
      </c>
    </row>
    <row r="153" spans="1:53" s="339" customFormat="1" ht="15" x14ac:dyDescent="0.2">
      <c r="A153" s="32"/>
      <c r="B153" s="32"/>
      <c r="C153" s="410">
        <f t="shared" si="56"/>
        <v>132</v>
      </c>
      <c r="D153" s="424"/>
      <c r="E153" s="424"/>
      <c r="F153" s="424"/>
      <c r="G153" s="410"/>
      <c r="H153" s="410"/>
      <c r="I153" s="413" t="str">
        <f t="shared" si="40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41"/>
        <v>-</v>
      </c>
      <c r="M153" s="425"/>
      <c r="N153" s="425"/>
      <c r="O153" s="160" t="str">
        <f t="shared" si="42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43"/>
        <v>OK</v>
      </c>
      <c r="AI153" s="22">
        <f t="shared" si="44"/>
        <v>0</v>
      </c>
      <c r="AJ153" s="22">
        <f t="shared" si="45"/>
        <v>0</v>
      </c>
      <c r="AK153" s="22">
        <f t="shared" si="46"/>
        <v>0</v>
      </c>
      <c r="AL153" s="22">
        <f t="shared" si="47"/>
        <v>0</v>
      </c>
      <c r="AM153" s="22">
        <f t="shared" si="48"/>
        <v>0</v>
      </c>
      <c r="AN153" s="22">
        <f t="shared" si="49"/>
        <v>0</v>
      </c>
      <c r="AO153" s="418" t="b">
        <f t="shared" si="50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51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52"/>
        <v>0</v>
      </c>
      <c r="AW153" s="67">
        <f t="shared" si="53"/>
        <v>0</v>
      </c>
      <c r="AX153" s="397">
        <f t="shared" si="54"/>
        <v>0</v>
      </c>
      <c r="AY153" s="32"/>
      <c r="AZ153" s="32"/>
      <c r="BA153" s="423" t="str">
        <f t="shared" si="55"/>
        <v xml:space="preserve"> </v>
      </c>
    </row>
    <row r="154" spans="1:53" s="339" customFormat="1" ht="15" x14ac:dyDescent="0.2">
      <c r="A154" s="32"/>
      <c r="B154" s="32"/>
      <c r="C154" s="410">
        <f t="shared" si="56"/>
        <v>133</v>
      </c>
      <c r="D154" s="424"/>
      <c r="E154" s="424"/>
      <c r="F154" s="424"/>
      <c r="G154" s="410"/>
      <c r="H154" s="410"/>
      <c r="I154" s="413" t="str">
        <f t="shared" si="40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41"/>
        <v>-</v>
      </c>
      <c r="M154" s="425"/>
      <c r="N154" s="425"/>
      <c r="O154" s="160" t="str">
        <f t="shared" si="42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43"/>
        <v>OK</v>
      </c>
      <c r="AI154" s="22">
        <f t="shared" si="44"/>
        <v>0</v>
      </c>
      <c r="AJ154" s="22">
        <f t="shared" si="45"/>
        <v>0</v>
      </c>
      <c r="AK154" s="22">
        <f t="shared" si="46"/>
        <v>0</v>
      </c>
      <c r="AL154" s="22">
        <f t="shared" si="47"/>
        <v>0</v>
      </c>
      <c r="AM154" s="22">
        <f t="shared" si="48"/>
        <v>0</v>
      </c>
      <c r="AN154" s="22">
        <f t="shared" si="49"/>
        <v>0</v>
      </c>
      <c r="AO154" s="418" t="b">
        <f t="shared" si="50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51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52"/>
        <v>0</v>
      </c>
      <c r="AW154" s="67">
        <f t="shared" si="53"/>
        <v>0</v>
      </c>
      <c r="AX154" s="397">
        <f t="shared" si="54"/>
        <v>0</v>
      </c>
      <c r="AY154" s="32"/>
      <c r="AZ154" s="32"/>
      <c r="BA154" s="423" t="str">
        <f t="shared" si="55"/>
        <v xml:space="preserve"> </v>
      </c>
    </row>
    <row r="155" spans="1:53" s="339" customFormat="1" ht="15" x14ac:dyDescent="0.2">
      <c r="A155" s="32"/>
      <c r="B155" s="32"/>
      <c r="C155" s="410">
        <f t="shared" si="56"/>
        <v>134</v>
      </c>
      <c r="D155" s="424"/>
      <c r="E155" s="424"/>
      <c r="F155" s="424"/>
      <c r="G155" s="410"/>
      <c r="H155" s="410"/>
      <c r="I155" s="413" t="str">
        <f t="shared" si="40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41"/>
        <v>-</v>
      </c>
      <c r="M155" s="425"/>
      <c r="N155" s="425"/>
      <c r="O155" s="160" t="str">
        <f t="shared" si="42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43"/>
        <v>OK</v>
      </c>
      <c r="AI155" s="22">
        <f t="shared" si="44"/>
        <v>0</v>
      </c>
      <c r="AJ155" s="22">
        <f t="shared" si="45"/>
        <v>0</v>
      </c>
      <c r="AK155" s="22">
        <f t="shared" si="46"/>
        <v>0</v>
      </c>
      <c r="AL155" s="22">
        <f t="shared" si="47"/>
        <v>0</v>
      </c>
      <c r="AM155" s="22">
        <f t="shared" si="48"/>
        <v>0</v>
      </c>
      <c r="AN155" s="22">
        <f t="shared" si="49"/>
        <v>0</v>
      </c>
      <c r="AO155" s="418" t="b">
        <f t="shared" si="50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51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52"/>
        <v>0</v>
      </c>
      <c r="AW155" s="67">
        <f t="shared" si="53"/>
        <v>0</v>
      </c>
      <c r="AX155" s="397">
        <f t="shared" si="54"/>
        <v>0</v>
      </c>
      <c r="AY155" s="32"/>
      <c r="AZ155" s="32"/>
      <c r="BA155" s="423" t="str">
        <f t="shared" si="55"/>
        <v xml:space="preserve"> </v>
      </c>
    </row>
    <row r="156" spans="1:53" s="339" customFormat="1" ht="15" x14ac:dyDescent="0.2">
      <c r="A156" s="32"/>
      <c r="B156" s="32"/>
      <c r="C156" s="410">
        <f t="shared" si="56"/>
        <v>135</v>
      </c>
      <c r="D156" s="424"/>
      <c r="E156" s="424"/>
      <c r="F156" s="424"/>
      <c r="G156" s="410"/>
      <c r="H156" s="410"/>
      <c r="I156" s="413" t="str">
        <f t="shared" si="40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41"/>
        <v>-</v>
      </c>
      <c r="M156" s="425"/>
      <c r="N156" s="425"/>
      <c r="O156" s="160" t="str">
        <f t="shared" si="42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43"/>
        <v>OK</v>
      </c>
      <c r="AI156" s="22">
        <f t="shared" si="44"/>
        <v>0</v>
      </c>
      <c r="AJ156" s="22">
        <f t="shared" si="45"/>
        <v>0</v>
      </c>
      <c r="AK156" s="22">
        <f t="shared" si="46"/>
        <v>0</v>
      </c>
      <c r="AL156" s="22">
        <f t="shared" si="47"/>
        <v>0</v>
      </c>
      <c r="AM156" s="22">
        <f t="shared" si="48"/>
        <v>0</v>
      </c>
      <c r="AN156" s="22">
        <f t="shared" si="49"/>
        <v>0</v>
      </c>
      <c r="AO156" s="418" t="b">
        <f t="shared" si="50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51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52"/>
        <v>0</v>
      </c>
      <c r="AW156" s="67">
        <f t="shared" si="53"/>
        <v>0</v>
      </c>
      <c r="AX156" s="397">
        <f t="shared" si="54"/>
        <v>0</v>
      </c>
      <c r="AY156" s="32"/>
      <c r="AZ156" s="32"/>
      <c r="BA156" s="423" t="str">
        <f t="shared" si="55"/>
        <v xml:space="preserve"> </v>
      </c>
    </row>
    <row r="157" spans="1:53" s="339" customFormat="1" ht="15" x14ac:dyDescent="0.2">
      <c r="A157" s="32"/>
      <c r="B157" s="32"/>
      <c r="C157" s="410">
        <f t="shared" si="56"/>
        <v>136</v>
      </c>
      <c r="D157" s="424"/>
      <c r="E157" s="424"/>
      <c r="F157" s="424"/>
      <c r="G157" s="410"/>
      <c r="H157" s="410"/>
      <c r="I157" s="413" t="str">
        <f t="shared" si="40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41"/>
        <v>-</v>
      </c>
      <c r="M157" s="425"/>
      <c r="N157" s="425"/>
      <c r="O157" s="160" t="str">
        <f t="shared" si="42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43"/>
        <v>OK</v>
      </c>
      <c r="AI157" s="22">
        <f t="shared" si="44"/>
        <v>0</v>
      </c>
      <c r="AJ157" s="22">
        <f t="shared" si="45"/>
        <v>0</v>
      </c>
      <c r="AK157" s="22">
        <f t="shared" si="46"/>
        <v>0</v>
      </c>
      <c r="AL157" s="22">
        <f t="shared" si="47"/>
        <v>0</v>
      </c>
      <c r="AM157" s="22">
        <f t="shared" si="48"/>
        <v>0</v>
      </c>
      <c r="AN157" s="22">
        <f t="shared" si="49"/>
        <v>0</v>
      </c>
      <c r="AO157" s="418" t="b">
        <f t="shared" si="50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51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52"/>
        <v>0</v>
      </c>
      <c r="AW157" s="67">
        <f t="shared" si="53"/>
        <v>0</v>
      </c>
      <c r="AX157" s="397">
        <f t="shared" si="54"/>
        <v>0</v>
      </c>
      <c r="AY157" s="32"/>
      <c r="AZ157" s="32"/>
      <c r="BA157" s="423" t="str">
        <f t="shared" si="55"/>
        <v xml:space="preserve"> </v>
      </c>
    </row>
    <row r="158" spans="1:53" s="339" customFormat="1" ht="15" x14ac:dyDescent="0.2">
      <c r="A158" s="32"/>
      <c r="B158" s="32"/>
      <c r="C158" s="410">
        <f t="shared" si="56"/>
        <v>137</v>
      </c>
      <c r="D158" s="424"/>
      <c r="E158" s="424"/>
      <c r="F158" s="424"/>
      <c r="G158" s="410"/>
      <c r="H158" s="410"/>
      <c r="I158" s="413" t="str">
        <f t="shared" si="40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41"/>
        <v>-</v>
      </c>
      <c r="M158" s="425"/>
      <c r="N158" s="425"/>
      <c r="O158" s="160" t="str">
        <f t="shared" si="42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43"/>
        <v>OK</v>
      </c>
      <c r="AI158" s="22">
        <f t="shared" si="44"/>
        <v>0</v>
      </c>
      <c r="AJ158" s="22">
        <f t="shared" si="45"/>
        <v>0</v>
      </c>
      <c r="AK158" s="22">
        <f t="shared" si="46"/>
        <v>0</v>
      </c>
      <c r="AL158" s="22">
        <f t="shared" si="47"/>
        <v>0</v>
      </c>
      <c r="AM158" s="22">
        <f t="shared" si="48"/>
        <v>0</v>
      </c>
      <c r="AN158" s="22">
        <f t="shared" si="49"/>
        <v>0</v>
      </c>
      <c r="AO158" s="418" t="b">
        <f t="shared" si="50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51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52"/>
        <v>0</v>
      </c>
      <c r="AW158" s="67">
        <f t="shared" si="53"/>
        <v>0</v>
      </c>
      <c r="AX158" s="397">
        <f t="shared" si="54"/>
        <v>0</v>
      </c>
      <c r="AY158" s="32"/>
      <c r="AZ158" s="32"/>
      <c r="BA158" s="423" t="str">
        <f t="shared" si="55"/>
        <v xml:space="preserve"> </v>
      </c>
    </row>
    <row r="159" spans="1:53" s="339" customFormat="1" ht="15" x14ac:dyDescent="0.2">
      <c r="A159" s="32"/>
      <c r="B159" s="32"/>
      <c r="C159" s="410">
        <f t="shared" si="56"/>
        <v>138</v>
      </c>
      <c r="D159" s="424"/>
      <c r="E159" s="424"/>
      <c r="F159" s="424"/>
      <c r="G159" s="410"/>
      <c r="H159" s="410"/>
      <c r="I159" s="413" t="str">
        <f t="shared" si="40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41"/>
        <v>-</v>
      </c>
      <c r="M159" s="425"/>
      <c r="N159" s="425"/>
      <c r="O159" s="160" t="str">
        <f t="shared" si="42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43"/>
        <v>OK</v>
      </c>
      <c r="AI159" s="22">
        <f t="shared" si="44"/>
        <v>0</v>
      </c>
      <c r="AJ159" s="22">
        <f t="shared" si="45"/>
        <v>0</v>
      </c>
      <c r="AK159" s="22">
        <f t="shared" si="46"/>
        <v>0</v>
      </c>
      <c r="AL159" s="22">
        <f t="shared" si="47"/>
        <v>0</v>
      </c>
      <c r="AM159" s="22">
        <f t="shared" si="48"/>
        <v>0</v>
      </c>
      <c r="AN159" s="22">
        <f t="shared" si="49"/>
        <v>0</v>
      </c>
      <c r="AO159" s="418" t="b">
        <f t="shared" si="50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51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52"/>
        <v>0</v>
      </c>
      <c r="AW159" s="67">
        <f t="shared" si="53"/>
        <v>0</v>
      </c>
      <c r="AX159" s="397">
        <f t="shared" si="54"/>
        <v>0</v>
      </c>
      <c r="AY159" s="32"/>
      <c r="AZ159" s="32"/>
      <c r="BA159" s="423" t="str">
        <f t="shared" si="55"/>
        <v xml:space="preserve"> </v>
      </c>
    </row>
    <row r="160" spans="1:53" s="339" customFormat="1" ht="15" x14ac:dyDescent="0.2">
      <c r="A160" s="32"/>
      <c r="B160" s="32"/>
      <c r="C160" s="410">
        <f t="shared" si="56"/>
        <v>139</v>
      </c>
      <c r="D160" s="424"/>
      <c r="E160" s="424"/>
      <c r="F160" s="424"/>
      <c r="G160" s="410"/>
      <c r="H160" s="410"/>
      <c r="I160" s="413" t="str">
        <f t="shared" si="40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41"/>
        <v>-</v>
      </c>
      <c r="M160" s="425"/>
      <c r="N160" s="425"/>
      <c r="O160" s="160" t="str">
        <f t="shared" si="42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43"/>
        <v>OK</v>
      </c>
      <c r="AI160" s="22">
        <f t="shared" si="44"/>
        <v>0</v>
      </c>
      <c r="AJ160" s="22">
        <f t="shared" si="45"/>
        <v>0</v>
      </c>
      <c r="AK160" s="22">
        <f t="shared" si="46"/>
        <v>0</v>
      </c>
      <c r="AL160" s="22">
        <f t="shared" si="47"/>
        <v>0</v>
      </c>
      <c r="AM160" s="22">
        <f t="shared" si="48"/>
        <v>0</v>
      </c>
      <c r="AN160" s="22">
        <f t="shared" si="49"/>
        <v>0</v>
      </c>
      <c r="AO160" s="418" t="b">
        <f t="shared" si="50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51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52"/>
        <v>0</v>
      </c>
      <c r="AW160" s="67">
        <f t="shared" si="53"/>
        <v>0</v>
      </c>
      <c r="AX160" s="397">
        <f t="shared" si="54"/>
        <v>0</v>
      </c>
      <c r="AY160" s="32"/>
      <c r="AZ160" s="32"/>
      <c r="BA160" s="423" t="str">
        <f t="shared" si="55"/>
        <v xml:space="preserve"> </v>
      </c>
    </row>
    <row r="161" spans="1:53" s="339" customFormat="1" ht="15" x14ac:dyDescent="0.2">
      <c r="A161" s="32"/>
      <c r="B161" s="32"/>
      <c r="C161" s="410">
        <f t="shared" si="56"/>
        <v>140</v>
      </c>
      <c r="D161" s="424"/>
      <c r="E161" s="424"/>
      <c r="F161" s="424"/>
      <c r="G161" s="410"/>
      <c r="H161" s="410"/>
      <c r="I161" s="413" t="str">
        <f t="shared" si="40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41"/>
        <v>-</v>
      </c>
      <c r="M161" s="425"/>
      <c r="N161" s="425"/>
      <c r="O161" s="160" t="str">
        <f t="shared" si="42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43"/>
        <v>OK</v>
      </c>
      <c r="AI161" s="22">
        <f t="shared" si="44"/>
        <v>0</v>
      </c>
      <c r="AJ161" s="22">
        <f t="shared" si="45"/>
        <v>0</v>
      </c>
      <c r="AK161" s="22">
        <f t="shared" si="46"/>
        <v>0</v>
      </c>
      <c r="AL161" s="22">
        <f t="shared" si="47"/>
        <v>0</v>
      </c>
      <c r="AM161" s="22">
        <f t="shared" si="48"/>
        <v>0</v>
      </c>
      <c r="AN161" s="22">
        <f t="shared" si="49"/>
        <v>0</v>
      </c>
      <c r="AO161" s="418" t="b">
        <f t="shared" si="50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51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52"/>
        <v>0</v>
      </c>
      <c r="AW161" s="67">
        <f t="shared" si="53"/>
        <v>0</v>
      </c>
      <c r="AX161" s="397">
        <f t="shared" si="54"/>
        <v>0</v>
      </c>
      <c r="AY161" s="32"/>
      <c r="AZ161" s="32"/>
      <c r="BA161" s="423" t="str">
        <f t="shared" si="55"/>
        <v xml:space="preserve"> </v>
      </c>
    </row>
    <row r="162" spans="1:53" s="339" customFormat="1" ht="15" x14ac:dyDescent="0.2">
      <c r="A162" s="32"/>
      <c r="B162" s="32"/>
      <c r="C162" s="410">
        <f t="shared" si="56"/>
        <v>141</v>
      </c>
      <c r="D162" s="424"/>
      <c r="E162" s="424"/>
      <c r="F162" s="424"/>
      <c r="G162" s="410"/>
      <c r="H162" s="410"/>
      <c r="I162" s="413" t="str">
        <f t="shared" si="40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41"/>
        <v>-</v>
      </c>
      <c r="M162" s="425"/>
      <c r="N162" s="425"/>
      <c r="O162" s="160" t="str">
        <f t="shared" si="42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43"/>
        <v>OK</v>
      </c>
      <c r="AI162" s="22">
        <f t="shared" si="44"/>
        <v>0</v>
      </c>
      <c r="AJ162" s="22">
        <f t="shared" si="45"/>
        <v>0</v>
      </c>
      <c r="AK162" s="22">
        <f t="shared" si="46"/>
        <v>0</v>
      </c>
      <c r="AL162" s="22">
        <f t="shared" si="47"/>
        <v>0</v>
      </c>
      <c r="AM162" s="22">
        <f t="shared" si="48"/>
        <v>0</v>
      </c>
      <c r="AN162" s="22">
        <f t="shared" si="49"/>
        <v>0</v>
      </c>
      <c r="AO162" s="418" t="b">
        <f t="shared" si="50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51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52"/>
        <v>0</v>
      </c>
      <c r="AW162" s="67">
        <f t="shared" si="53"/>
        <v>0</v>
      </c>
      <c r="AX162" s="397">
        <f t="shared" si="54"/>
        <v>0</v>
      </c>
      <c r="AY162" s="32"/>
      <c r="AZ162" s="32"/>
      <c r="BA162" s="423" t="str">
        <f t="shared" si="55"/>
        <v xml:space="preserve"> </v>
      </c>
    </row>
    <row r="163" spans="1:53" s="339" customFormat="1" ht="15" x14ac:dyDescent="0.2">
      <c r="A163" s="32"/>
      <c r="B163" s="32"/>
      <c r="C163" s="410">
        <f t="shared" si="56"/>
        <v>142</v>
      </c>
      <c r="D163" s="424"/>
      <c r="E163" s="424"/>
      <c r="F163" s="424"/>
      <c r="G163" s="410"/>
      <c r="H163" s="410"/>
      <c r="I163" s="413" t="str">
        <f t="shared" si="40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41"/>
        <v>-</v>
      </c>
      <c r="M163" s="425"/>
      <c r="N163" s="425"/>
      <c r="O163" s="160" t="str">
        <f t="shared" si="42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43"/>
        <v>OK</v>
      </c>
      <c r="AI163" s="22">
        <f t="shared" si="44"/>
        <v>0</v>
      </c>
      <c r="AJ163" s="22">
        <f t="shared" si="45"/>
        <v>0</v>
      </c>
      <c r="AK163" s="22">
        <f t="shared" si="46"/>
        <v>0</v>
      </c>
      <c r="AL163" s="22">
        <f t="shared" si="47"/>
        <v>0</v>
      </c>
      <c r="AM163" s="22">
        <f t="shared" si="48"/>
        <v>0</v>
      </c>
      <c r="AN163" s="22">
        <f t="shared" si="49"/>
        <v>0</v>
      </c>
      <c r="AO163" s="418" t="b">
        <f t="shared" si="50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51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52"/>
        <v>0</v>
      </c>
      <c r="AW163" s="67">
        <f t="shared" si="53"/>
        <v>0</v>
      </c>
      <c r="AX163" s="397">
        <f t="shared" si="54"/>
        <v>0</v>
      </c>
      <c r="AY163" s="32"/>
      <c r="AZ163" s="32"/>
      <c r="BA163" s="423" t="str">
        <f t="shared" si="55"/>
        <v xml:space="preserve"> </v>
      </c>
    </row>
    <row r="164" spans="1:53" s="339" customFormat="1" ht="15" x14ac:dyDescent="0.2">
      <c r="A164" s="32"/>
      <c r="B164" s="32"/>
      <c r="C164" s="410">
        <f t="shared" si="56"/>
        <v>143</v>
      </c>
      <c r="D164" s="424"/>
      <c r="E164" s="424"/>
      <c r="F164" s="424"/>
      <c r="G164" s="410"/>
      <c r="H164" s="410"/>
      <c r="I164" s="413" t="str">
        <f t="shared" si="40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41"/>
        <v>-</v>
      </c>
      <c r="M164" s="425"/>
      <c r="N164" s="425"/>
      <c r="O164" s="160" t="str">
        <f t="shared" si="42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43"/>
        <v>OK</v>
      </c>
      <c r="AI164" s="22">
        <f t="shared" si="44"/>
        <v>0</v>
      </c>
      <c r="AJ164" s="22">
        <f t="shared" si="45"/>
        <v>0</v>
      </c>
      <c r="AK164" s="22">
        <f t="shared" si="46"/>
        <v>0</v>
      </c>
      <c r="AL164" s="22">
        <f t="shared" si="47"/>
        <v>0</v>
      </c>
      <c r="AM164" s="22">
        <f t="shared" si="48"/>
        <v>0</v>
      </c>
      <c r="AN164" s="22">
        <f t="shared" si="49"/>
        <v>0</v>
      </c>
      <c r="AO164" s="418" t="b">
        <f t="shared" si="50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51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52"/>
        <v>0</v>
      </c>
      <c r="AW164" s="67">
        <f t="shared" si="53"/>
        <v>0</v>
      </c>
      <c r="AX164" s="397">
        <f t="shared" si="54"/>
        <v>0</v>
      </c>
      <c r="AY164" s="32"/>
      <c r="AZ164" s="32"/>
      <c r="BA164" s="423" t="str">
        <f t="shared" si="55"/>
        <v xml:space="preserve"> </v>
      </c>
    </row>
    <row r="165" spans="1:53" s="339" customFormat="1" ht="15" x14ac:dyDescent="0.2">
      <c r="A165" s="32"/>
      <c r="B165" s="32"/>
      <c r="C165" s="410">
        <f t="shared" si="56"/>
        <v>144</v>
      </c>
      <c r="D165" s="424"/>
      <c r="E165" s="424"/>
      <c r="F165" s="424"/>
      <c r="G165" s="410"/>
      <c r="H165" s="410"/>
      <c r="I165" s="413" t="str">
        <f t="shared" si="40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41"/>
        <v>-</v>
      </c>
      <c r="M165" s="425"/>
      <c r="N165" s="425"/>
      <c r="O165" s="160" t="str">
        <f t="shared" si="42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43"/>
        <v>OK</v>
      </c>
      <c r="AI165" s="22">
        <f t="shared" si="44"/>
        <v>0</v>
      </c>
      <c r="AJ165" s="22">
        <f t="shared" si="45"/>
        <v>0</v>
      </c>
      <c r="AK165" s="22">
        <f t="shared" si="46"/>
        <v>0</v>
      </c>
      <c r="AL165" s="22">
        <f t="shared" si="47"/>
        <v>0</v>
      </c>
      <c r="AM165" s="22">
        <f t="shared" si="48"/>
        <v>0</v>
      </c>
      <c r="AN165" s="22">
        <f t="shared" si="49"/>
        <v>0</v>
      </c>
      <c r="AO165" s="418" t="b">
        <f t="shared" si="50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51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52"/>
        <v>0</v>
      </c>
      <c r="AW165" s="67">
        <f t="shared" si="53"/>
        <v>0</v>
      </c>
      <c r="AX165" s="397">
        <f t="shared" si="54"/>
        <v>0</v>
      </c>
      <c r="AY165" s="32"/>
      <c r="AZ165" s="32"/>
      <c r="BA165" s="423" t="str">
        <f t="shared" si="55"/>
        <v xml:space="preserve"> </v>
      </c>
    </row>
    <row r="166" spans="1:53" s="339" customFormat="1" ht="15" x14ac:dyDescent="0.2">
      <c r="A166" s="32"/>
      <c r="B166" s="32"/>
      <c r="C166" s="410">
        <f t="shared" si="56"/>
        <v>145</v>
      </c>
      <c r="D166" s="424"/>
      <c r="E166" s="424"/>
      <c r="F166" s="424"/>
      <c r="G166" s="410"/>
      <c r="H166" s="410"/>
      <c r="I166" s="413" t="str">
        <f t="shared" si="40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41"/>
        <v>-</v>
      </c>
      <c r="M166" s="425"/>
      <c r="N166" s="425"/>
      <c r="O166" s="160" t="str">
        <f t="shared" si="42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43"/>
        <v>OK</v>
      </c>
      <c r="AI166" s="22">
        <f t="shared" si="44"/>
        <v>0</v>
      </c>
      <c r="AJ166" s="22">
        <f t="shared" si="45"/>
        <v>0</v>
      </c>
      <c r="AK166" s="22">
        <f t="shared" si="46"/>
        <v>0</v>
      </c>
      <c r="AL166" s="22">
        <f t="shared" si="47"/>
        <v>0</v>
      </c>
      <c r="AM166" s="22">
        <f t="shared" si="48"/>
        <v>0</v>
      </c>
      <c r="AN166" s="22">
        <f t="shared" si="49"/>
        <v>0</v>
      </c>
      <c r="AO166" s="418" t="b">
        <f t="shared" si="50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51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52"/>
        <v>0</v>
      </c>
      <c r="AW166" s="67">
        <f t="shared" si="53"/>
        <v>0</v>
      </c>
      <c r="AX166" s="397">
        <f t="shared" si="54"/>
        <v>0</v>
      </c>
      <c r="AY166" s="32"/>
      <c r="AZ166" s="32"/>
      <c r="BA166" s="423" t="str">
        <f t="shared" si="55"/>
        <v xml:space="preserve"> </v>
      </c>
    </row>
    <row r="167" spans="1:53" s="339" customFormat="1" ht="15" x14ac:dyDescent="0.2">
      <c r="A167" s="32"/>
      <c r="B167" s="32"/>
      <c r="C167" s="410">
        <f t="shared" si="56"/>
        <v>146</v>
      </c>
      <c r="D167" s="424"/>
      <c r="E167" s="424"/>
      <c r="F167" s="424"/>
      <c r="G167" s="410"/>
      <c r="H167" s="410"/>
      <c r="I167" s="413" t="str">
        <f t="shared" si="40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41"/>
        <v>-</v>
      </c>
      <c r="M167" s="425"/>
      <c r="N167" s="425"/>
      <c r="O167" s="160" t="str">
        <f t="shared" si="42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43"/>
        <v>OK</v>
      </c>
      <c r="AI167" s="22">
        <f t="shared" si="44"/>
        <v>0</v>
      </c>
      <c r="AJ167" s="22">
        <f t="shared" si="45"/>
        <v>0</v>
      </c>
      <c r="AK167" s="22">
        <f t="shared" si="46"/>
        <v>0</v>
      </c>
      <c r="AL167" s="22">
        <f t="shared" si="47"/>
        <v>0</v>
      </c>
      <c r="AM167" s="22">
        <f t="shared" si="48"/>
        <v>0</v>
      </c>
      <c r="AN167" s="22">
        <f t="shared" si="49"/>
        <v>0</v>
      </c>
      <c r="AO167" s="418" t="b">
        <f t="shared" si="50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51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52"/>
        <v>0</v>
      </c>
      <c r="AW167" s="67">
        <f t="shared" si="53"/>
        <v>0</v>
      </c>
      <c r="AX167" s="397">
        <f t="shared" si="54"/>
        <v>0</v>
      </c>
      <c r="AY167" s="32"/>
      <c r="AZ167" s="32"/>
      <c r="BA167" s="423" t="str">
        <f t="shared" si="55"/>
        <v xml:space="preserve"> </v>
      </c>
    </row>
    <row r="168" spans="1:53" s="339" customFormat="1" ht="15" x14ac:dyDescent="0.2">
      <c r="A168" s="32"/>
      <c r="B168" s="32"/>
      <c r="C168" s="410">
        <f t="shared" si="56"/>
        <v>147</v>
      </c>
      <c r="D168" s="424"/>
      <c r="E168" s="424"/>
      <c r="F168" s="424"/>
      <c r="G168" s="410"/>
      <c r="H168" s="410"/>
      <c r="I168" s="413" t="str">
        <f t="shared" si="40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41"/>
        <v>-</v>
      </c>
      <c r="M168" s="425"/>
      <c r="N168" s="425"/>
      <c r="O168" s="160" t="str">
        <f t="shared" si="42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43"/>
        <v>OK</v>
      </c>
      <c r="AI168" s="22">
        <f t="shared" si="44"/>
        <v>0</v>
      </c>
      <c r="AJ168" s="22">
        <f t="shared" si="45"/>
        <v>0</v>
      </c>
      <c r="AK168" s="22">
        <f t="shared" si="46"/>
        <v>0</v>
      </c>
      <c r="AL168" s="22">
        <f t="shared" si="47"/>
        <v>0</v>
      </c>
      <c r="AM168" s="22">
        <f t="shared" si="48"/>
        <v>0</v>
      </c>
      <c r="AN168" s="22">
        <f t="shared" si="49"/>
        <v>0</v>
      </c>
      <c r="AO168" s="418" t="b">
        <f t="shared" si="50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51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52"/>
        <v>0</v>
      </c>
      <c r="AW168" s="67">
        <f t="shared" si="53"/>
        <v>0</v>
      </c>
      <c r="AX168" s="397">
        <f t="shared" si="54"/>
        <v>0</v>
      </c>
      <c r="AY168" s="32"/>
      <c r="AZ168" s="32"/>
      <c r="BA168" s="423" t="str">
        <f t="shared" si="55"/>
        <v xml:space="preserve"> </v>
      </c>
    </row>
    <row r="169" spans="1:53" s="339" customFormat="1" ht="15" x14ac:dyDescent="0.2">
      <c r="A169" s="32"/>
      <c r="B169" s="32"/>
      <c r="C169" s="410">
        <f t="shared" si="56"/>
        <v>148</v>
      </c>
      <c r="D169" s="424"/>
      <c r="E169" s="424"/>
      <c r="F169" s="424"/>
      <c r="G169" s="410"/>
      <c r="H169" s="410"/>
      <c r="I169" s="413" t="str">
        <f t="shared" si="40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41"/>
        <v>-</v>
      </c>
      <c r="M169" s="425"/>
      <c r="N169" s="425"/>
      <c r="O169" s="160" t="str">
        <f t="shared" si="42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43"/>
        <v>OK</v>
      </c>
      <c r="AI169" s="22">
        <f t="shared" si="44"/>
        <v>0</v>
      </c>
      <c r="AJ169" s="22">
        <f t="shared" si="45"/>
        <v>0</v>
      </c>
      <c r="AK169" s="22">
        <f t="shared" si="46"/>
        <v>0</v>
      </c>
      <c r="AL169" s="22">
        <f t="shared" si="47"/>
        <v>0</v>
      </c>
      <c r="AM169" s="22">
        <f t="shared" si="48"/>
        <v>0</v>
      </c>
      <c r="AN169" s="22">
        <f t="shared" si="49"/>
        <v>0</v>
      </c>
      <c r="AO169" s="418" t="b">
        <f t="shared" si="50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51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52"/>
        <v>0</v>
      </c>
      <c r="AW169" s="67">
        <f t="shared" si="53"/>
        <v>0</v>
      </c>
      <c r="AX169" s="397">
        <f t="shared" si="54"/>
        <v>0</v>
      </c>
      <c r="AY169" s="32"/>
      <c r="AZ169" s="32"/>
      <c r="BA169" s="423" t="str">
        <f t="shared" si="55"/>
        <v xml:space="preserve"> </v>
      </c>
    </row>
    <row r="170" spans="1:53" s="339" customFormat="1" ht="15" x14ac:dyDescent="0.2">
      <c r="A170" s="32"/>
      <c r="B170" s="32"/>
      <c r="C170" s="410">
        <f t="shared" si="56"/>
        <v>149</v>
      </c>
      <c r="D170" s="424"/>
      <c r="E170" s="424"/>
      <c r="F170" s="424"/>
      <c r="G170" s="410"/>
      <c r="H170" s="410"/>
      <c r="I170" s="413" t="str">
        <f t="shared" si="40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41"/>
        <v>-</v>
      </c>
      <c r="M170" s="425"/>
      <c r="N170" s="425"/>
      <c r="O170" s="160" t="str">
        <f t="shared" si="42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43"/>
        <v>OK</v>
      </c>
      <c r="AI170" s="22">
        <f t="shared" si="44"/>
        <v>0</v>
      </c>
      <c r="AJ170" s="22">
        <f t="shared" si="45"/>
        <v>0</v>
      </c>
      <c r="AK170" s="22">
        <f t="shared" si="46"/>
        <v>0</v>
      </c>
      <c r="AL170" s="22">
        <f t="shared" si="47"/>
        <v>0</v>
      </c>
      <c r="AM170" s="22">
        <f t="shared" si="48"/>
        <v>0</v>
      </c>
      <c r="AN170" s="22">
        <f t="shared" si="49"/>
        <v>0</v>
      </c>
      <c r="AO170" s="418" t="b">
        <f t="shared" si="50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51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52"/>
        <v>0</v>
      </c>
      <c r="AW170" s="67">
        <f t="shared" si="53"/>
        <v>0</v>
      </c>
      <c r="AX170" s="397">
        <f t="shared" si="54"/>
        <v>0</v>
      </c>
      <c r="AY170" s="32"/>
      <c r="AZ170" s="32"/>
      <c r="BA170" s="423" t="str">
        <f t="shared" si="55"/>
        <v xml:space="preserve"> </v>
      </c>
    </row>
    <row r="171" spans="1:53" s="339" customFormat="1" ht="15" x14ac:dyDescent="0.2">
      <c r="A171" s="32"/>
      <c r="B171" s="32"/>
      <c r="C171" s="410">
        <f t="shared" si="56"/>
        <v>150</v>
      </c>
      <c r="D171" s="424"/>
      <c r="E171" s="424"/>
      <c r="F171" s="424"/>
      <c r="G171" s="410"/>
      <c r="H171" s="410"/>
      <c r="I171" s="413" t="str">
        <f t="shared" si="40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41"/>
        <v>-</v>
      </c>
      <c r="M171" s="425"/>
      <c r="N171" s="425"/>
      <c r="O171" s="160" t="str">
        <f t="shared" si="42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43"/>
        <v>OK</v>
      </c>
      <c r="AI171" s="22">
        <f t="shared" si="44"/>
        <v>0</v>
      </c>
      <c r="AJ171" s="22">
        <f t="shared" si="45"/>
        <v>0</v>
      </c>
      <c r="AK171" s="22">
        <f t="shared" si="46"/>
        <v>0</v>
      </c>
      <c r="AL171" s="22">
        <f t="shared" si="47"/>
        <v>0</v>
      </c>
      <c r="AM171" s="22">
        <f t="shared" si="48"/>
        <v>0</v>
      </c>
      <c r="AN171" s="22">
        <f t="shared" si="49"/>
        <v>0</v>
      </c>
      <c r="AO171" s="418" t="b">
        <f t="shared" si="50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51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52"/>
        <v>0</v>
      </c>
      <c r="AW171" s="67">
        <f t="shared" si="53"/>
        <v>0</v>
      </c>
      <c r="AX171" s="397">
        <f t="shared" si="54"/>
        <v>0</v>
      </c>
      <c r="AY171" s="32"/>
      <c r="AZ171" s="32"/>
      <c r="BA171" s="423" t="str">
        <f t="shared" si="55"/>
        <v xml:space="preserve"> </v>
      </c>
    </row>
    <row r="172" spans="1:53" s="339" customFormat="1" ht="15" x14ac:dyDescent="0.2">
      <c r="A172" s="32"/>
      <c r="B172" s="32"/>
      <c r="C172" s="410">
        <f t="shared" si="56"/>
        <v>151</v>
      </c>
      <c r="D172" s="424"/>
      <c r="E172" s="424"/>
      <c r="F172" s="424"/>
      <c r="G172" s="410"/>
      <c r="H172" s="410"/>
      <c r="I172" s="413" t="str">
        <f t="shared" si="40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41"/>
        <v>-</v>
      </c>
      <c r="M172" s="425"/>
      <c r="N172" s="425"/>
      <c r="O172" s="160" t="str">
        <f t="shared" si="42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43"/>
        <v>OK</v>
      </c>
      <c r="AI172" s="22">
        <f t="shared" si="44"/>
        <v>0</v>
      </c>
      <c r="AJ172" s="22">
        <f t="shared" si="45"/>
        <v>0</v>
      </c>
      <c r="AK172" s="22">
        <f t="shared" si="46"/>
        <v>0</v>
      </c>
      <c r="AL172" s="22">
        <f t="shared" si="47"/>
        <v>0</v>
      </c>
      <c r="AM172" s="22">
        <f t="shared" si="48"/>
        <v>0</v>
      </c>
      <c r="AN172" s="22">
        <f t="shared" si="49"/>
        <v>0</v>
      </c>
      <c r="AO172" s="418" t="b">
        <f t="shared" si="50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51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52"/>
        <v>0</v>
      </c>
      <c r="AW172" s="67">
        <f t="shared" si="53"/>
        <v>0</v>
      </c>
      <c r="AX172" s="397">
        <f t="shared" si="54"/>
        <v>0</v>
      </c>
      <c r="AY172" s="32"/>
      <c r="AZ172" s="32"/>
      <c r="BA172" s="423" t="str">
        <f t="shared" si="55"/>
        <v xml:space="preserve"> </v>
      </c>
    </row>
    <row r="173" spans="1:53" s="339" customFormat="1" ht="15" x14ac:dyDescent="0.2">
      <c r="A173" s="32"/>
      <c r="B173" s="32"/>
      <c r="C173" s="410">
        <f t="shared" si="56"/>
        <v>152</v>
      </c>
      <c r="D173" s="424"/>
      <c r="E173" s="424"/>
      <c r="F173" s="424"/>
      <c r="G173" s="410"/>
      <c r="H173" s="410"/>
      <c r="I173" s="413" t="str">
        <f t="shared" si="40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41"/>
        <v>-</v>
      </c>
      <c r="M173" s="425"/>
      <c r="N173" s="425"/>
      <c r="O173" s="160" t="str">
        <f t="shared" si="42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43"/>
        <v>OK</v>
      </c>
      <c r="AI173" s="22">
        <f t="shared" si="44"/>
        <v>0</v>
      </c>
      <c r="AJ173" s="22">
        <f t="shared" si="45"/>
        <v>0</v>
      </c>
      <c r="AK173" s="22">
        <f t="shared" si="46"/>
        <v>0</v>
      </c>
      <c r="AL173" s="22">
        <f t="shared" si="47"/>
        <v>0</v>
      </c>
      <c r="AM173" s="22">
        <f t="shared" si="48"/>
        <v>0</v>
      </c>
      <c r="AN173" s="22">
        <f t="shared" si="49"/>
        <v>0</v>
      </c>
      <c r="AO173" s="418" t="b">
        <f t="shared" si="50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51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52"/>
        <v>0</v>
      </c>
      <c r="AW173" s="67">
        <f t="shared" si="53"/>
        <v>0</v>
      </c>
      <c r="AX173" s="397">
        <f t="shared" si="54"/>
        <v>0</v>
      </c>
      <c r="AY173" s="32"/>
      <c r="AZ173" s="32"/>
      <c r="BA173" s="423" t="str">
        <f t="shared" si="55"/>
        <v xml:space="preserve"> </v>
      </c>
    </row>
    <row r="174" spans="1:53" s="339" customFormat="1" ht="15" x14ac:dyDescent="0.2">
      <c r="A174" s="32"/>
      <c r="B174" s="32"/>
      <c r="C174" s="410">
        <f t="shared" si="56"/>
        <v>153</v>
      </c>
      <c r="D174" s="424"/>
      <c r="E174" s="424"/>
      <c r="F174" s="424"/>
      <c r="G174" s="410"/>
      <c r="H174" s="410"/>
      <c r="I174" s="413" t="str">
        <f t="shared" si="40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41"/>
        <v>-</v>
      </c>
      <c r="M174" s="425"/>
      <c r="N174" s="425"/>
      <c r="O174" s="160" t="str">
        <f t="shared" si="42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43"/>
        <v>OK</v>
      </c>
      <c r="AI174" s="22">
        <f t="shared" si="44"/>
        <v>0</v>
      </c>
      <c r="AJ174" s="22">
        <f t="shared" si="45"/>
        <v>0</v>
      </c>
      <c r="AK174" s="22">
        <f t="shared" si="46"/>
        <v>0</v>
      </c>
      <c r="AL174" s="22">
        <f t="shared" si="47"/>
        <v>0</v>
      </c>
      <c r="AM174" s="22">
        <f t="shared" si="48"/>
        <v>0</v>
      </c>
      <c r="AN174" s="22">
        <f t="shared" si="49"/>
        <v>0</v>
      </c>
      <c r="AO174" s="418" t="b">
        <f t="shared" si="50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51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52"/>
        <v>0</v>
      </c>
      <c r="AW174" s="67">
        <f t="shared" si="53"/>
        <v>0</v>
      </c>
      <c r="AX174" s="397">
        <f t="shared" si="54"/>
        <v>0</v>
      </c>
      <c r="AY174" s="32"/>
      <c r="AZ174" s="32"/>
      <c r="BA174" s="423" t="str">
        <f t="shared" si="55"/>
        <v xml:space="preserve"> </v>
      </c>
    </row>
    <row r="175" spans="1:53" s="339" customFormat="1" ht="15" x14ac:dyDescent="0.2">
      <c r="A175" s="32"/>
      <c r="B175" s="32"/>
      <c r="C175" s="410">
        <f t="shared" si="56"/>
        <v>154</v>
      </c>
      <c r="D175" s="424"/>
      <c r="E175" s="424"/>
      <c r="F175" s="424"/>
      <c r="G175" s="410"/>
      <c r="H175" s="410"/>
      <c r="I175" s="413" t="str">
        <f t="shared" si="40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41"/>
        <v>-</v>
      </c>
      <c r="M175" s="425"/>
      <c r="N175" s="425"/>
      <c r="O175" s="160" t="str">
        <f t="shared" si="42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43"/>
        <v>OK</v>
      </c>
      <c r="AI175" s="22">
        <f t="shared" si="44"/>
        <v>0</v>
      </c>
      <c r="AJ175" s="22">
        <f t="shared" si="45"/>
        <v>0</v>
      </c>
      <c r="AK175" s="22">
        <f t="shared" si="46"/>
        <v>0</v>
      </c>
      <c r="AL175" s="22">
        <f t="shared" si="47"/>
        <v>0</v>
      </c>
      <c r="AM175" s="22">
        <f t="shared" si="48"/>
        <v>0</v>
      </c>
      <c r="AN175" s="22">
        <f t="shared" si="49"/>
        <v>0</v>
      </c>
      <c r="AO175" s="418" t="b">
        <f t="shared" si="50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51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52"/>
        <v>0</v>
      </c>
      <c r="AW175" s="67">
        <f t="shared" si="53"/>
        <v>0</v>
      </c>
      <c r="AX175" s="397">
        <f t="shared" si="54"/>
        <v>0</v>
      </c>
      <c r="AY175" s="32"/>
      <c r="AZ175" s="32"/>
      <c r="BA175" s="423" t="str">
        <f t="shared" si="55"/>
        <v xml:space="preserve"> </v>
      </c>
    </row>
    <row r="176" spans="1:53" s="339" customFormat="1" ht="15" x14ac:dyDescent="0.2">
      <c r="A176" s="32"/>
      <c r="B176" s="32"/>
      <c r="C176" s="410">
        <f t="shared" si="56"/>
        <v>155</v>
      </c>
      <c r="D176" s="424"/>
      <c r="E176" s="424"/>
      <c r="F176" s="424"/>
      <c r="G176" s="410"/>
      <c r="H176" s="410"/>
      <c r="I176" s="413" t="str">
        <f t="shared" si="40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41"/>
        <v>-</v>
      </c>
      <c r="M176" s="425"/>
      <c r="N176" s="425"/>
      <c r="O176" s="160" t="str">
        <f t="shared" si="42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43"/>
        <v>OK</v>
      </c>
      <c r="AI176" s="22">
        <f t="shared" si="44"/>
        <v>0</v>
      </c>
      <c r="AJ176" s="22">
        <f t="shared" si="45"/>
        <v>0</v>
      </c>
      <c r="AK176" s="22">
        <f t="shared" si="46"/>
        <v>0</v>
      </c>
      <c r="AL176" s="22">
        <f t="shared" si="47"/>
        <v>0</v>
      </c>
      <c r="AM176" s="22">
        <f t="shared" si="48"/>
        <v>0</v>
      </c>
      <c r="AN176" s="22">
        <f t="shared" si="49"/>
        <v>0</v>
      </c>
      <c r="AO176" s="418" t="b">
        <f t="shared" si="50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51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52"/>
        <v>0</v>
      </c>
      <c r="AW176" s="67">
        <f t="shared" si="53"/>
        <v>0</v>
      </c>
      <c r="AX176" s="397">
        <f t="shared" si="54"/>
        <v>0</v>
      </c>
      <c r="AY176" s="32"/>
      <c r="AZ176" s="32"/>
      <c r="BA176" s="423" t="str">
        <f t="shared" si="55"/>
        <v xml:space="preserve"> </v>
      </c>
    </row>
    <row r="177" spans="1:53" s="339" customFormat="1" ht="15" x14ac:dyDescent="0.2">
      <c r="A177" s="32"/>
      <c r="B177" s="32"/>
      <c r="C177" s="410">
        <f t="shared" si="56"/>
        <v>156</v>
      </c>
      <c r="D177" s="424"/>
      <c r="E177" s="424"/>
      <c r="F177" s="424"/>
      <c r="G177" s="410"/>
      <c r="H177" s="410"/>
      <c r="I177" s="413" t="str">
        <f t="shared" si="40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41"/>
        <v>-</v>
      </c>
      <c r="M177" s="425"/>
      <c r="N177" s="425"/>
      <c r="O177" s="160" t="str">
        <f t="shared" si="42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43"/>
        <v>OK</v>
      </c>
      <c r="AI177" s="22">
        <f t="shared" si="44"/>
        <v>0</v>
      </c>
      <c r="AJ177" s="22">
        <f t="shared" si="45"/>
        <v>0</v>
      </c>
      <c r="AK177" s="22">
        <f t="shared" si="46"/>
        <v>0</v>
      </c>
      <c r="AL177" s="22">
        <f t="shared" si="47"/>
        <v>0</v>
      </c>
      <c r="AM177" s="22">
        <f t="shared" si="48"/>
        <v>0</v>
      </c>
      <c r="AN177" s="22">
        <f t="shared" si="49"/>
        <v>0</v>
      </c>
      <c r="AO177" s="418" t="b">
        <f t="shared" si="50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51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52"/>
        <v>0</v>
      </c>
      <c r="AW177" s="67">
        <f t="shared" si="53"/>
        <v>0</v>
      </c>
      <c r="AX177" s="397">
        <f t="shared" si="54"/>
        <v>0</v>
      </c>
      <c r="AY177" s="32"/>
      <c r="AZ177" s="32"/>
      <c r="BA177" s="423" t="str">
        <f t="shared" si="55"/>
        <v xml:space="preserve"> </v>
      </c>
    </row>
    <row r="178" spans="1:53" s="339" customFormat="1" ht="15" x14ac:dyDescent="0.2">
      <c r="A178" s="32"/>
      <c r="B178" s="32"/>
      <c r="C178" s="410">
        <f t="shared" si="56"/>
        <v>157</v>
      </c>
      <c r="D178" s="424"/>
      <c r="E178" s="424"/>
      <c r="F178" s="424"/>
      <c r="G178" s="410"/>
      <c r="H178" s="410"/>
      <c r="I178" s="413" t="str">
        <f t="shared" si="40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41"/>
        <v>-</v>
      </c>
      <c r="M178" s="425"/>
      <c r="N178" s="425"/>
      <c r="O178" s="160" t="str">
        <f t="shared" si="42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43"/>
        <v>OK</v>
      </c>
      <c r="AI178" s="22">
        <f t="shared" si="44"/>
        <v>0</v>
      </c>
      <c r="AJ178" s="22">
        <f t="shared" si="45"/>
        <v>0</v>
      </c>
      <c r="AK178" s="22">
        <f t="shared" si="46"/>
        <v>0</v>
      </c>
      <c r="AL178" s="22">
        <f t="shared" si="47"/>
        <v>0</v>
      </c>
      <c r="AM178" s="22">
        <f t="shared" si="48"/>
        <v>0</v>
      </c>
      <c r="AN178" s="22">
        <f t="shared" si="49"/>
        <v>0</v>
      </c>
      <c r="AO178" s="418" t="b">
        <f t="shared" si="50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51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52"/>
        <v>0</v>
      </c>
      <c r="AW178" s="67">
        <f t="shared" si="53"/>
        <v>0</v>
      </c>
      <c r="AX178" s="397">
        <f t="shared" si="54"/>
        <v>0</v>
      </c>
      <c r="AY178" s="32"/>
      <c r="AZ178" s="32"/>
      <c r="BA178" s="423" t="str">
        <f t="shared" si="55"/>
        <v xml:space="preserve"> </v>
      </c>
    </row>
    <row r="179" spans="1:53" s="339" customFormat="1" ht="15" x14ac:dyDescent="0.2">
      <c r="A179" s="32"/>
      <c r="B179" s="32"/>
      <c r="C179" s="410">
        <f t="shared" si="56"/>
        <v>158</v>
      </c>
      <c r="D179" s="424"/>
      <c r="E179" s="424"/>
      <c r="F179" s="424"/>
      <c r="G179" s="410"/>
      <c r="H179" s="410"/>
      <c r="I179" s="413" t="str">
        <f t="shared" si="40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41"/>
        <v>-</v>
      </c>
      <c r="M179" s="425"/>
      <c r="N179" s="425"/>
      <c r="O179" s="160" t="str">
        <f t="shared" si="42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43"/>
        <v>OK</v>
      </c>
      <c r="AI179" s="22">
        <f t="shared" si="44"/>
        <v>0</v>
      </c>
      <c r="AJ179" s="22">
        <f t="shared" si="45"/>
        <v>0</v>
      </c>
      <c r="AK179" s="22">
        <f t="shared" si="46"/>
        <v>0</v>
      </c>
      <c r="AL179" s="22">
        <f t="shared" si="47"/>
        <v>0</v>
      </c>
      <c r="AM179" s="22">
        <f t="shared" si="48"/>
        <v>0</v>
      </c>
      <c r="AN179" s="22">
        <f t="shared" si="49"/>
        <v>0</v>
      </c>
      <c r="AO179" s="418" t="b">
        <f t="shared" si="50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51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52"/>
        <v>0</v>
      </c>
      <c r="AW179" s="67">
        <f t="shared" si="53"/>
        <v>0</v>
      </c>
      <c r="AX179" s="397">
        <f t="shared" si="54"/>
        <v>0</v>
      </c>
      <c r="AY179" s="32"/>
      <c r="AZ179" s="32"/>
      <c r="BA179" s="423" t="str">
        <f t="shared" si="55"/>
        <v xml:space="preserve"> </v>
      </c>
    </row>
    <row r="180" spans="1:53" s="339" customFormat="1" ht="15" x14ac:dyDescent="0.2">
      <c r="A180" s="32"/>
      <c r="B180" s="32"/>
      <c r="C180" s="410">
        <f t="shared" si="56"/>
        <v>159</v>
      </c>
      <c r="D180" s="424"/>
      <c r="E180" s="424"/>
      <c r="F180" s="424"/>
      <c r="G180" s="410"/>
      <c r="H180" s="410"/>
      <c r="I180" s="413" t="str">
        <f t="shared" si="40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41"/>
        <v>-</v>
      </c>
      <c r="M180" s="425"/>
      <c r="N180" s="425"/>
      <c r="O180" s="160" t="str">
        <f t="shared" si="42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43"/>
        <v>OK</v>
      </c>
      <c r="AI180" s="22">
        <f t="shared" si="44"/>
        <v>0</v>
      </c>
      <c r="AJ180" s="22">
        <f t="shared" si="45"/>
        <v>0</v>
      </c>
      <c r="AK180" s="22">
        <f t="shared" si="46"/>
        <v>0</v>
      </c>
      <c r="AL180" s="22">
        <f t="shared" si="47"/>
        <v>0</v>
      </c>
      <c r="AM180" s="22">
        <f t="shared" si="48"/>
        <v>0</v>
      </c>
      <c r="AN180" s="22">
        <f t="shared" si="49"/>
        <v>0</v>
      </c>
      <c r="AO180" s="418" t="b">
        <f t="shared" si="50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51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52"/>
        <v>0</v>
      </c>
      <c r="AW180" s="67">
        <f t="shared" si="53"/>
        <v>0</v>
      </c>
      <c r="AX180" s="397">
        <f t="shared" si="54"/>
        <v>0</v>
      </c>
      <c r="AY180" s="32"/>
      <c r="AZ180" s="32"/>
      <c r="BA180" s="423" t="str">
        <f t="shared" si="55"/>
        <v xml:space="preserve"> </v>
      </c>
    </row>
    <row r="181" spans="1:53" s="339" customFormat="1" ht="15" x14ac:dyDescent="0.2">
      <c r="A181" s="32"/>
      <c r="B181" s="32"/>
      <c r="C181" s="410">
        <f t="shared" si="56"/>
        <v>160</v>
      </c>
      <c r="D181" s="424"/>
      <c r="E181" s="424"/>
      <c r="F181" s="424"/>
      <c r="G181" s="410"/>
      <c r="H181" s="410"/>
      <c r="I181" s="413" t="str">
        <f t="shared" si="40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41"/>
        <v>-</v>
      </c>
      <c r="M181" s="425"/>
      <c r="N181" s="425"/>
      <c r="O181" s="160" t="str">
        <f t="shared" si="42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43"/>
        <v>OK</v>
      </c>
      <c r="AI181" s="22">
        <f t="shared" si="44"/>
        <v>0</v>
      </c>
      <c r="AJ181" s="22">
        <f t="shared" si="45"/>
        <v>0</v>
      </c>
      <c r="AK181" s="22">
        <f t="shared" si="46"/>
        <v>0</v>
      </c>
      <c r="AL181" s="22">
        <f t="shared" si="47"/>
        <v>0</v>
      </c>
      <c r="AM181" s="22">
        <f t="shared" si="48"/>
        <v>0</v>
      </c>
      <c r="AN181" s="22">
        <f t="shared" si="49"/>
        <v>0</v>
      </c>
      <c r="AO181" s="418" t="b">
        <f t="shared" si="50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51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52"/>
        <v>0</v>
      </c>
      <c r="AW181" s="67">
        <f t="shared" si="53"/>
        <v>0</v>
      </c>
      <c r="AX181" s="397">
        <f t="shared" si="54"/>
        <v>0</v>
      </c>
      <c r="AY181" s="32"/>
      <c r="AZ181" s="32"/>
      <c r="BA181" s="423" t="str">
        <f t="shared" si="55"/>
        <v xml:space="preserve"> </v>
      </c>
    </row>
    <row r="182" spans="1:53" s="339" customFormat="1" ht="15" x14ac:dyDescent="0.2">
      <c r="A182" s="32"/>
      <c r="B182" s="32"/>
      <c r="C182" s="410">
        <f t="shared" si="56"/>
        <v>161</v>
      </c>
      <c r="D182" s="424"/>
      <c r="E182" s="424"/>
      <c r="F182" s="424"/>
      <c r="G182" s="410"/>
      <c r="H182" s="410"/>
      <c r="I182" s="413" t="str">
        <f t="shared" si="40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41"/>
        <v>-</v>
      </c>
      <c r="M182" s="425"/>
      <c r="N182" s="425"/>
      <c r="O182" s="160" t="str">
        <f t="shared" si="42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43"/>
        <v>OK</v>
      </c>
      <c r="AI182" s="22">
        <f t="shared" si="44"/>
        <v>0</v>
      </c>
      <c r="AJ182" s="22">
        <f t="shared" si="45"/>
        <v>0</v>
      </c>
      <c r="AK182" s="22">
        <f t="shared" si="46"/>
        <v>0</v>
      </c>
      <c r="AL182" s="22">
        <f t="shared" si="47"/>
        <v>0</v>
      </c>
      <c r="AM182" s="22">
        <f t="shared" si="48"/>
        <v>0</v>
      </c>
      <c r="AN182" s="22">
        <f t="shared" si="49"/>
        <v>0</v>
      </c>
      <c r="AO182" s="418" t="b">
        <f t="shared" si="50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51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52"/>
        <v>0</v>
      </c>
      <c r="AW182" s="67">
        <f t="shared" si="53"/>
        <v>0</v>
      </c>
      <c r="AX182" s="397">
        <f t="shared" si="54"/>
        <v>0</v>
      </c>
      <c r="AY182" s="32"/>
      <c r="AZ182" s="32"/>
      <c r="BA182" s="423" t="str">
        <f t="shared" si="55"/>
        <v xml:space="preserve"> </v>
      </c>
    </row>
    <row r="183" spans="1:53" s="339" customFormat="1" ht="15" x14ac:dyDescent="0.2">
      <c r="A183" s="32"/>
      <c r="B183" s="32"/>
      <c r="C183" s="410">
        <f t="shared" si="56"/>
        <v>162</v>
      </c>
      <c r="D183" s="424"/>
      <c r="E183" s="424"/>
      <c r="F183" s="424"/>
      <c r="G183" s="410"/>
      <c r="H183" s="410"/>
      <c r="I183" s="413" t="str">
        <f t="shared" si="40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41"/>
        <v>-</v>
      </c>
      <c r="M183" s="425"/>
      <c r="N183" s="425"/>
      <c r="O183" s="160" t="str">
        <f t="shared" si="42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43"/>
        <v>OK</v>
      </c>
      <c r="AI183" s="22">
        <f t="shared" si="44"/>
        <v>0</v>
      </c>
      <c r="AJ183" s="22">
        <f t="shared" si="45"/>
        <v>0</v>
      </c>
      <c r="AK183" s="22">
        <f t="shared" si="46"/>
        <v>0</v>
      </c>
      <c r="AL183" s="22">
        <f t="shared" si="47"/>
        <v>0</v>
      </c>
      <c r="AM183" s="22">
        <f t="shared" si="48"/>
        <v>0</v>
      </c>
      <c r="AN183" s="22">
        <f t="shared" si="49"/>
        <v>0</v>
      </c>
      <c r="AO183" s="418" t="b">
        <f t="shared" si="50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51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52"/>
        <v>0</v>
      </c>
      <c r="AW183" s="67">
        <f t="shared" si="53"/>
        <v>0</v>
      </c>
      <c r="AX183" s="397">
        <f t="shared" si="54"/>
        <v>0</v>
      </c>
      <c r="AY183" s="32"/>
      <c r="AZ183" s="32"/>
      <c r="BA183" s="423" t="str">
        <f t="shared" si="55"/>
        <v xml:space="preserve"> </v>
      </c>
    </row>
    <row r="184" spans="1:53" s="339" customFormat="1" ht="15" x14ac:dyDescent="0.2">
      <c r="A184" s="32"/>
      <c r="B184" s="32"/>
      <c r="C184" s="410">
        <f t="shared" si="56"/>
        <v>163</v>
      </c>
      <c r="D184" s="424"/>
      <c r="E184" s="424"/>
      <c r="F184" s="424"/>
      <c r="G184" s="410"/>
      <c r="H184" s="410"/>
      <c r="I184" s="413" t="str">
        <f t="shared" si="40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41"/>
        <v>-</v>
      </c>
      <c r="M184" s="425"/>
      <c r="N184" s="425"/>
      <c r="O184" s="160" t="str">
        <f t="shared" si="42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43"/>
        <v>OK</v>
      </c>
      <c r="AI184" s="22">
        <f t="shared" si="44"/>
        <v>0</v>
      </c>
      <c r="AJ184" s="22">
        <f t="shared" si="45"/>
        <v>0</v>
      </c>
      <c r="AK184" s="22">
        <f t="shared" si="46"/>
        <v>0</v>
      </c>
      <c r="AL184" s="22">
        <f t="shared" si="47"/>
        <v>0</v>
      </c>
      <c r="AM184" s="22">
        <f t="shared" si="48"/>
        <v>0</v>
      </c>
      <c r="AN184" s="22">
        <f t="shared" si="49"/>
        <v>0</v>
      </c>
      <c r="AO184" s="418" t="b">
        <f t="shared" si="50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51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52"/>
        <v>0</v>
      </c>
      <c r="AW184" s="67">
        <f t="shared" si="53"/>
        <v>0</v>
      </c>
      <c r="AX184" s="397">
        <f t="shared" si="54"/>
        <v>0</v>
      </c>
      <c r="AY184" s="32"/>
      <c r="AZ184" s="32"/>
      <c r="BA184" s="423" t="str">
        <f t="shared" si="55"/>
        <v xml:space="preserve"> </v>
      </c>
    </row>
    <row r="185" spans="1:53" s="339" customFormat="1" ht="15" x14ac:dyDescent="0.2">
      <c r="A185" s="32"/>
      <c r="B185" s="32"/>
      <c r="C185" s="410">
        <f t="shared" si="56"/>
        <v>164</v>
      </c>
      <c r="D185" s="424"/>
      <c r="E185" s="424"/>
      <c r="F185" s="424"/>
      <c r="G185" s="410"/>
      <c r="H185" s="410"/>
      <c r="I185" s="413" t="str">
        <f t="shared" si="40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41"/>
        <v>-</v>
      </c>
      <c r="M185" s="425"/>
      <c r="N185" s="425"/>
      <c r="O185" s="160" t="str">
        <f t="shared" si="42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43"/>
        <v>OK</v>
      </c>
      <c r="AI185" s="22">
        <f t="shared" si="44"/>
        <v>0</v>
      </c>
      <c r="AJ185" s="22">
        <f t="shared" si="45"/>
        <v>0</v>
      </c>
      <c r="AK185" s="22">
        <f t="shared" si="46"/>
        <v>0</v>
      </c>
      <c r="AL185" s="22">
        <f t="shared" si="47"/>
        <v>0</v>
      </c>
      <c r="AM185" s="22">
        <f t="shared" si="48"/>
        <v>0</v>
      </c>
      <c r="AN185" s="22">
        <f t="shared" si="49"/>
        <v>0</v>
      </c>
      <c r="AO185" s="418" t="b">
        <f t="shared" si="50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51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52"/>
        <v>0</v>
      </c>
      <c r="AW185" s="67">
        <f t="shared" si="53"/>
        <v>0</v>
      </c>
      <c r="AX185" s="397">
        <f t="shared" si="54"/>
        <v>0</v>
      </c>
      <c r="AY185" s="32"/>
      <c r="AZ185" s="32"/>
      <c r="BA185" s="423" t="str">
        <f t="shared" si="55"/>
        <v xml:space="preserve"> </v>
      </c>
    </row>
    <row r="186" spans="1:53" s="339" customFormat="1" ht="15" x14ac:dyDescent="0.2">
      <c r="A186" s="32"/>
      <c r="B186" s="32"/>
      <c r="C186" s="410">
        <f t="shared" si="56"/>
        <v>165</v>
      </c>
      <c r="D186" s="424"/>
      <c r="E186" s="424"/>
      <c r="F186" s="424"/>
      <c r="G186" s="410"/>
      <c r="H186" s="410"/>
      <c r="I186" s="413" t="str">
        <f t="shared" si="40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41"/>
        <v>-</v>
      </c>
      <c r="M186" s="425"/>
      <c r="N186" s="425"/>
      <c r="O186" s="160" t="str">
        <f t="shared" si="42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43"/>
        <v>OK</v>
      </c>
      <c r="AI186" s="22">
        <f t="shared" si="44"/>
        <v>0</v>
      </c>
      <c r="AJ186" s="22">
        <f t="shared" si="45"/>
        <v>0</v>
      </c>
      <c r="AK186" s="22">
        <f t="shared" si="46"/>
        <v>0</v>
      </c>
      <c r="AL186" s="22">
        <f t="shared" si="47"/>
        <v>0</v>
      </c>
      <c r="AM186" s="22">
        <f t="shared" si="48"/>
        <v>0</v>
      </c>
      <c r="AN186" s="22">
        <f t="shared" si="49"/>
        <v>0</v>
      </c>
      <c r="AO186" s="418" t="b">
        <f t="shared" si="50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51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52"/>
        <v>0</v>
      </c>
      <c r="AW186" s="67">
        <f t="shared" si="53"/>
        <v>0</v>
      </c>
      <c r="AX186" s="397">
        <f t="shared" si="54"/>
        <v>0</v>
      </c>
      <c r="AY186" s="32"/>
      <c r="AZ186" s="32"/>
      <c r="BA186" s="423" t="str">
        <f t="shared" si="55"/>
        <v xml:space="preserve"> </v>
      </c>
    </row>
    <row r="187" spans="1:53" s="339" customFormat="1" ht="15" x14ac:dyDescent="0.2">
      <c r="A187" s="32"/>
      <c r="B187" s="32"/>
      <c r="C187" s="410">
        <f t="shared" si="56"/>
        <v>166</v>
      </c>
      <c r="D187" s="424"/>
      <c r="E187" s="424"/>
      <c r="F187" s="424"/>
      <c r="G187" s="410"/>
      <c r="H187" s="410"/>
      <c r="I187" s="413" t="str">
        <f t="shared" si="40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41"/>
        <v>-</v>
      </c>
      <c r="M187" s="425"/>
      <c r="N187" s="425"/>
      <c r="O187" s="160" t="str">
        <f t="shared" si="42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43"/>
        <v>OK</v>
      </c>
      <c r="AI187" s="22">
        <f t="shared" si="44"/>
        <v>0</v>
      </c>
      <c r="AJ187" s="22">
        <f t="shared" si="45"/>
        <v>0</v>
      </c>
      <c r="AK187" s="22">
        <f t="shared" si="46"/>
        <v>0</v>
      </c>
      <c r="AL187" s="22">
        <f t="shared" si="47"/>
        <v>0</v>
      </c>
      <c r="AM187" s="22">
        <f t="shared" si="48"/>
        <v>0</v>
      </c>
      <c r="AN187" s="22">
        <f t="shared" si="49"/>
        <v>0</v>
      </c>
      <c r="AO187" s="418" t="b">
        <f t="shared" si="50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51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52"/>
        <v>0</v>
      </c>
      <c r="AW187" s="67">
        <f t="shared" si="53"/>
        <v>0</v>
      </c>
      <c r="AX187" s="397">
        <f t="shared" si="54"/>
        <v>0</v>
      </c>
      <c r="AY187" s="32"/>
      <c r="AZ187" s="32"/>
      <c r="BA187" s="423" t="str">
        <f t="shared" si="55"/>
        <v xml:space="preserve"> </v>
      </c>
    </row>
    <row r="188" spans="1:53" s="339" customFormat="1" ht="15" x14ac:dyDescent="0.2">
      <c r="A188" s="32"/>
      <c r="B188" s="32"/>
      <c r="C188" s="410">
        <f t="shared" si="56"/>
        <v>167</v>
      </c>
      <c r="D188" s="424"/>
      <c r="E188" s="424"/>
      <c r="F188" s="424"/>
      <c r="G188" s="410"/>
      <c r="H188" s="410"/>
      <c r="I188" s="413" t="str">
        <f t="shared" si="40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41"/>
        <v>-</v>
      </c>
      <c r="M188" s="425"/>
      <c r="N188" s="425"/>
      <c r="O188" s="160" t="str">
        <f t="shared" si="42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43"/>
        <v>OK</v>
      </c>
      <c r="AI188" s="22">
        <f t="shared" si="44"/>
        <v>0</v>
      </c>
      <c r="AJ188" s="22">
        <f t="shared" si="45"/>
        <v>0</v>
      </c>
      <c r="AK188" s="22">
        <f t="shared" si="46"/>
        <v>0</v>
      </c>
      <c r="AL188" s="22">
        <f t="shared" si="47"/>
        <v>0</v>
      </c>
      <c r="AM188" s="22">
        <f t="shared" si="48"/>
        <v>0</v>
      </c>
      <c r="AN188" s="22">
        <f t="shared" si="49"/>
        <v>0</v>
      </c>
      <c r="AO188" s="418" t="b">
        <f t="shared" si="50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51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52"/>
        <v>0</v>
      </c>
      <c r="AW188" s="67">
        <f t="shared" si="53"/>
        <v>0</v>
      </c>
      <c r="AX188" s="397">
        <f t="shared" si="54"/>
        <v>0</v>
      </c>
      <c r="AY188" s="32"/>
      <c r="AZ188" s="32"/>
      <c r="BA188" s="423" t="str">
        <f t="shared" si="55"/>
        <v xml:space="preserve"> </v>
      </c>
    </row>
    <row r="189" spans="1:53" s="339" customFormat="1" ht="15" x14ac:dyDescent="0.2">
      <c r="A189" s="32"/>
      <c r="B189" s="32"/>
      <c r="C189" s="410">
        <f t="shared" si="56"/>
        <v>168</v>
      </c>
      <c r="D189" s="424"/>
      <c r="E189" s="424"/>
      <c r="F189" s="424"/>
      <c r="G189" s="410"/>
      <c r="H189" s="410"/>
      <c r="I189" s="413" t="str">
        <f t="shared" si="40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41"/>
        <v>-</v>
      </c>
      <c r="M189" s="425"/>
      <c r="N189" s="425"/>
      <c r="O189" s="160" t="str">
        <f t="shared" si="42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43"/>
        <v>OK</v>
      </c>
      <c r="AI189" s="22">
        <f t="shared" si="44"/>
        <v>0</v>
      </c>
      <c r="AJ189" s="22">
        <f t="shared" si="45"/>
        <v>0</v>
      </c>
      <c r="AK189" s="22">
        <f t="shared" si="46"/>
        <v>0</v>
      </c>
      <c r="AL189" s="22">
        <f t="shared" si="47"/>
        <v>0</v>
      </c>
      <c r="AM189" s="22">
        <f t="shared" si="48"/>
        <v>0</v>
      </c>
      <c r="AN189" s="22">
        <f t="shared" si="49"/>
        <v>0</v>
      </c>
      <c r="AO189" s="418" t="b">
        <f t="shared" si="50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51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52"/>
        <v>0</v>
      </c>
      <c r="AW189" s="67">
        <f t="shared" si="53"/>
        <v>0</v>
      </c>
      <c r="AX189" s="397">
        <f t="shared" si="54"/>
        <v>0</v>
      </c>
      <c r="AY189" s="32"/>
      <c r="AZ189" s="32"/>
      <c r="BA189" s="423" t="str">
        <f t="shared" si="55"/>
        <v xml:space="preserve"> </v>
      </c>
    </row>
    <row r="190" spans="1:53" s="339" customFormat="1" ht="15" x14ac:dyDescent="0.2">
      <c r="A190" s="32"/>
      <c r="B190" s="32"/>
      <c r="C190" s="410">
        <f t="shared" si="56"/>
        <v>169</v>
      </c>
      <c r="D190" s="424"/>
      <c r="E190" s="424"/>
      <c r="F190" s="424"/>
      <c r="G190" s="410"/>
      <c r="H190" s="410"/>
      <c r="I190" s="413" t="str">
        <f t="shared" si="40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41"/>
        <v>-</v>
      </c>
      <c r="M190" s="425"/>
      <c r="N190" s="425"/>
      <c r="O190" s="160" t="str">
        <f t="shared" si="42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43"/>
        <v>OK</v>
      </c>
      <c r="AI190" s="22">
        <f t="shared" si="44"/>
        <v>0</v>
      </c>
      <c r="AJ190" s="22">
        <f t="shared" si="45"/>
        <v>0</v>
      </c>
      <c r="AK190" s="22">
        <f t="shared" si="46"/>
        <v>0</v>
      </c>
      <c r="AL190" s="22">
        <f t="shared" si="47"/>
        <v>0</v>
      </c>
      <c r="AM190" s="22">
        <f t="shared" si="48"/>
        <v>0</v>
      </c>
      <c r="AN190" s="22">
        <f t="shared" si="49"/>
        <v>0</v>
      </c>
      <c r="AO190" s="418" t="b">
        <f t="shared" si="50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51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52"/>
        <v>0</v>
      </c>
      <c r="AW190" s="67">
        <f t="shared" si="53"/>
        <v>0</v>
      </c>
      <c r="AX190" s="397">
        <f t="shared" si="54"/>
        <v>0</v>
      </c>
      <c r="AY190" s="32"/>
      <c r="AZ190" s="32"/>
      <c r="BA190" s="423" t="str">
        <f t="shared" si="55"/>
        <v xml:space="preserve"> </v>
      </c>
    </row>
    <row r="191" spans="1:53" s="339" customFormat="1" ht="15" x14ac:dyDescent="0.2">
      <c r="A191" s="32"/>
      <c r="B191" s="32"/>
      <c r="C191" s="410">
        <f t="shared" si="56"/>
        <v>170</v>
      </c>
      <c r="D191" s="424"/>
      <c r="E191" s="424"/>
      <c r="F191" s="424"/>
      <c r="G191" s="410"/>
      <c r="H191" s="410"/>
      <c r="I191" s="413" t="str">
        <f t="shared" ref="I191:I254" si="57">IF(K191="s",A191*B191,"-")</f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ref="L191:L254" si="58">IF(K191="s",AT191,AP191)</f>
        <v>-</v>
      </c>
      <c r="M191" s="425"/>
      <c r="N191" s="425"/>
      <c r="O191" s="160" t="str">
        <f t="shared" ref="O191:O254" si="59">IF(K191="S",IF(D191&lt;E191,E191,D191),"-")</f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ref="AH191:AH254" si="60">IF(F191&gt;(A191*12),"error","OK")</f>
        <v>OK</v>
      </c>
      <c r="AI191" s="22">
        <f t="shared" ref="AI191:AI254" si="61">IF(O191="-",0,IF(O191&gt;7.999,1,0))</f>
        <v>0</v>
      </c>
      <c r="AJ191" s="22">
        <f t="shared" ref="AJ191:AJ254" si="62">IF(O191&lt;8,IF(O191&gt;3.999,1,0),0)</f>
        <v>0</v>
      </c>
      <c r="AK191" s="22">
        <f t="shared" ref="AK191:AK254" si="63">IF(O191&lt;4,IF(O191&gt;0,1,0),0)</f>
        <v>0</v>
      </c>
      <c r="AL191" s="22">
        <f t="shared" ref="AL191:AL254" si="64">IF(K191="S",1,0)</f>
        <v>0</v>
      </c>
      <c r="AM191" s="22">
        <f t="shared" ref="AM191:AM254" si="65">IF(K191="C",1,0)</f>
        <v>0</v>
      </c>
      <c r="AN191" s="22">
        <f t="shared" ref="AN191:AN254" si="66">IF(K191="c",F191/12,0)</f>
        <v>0</v>
      </c>
      <c r="AO191" s="418" t="b">
        <f t="shared" ref="AO191:AO254" si="67">IF(K191="s",IF(A191&gt;B191,A191,B191))</f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ref="AR191:AR254" si="68">IF(K191="s",J191,"-")</f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ref="AV191:AV254" si="69">IF(AI191=1,AT191,0)</f>
        <v>0</v>
      </c>
      <c r="AW191" s="67">
        <f t="shared" ref="AW191:AW254" si="70">IF(AJ191=1,AT191,0)</f>
        <v>0</v>
      </c>
      <c r="AX191" s="397">
        <f t="shared" ref="AX191:AX254" si="71">IF(AK191=1,AT191,0)</f>
        <v>0</v>
      </c>
      <c r="AY191" s="32"/>
      <c r="AZ191" s="32"/>
      <c r="BA191" s="423" t="str">
        <f t="shared" ref="BA191:BA254" si="72">IF(BB191="s",(AV191+AW191)/16*AX191/12," ")</f>
        <v xml:space="preserve"> </v>
      </c>
    </row>
    <row r="192" spans="1:53" s="339" customFormat="1" ht="15" x14ac:dyDescent="0.2">
      <c r="A192" s="32"/>
      <c r="B192" s="32"/>
      <c r="C192" s="410">
        <f t="shared" si="56"/>
        <v>171</v>
      </c>
      <c r="D192" s="424"/>
      <c r="E192" s="424"/>
      <c r="F192" s="424"/>
      <c r="G192" s="410"/>
      <c r="H192" s="410"/>
      <c r="I192" s="413" t="str">
        <f t="shared" si="57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58"/>
        <v>-</v>
      </c>
      <c r="M192" s="425"/>
      <c r="N192" s="425"/>
      <c r="O192" s="160" t="str">
        <f t="shared" si="59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60"/>
        <v>OK</v>
      </c>
      <c r="AI192" s="22">
        <f t="shared" si="61"/>
        <v>0</v>
      </c>
      <c r="AJ192" s="22">
        <f t="shared" si="62"/>
        <v>0</v>
      </c>
      <c r="AK192" s="22">
        <f t="shared" si="63"/>
        <v>0</v>
      </c>
      <c r="AL192" s="22">
        <f t="shared" si="64"/>
        <v>0</v>
      </c>
      <c r="AM192" s="22">
        <f t="shared" si="65"/>
        <v>0</v>
      </c>
      <c r="AN192" s="22">
        <f t="shared" si="66"/>
        <v>0</v>
      </c>
      <c r="AO192" s="418" t="b">
        <f t="shared" si="67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68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69"/>
        <v>0</v>
      </c>
      <c r="AW192" s="67">
        <f t="shared" si="70"/>
        <v>0</v>
      </c>
      <c r="AX192" s="397">
        <f t="shared" si="71"/>
        <v>0</v>
      </c>
      <c r="AY192" s="32"/>
      <c r="AZ192" s="32"/>
      <c r="BA192" s="423" t="str">
        <f t="shared" si="72"/>
        <v xml:space="preserve"> </v>
      </c>
    </row>
    <row r="193" spans="1:53" s="339" customFormat="1" ht="15" x14ac:dyDescent="0.2">
      <c r="A193" s="32"/>
      <c r="B193" s="32"/>
      <c r="C193" s="410">
        <f t="shared" si="56"/>
        <v>172</v>
      </c>
      <c r="D193" s="424"/>
      <c r="E193" s="424"/>
      <c r="F193" s="424"/>
      <c r="G193" s="410"/>
      <c r="H193" s="410"/>
      <c r="I193" s="413" t="str">
        <f t="shared" si="57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58"/>
        <v>-</v>
      </c>
      <c r="M193" s="425"/>
      <c r="N193" s="425"/>
      <c r="O193" s="160" t="str">
        <f t="shared" si="59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60"/>
        <v>OK</v>
      </c>
      <c r="AI193" s="22">
        <f t="shared" si="61"/>
        <v>0</v>
      </c>
      <c r="AJ193" s="22">
        <f t="shared" si="62"/>
        <v>0</v>
      </c>
      <c r="AK193" s="22">
        <f t="shared" si="63"/>
        <v>0</v>
      </c>
      <c r="AL193" s="22">
        <f t="shared" si="64"/>
        <v>0</v>
      </c>
      <c r="AM193" s="22">
        <f t="shared" si="65"/>
        <v>0</v>
      </c>
      <c r="AN193" s="22">
        <f t="shared" si="66"/>
        <v>0</v>
      </c>
      <c r="AO193" s="418" t="b">
        <f t="shared" si="67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68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69"/>
        <v>0</v>
      </c>
      <c r="AW193" s="67">
        <f t="shared" si="70"/>
        <v>0</v>
      </c>
      <c r="AX193" s="397">
        <f t="shared" si="71"/>
        <v>0</v>
      </c>
      <c r="AY193" s="32"/>
      <c r="AZ193" s="32"/>
      <c r="BA193" s="423" t="str">
        <f t="shared" si="72"/>
        <v xml:space="preserve"> </v>
      </c>
    </row>
    <row r="194" spans="1:53" s="339" customFormat="1" ht="15" x14ac:dyDescent="0.2">
      <c r="A194" s="32"/>
      <c r="B194" s="32"/>
      <c r="C194" s="410">
        <f t="shared" si="56"/>
        <v>173</v>
      </c>
      <c r="D194" s="424"/>
      <c r="E194" s="424"/>
      <c r="F194" s="424"/>
      <c r="G194" s="410"/>
      <c r="H194" s="410"/>
      <c r="I194" s="413" t="str">
        <f t="shared" si="57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58"/>
        <v>-</v>
      </c>
      <c r="M194" s="425"/>
      <c r="N194" s="425"/>
      <c r="O194" s="160" t="str">
        <f t="shared" si="59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60"/>
        <v>OK</v>
      </c>
      <c r="AI194" s="22">
        <f t="shared" si="61"/>
        <v>0</v>
      </c>
      <c r="AJ194" s="22">
        <f t="shared" si="62"/>
        <v>0</v>
      </c>
      <c r="AK194" s="22">
        <f t="shared" si="63"/>
        <v>0</v>
      </c>
      <c r="AL194" s="22">
        <f t="shared" si="64"/>
        <v>0</v>
      </c>
      <c r="AM194" s="22">
        <f t="shared" si="65"/>
        <v>0</v>
      </c>
      <c r="AN194" s="22">
        <f t="shared" si="66"/>
        <v>0</v>
      </c>
      <c r="AO194" s="418" t="b">
        <f t="shared" si="67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68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69"/>
        <v>0</v>
      </c>
      <c r="AW194" s="67">
        <f t="shared" si="70"/>
        <v>0</v>
      </c>
      <c r="AX194" s="397">
        <f t="shared" si="71"/>
        <v>0</v>
      </c>
      <c r="AY194" s="32"/>
      <c r="AZ194" s="32"/>
      <c r="BA194" s="423" t="str">
        <f t="shared" si="72"/>
        <v xml:space="preserve"> </v>
      </c>
    </row>
    <row r="195" spans="1:53" s="339" customFormat="1" ht="15" x14ac:dyDescent="0.2">
      <c r="A195" s="32"/>
      <c r="B195" s="32"/>
      <c r="C195" s="410">
        <f t="shared" si="56"/>
        <v>174</v>
      </c>
      <c r="D195" s="424"/>
      <c r="E195" s="424"/>
      <c r="F195" s="424"/>
      <c r="G195" s="410"/>
      <c r="H195" s="410"/>
      <c r="I195" s="413" t="str">
        <f t="shared" si="57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58"/>
        <v>-</v>
      </c>
      <c r="M195" s="425"/>
      <c r="N195" s="425"/>
      <c r="O195" s="160" t="str">
        <f t="shared" si="59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60"/>
        <v>OK</v>
      </c>
      <c r="AI195" s="22">
        <f t="shared" si="61"/>
        <v>0</v>
      </c>
      <c r="AJ195" s="22">
        <f t="shared" si="62"/>
        <v>0</v>
      </c>
      <c r="AK195" s="22">
        <f t="shared" si="63"/>
        <v>0</v>
      </c>
      <c r="AL195" s="22">
        <f t="shared" si="64"/>
        <v>0</v>
      </c>
      <c r="AM195" s="22">
        <f t="shared" si="65"/>
        <v>0</v>
      </c>
      <c r="AN195" s="22">
        <f t="shared" si="66"/>
        <v>0</v>
      </c>
      <c r="AO195" s="418" t="b">
        <f t="shared" si="67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68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69"/>
        <v>0</v>
      </c>
      <c r="AW195" s="67">
        <f t="shared" si="70"/>
        <v>0</v>
      </c>
      <c r="AX195" s="397">
        <f t="shared" si="71"/>
        <v>0</v>
      </c>
      <c r="AY195" s="32"/>
      <c r="AZ195" s="32"/>
      <c r="BA195" s="423" t="str">
        <f t="shared" si="72"/>
        <v xml:space="preserve"> </v>
      </c>
    </row>
    <row r="196" spans="1:53" s="339" customFormat="1" ht="15" x14ac:dyDescent="0.2">
      <c r="A196" s="32"/>
      <c r="B196" s="32"/>
      <c r="C196" s="410">
        <f t="shared" si="56"/>
        <v>175</v>
      </c>
      <c r="D196" s="424"/>
      <c r="E196" s="424"/>
      <c r="F196" s="424"/>
      <c r="G196" s="410"/>
      <c r="H196" s="410"/>
      <c r="I196" s="413" t="str">
        <f t="shared" si="57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58"/>
        <v>-</v>
      </c>
      <c r="M196" s="425"/>
      <c r="N196" s="425"/>
      <c r="O196" s="160" t="str">
        <f t="shared" si="59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60"/>
        <v>OK</v>
      </c>
      <c r="AI196" s="22">
        <f t="shared" si="61"/>
        <v>0</v>
      </c>
      <c r="AJ196" s="22">
        <f t="shared" si="62"/>
        <v>0</v>
      </c>
      <c r="AK196" s="22">
        <f t="shared" si="63"/>
        <v>0</v>
      </c>
      <c r="AL196" s="22">
        <f t="shared" si="64"/>
        <v>0</v>
      </c>
      <c r="AM196" s="22">
        <f t="shared" si="65"/>
        <v>0</v>
      </c>
      <c r="AN196" s="22">
        <f t="shared" si="66"/>
        <v>0</v>
      </c>
      <c r="AO196" s="418" t="b">
        <f t="shared" si="67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68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69"/>
        <v>0</v>
      </c>
      <c r="AW196" s="67">
        <f t="shared" si="70"/>
        <v>0</v>
      </c>
      <c r="AX196" s="397">
        <f t="shared" si="71"/>
        <v>0</v>
      </c>
      <c r="AY196" s="32"/>
      <c r="AZ196" s="32"/>
      <c r="BA196" s="423" t="str">
        <f t="shared" si="72"/>
        <v xml:space="preserve"> </v>
      </c>
    </row>
    <row r="197" spans="1:53" s="339" customFormat="1" ht="15" x14ac:dyDescent="0.2">
      <c r="A197" s="32"/>
      <c r="B197" s="32"/>
      <c r="C197" s="410">
        <f t="shared" si="56"/>
        <v>176</v>
      </c>
      <c r="D197" s="424"/>
      <c r="E197" s="424"/>
      <c r="F197" s="424"/>
      <c r="G197" s="410"/>
      <c r="H197" s="410"/>
      <c r="I197" s="413" t="str">
        <f t="shared" si="57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58"/>
        <v>-</v>
      </c>
      <c r="M197" s="425"/>
      <c r="N197" s="425"/>
      <c r="O197" s="160" t="str">
        <f t="shared" si="59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60"/>
        <v>OK</v>
      </c>
      <c r="AI197" s="22">
        <f t="shared" si="61"/>
        <v>0</v>
      </c>
      <c r="AJ197" s="22">
        <f t="shared" si="62"/>
        <v>0</v>
      </c>
      <c r="AK197" s="22">
        <f t="shared" si="63"/>
        <v>0</v>
      </c>
      <c r="AL197" s="22">
        <f t="shared" si="64"/>
        <v>0</v>
      </c>
      <c r="AM197" s="22">
        <f t="shared" si="65"/>
        <v>0</v>
      </c>
      <c r="AN197" s="22">
        <f t="shared" si="66"/>
        <v>0</v>
      </c>
      <c r="AO197" s="418" t="b">
        <f t="shared" si="67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68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69"/>
        <v>0</v>
      </c>
      <c r="AW197" s="67">
        <f t="shared" si="70"/>
        <v>0</v>
      </c>
      <c r="AX197" s="397">
        <f t="shared" si="71"/>
        <v>0</v>
      </c>
      <c r="AY197" s="32"/>
      <c r="AZ197" s="32"/>
      <c r="BA197" s="423" t="str">
        <f t="shared" si="72"/>
        <v xml:space="preserve"> </v>
      </c>
    </row>
    <row r="198" spans="1:53" s="339" customFormat="1" ht="15" x14ac:dyDescent="0.2">
      <c r="A198" s="32"/>
      <c r="B198" s="32"/>
      <c r="C198" s="410">
        <f t="shared" si="56"/>
        <v>177</v>
      </c>
      <c r="D198" s="424"/>
      <c r="E198" s="424"/>
      <c r="F198" s="424"/>
      <c r="G198" s="410"/>
      <c r="H198" s="410"/>
      <c r="I198" s="413" t="str">
        <f t="shared" si="57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58"/>
        <v>-</v>
      </c>
      <c r="M198" s="425"/>
      <c r="N198" s="425"/>
      <c r="O198" s="160" t="str">
        <f t="shared" si="59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60"/>
        <v>OK</v>
      </c>
      <c r="AI198" s="22">
        <f t="shared" si="61"/>
        <v>0</v>
      </c>
      <c r="AJ198" s="22">
        <f t="shared" si="62"/>
        <v>0</v>
      </c>
      <c r="AK198" s="22">
        <f t="shared" si="63"/>
        <v>0</v>
      </c>
      <c r="AL198" s="22">
        <f t="shared" si="64"/>
        <v>0</v>
      </c>
      <c r="AM198" s="22">
        <f t="shared" si="65"/>
        <v>0</v>
      </c>
      <c r="AN198" s="22">
        <f t="shared" si="66"/>
        <v>0</v>
      </c>
      <c r="AO198" s="418" t="b">
        <f t="shared" si="67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68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69"/>
        <v>0</v>
      </c>
      <c r="AW198" s="67">
        <f t="shared" si="70"/>
        <v>0</v>
      </c>
      <c r="AX198" s="397">
        <f t="shared" si="71"/>
        <v>0</v>
      </c>
      <c r="AY198" s="32"/>
      <c r="AZ198" s="32"/>
      <c r="BA198" s="423" t="str">
        <f t="shared" si="72"/>
        <v xml:space="preserve"> </v>
      </c>
    </row>
    <row r="199" spans="1:53" s="339" customFormat="1" ht="15" x14ac:dyDescent="0.2">
      <c r="A199" s="32"/>
      <c r="B199" s="32"/>
      <c r="C199" s="410">
        <f t="shared" si="56"/>
        <v>178</v>
      </c>
      <c r="D199" s="424"/>
      <c r="E199" s="424"/>
      <c r="F199" s="424"/>
      <c r="G199" s="410"/>
      <c r="H199" s="410"/>
      <c r="I199" s="413" t="str">
        <f t="shared" si="57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58"/>
        <v>-</v>
      </c>
      <c r="M199" s="425"/>
      <c r="N199" s="425"/>
      <c r="O199" s="160" t="str">
        <f t="shared" si="59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60"/>
        <v>OK</v>
      </c>
      <c r="AI199" s="22">
        <f t="shared" si="61"/>
        <v>0</v>
      </c>
      <c r="AJ199" s="22">
        <f t="shared" si="62"/>
        <v>0</v>
      </c>
      <c r="AK199" s="22">
        <f t="shared" si="63"/>
        <v>0</v>
      </c>
      <c r="AL199" s="22">
        <f t="shared" si="64"/>
        <v>0</v>
      </c>
      <c r="AM199" s="22">
        <f t="shared" si="65"/>
        <v>0</v>
      </c>
      <c r="AN199" s="22">
        <f t="shared" si="66"/>
        <v>0</v>
      </c>
      <c r="AO199" s="418" t="b">
        <f t="shared" si="67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68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69"/>
        <v>0</v>
      </c>
      <c r="AW199" s="67">
        <f t="shared" si="70"/>
        <v>0</v>
      </c>
      <c r="AX199" s="397">
        <f t="shared" si="71"/>
        <v>0</v>
      </c>
      <c r="AY199" s="32"/>
      <c r="AZ199" s="32"/>
      <c r="BA199" s="423" t="str">
        <f t="shared" si="72"/>
        <v xml:space="preserve"> </v>
      </c>
    </row>
    <row r="200" spans="1:53" s="339" customFormat="1" ht="15" x14ac:dyDescent="0.2">
      <c r="A200" s="32"/>
      <c r="B200" s="32"/>
      <c r="C200" s="410">
        <f t="shared" si="56"/>
        <v>179</v>
      </c>
      <c r="D200" s="424"/>
      <c r="E200" s="424"/>
      <c r="F200" s="424"/>
      <c r="G200" s="410"/>
      <c r="H200" s="410"/>
      <c r="I200" s="413" t="str">
        <f t="shared" si="57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58"/>
        <v>-</v>
      </c>
      <c r="M200" s="425"/>
      <c r="N200" s="425"/>
      <c r="O200" s="160" t="str">
        <f t="shared" si="59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60"/>
        <v>OK</v>
      </c>
      <c r="AI200" s="22">
        <f t="shared" si="61"/>
        <v>0</v>
      </c>
      <c r="AJ200" s="22">
        <f t="shared" si="62"/>
        <v>0</v>
      </c>
      <c r="AK200" s="22">
        <f t="shared" si="63"/>
        <v>0</v>
      </c>
      <c r="AL200" s="22">
        <f t="shared" si="64"/>
        <v>0</v>
      </c>
      <c r="AM200" s="22">
        <f t="shared" si="65"/>
        <v>0</v>
      </c>
      <c r="AN200" s="22">
        <f t="shared" si="66"/>
        <v>0</v>
      </c>
      <c r="AO200" s="418" t="b">
        <f t="shared" si="67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68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69"/>
        <v>0</v>
      </c>
      <c r="AW200" s="67">
        <f t="shared" si="70"/>
        <v>0</v>
      </c>
      <c r="AX200" s="397">
        <f t="shared" si="71"/>
        <v>0</v>
      </c>
      <c r="AY200" s="32"/>
      <c r="AZ200" s="32"/>
      <c r="BA200" s="423" t="str">
        <f t="shared" si="72"/>
        <v xml:space="preserve"> </v>
      </c>
    </row>
    <row r="201" spans="1:53" s="339" customFormat="1" ht="15" x14ac:dyDescent="0.2">
      <c r="A201" s="32"/>
      <c r="B201" s="32"/>
      <c r="C201" s="410">
        <f t="shared" si="56"/>
        <v>180</v>
      </c>
      <c r="D201" s="424"/>
      <c r="E201" s="424"/>
      <c r="F201" s="424"/>
      <c r="G201" s="410"/>
      <c r="H201" s="410"/>
      <c r="I201" s="413" t="str">
        <f t="shared" si="57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58"/>
        <v>-</v>
      </c>
      <c r="M201" s="425"/>
      <c r="N201" s="425"/>
      <c r="O201" s="160" t="str">
        <f t="shared" si="59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60"/>
        <v>OK</v>
      </c>
      <c r="AI201" s="22">
        <f t="shared" si="61"/>
        <v>0</v>
      </c>
      <c r="AJ201" s="22">
        <f t="shared" si="62"/>
        <v>0</v>
      </c>
      <c r="AK201" s="22">
        <f t="shared" si="63"/>
        <v>0</v>
      </c>
      <c r="AL201" s="22">
        <f t="shared" si="64"/>
        <v>0</v>
      </c>
      <c r="AM201" s="22">
        <f t="shared" si="65"/>
        <v>0</v>
      </c>
      <c r="AN201" s="22">
        <f t="shared" si="66"/>
        <v>0</v>
      </c>
      <c r="AO201" s="418" t="b">
        <f t="shared" si="67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68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69"/>
        <v>0</v>
      </c>
      <c r="AW201" s="67">
        <f t="shared" si="70"/>
        <v>0</v>
      </c>
      <c r="AX201" s="397">
        <f t="shared" si="71"/>
        <v>0</v>
      </c>
      <c r="AY201" s="32"/>
      <c r="AZ201" s="32"/>
      <c r="BA201" s="423" t="str">
        <f t="shared" si="72"/>
        <v xml:space="preserve"> </v>
      </c>
    </row>
    <row r="202" spans="1:53" s="339" customFormat="1" ht="15" x14ac:dyDescent="0.2">
      <c r="A202" s="32"/>
      <c r="B202" s="32"/>
      <c r="C202" s="410">
        <f t="shared" si="56"/>
        <v>181</v>
      </c>
      <c r="D202" s="424"/>
      <c r="E202" s="424"/>
      <c r="F202" s="424"/>
      <c r="G202" s="410"/>
      <c r="H202" s="410"/>
      <c r="I202" s="413" t="str">
        <f t="shared" si="57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58"/>
        <v>-</v>
      </c>
      <c r="M202" s="425"/>
      <c r="N202" s="425"/>
      <c r="O202" s="160" t="str">
        <f t="shared" si="59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60"/>
        <v>OK</v>
      </c>
      <c r="AI202" s="22">
        <f t="shared" si="61"/>
        <v>0</v>
      </c>
      <c r="AJ202" s="22">
        <f t="shared" si="62"/>
        <v>0</v>
      </c>
      <c r="AK202" s="22">
        <f t="shared" si="63"/>
        <v>0</v>
      </c>
      <c r="AL202" s="22">
        <f t="shared" si="64"/>
        <v>0</v>
      </c>
      <c r="AM202" s="22">
        <f t="shared" si="65"/>
        <v>0</v>
      </c>
      <c r="AN202" s="22">
        <f t="shared" si="66"/>
        <v>0</v>
      </c>
      <c r="AO202" s="418" t="b">
        <f t="shared" si="67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68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69"/>
        <v>0</v>
      </c>
      <c r="AW202" s="67">
        <f t="shared" si="70"/>
        <v>0</v>
      </c>
      <c r="AX202" s="397">
        <f t="shared" si="71"/>
        <v>0</v>
      </c>
      <c r="AY202" s="32"/>
      <c r="AZ202" s="32"/>
      <c r="BA202" s="423" t="str">
        <f t="shared" si="72"/>
        <v xml:space="preserve"> </v>
      </c>
    </row>
    <row r="203" spans="1:53" s="339" customFormat="1" ht="15" x14ac:dyDescent="0.2">
      <c r="A203" s="32"/>
      <c r="B203" s="32"/>
      <c r="C203" s="410">
        <f t="shared" si="56"/>
        <v>182</v>
      </c>
      <c r="D203" s="424"/>
      <c r="E203" s="424"/>
      <c r="F203" s="424"/>
      <c r="G203" s="410"/>
      <c r="H203" s="410"/>
      <c r="I203" s="413" t="str">
        <f t="shared" si="57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58"/>
        <v>-</v>
      </c>
      <c r="M203" s="425"/>
      <c r="N203" s="425"/>
      <c r="O203" s="160" t="str">
        <f t="shared" si="59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60"/>
        <v>OK</v>
      </c>
      <c r="AI203" s="22">
        <f t="shared" si="61"/>
        <v>0</v>
      </c>
      <c r="AJ203" s="22">
        <f t="shared" si="62"/>
        <v>0</v>
      </c>
      <c r="AK203" s="22">
        <f t="shared" si="63"/>
        <v>0</v>
      </c>
      <c r="AL203" s="22">
        <f t="shared" si="64"/>
        <v>0</v>
      </c>
      <c r="AM203" s="22">
        <f t="shared" si="65"/>
        <v>0</v>
      </c>
      <c r="AN203" s="22">
        <f t="shared" si="66"/>
        <v>0</v>
      </c>
      <c r="AO203" s="418" t="b">
        <f t="shared" si="67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68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69"/>
        <v>0</v>
      </c>
      <c r="AW203" s="67">
        <f t="shared" si="70"/>
        <v>0</v>
      </c>
      <c r="AX203" s="397">
        <f t="shared" si="71"/>
        <v>0</v>
      </c>
      <c r="AY203" s="32"/>
      <c r="AZ203" s="32"/>
      <c r="BA203" s="423" t="str">
        <f t="shared" si="72"/>
        <v xml:space="preserve"> </v>
      </c>
    </row>
    <row r="204" spans="1:53" s="339" customFormat="1" ht="15" x14ac:dyDescent="0.2">
      <c r="A204" s="32"/>
      <c r="B204" s="32"/>
      <c r="C204" s="410">
        <f t="shared" si="56"/>
        <v>183</v>
      </c>
      <c r="D204" s="424"/>
      <c r="E204" s="424"/>
      <c r="F204" s="424"/>
      <c r="G204" s="410"/>
      <c r="H204" s="410"/>
      <c r="I204" s="413" t="str">
        <f t="shared" si="57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58"/>
        <v>-</v>
      </c>
      <c r="M204" s="425"/>
      <c r="N204" s="425"/>
      <c r="O204" s="160" t="str">
        <f t="shared" si="59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60"/>
        <v>OK</v>
      </c>
      <c r="AI204" s="22">
        <f t="shared" si="61"/>
        <v>0</v>
      </c>
      <c r="AJ204" s="22">
        <f t="shared" si="62"/>
        <v>0</v>
      </c>
      <c r="AK204" s="22">
        <f t="shared" si="63"/>
        <v>0</v>
      </c>
      <c r="AL204" s="22">
        <f t="shared" si="64"/>
        <v>0</v>
      </c>
      <c r="AM204" s="22">
        <f t="shared" si="65"/>
        <v>0</v>
      </c>
      <c r="AN204" s="22">
        <f t="shared" si="66"/>
        <v>0</v>
      </c>
      <c r="AO204" s="418" t="b">
        <f t="shared" si="67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68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69"/>
        <v>0</v>
      </c>
      <c r="AW204" s="67">
        <f t="shared" si="70"/>
        <v>0</v>
      </c>
      <c r="AX204" s="397">
        <f t="shared" si="71"/>
        <v>0</v>
      </c>
      <c r="AY204" s="32"/>
      <c r="AZ204" s="32"/>
      <c r="BA204" s="423" t="str">
        <f t="shared" si="72"/>
        <v xml:space="preserve"> </v>
      </c>
    </row>
    <row r="205" spans="1:53" s="339" customFormat="1" ht="15" x14ac:dyDescent="0.2">
      <c r="A205" s="32"/>
      <c r="B205" s="32"/>
      <c r="C205" s="410">
        <f t="shared" si="56"/>
        <v>184</v>
      </c>
      <c r="D205" s="424"/>
      <c r="E205" s="424"/>
      <c r="F205" s="424"/>
      <c r="G205" s="410"/>
      <c r="H205" s="410"/>
      <c r="I205" s="413" t="str">
        <f t="shared" si="57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58"/>
        <v>-</v>
      </c>
      <c r="M205" s="425"/>
      <c r="N205" s="425"/>
      <c r="O205" s="160" t="str">
        <f t="shared" si="59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60"/>
        <v>OK</v>
      </c>
      <c r="AI205" s="22">
        <f t="shared" si="61"/>
        <v>0</v>
      </c>
      <c r="AJ205" s="22">
        <f t="shared" si="62"/>
        <v>0</v>
      </c>
      <c r="AK205" s="22">
        <f t="shared" si="63"/>
        <v>0</v>
      </c>
      <c r="AL205" s="22">
        <f t="shared" si="64"/>
        <v>0</v>
      </c>
      <c r="AM205" s="22">
        <f t="shared" si="65"/>
        <v>0</v>
      </c>
      <c r="AN205" s="22">
        <f t="shared" si="66"/>
        <v>0</v>
      </c>
      <c r="AO205" s="418" t="b">
        <f t="shared" si="67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68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69"/>
        <v>0</v>
      </c>
      <c r="AW205" s="67">
        <f t="shared" si="70"/>
        <v>0</v>
      </c>
      <c r="AX205" s="397">
        <f t="shared" si="71"/>
        <v>0</v>
      </c>
      <c r="AY205" s="32"/>
      <c r="AZ205" s="32"/>
      <c r="BA205" s="423" t="str">
        <f t="shared" si="72"/>
        <v xml:space="preserve"> </v>
      </c>
    </row>
    <row r="206" spans="1:53" s="339" customFormat="1" ht="15" x14ac:dyDescent="0.2">
      <c r="A206" s="32"/>
      <c r="B206" s="32"/>
      <c r="C206" s="410">
        <f t="shared" si="56"/>
        <v>185</v>
      </c>
      <c r="D206" s="424"/>
      <c r="E206" s="424"/>
      <c r="F206" s="424"/>
      <c r="G206" s="410"/>
      <c r="H206" s="410"/>
      <c r="I206" s="413" t="str">
        <f t="shared" si="57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58"/>
        <v>-</v>
      </c>
      <c r="M206" s="425"/>
      <c r="N206" s="425"/>
      <c r="O206" s="160" t="str">
        <f t="shared" si="59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60"/>
        <v>OK</v>
      </c>
      <c r="AI206" s="22">
        <f t="shared" si="61"/>
        <v>0</v>
      </c>
      <c r="AJ206" s="22">
        <f t="shared" si="62"/>
        <v>0</v>
      </c>
      <c r="AK206" s="22">
        <f t="shared" si="63"/>
        <v>0</v>
      </c>
      <c r="AL206" s="22">
        <f t="shared" si="64"/>
        <v>0</v>
      </c>
      <c r="AM206" s="22">
        <f t="shared" si="65"/>
        <v>0</v>
      </c>
      <c r="AN206" s="22">
        <f t="shared" si="66"/>
        <v>0</v>
      </c>
      <c r="AO206" s="418" t="b">
        <f t="shared" si="67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68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69"/>
        <v>0</v>
      </c>
      <c r="AW206" s="67">
        <f t="shared" si="70"/>
        <v>0</v>
      </c>
      <c r="AX206" s="397">
        <f t="shared" si="71"/>
        <v>0</v>
      </c>
      <c r="AY206" s="32"/>
      <c r="AZ206" s="32"/>
      <c r="BA206" s="423" t="str">
        <f t="shared" si="72"/>
        <v xml:space="preserve"> </v>
      </c>
    </row>
    <row r="207" spans="1:53" s="339" customFormat="1" ht="15" x14ac:dyDescent="0.2">
      <c r="A207" s="32"/>
      <c r="B207" s="32"/>
      <c r="C207" s="410">
        <f t="shared" si="56"/>
        <v>186</v>
      </c>
      <c r="D207" s="424"/>
      <c r="E207" s="424"/>
      <c r="F207" s="424"/>
      <c r="G207" s="410"/>
      <c r="H207" s="410"/>
      <c r="I207" s="413" t="str">
        <f t="shared" si="57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58"/>
        <v>-</v>
      </c>
      <c r="M207" s="425"/>
      <c r="N207" s="425"/>
      <c r="O207" s="160" t="str">
        <f t="shared" si="59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60"/>
        <v>OK</v>
      </c>
      <c r="AI207" s="22">
        <f t="shared" si="61"/>
        <v>0</v>
      </c>
      <c r="AJ207" s="22">
        <f t="shared" si="62"/>
        <v>0</v>
      </c>
      <c r="AK207" s="22">
        <f t="shared" si="63"/>
        <v>0</v>
      </c>
      <c r="AL207" s="22">
        <f t="shared" si="64"/>
        <v>0</v>
      </c>
      <c r="AM207" s="22">
        <f t="shared" si="65"/>
        <v>0</v>
      </c>
      <c r="AN207" s="22">
        <f t="shared" si="66"/>
        <v>0</v>
      </c>
      <c r="AO207" s="418" t="b">
        <f t="shared" si="67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68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69"/>
        <v>0</v>
      </c>
      <c r="AW207" s="67">
        <f t="shared" si="70"/>
        <v>0</v>
      </c>
      <c r="AX207" s="397">
        <f t="shared" si="71"/>
        <v>0</v>
      </c>
      <c r="AY207" s="32"/>
      <c r="AZ207" s="32"/>
      <c r="BA207" s="423" t="str">
        <f t="shared" si="72"/>
        <v xml:space="preserve"> </v>
      </c>
    </row>
    <row r="208" spans="1:53" s="339" customFormat="1" ht="15" x14ac:dyDescent="0.2">
      <c r="A208" s="32"/>
      <c r="B208" s="32"/>
      <c r="C208" s="410">
        <f t="shared" si="56"/>
        <v>187</v>
      </c>
      <c r="D208" s="424"/>
      <c r="E208" s="424"/>
      <c r="F208" s="424"/>
      <c r="G208" s="410"/>
      <c r="H208" s="410"/>
      <c r="I208" s="413" t="str">
        <f t="shared" si="57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58"/>
        <v>-</v>
      </c>
      <c r="M208" s="425"/>
      <c r="N208" s="425"/>
      <c r="O208" s="160" t="str">
        <f t="shared" si="59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60"/>
        <v>OK</v>
      </c>
      <c r="AI208" s="22">
        <f t="shared" si="61"/>
        <v>0</v>
      </c>
      <c r="AJ208" s="22">
        <f t="shared" si="62"/>
        <v>0</v>
      </c>
      <c r="AK208" s="22">
        <f t="shared" si="63"/>
        <v>0</v>
      </c>
      <c r="AL208" s="22">
        <f t="shared" si="64"/>
        <v>0</v>
      </c>
      <c r="AM208" s="22">
        <f t="shared" si="65"/>
        <v>0</v>
      </c>
      <c r="AN208" s="22">
        <f t="shared" si="66"/>
        <v>0</v>
      </c>
      <c r="AO208" s="418" t="b">
        <f t="shared" si="67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68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69"/>
        <v>0</v>
      </c>
      <c r="AW208" s="67">
        <f t="shared" si="70"/>
        <v>0</v>
      </c>
      <c r="AX208" s="397">
        <f t="shared" si="71"/>
        <v>0</v>
      </c>
      <c r="AY208" s="32"/>
      <c r="AZ208" s="32"/>
      <c r="BA208" s="423" t="str">
        <f t="shared" si="72"/>
        <v xml:space="preserve"> </v>
      </c>
    </row>
    <row r="209" spans="1:53" s="339" customFormat="1" ht="15" x14ac:dyDescent="0.2">
      <c r="A209" s="32"/>
      <c r="B209" s="32"/>
      <c r="C209" s="410">
        <f t="shared" si="56"/>
        <v>188</v>
      </c>
      <c r="D209" s="424"/>
      <c r="E209" s="424"/>
      <c r="F209" s="424"/>
      <c r="G209" s="410"/>
      <c r="H209" s="410"/>
      <c r="I209" s="413" t="str">
        <f t="shared" si="57"/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si="58"/>
        <v>-</v>
      </c>
      <c r="M209" s="425"/>
      <c r="N209" s="425"/>
      <c r="O209" s="160" t="str">
        <f t="shared" si="59"/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si="60"/>
        <v>OK</v>
      </c>
      <c r="AI209" s="22">
        <f t="shared" si="61"/>
        <v>0</v>
      </c>
      <c r="AJ209" s="22">
        <f t="shared" si="62"/>
        <v>0</v>
      </c>
      <c r="AK209" s="22">
        <f t="shared" si="63"/>
        <v>0</v>
      </c>
      <c r="AL209" s="22">
        <f t="shared" si="64"/>
        <v>0</v>
      </c>
      <c r="AM209" s="22">
        <f t="shared" si="65"/>
        <v>0</v>
      </c>
      <c r="AN209" s="22">
        <f t="shared" si="66"/>
        <v>0</v>
      </c>
      <c r="AO209" s="418" t="b">
        <f t="shared" si="67"/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si="68"/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69"/>
        <v>0</v>
      </c>
      <c r="AW209" s="67">
        <f t="shared" si="70"/>
        <v>0</v>
      </c>
      <c r="AX209" s="397">
        <f t="shared" si="71"/>
        <v>0</v>
      </c>
      <c r="AY209" s="32"/>
      <c r="AZ209" s="32"/>
      <c r="BA209" s="423" t="str">
        <f t="shared" si="72"/>
        <v xml:space="preserve"> </v>
      </c>
    </row>
    <row r="210" spans="1:53" s="339" customFormat="1" ht="15" x14ac:dyDescent="0.2">
      <c r="A210" s="32"/>
      <c r="B210" s="32"/>
      <c r="C210" s="410">
        <f t="shared" si="56"/>
        <v>189</v>
      </c>
      <c r="D210" s="424"/>
      <c r="E210" s="424"/>
      <c r="F210" s="424"/>
      <c r="G210" s="410"/>
      <c r="H210" s="410"/>
      <c r="I210" s="413" t="str">
        <f t="shared" si="57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58"/>
        <v>-</v>
      </c>
      <c r="M210" s="425"/>
      <c r="N210" s="425"/>
      <c r="O210" s="160" t="str">
        <f t="shared" si="59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60"/>
        <v>OK</v>
      </c>
      <c r="AI210" s="22">
        <f t="shared" si="61"/>
        <v>0</v>
      </c>
      <c r="AJ210" s="22">
        <f t="shared" si="62"/>
        <v>0</v>
      </c>
      <c r="AK210" s="22">
        <f t="shared" si="63"/>
        <v>0</v>
      </c>
      <c r="AL210" s="22">
        <f t="shared" si="64"/>
        <v>0</v>
      </c>
      <c r="AM210" s="22">
        <f t="shared" si="65"/>
        <v>0</v>
      </c>
      <c r="AN210" s="22">
        <f t="shared" si="66"/>
        <v>0</v>
      </c>
      <c r="AO210" s="418" t="b">
        <f t="shared" si="67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68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si="69"/>
        <v>0</v>
      </c>
      <c r="AW210" s="67">
        <f t="shared" si="70"/>
        <v>0</v>
      </c>
      <c r="AX210" s="397">
        <f t="shared" si="71"/>
        <v>0</v>
      </c>
      <c r="AY210" s="32"/>
      <c r="AZ210" s="32"/>
      <c r="BA210" s="423" t="str">
        <f t="shared" si="72"/>
        <v xml:space="preserve"> </v>
      </c>
    </row>
    <row r="211" spans="1:53" s="339" customFormat="1" ht="15" x14ac:dyDescent="0.2">
      <c r="A211" s="32"/>
      <c r="B211" s="32"/>
      <c r="C211" s="410">
        <f t="shared" si="56"/>
        <v>190</v>
      </c>
      <c r="D211" s="424"/>
      <c r="E211" s="424"/>
      <c r="F211" s="424"/>
      <c r="G211" s="410"/>
      <c r="H211" s="410"/>
      <c r="I211" s="413" t="str">
        <f t="shared" si="57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58"/>
        <v>-</v>
      </c>
      <c r="M211" s="425"/>
      <c r="N211" s="425"/>
      <c r="O211" s="160" t="str">
        <f t="shared" si="59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60"/>
        <v>OK</v>
      </c>
      <c r="AI211" s="22">
        <f t="shared" si="61"/>
        <v>0</v>
      </c>
      <c r="AJ211" s="22">
        <f t="shared" si="62"/>
        <v>0</v>
      </c>
      <c r="AK211" s="22">
        <f t="shared" si="63"/>
        <v>0</v>
      </c>
      <c r="AL211" s="22">
        <f t="shared" si="64"/>
        <v>0</v>
      </c>
      <c r="AM211" s="22">
        <f t="shared" si="65"/>
        <v>0</v>
      </c>
      <c r="AN211" s="22">
        <f t="shared" si="66"/>
        <v>0</v>
      </c>
      <c r="AO211" s="418" t="b">
        <f t="shared" si="67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68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69"/>
        <v>0</v>
      </c>
      <c r="AW211" s="67">
        <f t="shared" si="70"/>
        <v>0</v>
      </c>
      <c r="AX211" s="397">
        <f t="shared" si="71"/>
        <v>0</v>
      </c>
      <c r="AY211" s="32"/>
      <c r="AZ211" s="32"/>
      <c r="BA211" s="423" t="str">
        <f t="shared" si="72"/>
        <v xml:space="preserve"> </v>
      </c>
    </row>
    <row r="212" spans="1:53" s="339" customFormat="1" ht="15" x14ac:dyDescent="0.2">
      <c r="A212" s="32"/>
      <c r="B212" s="32"/>
      <c r="C212" s="410">
        <f t="shared" si="56"/>
        <v>191</v>
      </c>
      <c r="D212" s="424"/>
      <c r="E212" s="424"/>
      <c r="F212" s="424"/>
      <c r="G212" s="410"/>
      <c r="H212" s="410"/>
      <c r="I212" s="413" t="str">
        <f t="shared" si="57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58"/>
        <v>-</v>
      </c>
      <c r="M212" s="425"/>
      <c r="N212" s="425"/>
      <c r="O212" s="160" t="str">
        <f t="shared" si="59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60"/>
        <v>OK</v>
      </c>
      <c r="AI212" s="22">
        <f t="shared" si="61"/>
        <v>0</v>
      </c>
      <c r="AJ212" s="22">
        <f t="shared" si="62"/>
        <v>0</v>
      </c>
      <c r="AK212" s="22">
        <f t="shared" si="63"/>
        <v>0</v>
      </c>
      <c r="AL212" s="22">
        <f t="shared" si="64"/>
        <v>0</v>
      </c>
      <c r="AM212" s="22">
        <f t="shared" si="65"/>
        <v>0</v>
      </c>
      <c r="AN212" s="22">
        <f t="shared" si="66"/>
        <v>0</v>
      </c>
      <c r="AO212" s="418" t="b">
        <f t="shared" si="67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68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69"/>
        <v>0</v>
      </c>
      <c r="AW212" s="67">
        <f t="shared" si="70"/>
        <v>0</v>
      </c>
      <c r="AX212" s="397">
        <f t="shared" si="71"/>
        <v>0</v>
      </c>
      <c r="AY212" s="32"/>
      <c r="AZ212" s="32"/>
      <c r="BA212" s="423" t="str">
        <f t="shared" si="72"/>
        <v xml:space="preserve"> </v>
      </c>
    </row>
    <row r="213" spans="1:53" s="339" customFormat="1" ht="15" x14ac:dyDescent="0.2">
      <c r="A213" s="32"/>
      <c r="B213" s="32"/>
      <c r="C213" s="410">
        <f t="shared" si="56"/>
        <v>192</v>
      </c>
      <c r="D213" s="424"/>
      <c r="E213" s="424"/>
      <c r="F213" s="424"/>
      <c r="G213" s="410"/>
      <c r="H213" s="410"/>
      <c r="I213" s="413" t="str">
        <f t="shared" si="57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58"/>
        <v>-</v>
      </c>
      <c r="M213" s="425"/>
      <c r="N213" s="425"/>
      <c r="O213" s="160" t="str">
        <f t="shared" si="59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60"/>
        <v>OK</v>
      </c>
      <c r="AI213" s="22">
        <f t="shared" si="61"/>
        <v>0</v>
      </c>
      <c r="AJ213" s="22">
        <f t="shared" si="62"/>
        <v>0</v>
      </c>
      <c r="AK213" s="22">
        <f t="shared" si="63"/>
        <v>0</v>
      </c>
      <c r="AL213" s="22">
        <f t="shared" si="64"/>
        <v>0</v>
      </c>
      <c r="AM213" s="22">
        <f t="shared" si="65"/>
        <v>0</v>
      </c>
      <c r="AN213" s="22">
        <f t="shared" si="66"/>
        <v>0</v>
      </c>
      <c r="AO213" s="418" t="b">
        <f t="shared" si="67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68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69"/>
        <v>0</v>
      </c>
      <c r="AW213" s="67">
        <f t="shared" si="70"/>
        <v>0</v>
      </c>
      <c r="AX213" s="397">
        <f t="shared" si="71"/>
        <v>0</v>
      </c>
      <c r="AY213" s="32"/>
      <c r="AZ213" s="32"/>
      <c r="BA213" s="423" t="str">
        <f t="shared" si="72"/>
        <v xml:space="preserve"> </v>
      </c>
    </row>
    <row r="214" spans="1:53" s="339" customFormat="1" ht="15" x14ac:dyDescent="0.2">
      <c r="A214" s="32"/>
      <c r="B214" s="32"/>
      <c r="C214" s="410">
        <f t="shared" si="56"/>
        <v>193</v>
      </c>
      <c r="D214" s="424"/>
      <c r="E214" s="424"/>
      <c r="F214" s="424"/>
      <c r="G214" s="410"/>
      <c r="H214" s="410"/>
      <c r="I214" s="413" t="str">
        <f t="shared" si="57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58"/>
        <v>-</v>
      </c>
      <c r="M214" s="425"/>
      <c r="N214" s="425"/>
      <c r="O214" s="160" t="str">
        <f t="shared" si="59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60"/>
        <v>OK</v>
      </c>
      <c r="AI214" s="22">
        <f t="shared" si="61"/>
        <v>0</v>
      </c>
      <c r="AJ214" s="22">
        <f t="shared" si="62"/>
        <v>0</v>
      </c>
      <c r="AK214" s="22">
        <f t="shared" si="63"/>
        <v>0</v>
      </c>
      <c r="AL214" s="22">
        <f t="shared" si="64"/>
        <v>0</v>
      </c>
      <c r="AM214" s="22">
        <f t="shared" si="65"/>
        <v>0</v>
      </c>
      <c r="AN214" s="22">
        <f t="shared" si="66"/>
        <v>0</v>
      </c>
      <c r="AO214" s="418" t="b">
        <f t="shared" si="67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68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69"/>
        <v>0</v>
      </c>
      <c r="AW214" s="67">
        <f t="shared" si="70"/>
        <v>0</v>
      </c>
      <c r="AX214" s="397">
        <f t="shared" si="71"/>
        <v>0</v>
      </c>
      <c r="AY214" s="32"/>
      <c r="AZ214" s="32"/>
      <c r="BA214" s="423" t="str">
        <f t="shared" si="72"/>
        <v xml:space="preserve"> </v>
      </c>
    </row>
    <row r="215" spans="1:53" s="339" customFormat="1" ht="15" x14ac:dyDescent="0.2">
      <c r="A215" s="32"/>
      <c r="B215" s="32"/>
      <c r="C215" s="410">
        <f t="shared" si="56"/>
        <v>194</v>
      </c>
      <c r="D215" s="424"/>
      <c r="E215" s="424"/>
      <c r="F215" s="424"/>
      <c r="G215" s="410"/>
      <c r="H215" s="410"/>
      <c r="I215" s="413" t="str">
        <f t="shared" si="57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58"/>
        <v>-</v>
      </c>
      <c r="M215" s="425"/>
      <c r="N215" s="425"/>
      <c r="O215" s="160" t="str">
        <f t="shared" si="59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60"/>
        <v>OK</v>
      </c>
      <c r="AI215" s="22">
        <f t="shared" si="61"/>
        <v>0</v>
      </c>
      <c r="AJ215" s="22">
        <f t="shared" si="62"/>
        <v>0</v>
      </c>
      <c r="AK215" s="22">
        <f t="shared" si="63"/>
        <v>0</v>
      </c>
      <c r="AL215" s="22">
        <f t="shared" si="64"/>
        <v>0</v>
      </c>
      <c r="AM215" s="22">
        <f t="shared" si="65"/>
        <v>0</v>
      </c>
      <c r="AN215" s="22">
        <f t="shared" si="66"/>
        <v>0</v>
      </c>
      <c r="AO215" s="418" t="b">
        <f t="shared" si="67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68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69"/>
        <v>0</v>
      </c>
      <c r="AW215" s="67">
        <f t="shared" si="70"/>
        <v>0</v>
      </c>
      <c r="AX215" s="397">
        <f t="shared" si="71"/>
        <v>0</v>
      </c>
      <c r="AY215" s="32"/>
      <c r="AZ215" s="32"/>
      <c r="BA215" s="423" t="str">
        <f t="shared" si="72"/>
        <v xml:space="preserve"> </v>
      </c>
    </row>
    <row r="216" spans="1:53" s="339" customFormat="1" ht="15" x14ac:dyDescent="0.2">
      <c r="A216" s="32"/>
      <c r="B216" s="32"/>
      <c r="C216" s="410">
        <f t="shared" si="56"/>
        <v>195</v>
      </c>
      <c r="D216" s="424"/>
      <c r="E216" s="424"/>
      <c r="F216" s="424"/>
      <c r="G216" s="410"/>
      <c r="H216" s="410"/>
      <c r="I216" s="413" t="str">
        <f t="shared" si="57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58"/>
        <v>-</v>
      </c>
      <c r="M216" s="425"/>
      <c r="N216" s="425"/>
      <c r="O216" s="160" t="str">
        <f t="shared" si="59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60"/>
        <v>OK</v>
      </c>
      <c r="AI216" s="22">
        <f t="shared" si="61"/>
        <v>0</v>
      </c>
      <c r="AJ216" s="22">
        <f t="shared" si="62"/>
        <v>0</v>
      </c>
      <c r="AK216" s="22">
        <f t="shared" si="63"/>
        <v>0</v>
      </c>
      <c r="AL216" s="22">
        <f t="shared" si="64"/>
        <v>0</v>
      </c>
      <c r="AM216" s="22">
        <f t="shared" si="65"/>
        <v>0</v>
      </c>
      <c r="AN216" s="22">
        <f t="shared" si="66"/>
        <v>0</v>
      </c>
      <c r="AO216" s="418" t="b">
        <f t="shared" si="67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68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69"/>
        <v>0</v>
      </c>
      <c r="AW216" s="67">
        <f t="shared" si="70"/>
        <v>0</v>
      </c>
      <c r="AX216" s="397">
        <f t="shared" si="71"/>
        <v>0</v>
      </c>
      <c r="AY216" s="32"/>
      <c r="AZ216" s="32"/>
      <c r="BA216" s="423" t="str">
        <f t="shared" si="72"/>
        <v xml:space="preserve"> </v>
      </c>
    </row>
    <row r="217" spans="1:53" s="339" customFormat="1" ht="15" x14ac:dyDescent="0.2">
      <c r="A217" s="32"/>
      <c r="B217" s="32"/>
      <c r="C217" s="410">
        <f t="shared" si="56"/>
        <v>196</v>
      </c>
      <c r="D217" s="424"/>
      <c r="E217" s="424"/>
      <c r="F217" s="424"/>
      <c r="G217" s="410"/>
      <c r="H217" s="410"/>
      <c r="I217" s="413" t="str">
        <f t="shared" si="57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58"/>
        <v>-</v>
      </c>
      <c r="M217" s="425"/>
      <c r="N217" s="425"/>
      <c r="O217" s="160" t="str">
        <f t="shared" si="59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60"/>
        <v>OK</v>
      </c>
      <c r="AI217" s="22">
        <f t="shared" si="61"/>
        <v>0</v>
      </c>
      <c r="AJ217" s="22">
        <f t="shared" si="62"/>
        <v>0</v>
      </c>
      <c r="AK217" s="22">
        <f t="shared" si="63"/>
        <v>0</v>
      </c>
      <c r="AL217" s="22">
        <f t="shared" si="64"/>
        <v>0</v>
      </c>
      <c r="AM217" s="22">
        <f t="shared" si="65"/>
        <v>0</v>
      </c>
      <c r="AN217" s="22">
        <f t="shared" si="66"/>
        <v>0</v>
      </c>
      <c r="AO217" s="418" t="b">
        <f t="shared" si="67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68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69"/>
        <v>0</v>
      </c>
      <c r="AW217" s="67">
        <f t="shared" si="70"/>
        <v>0</v>
      </c>
      <c r="AX217" s="397">
        <f t="shared" si="71"/>
        <v>0</v>
      </c>
      <c r="AY217" s="32"/>
      <c r="AZ217" s="32"/>
      <c r="BA217" s="423" t="str">
        <f t="shared" si="72"/>
        <v xml:space="preserve"> </v>
      </c>
    </row>
    <row r="218" spans="1:53" s="339" customFormat="1" ht="15" x14ac:dyDescent="0.2">
      <c r="A218" s="32"/>
      <c r="B218" s="32"/>
      <c r="C218" s="410">
        <f t="shared" si="56"/>
        <v>197</v>
      </c>
      <c r="D218" s="424"/>
      <c r="E218" s="424"/>
      <c r="F218" s="424"/>
      <c r="G218" s="410"/>
      <c r="H218" s="410"/>
      <c r="I218" s="413" t="str">
        <f t="shared" si="57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58"/>
        <v>-</v>
      </c>
      <c r="M218" s="425"/>
      <c r="N218" s="425"/>
      <c r="O218" s="160" t="str">
        <f t="shared" si="59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60"/>
        <v>OK</v>
      </c>
      <c r="AI218" s="22">
        <f t="shared" si="61"/>
        <v>0</v>
      </c>
      <c r="AJ218" s="22">
        <f t="shared" si="62"/>
        <v>0</v>
      </c>
      <c r="AK218" s="22">
        <f t="shared" si="63"/>
        <v>0</v>
      </c>
      <c r="AL218" s="22">
        <f t="shared" si="64"/>
        <v>0</v>
      </c>
      <c r="AM218" s="22">
        <f t="shared" si="65"/>
        <v>0</v>
      </c>
      <c r="AN218" s="22">
        <f t="shared" si="66"/>
        <v>0</v>
      </c>
      <c r="AO218" s="418" t="b">
        <f t="shared" si="67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68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69"/>
        <v>0</v>
      </c>
      <c r="AW218" s="67">
        <f t="shared" si="70"/>
        <v>0</v>
      </c>
      <c r="AX218" s="397">
        <f t="shared" si="71"/>
        <v>0</v>
      </c>
      <c r="AY218" s="32"/>
      <c r="AZ218" s="32"/>
      <c r="BA218" s="423" t="str">
        <f t="shared" si="72"/>
        <v xml:space="preserve"> </v>
      </c>
    </row>
    <row r="219" spans="1:53" s="339" customFormat="1" ht="15" x14ac:dyDescent="0.2">
      <c r="A219" s="32"/>
      <c r="B219" s="32"/>
      <c r="C219" s="410">
        <f t="shared" si="56"/>
        <v>198</v>
      </c>
      <c r="D219" s="424"/>
      <c r="E219" s="424"/>
      <c r="F219" s="424"/>
      <c r="G219" s="410"/>
      <c r="H219" s="410"/>
      <c r="I219" s="413" t="str">
        <f t="shared" si="57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58"/>
        <v>-</v>
      </c>
      <c r="M219" s="425"/>
      <c r="N219" s="425"/>
      <c r="O219" s="160" t="str">
        <f t="shared" si="59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60"/>
        <v>OK</v>
      </c>
      <c r="AI219" s="22">
        <f t="shared" si="61"/>
        <v>0</v>
      </c>
      <c r="AJ219" s="22">
        <f t="shared" si="62"/>
        <v>0</v>
      </c>
      <c r="AK219" s="22">
        <f t="shared" si="63"/>
        <v>0</v>
      </c>
      <c r="AL219" s="22">
        <f t="shared" si="64"/>
        <v>0</v>
      </c>
      <c r="AM219" s="22">
        <f t="shared" si="65"/>
        <v>0</v>
      </c>
      <c r="AN219" s="22">
        <f t="shared" si="66"/>
        <v>0</v>
      </c>
      <c r="AO219" s="418" t="b">
        <f t="shared" si="67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68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69"/>
        <v>0</v>
      </c>
      <c r="AW219" s="67">
        <f t="shared" si="70"/>
        <v>0</v>
      </c>
      <c r="AX219" s="397">
        <f t="shared" si="71"/>
        <v>0</v>
      </c>
      <c r="AY219" s="32"/>
      <c r="AZ219" s="32"/>
      <c r="BA219" s="423" t="str">
        <f t="shared" si="72"/>
        <v xml:space="preserve"> </v>
      </c>
    </row>
    <row r="220" spans="1:53" s="339" customFormat="1" ht="15" x14ac:dyDescent="0.2">
      <c r="A220" s="32"/>
      <c r="B220" s="32"/>
      <c r="C220" s="410">
        <f t="shared" si="56"/>
        <v>199</v>
      </c>
      <c r="D220" s="424"/>
      <c r="E220" s="424"/>
      <c r="F220" s="424"/>
      <c r="G220" s="410"/>
      <c r="H220" s="410"/>
      <c r="I220" s="413" t="str">
        <f t="shared" si="57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58"/>
        <v>-</v>
      </c>
      <c r="M220" s="425"/>
      <c r="N220" s="425"/>
      <c r="O220" s="160" t="str">
        <f t="shared" si="59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60"/>
        <v>OK</v>
      </c>
      <c r="AI220" s="22">
        <f t="shared" si="61"/>
        <v>0</v>
      </c>
      <c r="AJ220" s="22">
        <f t="shared" si="62"/>
        <v>0</v>
      </c>
      <c r="AK220" s="22">
        <f t="shared" si="63"/>
        <v>0</v>
      </c>
      <c r="AL220" s="22">
        <f t="shared" si="64"/>
        <v>0</v>
      </c>
      <c r="AM220" s="22">
        <f t="shared" si="65"/>
        <v>0</v>
      </c>
      <c r="AN220" s="22">
        <f t="shared" si="66"/>
        <v>0</v>
      </c>
      <c r="AO220" s="418" t="b">
        <f t="shared" si="67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68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69"/>
        <v>0</v>
      </c>
      <c r="AW220" s="67">
        <f t="shared" si="70"/>
        <v>0</v>
      </c>
      <c r="AX220" s="397">
        <f t="shared" si="71"/>
        <v>0</v>
      </c>
      <c r="AY220" s="32"/>
      <c r="AZ220" s="32"/>
      <c r="BA220" s="423" t="str">
        <f t="shared" si="72"/>
        <v xml:space="preserve"> </v>
      </c>
    </row>
    <row r="221" spans="1:53" s="339" customFormat="1" ht="15" x14ac:dyDescent="0.2">
      <c r="A221" s="32"/>
      <c r="B221" s="32"/>
      <c r="C221" s="410">
        <f t="shared" si="56"/>
        <v>200</v>
      </c>
      <c r="D221" s="424"/>
      <c r="E221" s="424"/>
      <c r="F221" s="424"/>
      <c r="G221" s="410"/>
      <c r="H221" s="410"/>
      <c r="I221" s="413" t="str">
        <f t="shared" si="57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58"/>
        <v>-</v>
      </c>
      <c r="M221" s="425"/>
      <c r="N221" s="425"/>
      <c r="O221" s="160" t="str">
        <f t="shared" si="59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60"/>
        <v>OK</v>
      </c>
      <c r="AI221" s="22">
        <f t="shared" si="61"/>
        <v>0</v>
      </c>
      <c r="AJ221" s="22">
        <f t="shared" si="62"/>
        <v>0</v>
      </c>
      <c r="AK221" s="22">
        <f t="shared" si="63"/>
        <v>0</v>
      </c>
      <c r="AL221" s="22">
        <f t="shared" si="64"/>
        <v>0</v>
      </c>
      <c r="AM221" s="22">
        <f t="shared" si="65"/>
        <v>0</v>
      </c>
      <c r="AN221" s="22">
        <f t="shared" si="66"/>
        <v>0</v>
      </c>
      <c r="AO221" s="418" t="b">
        <f t="shared" si="67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68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69"/>
        <v>0</v>
      </c>
      <c r="AW221" s="67">
        <f t="shared" si="70"/>
        <v>0</v>
      </c>
      <c r="AX221" s="397">
        <f t="shared" si="71"/>
        <v>0</v>
      </c>
      <c r="AY221" s="32"/>
      <c r="AZ221" s="32"/>
      <c r="BA221" s="423" t="str">
        <f t="shared" si="72"/>
        <v xml:space="preserve"> </v>
      </c>
    </row>
    <row r="222" spans="1:53" s="339" customFormat="1" ht="15" x14ac:dyDescent="0.2">
      <c r="A222" s="32"/>
      <c r="B222" s="32"/>
      <c r="C222" s="410">
        <f t="shared" si="56"/>
        <v>201</v>
      </c>
      <c r="D222" s="424"/>
      <c r="E222" s="424"/>
      <c r="F222" s="424"/>
      <c r="G222" s="410"/>
      <c r="H222" s="410"/>
      <c r="I222" s="413" t="str">
        <f t="shared" si="57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58"/>
        <v>-</v>
      </c>
      <c r="M222" s="425"/>
      <c r="N222" s="425"/>
      <c r="O222" s="160" t="str">
        <f t="shared" si="59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60"/>
        <v>OK</v>
      </c>
      <c r="AI222" s="22">
        <f t="shared" si="61"/>
        <v>0</v>
      </c>
      <c r="AJ222" s="22">
        <f t="shared" si="62"/>
        <v>0</v>
      </c>
      <c r="AK222" s="22">
        <f t="shared" si="63"/>
        <v>0</v>
      </c>
      <c r="AL222" s="22">
        <f t="shared" si="64"/>
        <v>0</v>
      </c>
      <c r="AM222" s="22">
        <f t="shared" si="65"/>
        <v>0</v>
      </c>
      <c r="AN222" s="22">
        <f t="shared" si="66"/>
        <v>0</v>
      </c>
      <c r="AO222" s="418" t="b">
        <f t="shared" si="67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68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69"/>
        <v>0</v>
      </c>
      <c r="AW222" s="67">
        <f t="shared" si="70"/>
        <v>0</v>
      </c>
      <c r="AX222" s="397">
        <f t="shared" si="71"/>
        <v>0</v>
      </c>
      <c r="AY222" s="32"/>
      <c r="AZ222" s="32"/>
      <c r="BA222" s="423" t="str">
        <f t="shared" si="72"/>
        <v xml:space="preserve"> </v>
      </c>
    </row>
    <row r="223" spans="1:53" s="339" customFormat="1" ht="15" x14ac:dyDescent="0.2">
      <c r="A223" s="32"/>
      <c r="B223" s="32"/>
      <c r="C223" s="410">
        <f t="shared" si="56"/>
        <v>202</v>
      </c>
      <c r="D223" s="424"/>
      <c r="E223" s="424"/>
      <c r="F223" s="424"/>
      <c r="G223" s="410"/>
      <c r="H223" s="410"/>
      <c r="I223" s="413" t="str">
        <f t="shared" si="57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58"/>
        <v>-</v>
      </c>
      <c r="M223" s="425"/>
      <c r="N223" s="425"/>
      <c r="O223" s="160" t="str">
        <f t="shared" si="59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60"/>
        <v>OK</v>
      </c>
      <c r="AI223" s="22">
        <f t="shared" si="61"/>
        <v>0</v>
      </c>
      <c r="AJ223" s="22">
        <f t="shared" si="62"/>
        <v>0</v>
      </c>
      <c r="AK223" s="22">
        <f t="shared" si="63"/>
        <v>0</v>
      </c>
      <c r="AL223" s="22">
        <f t="shared" si="64"/>
        <v>0</v>
      </c>
      <c r="AM223" s="22">
        <f t="shared" si="65"/>
        <v>0</v>
      </c>
      <c r="AN223" s="22">
        <f t="shared" si="66"/>
        <v>0</v>
      </c>
      <c r="AO223" s="418" t="b">
        <f t="shared" si="67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68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69"/>
        <v>0</v>
      </c>
      <c r="AW223" s="67">
        <f t="shared" si="70"/>
        <v>0</v>
      </c>
      <c r="AX223" s="397">
        <f t="shared" si="71"/>
        <v>0</v>
      </c>
      <c r="AY223" s="32"/>
      <c r="AZ223" s="32"/>
      <c r="BA223" s="423" t="str">
        <f t="shared" si="72"/>
        <v xml:space="preserve"> </v>
      </c>
    </row>
    <row r="224" spans="1:53" s="339" customFormat="1" ht="15" x14ac:dyDescent="0.2">
      <c r="A224" s="32"/>
      <c r="B224" s="32"/>
      <c r="C224" s="410">
        <f t="shared" si="56"/>
        <v>203</v>
      </c>
      <c r="D224" s="424"/>
      <c r="E224" s="424"/>
      <c r="F224" s="424"/>
      <c r="G224" s="410"/>
      <c r="H224" s="410"/>
      <c r="I224" s="413" t="str">
        <f t="shared" si="57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58"/>
        <v>-</v>
      </c>
      <c r="M224" s="425"/>
      <c r="N224" s="425"/>
      <c r="O224" s="160" t="str">
        <f t="shared" si="59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60"/>
        <v>OK</v>
      </c>
      <c r="AI224" s="22">
        <f t="shared" si="61"/>
        <v>0</v>
      </c>
      <c r="AJ224" s="22">
        <f t="shared" si="62"/>
        <v>0</v>
      </c>
      <c r="AK224" s="22">
        <f t="shared" si="63"/>
        <v>0</v>
      </c>
      <c r="AL224" s="22">
        <f t="shared" si="64"/>
        <v>0</v>
      </c>
      <c r="AM224" s="22">
        <f t="shared" si="65"/>
        <v>0</v>
      </c>
      <c r="AN224" s="22">
        <f t="shared" si="66"/>
        <v>0</v>
      </c>
      <c r="AO224" s="418" t="b">
        <f t="shared" si="67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68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69"/>
        <v>0</v>
      </c>
      <c r="AW224" s="67">
        <f t="shared" si="70"/>
        <v>0</v>
      </c>
      <c r="AX224" s="397">
        <f t="shared" si="71"/>
        <v>0</v>
      </c>
      <c r="AY224" s="32"/>
      <c r="AZ224" s="32"/>
      <c r="BA224" s="423" t="str">
        <f t="shared" si="72"/>
        <v xml:space="preserve"> </v>
      </c>
    </row>
    <row r="225" spans="1:53" s="339" customFormat="1" ht="15" x14ac:dyDescent="0.2">
      <c r="A225" s="32"/>
      <c r="B225" s="32"/>
      <c r="C225" s="410">
        <f t="shared" si="56"/>
        <v>204</v>
      </c>
      <c r="D225" s="424"/>
      <c r="E225" s="424"/>
      <c r="F225" s="424"/>
      <c r="G225" s="410"/>
      <c r="H225" s="410"/>
      <c r="I225" s="413" t="str">
        <f t="shared" si="57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58"/>
        <v>-</v>
      </c>
      <c r="M225" s="425"/>
      <c r="N225" s="425"/>
      <c r="O225" s="160" t="str">
        <f t="shared" si="59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60"/>
        <v>OK</v>
      </c>
      <c r="AI225" s="22">
        <f t="shared" si="61"/>
        <v>0</v>
      </c>
      <c r="AJ225" s="22">
        <f t="shared" si="62"/>
        <v>0</v>
      </c>
      <c r="AK225" s="22">
        <f t="shared" si="63"/>
        <v>0</v>
      </c>
      <c r="AL225" s="22">
        <f t="shared" si="64"/>
        <v>0</v>
      </c>
      <c r="AM225" s="22">
        <f t="shared" si="65"/>
        <v>0</v>
      </c>
      <c r="AN225" s="22">
        <f t="shared" si="66"/>
        <v>0</v>
      </c>
      <c r="AO225" s="418" t="b">
        <f t="shared" si="67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68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69"/>
        <v>0</v>
      </c>
      <c r="AW225" s="67">
        <f t="shared" si="70"/>
        <v>0</v>
      </c>
      <c r="AX225" s="397">
        <f t="shared" si="71"/>
        <v>0</v>
      </c>
      <c r="AY225" s="32"/>
      <c r="AZ225" s="32"/>
      <c r="BA225" s="423" t="str">
        <f t="shared" si="72"/>
        <v xml:space="preserve"> </v>
      </c>
    </row>
    <row r="226" spans="1:53" s="339" customFormat="1" ht="15" x14ac:dyDescent="0.2">
      <c r="A226" s="32"/>
      <c r="B226" s="32"/>
      <c r="C226" s="410">
        <f t="shared" si="56"/>
        <v>205</v>
      </c>
      <c r="D226" s="424"/>
      <c r="E226" s="424"/>
      <c r="F226" s="424"/>
      <c r="G226" s="410"/>
      <c r="H226" s="410"/>
      <c r="I226" s="413" t="str">
        <f t="shared" si="57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58"/>
        <v>-</v>
      </c>
      <c r="M226" s="425"/>
      <c r="N226" s="425"/>
      <c r="O226" s="160" t="str">
        <f t="shared" si="59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60"/>
        <v>OK</v>
      </c>
      <c r="AI226" s="22">
        <f t="shared" si="61"/>
        <v>0</v>
      </c>
      <c r="AJ226" s="22">
        <f t="shared" si="62"/>
        <v>0</v>
      </c>
      <c r="AK226" s="22">
        <f t="shared" si="63"/>
        <v>0</v>
      </c>
      <c r="AL226" s="22">
        <f t="shared" si="64"/>
        <v>0</v>
      </c>
      <c r="AM226" s="22">
        <f t="shared" si="65"/>
        <v>0</v>
      </c>
      <c r="AN226" s="22">
        <f t="shared" si="66"/>
        <v>0</v>
      </c>
      <c r="AO226" s="418" t="b">
        <f t="shared" si="67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68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69"/>
        <v>0</v>
      </c>
      <c r="AW226" s="67">
        <f t="shared" si="70"/>
        <v>0</v>
      </c>
      <c r="AX226" s="397">
        <f t="shared" si="71"/>
        <v>0</v>
      </c>
      <c r="AY226" s="32"/>
      <c r="AZ226" s="32"/>
      <c r="BA226" s="423" t="str">
        <f t="shared" si="72"/>
        <v xml:space="preserve"> </v>
      </c>
    </row>
    <row r="227" spans="1:53" s="339" customFormat="1" ht="15" x14ac:dyDescent="0.2">
      <c r="A227" s="32"/>
      <c r="B227" s="32"/>
      <c r="C227" s="410">
        <f t="shared" si="56"/>
        <v>206</v>
      </c>
      <c r="D227" s="424"/>
      <c r="E227" s="424"/>
      <c r="F227" s="424"/>
      <c r="G227" s="410"/>
      <c r="H227" s="410"/>
      <c r="I227" s="413" t="str">
        <f t="shared" si="57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58"/>
        <v>-</v>
      </c>
      <c r="M227" s="425"/>
      <c r="N227" s="425"/>
      <c r="O227" s="160" t="str">
        <f t="shared" si="59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60"/>
        <v>OK</v>
      </c>
      <c r="AI227" s="22">
        <f t="shared" si="61"/>
        <v>0</v>
      </c>
      <c r="AJ227" s="22">
        <f t="shared" si="62"/>
        <v>0</v>
      </c>
      <c r="AK227" s="22">
        <f t="shared" si="63"/>
        <v>0</v>
      </c>
      <c r="AL227" s="22">
        <f t="shared" si="64"/>
        <v>0</v>
      </c>
      <c r="AM227" s="22">
        <f t="shared" si="65"/>
        <v>0</v>
      </c>
      <c r="AN227" s="22">
        <f t="shared" si="66"/>
        <v>0</v>
      </c>
      <c r="AO227" s="418" t="b">
        <f t="shared" si="67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68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69"/>
        <v>0</v>
      </c>
      <c r="AW227" s="67">
        <f t="shared" si="70"/>
        <v>0</v>
      </c>
      <c r="AX227" s="397">
        <f t="shared" si="71"/>
        <v>0</v>
      </c>
      <c r="AY227" s="32"/>
      <c r="AZ227" s="32"/>
      <c r="BA227" s="423" t="str">
        <f t="shared" si="72"/>
        <v xml:space="preserve"> </v>
      </c>
    </row>
    <row r="228" spans="1:53" s="339" customFormat="1" ht="15" x14ac:dyDescent="0.2">
      <c r="A228" s="32"/>
      <c r="B228" s="32"/>
      <c r="C228" s="410">
        <f t="shared" si="56"/>
        <v>207</v>
      </c>
      <c r="D228" s="424"/>
      <c r="E228" s="424"/>
      <c r="F228" s="424"/>
      <c r="G228" s="410"/>
      <c r="H228" s="410"/>
      <c r="I228" s="413" t="str">
        <f t="shared" si="57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58"/>
        <v>-</v>
      </c>
      <c r="M228" s="425"/>
      <c r="N228" s="425"/>
      <c r="O228" s="160" t="str">
        <f t="shared" si="59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60"/>
        <v>OK</v>
      </c>
      <c r="AI228" s="22">
        <f t="shared" si="61"/>
        <v>0</v>
      </c>
      <c r="AJ228" s="22">
        <f t="shared" si="62"/>
        <v>0</v>
      </c>
      <c r="AK228" s="22">
        <f t="shared" si="63"/>
        <v>0</v>
      </c>
      <c r="AL228" s="22">
        <f t="shared" si="64"/>
        <v>0</v>
      </c>
      <c r="AM228" s="22">
        <f t="shared" si="65"/>
        <v>0</v>
      </c>
      <c r="AN228" s="22">
        <f t="shared" si="66"/>
        <v>0</v>
      </c>
      <c r="AO228" s="418" t="b">
        <f t="shared" si="67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68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69"/>
        <v>0</v>
      </c>
      <c r="AW228" s="67">
        <f t="shared" si="70"/>
        <v>0</v>
      </c>
      <c r="AX228" s="397">
        <f t="shared" si="71"/>
        <v>0</v>
      </c>
      <c r="AY228" s="32"/>
      <c r="AZ228" s="32"/>
      <c r="BA228" s="423" t="str">
        <f t="shared" si="72"/>
        <v xml:space="preserve"> </v>
      </c>
    </row>
    <row r="229" spans="1:53" s="339" customFormat="1" ht="15" x14ac:dyDescent="0.2">
      <c r="A229" s="32"/>
      <c r="B229" s="32"/>
      <c r="C229" s="410">
        <f t="shared" si="56"/>
        <v>208</v>
      </c>
      <c r="D229" s="424"/>
      <c r="E229" s="424"/>
      <c r="F229" s="424"/>
      <c r="G229" s="410"/>
      <c r="H229" s="410"/>
      <c r="I229" s="413" t="str">
        <f t="shared" si="57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58"/>
        <v>-</v>
      </c>
      <c r="M229" s="425"/>
      <c r="N229" s="425"/>
      <c r="O229" s="160" t="str">
        <f t="shared" si="59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60"/>
        <v>OK</v>
      </c>
      <c r="AI229" s="22">
        <f t="shared" si="61"/>
        <v>0</v>
      </c>
      <c r="AJ229" s="22">
        <f t="shared" si="62"/>
        <v>0</v>
      </c>
      <c r="AK229" s="22">
        <f t="shared" si="63"/>
        <v>0</v>
      </c>
      <c r="AL229" s="22">
        <f t="shared" si="64"/>
        <v>0</v>
      </c>
      <c r="AM229" s="22">
        <f t="shared" si="65"/>
        <v>0</v>
      </c>
      <c r="AN229" s="22">
        <f t="shared" si="66"/>
        <v>0</v>
      </c>
      <c r="AO229" s="418" t="b">
        <f t="shared" si="67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68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69"/>
        <v>0</v>
      </c>
      <c r="AW229" s="67">
        <f t="shared" si="70"/>
        <v>0</v>
      </c>
      <c r="AX229" s="397">
        <f t="shared" si="71"/>
        <v>0</v>
      </c>
      <c r="AY229" s="32"/>
      <c r="AZ229" s="32"/>
      <c r="BA229" s="423" t="str">
        <f t="shared" si="72"/>
        <v xml:space="preserve"> </v>
      </c>
    </row>
    <row r="230" spans="1:53" s="339" customFormat="1" ht="15" x14ac:dyDescent="0.2">
      <c r="A230" s="32"/>
      <c r="B230" s="32"/>
      <c r="C230" s="410">
        <f t="shared" si="56"/>
        <v>209</v>
      </c>
      <c r="D230" s="424"/>
      <c r="E230" s="424"/>
      <c r="F230" s="424"/>
      <c r="G230" s="410"/>
      <c r="H230" s="410"/>
      <c r="I230" s="413" t="str">
        <f t="shared" si="57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58"/>
        <v>-</v>
      </c>
      <c r="M230" s="425"/>
      <c r="N230" s="425"/>
      <c r="O230" s="160" t="str">
        <f t="shared" si="59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60"/>
        <v>OK</v>
      </c>
      <c r="AI230" s="22">
        <f t="shared" si="61"/>
        <v>0</v>
      </c>
      <c r="AJ230" s="22">
        <f t="shared" si="62"/>
        <v>0</v>
      </c>
      <c r="AK230" s="22">
        <f t="shared" si="63"/>
        <v>0</v>
      </c>
      <c r="AL230" s="22">
        <f t="shared" si="64"/>
        <v>0</v>
      </c>
      <c r="AM230" s="22">
        <f t="shared" si="65"/>
        <v>0</v>
      </c>
      <c r="AN230" s="22">
        <f t="shared" si="66"/>
        <v>0</v>
      </c>
      <c r="AO230" s="418" t="b">
        <f t="shared" si="67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68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69"/>
        <v>0</v>
      </c>
      <c r="AW230" s="67">
        <f t="shared" si="70"/>
        <v>0</v>
      </c>
      <c r="AX230" s="397">
        <f t="shared" si="71"/>
        <v>0</v>
      </c>
      <c r="AY230" s="32"/>
      <c r="AZ230" s="32"/>
      <c r="BA230" s="423" t="str">
        <f t="shared" si="72"/>
        <v xml:space="preserve"> </v>
      </c>
    </row>
    <row r="231" spans="1:53" s="339" customFormat="1" ht="15" x14ac:dyDescent="0.2">
      <c r="A231" s="32"/>
      <c r="B231" s="32"/>
      <c r="C231" s="410">
        <f t="shared" si="56"/>
        <v>210</v>
      </c>
      <c r="D231" s="424"/>
      <c r="E231" s="424"/>
      <c r="F231" s="424"/>
      <c r="G231" s="410"/>
      <c r="H231" s="410"/>
      <c r="I231" s="413" t="str">
        <f t="shared" si="57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58"/>
        <v>-</v>
      </c>
      <c r="M231" s="425"/>
      <c r="N231" s="425"/>
      <c r="O231" s="160" t="str">
        <f t="shared" si="59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60"/>
        <v>OK</v>
      </c>
      <c r="AI231" s="22">
        <f t="shared" si="61"/>
        <v>0</v>
      </c>
      <c r="AJ231" s="22">
        <f t="shared" si="62"/>
        <v>0</v>
      </c>
      <c r="AK231" s="22">
        <f t="shared" si="63"/>
        <v>0</v>
      </c>
      <c r="AL231" s="22">
        <f t="shared" si="64"/>
        <v>0</v>
      </c>
      <c r="AM231" s="22">
        <f t="shared" si="65"/>
        <v>0</v>
      </c>
      <c r="AN231" s="22">
        <f t="shared" si="66"/>
        <v>0</v>
      </c>
      <c r="AO231" s="418" t="b">
        <f t="shared" si="67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68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69"/>
        <v>0</v>
      </c>
      <c r="AW231" s="67">
        <f t="shared" si="70"/>
        <v>0</v>
      </c>
      <c r="AX231" s="397">
        <f t="shared" si="71"/>
        <v>0</v>
      </c>
      <c r="AY231" s="32"/>
      <c r="AZ231" s="32"/>
      <c r="BA231" s="423" t="str">
        <f t="shared" si="72"/>
        <v xml:space="preserve"> </v>
      </c>
    </row>
    <row r="232" spans="1:53" s="339" customFormat="1" ht="15" x14ac:dyDescent="0.2">
      <c r="A232" s="32"/>
      <c r="B232" s="32"/>
      <c r="C232" s="410">
        <f t="shared" si="56"/>
        <v>211</v>
      </c>
      <c r="D232" s="424"/>
      <c r="E232" s="424"/>
      <c r="F232" s="424"/>
      <c r="G232" s="410"/>
      <c r="H232" s="410"/>
      <c r="I232" s="413" t="str">
        <f t="shared" si="57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58"/>
        <v>-</v>
      </c>
      <c r="M232" s="425"/>
      <c r="N232" s="425"/>
      <c r="O232" s="160" t="str">
        <f t="shared" si="59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60"/>
        <v>OK</v>
      </c>
      <c r="AI232" s="22">
        <f t="shared" si="61"/>
        <v>0</v>
      </c>
      <c r="AJ232" s="22">
        <f t="shared" si="62"/>
        <v>0</v>
      </c>
      <c r="AK232" s="22">
        <f t="shared" si="63"/>
        <v>0</v>
      </c>
      <c r="AL232" s="22">
        <f t="shared" si="64"/>
        <v>0</v>
      </c>
      <c r="AM232" s="22">
        <f t="shared" si="65"/>
        <v>0</v>
      </c>
      <c r="AN232" s="22">
        <f t="shared" si="66"/>
        <v>0</v>
      </c>
      <c r="AO232" s="418" t="b">
        <f t="shared" si="67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68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69"/>
        <v>0</v>
      </c>
      <c r="AW232" s="67">
        <f t="shared" si="70"/>
        <v>0</v>
      </c>
      <c r="AX232" s="397">
        <f t="shared" si="71"/>
        <v>0</v>
      </c>
      <c r="AY232" s="32"/>
      <c r="AZ232" s="32"/>
      <c r="BA232" s="423" t="str">
        <f t="shared" si="72"/>
        <v xml:space="preserve"> </v>
      </c>
    </row>
    <row r="233" spans="1:53" s="339" customFormat="1" ht="15" x14ac:dyDescent="0.2">
      <c r="A233" s="32"/>
      <c r="B233" s="32"/>
      <c r="C233" s="410">
        <f t="shared" si="56"/>
        <v>212</v>
      </c>
      <c r="D233" s="424"/>
      <c r="E233" s="424"/>
      <c r="F233" s="424"/>
      <c r="G233" s="410"/>
      <c r="H233" s="410"/>
      <c r="I233" s="413" t="str">
        <f t="shared" si="57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58"/>
        <v>-</v>
      </c>
      <c r="M233" s="425"/>
      <c r="N233" s="425"/>
      <c r="O233" s="160" t="str">
        <f t="shared" si="59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60"/>
        <v>OK</v>
      </c>
      <c r="AI233" s="22">
        <f t="shared" si="61"/>
        <v>0</v>
      </c>
      <c r="AJ233" s="22">
        <f t="shared" si="62"/>
        <v>0</v>
      </c>
      <c r="AK233" s="22">
        <f t="shared" si="63"/>
        <v>0</v>
      </c>
      <c r="AL233" s="22">
        <f t="shared" si="64"/>
        <v>0</v>
      </c>
      <c r="AM233" s="22">
        <f t="shared" si="65"/>
        <v>0</v>
      </c>
      <c r="AN233" s="22">
        <f t="shared" si="66"/>
        <v>0</v>
      </c>
      <c r="AO233" s="418" t="b">
        <f t="shared" si="67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68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69"/>
        <v>0</v>
      </c>
      <c r="AW233" s="67">
        <f t="shared" si="70"/>
        <v>0</v>
      </c>
      <c r="AX233" s="397">
        <f t="shared" si="71"/>
        <v>0</v>
      </c>
      <c r="AY233" s="32"/>
      <c r="AZ233" s="32"/>
      <c r="BA233" s="423" t="str">
        <f t="shared" si="72"/>
        <v xml:space="preserve"> </v>
      </c>
    </row>
    <row r="234" spans="1:53" s="339" customFormat="1" ht="15" x14ac:dyDescent="0.2">
      <c r="A234" s="32"/>
      <c r="B234" s="32"/>
      <c r="C234" s="410">
        <f t="shared" si="56"/>
        <v>213</v>
      </c>
      <c r="D234" s="424"/>
      <c r="E234" s="424"/>
      <c r="F234" s="424"/>
      <c r="G234" s="410"/>
      <c r="H234" s="410"/>
      <c r="I234" s="413" t="str">
        <f t="shared" si="57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58"/>
        <v>-</v>
      </c>
      <c r="M234" s="425"/>
      <c r="N234" s="425"/>
      <c r="O234" s="160" t="str">
        <f t="shared" si="59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60"/>
        <v>OK</v>
      </c>
      <c r="AI234" s="22">
        <f t="shared" si="61"/>
        <v>0</v>
      </c>
      <c r="AJ234" s="22">
        <f t="shared" si="62"/>
        <v>0</v>
      </c>
      <c r="AK234" s="22">
        <f t="shared" si="63"/>
        <v>0</v>
      </c>
      <c r="AL234" s="22">
        <f t="shared" si="64"/>
        <v>0</v>
      </c>
      <c r="AM234" s="22">
        <f t="shared" si="65"/>
        <v>0</v>
      </c>
      <c r="AN234" s="22">
        <f t="shared" si="66"/>
        <v>0</v>
      </c>
      <c r="AO234" s="418" t="b">
        <f t="shared" si="67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68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69"/>
        <v>0</v>
      </c>
      <c r="AW234" s="67">
        <f t="shared" si="70"/>
        <v>0</v>
      </c>
      <c r="AX234" s="397">
        <f t="shared" si="71"/>
        <v>0</v>
      </c>
      <c r="AY234" s="32"/>
      <c r="AZ234" s="32"/>
      <c r="BA234" s="423" t="str">
        <f t="shared" si="72"/>
        <v xml:space="preserve"> </v>
      </c>
    </row>
    <row r="235" spans="1:53" s="339" customFormat="1" ht="15" x14ac:dyDescent="0.2">
      <c r="A235" s="32"/>
      <c r="B235" s="32"/>
      <c r="C235" s="410">
        <f t="shared" si="56"/>
        <v>214</v>
      </c>
      <c r="D235" s="424"/>
      <c r="E235" s="424"/>
      <c r="F235" s="424"/>
      <c r="G235" s="410"/>
      <c r="H235" s="410"/>
      <c r="I235" s="413" t="str">
        <f t="shared" si="57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58"/>
        <v>-</v>
      </c>
      <c r="M235" s="425"/>
      <c r="N235" s="425"/>
      <c r="O235" s="160" t="str">
        <f t="shared" si="59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60"/>
        <v>OK</v>
      </c>
      <c r="AI235" s="22">
        <f t="shared" si="61"/>
        <v>0</v>
      </c>
      <c r="AJ235" s="22">
        <f t="shared" si="62"/>
        <v>0</v>
      </c>
      <c r="AK235" s="22">
        <f t="shared" si="63"/>
        <v>0</v>
      </c>
      <c r="AL235" s="22">
        <f t="shared" si="64"/>
        <v>0</v>
      </c>
      <c r="AM235" s="22">
        <f t="shared" si="65"/>
        <v>0</v>
      </c>
      <c r="AN235" s="22">
        <f t="shared" si="66"/>
        <v>0</v>
      </c>
      <c r="AO235" s="418" t="b">
        <f t="shared" si="67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68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69"/>
        <v>0</v>
      </c>
      <c r="AW235" s="67">
        <f t="shared" si="70"/>
        <v>0</v>
      </c>
      <c r="AX235" s="397">
        <f t="shared" si="71"/>
        <v>0</v>
      </c>
      <c r="AY235" s="32"/>
      <c r="AZ235" s="32"/>
      <c r="BA235" s="423" t="str">
        <f t="shared" si="72"/>
        <v xml:space="preserve"> </v>
      </c>
    </row>
    <row r="236" spans="1:53" s="339" customFormat="1" ht="15" x14ac:dyDescent="0.2">
      <c r="A236" s="32"/>
      <c r="B236" s="32"/>
      <c r="C236" s="410">
        <f t="shared" si="56"/>
        <v>215</v>
      </c>
      <c r="D236" s="424"/>
      <c r="E236" s="424"/>
      <c r="F236" s="424"/>
      <c r="G236" s="410"/>
      <c r="H236" s="410"/>
      <c r="I236" s="413" t="str">
        <f t="shared" si="57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58"/>
        <v>-</v>
      </c>
      <c r="M236" s="425"/>
      <c r="N236" s="425"/>
      <c r="O236" s="160" t="str">
        <f t="shared" si="59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60"/>
        <v>OK</v>
      </c>
      <c r="AI236" s="22">
        <f t="shared" si="61"/>
        <v>0</v>
      </c>
      <c r="AJ236" s="22">
        <f t="shared" si="62"/>
        <v>0</v>
      </c>
      <c r="AK236" s="22">
        <f t="shared" si="63"/>
        <v>0</v>
      </c>
      <c r="AL236" s="22">
        <f t="shared" si="64"/>
        <v>0</v>
      </c>
      <c r="AM236" s="22">
        <f t="shared" si="65"/>
        <v>0</v>
      </c>
      <c r="AN236" s="22">
        <f t="shared" si="66"/>
        <v>0</v>
      </c>
      <c r="AO236" s="418" t="b">
        <f t="shared" si="67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68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69"/>
        <v>0</v>
      </c>
      <c r="AW236" s="67">
        <f t="shared" si="70"/>
        <v>0</v>
      </c>
      <c r="AX236" s="397">
        <f t="shared" si="71"/>
        <v>0</v>
      </c>
      <c r="AY236" s="32"/>
      <c r="AZ236" s="32"/>
      <c r="BA236" s="423" t="str">
        <f t="shared" si="72"/>
        <v xml:space="preserve"> </v>
      </c>
    </row>
    <row r="237" spans="1:53" s="339" customFormat="1" ht="15" x14ac:dyDescent="0.2">
      <c r="A237" s="32"/>
      <c r="B237" s="32"/>
      <c r="C237" s="410">
        <f t="shared" si="56"/>
        <v>216</v>
      </c>
      <c r="D237" s="424"/>
      <c r="E237" s="424"/>
      <c r="F237" s="424"/>
      <c r="G237" s="410"/>
      <c r="H237" s="410"/>
      <c r="I237" s="413" t="str">
        <f t="shared" si="57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58"/>
        <v>-</v>
      </c>
      <c r="M237" s="425"/>
      <c r="N237" s="425"/>
      <c r="O237" s="160" t="str">
        <f t="shared" si="59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60"/>
        <v>OK</v>
      </c>
      <c r="AI237" s="22">
        <f t="shared" si="61"/>
        <v>0</v>
      </c>
      <c r="AJ237" s="22">
        <f t="shared" si="62"/>
        <v>0</v>
      </c>
      <c r="AK237" s="22">
        <f t="shared" si="63"/>
        <v>0</v>
      </c>
      <c r="AL237" s="22">
        <f t="shared" si="64"/>
        <v>0</v>
      </c>
      <c r="AM237" s="22">
        <f t="shared" si="65"/>
        <v>0</v>
      </c>
      <c r="AN237" s="22">
        <f t="shared" si="66"/>
        <v>0</v>
      </c>
      <c r="AO237" s="418" t="b">
        <f t="shared" si="67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68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69"/>
        <v>0</v>
      </c>
      <c r="AW237" s="67">
        <f t="shared" si="70"/>
        <v>0</v>
      </c>
      <c r="AX237" s="397">
        <f t="shared" si="71"/>
        <v>0</v>
      </c>
      <c r="AY237" s="32"/>
      <c r="AZ237" s="32"/>
      <c r="BA237" s="423" t="str">
        <f t="shared" si="72"/>
        <v xml:space="preserve"> </v>
      </c>
    </row>
    <row r="238" spans="1:53" s="339" customFormat="1" ht="15" x14ac:dyDescent="0.2">
      <c r="A238" s="32"/>
      <c r="B238" s="32"/>
      <c r="C238" s="410">
        <f t="shared" si="56"/>
        <v>217</v>
      </c>
      <c r="D238" s="424"/>
      <c r="E238" s="424"/>
      <c r="F238" s="424"/>
      <c r="G238" s="410"/>
      <c r="H238" s="410"/>
      <c r="I238" s="413" t="str">
        <f t="shared" si="57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58"/>
        <v>-</v>
      </c>
      <c r="M238" s="425"/>
      <c r="N238" s="425"/>
      <c r="O238" s="160" t="str">
        <f t="shared" si="59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60"/>
        <v>OK</v>
      </c>
      <c r="AI238" s="22">
        <f t="shared" si="61"/>
        <v>0</v>
      </c>
      <c r="AJ238" s="22">
        <f t="shared" si="62"/>
        <v>0</v>
      </c>
      <c r="AK238" s="22">
        <f t="shared" si="63"/>
        <v>0</v>
      </c>
      <c r="AL238" s="22">
        <f t="shared" si="64"/>
        <v>0</v>
      </c>
      <c r="AM238" s="22">
        <f t="shared" si="65"/>
        <v>0</v>
      </c>
      <c r="AN238" s="22">
        <f t="shared" si="66"/>
        <v>0</v>
      </c>
      <c r="AO238" s="418" t="b">
        <f t="shared" si="67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68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69"/>
        <v>0</v>
      </c>
      <c r="AW238" s="67">
        <f t="shared" si="70"/>
        <v>0</v>
      </c>
      <c r="AX238" s="397">
        <f t="shared" si="71"/>
        <v>0</v>
      </c>
      <c r="AY238" s="32"/>
      <c r="AZ238" s="32"/>
      <c r="BA238" s="423" t="str">
        <f t="shared" si="72"/>
        <v xml:space="preserve"> </v>
      </c>
    </row>
    <row r="239" spans="1:53" s="339" customFormat="1" ht="15" x14ac:dyDescent="0.2">
      <c r="A239" s="32"/>
      <c r="B239" s="32"/>
      <c r="C239" s="410">
        <f t="shared" si="56"/>
        <v>218</v>
      </c>
      <c r="D239" s="424"/>
      <c r="E239" s="424"/>
      <c r="F239" s="424"/>
      <c r="G239" s="410"/>
      <c r="H239" s="410"/>
      <c r="I239" s="413" t="str">
        <f t="shared" si="57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58"/>
        <v>-</v>
      </c>
      <c r="M239" s="425"/>
      <c r="N239" s="425"/>
      <c r="O239" s="160" t="str">
        <f t="shared" si="59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60"/>
        <v>OK</v>
      </c>
      <c r="AI239" s="22">
        <f t="shared" si="61"/>
        <v>0</v>
      </c>
      <c r="AJ239" s="22">
        <f t="shared" si="62"/>
        <v>0</v>
      </c>
      <c r="AK239" s="22">
        <f t="shared" si="63"/>
        <v>0</v>
      </c>
      <c r="AL239" s="22">
        <f t="shared" si="64"/>
        <v>0</v>
      </c>
      <c r="AM239" s="22">
        <f t="shared" si="65"/>
        <v>0</v>
      </c>
      <c r="AN239" s="22">
        <f t="shared" si="66"/>
        <v>0</v>
      </c>
      <c r="AO239" s="418" t="b">
        <f t="shared" si="67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68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69"/>
        <v>0</v>
      </c>
      <c r="AW239" s="67">
        <f t="shared" si="70"/>
        <v>0</v>
      </c>
      <c r="AX239" s="397">
        <f t="shared" si="71"/>
        <v>0</v>
      </c>
      <c r="AY239" s="32"/>
      <c r="AZ239" s="32"/>
      <c r="BA239" s="423" t="str">
        <f t="shared" si="72"/>
        <v xml:space="preserve"> </v>
      </c>
    </row>
    <row r="240" spans="1:53" s="339" customFormat="1" ht="15" x14ac:dyDescent="0.2">
      <c r="A240" s="32"/>
      <c r="B240" s="32"/>
      <c r="C240" s="410">
        <f t="shared" si="56"/>
        <v>219</v>
      </c>
      <c r="D240" s="424"/>
      <c r="E240" s="424"/>
      <c r="F240" s="424"/>
      <c r="G240" s="410"/>
      <c r="H240" s="410"/>
      <c r="I240" s="413" t="str">
        <f t="shared" si="57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58"/>
        <v>-</v>
      </c>
      <c r="M240" s="425"/>
      <c r="N240" s="425"/>
      <c r="O240" s="160" t="str">
        <f t="shared" si="59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60"/>
        <v>OK</v>
      </c>
      <c r="AI240" s="22">
        <f t="shared" si="61"/>
        <v>0</v>
      </c>
      <c r="AJ240" s="22">
        <f t="shared" si="62"/>
        <v>0</v>
      </c>
      <c r="AK240" s="22">
        <f t="shared" si="63"/>
        <v>0</v>
      </c>
      <c r="AL240" s="22">
        <f t="shared" si="64"/>
        <v>0</v>
      </c>
      <c r="AM240" s="22">
        <f t="shared" si="65"/>
        <v>0</v>
      </c>
      <c r="AN240" s="22">
        <f t="shared" si="66"/>
        <v>0</v>
      </c>
      <c r="AO240" s="418" t="b">
        <f t="shared" si="67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68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69"/>
        <v>0</v>
      </c>
      <c r="AW240" s="67">
        <f t="shared" si="70"/>
        <v>0</v>
      </c>
      <c r="AX240" s="397">
        <f t="shared" si="71"/>
        <v>0</v>
      </c>
      <c r="AY240" s="32"/>
      <c r="AZ240" s="32"/>
      <c r="BA240" s="423" t="str">
        <f t="shared" si="72"/>
        <v xml:space="preserve"> </v>
      </c>
    </row>
    <row r="241" spans="1:53" s="339" customFormat="1" ht="15" x14ac:dyDescent="0.2">
      <c r="A241" s="32"/>
      <c r="B241" s="32"/>
      <c r="C241" s="410">
        <f t="shared" si="56"/>
        <v>220</v>
      </c>
      <c r="D241" s="424"/>
      <c r="E241" s="424"/>
      <c r="F241" s="424"/>
      <c r="G241" s="410"/>
      <c r="H241" s="410"/>
      <c r="I241" s="413" t="str">
        <f t="shared" si="57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58"/>
        <v>-</v>
      </c>
      <c r="M241" s="425"/>
      <c r="N241" s="425"/>
      <c r="O241" s="160" t="str">
        <f t="shared" si="59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60"/>
        <v>OK</v>
      </c>
      <c r="AI241" s="22">
        <f t="shared" si="61"/>
        <v>0</v>
      </c>
      <c r="AJ241" s="22">
        <f t="shared" si="62"/>
        <v>0</v>
      </c>
      <c r="AK241" s="22">
        <f t="shared" si="63"/>
        <v>0</v>
      </c>
      <c r="AL241" s="22">
        <f t="shared" si="64"/>
        <v>0</v>
      </c>
      <c r="AM241" s="22">
        <f t="shared" si="65"/>
        <v>0</v>
      </c>
      <c r="AN241" s="22">
        <f t="shared" si="66"/>
        <v>0</v>
      </c>
      <c r="AO241" s="418" t="b">
        <f t="shared" si="67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68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69"/>
        <v>0</v>
      </c>
      <c r="AW241" s="67">
        <f t="shared" si="70"/>
        <v>0</v>
      </c>
      <c r="AX241" s="397">
        <f t="shared" si="71"/>
        <v>0</v>
      </c>
      <c r="AY241" s="32"/>
      <c r="AZ241" s="32"/>
      <c r="BA241" s="423" t="str">
        <f t="shared" si="72"/>
        <v xml:space="preserve"> </v>
      </c>
    </row>
    <row r="242" spans="1:53" s="339" customFormat="1" ht="15" x14ac:dyDescent="0.2">
      <c r="A242" s="32"/>
      <c r="B242" s="32"/>
      <c r="C242" s="410">
        <f t="shared" si="56"/>
        <v>221</v>
      </c>
      <c r="D242" s="424"/>
      <c r="E242" s="424"/>
      <c r="F242" s="424"/>
      <c r="G242" s="410"/>
      <c r="H242" s="410"/>
      <c r="I242" s="413" t="str">
        <f t="shared" si="57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58"/>
        <v>-</v>
      </c>
      <c r="M242" s="425"/>
      <c r="N242" s="425"/>
      <c r="O242" s="160" t="str">
        <f t="shared" si="59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60"/>
        <v>OK</v>
      </c>
      <c r="AI242" s="22">
        <f t="shared" si="61"/>
        <v>0</v>
      </c>
      <c r="AJ242" s="22">
        <f t="shared" si="62"/>
        <v>0</v>
      </c>
      <c r="AK242" s="22">
        <f t="shared" si="63"/>
        <v>0</v>
      </c>
      <c r="AL242" s="22">
        <f t="shared" si="64"/>
        <v>0</v>
      </c>
      <c r="AM242" s="22">
        <f t="shared" si="65"/>
        <v>0</v>
      </c>
      <c r="AN242" s="22">
        <f t="shared" si="66"/>
        <v>0</v>
      </c>
      <c r="AO242" s="418" t="b">
        <f t="shared" si="67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68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69"/>
        <v>0</v>
      </c>
      <c r="AW242" s="67">
        <f t="shared" si="70"/>
        <v>0</v>
      </c>
      <c r="AX242" s="397">
        <f t="shared" si="71"/>
        <v>0</v>
      </c>
      <c r="AY242" s="32"/>
      <c r="AZ242" s="32"/>
      <c r="BA242" s="423" t="str">
        <f t="shared" si="72"/>
        <v xml:space="preserve"> </v>
      </c>
    </row>
    <row r="243" spans="1:53" s="339" customFormat="1" ht="15" x14ac:dyDescent="0.2">
      <c r="A243" s="32"/>
      <c r="B243" s="32"/>
      <c r="C243" s="410">
        <f t="shared" si="56"/>
        <v>222</v>
      </c>
      <c r="D243" s="424"/>
      <c r="E243" s="424"/>
      <c r="F243" s="424"/>
      <c r="G243" s="410"/>
      <c r="H243" s="410"/>
      <c r="I243" s="413" t="str">
        <f t="shared" si="57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58"/>
        <v>-</v>
      </c>
      <c r="M243" s="425"/>
      <c r="N243" s="425"/>
      <c r="O243" s="160" t="str">
        <f t="shared" si="59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60"/>
        <v>OK</v>
      </c>
      <c r="AI243" s="22">
        <f t="shared" si="61"/>
        <v>0</v>
      </c>
      <c r="AJ243" s="22">
        <f t="shared" si="62"/>
        <v>0</v>
      </c>
      <c r="AK243" s="22">
        <f t="shared" si="63"/>
        <v>0</v>
      </c>
      <c r="AL243" s="22">
        <f t="shared" si="64"/>
        <v>0</v>
      </c>
      <c r="AM243" s="22">
        <f t="shared" si="65"/>
        <v>0</v>
      </c>
      <c r="AN243" s="22">
        <f t="shared" si="66"/>
        <v>0</v>
      </c>
      <c r="AO243" s="418" t="b">
        <f t="shared" si="67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68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69"/>
        <v>0</v>
      </c>
      <c r="AW243" s="67">
        <f t="shared" si="70"/>
        <v>0</v>
      </c>
      <c r="AX243" s="397">
        <f t="shared" si="71"/>
        <v>0</v>
      </c>
      <c r="AY243" s="32"/>
      <c r="AZ243" s="32"/>
      <c r="BA243" s="423" t="str">
        <f t="shared" si="72"/>
        <v xml:space="preserve"> </v>
      </c>
    </row>
    <row r="244" spans="1:53" s="339" customFormat="1" ht="15" x14ac:dyDescent="0.2">
      <c r="A244" s="32"/>
      <c r="B244" s="32"/>
      <c r="C244" s="410">
        <f t="shared" si="56"/>
        <v>223</v>
      </c>
      <c r="D244" s="424"/>
      <c r="E244" s="424"/>
      <c r="F244" s="424"/>
      <c r="G244" s="410"/>
      <c r="H244" s="410"/>
      <c r="I244" s="413" t="str">
        <f t="shared" si="57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58"/>
        <v>-</v>
      </c>
      <c r="M244" s="425"/>
      <c r="N244" s="425"/>
      <c r="O244" s="160" t="str">
        <f t="shared" si="59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60"/>
        <v>OK</v>
      </c>
      <c r="AI244" s="22">
        <f t="shared" si="61"/>
        <v>0</v>
      </c>
      <c r="AJ244" s="22">
        <f t="shared" si="62"/>
        <v>0</v>
      </c>
      <c r="AK244" s="22">
        <f t="shared" si="63"/>
        <v>0</v>
      </c>
      <c r="AL244" s="22">
        <f t="shared" si="64"/>
        <v>0</v>
      </c>
      <c r="AM244" s="22">
        <f t="shared" si="65"/>
        <v>0</v>
      </c>
      <c r="AN244" s="22">
        <f t="shared" si="66"/>
        <v>0</v>
      </c>
      <c r="AO244" s="418" t="b">
        <f t="shared" si="67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68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69"/>
        <v>0</v>
      </c>
      <c r="AW244" s="67">
        <f t="shared" si="70"/>
        <v>0</v>
      </c>
      <c r="AX244" s="397">
        <f t="shared" si="71"/>
        <v>0</v>
      </c>
      <c r="AY244" s="32"/>
      <c r="AZ244" s="32"/>
      <c r="BA244" s="423" t="str">
        <f t="shared" si="72"/>
        <v xml:space="preserve"> </v>
      </c>
    </row>
    <row r="245" spans="1:53" s="339" customFormat="1" ht="15" x14ac:dyDescent="0.2">
      <c r="A245" s="32"/>
      <c r="B245" s="32"/>
      <c r="C245" s="410">
        <f t="shared" si="56"/>
        <v>224</v>
      </c>
      <c r="D245" s="424"/>
      <c r="E245" s="424"/>
      <c r="F245" s="424"/>
      <c r="G245" s="410"/>
      <c r="H245" s="410"/>
      <c r="I245" s="413" t="str">
        <f t="shared" si="57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58"/>
        <v>-</v>
      </c>
      <c r="M245" s="425"/>
      <c r="N245" s="425"/>
      <c r="O245" s="160" t="str">
        <f t="shared" si="59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60"/>
        <v>OK</v>
      </c>
      <c r="AI245" s="22">
        <f t="shared" si="61"/>
        <v>0</v>
      </c>
      <c r="AJ245" s="22">
        <f t="shared" si="62"/>
        <v>0</v>
      </c>
      <c r="AK245" s="22">
        <f t="shared" si="63"/>
        <v>0</v>
      </c>
      <c r="AL245" s="22">
        <f t="shared" si="64"/>
        <v>0</v>
      </c>
      <c r="AM245" s="22">
        <f t="shared" si="65"/>
        <v>0</v>
      </c>
      <c r="AN245" s="22">
        <f t="shared" si="66"/>
        <v>0</v>
      </c>
      <c r="AO245" s="418" t="b">
        <f t="shared" si="67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68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69"/>
        <v>0</v>
      </c>
      <c r="AW245" s="67">
        <f t="shared" si="70"/>
        <v>0</v>
      </c>
      <c r="AX245" s="397">
        <f t="shared" si="71"/>
        <v>0</v>
      </c>
      <c r="AY245" s="32"/>
      <c r="AZ245" s="32"/>
      <c r="BA245" s="423" t="str">
        <f t="shared" si="72"/>
        <v xml:space="preserve"> </v>
      </c>
    </row>
    <row r="246" spans="1:53" s="339" customFormat="1" ht="15" x14ac:dyDescent="0.2">
      <c r="A246" s="32"/>
      <c r="B246" s="32"/>
      <c r="C246" s="410">
        <f t="shared" si="56"/>
        <v>225</v>
      </c>
      <c r="D246" s="424"/>
      <c r="E246" s="424"/>
      <c r="F246" s="424"/>
      <c r="G246" s="410"/>
      <c r="H246" s="410"/>
      <c r="I246" s="413" t="str">
        <f t="shared" si="57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58"/>
        <v>-</v>
      </c>
      <c r="M246" s="425"/>
      <c r="N246" s="425"/>
      <c r="O246" s="160" t="str">
        <f t="shared" si="59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60"/>
        <v>OK</v>
      </c>
      <c r="AI246" s="22">
        <f t="shared" si="61"/>
        <v>0</v>
      </c>
      <c r="AJ246" s="22">
        <f t="shared" si="62"/>
        <v>0</v>
      </c>
      <c r="AK246" s="22">
        <f t="shared" si="63"/>
        <v>0</v>
      </c>
      <c r="AL246" s="22">
        <f t="shared" si="64"/>
        <v>0</v>
      </c>
      <c r="AM246" s="22">
        <f t="shared" si="65"/>
        <v>0</v>
      </c>
      <c r="AN246" s="22">
        <f t="shared" si="66"/>
        <v>0</v>
      </c>
      <c r="AO246" s="418" t="b">
        <f t="shared" si="67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68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69"/>
        <v>0</v>
      </c>
      <c r="AW246" s="67">
        <f t="shared" si="70"/>
        <v>0</v>
      </c>
      <c r="AX246" s="397">
        <f t="shared" si="71"/>
        <v>0</v>
      </c>
      <c r="AY246" s="32"/>
      <c r="AZ246" s="32"/>
      <c r="BA246" s="423" t="str">
        <f t="shared" si="72"/>
        <v xml:space="preserve"> </v>
      </c>
    </row>
    <row r="247" spans="1:53" s="339" customFormat="1" ht="15" x14ac:dyDescent="0.2">
      <c r="A247" s="32"/>
      <c r="B247" s="32"/>
      <c r="C247" s="410">
        <f t="shared" si="56"/>
        <v>226</v>
      </c>
      <c r="D247" s="424"/>
      <c r="E247" s="424"/>
      <c r="F247" s="424"/>
      <c r="G247" s="410"/>
      <c r="H247" s="410"/>
      <c r="I247" s="413" t="str">
        <f t="shared" si="57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58"/>
        <v>-</v>
      </c>
      <c r="M247" s="425"/>
      <c r="N247" s="425"/>
      <c r="O247" s="160" t="str">
        <f t="shared" si="59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60"/>
        <v>OK</v>
      </c>
      <c r="AI247" s="22">
        <f t="shared" si="61"/>
        <v>0</v>
      </c>
      <c r="AJ247" s="22">
        <f t="shared" si="62"/>
        <v>0</v>
      </c>
      <c r="AK247" s="22">
        <f t="shared" si="63"/>
        <v>0</v>
      </c>
      <c r="AL247" s="22">
        <f t="shared" si="64"/>
        <v>0</v>
      </c>
      <c r="AM247" s="22">
        <f t="shared" si="65"/>
        <v>0</v>
      </c>
      <c r="AN247" s="22">
        <f t="shared" si="66"/>
        <v>0</v>
      </c>
      <c r="AO247" s="418" t="b">
        <f t="shared" si="67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68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69"/>
        <v>0</v>
      </c>
      <c r="AW247" s="67">
        <f t="shared" si="70"/>
        <v>0</v>
      </c>
      <c r="AX247" s="397">
        <f t="shared" si="71"/>
        <v>0</v>
      </c>
      <c r="AY247" s="32"/>
      <c r="AZ247" s="32"/>
      <c r="BA247" s="423" t="str">
        <f t="shared" si="72"/>
        <v xml:space="preserve"> </v>
      </c>
    </row>
    <row r="248" spans="1:53" s="339" customFormat="1" ht="15" x14ac:dyDescent="0.2">
      <c r="A248" s="32"/>
      <c r="B248" s="32"/>
      <c r="C248" s="410">
        <f t="shared" si="56"/>
        <v>227</v>
      </c>
      <c r="D248" s="424"/>
      <c r="E248" s="424"/>
      <c r="F248" s="424"/>
      <c r="G248" s="410"/>
      <c r="H248" s="410"/>
      <c r="I248" s="413" t="str">
        <f t="shared" si="57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58"/>
        <v>-</v>
      </c>
      <c r="M248" s="425"/>
      <c r="N248" s="425"/>
      <c r="O248" s="160" t="str">
        <f t="shared" si="59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60"/>
        <v>OK</v>
      </c>
      <c r="AI248" s="22">
        <f t="shared" si="61"/>
        <v>0</v>
      </c>
      <c r="AJ248" s="22">
        <f t="shared" si="62"/>
        <v>0</v>
      </c>
      <c r="AK248" s="22">
        <f t="shared" si="63"/>
        <v>0</v>
      </c>
      <c r="AL248" s="22">
        <f t="shared" si="64"/>
        <v>0</v>
      </c>
      <c r="AM248" s="22">
        <f t="shared" si="65"/>
        <v>0</v>
      </c>
      <c r="AN248" s="22">
        <f t="shared" si="66"/>
        <v>0</v>
      </c>
      <c r="AO248" s="418" t="b">
        <f t="shared" si="67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68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69"/>
        <v>0</v>
      </c>
      <c r="AW248" s="67">
        <f t="shared" si="70"/>
        <v>0</v>
      </c>
      <c r="AX248" s="397">
        <f t="shared" si="71"/>
        <v>0</v>
      </c>
      <c r="AY248" s="32"/>
      <c r="AZ248" s="32"/>
      <c r="BA248" s="423" t="str">
        <f t="shared" si="72"/>
        <v xml:space="preserve"> </v>
      </c>
    </row>
    <row r="249" spans="1:53" s="339" customFormat="1" ht="15" x14ac:dyDescent="0.2">
      <c r="A249" s="32"/>
      <c r="B249" s="32"/>
      <c r="C249" s="410">
        <f t="shared" si="56"/>
        <v>228</v>
      </c>
      <c r="D249" s="424"/>
      <c r="E249" s="424"/>
      <c r="F249" s="424"/>
      <c r="G249" s="410"/>
      <c r="H249" s="410"/>
      <c r="I249" s="413" t="str">
        <f t="shared" si="57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58"/>
        <v>-</v>
      </c>
      <c r="M249" s="425"/>
      <c r="N249" s="425"/>
      <c r="O249" s="160" t="str">
        <f t="shared" si="59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60"/>
        <v>OK</v>
      </c>
      <c r="AI249" s="22">
        <f t="shared" si="61"/>
        <v>0</v>
      </c>
      <c r="AJ249" s="22">
        <f t="shared" si="62"/>
        <v>0</v>
      </c>
      <c r="AK249" s="22">
        <f t="shared" si="63"/>
        <v>0</v>
      </c>
      <c r="AL249" s="22">
        <f t="shared" si="64"/>
        <v>0</v>
      </c>
      <c r="AM249" s="22">
        <f t="shared" si="65"/>
        <v>0</v>
      </c>
      <c r="AN249" s="22">
        <f t="shared" si="66"/>
        <v>0</v>
      </c>
      <c r="AO249" s="418" t="b">
        <f t="shared" si="67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68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69"/>
        <v>0</v>
      </c>
      <c r="AW249" s="67">
        <f t="shared" si="70"/>
        <v>0</v>
      </c>
      <c r="AX249" s="397">
        <f t="shared" si="71"/>
        <v>0</v>
      </c>
      <c r="AY249" s="32"/>
      <c r="AZ249" s="32"/>
      <c r="BA249" s="423" t="str">
        <f t="shared" si="72"/>
        <v xml:space="preserve"> </v>
      </c>
    </row>
    <row r="250" spans="1:53" s="339" customFormat="1" ht="15" x14ac:dyDescent="0.2">
      <c r="A250" s="32"/>
      <c r="B250" s="32"/>
      <c r="C250" s="410">
        <f t="shared" si="56"/>
        <v>229</v>
      </c>
      <c r="D250" s="424"/>
      <c r="E250" s="424"/>
      <c r="F250" s="424"/>
      <c r="G250" s="410"/>
      <c r="H250" s="410"/>
      <c r="I250" s="413" t="str">
        <f t="shared" si="57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58"/>
        <v>-</v>
      </c>
      <c r="M250" s="425"/>
      <c r="N250" s="425"/>
      <c r="O250" s="160" t="str">
        <f t="shared" si="59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60"/>
        <v>OK</v>
      </c>
      <c r="AI250" s="22">
        <f t="shared" si="61"/>
        <v>0</v>
      </c>
      <c r="AJ250" s="22">
        <f t="shared" si="62"/>
        <v>0</v>
      </c>
      <c r="AK250" s="22">
        <f t="shared" si="63"/>
        <v>0</v>
      </c>
      <c r="AL250" s="22">
        <f t="shared" si="64"/>
        <v>0</v>
      </c>
      <c r="AM250" s="22">
        <f t="shared" si="65"/>
        <v>0</v>
      </c>
      <c r="AN250" s="22">
        <f t="shared" si="66"/>
        <v>0</v>
      </c>
      <c r="AO250" s="418" t="b">
        <f t="shared" si="67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68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69"/>
        <v>0</v>
      </c>
      <c r="AW250" s="67">
        <f t="shared" si="70"/>
        <v>0</v>
      </c>
      <c r="AX250" s="397">
        <f t="shared" si="71"/>
        <v>0</v>
      </c>
      <c r="AY250" s="32"/>
      <c r="AZ250" s="32"/>
      <c r="BA250" s="423" t="str">
        <f t="shared" si="72"/>
        <v xml:space="preserve"> </v>
      </c>
    </row>
    <row r="251" spans="1:53" s="339" customFormat="1" ht="15" x14ac:dyDescent="0.2">
      <c r="A251" s="32"/>
      <c r="B251" s="32"/>
      <c r="C251" s="410">
        <f t="shared" si="56"/>
        <v>230</v>
      </c>
      <c r="D251" s="424"/>
      <c r="E251" s="424"/>
      <c r="F251" s="424"/>
      <c r="G251" s="410"/>
      <c r="H251" s="410"/>
      <c r="I251" s="413" t="str">
        <f t="shared" si="57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58"/>
        <v>-</v>
      </c>
      <c r="M251" s="425"/>
      <c r="N251" s="425"/>
      <c r="O251" s="160" t="str">
        <f t="shared" si="59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60"/>
        <v>OK</v>
      </c>
      <c r="AI251" s="22">
        <f t="shared" si="61"/>
        <v>0</v>
      </c>
      <c r="AJ251" s="22">
        <f t="shared" si="62"/>
        <v>0</v>
      </c>
      <c r="AK251" s="22">
        <f t="shared" si="63"/>
        <v>0</v>
      </c>
      <c r="AL251" s="22">
        <f t="shared" si="64"/>
        <v>0</v>
      </c>
      <c r="AM251" s="22">
        <f t="shared" si="65"/>
        <v>0</v>
      </c>
      <c r="AN251" s="22">
        <f t="shared" si="66"/>
        <v>0</v>
      </c>
      <c r="AO251" s="418" t="b">
        <f t="shared" si="67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68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69"/>
        <v>0</v>
      </c>
      <c r="AW251" s="67">
        <f t="shared" si="70"/>
        <v>0</v>
      </c>
      <c r="AX251" s="397">
        <f t="shared" si="71"/>
        <v>0</v>
      </c>
      <c r="AY251" s="32"/>
      <c r="AZ251" s="32"/>
      <c r="BA251" s="423" t="str">
        <f t="shared" si="72"/>
        <v xml:space="preserve"> </v>
      </c>
    </row>
    <row r="252" spans="1:53" s="339" customFormat="1" ht="15" x14ac:dyDescent="0.2">
      <c r="A252" s="32"/>
      <c r="B252" s="32"/>
      <c r="C252" s="410">
        <f t="shared" si="56"/>
        <v>231</v>
      </c>
      <c r="D252" s="424"/>
      <c r="E252" s="424"/>
      <c r="F252" s="424"/>
      <c r="G252" s="410"/>
      <c r="H252" s="410"/>
      <c r="I252" s="413" t="str">
        <f t="shared" si="57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58"/>
        <v>-</v>
      </c>
      <c r="M252" s="425"/>
      <c r="N252" s="425"/>
      <c r="O252" s="160" t="str">
        <f t="shared" si="59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60"/>
        <v>OK</v>
      </c>
      <c r="AI252" s="22">
        <f t="shared" si="61"/>
        <v>0</v>
      </c>
      <c r="AJ252" s="22">
        <f t="shared" si="62"/>
        <v>0</v>
      </c>
      <c r="AK252" s="22">
        <f t="shared" si="63"/>
        <v>0</v>
      </c>
      <c r="AL252" s="22">
        <f t="shared" si="64"/>
        <v>0</v>
      </c>
      <c r="AM252" s="22">
        <f t="shared" si="65"/>
        <v>0</v>
      </c>
      <c r="AN252" s="22">
        <f t="shared" si="66"/>
        <v>0</v>
      </c>
      <c r="AO252" s="418" t="b">
        <f t="shared" si="67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68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69"/>
        <v>0</v>
      </c>
      <c r="AW252" s="67">
        <f t="shared" si="70"/>
        <v>0</v>
      </c>
      <c r="AX252" s="397">
        <f t="shared" si="71"/>
        <v>0</v>
      </c>
      <c r="AY252" s="32"/>
      <c r="AZ252" s="32"/>
      <c r="BA252" s="423" t="str">
        <f t="shared" si="72"/>
        <v xml:space="preserve"> </v>
      </c>
    </row>
    <row r="253" spans="1:53" s="339" customFormat="1" ht="15" x14ac:dyDescent="0.2">
      <c r="A253" s="32"/>
      <c r="B253" s="32"/>
      <c r="C253" s="410">
        <f t="shared" si="56"/>
        <v>232</v>
      </c>
      <c r="D253" s="424"/>
      <c r="E253" s="424"/>
      <c r="F253" s="424"/>
      <c r="G253" s="410"/>
      <c r="H253" s="410"/>
      <c r="I253" s="413" t="str">
        <f t="shared" si="57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58"/>
        <v>-</v>
      </c>
      <c r="M253" s="425"/>
      <c r="N253" s="425"/>
      <c r="O253" s="160" t="str">
        <f t="shared" si="59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60"/>
        <v>OK</v>
      </c>
      <c r="AI253" s="22">
        <f t="shared" si="61"/>
        <v>0</v>
      </c>
      <c r="AJ253" s="22">
        <f t="shared" si="62"/>
        <v>0</v>
      </c>
      <c r="AK253" s="22">
        <f t="shared" si="63"/>
        <v>0</v>
      </c>
      <c r="AL253" s="22">
        <f t="shared" si="64"/>
        <v>0</v>
      </c>
      <c r="AM253" s="22">
        <f t="shared" si="65"/>
        <v>0</v>
      </c>
      <c r="AN253" s="22">
        <f t="shared" si="66"/>
        <v>0</v>
      </c>
      <c r="AO253" s="418" t="b">
        <f t="shared" si="67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68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69"/>
        <v>0</v>
      </c>
      <c r="AW253" s="67">
        <f t="shared" si="70"/>
        <v>0</v>
      </c>
      <c r="AX253" s="397">
        <f t="shared" si="71"/>
        <v>0</v>
      </c>
      <c r="AY253" s="32"/>
      <c r="AZ253" s="32"/>
      <c r="BA253" s="423" t="str">
        <f t="shared" si="72"/>
        <v xml:space="preserve"> </v>
      </c>
    </row>
    <row r="254" spans="1:53" s="339" customFormat="1" ht="15" x14ac:dyDescent="0.2">
      <c r="A254" s="32"/>
      <c r="B254" s="32"/>
      <c r="C254" s="410">
        <f t="shared" si="56"/>
        <v>233</v>
      </c>
      <c r="D254" s="424"/>
      <c r="E254" s="424"/>
      <c r="F254" s="424"/>
      <c r="G254" s="410"/>
      <c r="H254" s="410"/>
      <c r="I254" s="413" t="str">
        <f t="shared" si="57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58"/>
        <v>-</v>
      </c>
      <c r="M254" s="425"/>
      <c r="N254" s="425"/>
      <c r="O254" s="160" t="str">
        <f t="shared" si="59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60"/>
        <v>OK</v>
      </c>
      <c r="AI254" s="22">
        <f t="shared" si="61"/>
        <v>0</v>
      </c>
      <c r="AJ254" s="22">
        <f t="shared" si="62"/>
        <v>0</v>
      </c>
      <c r="AK254" s="22">
        <f t="shared" si="63"/>
        <v>0</v>
      </c>
      <c r="AL254" s="22">
        <f t="shared" si="64"/>
        <v>0</v>
      </c>
      <c r="AM254" s="22">
        <f t="shared" si="65"/>
        <v>0</v>
      </c>
      <c r="AN254" s="22">
        <f t="shared" si="66"/>
        <v>0</v>
      </c>
      <c r="AO254" s="418" t="b">
        <f t="shared" si="67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68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69"/>
        <v>0</v>
      </c>
      <c r="AW254" s="67">
        <f t="shared" si="70"/>
        <v>0</v>
      </c>
      <c r="AX254" s="397">
        <f t="shared" si="71"/>
        <v>0</v>
      </c>
      <c r="AY254" s="32"/>
      <c r="AZ254" s="32"/>
      <c r="BA254" s="423" t="str">
        <f t="shared" si="72"/>
        <v xml:space="preserve"> </v>
      </c>
    </row>
    <row r="255" spans="1:53" s="339" customFormat="1" ht="15" x14ac:dyDescent="0.2">
      <c r="A255" s="32"/>
      <c r="B255" s="32"/>
      <c r="C255" s="410">
        <f t="shared" si="56"/>
        <v>234</v>
      </c>
      <c r="D255" s="424"/>
      <c r="E255" s="424"/>
      <c r="F255" s="424"/>
      <c r="G255" s="410"/>
      <c r="H255" s="410"/>
      <c r="I255" s="413" t="str">
        <f t="shared" ref="I255:I256" si="73">IF(K255="s",A255*B255,"-")</f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ref="L255:L256" si="74">IF(K255="s",AT255,AP255)</f>
        <v>-</v>
      </c>
      <c r="M255" s="425"/>
      <c r="N255" s="425"/>
      <c r="O255" s="160" t="str">
        <f t="shared" ref="O255:O256" si="75">IF(K255="S",IF(D255&lt;E255,E255,D255),"-")</f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ref="AH255:AH256" si="76">IF(F255&gt;(A255*12),"error","OK")</f>
        <v>OK</v>
      </c>
      <c r="AI255" s="22">
        <f t="shared" ref="AI255:AI256" si="77">IF(O255="-",0,IF(O255&gt;7.999,1,0))</f>
        <v>0</v>
      </c>
      <c r="AJ255" s="22">
        <f t="shared" ref="AJ255:AJ256" si="78">IF(O255&lt;8,IF(O255&gt;3.999,1,0),0)</f>
        <v>0</v>
      </c>
      <c r="AK255" s="22">
        <f t="shared" ref="AK255:AK256" si="79">IF(O255&lt;4,IF(O255&gt;0,1,0),0)</f>
        <v>0</v>
      </c>
      <c r="AL255" s="22">
        <f t="shared" ref="AL255:AL256" si="80">IF(K255="S",1,0)</f>
        <v>0</v>
      </c>
      <c r="AM255" s="22">
        <f t="shared" ref="AM255:AM256" si="81">IF(K255="C",1,0)</f>
        <v>0</v>
      </c>
      <c r="AN255" s="22">
        <f t="shared" ref="AN255:AN256" si="82">IF(K255="c",F255/12,0)</f>
        <v>0</v>
      </c>
      <c r="AO255" s="418" t="b">
        <f t="shared" ref="AO255:AO256" si="83">IF(K255="s",IF(A255&gt;B255,A255,B255))</f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ref="AR255:AR256" si="84">IF(K255="s",J255,"-")</f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ref="AV255:AV256" si="85">IF(AI255=1,AT255,0)</f>
        <v>0</v>
      </c>
      <c r="AW255" s="67">
        <f t="shared" ref="AW255:AW256" si="86">IF(AJ255=1,AT255,0)</f>
        <v>0</v>
      </c>
      <c r="AX255" s="397">
        <f t="shared" ref="AX255:AX256" si="87">IF(AK255=1,AT255,0)</f>
        <v>0</v>
      </c>
      <c r="AY255" s="32"/>
      <c r="AZ255" s="32"/>
      <c r="BA255" s="423" t="str">
        <f t="shared" ref="BA255:BA256" si="88">IF(BB255="s",(AV255+AW255)/16*AX255/12," ")</f>
        <v xml:space="preserve"> </v>
      </c>
    </row>
    <row r="256" spans="1:53" s="339" customFormat="1" ht="15" x14ac:dyDescent="0.2">
      <c r="A256" s="32"/>
      <c r="B256" s="32"/>
      <c r="C256" s="410">
        <f t="shared" si="56"/>
        <v>235</v>
      </c>
      <c r="D256" s="424"/>
      <c r="E256" s="424"/>
      <c r="F256" s="424"/>
      <c r="G256" s="410"/>
      <c r="H256" s="410"/>
      <c r="I256" s="413" t="str">
        <f t="shared" si="73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74"/>
        <v>-</v>
      </c>
      <c r="M256" s="425"/>
      <c r="N256" s="425"/>
      <c r="O256" s="160" t="str">
        <f t="shared" si="75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76"/>
        <v>OK</v>
      </c>
      <c r="AI256" s="22">
        <f t="shared" si="77"/>
        <v>0</v>
      </c>
      <c r="AJ256" s="22">
        <f t="shared" si="78"/>
        <v>0</v>
      </c>
      <c r="AK256" s="22">
        <f t="shared" si="79"/>
        <v>0</v>
      </c>
      <c r="AL256" s="22">
        <f t="shared" si="80"/>
        <v>0</v>
      </c>
      <c r="AM256" s="22">
        <f t="shared" si="81"/>
        <v>0</v>
      </c>
      <c r="AN256" s="22">
        <f t="shared" si="82"/>
        <v>0</v>
      </c>
      <c r="AO256" s="418" t="b">
        <f t="shared" si="83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84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85"/>
        <v>0</v>
      </c>
      <c r="AW256" s="67">
        <f t="shared" si="86"/>
        <v>0</v>
      </c>
      <c r="AX256" s="397">
        <f t="shared" si="87"/>
        <v>0</v>
      </c>
      <c r="AY256" s="32"/>
      <c r="AZ256" s="32"/>
      <c r="BA256" s="423" t="str">
        <f t="shared" si="88"/>
        <v xml:space="preserve"> </v>
      </c>
    </row>
    <row r="257" spans="1:53" s="339" customFormat="1" ht="15" x14ac:dyDescent="0.2">
      <c r="A257" s="32"/>
      <c r="B257" s="32"/>
      <c r="C257" s="410">
        <f t="shared" si="56"/>
        <v>236</v>
      </c>
      <c r="D257" s="424"/>
      <c r="E257" s="424"/>
      <c r="F257" s="424"/>
      <c r="G257" s="410"/>
      <c r="H257" s="410"/>
      <c r="I257" s="413" t="str">
        <f t="shared" si="40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41"/>
        <v>-</v>
      </c>
      <c r="M257" s="425"/>
      <c r="N257" s="425"/>
      <c r="O257" s="160" t="str">
        <f t="shared" si="42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43"/>
        <v>OK</v>
      </c>
      <c r="AI257" s="22">
        <f t="shared" si="44"/>
        <v>0</v>
      </c>
      <c r="AJ257" s="22">
        <f t="shared" si="45"/>
        <v>0</v>
      </c>
      <c r="AK257" s="22">
        <f t="shared" si="46"/>
        <v>0</v>
      </c>
      <c r="AL257" s="22">
        <f t="shared" si="47"/>
        <v>0</v>
      </c>
      <c r="AM257" s="22">
        <f t="shared" si="48"/>
        <v>0</v>
      </c>
      <c r="AN257" s="22">
        <f t="shared" si="49"/>
        <v>0</v>
      </c>
      <c r="AO257" s="418" t="b">
        <f t="shared" si="50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51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52"/>
        <v>0</v>
      </c>
      <c r="AW257" s="67">
        <f t="shared" si="53"/>
        <v>0</v>
      </c>
      <c r="AX257" s="397">
        <f t="shared" si="54"/>
        <v>0</v>
      </c>
      <c r="AY257" s="32"/>
      <c r="AZ257" s="32"/>
      <c r="BA257" s="423" t="str">
        <f t="shared" si="55"/>
        <v xml:space="preserve"> </v>
      </c>
    </row>
    <row r="258" spans="1:53" s="339" customFormat="1" ht="15" x14ac:dyDescent="0.2">
      <c r="A258" s="32"/>
      <c r="B258" s="32"/>
      <c r="C258" s="410">
        <f t="shared" si="56"/>
        <v>237</v>
      </c>
      <c r="D258" s="424"/>
      <c r="E258" s="424"/>
      <c r="F258" s="424"/>
      <c r="G258" s="410"/>
      <c r="H258" s="410"/>
      <c r="I258" s="413" t="str">
        <f t="shared" si="40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41"/>
        <v>-</v>
      </c>
      <c r="M258" s="425"/>
      <c r="N258" s="425"/>
      <c r="O258" s="160" t="str">
        <f t="shared" si="42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43"/>
        <v>OK</v>
      </c>
      <c r="AI258" s="22">
        <f t="shared" si="44"/>
        <v>0</v>
      </c>
      <c r="AJ258" s="22">
        <f t="shared" si="45"/>
        <v>0</v>
      </c>
      <c r="AK258" s="22">
        <f t="shared" si="46"/>
        <v>0</v>
      </c>
      <c r="AL258" s="22">
        <f t="shared" si="47"/>
        <v>0</v>
      </c>
      <c r="AM258" s="22">
        <f t="shared" si="48"/>
        <v>0</v>
      </c>
      <c r="AN258" s="22">
        <f t="shared" si="49"/>
        <v>0</v>
      </c>
      <c r="AO258" s="418" t="b">
        <f t="shared" si="50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51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52"/>
        <v>0</v>
      </c>
      <c r="AW258" s="67">
        <f t="shared" si="53"/>
        <v>0</v>
      </c>
      <c r="AX258" s="397">
        <f t="shared" si="54"/>
        <v>0</v>
      </c>
      <c r="AY258" s="32"/>
      <c r="AZ258" s="32"/>
      <c r="BA258" s="423" t="str">
        <f t="shared" si="55"/>
        <v xml:space="preserve"> </v>
      </c>
    </row>
    <row r="259" spans="1:53" s="339" customFormat="1" ht="15" x14ac:dyDescent="0.2">
      <c r="A259" s="32"/>
      <c r="B259" s="32"/>
      <c r="C259" s="410">
        <f t="shared" si="56"/>
        <v>238</v>
      </c>
      <c r="D259" s="424"/>
      <c r="E259" s="424"/>
      <c r="F259" s="424"/>
      <c r="G259" s="410"/>
      <c r="H259" s="410"/>
      <c r="I259" s="413" t="str">
        <f t="shared" si="40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41"/>
        <v>-</v>
      </c>
      <c r="M259" s="425"/>
      <c r="N259" s="425"/>
      <c r="O259" s="160" t="str">
        <f t="shared" si="42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43"/>
        <v>OK</v>
      </c>
      <c r="AI259" s="22">
        <f t="shared" si="44"/>
        <v>0</v>
      </c>
      <c r="AJ259" s="22">
        <f t="shared" si="45"/>
        <v>0</v>
      </c>
      <c r="AK259" s="22">
        <f t="shared" si="46"/>
        <v>0</v>
      </c>
      <c r="AL259" s="22">
        <f t="shared" si="47"/>
        <v>0</v>
      </c>
      <c r="AM259" s="22">
        <f t="shared" si="48"/>
        <v>0</v>
      </c>
      <c r="AN259" s="22">
        <f t="shared" si="49"/>
        <v>0</v>
      </c>
      <c r="AO259" s="418" t="b">
        <f t="shared" si="50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51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52"/>
        <v>0</v>
      </c>
      <c r="AW259" s="67">
        <f t="shared" si="53"/>
        <v>0</v>
      </c>
      <c r="AX259" s="397">
        <f t="shared" si="54"/>
        <v>0</v>
      </c>
      <c r="AY259" s="32"/>
      <c r="AZ259" s="32"/>
      <c r="BA259" s="423" t="str">
        <f t="shared" si="55"/>
        <v xml:space="preserve"> </v>
      </c>
    </row>
    <row r="260" spans="1:53" s="339" customFormat="1" ht="15" x14ac:dyDescent="0.2">
      <c r="A260" s="32"/>
      <c r="B260" s="32"/>
      <c r="C260" s="410">
        <f t="shared" si="56"/>
        <v>239</v>
      </c>
      <c r="D260" s="424"/>
      <c r="E260" s="424"/>
      <c r="F260" s="424"/>
      <c r="G260" s="410"/>
      <c r="H260" s="410"/>
      <c r="I260" s="413" t="str">
        <f t="shared" si="40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41"/>
        <v>-</v>
      </c>
      <c r="M260" s="425"/>
      <c r="N260" s="425"/>
      <c r="O260" s="160" t="str">
        <f t="shared" si="42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43"/>
        <v>OK</v>
      </c>
      <c r="AI260" s="22">
        <f t="shared" si="44"/>
        <v>0</v>
      </c>
      <c r="AJ260" s="22">
        <f t="shared" si="45"/>
        <v>0</v>
      </c>
      <c r="AK260" s="22">
        <f t="shared" si="46"/>
        <v>0</v>
      </c>
      <c r="AL260" s="22">
        <f t="shared" si="47"/>
        <v>0</v>
      </c>
      <c r="AM260" s="22">
        <f t="shared" si="48"/>
        <v>0</v>
      </c>
      <c r="AN260" s="22">
        <f t="shared" si="49"/>
        <v>0</v>
      </c>
      <c r="AO260" s="418" t="b">
        <f t="shared" si="50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51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52"/>
        <v>0</v>
      </c>
      <c r="AW260" s="67">
        <f t="shared" si="53"/>
        <v>0</v>
      </c>
      <c r="AX260" s="397">
        <f t="shared" si="54"/>
        <v>0</v>
      </c>
      <c r="AY260" s="32"/>
      <c r="AZ260" s="32"/>
      <c r="BA260" s="423" t="str">
        <f t="shared" si="55"/>
        <v xml:space="preserve"> </v>
      </c>
    </row>
    <row r="261" spans="1:53" s="339" customFormat="1" ht="15" x14ac:dyDescent="0.2">
      <c r="A261" s="32"/>
      <c r="B261" s="32"/>
      <c r="C261" s="410">
        <f t="shared" si="56"/>
        <v>240</v>
      </c>
      <c r="D261" s="424"/>
      <c r="E261" s="424"/>
      <c r="F261" s="424"/>
      <c r="G261" s="410"/>
      <c r="H261" s="410"/>
      <c r="I261" s="413" t="str">
        <f t="shared" si="40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41"/>
        <v>-</v>
      </c>
      <c r="M261" s="425"/>
      <c r="N261" s="425"/>
      <c r="O261" s="160" t="str">
        <f t="shared" si="42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43"/>
        <v>OK</v>
      </c>
      <c r="AI261" s="22">
        <f t="shared" si="44"/>
        <v>0</v>
      </c>
      <c r="AJ261" s="22">
        <f t="shared" si="45"/>
        <v>0</v>
      </c>
      <c r="AK261" s="22">
        <f t="shared" si="46"/>
        <v>0</v>
      </c>
      <c r="AL261" s="22">
        <f t="shared" si="47"/>
        <v>0</v>
      </c>
      <c r="AM261" s="22">
        <f t="shared" si="48"/>
        <v>0</v>
      </c>
      <c r="AN261" s="22">
        <f t="shared" si="49"/>
        <v>0</v>
      </c>
      <c r="AO261" s="418" t="b">
        <f t="shared" si="50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51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52"/>
        <v>0</v>
      </c>
      <c r="AW261" s="67">
        <f t="shared" si="53"/>
        <v>0</v>
      </c>
      <c r="AX261" s="397">
        <f t="shared" si="54"/>
        <v>0</v>
      </c>
      <c r="AY261" s="32"/>
      <c r="AZ261" s="32"/>
      <c r="BA261" s="423" t="str">
        <f t="shared" si="55"/>
        <v xml:space="preserve"> </v>
      </c>
    </row>
    <row r="262" spans="1:53" s="339" customFormat="1" ht="15" x14ac:dyDescent="0.2">
      <c r="A262" s="32"/>
      <c r="B262" s="32"/>
      <c r="C262" s="410">
        <f t="shared" si="56"/>
        <v>241</v>
      </c>
      <c r="D262" s="424"/>
      <c r="E262" s="424"/>
      <c r="F262" s="424"/>
      <c r="G262" s="410"/>
      <c r="H262" s="410"/>
      <c r="I262" s="413" t="str">
        <f t="shared" si="40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41"/>
        <v>-</v>
      </c>
      <c r="M262" s="425"/>
      <c r="N262" s="425"/>
      <c r="O262" s="160" t="str">
        <f t="shared" si="42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43"/>
        <v>OK</v>
      </c>
      <c r="AI262" s="22">
        <f t="shared" si="44"/>
        <v>0</v>
      </c>
      <c r="AJ262" s="22">
        <f t="shared" si="45"/>
        <v>0</v>
      </c>
      <c r="AK262" s="22">
        <f t="shared" si="46"/>
        <v>0</v>
      </c>
      <c r="AL262" s="22">
        <f t="shared" si="47"/>
        <v>0</v>
      </c>
      <c r="AM262" s="22">
        <f t="shared" si="48"/>
        <v>0</v>
      </c>
      <c r="AN262" s="22">
        <f t="shared" si="49"/>
        <v>0</v>
      </c>
      <c r="AO262" s="418" t="b">
        <f t="shared" si="50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51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52"/>
        <v>0</v>
      </c>
      <c r="AW262" s="67">
        <f t="shared" si="53"/>
        <v>0</v>
      </c>
      <c r="AX262" s="397">
        <f t="shared" si="54"/>
        <v>0</v>
      </c>
      <c r="AY262" s="32"/>
      <c r="AZ262" s="32"/>
      <c r="BA262" s="423" t="str">
        <f t="shared" si="55"/>
        <v xml:space="preserve"> </v>
      </c>
    </row>
    <row r="263" spans="1:53" s="339" customFormat="1" ht="15" x14ac:dyDescent="0.2">
      <c r="A263" s="32"/>
      <c r="B263" s="32"/>
      <c r="C263" s="410">
        <f t="shared" si="56"/>
        <v>242</v>
      </c>
      <c r="D263" s="424"/>
      <c r="E263" s="424"/>
      <c r="F263" s="424"/>
      <c r="G263" s="410"/>
      <c r="H263" s="410"/>
      <c r="I263" s="413" t="str">
        <f t="shared" si="40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41"/>
        <v>-</v>
      </c>
      <c r="M263" s="425"/>
      <c r="N263" s="425"/>
      <c r="O263" s="160" t="str">
        <f t="shared" si="42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43"/>
        <v>OK</v>
      </c>
      <c r="AI263" s="22">
        <f t="shared" si="44"/>
        <v>0</v>
      </c>
      <c r="AJ263" s="22">
        <f t="shared" si="45"/>
        <v>0</v>
      </c>
      <c r="AK263" s="22">
        <f t="shared" si="46"/>
        <v>0</v>
      </c>
      <c r="AL263" s="22">
        <f t="shared" si="47"/>
        <v>0</v>
      </c>
      <c r="AM263" s="22">
        <f t="shared" si="48"/>
        <v>0</v>
      </c>
      <c r="AN263" s="22">
        <f t="shared" si="49"/>
        <v>0</v>
      </c>
      <c r="AO263" s="418" t="b">
        <f t="shared" si="50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51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52"/>
        <v>0</v>
      </c>
      <c r="AW263" s="67">
        <f t="shared" si="53"/>
        <v>0</v>
      </c>
      <c r="AX263" s="397">
        <f t="shared" si="54"/>
        <v>0</v>
      </c>
      <c r="AY263" s="32"/>
      <c r="AZ263" s="32"/>
      <c r="BA263" s="423" t="str">
        <f t="shared" si="55"/>
        <v xml:space="preserve"> </v>
      </c>
    </row>
    <row r="264" spans="1:53" s="339" customFormat="1" ht="15" x14ac:dyDescent="0.2">
      <c r="A264" s="32"/>
      <c r="B264" s="32"/>
      <c r="C264" s="410">
        <f t="shared" si="56"/>
        <v>243</v>
      </c>
      <c r="D264" s="424"/>
      <c r="E264" s="424"/>
      <c r="F264" s="424"/>
      <c r="G264" s="410"/>
      <c r="H264" s="410"/>
      <c r="I264" s="413" t="str">
        <f t="shared" si="40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41"/>
        <v>-</v>
      </c>
      <c r="M264" s="425"/>
      <c r="N264" s="425"/>
      <c r="O264" s="160" t="str">
        <f t="shared" si="42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43"/>
        <v>OK</v>
      </c>
      <c r="AI264" s="22">
        <f t="shared" si="44"/>
        <v>0</v>
      </c>
      <c r="AJ264" s="22">
        <f t="shared" si="45"/>
        <v>0</v>
      </c>
      <c r="AK264" s="22">
        <f t="shared" si="46"/>
        <v>0</v>
      </c>
      <c r="AL264" s="22">
        <f t="shared" si="47"/>
        <v>0</v>
      </c>
      <c r="AM264" s="22">
        <f t="shared" si="48"/>
        <v>0</v>
      </c>
      <c r="AN264" s="22">
        <f t="shared" si="49"/>
        <v>0</v>
      </c>
      <c r="AO264" s="418" t="b">
        <f t="shared" si="50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51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52"/>
        <v>0</v>
      </c>
      <c r="AW264" s="67">
        <f t="shared" si="53"/>
        <v>0</v>
      </c>
      <c r="AX264" s="397">
        <f t="shared" si="54"/>
        <v>0</v>
      </c>
      <c r="AY264" s="32"/>
      <c r="AZ264" s="32"/>
      <c r="BA264" s="423" t="str">
        <f t="shared" si="55"/>
        <v xml:space="preserve"> </v>
      </c>
    </row>
    <row r="265" spans="1:53" s="339" customFormat="1" ht="15" x14ac:dyDescent="0.2">
      <c r="A265" s="32"/>
      <c r="B265" s="32"/>
      <c r="C265" s="410">
        <f t="shared" si="56"/>
        <v>244</v>
      </c>
      <c r="D265" s="424"/>
      <c r="E265" s="424"/>
      <c r="F265" s="424"/>
      <c r="G265" s="410"/>
      <c r="H265" s="410"/>
      <c r="I265" s="413" t="str">
        <f t="shared" si="40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41"/>
        <v>-</v>
      </c>
      <c r="M265" s="425"/>
      <c r="N265" s="425"/>
      <c r="O265" s="160" t="str">
        <f t="shared" si="42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43"/>
        <v>OK</v>
      </c>
      <c r="AI265" s="22">
        <f t="shared" si="44"/>
        <v>0</v>
      </c>
      <c r="AJ265" s="22">
        <f t="shared" si="45"/>
        <v>0</v>
      </c>
      <c r="AK265" s="22">
        <f t="shared" si="46"/>
        <v>0</v>
      </c>
      <c r="AL265" s="22">
        <f t="shared" si="47"/>
        <v>0</v>
      </c>
      <c r="AM265" s="22">
        <f t="shared" si="48"/>
        <v>0</v>
      </c>
      <c r="AN265" s="22">
        <f t="shared" si="49"/>
        <v>0</v>
      </c>
      <c r="AO265" s="418" t="b">
        <f t="shared" si="50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51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52"/>
        <v>0</v>
      </c>
      <c r="AW265" s="67">
        <f t="shared" si="53"/>
        <v>0</v>
      </c>
      <c r="AX265" s="397">
        <f t="shared" si="54"/>
        <v>0</v>
      </c>
      <c r="AY265" s="32"/>
      <c r="AZ265" s="32"/>
      <c r="BA265" s="423" t="str">
        <f t="shared" si="55"/>
        <v xml:space="preserve"> </v>
      </c>
    </row>
    <row r="266" spans="1:53" s="339" customFormat="1" ht="15" x14ac:dyDescent="0.2">
      <c r="A266" s="32"/>
      <c r="B266" s="32"/>
      <c r="C266" s="410">
        <f t="shared" si="56"/>
        <v>245</v>
      </c>
      <c r="D266" s="424"/>
      <c r="E266" s="424"/>
      <c r="F266" s="424"/>
      <c r="G266" s="410"/>
      <c r="H266" s="410"/>
      <c r="I266" s="413" t="str">
        <f t="shared" ref="I266:I324" si="89">IF(K266="s",A266*B266,"-")</f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ref="L266:L327" si="90">IF(K266="s",AT266,AP266)</f>
        <v>-</v>
      </c>
      <c r="M266" s="425"/>
      <c r="N266" s="425"/>
      <c r="O266" s="160" t="str">
        <f t="shared" ref="O266:O324" si="91">IF(K266="S",IF(D266&lt;E266,E266,D266),"-")</f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ref="AH266:AH327" si="92">IF(F266&gt;(A266*12),"error","OK")</f>
        <v>OK</v>
      </c>
      <c r="AI266" s="22">
        <f t="shared" ref="AI266:AI327" si="93">IF(O266="-",0,IF(O266&gt;7.999,1,0))</f>
        <v>0</v>
      </c>
      <c r="AJ266" s="22">
        <f t="shared" ref="AJ266:AJ327" si="94">IF(O266&lt;8,IF(O266&gt;3.999,1,0),0)</f>
        <v>0</v>
      </c>
      <c r="AK266" s="22">
        <f t="shared" ref="AK266:AK327" si="95">IF(O266&lt;4,IF(O266&gt;0,1,0),0)</f>
        <v>0</v>
      </c>
      <c r="AL266" s="22">
        <f t="shared" ref="AL266:AL327" si="96">IF(K266="S",1,0)</f>
        <v>0</v>
      </c>
      <c r="AM266" s="22">
        <f t="shared" ref="AM266:AM327" si="97">IF(K266="C",1,0)</f>
        <v>0</v>
      </c>
      <c r="AN266" s="22">
        <f t="shared" ref="AN266:AN327" si="98">IF(K266="c",F266/12,0)</f>
        <v>0</v>
      </c>
      <c r="AO266" s="418" t="b">
        <f t="shared" ref="AO266:AO327" si="99">IF(K266="s",IF(A266&gt;B266,A266,B266))</f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ref="AR266:AR327" si="100">IF(K266="s",J266,"-")</f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52"/>
        <v>0</v>
      </c>
      <c r="AW266" s="67">
        <f t="shared" si="53"/>
        <v>0</v>
      </c>
      <c r="AX266" s="397">
        <f t="shared" si="54"/>
        <v>0</v>
      </c>
      <c r="AY266" s="32"/>
      <c r="AZ266" s="32"/>
      <c r="BA266" s="423" t="str">
        <f t="shared" si="55"/>
        <v xml:space="preserve"> </v>
      </c>
    </row>
    <row r="267" spans="1:53" s="339" customFormat="1" ht="15" x14ac:dyDescent="0.2">
      <c r="A267" s="32"/>
      <c r="B267" s="32"/>
      <c r="C267" s="410">
        <f t="shared" si="56"/>
        <v>246</v>
      </c>
      <c r="D267" s="424"/>
      <c r="E267" s="424"/>
      <c r="F267" s="424"/>
      <c r="G267" s="410"/>
      <c r="H267" s="410"/>
      <c r="I267" s="413" t="str">
        <f t="shared" si="89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90"/>
        <v>-</v>
      </c>
      <c r="M267" s="425"/>
      <c r="N267" s="425"/>
      <c r="O267" s="160" t="str">
        <f t="shared" si="91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92"/>
        <v>OK</v>
      </c>
      <c r="AI267" s="22">
        <f t="shared" si="93"/>
        <v>0</v>
      </c>
      <c r="AJ267" s="22">
        <f t="shared" si="94"/>
        <v>0</v>
      </c>
      <c r="AK267" s="22">
        <f t="shared" si="95"/>
        <v>0</v>
      </c>
      <c r="AL267" s="22">
        <f t="shared" si="96"/>
        <v>0</v>
      </c>
      <c r="AM267" s="22">
        <f t="shared" si="97"/>
        <v>0</v>
      </c>
      <c r="AN267" s="22">
        <f t="shared" si="98"/>
        <v>0</v>
      </c>
      <c r="AO267" s="418" t="b">
        <f t="shared" si="99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100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ref="AV267:AV327" si="101">IF(AI267=1,AT267,0)</f>
        <v>0</v>
      </c>
      <c r="AW267" s="67">
        <f t="shared" ref="AW267:AW327" si="102">IF(AJ267=1,AT267,0)</f>
        <v>0</v>
      </c>
      <c r="AX267" s="397">
        <f t="shared" ref="AX267:AX327" si="103">IF(AK267=1,AT267,0)</f>
        <v>0</v>
      </c>
      <c r="AY267" s="32"/>
      <c r="AZ267" s="32"/>
      <c r="BA267" s="423" t="str">
        <f t="shared" ref="BA267:BA327" si="104">IF(BB267="s",(AV267+AW267)/16*AX267/12," ")</f>
        <v xml:space="preserve"> </v>
      </c>
    </row>
    <row r="268" spans="1:53" s="339" customFormat="1" ht="15" x14ac:dyDescent="0.2">
      <c r="A268" s="32"/>
      <c r="B268" s="32"/>
      <c r="C268" s="410">
        <f t="shared" ref="C268:C324" si="105">C267+1</f>
        <v>247</v>
      </c>
      <c r="D268" s="424"/>
      <c r="E268" s="424"/>
      <c r="F268" s="424"/>
      <c r="G268" s="410"/>
      <c r="H268" s="410"/>
      <c r="I268" s="413" t="str">
        <f t="shared" si="89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90"/>
        <v>-</v>
      </c>
      <c r="M268" s="425"/>
      <c r="N268" s="425"/>
      <c r="O268" s="160" t="str">
        <f t="shared" si="91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92"/>
        <v>OK</v>
      </c>
      <c r="AI268" s="22">
        <f t="shared" si="93"/>
        <v>0</v>
      </c>
      <c r="AJ268" s="22">
        <f t="shared" si="94"/>
        <v>0</v>
      </c>
      <c r="AK268" s="22">
        <f t="shared" si="95"/>
        <v>0</v>
      </c>
      <c r="AL268" s="22">
        <f t="shared" si="96"/>
        <v>0</v>
      </c>
      <c r="AM268" s="22">
        <f t="shared" si="97"/>
        <v>0</v>
      </c>
      <c r="AN268" s="22">
        <f t="shared" si="98"/>
        <v>0</v>
      </c>
      <c r="AO268" s="418" t="b">
        <f t="shared" si="99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100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101"/>
        <v>0</v>
      </c>
      <c r="AW268" s="67">
        <f t="shared" si="102"/>
        <v>0</v>
      </c>
      <c r="AX268" s="397">
        <f t="shared" si="103"/>
        <v>0</v>
      </c>
      <c r="AY268" s="32"/>
      <c r="AZ268" s="32"/>
      <c r="BA268" s="423" t="str">
        <f t="shared" si="104"/>
        <v xml:space="preserve"> </v>
      </c>
    </row>
    <row r="269" spans="1:53" s="339" customFormat="1" ht="15" x14ac:dyDescent="0.2">
      <c r="A269" s="32"/>
      <c r="B269" s="32"/>
      <c r="C269" s="410">
        <f t="shared" si="105"/>
        <v>248</v>
      </c>
      <c r="D269" s="424"/>
      <c r="E269" s="424"/>
      <c r="F269" s="424"/>
      <c r="G269" s="410"/>
      <c r="H269" s="410"/>
      <c r="I269" s="413" t="str">
        <f t="shared" si="89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90"/>
        <v>-</v>
      </c>
      <c r="M269" s="425"/>
      <c r="N269" s="425"/>
      <c r="O269" s="160" t="str">
        <f t="shared" si="91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92"/>
        <v>OK</v>
      </c>
      <c r="AI269" s="22">
        <f t="shared" si="93"/>
        <v>0</v>
      </c>
      <c r="AJ269" s="22">
        <f t="shared" si="94"/>
        <v>0</v>
      </c>
      <c r="AK269" s="22">
        <f t="shared" si="95"/>
        <v>0</v>
      </c>
      <c r="AL269" s="22">
        <f t="shared" si="96"/>
        <v>0</v>
      </c>
      <c r="AM269" s="22">
        <f t="shared" si="97"/>
        <v>0</v>
      </c>
      <c r="AN269" s="22">
        <f t="shared" si="98"/>
        <v>0</v>
      </c>
      <c r="AO269" s="418" t="b">
        <f t="shared" si="99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100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101"/>
        <v>0</v>
      </c>
      <c r="AW269" s="67">
        <f t="shared" si="102"/>
        <v>0</v>
      </c>
      <c r="AX269" s="397">
        <f t="shared" si="103"/>
        <v>0</v>
      </c>
      <c r="AY269" s="32"/>
      <c r="AZ269" s="32"/>
      <c r="BA269" s="423" t="str">
        <f t="shared" si="104"/>
        <v xml:space="preserve"> </v>
      </c>
    </row>
    <row r="270" spans="1:53" s="339" customFormat="1" ht="15" x14ac:dyDescent="0.2">
      <c r="A270" s="32"/>
      <c r="B270" s="32"/>
      <c r="C270" s="410">
        <f t="shared" si="105"/>
        <v>249</v>
      </c>
      <c r="D270" s="424"/>
      <c r="E270" s="424"/>
      <c r="F270" s="424"/>
      <c r="G270" s="410"/>
      <c r="H270" s="410"/>
      <c r="I270" s="413" t="str">
        <f t="shared" si="89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90"/>
        <v>-</v>
      </c>
      <c r="M270" s="425"/>
      <c r="N270" s="425"/>
      <c r="O270" s="160" t="str">
        <f t="shared" si="91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92"/>
        <v>OK</v>
      </c>
      <c r="AI270" s="22">
        <f t="shared" si="93"/>
        <v>0</v>
      </c>
      <c r="AJ270" s="22">
        <f t="shared" si="94"/>
        <v>0</v>
      </c>
      <c r="AK270" s="22">
        <f t="shared" si="95"/>
        <v>0</v>
      </c>
      <c r="AL270" s="22">
        <f t="shared" si="96"/>
        <v>0</v>
      </c>
      <c r="AM270" s="22">
        <f t="shared" si="97"/>
        <v>0</v>
      </c>
      <c r="AN270" s="22">
        <f t="shared" si="98"/>
        <v>0</v>
      </c>
      <c r="AO270" s="418" t="b">
        <f t="shared" si="99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100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101"/>
        <v>0</v>
      </c>
      <c r="AW270" s="67">
        <f t="shared" si="102"/>
        <v>0</v>
      </c>
      <c r="AX270" s="397">
        <f t="shared" si="103"/>
        <v>0</v>
      </c>
      <c r="AY270" s="32"/>
      <c r="AZ270" s="32"/>
      <c r="BA270" s="423" t="str">
        <f t="shared" si="104"/>
        <v xml:space="preserve"> </v>
      </c>
    </row>
    <row r="271" spans="1:53" s="339" customFormat="1" ht="15" x14ac:dyDescent="0.2">
      <c r="A271" s="32"/>
      <c r="B271" s="32"/>
      <c r="C271" s="410">
        <f t="shared" si="105"/>
        <v>250</v>
      </c>
      <c r="D271" s="424"/>
      <c r="E271" s="424"/>
      <c r="F271" s="424"/>
      <c r="G271" s="410"/>
      <c r="H271" s="410"/>
      <c r="I271" s="413" t="str">
        <f t="shared" si="89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90"/>
        <v>-</v>
      </c>
      <c r="M271" s="425"/>
      <c r="N271" s="425"/>
      <c r="O271" s="160" t="str">
        <f t="shared" si="91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92"/>
        <v>OK</v>
      </c>
      <c r="AI271" s="22">
        <f t="shared" si="93"/>
        <v>0</v>
      </c>
      <c r="AJ271" s="22">
        <f t="shared" si="94"/>
        <v>0</v>
      </c>
      <c r="AK271" s="22">
        <f t="shared" si="95"/>
        <v>0</v>
      </c>
      <c r="AL271" s="22">
        <f t="shared" si="96"/>
        <v>0</v>
      </c>
      <c r="AM271" s="22">
        <f t="shared" si="97"/>
        <v>0</v>
      </c>
      <c r="AN271" s="22">
        <f t="shared" si="98"/>
        <v>0</v>
      </c>
      <c r="AO271" s="418" t="b">
        <f t="shared" si="99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100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101"/>
        <v>0</v>
      </c>
      <c r="AW271" s="67">
        <f t="shared" si="102"/>
        <v>0</v>
      </c>
      <c r="AX271" s="397">
        <f t="shared" si="103"/>
        <v>0</v>
      </c>
      <c r="AY271" s="32"/>
      <c r="AZ271" s="32"/>
      <c r="BA271" s="423" t="str">
        <f t="shared" si="104"/>
        <v xml:space="preserve"> </v>
      </c>
    </row>
    <row r="272" spans="1:53" s="339" customFormat="1" ht="15" x14ac:dyDescent="0.2">
      <c r="A272" s="32"/>
      <c r="B272" s="32"/>
      <c r="C272" s="410">
        <f t="shared" si="105"/>
        <v>251</v>
      </c>
      <c r="D272" s="424"/>
      <c r="E272" s="424"/>
      <c r="F272" s="424"/>
      <c r="G272" s="410"/>
      <c r="H272" s="410"/>
      <c r="I272" s="413" t="str">
        <f t="shared" si="89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90"/>
        <v>-</v>
      </c>
      <c r="M272" s="425"/>
      <c r="N272" s="425"/>
      <c r="O272" s="160" t="str">
        <f t="shared" si="91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92"/>
        <v>OK</v>
      </c>
      <c r="AI272" s="22">
        <f t="shared" si="93"/>
        <v>0</v>
      </c>
      <c r="AJ272" s="22">
        <f t="shared" si="94"/>
        <v>0</v>
      </c>
      <c r="AK272" s="22">
        <f t="shared" si="95"/>
        <v>0</v>
      </c>
      <c r="AL272" s="22">
        <f t="shared" si="96"/>
        <v>0</v>
      </c>
      <c r="AM272" s="22">
        <f t="shared" si="97"/>
        <v>0</v>
      </c>
      <c r="AN272" s="22">
        <f t="shared" si="98"/>
        <v>0</v>
      </c>
      <c r="AO272" s="418" t="b">
        <f t="shared" si="99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100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101"/>
        <v>0</v>
      </c>
      <c r="AW272" s="67">
        <f t="shared" si="102"/>
        <v>0</v>
      </c>
      <c r="AX272" s="397">
        <f t="shared" si="103"/>
        <v>0</v>
      </c>
      <c r="AY272" s="32"/>
      <c r="AZ272" s="32"/>
      <c r="BA272" s="423" t="str">
        <f t="shared" si="104"/>
        <v xml:space="preserve"> </v>
      </c>
    </row>
    <row r="273" spans="1:53" s="339" customFormat="1" ht="15" x14ac:dyDescent="0.2">
      <c r="A273" s="32"/>
      <c r="B273" s="32"/>
      <c r="C273" s="410">
        <f t="shared" si="105"/>
        <v>252</v>
      </c>
      <c r="D273" s="424"/>
      <c r="E273" s="424"/>
      <c r="F273" s="424"/>
      <c r="G273" s="410"/>
      <c r="H273" s="410"/>
      <c r="I273" s="413" t="str">
        <f t="shared" si="89"/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si="90"/>
        <v>-</v>
      </c>
      <c r="M273" s="425"/>
      <c r="N273" s="425"/>
      <c r="O273" s="160" t="str">
        <f t="shared" si="91"/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si="92"/>
        <v>OK</v>
      </c>
      <c r="AI273" s="22">
        <f t="shared" si="93"/>
        <v>0</v>
      </c>
      <c r="AJ273" s="22">
        <f t="shared" si="94"/>
        <v>0</v>
      </c>
      <c r="AK273" s="22">
        <f t="shared" si="95"/>
        <v>0</v>
      </c>
      <c r="AL273" s="22">
        <f t="shared" si="96"/>
        <v>0</v>
      </c>
      <c r="AM273" s="22">
        <f t="shared" si="97"/>
        <v>0</v>
      </c>
      <c r="AN273" s="22">
        <f t="shared" si="98"/>
        <v>0</v>
      </c>
      <c r="AO273" s="418" t="b">
        <f t="shared" si="99"/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si="100"/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101"/>
        <v>0</v>
      </c>
      <c r="AW273" s="67">
        <f t="shared" si="102"/>
        <v>0</v>
      </c>
      <c r="AX273" s="397">
        <f t="shared" si="103"/>
        <v>0</v>
      </c>
      <c r="AY273" s="32"/>
      <c r="AZ273" s="32"/>
      <c r="BA273" s="423" t="str">
        <f t="shared" si="104"/>
        <v xml:space="preserve"> </v>
      </c>
    </row>
    <row r="274" spans="1:53" s="339" customFormat="1" ht="15" x14ac:dyDescent="0.2">
      <c r="A274" s="32"/>
      <c r="B274" s="32"/>
      <c r="C274" s="410">
        <f t="shared" si="105"/>
        <v>253</v>
      </c>
      <c r="D274" s="424"/>
      <c r="E274" s="424"/>
      <c r="F274" s="424"/>
      <c r="G274" s="410"/>
      <c r="H274" s="410"/>
      <c r="I274" s="413" t="str">
        <f t="shared" si="89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90"/>
        <v>-</v>
      </c>
      <c r="M274" s="425"/>
      <c r="N274" s="425"/>
      <c r="O274" s="160" t="str">
        <f t="shared" si="91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92"/>
        <v>OK</v>
      </c>
      <c r="AI274" s="22">
        <f t="shared" si="93"/>
        <v>0</v>
      </c>
      <c r="AJ274" s="22">
        <f t="shared" si="94"/>
        <v>0</v>
      </c>
      <c r="AK274" s="22">
        <f t="shared" si="95"/>
        <v>0</v>
      </c>
      <c r="AL274" s="22">
        <f t="shared" si="96"/>
        <v>0</v>
      </c>
      <c r="AM274" s="22">
        <f t="shared" si="97"/>
        <v>0</v>
      </c>
      <c r="AN274" s="22">
        <f t="shared" si="98"/>
        <v>0</v>
      </c>
      <c r="AO274" s="418" t="b">
        <f t="shared" si="99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100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si="101"/>
        <v>0</v>
      </c>
      <c r="AW274" s="67">
        <f t="shared" si="102"/>
        <v>0</v>
      </c>
      <c r="AX274" s="397">
        <f t="shared" si="103"/>
        <v>0</v>
      </c>
      <c r="AY274" s="32"/>
      <c r="AZ274" s="32"/>
      <c r="BA274" s="423" t="str">
        <f t="shared" si="104"/>
        <v xml:space="preserve"> </v>
      </c>
    </row>
    <row r="275" spans="1:53" s="339" customFormat="1" ht="15" x14ac:dyDescent="0.2">
      <c r="A275" s="32"/>
      <c r="B275" s="32"/>
      <c r="C275" s="410">
        <f t="shared" si="105"/>
        <v>254</v>
      </c>
      <c r="D275" s="424"/>
      <c r="E275" s="424"/>
      <c r="F275" s="424"/>
      <c r="G275" s="410"/>
      <c r="H275" s="410"/>
      <c r="I275" s="413" t="str">
        <f t="shared" si="89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90"/>
        <v>-</v>
      </c>
      <c r="M275" s="425"/>
      <c r="N275" s="425"/>
      <c r="O275" s="160" t="str">
        <f t="shared" si="91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92"/>
        <v>OK</v>
      </c>
      <c r="AI275" s="22">
        <f t="shared" si="93"/>
        <v>0</v>
      </c>
      <c r="AJ275" s="22">
        <f t="shared" si="94"/>
        <v>0</v>
      </c>
      <c r="AK275" s="22">
        <f t="shared" si="95"/>
        <v>0</v>
      </c>
      <c r="AL275" s="22">
        <f t="shared" si="96"/>
        <v>0</v>
      </c>
      <c r="AM275" s="22">
        <f t="shared" si="97"/>
        <v>0</v>
      </c>
      <c r="AN275" s="22">
        <f t="shared" si="98"/>
        <v>0</v>
      </c>
      <c r="AO275" s="418" t="b">
        <f t="shared" si="99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100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101"/>
        <v>0</v>
      </c>
      <c r="AW275" s="67">
        <f t="shared" si="102"/>
        <v>0</v>
      </c>
      <c r="AX275" s="397">
        <f t="shared" si="103"/>
        <v>0</v>
      </c>
      <c r="AY275" s="32"/>
      <c r="AZ275" s="32"/>
      <c r="BA275" s="423" t="str">
        <f t="shared" si="104"/>
        <v xml:space="preserve"> </v>
      </c>
    </row>
    <row r="276" spans="1:53" s="339" customFormat="1" ht="15" x14ac:dyDescent="0.2">
      <c r="A276" s="32"/>
      <c r="B276" s="32"/>
      <c r="C276" s="410">
        <f t="shared" si="105"/>
        <v>255</v>
      </c>
      <c r="D276" s="424"/>
      <c r="E276" s="424"/>
      <c r="F276" s="424"/>
      <c r="G276" s="410"/>
      <c r="H276" s="410"/>
      <c r="I276" s="413" t="str">
        <f t="shared" si="89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90"/>
        <v>-</v>
      </c>
      <c r="M276" s="425"/>
      <c r="N276" s="425"/>
      <c r="O276" s="160" t="str">
        <f t="shared" si="91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92"/>
        <v>OK</v>
      </c>
      <c r="AI276" s="22">
        <f t="shared" si="93"/>
        <v>0</v>
      </c>
      <c r="AJ276" s="22">
        <f t="shared" si="94"/>
        <v>0</v>
      </c>
      <c r="AK276" s="22">
        <f t="shared" si="95"/>
        <v>0</v>
      </c>
      <c r="AL276" s="22">
        <f t="shared" si="96"/>
        <v>0</v>
      </c>
      <c r="AM276" s="22">
        <f t="shared" si="97"/>
        <v>0</v>
      </c>
      <c r="AN276" s="22">
        <f t="shared" si="98"/>
        <v>0</v>
      </c>
      <c r="AO276" s="418" t="b">
        <f t="shared" si="99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100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101"/>
        <v>0</v>
      </c>
      <c r="AW276" s="67">
        <f t="shared" si="102"/>
        <v>0</v>
      </c>
      <c r="AX276" s="397">
        <f t="shared" si="103"/>
        <v>0</v>
      </c>
      <c r="AY276" s="32"/>
      <c r="AZ276" s="32"/>
      <c r="BA276" s="423" t="str">
        <f t="shared" si="104"/>
        <v xml:space="preserve"> </v>
      </c>
    </row>
    <row r="277" spans="1:53" s="339" customFormat="1" ht="15" x14ac:dyDescent="0.2">
      <c r="A277" s="32"/>
      <c r="B277" s="32"/>
      <c r="C277" s="410">
        <f t="shared" si="105"/>
        <v>256</v>
      </c>
      <c r="D277" s="424"/>
      <c r="E277" s="424"/>
      <c r="F277" s="424"/>
      <c r="G277" s="410"/>
      <c r="H277" s="410"/>
      <c r="I277" s="413" t="str">
        <f t="shared" si="89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90"/>
        <v>-</v>
      </c>
      <c r="M277" s="425"/>
      <c r="N277" s="425"/>
      <c r="O277" s="160" t="str">
        <f t="shared" si="91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92"/>
        <v>OK</v>
      </c>
      <c r="AI277" s="22">
        <f t="shared" si="93"/>
        <v>0</v>
      </c>
      <c r="AJ277" s="22">
        <f t="shared" si="94"/>
        <v>0</v>
      </c>
      <c r="AK277" s="22">
        <f t="shared" si="95"/>
        <v>0</v>
      </c>
      <c r="AL277" s="22">
        <f t="shared" si="96"/>
        <v>0</v>
      </c>
      <c r="AM277" s="22">
        <f t="shared" si="97"/>
        <v>0</v>
      </c>
      <c r="AN277" s="22">
        <f t="shared" si="98"/>
        <v>0</v>
      </c>
      <c r="AO277" s="418" t="b">
        <f t="shared" si="99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100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101"/>
        <v>0</v>
      </c>
      <c r="AW277" s="67">
        <f t="shared" si="102"/>
        <v>0</v>
      </c>
      <c r="AX277" s="397">
        <f t="shared" si="103"/>
        <v>0</v>
      </c>
      <c r="AY277" s="32"/>
      <c r="AZ277" s="32"/>
      <c r="BA277" s="423" t="str">
        <f t="shared" si="104"/>
        <v xml:space="preserve"> </v>
      </c>
    </row>
    <row r="278" spans="1:53" s="339" customFormat="1" ht="15" x14ac:dyDescent="0.2">
      <c r="A278" s="32"/>
      <c r="B278" s="32"/>
      <c r="C278" s="410">
        <f t="shared" si="105"/>
        <v>257</v>
      </c>
      <c r="D278" s="424"/>
      <c r="E278" s="424"/>
      <c r="F278" s="424"/>
      <c r="G278" s="410"/>
      <c r="H278" s="410"/>
      <c r="I278" s="413" t="str">
        <f t="shared" si="89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90"/>
        <v>-</v>
      </c>
      <c r="M278" s="425"/>
      <c r="N278" s="425"/>
      <c r="O278" s="160" t="str">
        <f t="shared" si="91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92"/>
        <v>OK</v>
      </c>
      <c r="AI278" s="22">
        <f t="shared" si="93"/>
        <v>0</v>
      </c>
      <c r="AJ278" s="22">
        <f t="shared" si="94"/>
        <v>0</v>
      </c>
      <c r="AK278" s="22">
        <f t="shared" si="95"/>
        <v>0</v>
      </c>
      <c r="AL278" s="22">
        <f t="shared" si="96"/>
        <v>0</v>
      </c>
      <c r="AM278" s="22">
        <f t="shared" si="97"/>
        <v>0</v>
      </c>
      <c r="AN278" s="22">
        <f t="shared" si="98"/>
        <v>0</v>
      </c>
      <c r="AO278" s="418" t="b">
        <f t="shared" si="99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100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101"/>
        <v>0</v>
      </c>
      <c r="AW278" s="67">
        <f t="shared" si="102"/>
        <v>0</v>
      </c>
      <c r="AX278" s="397">
        <f t="shared" si="103"/>
        <v>0</v>
      </c>
      <c r="AY278" s="32"/>
      <c r="AZ278" s="32"/>
      <c r="BA278" s="423" t="str">
        <f t="shared" si="104"/>
        <v xml:space="preserve"> </v>
      </c>
    </row>
    <row r="279" spans="1:53" s="339" customFormat="1" ht="15" x14ac:dyDescent="0.2">
      <c r="A279" s="32"/>
      <c r="B279" s="32"/>
      <c r="C279" s="410">
        <f t="shared" si="105"/>
        <v>258</v>
      </c>
      <c r="D279" s="424"/>
      <c r="E279" s="424"/>
      <c r="F279" s="424"/>
      <c r="G279" s="410"/>
      <c r="H279" s="410"/>
      <c r="I279" s="413" t="str">
        <f t="shared" si="89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90"/>
        <v>-</v>
      </c>
      <c r="M279" s="425"/>
      <c r="N279" s="425"/>
      <c r="O279" s="160" t="str">
        <f t="shared" si="91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92"/>
        <v>OK</v>
      </c>
      <c r="AI279" s="22">
        <f t="shared" si="93"/>
        <v>0</v>
      </c>
      <c r="AJ279" s="22">
        <f t="shared" si="94"/>
        <v>0</v>
      </c>
      <c r="AK279" s="22">
        <f t="shared" si="95"/>
        <v>0</v>
      </c>
      <c r="AL279" s="22">
        <f t="shared" si="96"/>
        <v>0</v>
      </c>
      <c r="AM279" s="22">
        <f t="shared" si="97"/>
        <v>0</v>
      </c>
      <c r="AN279" s="22">
        <f t="shared" si="98"/>
        <v>0</v>
      </c>
      <c r="AO279" s="418" t="b">
        <f t="shared" si="99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100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101"/>
        <v>0</v>
      </c>
      <c r="AW279" s="67">
        <f t="shared" si="102"/>
        <v>0</v>
      </c>
      <c r="AX279" s="397">
        <f t="shared" si="103"/>
        <v>0</v>
      </c>
      <c r="AY279" s="32"/>
      <c r="AZ279" s="32"/>
      <c r="BA279" s="423" t="str">
        <f t="shared" si="104"/>
        <v xml:space="preserve"> </v>
      </c>
    </row>
    <row r="280" spans="1:53" s="339" customFormat="1" ht="15" x14ac:dyDescent="0.2">
      <c r="A280" s="32"/>
      <c r="B280" s="32"/>
      <c r="C280" s="410">
        <f t="shared" si="105"/>
        <v>259</v>
      </c>
      <c r="D280" s="424"/>
      <c r="E280" s="424"/>
      <c r="F280" s="424"/>
      <c r="G280" s="410"/>
      <c r="H280" s="410"/>
      <c r="I280" s="413" t="str">
        <f t="shared" si="89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90"/>
        <v>-</v>
      </c>
      <c r="M280" s="425"/>
      <c r="N280" s="425"/>
      <c r="O280" s="160" t="str">
        <f t="shared" si="91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92"/>
        <v>OK</v>
      </c>
      <c r="AI280" s="22">
        <f t="shared" si="93"/>
        <v>0</v>
      </c>
      <c r="AJ280" s="22">
        <f t="shared" si="94"/>
        <v>0</v>
      </c>
      <c r="AK280" s="22">
        <f t="shared" si="95"/>
        <v>0</v>
      </c>
      <c r="AL280" s="22">
        <f t="shared" si="96"/>
        <v>0</v>
      </c>
      <c r="AM280" s="22">
        <f t="shared" si="97"/>
        <v>0</v>
      </c>
      <c r="AN280" s="22">
        <f t="shared" si="98"/>
        <v>0</v>
      </c>
      <c r="AO280" s="418" t="b">
        <f t="shared" si="99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100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101"/>
        <v>0</v>
      </c>
      <c r="AW280" s="67">
        <f t="shared" si="102"/>
        <v>0</v>
      </c>
      <c r="AX280" s="397">
        <f t="shared" si="103"/>
        <v>0</v>
      </c>
      <c r="AY280" s="32"/>
      <c r="AZ280" s="32"/>
      <c r="BA280" s="423" t="str">
        <f t="shared" si="104"/>
        <v xml:space="preserve"> </v>
      </c>
    </row>
    <row r="281" spans="1:53" s="339" customFormat="1" ht="15" x14ac:dyDescent="0.2">
      <c r="A281" s="32"/>
      <c r="B281" s="32"/>
      <c r="C281" s="410">
        <f t="shared" si="105"/>
        <v>260</v>
      </c>
      <c r="D281" s="424"/>
      <c r="E281" s="424"/>
      <c r="F281" s="424"/>
      <c r="G281" s="410"/>
      <c r="H281" s="410"/>
      <c r="I281" s="413" t="str">
        <f t="shared" si="89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90"/>
        <v>-</v>
      </c>
      <c r="M281" s="425"/>
      <c r="N281" s="425"/>
      <c r="O281" s="160" t="str">
        <f t="shared" si="91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92"/>
        <v>OK</v>
      </c>
      <c r="AI281" s="22">
        <f t="shared" si="93"/>
        <v>0</v>
      </c>
      <c r="AJ281" s="22">
        <f t="shared" si="94"/>
        <v>0</v>
      </c>
      <c r="AK281" s="22">
        <f t="shared" si="95"/>
        <v>0</v>
      </c>
      <c r="AL281" s="22">
        <f t="shared" si="96"/>
        <v>0</v>
      </c>
      <c r="AM281" s="22">
        <f t="shared" si="97"/>
        <v>0</v>
      </c>
      <c r="AN281" s="22">
        <f t="shared" si="98"/>
        <v>0</v>
      </c>
      <c r="AO281" s="418" t="b">
        <f t="shared" si="99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100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101"/>
        <v>0</v>
      </c>
      <c r="AW281" s="67">
        <f t="shared" si="102"/>
        <v>0</v>
      </c>
      <c r="AX281" s="397">
        <f t="shared" si="103"/>
        <v>0</v>
      </c>
      <c r="AY281" s="32"/>
      <c r="AZ281" s="32"/>
      <c r="BA281" s="423" t="str">
        <f t="shared" si="104"/>
        <v xml:space="preserve"> </v>
      </c>
    </row>
    <row r="282" spans="1:53" s="339" customFormat="1" ht="15" x14ac:dyDescent="0.2">
      <c r="A282" s="32"/>
      <c r="B282" s="32"/>
      <c r="C282" s="410">
        <f t="shared" si="105"/>
        <v>261</v>
      </c>
      <c r="D282" s="424"/>
      <c r="E282" s="424"/>
      <c r="F282" s="424"/>
      <c r="G282" s="410"/>
      <c r="H282" s="410"/>
      <c r="I282" s="413" t="str">
        <f t="shared" si="89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90"/>
        <v>-</v>
      </c>
      <c r="M282" s="425"/>
      <c r="N282" s="425"/>
      <c r="O282" s="160" t="str">
        <f t="shared" si="91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92"/>
        <v>OK</v>
      </c>
      <c r="AI282" s="22">
        <f t="shared" si="93"/>
        <v>0</v>
      </c>
      <c r="AJ282" s="22">
        <f t="shared" si="94"/>
        <v>0</v>
      </c>
      <c r="AK282" s="22">
        <f t="shared" si="95"/>
        <v>0</v>
      </c>
      <c r="AL282" s="22">
        <f t="shared" si="96"/>
        <v>0</v>
      </c>
      <c r="AM282" s="22">
        <f t="shared" si="97"/>
        <v>0</v>
      </c>
      <c r="AN282" s="22">
        <f t="shared" si="98"/>
        <v>0</v>
      </c>
      <c r="AO282" s="418" t="b">
        <f t="shared" si="99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100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101"/>
        <v>0</v>
      </c>
      <c r="AW282" s="67">
        <f t="shared" si="102"/>
        <v>0</v>
      </c>
      <c r="AX282" s="397">
        <f t="shared" si="103"/>
        <v>0</v>
      </c>
      <c r="AY282" s="32"/>
      <c r="AZ282" s="32"/>
      <c r="BA282" s="423" t="str">
        <f t="shared" si="104"/>
        <v xml:space="preserve"> </v>
      </c>
    </row>
    <row r="283" spans="1:53" s="339" customFormat="1" ht="15" x14ac:dyDescent="0.2">
      <c r="A283" s="32"/>
      <c r="B283" s="32"/>
      <c r="C283" s="410">
        <f t="shared" si="105"/>
        <v>262</v>
      </c>
      <c r="D283" s="424"/>
      <c r="E283" s="424"/>
      <c r="F283" s="424"/>
      <c r="G283" s="410"/>
      <c r="H283" s="410"/>
      <c r="I283" s="413" t="str">
        <f t="shared" si="89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90"/>
        <v>-</v>
      </c>
      <c r="M283" s="425"/>
      <c r="N283" s="425"/>
      <c r="O283" s="160" t="str">
        <f t="shared" si="91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92"/>
        <v>OK</v>
      </c>
      <c r="AI283" s="22">
        <f t="shared" si="93"/>
        <v>0</v>
      </c>
      <c r="AJ283" s="22">
        <f t="shared" si="94"/>
        <v>0</v>
      </c>
      <c r="AK283" s="22">
        <f t="shared" si="95"/>
        <v>0</v>
      </c>
      <c r="AL283" s="22">
        <f t="shared" si="96"/>
        <v>0</v>
      </c>
      <c r="AM283" s="22">
        <f t="shared" si="97"/>
        <v>0</v>
      </c>
      <c r="AN283" s="22">
        <f t="shared" si="98"/>
        <v>0</v>
      </c>
      <c r="AO283" s="418" t="b">
        <f t="shared" si="99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100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101"/>
        <v>0</v>
      </c>
      <c r="AW283" s="67">
        <f t="shared" si="102"/>
        <v>0</v>
      </c>
      <c r="AX283" s="397">
        <f t="shared" si="103"/>
        <v>0</v>
      </c>
      <c r="AY283" s="32"/>
      <c r="AZ283" s="32"/>
      <c r="BA283" s="423" t="str">
        <f t="shared" si="104"/>
        <v xml:space="preserve"> </v>
      </c>
    </row>
    <row r="284" spans="1:53" s="339" customFormat="1" ht="15" x14ac:dyDescent="0.2">
      <c r="A284" s="32"/>
      <c r="B284" s="32"/>
      <c r="C284" s="410">
        <f t="shared" si="105"/>
        <v>263</v>
      </c>
      <c r="D284" s="424"/>
      <c r="E284" s="424"/>
      <c r="F284" s="424"/>
      <c r="G284" s="410"/>
      <c r="H284" s="410"/>
      <c r="I284" s="413" t="str">
        <f t="shared" si="89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90"/>
        <v>-</v>
      </c>
      <c r="M284" s="425"/>
      <c r="N284" s="425"/>
      <c r="O284" s="160" t="str">
        <f t="shared" si="91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92"/>
        <v>OK</v>
      </c>
      <c r="AI284" s="22">
        <f t="shared" si="93"/>
        <v>0</v>
      </c>
      <c r="AJ284" s="22">
        <f t="shared" si="94"/>
        <v>0</v>
      </c>
      <c r="AK284" s="22">
        <f t="shared" si="95"/>
        <v>0</v>
      </c>
      <c r="AL284" s="22">
        <f t="shared" si="96"/>
        <v>0</v>
      </c>
      <c r="AM284" s="22">
        <f t="shared" si="97"/>
        <v>0</v>
      </c>
      <c r="AN284" s="22">
        <f t="shared" si="98"/>
        <v>0</v>
      </c>
      <c r="AO284" s="418" t="b">
        <f t="shared" si="99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100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101"/>
        <v>0</v>
      </c>
      <c r="AW284" s="67">
        <f t="shared" si="102"/>
        <v>0</v>
      </c>
      <c r="AX284" s="397">
        <f t="shared" si="103"/>
        <v>0</v>
      </c>
      <c r="AY284" s="32"/>
      <c r="AZ284" s="32"/>
      <c r="BA284" s="423" t="str">
        <f t="shared" si="104"/>
        <v xml:space="preserve"> </v>
      </c>
    </row>
    <row r="285" spans="1:53" s="339" customFormat="1" ht="15" x14ac:dyDescent="0.2">
      <c r="A285" s="32"/>
      <c r="B285" s="32"/>
      <c r="C285" s="410">
        <f t="shared" si="105"/>
        <v>264</v>
      </c>
      <c r="D285" s="424"/>
      <c r="E285" s="424"/>
      <c r="F285" s="424"/>
      <c r="G285" s="410"/>
      <c r="H285" s="410"/>
      <c r="I285" s="413" t="str">
        <f t="shared" si="89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90"/>
        <v>-</v>
      </c>
      <c r="M285" s="425"/>
      <c r="N285" s="425"/>
      <c r="O285" s="160" t="str">
        <f t="shared" si="91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92"/>
        <v>OK</v>
      </c>
      <c r="AI285" s="22">
        <f t="shared" si="93"/>
        <v>0</v>
      </c>
      <c r="AJ285" s="22">
        <f t="shared" si="94"/>
        <v>0</v>
      </c>
      <c r="AK285" s="22">
        <f t="shared" si="95"/>
        <v>0</v>
      </c>
      <c r="AL285" s="22">
        <f t="shared" si="96"/>
        <v>0</v>
      </c>
      <c r="AM285" s="22">
        <f t="shared" si="97"/>
        <v>0</v>
      </c>
      <c r="AN285" s="22">
        <f t="shared" si="98"/>
        <v>0</v>
      </c>
      <c r="AO285" s="418" t="b">
        <f t="shared" si="99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100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101"/>
        <v>0</v>
      </c>
      <c r="AW285" s="67">
        <f t="shared" si="102"/>
        <v>0</v>
      </c>
      <c r="AX285" s="397">
        <f t="shared" si="103"/>
        <v>0</v>
      </c>
      <c r="AY285" s="32"/>
      <c r="AZ285" s="32"/>
      <c r="BA285" s="423" t="str">
        <f t="shared" si="104"/>
        <v xml:space="preserve"> </v>
      </c>
    </row>
    <row r="286" spans="1:53" s="339" customFormat="1" ht="15" x14ac:dyDescent="0.2">
      <c r="A286" s="32"/>
      <c r="B286" s="32"/>
      <c r="C286" s="410">
        <f t="shared" si="105"/>
        <v>265</v>
      </c>
      <c r="D286" s="424"/>
      <c r="E286" s="424"/>
      <c r="F286" s="424"/>
      <c r="G286" s="410"/>
      <c r="H286" s="410"/>
      <c r="I286" s="413" t="str">
        <f t="shared" si="89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90"/>
        <v>-</v>
      </c>
      <c r="M286" s="425"/>
      <c r="N286" s="425"/>
      <c r="O286" s="160" t="str">
        <f t="shared" si="91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92"/>
        <v>OK</v>
      </c>
      <c r="AI286" s="22">
        <f t="shared" si="93"/>
        <v>0</v>
      </c>
      <c r="AJ286" s="22">
        <f t="shared" si="94"/>
        <v>0</v>
      </c>
      <c r="AK286" s="22">
        <f t="shared" si="95"/>
        <v>0</v>
      </c>
      <c r="AL286" s="22">
        <f t="shared" si="96"/>
        <v>0</v>
      </c>
      <c r="AM286" s="22">
        <f t="shared" si="97"/>
        <v>0</v>
      </c>
      <c r="AN286" s="22">
        <f t="shared" si="98"/>
        <v>0</v>
      </c>
      <c r="AO286" s="418" t="b">
        <f t="shared" si="99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100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101"/>
        <v>0</v>
      </c>
      <c r="AW286" s="67">
        <f t="shared" si="102"/>
        <v>0</v>
      </c>
      <c r="AX286" s="397">
        <f t="shared" si="103"/>
        <v>0</v>
      </c>
      <c r="AY286" s="32"/>
      <c r="AZ286" s="32"/>
      <c r="BA286" s="423" t="str">
        <f t="shared" si="104"/>
        <v xml:space="preserve"> </v>
      </c>
    </row>
    <row r="287" spans="1:53" s="339" customFormat="1" ht="15" x14ac:dyDescent="0.2">
      <c r="A287" s="32"/>
      <c r="B287" s="32"/>
      <c r="C287" s="410">
        <f t="shared" si="105"/>
        <v>266</v>
      </c>
      <c r="D287" s="424"/>
      <c r="E287" s="424"/>
      <c r="F287" s="424"/>
      <c r="G287" s="410"/>
      <c r="H287" s="410"/>
      <c r="I287" s="413" t="str">
        <f t="shared" si="89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90"/>
        <v>-</v>
      </c>
      <c r="M287" s="425"/>
      <c r="N287" s="425"/>
      <c r="O287" s="160" t="str">
        <f t="shared" si="91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92"/>
        <v>OK</v>
      </c>
      <c r="AI287" s="22">
        <f t="shared" si="93"/>
        <v>0</v>
      </c>
      <c r="AJ287" s="22">
        <f t="shared" si="94"/>
        <v>0</v>
      </c>
      <c r="AK287" s="22">
        <f t="shared" si="95"/>
        <v>0</v>
      </c>
      <c r="AL287" s="22">
        <f t="shared" si="96"/>
        <v>0</v>
      </c>
      <c r="AM287" s="22">
        <f t="shared" si="97"/>
        <v>0</v>
      </c>
      <c r="AN287" s="22">
        <f t="shared" si="98"/>
        <v>0</v>
      </c>
      <c r="AO287" s="418" t="b">
        <f t="shared" si="99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100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101"/>
        <v>0</v>
      </c>
      <c r="AW287" s="67">
        <f t="shared" si="102"/>
        <v>0</v>
      </c>
      <c r="AX287" s="397">
        <f t="shared" si="103"/>
        <v>0</v>
      </c>
      <c r="AY287" s="32"/>
      <c r="AZ287" s="32"/>
      <c r="BA287" s="423" t="str">
        <f t="shared" si="104"/>
        <v xml:space="preserve"> </v>
      </c>
    </row>
    <row r="288" spans="1:53" s="339" customFormat="1" ht="15" x14ac:dyDescent="0.2">
      <c r="A288" s="32"/>
      <c r="B288" s="32"/>
      <c r="C288" s="410">
        <f t="shared" si="105"/>
        <v>267</v>
      </c>
      <c r="D288" s="424"/>
      <c r="E288" s="424"/>
      <c r="F288" s="424"/>
      <c r="G288" s="410"/>
      <c r="H288" s="410"/>
      <c r="I288" s="413" t="str">
        <f t="shared" si="89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90"/>
        <v>-</v>
      </c>
      <c r="M288" s="425"/>
      <c r="N288" s="425"/>
      <c r="O288" s="160" t="str">
        <f t="shared" si="91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92"/>
        <v>OK</v>
      </c>
      <c r="AI288" s="22">
        <f t="shared" si="93"/>
        <v>0</v>
      </c>
      <c r="AJ288" s="22">
        <f t="shared" si="94"/>
        <v>0</v>
      </c>
      <c r="AK288" s="22">
        <f t="shared" si="95"/>
        <v>0</v>
      </c>
      <c r="AL288" s="22">
        <f t="shared" si="96"/>
        <v>0</v>
      </c>
      <c r="AM288" s="22">
        <f t="shared" si="97"/>
        <v>0</v>
      </c>
      <c r="AN288" s="22">
        <f t="shared" si="98"/>
        <v>0</v>
      </c>
      <c r="AO288" s="418" t="b">
        <f t="shared" si="99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100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101"/>
        <v>0</v>
      </c>
      <c r="AW288" s="67">
        <f t="shared" si="102"/>
        <v>0</v>
      </c>
      <c r="AX288" s="397">
        <f t="shared" si="103"/>
        <v>0</v>
      </c>
      <c r="AY288" s="32"/>
      <c r="AZ288" s="32"/>
      <c r="BA288" s="423" t="str">
        <f t="shared" si="104"/>
        <v xml:space="preserve"> </v>
      </c>
    </row>
    <row r="289" spans="1:53" s="339" customFormat="1" ht="15" x14ac:dyDescent="0.2">
      <c r="A289" s="32"/>
      <c r="B289" s="32"/>
      <c r="C289" s="410">
        <f t="shared" si="105"/>
        <v>268</v>
      </c>
      <c r="D289" s="424"/>
      <c r="E289" s="424"/>
      <c r="F289" s="424"/>
      <c r="G289" s="410"/>
      <c r="H289" s="410"/>
      <c r="I289" s="413" t="str">
        <f t="shared" si="89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90"/>
        <v>-</v>
      </c>
      <c r="M289" s="425"/>
      <c r="N289" s="425"/>
      <c r="O289" s="160" t="str">
        <f t="shared" si="91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92"/>
        <v>OK</v>
      </c>
      <c r="AI289" s="22">
        <f t="shared" si="93"/>
        <v>0</v>
      </c>
      <c r="AJ289" s="22">
        <f t="shared" si="94"/>
        <v>0</v>
      </c>
      <c r="AK289" s="22">
        <f t="shared" si="95"/>
        <v>0</v>
      </c>
      <c r="AL289" s="22">
        <f t="shared" si="96"/>
        <v>0</v>
      </c>
      <c r="AM289" s="22">
        <f t="shared" si="97"/>
        <v>0</v>
      </c>
      <c r="AN289" s="22">
        <f t="shared" si="98"/>
        <v>0</v>
      </c>
      <c r="AO289" s="418" t="b">
        <f t="shared" si="99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100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101"/>
        <v>0</v>
      </c>
      <c r="AW289" s="67">
        <f t="shared" si="102"/>
        <v>0</v>
      </c>
      <c r="AX289" s="397">
        <f t="shared" si="103"/>
        <v>0</v>
      </c>
      <c r="AY289" s="32"/>
      <c r="AZ289" s="32"/>
      <c r="BA289" s="423" t="str">
        <f t="shared" si="104"/>
        <v xml:space="preserve"> </v>
      </c>
    </row>
    <row r="290" spans="1:53" s="339" customFormat="1" ht="15" x14ac:dyDescent="0.2">
      <c r="A290" s="32"/>
      <c r="B290" s="32"/>
      <c r="C290" s="410">
        <f t="shared" si="105"/>
        <v>269</v>
      </c>
      <c r="D290" s="424"/>
      <c r="E290" s="424"/>
      <c r="F290" s="424"/>
      <c r="G290" s="410"/>
      <c r="H290" s="410"/>
      <c r="I290" s="413" t="str">
        <f t="shared" si="89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90"/>
        <v>-</v>
      </c>
      <c r="M290" s="425"/>
      <c r="N290" s="425"/>
      <c r="O290" s="160" t="str">
        <f t="shared" si="91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92"/>
        <v>OK</v>
      </c>
      <c r="AI290" s="22">
        <f t="shared" si="93"/>
        <v>0</v>
      </c>
      <c r="AJ290" s="22">
        <f t="shared" si="94"/>
        <v>0</v>
      </c>
      <c r="AK290" s="22">
        <f t="shared" si="95"/>
        <v>0</v>
      </c>
      <c r="AL290" s="22">
        <f t="shared" si="96"/>
        <v>0</v>
      </c>
      <c r="AM290" s="22">
        <f t="shared" si="97"/>
        <v>0</v>
      </c>
      <c r="AN290" s="22">
        <f t="shared" si="98"/>
        <v>0</v>
      </c>
      <c r="AO290" s="418" t="b">
        <f t="shared" si="99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100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101"/>
        <v>0</v>
      </c>
      <c r="AW290" s="67">
        <f t="shared" si="102"/>
        <v>0</v>
      </c>
      <c r="AX290" s="397">
        <f t="shared" si="103"/>
        <v>0</v>
      </c>
      <c r="AY290" s="32"/>
      <c r="AZ290" s="32"/>
      <c r="BA290" s="423" t="str">
        <f t="shared" si="104"/>
        <v xml:space="preserve"> </v>
      </c>
    </row>
    <row r="291" spans="1:53" s="339" customFormat="1" ht="15" x14ac:dyDescent="0.2">
      <c r="A291" s="32"/>
      <c r="B291" s="32"/>
      <c r="C291" s="410">
        <f t="shared" si="105"/>
        <v>270</v>
      </c>
      <c r="D291" s="424"/>
      <c r="E291" s="424"/>
      <c r="F291" s="424"/>
      <c r="G291" s="410"/>
      <c r="H291" s="410"/>
      <c r="I291" s="413" t="str">
        <f t="shared" si="89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90"/>
        <v>-</v>
      </c>
      <c r="M291" s="425"/>
      <c r="N291" s="425"/>
      <c r="O291" s="160" t="str">
        <f t="shared" si="91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92"/>
        <v>OK</v>
      </c>
      <c r="AI291" s="22">
        <f t="shared" si="93"/>
        <v>0</v>
      </c>
      <c r="AJ291" s="22">
        <f t="shared" si="94"/>
        <v>0</v>
      </c>
      <c r="AK291" s="22">
        <f t="shared" si="95"/>
        <v>0</v>
      </c>
      <c r="AL291" s="22">
        <f t="shared" si="96"/>
        <v>0</v>
      </c>
      <c r="AM291" s="22">
        <f t="shared" si="97"/>
        <v>0</v>
      </c>
      <c r="AN291" s="22">
        <f t="shared" si="98"/>
        <v>0</v>
      </c>
      <c r="AO291" s="418" t="b">
        <f t="shared" si="99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100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101"/>
        <v>0</v>
      </c>
      <c r="AW291" s="67">
        <f t="shared" si="102"/>
        <v>0</v>
      </c>
      <c r="AX291" s="397">
        <f t="shared" si="103"/>
        <v>0</v>
      </c>
      <c r="AY291" s="32"/>
      <c r="AZ291" s="32"/>
      <c r="BA291" s="423" t="str">
        <f t="shared" si="104"/>
        <v xml:space="preserve"> </v>
      </c>
    </row>
    <row r="292" spans="1:53" s="339" customFormat="1" ht="15" x14ac:dyDescent="0.2">
      <c r="A292" s="32"/>
      <c r="B292" s="32"/>
      <c r="C292" s="410">
        <f t="shared" si="105"/>
        <v>271</v>
      </c>
      <c r="D292" s="424"/>
      <c r="E292" s="424"/>
      <c r="F292" s="424"/>
      <c r="G292" s="410"/>
      <c r="H292" s="410"/>
      <c r="I292" s="413" t="str">
        <f t="shared" si="89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90"/>
        <v>-</v>
      </c>
      <c r="M292" s="425"/>
      <c r="N292" s="425"/>
      <c r="O292" s="160" t="str">
        <f t="shared" si="91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92"/>
        <v>OK</v>
      </c>
      <c r="AI292" s="22">
        <f t="shared" si="93"/>
        <v>0</v>
      </c>
      <c r="AJ292" s="22">
        <f t="shared" si="94"/>
        <v>0</v>
      </c>
      <c r="AK292" s="22">
        <f t="shared" si="95"/>
        <v>0</v>
      </c>
      <c r="AL292" s="22">
        <f t="shared" si="96"/>
        <v>0</v>
      </c>
      <c r="AM292" s="22">
        <f t="shared" si="97"/>
        <v>0</v>
      </c>
      <c r="AN292" s="22">
        <f t="shared" si="98"/>
        <v>0</v>
      </c>
      <c r="AO292" s="418" t="b">
        <f t="shared" si="99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100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101"/>
        <v>0</v>
      </c>
      <c r="AW292" s="67">
        <f t="shared" si="102"/>
        <v>0</v>
      </c>
      <c r="AX292" s="397">
        <f t="shared" si="103"/>
        <v>0</v>
      </c>
      <c r="AY292" s="32"/>
      <c r="AZ292" s="32"/>
      <c r="BA292" s="423" t="str">
        <f t="shared" si="104"/>
        <v xml:space="preserve"> </v>
      </c>
    </row>
    <row r="293" spans="1:53" s="339" customFormat="1" ht="15" x14ac:dyDescent="0.2">
      <c r="A293" s="32"/>
      <c r="B293" s="32"/>
      <c r="C293" s="410">
        <f t="shared" si="105"/>
        <v>272</v>
      </c>
      <c r="D293" s="424"/>
      <c r="E293" s="424"/>
      <c r="F293" s="424"/>
      <c r="G293" s="410"/>
      <c r="H293" s="410"/>
      <c r="I293" s="413" t="str">
        <f t="shared" si="89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90"/>
        <v>-</v>
      </c>
      <c r="M293" s="425"/>
      <c r="N293" s="425"/>
      <c r="O293" s="160" t="str">
        <f t="shared" si="91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92"/>
        <v>OK</v>
      </c>
      <c r="AI293" s="22">
        <f t="shared" si="93"/>
        <v>0</v>
      </c>
      <c r="AJ293" s="22">
        <f t="shared" si="94"/>
        <v>0</v>
      </c>
      <c r="AK293" s="22">
        <f t="shared" si="95"/>
        <v>0</v>
      </c>
      <c r="AL293" s="22">
        <f t="shared" si="96"/>
        <v>0</v>
      </c>
      <c r="AM293" s="22">
        <f t="shared" si="97"/>
        <v>0</v>
      </c>
      <c r="AN293" s="22">
        <f t="shared" si="98"/>
        <v>0</v>
      </c>
      <c r="AO293" s="418" t="b">
        <f t="shared" si="99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100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101"/>
        <v>0</v>
      </c>
      <c r="AW293" s="67">
        <f t="shared" si="102"/>
        <v>0</v>
      </c>
      <c r="AX293" s="397">
        <f t="shared" si="103"/>
        <v>0</v>
      </c>
      <c r="AY293" s="32"/>
      <c r="AZ293" s="32"/>
      <c r="BA293" s="423" t="str">
        <f t="shared" si="104"/>
        <v xml:space="preserve"> </v>
      </c>
    </row>
    <row r="294" spans="1:53" s="339" customFormat="1" ht="15" x14ac:dyDescent="0.2">
      <c r="A294" s="32"/>
      <c r="B294" s="32"/>
      <c r="C294" s="410">
        <f t="shared" si="105"/>
        <v>273</v>
      </c>
      <c r="D294" s="424"/>
      <c r="E294" s="424"/>
      <c r="F294" s="424"/>
      <c r="G294" s="410"/>
      <c r="H294" s="410"/>
      <c r="I294" s="413" t="str">
        <f t="shared" si="89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90"/>
        <v>-</v>
      </c>
      <c r="M294" s="425"/>
      <c r="N294" s="425"/>
      <c r="O294" s="160" t="str">
        <f t="shared" si="91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92"/>
        <v>OK</v>
      </c>
      <c r="AI294" s="22">
        <f t="shared" si="93"/>
        <v>0</v>
      </c>
      <c r="AJ294" s="22">
        <f t="shared" si="94"/>
        <v>0</v>
      </c>
      <c r="AK294" s="22">
        <f t="shared" si="95"/>
        <v>0</v>
      </c>
      <c r="AL294" s="22">
        <f t="shared" si="96"/>
        <v>0</v>
      </c>
      <c r="AM294" s="22">
        <f t="shared" si="97"/>
        <v>0</v>
      </c>
      <c r="AN294" s="22">
        <f t="shared" si="98"/>
        <v>0</v>
      </c>
      <c r="AO294" s="418" t="b">
        <f t="shared" si="99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100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101"/>
        <v>0</v>
      </c>
      <c r="AW294" s="67">
        <f t="shared" si="102"/>
        <v>0</v>
      </c>
      <c r="AX294" s="397">
        <f t="shared" si="103"/>
        <v>0</v>
      </c>
      <c r="AY294" s="32"/>
      <c r="AZ294" s="32"/>
      <c r="BA294" s="423" t="str">
        <f t="shared" si="104"/>
        <v xml:space="preserve"> </v>
      </c>
    </row>
    <row r="295" spans="1:53" s="339" customFormat="1" ht="15" x14ac:dyDescent="0.2">
      <c r="A295" s="32"/>
      <c r="B295" s="32"/>
      <c r="C295" s="410">
        <f t="shared" si="105"/>
        <v>274</v>
      </c>
      <c r="D295" s="424"/>
      <c r="E295" s="424"/>
      <c r="F295" s="424"/>
      <c r="G295" s="410"/>
      <c r="H295" s="410"/>
      <c r="I295" s="413" t="str">
        <f t="shared" si="89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90"/>
        <v>-</v>
      </c>
      <c r="M295" s="425"/>
      <c r="N295" s="425"/>
      <c r="O295" s="160" t="str">
        <f t="shared" si="91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92"/>
        <v>OK</v>
      </c>
      <c r="AI295" s="22">
        <f t="shared" si="93"/>
        <v>0</v>
      </c>
      <c r="AJ295" s="22">
        <f t="shared" si="94"/>
        <v>0</v>
      </c>
      <c r="AK295" s="22">
        <f t="shared" si="95"/>
        <v>0</v>
      </c>
      <c r="AL295" s="22">
        <f t="shared" si="96"/>
        <v>0</v>
      </c>
      <c r="AM295" s="22">
        <f t="shared" si="97"/>
        <v>0</v>
      </c>
      <c r="AN295" s="22">
        <f t="shared" si="98"/>
        <v>0</v>
      </c>
      <c r="AO295" s="418" t="b">
        <f t="shared" si="99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100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101"/>
        <v>0</v>
      </c>
      <c r="AW295" s="67">
        <f t="shared" si="102"/>
        <v>0</v>
      </c>
      <c r="AX295" s="397">
        <f t="shared" si="103"/>
        <v>0</v>
      </c>
      <c r="AY295" s="32"/>
      <c r="AZ295" s="32"/>
      <c r="BA295" s="423" t="str">
        <f t="shared" si="104"/>
        <v xml:space="preserve"> </v>
      </c>
    </row>
    <row r="296" spans="1:53" s="339" customFormat="1" ht="15" x14ac:dyDescent="0.2">
      <c r="A296" s="32"/>
      <c r="B296" s="32"/>
      <c r="C296" s="410">
        <f t="shared" si="105"/>
        <v>275</v>
      </c>
      <c r="D296" s="424"/>
      <c r="E296" s="424"/>
      <c r="F296" s="424"/>
      <c r="G296" s="410"/>
      <c r="H296" s="410"/>
      <c r="I296" s="413" t="str">
        <f t="shared" si="89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90"/>
        <v>-</v>
      </c>
      <c r="M296" s="425"/>
      <c r="N296" s="425"/>
      <c r="O296" s="160" t="str">
        <f t="shared" si="91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92"/>
        <v>OK</v>
      </c>
      <c r="AI296" s="22">
        <f t="shared" si="93"/>
        <v>0</v>
      </c>
      <c r="AJ296" s="22">
        <f t="shared" si="94"/>
        <v>0</v>
      </c>
      <c r="AK296" s="22">
        <f t="shared" si="95"/>
        <v>0</v>
      </c>
      <c r="AL296" s="22">
        <f t="shared" si="96"/>
        <v>0</v>
      </c>
      <c r="AM296" s="22">
        <f t="shared" si="97"/>
        <v>0</v>
      </c>
      <c r="AN296" s="22">
        <f t="shared" si="98"/>
        <v>0</v>
      </c>
      <c r="AO296" s="418" t="b">
        <f t="shared" si="99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100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101"/>
        <v>0</v>
      </c>
      <c r="AW296" s="67">
        <f t="shared" si="102"/>
        <v>0</v>
      </c>
      <c r="AX296" s="397">
        <f t="shared" si="103"/>
        <v>0</v>
      </c>
      <c r="AY296" s="32"/>
      <c r="AZ296" s="32"/>
      <c r="BA296" s="423" t="str">
        <f t="shared" si="104"/>
        <v xml:space="preserve"> </v>
      </c>
    </row>
    <row r="297" spans="1:53" s="339" customFormat="1" ht="15" x14ac:dyDescent="0.2">
      <c r="A297" s="32"/>
      <c r="B297" s="32"/>
      <c r="C297" s="410">
        <f t="shared" si="105"/>
        <v>276</v>
      </c>
      <c r="D297" s="424"/>
      <c r="E297" s="424"/>
      <c r="F297" s="424"/>
      <c r="G297" s="410"/>
      <c r="H297" s="410"/>
      <c r="I297" s="413" t="str">
        <f t="shared" si="89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90"/>
        <v>-</v>
      </c>
      <c r="M297" s="425"/>
      <c r="N297" s="425"/>
      <c r="O297" s="160" t="str">
        <f t="shared" si="91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92"/>
        <v>OK</v>
      </c>
      <c r="AI297" s="22">
        <f t="shared" si="93"/>
        <v>0</v>
      </c>
      <c r="AJ297" s="22">
        <f t="shared" si="94"/>
        <v>0</v>
      </c>
      <c r="AK297" s="22">
        <f t="shared" si="95"/>
        <v>0</v>
      </c>
      <c r="AL297" s="22">
        <f t="shared" si="96"/>
        <v>0</v>
      </c>
      <c r="AM297" s="22">
        <f t="shared" si="97"/>
        <v>0</v>
      </c>
      <c r="AN297" s="22">
        <f t="shared" si="98"/>
        <v>0</v>
      </c>
      <c r="AO297" s="418" t="b">
        <f t="shared" si="99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100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101"/>
        <v>0</v>
      </c>
      <c r="AW297" s="67">
        <f t="shared" si="102"/>
        <v>0</v>
      </c>
      <c r="AX297" s="397">
        <f t="shared" si="103"/>
        <v>0</v>
      </c>
      <c r="AY297" s="32"/>
      <c r="AZ297" s="32"/>
      <c r="BA297" s="423" t="str">
        <f t="shared" si="104"/>
        <v xml:space="preserve"> </v>
      </c>
    </row>
    <row r="298" spans="1:53" s="339" customFormat="1" ht="15" x14ac:dyDescent="0.2">
      <c r="A298" s="32"/>
      <c r="B298" s="32"/>
      <c r="C298" s="410">
        <f t="shared" si="105"/>
        <v>277</v>
      </c>
      <c r="D298" s="424"/>
      <c r="E298" s="424"/>
      <c r="F298" s="424"/>
      <c r="G298" s="410"/>
      <c r="H298" s="410"/>
      <c r="I298" s="413" t="str">
        <f t="shared" si="89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90"/>
        <v>-</v>
      </c>
      <c r="M298" s="425"/>
      <c r="N298" s="425"/>
      <c r="O298" s="160" t="str">
        <f t="shared" si="91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92"/>
        <v>OK</v>
      </c>
      <c r="AI298" s="22">
        <f t="shared" si="93"/>
        <v>0</v>
      </c>
      <c r="AJ298" s="22">
        <f t="shared" si="94"/>
        <v>0</v>
      </c>
      <c r="AK298" s="22">
        <f t="shared" si="95"/>
        <v>0</v>
      </c>
      <c r="AL298" s="22">
        <f t="shared" si="96"/>
        <v>0</v>
      </c>
      <c r="AM298" s="22">
        <f t="shared" si="97"/>
        <v>0</v>
      </c>
      <c r="AN298" s="22">
        <f t="shared" si="98"/>
        <v>0</v>
      </c>
      <c r="AO298" s="418" t="b">
        <f t="shared" si="99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100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101"/>
        <v>0</v>
      </c>
      <c r="AW298" s="67">
        <f t="shared" si="102"/>
        <v>0</v>
      </c>
      <c r="AX298" s="397">
        <f t="shared" si="103"/>
        <v>0</v>
      </c>
      <c r="AY298" s="32"/>
      <c r="AZ298" s="32"/>
      <c r="BA298" s="423" t="str">
        <f t="shared" si="104"/>
        <v xml:space="preserve"> </v>
      </c>
    </row>
    <row r="299" spans="1:53" s="339" customFormat="1" ht="15" x14ac:dyDescent="0.2">
      <c r="A299" s="32"/>
      <c r="B299" s="32"/>
      <c r="C299" s="410">
        <f t="shared" si="105"/>
        <v>278</v>
      </c>
      <c r="D299" s="424"/>
      <c r="E299" s="424"/>
      <c r="F299" s="424"/>
      <c r="G299" s="410"/>
      <c r="H299" s="410"/>
      <c r="I299" s="413" t="str">
        <f t="shared" si="89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90"/>
        <v>-</v>
      </c>
      <c r="M299" s="425"/>
      <c r="N299" s="425"/>
      <c r="O299" s="160" t="str">
        <f t="shared" si="91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92"/>
        <v>OK</v>
      </c>
      <c r="AI299" s="22">
        <f t="shared" si="93"/>
        <v>0</v>
      </c>
      <c r="AJ299" s="22">
        <f t="shared" si="94"/>
        <v>0</v>
      </c>
      <c r="AK299" s="22">
        <f t="shared" si="95"/>
        <v>0</v>
      </c>
      <c r="AL299" s="22">
        <f t="shared" si="96"/>
        <v>0</v>
      </c>
      <c r="AM299" s="22">
        <f t="shared" si="97"/>
        <v>0</v>
      </c>
      <c r="AN299" s="22">
        <f t="shared" si="98"/>
        <v>0</v>
      </c>
      <c r="AO299" s="418" t="b">
        <f t="shared" si="99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100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101"/>
        <v>0</v>
      </c>
      <c r="AW299" s="67">
        <f t="shared" si="102"/>
        <v>0</v>
      </c>
      <c r="AX299" s="397">
        <f t="shared" si="103"/>
        <v>0</v>
      </c>
      <c r="AY299" s="32"/>
      <c r="AZ299" s="32"/>
      <c r="BA299" s="423" t="str">
        <f t="shared" si="104"/>
        <v xml:space="preserve"> </v>
      </c>
    </row>
    <row r="300" spans="1:53" s="339" customFormat="1" ht="15" x14ac:dyDescent="0.2">
      <c r="A300" s="32"/>
      <c r="B300" s="32"/>
      <c r="C300" s="410">
        <f t="shared" si="105"/>
        <v>279</v>
      </c>
      <c r="D300" s="424"/>
      <c r="E300" s="424"/>
      <c r="F300" s="424"/>
      <c r="G300" s="410"/>
      <c r="H300" s="410"/>
      <c r="I300" s="413" t="str">
        <f t="shared" si="89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90"/>
        <v>-</v>
      </c>
      <c r="M300" s="425"/>
      <c r="N300" s="425"/>
      <c r="O300" s="160" t="str">
        <f t="shared" si="91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92"/>
        <v>OK</v>
      </c>
      <c r="AI300" s="22">
        <f t="shared" si="93"/>
        <v>0</v>
      </c>
      <c r="AJ300" s="22">
        <f t="shared" si="94"/>
        <v>0</v>
      </c>
      <c r="AK300" s="22">
        <f t="shared" si="95"/>
        <v>0</v>
      </c>
      <c r="AL300" s="22">
        <f t="shared" si="96"/>
        <v>0</v>
      </c>
      <c r="AM300" s="22">
        <f t="shared" si="97"/>
        <v>0</v>
      </c>
      <c r="AN300" s="22">
        <f t="shared" si="98"/>
        <v>0</v>
      </c>
      <c r="AO300" s="418" t="b">
        <f t="shared" si="99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100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101"/>
        <v>0</v>
      </c>
      <c r="AW300" s="67">
        <f t="shared" si="102"/>
        <v>0</v>
      </c>
      <c r="AX300" s="397">
        <f t="shared" si="103"/>
        <v>0</v>
      </c>
      <c r="AY300" s="32"/>
      <c r="AZ300" s="32"/>
      <c r="BA300" s="423" t="str">
        <f t="shared" si="104"/>
        <v xml:space="preserve"> </v>
      </c>
    </row>
    <row r="301" spans="1:53" s="339" customFormat="1" ht="15" x14ac:dyDescent="0.2">
      <c r="A301" s="32"/>
      <c r="B301" s="32"/>
      <c r="C301" s="410">
        <f t="shared" si="105"/>
        <v>280</v>
      </c>
      <c r="D301" s="424"/>
      <c r="E301" s="424"/>
      <c r="F301" s="424"/>
      <c r="G301" s="410"/>
      <c r="H301" s="410"/>
      <c r="I301" s="413" t="str">
        <f t="shared" si="89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90"/>
        <v>-</v>
      </c>
      <c r="M301" s="425"/>
      <c r="N301" s="425"/>
      <c r="O301" s="160" t="str">
        <f t="shared" si="91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92"/>
        <v>OK</v>
      </c>
      <c r="AI301" s="22">
        <f t="shared" si="93"/>
        <v>0</v>
      </c>
      <c r="AJ301" s="22">
        <f t="shared" si="94"/>
        <v>0</v>
      </c>
      <c r="AK301" s="22">
        <f t="shared" si="95"/>
        <v>0</v>
      </c>
      <c r="AL301" s="22">
        <f t="shared" si="96"/>
        <v>0</v>
      </c>
      <c r="AM301" s="22">
        <f t="shared" si="97"/>
        <v>0</v>
      </c>
      <c r="AN301" s="22">
        <f t="shared" si="98"/>
        <v>0</v>
      </c>
      <c r="AO301" s="418" t="b">
        <f t="shared" si="99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100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101"/>
        <v>0</v>
      </c>
      <c r="AW301" s="67">
        <f t="shared" si="102"/>
        <v>0</v>
      </c>
      <c r="AX301" s="397">
        <f t="shared" si="103"/>
        <v>0</v>
      </c>
      <c r="AY301" s="32"/>
      <c r="AZ301" s="32"/>
      <c r="BA301" s="423" t="str">
        <f t="shared" si="104"/>
        <v xml:space="preserve"> </v>
      </c>
    </row>
    <row r="302" spans="1:53" s="339" customFormat="1" ht="15" x14ac:dyDescent="0.2">
      <c r="A302" s="32"/>
      <c r="B302" s="32"/>
      <c r="C302" s="410">
        <f t="shared" si="105"/>
        <v>281</v>
      </c>
      <c r="D302" s="424"/>
      <c r="E302" s="424"/>
      <c r="F302" s="424"/>
      <c r="G302" s="410"/>
      <c r="H302" s="410"/>
      <c r="I302" s="413" t="str">
        <f t="shared" si="89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90"/>
        <v>-</v>
      </c>
      <c r="M302" s="425"/>
      <c r="N302" s="425"/>
      <c r="O302" s="160" t="str">
        <f t="shared" si="91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92"/>
        <v>OK</v>
      </c>
      <c r="AI302" s="22">
        <f t="shared" si="93"/>
        <v>0</v>
      </c>
      <c r="AJ302" s="22">
        <f t="shared" si="94"/>
        <v>0</v>
      </c>
      <c r="AK302" s="22">
        <f t="shared" si="95"/>
        <v>0</v>
      </c>
      <c r="AL302" s="22">
        <f t="shared" si="96"/>
        <v>0</v>
      </c>
      <c r="AM302" s="22">
        <f t="shared" si="97"/>
        <v>0</v>
      </c>
      <c r="AN302" s="22">
        <f t="shared" si="98"/>
        <v>0</v>
      </c>
      <c r="AO302" s="418" t="b">
        <f t="shared" si="99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100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101"/>
        <v>0</v>
      </c>
      <c r="AW302" s="67">
        <f t="shared" si="102"/>
        <v>0</v>
      </c>
      <c r="AX302" s="397">
        <f t="shared" si="103"/>
        <v>0</v>
      </c>
      <c r="AY302" s="32"/>
      <c r="AZ302" s="32"/>
      <c r="BA302" s="423" t="str">
        <f t="shared" si="104"/>
        <v xml:space="preserve"> </v>
      </c>
    </row>
    <row r="303" spans="1:53" s="339" customFormat="1" ht="15" x14ac:dyDescent="0.2">
      <c r="A303" s="32"/>
      <c r="B303" s="32"/>
      <c r="C303" s="410">
        <f t="shared" si="105"/>
        <v>282</v>
      </c>
      <c r="D303" s="424"/>
      <c r="E303" s="424"/>
      <c r="F303" s="424"/>
      <c r="G303" s="410"/>
      <c r="H303" s="410"/>
      <c r="I303" s="413" t="str">
        <f t="shared" si="89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90"/>
        <v>-</v>
      </c>
      <c r="M303" s="425"/>
      <c r="N303" s="425"/>
      <c r="O303" s="160" t="str">
        <f t="shared" si="91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92"/>
        <v>OK</v>
      </c>
      <c r="AI303" s="22">
        <f t="shared" si="93"/>
        <v>0</v>
      </c>
      <c r="AJ303" s="22">
        <f t="shared" si="94"/>
        <v>0</v>
      </c>
      <c r="AK303" s="22">
        <f t="shared" si="95"/>
        <v>0</v>
      </c>
      <c r="AL303" s="22">
        <f t="shared" si="96"/>
        <v>0</v>
      </c>
      <c r="AM303" s="22">
        <f t="shared" si="97"/>
        <v>0</v>
      </c>
      <c r="AN303" s="22">
        <f t="shared" si="98"/>
        <v>0</v>
      </c>
      <c r="AO303" s="418" t="b">
        <f t="shared" si="99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100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101"/>
        <v>0</v>
      </c>
      <c r="AW303" s="67">
        <f t="shared" si="102"/>
        <v>0</v>
      </c>
      <c r="AX303" s="397">
        <f t="shared" si="103"/>
        <v>0</v>
      </c>
      <c r="AY303" s="32"/>
      <c r="AZ303" s="32"/>
      <c r="BA303" s="423" t="str">
        <f t="shared" si="104"/>
        <v xml:space="preserve"> </v>
      </c>
    </row>
    <row r="304" spans="1:53" s="339" customFormat="1" ht="15" x14ac:dyDescent="0.2">
      <c r="A304" s="32"/>
      <c r="B304" s="32"/>
      <c r="C304" s="410">
        <f t="shared" si="105"/>
        <v>283</v>
      </c>
      <c r="D304" s="424"/>
      <c r="E304" s="424"/>
      <c r="F304" s="424"/>
      <c r="G304" s="410"/>
      <c r="H304" s="410"/>
      <c r="I304" s="413" t="str">
        <f t="shared" si="89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90"/>
        <v>-</v>
      </c>
      <c r="M304" s="425"/>
      <c r="N304" s="425"/>
      <c r="O304" s="160" t="str">
        <f t="shared" si="91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92"/>
        <v>OK</v>
      </c>
      <c r="AI304" s="22">
        <f t="shared" si="93"/>
        <v>0</v>
      </c>
      <c r="AJ304" s="22">
        <f t="shared" si="94"/>
        <v>0</v>
      </c>
      <c r="AK304" s="22">
        <f t="shared" si="95"/>
        <v>0</v>
      </c>
      <c r="AL304" s="22">
        <f t="shared" si="96"/>
        <v>0</v>
      </c>
      <c r="AM304" s="22">
        <f t="shared" si="97"/>
        <v>0</v>
      </c>
      <c r="AN304" s="22">
        <f t="shared" si="98"/>
        <v>0</v>
      </c>
      <c r="AO304" s="418" t="b">
        <f t="shared" si="99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100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101"/>
        <v>0</v>
      </c>
      <c r="AW304" s="67">
        <f t="shared" si="102"/>
        <v>0</v>
      </c>
      <c r="AX304" s="397">
        <f t="shared" si="103"/>
        <v>0</v>
      </c>
      <c r="AY304" s="32"/>
      <c r="AZ304" s="32"/>
      <c r="BA304" s="423" t="str">
        <f t="shared" si="104"/>
        <v xml:space="preserve"> </v>
      </c>
    </row>
    <row r="305" spans="1:53" s="339" customFormat="1" ht="15" x14ac:dyDescent="0.2">
      <c r="A305" s="32"/>
      <c r="B305" s="32"/>
      <c r="C305" s="410">
        <f t="shared" si="105"/>
        <v>284</v>
      </c>
      <c r="D305" s="424"/>
      <c r="E305" s="424"/>
      <c r="F305" s="424"/>
      <c r="G305" s="410"/>
      <c r="H305" s="410"/>
      <c r="I305" s="413" t="str">
        <f t="shared" si="89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90"/>
        <v>-</v>
      </c>
      <c r="M305" s="425"/>
      <c r="N305" s="425"/>
      <c r="O305" s="160" t="str">
        <f t="shared" si="91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92"/>
        <v>OK</v>
      </c>
      <c r="AI305" s="22">
        <f t="shared" si="93"/>
        <v>0</v>
      </c>
      <c r="AJ305" s="22">
        <f t="shared" si="94"/>
        <v>0</v>
      </c>
      <c r="AK305" s="22">
        <f t="shared" si="95"/>
        <v>0</v>
      </c>
      <c r="AL305" s="22">
        <f t="shared" si="96"/>
        <v>0</v>
      </c>
      <c r="AM305" s="22">
        <f t="shared" si="97"/>
        <v>0</v>
      </c>
      <c r="AN305" s="22">
        <f t="shared" si="98"/>
        <v>0</v>
      </c>
      <c r="AO305" s="418" t="b">
        <f t="shared" si="99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100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101"/>
        <v>0</v>
      </c>
      <c r="AW305" s="67">
        <f t="shared" si="102"/>
        <v>0</v>
      </c>
      <c r="AX305" s="397">
        <f t="shared" si="103"/>
        <v>0</v>
      </c>
      <c r="AY305" s="32"/>
      <c r="AZ305" s="32"/>
      <c r="BA305" s="423" t="str">
        <f t="shared" si="104"/>
        <v xml:space="preserve"> </v>
      </c>
    </row>
    <row r="306" spans="1:53" s="339" customFormat="1" ht="15" x14ac:dyDescent="0.2">
      <c r="A306" s="32"/>
      <c r="B306" s="32"/>
      <c r="C306" s="410">
        <f t="shared" si="105"/>
        <v>285</v>
      </c>
      <c r="D306" s="424"/>
      <c r="E306" s="424"/>
      <c r="F306" s="424"/>
      <c r="G306" s="410"/>
      <c r="H306" s="410"/>
      <c r="I306" s="413" t="str">
        <f t="shared" si="89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90"/>
        <v>-</v>
      </c>
      <c r="M306" s="425"/>
      <c r="N306" s="425"/>
      <c r="O306" s="160" t="str">
        <f t="shared" si="91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92"/>
        <v>OK</v>
      </c>
      <c r="AI306" s="22">
        <f t="shared" si="93"/>
        <v>0</v>
      </c>
      <c r="AJ306" s="22">
        <f t="shared" si="94"/>
        <v>0</v>
      </c>
      <c r="AK306" s="22">
        <f t="shared" si="95"/>
        <v>0</v>
      </c>
      <c r="AL306" s="22">
        <f t="shared" si="96"/>
        <v>0</v>
      </c>
      <c r="AM306" s="22">
        <f t="shared" si="97"/>
        <v>0</v>
      </c>
      <c r="AN306" s="22">
        <f t="shared" si="98"/>
        <v>0</v>
      </c>
      <c r="AO306" s="418" t="b">
        <f t="shared" si="99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100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101"/>
        <v>0</v>
      </c>
      <c r="AW306" s="67">
        <f t="shared" si="102"/>
        <v>0</v>
      </c>
      <c r="AX306" s="397">
        <f t="shared" si="103"/>
        <v>0</v>
      </c>
      <c r="AY306" s="32"/>
      <c r="AZ306" s="32"/>
      <c r="BA306" s="423" t="str">
        <f t="shared" si="104"/>
        <v xml:space="preserve"> </v>
      </c>
    </row>
    <row r="307" spans="1:53" s="339" customFormat="1" ht="15" x14ac:dyDescent="0.2">
      <c r="A307" s="32"/>
      <c r="B307" s="32"/>
      <c r="C307" s="410">
        <f t="shared" si="105"/>
        <v>286</v>
      </c>
      <c r="D307" s="424"/>
      <c r="E307" s="424"/>
      <c r="F307" s="424"/>
      <c r="G307" s="410"/>
      <c r="H307" s="410"/>
      <c r="I307" s="413" t="str">
        <f t="shared" si="89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90"/>
        <v>-</v>
      </c>
      <c r="M307" s="425"/>
      <c r="N307" s="425"/>
      <c r="O307" s="160" t="str">
        <f t="shared" si="91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92"/>
        <v>OK</v>
      </c>
      <c r="AI307" s="22">
        <f t="shared" si="93"/>
        <v>0</v>
      </c>
      <c r="AJ307" s="22">
        <f t="shared" si="94"/>
        <v>0</v>
      </c>
      <c r="AK307" s="22">
        <f t="shared" si="95"/>
        <v>0</v>
      </c>
      <c r="AL307" s="22">
        <f t="shared" si="96"/>
        <v>0</v>
      </c>
      <c r="AM307" s="22">
        <f t="shared" si="97"/>
        <v>0</v>
      </c>
      <c r="AN307" s="22">
        <f t="shared" si="98"/>
        <v>0</v>
      </c>
      <c r="AO307" s="418" t="b">
        <f t="shared" si="99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100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101"/>
        <v>0</v>
      </c>
      <c r="AW307" s="67">
        <f t="shared" si="102"/>
        <v>0</v>
      </c>
      <c r="AX307" s="397">
        <f t="shared" si="103"/>
        <v>0</v>
      </c>
      <c r="AY307" s="32"/>
      <c r="AZ307" s="32"/>
      <c r="BA307" s="423" t="str">
        <f t="shared" si="104"/>
        <v xml:space="preserve"> </v>
      </c>
    </row>
    <row r="308" spans="1:53" s="339" customFormat="1" ht="15" x14ac:dyDescent="0.2">
      <c r="A308" s="32"/>
      <c r="B308" s="32"/>
      <c r="C308" s="410">
        <f t="shared" si="105"/>
        <v>287</v>
      </c>
      <c r="D308" s="424"/>
      <c r="E308" s="424"/>
      <c r="F308" s="424"/>
      <c r="G308" s="410"/>
      <c r="H308" s="410"/>
      <c r="I308" s="413" t="str">
        <f t="shared" si="89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90"/>
        <v>-</v>
      </c>
      <c r="M308" s="425"/>
      <c r="N308" s="425"/>
      <c r="O308" s="160" t="str">
        <f t="shared" si="91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92"/>
        <v>OK</v>
      </c>
      <c r="AI308" s="22">
        <f t="shared" si="93"/>
        <v>0</v>
      </c>
      <c r="AJ308" s="22">
        <f t="shared" si="94"/>
        <v>0</v>
      </c>
      <c r="AK308" s="22">
        <f t="shared" si="95"/>
        <v>0</v>
      </c>
      <c r="AL308" s="22">
        <f t="shared" si="96"/>
        <v>0</v>
      </c>
      <c r="AM308" s="22">
        <f t="shared" si="97"/>
        <v>0</v>
      </c>
      <c r="AN308" s="22">
        <f t="shared" si="98"/>
        <v>0</v>
      </c>
      <c r="AO308" s="418" t="b">
        <f t="shared" si="99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100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101"/>
        <v>0</v>
      </c>
      <c r="AW308" s="67">
        <f t="shared" si="102"/>
        <v>0</v>
      </c>
      <c r="AX308" s="397">
        <f t="shared" si="103"/>
        <v>0</v>
      </c>
      <c r="AY308" s="32"/>
      <c r="AZ308" s="32"/>
      <c r="BA308" s="423" t="str">
        <f t="shared" si="104"/>
        <v xml:space="preserve"> </v>
      </c>
    </row>
    <row r="309" spans="1:53" s="339" customFormat="1" ht="15" x14ac:dyDescent="0.2">
      <c r="A309" s="32"/>
      <c r="B309" s="32"/>
      <c r="C309" s="410">
        <f t="shared" si="105"/>
        <v>288</v>
      </c>
      <c r="D309" s="424"/>
      <c r="E309" s="424"/>
      <c r="F309" s="424"/>
      <c r="G309" s="410"/>
      <c r="H309" s="410"/>
      <c r="I309" s="413" t="str">
        <f t="shared" si="89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90"/>
        <v>-</v>
      </c>
      <c r="M309" s="425"/>
      <c r="N309" s="425"/>
      <c r="O309" s="160" t="str">
        <f t="shared" si="91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92"/>
        <v>OK</v>
      </c>
      <c r="AI309" s="22">
        <f t="shared" si="93"/>
        <v>0</v>
      </c>
      <c r="AJ309" s="22">
        <f t="shared" si="94"/>
        <v>0</v>
      </c>
      <c r="AK309" s="22">
        <f t="shared" si="95"/>
        <v>0</v>
      </c>
      <c r="AL309" s="22">
        <f t="shared" si="96"/>
        <v>0</v>
      </c>
      <c r="AM309" s="22">
        <f t="shared" si="97"/>
        <v>0</v>
      </c>
      <c r="AN309" s="22">
        <f t="shared" si="98"/>
        <v>0</v>
      </c>
      <c r="AO309" s="418" t="b">
        <f t="shared" si="99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100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101"/>
        <v>0</v>
      </c>
      <c r="AW309" s="67">
        <f t="shared" si="102"/>
        <v>0</v>
      </c>
      <c r="AX309" s="397">
        <f t="shared" si="103"/>
        <v>0</v>
      </c>
      <c r="AY309" s="32"/>
      <c r="AZ309" s="32"/>
      <c r="BA309" s="423" t="str">
        <f t="shared" si="104"/>
        <v xml:space="preserve"> </v>
      </c>
    </row>
    <row r="310" spans="1:53" s="339" customFormat="1" ht="15" x14ac:dyDescent="0.2">
      <c r="A310" s="32"/>
      <c r="B310" s="32"/>
      <c r="C310" s="410">
        <f t="shared" si="105"/>
        <v>289</v>
      </c>
      <c r="D310" s="424"/>
      <c r="E310" s="424"/>
      <c r="F310" s="424"/>
      <c r="G310" s="410"/>
      <c r="H310" s="410"/>
      <c r="I310" s="413" t="str">
        <f t="shared" si="89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90"/>
        <v>-</v>
      </c>
      <c r="M310" s="425"/>
      <c r="N310" s="425"/>
      <c r="O310" s="160" t="str">
        <f t="shared" si="91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92"/>
        <v>OK</v>
      </c>
      <c r="AI310" s="22">
        <f t="shared" si="93"/>
        <v>0</v>
      </c>
      <c r="AJ310" s="22">
        <f t="shared" si="94"/>
        <v>0</v>
      </c>
      <c r="AK310" s="22">
        <f t="shared" si="95"/>
        <v>0</v>
      </c>
      <c r="AL310" s="22">
        <f t="shared" si="96"/>
        <v>0</v>
      </c>
      <c r="AM310" s="22">
        <f t="shared" si="97"/>
        <v>0</v>
      </c>
      <c r="AN310" s="22">
        <f t="shared" si="98"/>
        <v>0</v>
      </c>
      <c r="AO310" s="418" t="b">
        <f t="shared" si="99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100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101"/>
        <v>0</v>
      </c>
      <c r="AW310" s="67">
        <f t="shared" si="102"/>
        <v>0</v>
      </c>
      <c r="AX310" s="397">
        <f t="shared" si="103"/>
        <v>0</v>
      </c>
      <c r="AY310" s="32"/>
      <c r="AZ310" s="32"/>
      <c r="BA310" s="423" t="str">
        <f t="shared" si="104"/>
        <v xml:space="preserve"> </v>
      </c>
    </row>
    <row r="311" spans="1:53" s="339" customFormat="1" ht="15" x14ac:dyDescent="0.2">
      <c r="A311" s="32"/>
      <c r="B311" s="32"/>
      <c r="C311" s="410">
        <f t="shared" si="105"/>
        <v>290</v>
      </c>
      <c r="D311" s="424"/>
      <c r="E311" s="424"/>
      <c r="F311" s="424"/>
      <c r="G311" s="410"/>
      <c r="H311" s="410"/>
      <c r="I311" s="413" t="str">
        <f t="shared" si="89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90"/>
        <v>-</v>
      </c>
      <c r="M311" s="425"/>
      <c r="N311" s="425"/>
      <c r="O311" s="160" t="str">
        <f t="shared" si="91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92"/>
        <v>OK</v>
      </c>
      <c r="AI311" s="22">
        <f t="shared" si="93"/>
        <v>0</v>
      </c>
      <c r="AJ311" s="22">
        <f t="shared" si="94"/>
        <v>0</v>
      </c>
      <c r="AK311" s="22">
        <f t="shared" si="95"/>
        <v>0</v>
      </c>
      <c r="AL311" s="22">
        <f t="shared" si="96"/>
        <v>0</v>
      </c>
      <c r="AM311" s="22">
        <f t="shared" si="97"/>
        <v>0</v>
      </c>
      <c r="AN311" s="22">
        <f t="shared" si="98"/>
        <v>0</v>
      </c>
      <c r="AO311" s="418" t="b">
        <f t="shared" si="99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100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101"/>
        <v>0</v>
      </c>
      <c r="AW311" s="67">
        <f t="shared" si="102"/>
        <v>0</v>
      </c>
      <c r="AX311" s="397">
        <f t="shared" si="103"/>
        <v>0</v>
      </c>
      <c r="AY311" s="32"/>
      <c r="AZ311" s="32"/>
      <c r="BA311" s="423" t="str">
        <f t="shared" si="104"/>
        <v xml:space="preserve"> </v>
      </c>
    </row>
    <row r="312" spans="1:53" s="339" customFormat="1" ht="15" x14ac:dyDescent="0.2">
      <c r="A312" s="32"/>
      <c r="B312" s="32"/>
      <c r="C312" s="410">
        <f t="shared" si="105"/>
        <v>291</v>
      </c>
      <c r="D312" s="424"/>
      <c r="E312" s="424"/>
      <c r="F312" s="424"/>
      <c r="G312" s="410"/>
      <c r="H312" s="410"/>
      <c r="I312" s="413" t="str">
        <f t="shared" si="89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90"/>
        <v>-</v>
      </c>
      <c r="M312" s="425"/>
      <c r="N312" s="425"/>
      <c r="O312" s="160" t="str">
        <f t="shared" si="91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92"/>
        <v>OK</v>
      </c>
      <c r="AI312" s="22">
        <f t="shared" si="93"/>
        <v>0</v>
      </c>
      <c r="AJ312" s="22">
        <f t="shared" si="94"/>
        <v>0</v>
      </c>
      <c r="AK312" s="22">
        <f t="shared" si="95"/>
        <v>0</v>
      </c>
      <c r="AL312" s="22">
        <f t="shared" si="96"/>
        <v>0</v>
      </c>
      <c r="AM312" s="22">
        <f t="shared" si="97"/>
        <v>0</v>
      </c>
      <c r="AN312" s="22">
        <f t="shared" si="98"/>
        <v>0</v>
      </c>
      <c r="AO312" s="418" t="b">
        <f t="shared" si="99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100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101"/>
        <v>0</v>
      </c>
      <c r="AW312" s="67">
        <f t="shared" si="102"/>
        <v>0</v>
      </c>
      <c r="AX312" s="397">
        <f t="shared" si="103"/>
        <v>0</v>
      </c>
      <c r="AY312" s="32"/>
      <c r="AZ312" s="32"/>
      <c r="BA312" s="423" t="str">
        <f t="shared" si="104"/>
        <v xml:space="preserve"> </v>
      </c>
    </row>
    <row r="313" spans="1:53" s="339" customFormat="1" ht="15" x14ac:dyDescent="0.2">
      <c r="A313" s="32"/>
      <c r="B313" s="32"/>
      <c r="C313" s="410">
        <f t="shared" si="105"/>
        <v>292</v>
      </c>
      <c r="D313" s="424"/>
      <c r="E313" s="424"/>
      <c r="F313" s="424"/>
      <c r="G313" s="410"/>
      <c r="H313" s="410"/>
      <c r="I313" s="413" t="str">
        <f t="shared" si="89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90"/>
        <v>-</v>
      </c>
      <c r="M313" s="425"/>
      <c r="N313" s="425"/>
      <c r="O313" s="160" t="str">
        <f t="shared" si="91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92"/>
        <v>OK</v>
      </c>
      <c r="AI313" s="22">
        <f t="shared" si="93"/>
        <v>0</v>
      </c>
      <c r="AJ313" s="22">
        <f t="shared" si="94"/>
        <v>0</v>
      </c>
      <c r="AK313" s="22">
        <f t="shared" si="95"/>
        <v>0</v>
      </c>
      <c r="AL313" s="22">
        <f t="shared" si="96"/>
        <v>0</v>
      </c>
      <c r="AM313" s="22">
        <f t="shared" si="97"/>
        <v>0</v>
      </c>
      <c r="AN313" s="22">
        <f t="shared" si="98"/>
        <v>0</v>
      </c>
      <c r="AO313" s="418" t="b">
        <f t="shared" si="99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100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101"/>
        <v>0</v>
      </c>
      <c r="AW313" s="67">
        <f t="shared" si="102"/>
        <v>0</v>
      </c>
      <c r="AX313" s="397">
        <f t="shared" si="103"/>
        <v>0</v>
      </c>
      <c r="AY313" s="32"/>
      <c r="AZ313" s="32"/>
      <c r="BA313" s="423" t="str">
        <f t="shared" si="104"/>
        <v xml:space="preserve"> </v>
      </c>
    </row>
    <row r="314" spans="1:53" s="339" customFormat="1" ht="15" x14ac:dyDescent="0.2">
      <c r="A314" s="32"/>
      <c r="B314" s="32"/>
      <c r="C314" s="410">
        <f t="shared" si="105"/>
        <v>293</v>
      </c>
      <c r="D314" s="424"/>
      <c r="E314" s="424"/>
      <c r="F314" s="424"/>
      <c r="G314" s="410"/>
      <c r="H314" s="410"/>
      <c r="I314" s="413" t="str">
        <f t="shared" si="89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90"/>
        <v>-</v>
      </c>
      <c r="M314" s="425"/>
      <c r="N314" s="425"/>
      <c r="O314" s="160" t="str">
        <f t="shared" si="91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92"/>
        <v>OK</v>
      </c>
      <c r="AI314" s="22">
        <f t="shared" si="93"/>
        <v>0</v>
      </c>
      <c r="AJ314" s="22">
        <f t="shared" si="94"/>
        <v>0</v>
      </c>
      <c r="AK314" s="22">
        <f t="shared" si="95"/>
        <v>0</v>
      </c>
      <c r="AL314" s="22">
        <f t="shared" si="96"/>
        <v>0</v>
      </c>
      <c r="AM314" s="22">
        <f t="shared" si="97"/>
        <v>0</v>
      </c>
      <c r="AN314" s="22">
        <f t="shared" si="98"/>
        <v>0</v>
      </c>
      <c r="AO314" s="418" t="b">
        <f t="shared" si="99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100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101"/>
        <v>0</v>
      </c>
      <c r="AW314" s="67">
        <f t="shared" si="102"/>
        <v>0</v>
      </c>
      <c r="AX314" s="397">
        <f t="shared" si="103"/>
        <v>0</v>
      </c>
      <c r="AY314" s="32"/>
      <c r="AZ314" s="32"/>
      <c r="BA314" s="423" t="str">
        <f t="shared" si="104"/>
        <v xml:space="preserve"> </v>
      </c>
    </row>
    <row r="315" spans="1:53" s="339" customFormat="1" ht="15" x14ac:dyDescent="0.2">
      <c r="A315" s="32"/>
      <c r="B315" s="32"/>
      <c r="C315" s="410">
        <f t="shared" si="105"/>
        <v>294</v>
      </c>
      <c r="D315" s="424"/>
      <c r="E315" s="424"/>
      <c r="F315" s="424"/>
      <c r="G315" s="410"/>
      <c r="H315" s="410"/>
      <c r="I315" s="413" t="str">
        <f t="shared" si="89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90"/>
        <v>-</v>
      </c>
      <c r="M315" s="425"/>
      <c r="N315" s="425"/>
      <c r="O315" s="160" t="str">
        <f t="shared" si="91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92"/>
        <v>OK</v>
      </c>
      <c r="AI315" s="22">
        <f t="shared" si="93"/>
        <v>0</v>
      </c>
      <c r="AJ315" s="22">
        <f t="shared" si="94"/>
        <v>0</v>
      </c>
      <c r="AK315" s="22">
        <f t="shared" si="95"/>
        <v>0</v>
      </c>
      <c r="AL315" s="22">
        <f t="shared" si="96"/>
        <v>0</v>
      </c>
      <c r="AM315" s="22">
        <f t="shared" si="97"/>
        <v>0</v>
      </c>
      <c r="AN315" s="22">
        <f t="shared" si="98"/>
        <v>0</v>
      </c>
      <c r="AO315" s="418" t="b">
        <f t="shared" si="99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100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101"/>
        <v>0</v>
      </c>
      <c r="AW315" s="67">
        <f t="shared" si="102"/>
        <v>0</v>
      </c>
      <c r="AX315" s="397">
        <f t="shared" si="103"/>
        <v>0</v>
      </c>
      <c r="AY315" s="32"/>
      <c r="AZ315" s="32"/>
      <c r="BA315" s="423" t="str">
        <f t="shared" si="104"/>
        <v xml:space="preserve"> </v>
      </c>
    </row>
    <row r="316" spans="1:53" s="339" customFormat="1" ht="15" x14ac:dyDescent="0.2">
      <c r="A316" s="32"/>
      <c r="B316" s="32"/>
      <c r="C316" s="410">
        <f t="shared" si="105"/>
        <v>295</v>
      </c>
      <c r="D316" s="424"/>
      <c r="E316" s="424"/>
      <c r="F316" s="424"/>
      <c r="G316" s="410"/>
      <c r="H316" s="410"/>
      <c r="I316" s="413" t="str">
        <f t="shared" si="89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90"/>
        <v>-</v>
      </c>
      <c r="M316" s="425"/>
      <c r="N316" s="425"/>
      <c r="O316" s="160" t="str">
        <f t="shared" si="91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92"/>
        <v>OK</v>
      </c>
      <c r="AI316" s="22">
        <f t="shared" si="93"/>
        <v>0</v>
      </c>
      <c r="AJ316" s="22">
        <f t="shared" si="94"/>
        <v>0</v>
      </c>
      <c r="AK316" s="22">
        <f t="shared" si="95"/>
        <v>0</v>
      </c>
      <c r="AL316" s="22">
        <f t="shared" si="96"/>
        <v>0</v>
      </c>
      <c r="AM316" s="22">
        <f t="shared" si="97"/>
        <v>0</v>
      </c>
      <c r="AN316" s="22">
        <f t="shared" si="98"/>
        <v>0</v>
      </c>
      <c r="AO316" s="418" t="b">
        <f t="shared" si="99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100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101"/>
        <v>0</v>
      </c>
      <c r="AW316" s="67">
        <f t="shared" si="102"/>
        <v>0</v>
      </c>
      <c r="AX316" s="397">
        <f t="shared" si="103"/>
        <v>0</v>
      </c>
      <c r="AY316" s="32"/>
      <c r="AZ316" s="32"/>
      <c r="BA316" s="423" t="str">
        <f t="shared" si="104"/>
        <v xml:space="preserve"> </v>
      </c>
    </row>
    <row r="317" spans="1:53" s="339" customFormat="1" ht="15" x14ac:dyDescent="0.2">
      <c r="A317" s="32"/>
      <c r="B317" s="32"/>
      <c r="C317" s="410">
        <f t="shared" si="105"/>
        <v>296</v>
      </c>
      <c r="D317" s="424"/>
      <c r="E317" s="424"/>
      <c r="F317" s="424"/>
      <c r="G317" s="410"/>
      <c r="H317" s="410"/>
      <c r="I317" s="413" t="str">
        <f t="shared" si="89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90"/>
        <v>-</v>
      </c>
      <c r="M317" s="425"/>
      <c r="N317" s="425"/>
      <c r="O317" s="160" t="str">
        <f t="shared" si="91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92"/>
        <v>OK</v>
      </c>
      <c r="AI317" s="22">
        <f t="shared" si="93"/>
        <v>0</v>
      </c>
      <c r="AJ317" s="22">
        <f t="shared" si="94"/>
        <v>0</v>
      </c>
      <c r="AK317" s="22">
        <f t="shared" si="95"/>
        <v>0</v>
      </c>
      <c r="AL317" s="22">
        <f t="shared" si="96"/>
        <v>0</v>
      </c>
      <c r="AM317" s="22">
        <f t="shared" si="97"/>
        <v>0</v>
      </c>
      <c r="AN317" s="22">
        <f t="shared" si="98"/>
        <v>0</v>
      </c>
      <c r="AO317" s="418" t="b">
        <f t="shared" si="99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100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101"/>
        <v>0</v>
      </c>
      <c r="AW317" s="67">
        <f t="shared" si="102"/>
        <v>0</v>
      </c>
      <c r="AX317" s="397">
        <f t="shared" si="103"/>
        <v>0</v>
      </c>
      <c r="AY317" s="32"/>
      <c r="AZ317" s="32"/>
      <c r="BA317" s="423" t="str">
        <f t="shared" si="104"/>
        <v xml:space="preserve"> </v>
      </c>
    </row>
    <row r="318" spans="1:53" s="339" customFormat="1" ht="15" x14ac:dyDescent="0.2">
      <c r="A318" s="32"/>
      <c r="B318" s="32"/>
      <c r="C318" s="410">
        <f t="shared" si="105"/>
        <v>297</v>
      </c>
      <c r="D318" s="424"/>
      <c r="E318" s="424"/>
      <c r="F318" s="424"/>
      <c r="G318" s="410"/>
      <c r="H318" s="410"/>
      <c r="I318" s="413" t="str">
        <f t="shared" si="89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90"/>
        <v>-</v>
      </c>
      <c r="M318" s="425"/>
      <c r="N318" s="425"/>
      <c r="O318" s="160" t="str">
        <f t="shared" si="91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92"/>
        <v>OK</v>
      </c>
      <c r="AI318" s="22">
        <f t="shared" si="93"/>
        <v>0</v>
      </c>
      <c r="AJ318" s="22">
        <f t="shared" si="94"/>
        <v>0</v>
      </c>
      <c r="AK318" s="22">
        <f t="shared" si="95"/>
        <v>0</v>
      </c>
      <c r="AL318" s="22">
        <f t="shared" si="96"/>
        <v>0</v>
      </c>
      <c r="AM318" s="22">
        <f t="shared" si="97"/>
        <v>0</v>
      </c>
      <c r="AN318" s="22">
        <f t="shared" si="98"/>
        <v>0</v>
      </c>
      <c r="AO318" s="418" t="b">
        <f t="shared" si="99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100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101"/>
        <v>0</v>
      </c>
      <c r="AW318" s="67">
        <f t="shared" si="102"/>
        <v>0</v>
      </c>
      <c r="AX318" s="397">
        <f t="shared" si="103"/>
        <v>0</v>
      </c>
      <c r="AY318" s="32"/>
      <c r="AZ318" s="32"/>
      <c r="BA318" s="423" t="str">
        <f t="shared" si="104"/>
        <v xml:space="preserve"> </v>
      </c>
    </row>
    <row r="319" spans="1:53" s="339" customFormat="1" ht="15" x14ac:dyDescent="0.2">
      <c r="A319" s="32"/>
      <c r="B319" s="32"/>
      <c r="C319" s="410">
        <f t="shared" si="105"/>
        <v>298</v>
      </c>
      <c r="D319" s="424"/>
      <c r="E319" s="424"/>
      <c r="F319" s="424"/>
      <c r="G319" s="410"/>
      <c r="H319" s="410"/>
      <c r="I319" s="413" t="str">
        <f t="shared" si="89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90"/>
        <v>-</v>
      </c>
      <c r="M319" s="425"/>
      <c r="N319" s="425"/>
      <c r="O319" s="160" t="str">
        <f t="shared" si="91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92"/>
        <v>OK</v>
      </c>
      <c r="AI319" s="22">
        <f t="shared" si="93"/>
        <v>0</v>
      </c>
      <c r="AJ319" s="22">
        <f t="shared" si="94"/>
        <v>0</v>
      </c>
      <c r="AK319" s="22">
        <f t="shared" si="95"/>
        <v>0</v>
      </c>
      <c r="AL319" s="22">
        <f t="shared" si="96"/>
        <v>0</v>
      </c>
      <c r="AM319" s="22">
        <f t="shared" si="97"/>
        <v>0</v>
      </c>
      <c r="AN319" s="22">
        <f t="shared" si="98"/>
        <v>0</v>
      </c>
      <c r="AO319" s="418" t="b">
        <f t="shared" si="99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100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101"/>
        <v>0</v>
      </c>
      <c r="AW319" s="67">
        <f t="shared" si="102"/>
        <v>0</v>
      </c>
      <c r="AX319" s="397">
        <f t="shared" si="103"/>
        <v>0</v>
      </c>
      <c r="AY319" s="32"/>
      <c r="AZ319" s="32"/>
      <c r="BA319" s="423" t="str">
        <f t="shared" si="104"/>
        <v xml:space="preserve"> </v>
      </c>
    </row>
    <row r="320" spans="1:53" s="339" customFormat="1" ht="15" x14ac:dyDescent="0.2">
      <c r="A320" s="32"/>
      <c r="B320" s="32"/>
      <c r="C320" s="410">
        <f t="shared" si="105"/>
        <v>299</v>
      </c>
      <c r="D320" s="424"/>
      <c r="E320" s="424"/>
      <c r="F320" s="424"/>
      <c r="G320" s="410"/>
      <c r="H320" s="410"/>
      <c r="I320" s="413" t="str">
        <f t="shared" si="89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90"/>
        <v>-</v>
      </c>
      <c r="M320" s="425"/>
      <c r="N320" s="425"/>
      <c r="O320" s="160" t="str">
        <f t="shared" si="91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92"/>
        <v>OK</v>
      </c>
      <c r="AI320" s="22">
        <f t="shared" si="93"/>
        <v>0</v>
      </c>
      <c r="AJ320" s="22">
        <f t="shared" si="94"/>
        <v>0</v>
      </c>
      <c r="AK320" s="22">
        <f t="shared" si="95"/>
        <v>0</v>
      </c>
      <c r="AL320" s="22">
        <f t="shared" si="96"/>
        <v>0</v>
      </c>
      <c r="AM320" s="22">
        <f t="shared" si="97"/>
        <v>0</v>
      </c>
      <c r="AN320" s="22">
        <f t="shared" si="98"/>
        <v>0</v>
      </c>
      <c r="AO320" s="418" t="b">
        <f t="shared" si="99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100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101"/>
        <v>0</v>
      </c>
      <c r="AW320" s="67">
        <f t="shared" si="102"/>
        <v>0</v>
      </c>
      <c r="AX320" s="397">
        <f t="shared" si="103"/>
        <v>0</v>
      </c>
      <c r="AY320" s="32"/>
      <c r="AZ320" s="32"/>
      <c r="BA320" s="423" t="str">
        <f t="shared" si="104"/>
        <v xml:space="preserve"> </v>
      </c>
    </row>
    <row r="321" spans="1:53" s="339" customFormat="1" ht="15" x14ac:dyDescent="0.2">
      <c r="A321" s="32"/>
      <c r="B321" s="32"/>
      <c r="C321" s="410">
        <f t="shared" si="105"/>
        <v>300</v>
      </c>
      <c r="D321" s="424"/>
      <c r="E321" s="424"/>
      <c r="F321" s="424"/>
      <c r="G321" s="410"/>
      <c r="H321" s="410"/>
      <c r="I321" s="413" t="str">
        <f t="shared" si="89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90"/>
        <v>-</v>
      </c>
      <c r="M321" s="425"/>
      <c r="N321" s="425"/>
      <c r="O321" s="160" t="str">
        <f t="shared" si="91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92"/>
        <v>OK</v>
      </c>
      <c r="AI321" s="22">
        <f t="shared" si="93"/>
        <v>0</v>
      </c>
      <c r="AJ321" s="22">
        <f t="shared" si="94"/>
        <v>0</v>
      </c>
      <c r="AK321" s="22">
        <f t="shared" si="95"/>
        <v>0</v>
      </c>
      <c r="AL321" s="22">
        <f t="shared" si="96"/>
        <v>0</v>
      </c>
      <c r="AM321" s="22">
        <f t="shared" si="97"/>
        <v>0</v>
      </c>
      <c r="AN321" s="22">
        <f t="shared" si="98"/>
        <v>0</v>
      </c>
      <c r="AO321" s="418" t="b">
        <f t="shared" si="99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100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101"/>
        <v>0</v>
      </c>
      <c r="AW321" s="67">
        <f t="shared" si="102"/>
        <v>0</v>
      </c>
      <c r="AX321" s="397">
        <f t="shared" si="103"/>
        <v>0</v>
      </c>
      <c r="AY321" s="32"/>
      <c r="AZ321" s="32"/>
      <c r="BA321" s="423" t="str">
        <f t="shared" si="104"/>
        <v xml:space="preserve"> </v>
      </c>
    </row>
    <row r="322" spans="1:53" s="339" customFormat="1" ht="15" x14ac:dyDescent="0.2">
      <c r="A322" s="32"/>
      <c r="B322" s="32"/>
      <c r="C322" s="410">
        <f t="shared" si="105"/>
        <v>301</v>
      </c>
      <c r="D322" s="424"/>
      <c r="E322" s="424"/>
      <c r="F322" s="424"/>
      <c r="G322" s="410"/>
      <c r="H322" s="410"/>
      <c r="I322" s="413" t="str">
        <f t="shared" si="89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90"/>
        <v>-</v>
      </c>
      <c r="M322" s="425"/>
      <c r="N322" s="425"/>
      <c r="O322" s="160" t="str">
        <f t="shared" si="91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92"/>
        <v>OK</v>
      </c>
      <c r="AI322" s="22">
        <f t="shared" si="93"/>
        <v>0</v>
      </c>
      <c r="AJ322" s="22">
        <f t="shared" si="94"/>
        <v>0</v>
      </c>
      <c r="AK322" s="22">
        <f t="shared" si="95"/>
        <v>0</v>
      </c>
      <c r="AL322" s="22">
        <f t="shared" si="96"/>
        <v>0</v>
      </c>
      <c r="AM322" s="22">
        <f t="shared" si="97"/>
        <v>0</v>
      </c>
      <c r="AN322" s="22">
        <f t="shared" si="98"/>
        <v>0</v>
      </c>
      <c r="AO322" s="418" t="b">
        <f t="shared" si="99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100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101"/>
        <v>0</v>
      </c>
      <c r="AW322" s="67">
        <f t="shared" si="102"/>
        <v>0</v>
      </c>
      <c r="AX322" s="397">
        <f t="shared" si="103"/>
        <v>0</v>
      </c>
      <c r="AY322" s="32"/>
      <c r="AZ322" s="32"/>
      <c r="BA322" s="423" t="str">
        <f t="shared" si="104"/>
        <v xml:space="preserve"> </v>
      </c>
    </row>
    <row r="323" spans="1:53" s="339" customFormat="1" ht="15" x14ac:dyDescent="0.2">
      <c r="A323" s="32"/>
      <c r="B323" s="32"/>
      <c r="C323" s="410">
        <f t="shared" si="105"/>
        <v>302</v>
      </c>
      <c r="D323" s="424"/>
      <c r="E323" s="424"/>
      <c r="F323" s="424"/>
      <c r="G323" s="410"/>
      <c r="H323" s="410"/>
      <c r="I323" s="413" t="str">
        <f t="shared" si="89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90"/>
        <v>-</v>
      </c>
      <c r="M323" s="425"/>
      <c r="N323" s="425"/>
      <c r="O323" s="160" t="str">
        <f t="shared" si="91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92"/>
        <v>OK</v>
      </c>
      <c r="AI323" s="22">
        <f t="shared" si="93"/>
        <v>0</v>
      </c>
      <c r="AJ323" s="22">
        <f t="shared" si="94"/>
        <v>0</v>
      </c>
      <c r="AK323" s="22">
        <f t="shared" si="95"/>
        <v>0</v>
      </c>
      <c r="AL323" s="22">
        <f t="shared" si="96"/>
        <v>0</v>
      </c>
      <c r="AM323" s="22">
        <f t="shared" si="97"/>
        <v>0</v>
      </c>
      <c r="AN323" s="22">
        <f t="shared" si="98"/>
        <v>0</v>
      </c>
      <c r="AO323" s="418" t="b">
        <f t="shared" si="99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100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101"/>
        <v>0</v>
      </c>
      <c r="AW323" s="67">
        <f t="shared" si="102"/>
        <v>0</v>
      </c>
      <c r="AX323" s="397">
        <f t="shared" si="103"/>
        <v>0</v>
      </c>
      <c r="AY323" s="32"/>
      <c r="AZ323" s="32"/>
      <c r="BA323" s="423" t="str">
        <f t="shared" si="104"/>
        <v xml:space="preserve"> </v>
      </c>
    </row>
    <row r="324" spans="1:53" s="339" customFormat="1" ht="15" x14ac:dyDescent="0.2">
      <c r="A324" s="32"/>
      <c r="B324" s="32"/>
      <c r="C324" s="410">
        <f t="shared" si="105"/>
        <v>303</v>
      </c>
      <c r="D324" s="424"/>
      <c r="E324" s="424"/>
      <c r="F324" s="424"/>
      <c r="G324" s="410"/>
      <c r="H324" s="410"/>
      <c r="I324" s="413" t="str">
        <f t="shared" si="89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90"/>
        <v>-</v>
      </c>
      <c r="M324" s="425"/>
      <c r="N324" s="425"/>
      <c r="O324" s="160" t="str">
        <f t="shared" si="91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92"/>
        <v>OK</v>
      </c>
      <c r="AI324" s="22">
        <f t="shared" si="93"/>
        <v>0</v>
      </c>
      <c r="AJ324" s="22">
        <f t="shared" si="94"/>
        <v>0</v>
      </c>
      <c r="AK324" s="22">
        <f t="shared" si="95"/>
        <v>0</v>
      </c>
      <c r="AL324" s="22">
        <f t="shared" si="96"/>
        <v>0</v>
      </c>
      <c r="AM324" s="22">
        <f t="shared" si="97"/>
        <v>0</v>
      </c>
      <c r="AN324" s="22">
        <f t="shared" si="98"/>
        <v>0</v>
      </c>
      <c r="AO324" s="418" t="b">
        <f t="shared" si="99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100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101"/>
        <v>0</v>
      </c>
      <c r="AW324" s="67">
        <f t="shared" si="102"/>
        <v>0</v>
      </c>
      <c r="AX324" s="397">
        <f t="shared" si="103"/>
        <v>0</v>
      </c>
      <c r="AY324" s="32"/>
      <c r="AZ324" s="32"/>
      <c r="BA324" s="423" t="str">
        <f t="shared" si="104"/>
        <v xml:space="preserve"> </v>
      </c>
    </row>
    <row r="325" spans="1:53" s="339" customFormat="1" ht="15" x14ac:dyDescent="0.2">
      <c r="A325" s="32"/>
      <c r="B325" s="32"/>
      <c r="C325" s="410">
        <f>C324+1</f>
        <v>304</v>
      </c>
      <c r="D325" s="424"/>
      <c r="E325" s="424"/>
      <c r="F325" s="424"/>
      <c r="G325" s="410"/>
      <c r="H325" s="410"/>
      <c r="I325" s="413" t="str">
        <f>IF(K325="s",A325*B325,"-")</f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90"/>
        <v>-</v>
      </c>
      <c r="M325" s="425"/>
      <c r="N325" s="425"/>
      <c r="O325" s="160" t="str">
        <f>IF(K325="S",IF(D325&lt;E325,E325,D325),"-")</f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92"/>
        <v>OK</v>
      </c>
      <c r="AI325" s="22">
        <f t="shared" si="93"/>
        <v>0</v>
      </c>
      <c r="AJ325" s="22">
        <f t="shared" si="94"/>
        <v>0</v>
      </c>
      <c r="AK325" s="22">
        <f t="shared" si="95"/>
        <v>0</v>
      </c>
      <c r="AL325" s="22">
        <f t="shared" si="96"/>
        <v>0</v>
      </c>
      <c r="AM325" s="22">
        <f t="shared" si="97"/>
        <v>0</v>
      </c>
      <c r="AN325" s="22">
        <f t="shared" si="98"/>
        <v>0</v>
      </c>
      <c r="AO325" s="418" t="b">
        <f t="shared" si="99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100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101"/>
        <v>0</v>
      </c>
      <c r="AW325" s="67">
        <f t="shared" si="102"/>
        <v>0</v>
      </c>
      <c r="AX325" s="397">
        <f t="shared" si="103"/>
        <v>0</v>
      </c>
      <c r="AY325" s="32"/>
      <c r="AZ325" s="32"/>
      <c r="BA325" s="423" t="str">
        <f t="shared" si="104"/>
        <v xml:space="preserve"> </v>
      </c>
    </row>
    <row r="326" spans="1:53" s="339" customFormat="1" ht="15" x14ac:dyDescent="0.2">
      <c r="A326" s="32"/>
      <c r="B326" s="32"/>
      <c r="C326" s="410">
        <f>C325+1</f>
        <v>305</v>
      </c>
      <c r="D326" s="424"/>
      <c r="E326" s="424"/>
      <c r="F326" s="424"/>
      <c r="G326" s="410"/>
      <c r="H326" s="410"/>
      <c r="I326" s="413" t="str">
        <f>IF(K326="s",A326*B326,"-")</f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90"/>
        <v>-</v>
      </c>
      <c r="M326" s="425"/>
      <c r="N326" s="425"/>
      <c r="O326" s="160" t="str">
        <f>IF(K326="S",IF(D326&lt;E326,E326,D326),"-")</f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92"/>
        <v>OK</v>
      </c>
      <c r="AI326" s="22">
        <f t="shared" si="93"/>
        <v>0</v>
      </c>
      <c r="AJ326" s="22">
        <f t="shared" si="94"/>
        <v>0</v>
      </c>
      <c r="AK326" s="22">
        <f t="shared" si="95"/>
        <v>0</v>
      </c>
      <c r="AL326" s="22">
        <f t="shared" si="96"/>
        <v>0</v>
      </c>
      <c r="AM326" s="22">
        <f t="shared" si="97"/>
        <v>0</v>
      </c>
      <c r="AN326" s="22">
        <f t="shared" si="98"/>
        <v>0</v>
      </c>
      <c r="AO326" s="418" t="b">
        <f t="shared" si="99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100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101"/>
        <v>0</v>
      </c>
      <c r="AW326" s="67">
        <f t="shared" si="102"/>
        <v>0</v>
      </c>
      <c r="AX326" s="397">
        <f t="shared" si="103"/>
        <v>0</v>
      </c>
      <c r="AY326" s="32"/>
      <c r="AZ326" s="32"/>
      <c r="BA326" s="423" t="str">
        <f t="shared" si="104"/>
        <v xml:space="preserve"> </v>
      </c>
    </row>
    <row r="327" spans="1:53" s="339" customFormat="1" ht="15" x14ac:dyDescent="0.2">
      <c r="A327" s="32"/>
      <c r="B327" s="32"/>
      <c r="C327" s="410">
        <f>C326+1</f>
        <v>306</v>
      </c>
      <c r="D327" s="424"/>
      <c r="E327" s="424"/>
      <c r="F327" s="424"/>
      <c r="G327" s="410"/>
      <c r="H327" s="410"/>
      <c r="I327" s="413" t="str">
        <f>IF(K327="s",A327*B327,"-")</f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90"/>
        <v>-</v>
      </c>
      <c r="M327" s="425"/>
      <c r="N327" s="425"/>
      <c r="O327" s="160" t="str">
        <f>IF(K327="S",IF(D327&lt;E327,E327,D327),"-")</f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92"/>
        <v>OK</v>
      </c>
      <c r="AI327" s="22">
        <f t="shared" si="93"/>
        <v>0</v>
      </c>
      <c r="AJ327" s="22">
        <f t="shared" si="94"/>
        <v>0</v>
      </c>
      <c r="AK327" s="22">
        <f t="shared" si="95"/>
        <v>0</v>
      </c>
      <c r="AL327" s="22">
        <f t="shared" si="96"/>
        <v>0</v>
      </c>
      <c r="AM327" s="22">
        <f t="shared" si="97"/>
        <v>0</v>
      </c>
      <c r="AN327" s="22">
        <f t="shared" si="98"/>
        <v>0</v>
      </c>
      <c r="AO327" s="418" t="b">
        <f t="shared" si="99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100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101"/>
        <v>0</v>
      </c>
      <c r="AW327" s="67">
        <f t="shared" si="102"/>
        <v>0</v>
      </c>
      <c r="AX327" s="397">
        <f t="shared" si="103"/>
        <v>0</v>
      </c>
      <c r="AY327" s="32"/>
      <c r="AZ327" s="32"/>
      <c r="BA327" s="423" t="str">
        <f t="shared" si="104"/>
        <v xml:space="preserve"> </v>
      </c>
    </row>
    <row r="328" spans="1:53" s="339" customFormat="1" ht="15" x14ac:dyDescent="0.2">
      <c r="A328" s="32"/>
      <c r="B328" s="32"/>
      <c r="C328" s="410">
        <f t="shared" ref="C328:C351" si="106">C327+1</f>
        <v>307</v>
      </c>
      <c r="D328" s="424"/>
      <c r="E328" s="424"/>
      <c r="F328" s="424"/>
      <c r="G328" s="410"/>
      <c r="H328" s="410"/>
      <c r="I328" s="413" t="str">
        <f t="shared" ref="I328:I350" si="107">IF(K328="s",A328*B328,"-")</f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ref="L328:L350" si="108">IF(K328="s",AT328,AP328)</f>
        <v>-</v>
      </c>
      <c r="M328" s="425"/>
      <c r="N328" s="425"/>
      <c r="O328" s="160" t="str">
        <f t="shared" ref="O328:O350" si="109">IF(K328="S",IF(D328&lt;E328,E328,D328),"-")</f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ref="AH328:AH350" si="110">IF(F328&gt;(A328*12),"error","OK")</f>
        <v>OK</v>
      </c>
      <c r="AI328" s="22">
        <f t="shared" ref="AI328:AI350" si="111">IF(O328="-",0,IF(O328&gt;7.999,1,0))</f>
        <v>0</v>
      </c>
      <c r="AJ328" s="22">
        <f t="shared" ref="AJ328:AJ350" si="112">IF(O328&lt;8,IF(O328&gt;3.999,1,0),0)</f>
        <v>0</v>
      </c>
      <c r="AK328" s="22">
        <f t="shared" ref="AK328:AK350" si="113">IF(O328&lt;4,IF(O328&gt;0,1,0),0)</f>
        <v>0</v>
      </c>
      <c r="AL328" s="22">
        <f t="shared" ref="AL328:AL350" si="114">IF(K328="S",1,0)</f>
        <v>0</v>
      </c>
      <c r="AM328" s="22">
        <f t="shared" ref="AM328:AM350" si="115">IF(K328="C",1,0)</f>
        <v>0</v>
      </c>
      <c r="AN328" s="22">
        <f t="shared" ref="AN328:AN350" si="116">IF(K328="c",F328/12,0)</f>
        <v>0</v>
      </c>
      <c r="AO328" s="418" t="b">
        <f t="shared" ref="AO328:AO350" si="117">IF(K328="s",IF(A328&gt;B328,A328,B328))</f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ref="AR328:AR350" si="118">IF(K328="s",J328,"-")</f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ref="AV328:AV350" si="119">IF(AI328=1,AT328,0)</f>
        <v>0</v>
      </c>
      <c r="AW328" s="67">
        <f t="shared" ref="AW328:AW350" si="120">IF(AJ328=1,AT328,0)</f>
        <v>0</v>
      </c>
      <c r="AX328" s="397">
        <f t="shared" ref="AX328:AX350" si="121">IF(AK328=1,AT328,0)</f>
        <v>0</v>
      </c>
      <c r="AY328" s="32"/>
      <c r="AZ328" s="32"/>
      <c r="BA328" s="423"/>
    </row>
    <row r="329" spans="1:53" s="339" customFormat="1" ht="15" x14ac:dyDescent="0.2">
      <c r="A329" s="32"/>
      <c r="B329" s="32"/>
      <c r="C329" s="410">
        <f t="shared" si="106"/>
        <v>308</v>
      </c>
      <c r="D329" s="424"/>
      <c r="E329" s="424"/>
      <c r="F329" s="424"/>
      <c r="G329" s="410"/>
      <c r="H329" s="410"/>
      <c r="I329" s="413" t="str">
        <f t="shared" si="107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108"/>
        <v>-</v>
      </c>
      <c r="M329" s="425"/>
      <c r="N329" s="425"/>
      <c r="O329" s="160" t="str">
        <f t="shared" si="109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110"/>
        <v>OK</v>
      </c>
      <c r="AI329" s="22">
        <f t="shared" si="111"/>
        <v>0</v>
      </c>
      <c r="AJ329" s="22">
        <f t="shared" si="112"/>
        <v>0</v>
      </c>
      <c r="AK329" s="22">
        <f t="shared" si="113"/>
        <v>0</v>
      </c>
      <c r="AL329" s="22">
        <f t="shared" si="114"/>
        <v>0</v>
      </c>
      <c r="AM329" s="22">
        <f t="shared" si="115"/>
        <v>0</v>
      </c>
      <c r="AN329" s="22">
        <f t="shared" si="116"/>
        <v>0</v>
      </c>
      <c r="AO329" s="418" t="b">
        <f t="shared" si="117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118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119"/>
        <v>0</v>
      </c>
      <c r="AW329" s="67">
        <f t="shared" si="120"/>
        <v>0</v>
      </c>
      <c r="AX329" s="397">
        <f t="shared" si="121"/>
        <v>0</v>
      </c>
      <c r="AY329" s="32"/>
      <c r="AZ329" s="32"/>
      <c r="BA329" s="423"/>
    </row>
    <row r="330" spans="1:53" s="339" customFormat="1" ht="15" x14ac:dyDescent="0.2">
      <c r="A330" s="32"/>
      <c r="B330" s="32"/>
      <c r="C330" s="410">
        <f t="shared" si="106"/>
        <v>309</v>
      </c>
      <c r="D330" s="424"/>
      <c r="E330" s="424"/>
      <c r="F330" s="424"/>
      <c r="G330" s="410"/>
      <c r="H330" s="410"/>
      <c r="I330" s="413" t="str">
        <f t="shared" si="107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108"/>
        <v>-</v>
      </c>
      <c r="M330" s="425"/>
      <c r="N330" s="425"/>
      <c r="O330" s="160" t="str">
        <f t="shared" si="109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110"/>
        <v>OK</v>
      </c>
      <c r="AI330" s="22">
        <f t="shared" si="111"/>
        <v>0</v>
      </c>
      <c r="AJ330" s="22">
        <f t="shared" si="112"/>
        <v>0</v>
      </c>
      <c r="AK330" s="22">
        <f t="shared" si="113"/>
        <v>0</v>
      </c>
      <c r="AL330" s="22">
        <f t="shared" si="114"/>
        <v>0</v>
      </c>
      <c r="AM330" s="22">
        <f t="shared" si="115"/>
        <v>0</v>
      </c>
      <c r="AN330" s="22">
        <f t="shared" si="116"/>
        <v>0</v>
      </c>
      <c r="AO330" s="418" t="b">
        <f t="shared" si="117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118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119"/>
        <v>0</v>
      </c>
      <c r="AW330" s="67">
        <f t="shared" si="120"/>
        <v>0</v>
      </c>
      <c r="AX330" s="397">
        <f t="shared" si="121"/>
        <v>0</v>
      </c>
      <c r="AY330" s="32"/>
      <c r="AZ330" s="32"/>
      <c r="BA330" s="423"/>
    </row>
    <row r="331" spans="1:53" s="339" customFormat="1" ht="15" x14ac:dyDescent="0.2">
      <c r="A331" s="32"/>
      <c r="B331" s="32"/>
      <c r="C331" s="410">
        <f t="shared" si="106"/>
        <v>310</v>
      </c>
      <c r="D331" s="424"/>
      <c r="E331" s="424"/>
      <c r="F331" s="424"/>
      <c r="G331" s="410"/>
      <c r="H331" s="410"/>
      <c r="I331" s="413" t="str">
        <f t="shared" si="107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108"/>
        <v>-</v>
      </c>
      <c r="M331" s="425"/>
      <c r="N331" s="425"/>
      <c r="O331" s="160" t="str">
        <f t="shared" si="109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110"/>
        <v>OK</v>
      </c>
      <c r="AI331" s="22">
        <f t="shared" si="111"/>
        <v>0</v>
      </c>
      <c r="AJ331" s="22">
        <f t="shared" si="112"/>
        <v>0</v>
      </c>
      <c r="AK331" s="22">
        <f t="shared" si="113"/>
        <v>0</v>
      </c>
      <c r="AL331" s="22">
        <f t="shared" si="114"/>
        <v>0</v>
      </c>
      <c r="AM331" s="22">
        <f t="shared" si="115"/>
        <v>0</v>
      </c>
      <c r="AN331" s="22">
        <f t="shared" si="116"/>
        <v>0</v>
      </c>
      <c r="AO331" s="418" t="b">
        <f t="shared" si="117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118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119"/>
        <v>0</v>
      </c>
      <c r="AW331" s="67">
        <f t="shared" si="120"/>
        <v>0</v>
      </c>
      <c r="AX331" s="397">
        <f t="shared" si="121"/>
        <v>0</v>
      </c>
      <c r="AY331" s="32"/>
      <c r="AZ331" s="32"/>
      <c r="BA331" s="423"/>
    </row>
    <row r="332" spans="1:53" s="339" customFormat="1" ht="15" x14ac:dyDescent="0.2">
      <c r="A332" s="32"/>
      <c r="B332" s="32"/>
      <c r="C332" s="410">
        <f t="shared" si="106"/>
        <v>311</v>
      </c>
      <c r="D332" s="424"/>
      <c r="E332" s="424"/>
      <c r="F332" s="424"/>
      <c r="G332" s="410"/>
      <c r="H332" s="410"/>
      <c r="I332" s="413" t="str">
        <f t="shared" si="107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108"/>
        <v>-</v>
      </c>
      <c r="M332" s="425"/>
      <c r="N332" s="425"/>
      <c r="O332" s="160" t="str">
        <f t="shared" si="109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110"/>
        <v>OK</v>
      </c>
      <c r="AI332" s="22">
        <f t="shared" si="111"/>
        <v>0</v>
      </c>
      <c r="AJ332" s="22">
        <f t="shared" si="112"/>
        <v>0</v>
      </c>
      <c r="AK332" s="22">
        <f t="shared" si="113"/>
        <v>0</v>
      </c>
      <c r="AL332" s="22">
        <f t="shared" si="114"/>
        <v>0</v>
      </c>
      <c r="AM332" s="22">
        <f t="shared" si="115"/>
        <v>0</v>
      </c>
      <c r="AN332" s="22">
        <f t="shared" si="116"/>
        <v>0</v>
      </c>
      <c r="AO332" s="418" t="b">
        <f t="shared" si="117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118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119"/>
        <v>0</v>
      </c>
      <c r="AW332" s="67">
        <f t="shared" si="120"/>
        <v>0</v>
      </c>
      <c r="AX332" s="397">
        <f t="shared" si="121"/>
        <v>0</v>
      </c>
      <c r="AY332" s="32"/>
      <c r="AZ332" s="32"/>
      <c r="BA332" s="423"/>
    </row>
    <row r="333" spans="1:53" s="339" customFormat="1" ht="15" x14ac:dyDescent="0.2">
      <c r="A333" s="32"/>
      <c r="B333" s="32"/>
      <c r="C333" s="410">
        <f t="shared" si="106"/>
        <v>312</v>
      </c>
      <c r="D333" s="424"/>
      <c r="E333" s="424"/>
      <c r="F333" s="424"/>
      <c r="G333" s="410"/>
      <c r="H333" s="410"/>
      <c r="I333" s="413" t="str">
        <f t="shared" si="107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108"/>
        <v>-</v>
      </c>
      <c r="M333" s="425"/>
      <c r="N333" s="425"/>
      <c r="O333" s="160" t="str">
        <f t="shared" si="109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110"/>
        <v>OK</v>
      </c>
      <c r="AI333" s="22">
        <f t="shared" si="111"/>
        <v>0</v>
      </c>
      <c r="AJ333" s="22">
        <f t="shared" si="112"/>
        <v>0</v>
      </c>
      <c r="AK333" s="22">
        <f t="shared" si="113"/>
        <v>0</v>
      </c>
      <c r="AL333" s="22">
        <f t="shared" si="114"/>
        <v>0</v>
      </c>
      <c r="AM333" s="22">
        <f t="shared" si="115"/>
        <v>0</v>
      </c>
      <c r="AN333" s="22">
        <f t="shared" si="116"/>
        <v>0</v>
      </c>
      <c r="AO333" s="418" t="b">
        <f t="shared" si="117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118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119"/>
        <v>0</v>
      </c>
      <c r="AW333" s="67">
        <f t="shared" si="120"/>
        <v>0</v>
      </c>
      <c r="AX333" s="397">
        <f t="shared" si="121"/>
        <v>0</v>
      </c>
      <c r="AY333" s="32"/>
      <c r="AZ333" s="32"/>
      <c r="BA333" s="423"/>
    </row>
    <row r="334" spans="1:53" s="339" customFormat="1" ht="15" x14ac:dyDescent="0.2">
      <c r="A334" s="32"/>
      <c r="B334" s="32"/>
      <c r="C334" s="410">
        <f t="shared" si="106"/>
        <v>313</v>
      </c>
      <c r="D334" s="424"/>
      <c r="E334" s="424"/>
      <c r="F334" s="424"/>
      <c r="G334" s="410"/>
      <c r="H334" s="410"/>
      <c r="I334" s="413" t="str">
        <f t="shared" si="107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108"/>
        <v>-</v>
      </c>
      <c r="M334" s="425"/>
      <c r="N334" s="425"/>
      <c r="O334" s="160" t="str">
        <f t="shared" si="109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110"/>
        <v>OK</v>
      </c>
      <c r="AI334" s="22">
        <f t="shared" si="111"/>
        <v>0</v>
      </c>
      <c r="AJ334" s="22">
        <f t="shared" si="112"/>
        <v>0</v>
      </c>
      <c r="AK334" s="22">
        <f t="shared" si="113"/>
        <v>0</v>
      </c>
      <c r="AL334" s="22">
        <f t="shared" si="114"/>
        <v>0</v>
      </c>
      <c r="AM334" s="22">
        <f t="shared" si="115"/>
        <v>0</v>
      </c>
      <c r="AN334" s="22">
        <f t="shared" si="116"/>
        <v>0</v>
      </c>
      <c r="AO334" s="418" t="b">
        <f t="shared" si="117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118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119"/>
        <v>0</v>
      </c>
      <c r="AW334" s="67">
        <f t="shared" si="120"/>
        <v>0</v>
      </c>
      <c r="AX334" s="397">
        <f t="shared" si="121"/>
        <v>0</v>
      </c>
      <c r="AY334" s="32"/>
      <c r="AZ334" s="32"/>
      <c r="BA334" s="423"/>
    </row>
    <row r="335" spans="1:53" s="339" customFormat="1" ht="15" x14ac:dyDescent="0.2">
      <c r="A335" s="32"/>
      <c r="B335" s="32"/>
      <c r="C335" s="410">
        <f t="shared" si="106"/>
        <v>314</v>
      </c>
      <c r="D335" s="424"/>
      <c r="E335" s="424"/>
      <c r="F335" s="424"/>
      <c r="G335" s="410"/>
      <c r="H335" s="410"/>
      <c r="I335" s="413" t="str">
        <f t="shared" si="107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108"/>
        <v>-</v>
      </c>
      <c r="M335" s="425"/>
      <c r="N335" s="425"/>
      <c r="O335" s="160" t="str">
        <f t="shared" si="109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110"/>
        <v>OK</v>
      </c>
      <c r="AI335" s="22">
        <f t="shared" si="111"/>
        <v>0</v>
      </c>
      <c r="AJ335" s="22">
        <f t="shared" si="112"/>
        <v>0</v>
      </c>
      <c r="AK335" s="22">
        <f t="shared" si="113"/>
        <v>0</v>
      </c>
      <c r="AL335" s="22">
        <f t="shared" si="114"/>
        <v>0</v>
      </c>
      <c r="AM335" s="22">
        <f t="shared" si="115"/>
        <v>0</v>
      </c>
      <c r="AN335" s="22">
        <f t="shared" si="116"/>
        <v>0</v>
      </c>
      <c r="AO335" s="418" t="b">
        <f t="shared" si="117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118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119"/>
        <v>0</v>
      </c>
      <c r="AW335" s="67">
        <f t="shared" si="120"/>
        <v>0</v>
      </c>
      <c r="AX335" s="397">
        <f t="shared" si="121"/>
        <v>0</v>
      </c>
      <c r="AY335" s="32"/>
      <c r="AZ335" s="32"/>
      <c r="BA335" s="423"/>
    </row>
    <row r="336" spans="1:53" s="339" customFormat="1" ht="15" x14ac:dyDescent="0.2">
      <c r="A336" s="32"/>
      <c r="B336" s="32"/>
      <c r="C336" s="410">
        <f t="shared" si="106"/>
        <v>315</v>
      </c>
      <c r="D336" s="424"/>
      <c r="E336" s="424"/>
      <c r="F336" s="424"/>
      <c r="G336" s="410"/>
      <c r="H336" s="410"/>
      <c r="I336" s="413" t="str">
        <f t="shared" si="107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108"/>
        <v>-</v>
      </c>
      <c r="M336" s="425"/>
      <c r="N336" s="425"/>
      <c r="O336" s="160" t="str">
        <f t="shared" si="109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110"/>
        <v>OK</v>
      </c>
      <c r="AI336" s="22">
        <f t="shared" si="111"/>
        <v>0</v>
      </c>
      <c r="AJ336" s="22">
        <f t="shared" si="112"/>
        <v>0</v>
      </c>
      <c r="AK336" s="22">
        <f t="shared" si="113"/>
        <v>0</v>
      </c>
      <c r="AL336" s="22">
        <f t="shared" si="114"/>
        <v>0</v>
      </c>
      <c r="AM336" s="22">
        <f t="shared" si="115"/>
        <v>0</v>
      </c>
      <c r="AN336" s="22">
        <f t="shared" si="116"/>
        <v>0</v>
      </c>
      <c r="AO336" s="418" t="b">
        <f t="shared" si="117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118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119"/>
        <v>0</v>
      </c>
      <c r="AW336" s="67">
        <f t="shared" si="120"/>
        <v>0</v>
      </c>
      <c r="AX336" s="397">
        <f t="shared" si="121"/>
        <v>0</v>
      </c>
      <c r="AY336" s="32"/>
      <c r="AZ336" s="32"/>
      <c r="BA336" s="423"/>
    </row>
    <row r="337" spans="1:53" s="339" customFormat="1" ht="15" x14ac:dyDescent="0.2">
      <c r="A337" s="32"/>
      <c r="B337" s="32"/>
      <c r="C337" s="410">
        <f t="shared" si="106"/>
        <v>316</v>
      </c>
      <c r="D337" s="424"/>
      <c r="E337" s="424"/>
      <c r="F337" s="424"/>
      <c r="G337" s="410"/>
      <c r="H337" s="410"/>
      <c r="I337" s="413" t="str">
        <f t="shared" si="107"/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si="108"/>
        <v>-</v>
      </c>
      <c r="M337" s="425"/>
      <c r="N337" s="425"/>
      <c r="O337" s="160" t="str">
        <f t="shared" si="109"/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si="110"/>
        <v>OK</v>
      </c>
      <c r="AI337" s="22">
        <f t="shared" si="111"/>
        <v>0</v>
      </c>
      <c r="AJ337" s="22">
        <f t="shared" si="112"/>
        <v>0</v>
      </c>
      <c r="AK337" s="22">
        <f t="shared" si="113"/>
        <v>0</v>
      </c>
      <c r="AL337" s="22">
        <f t="shared" si="114"/>
        <v>0</v>
      </c>
      <c r="AM337" s="22">
        <f t="shared" si="115"/>
        <v>0</v>
      </c>
      <c r="AN337" s="22">
        <f t="shared" si="116"/>
        <v>0</v>
      </c>
      <c r="AO337" s="418" t="b">
        <f t="shared" si="117"/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si="118"/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119"/>
        <v>0</v>
      </c>
      <c r="AW337" s="67">
        <f t="shared" si="120"/>
        <v>0</v>
      </c>
      <c r="AX337" s="397">
        <f t="shared" si="121"/>
        <v>0</v>
      </c>
      <c r="AY337" s="32"/>
      <c r="AZ337" s="32"/>
      <c r="BA337" s="423"/>
    </row>
    <row r="338" spans="1:53" s="339" customFormat="1" ht="15" x14ac:dyDescent="0.2">
      <c r="A338" s="32"/>
      <c r="B338" s="32"/>
      <c r="C338" s="410">
        <f t="shared" si="106"/>
        <v>317</v>
      </c>
      <c r="D338" s="424"/>
      <c r="E338" s="424"/>
      <c r="F338" s="424"/>
      <c r="G338" s="410"/>
      <c r="H338" s="410"/>
      <c r="I338" s="413" t="str">
        <f t="shared" si="107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108"/>
        <v>-</v>
      </c>
      <c r="M338" s="425"/>
      <c r="N338" s="425"/>
      <c r="O338" s="160" t="str">
        <f t="shared" si="109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110"/>
        <v>OK</v>
      </c>
      <c r="AI338" s="22">
        <f t="shared" si="111"/>
        <v>0</v>
      </c>
      <c r="AJ338" s="22">
        <f t="shared" si="112"/>
        <v>0</v>
      </c>
      <c r="AK338" s="22">
        <f t="shared" si="113"/>
        <v>0</v>
      </c>
      <c r="AL338" s="22">
        <f t="shared" si="114"/>
        <v>0</v>
      </c>
      <c r="AM338" s="22">
        <f t="shared" si="115"/>
        <v>0</v>
      </c>
      <c r="AN338" s="22">
        <f t="shared" si="116"/>
        <v>0</v>
      </c>
      <c r="AO338" s="418" t="b">
        <f t="shared" si="117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118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si="119"/>
        <v>0</v>
      </c>
      <c r="AW338" s="67">
        <f t="shared" si="120"/>
        <v>0</v>
      </c>
      <c r="AX338" s="397">
        <f t="shared" si="121"/>
        <v>0</v>
      </c>
      <c r="AY338" s="32"/>
      <c r="AZ338" s="32"/>
      <c r="BA338" s="423"/>
    </row>
    <row r="339" spans="1:53" s="339" customFormat="1" ht="15" x14ac:dyDescent="0.2">
      <c r="A339" s="32"/>
      <c r="B339" s="32"/>
      <c r="C339" s="410">
        <f t="shared" si="106"/>
        <v>318</v>
      </c>
      <c r="D339" s="424"/>
      <c r="E339" s="424"/>
      <c r="F339" s="424"/>
      <c r="G339" s="410"/>
      <c r="H339" s="410"/>
      <c r="I339" s="413" t="str">
        <f t="shared" si="107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108"/>
        <v>-</v>
      </c>
      <c r="M339" s="425"/>
      <c r="N339" s="425"/>
      <c r="O339" s="160" t="str">
        <f t="shared" si="109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110"/>
        <v>OK</v>
      </c>
      <c r="AI339" s="22">
        <f t="shared" si="111"/>
        <v>0</v>
      </c>
      <c r="AJ339" s="22">
        <f t="shared" si="112"/>
        <v>0</v>
      </c>
      <c r="AK339" s="22">
        <f t="shared" si="113"/>
        <v>0</v>
      </c>
      <c r="AL339" s="22">
        <f t="shared" si="114"/>
        <v>0</v>
      </c>
      <c r="AM339" s="22">
        <f t="shared" si="115"/>
        <v>0</v>
      </c>
      <c r="AN339" s="22">
        <f t="shared" si="116"/>
        <v>0</v>
      </c>
      <c r="AO339" s="418" t="b">
        <f t="shared" si="117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118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119"/>
        <v>0</v>
      </c>
      <c r="AW339" s="67">
        <f t="shared" si="120"/>
        <v>0</v>
      </c>
      <c r="AX339" s="397">
        <f t="shared" si="121"/>
        <v>0</v>
      </c>
      <c r="AY339" s="32"/>
      <c r="AZ339" s="32"/>
      <c r="BA339" s="423"/>
    </row>
    <row r="340" spans="1:53" s="339" customFormat="1" ht="15" x14ac:dyDescent="0.2">
      <c r="A340" s="32"/>
      <c r="B340" s="32"/>
      <c r="C340" s="410">
        <f t="shared" si="106"/>
        <v>319</v>
      </c>
      <c r="D340" s="424"/>
      <c r="E340" s="424"/>
      <c r="F340" s="424"/>
      <c r="G340" s="410"/>
      <c r="H340" s="410"/>
      <c r="I340" s="413" t="str">
        <f t="shared" si="107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108"/>
        <v>-</v>
      </c>
      <c r="M340" s="425"/>
      <c r="N340" s="425"/>
      <c r="O340" s="160" t="str">
        <f t="shared" si="109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110"/>
        <v>OK</v>
      </c>
      <c r="AI340" s="22">
        <f t="shared" si="111"/>
        <v>0</v>
      </c>
      <c r="AJ340" s="22">
        <f t="shared" si="112"/>
        <v>0</v>
      </c>
      <c r="AK340" s="22">
        <f t="shared" si="113"/>
        <v>0</v>
      </c>
      <c r="AL340" s="22">
        <f t="shared" si="114"/>
        <v>0</v>
      </c>
      <c r="AM340" s="22">
        <f t="shared" si="115"/>
        <v>0</v>
      </c>
      <c r="AN340" s="22">
        <f t="shared" si="116"/>
        <v>0</v>
      </c>
      <c r="AO340" s="418" t="b">
        <f t="shared" si="117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118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119"/>
        <v>0</v>
      </c>
      <c r="AW340" s="67">
        <f t="shared" si="120"/>
        <v>0</v>
      </c>
      <c r="AX340" s="397">
        <f t="shared" si="121"/>
        <v>0</v>
      </c>
      <c r="AY340" s="32"/>
      <c r="AZ340" s="32"/>
      <c r="BA340" s="423"/>
    </row>
    <row r="341" spans="1:53" s="339" customFormat="1" ht="15" x14ac:dyDescent="0.2">
      <c r="A341" s="32"/>
      <c r="B341" s="32"/>
      <c r="C341" s="410">
        <f t="shared" si="106"/>
        <v>320</v>
      </c>
      <c r="D341" s="424"/>
      <c r="E341" s="424"/>
      <c r="F341" s="424"/>
      <c r="G341" s="410"/>
      <c r="H341" s="410"/>
      <c r="I341" s="413" t="str">
        <f t="shared" si="107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108"/>
        <v>-</v>
      </c>
      <c r="M341" s="425"/>
      <c r="N341" s="425"/>
      <c r="O341" s="160" t="str">
        <f t="shared" si="109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110"/>
        <v>OK</v>
      </c>
      <c r="AI341" s="22">
        <f t="shared" si="111"/>
        <v>0</v>
      </c>
      <c r="AJ341" s="22">
        <f t="shared" si="112"/>
        <v>0</v>
      </c>
      <c r="AK341" s="22">
        <f t="shared" si="113"/>
        <v>0</v>
      </c>
      <c r="AL341" s="22">
        <f t="shared" si="114"/>
        <v>0</v>
      </c>
      <c r="AM341" s="22">
        <f t="shared" si="115"/>
        <v>0</v>
      </c>
      <c r="AN341" s="22">
        <f t="shared" si="116"/>
        <v>0</v>
      </c>
      <c r="AO341" s="418" t="b">
        <f t="shared" si="117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118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119"/>
        <v>0</v>
      </c>
      <c r="AW341" s="67">
        <f t="shared" si="120"/>
        <v>0</v>
      </c>
      <c r="AX341" s="397">
        <f t="shared" si="121"/>
        <v>0</v>
      </c>
      <c r="AY341" s="32"/>
      <c r="AZ341" s="32"/>
      <c r="BA341" s="423"/>
    </row>
    <row r="342" spans="1:53" s="339" customFormat="1" ht="15" x14ac:dyDescent="0.2">
      <c r="A342" s="32"/>
      <c r="B342" s="32"/>
      <c r="C342" s="410">
        <f t="shared" si="106"/>
        <v>321</v>
      </c>
      <c r="D342" s="424"/>
      <c r="E342" s="424"/>
      <c r="F342" s="424"/>
      <c r="G342" s="410"/>
      <c r="H342" s="410"/>
      <c r="I342" s="413" t="str">
        <f t="shared" si="107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108"/>
        <v>-</v>
      </c>
      <c r="M342" s="425"/>
      <c r="N342" s="425"/>
      <c r="O342" s="160" t="str">
        <f t="shared" si="109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110"/>
        <v>OK</v>
      </c>
      <c r="AI342" s="22">
        <f t="shared" si="111"/>
        <v>0</v>
      </c>
      <c r="AJ342" s="22">
        <f t="shared" si="112"/>
        <v>0</v>
      </c>
      <c r="AK342" s="22">
        <f t="shared" si="113"/>
        <v>0</v>
      </c>
      <c r="AL342" s="22">
        <f t="shared" si="114"/>
        <v>0</v>
      </c>
      <c r="AM342" s="22">
        <f t="shared" si="115"/>
        <v>0</v>
      </c>
      <c r="AN342" s="22">
        <f t="shared" si="116"/>
        <v>0</v>
      </c>
      <c r="AO342" s="418" t="b">
        <f t="shared" si="117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118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119"/>
        <v>0</v>
      </c>
      <c r="AW342" s="67">
        <f t="shared" si="120"/>
        <v>0</v>
      </c>
      <c r="AX342" s="397">
        <f t="shared" si="121"/>
        <v>0</v>
      </c>
      <c r="AY342" s="32"/>
      <c r="AZ342" s="32"/>
      <c r="BA342" s="423"/>
    </row>
    <row r="343" spans="1:53" s="339" customFormat="1" ht="15" x14ac:dyDescent="0.2">
      <c r="A343" s="32"/>
      <c r="B343" s="32"/>
      <c r="C343" s="410">
        <f t="shared" si="106"/>
        <v>322</v>
      </c>
      <c r="D343" s="424"/>
      <c r="E343" s="424"/>
      <c r="F343" s="424"/>
      <c r="G343" s="410"/>
      <c r="H343" s="410"/>
      <c r="I343" s="413" t="str">
        <f t="shared" si="107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108"/>
        <v>-</v>
      </c>
      <c r="M343" s="425"/>
      <c r="N343" s="425"/>
      <c r="O343" s="160" t="str">
        <f t="shared" si="109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110"/>
        <v>OK</v>
      </c>
      <c r="AI343" s="22">
        <f t="shared" si="111"/>
        <v>0</v>
      </c>
      <c r="AJ343" s="22">
        <f t="shared" si="112"/>
        <v>0</v>
      </c>
      <c r="AK343" s="22">
        <f t="shared" si="113"/>
        <v>0</v>
      </c>
      <c r="AL343" s="22">
        <f t="shared" si="114"/>
        <v>0</v>
      </c>
      <c r="AM343" s="22">
        <f t="shared" si="115"/>
        <v>0</v>
      </c>
      <c r="AN343" s="22">
        <f t="shared" si="116"/>
        <v>0</v>
      </c>
      <c r="AO343" s="418" t="b">
        <f t="shared" si="117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118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119"/>
        <v>0</v>
      </c>
      <c r="AW343" s="67">
        <f t="shared" si="120"/>
        <v>0</v>
      </c>
      <c r="AX343" s="397">
        <f t="shared" si="121"/>
        <v>0</v>
      </c>
      <c r="AY343" s="32"/>
      <c r="AZ343" s="32"/>
      <c r="BA343" s="423"/>
    </row>
    <row r="344" spans="1:53" s="339" customFormat="1" ht="15" x14ac:dyDescent="0.2">
      <c r="A344" s="32"/>
      <c r="B344" s="32"/>
      <c r="C344" s="410">
        <f t="shared" si="106"/>
        <v>323</v>
      </c>
      <c r="D344" s="424"/>
      <c r="E344" s="424"/>
      <c r="F344" s="424"/>
      <c r="G344" s="410"/>
      <c r="H344" s="410"/>
      <c r="I344" s="413" t="str">
        <f t="shared" si="107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108"/>
        <v>-</v>
      </c>
      <c r="M344" s="425"/>
      <c r="N344" s="425"/>
      <c r="O344" s="160" t="str">
        <f t="shared" si="109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110"/>
        <v>OK</v>
      </c>
      <c r="AI344" s="22">
        <f t="shared" si="111"/>
        <v>0</v>
      </c>
      <c r="AJ344" s="22">
        <f t="shared" si="112"/>
        <v>0</v>
      </c>
      <c r="AK344" s="22">
        <f t="shared" si="113"/>
        <v>0</v>
      </c>
      <c r="AL344" s="22">
        <f t="shared" si="114"/>
        <v>0</v>
      </c>
      <c r="AM344" s="22">
        <f t="shared" si="115"/>
        <v>0</v>
      </c>
      <c r="AN344" s="22">
        <f t="shared" si="116"/>
        <v>0</v>
      </c>
      <c r="AO344" s="418" t="b">
        <f t="shared" si="117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118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119"/>
        <v>0</v>
      </c>
      <c r="AW344" s="67">
        <f t="shared" si="120"/>
        <v>0</v>
      </c>
      <c r="AX344" s="397">
        <f t="shared" si="121"/>
        <v>0</v>
      </c>
      <c r="AY344" s="32"/>
      <c r="AZ344" s="32"/>
      <c r="BA344" s="423"/>
    </row>
    <row r="345" spans="1:53" s="339" customFormat="1" ht="15" x14ac:dyDescent="0.2">
      <c r="A345" s="32"/>
      <c r="B345" s="32"/>
      <c r="C345" s="410">
        <f t="shared" si="106"/>
        <v>324</v>
      </c>
      <c r="D345" s="424"/>
      <c r="E345" s="424"/>
      <c r="F345" s="424"/>
      <c r="G345" s="410"/>
      <c r="H345" s="410"/>
      <c r="I345" s="413" t="str">
        <f t="shared" si="107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108"/>
        <v>-</v>
      </c>
      <c r="M345" s="425"/>
      <c r="N345" s="425"/>
      <c r="O345" s="160" t="str">
        <f t="shared" si="109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110"/>
        <v>OK</v>
      </c>
      <c r="AI345" s="22">
        <f t="shared" si="111"/>
        <v>0</v>
      </c>
      <c r="AJ345" s="22">
        <f t="shared" si="112"/>
        <v>0</v>
      </c>
      <c r="AK345" s="22">
        <f t="shared" si="113"/>
        <v>0</v>
      </c>
      <c r="AL345" s="22">
        <f t="shared" si="114"/>
        <v>0</v>
      </c>
      <c r="AM345" s="22">
        <f t="shared" si="115"/>
        <v>0</v>
      </c>
      <c r="AN345" s="22">
        <f t="shared" si="116"/>
        <v>0</v>
      </c>
      <c r="AO345" s="418" t="b">
        <f t="shared" si="117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118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119"/>
        <v>0</v>
      </c>
      <c r="AW345" s="67">
        <f t="shared" si="120"/>
        <v>0</v>
      </c>
      <c r="AX345" s="397">
        <f t="shared" si="121"/>
        <v>0</v>
      </c>
      <c r="AY345" s="32"/>
      <c r="AZ345" s="32"/>
      <c r="BA345" s="423"/>
    </row>
    <row r="346" spans="1:53" s="339" customFormat="1" ht="15" x14ac:dyDescent="0.2">
      <c r="A346" s="32"/>
      <c r="B346" s="32"/>
      <c r="C346" s="410">
        <f t="shared" si="106"/>
        <v>325</v>
      </c>
      <c r="D346" s="424"/>
      <c r="E346" s="424"/>
      <c r="F346" s="424"/>
      <c r="G346" s="410"/>
      <c r="H346" s="410"/>
      <c r="I346" s="413" t="str">
        <f t="shared" si="107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108"/>
        <v>-</v>
      </c>
      <c r="M346" s="425"/>
      <c r="N346" s="425"/>
      <c r="O346" s="160" t="str">
        <f t="shared" si="109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110"/>
        <v>OK</v>
      </c>
      <c r="AI346" s="22">
        <f t="shared" si="111"/>
        <v>0</v>
      </c>
      <c r="AJ346" s="22">
        <f t="shared" si="112"/>
        <v>0</v>
      </c>
      <c r="AK346" s="22">
        <f t="shared" si="113"/>
        <v>0</v>
      </c>
      <c r="AL346" s="22">
        <f t="shared" si="114"/>
        <v>0</v>
      </c>
      <c r="AM346" s="22">
        <f t="shared" si="115"/>
        <v>0</v>
      </c>
      <c r="AN346" s="22">
        <f t="shared" si="116"/>
        <v>0</v>
      </c>
      <c r="AO346" s="418" t="b">
        <f t="shared" si="117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118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119"/>
        <v>0</v>
      </c>
      <c r="AW346" s="67">
        <f t="shared" si="120"/>
        <v>0</v>
      </c>
      <c r="AX346" s="397">
        <f t="shared" si="121"/>
        <v>0</v>
      </c>
      <c r="AY346" s="32"/>
      <c r="AZ346" s="32"/>
      <c r="BA346" s="423"/>
    </row>
    <row r="347" spans="1:53" s="339" customFormat="1" ht="15" x14ac:dyDescent="0.2">
      <c r="A347" s="32"/>
      <c r="B347" s="32"/>
      <c r="C347" s="410">
        <f t="shared" si="106"/>
        <v>326</v>
      </c>
      <c r="D347" s="424"/>
      <c r="E347" s="424"/>
      <c r="F347" s="424"/>
      <c r="G347" s="410"/>
      <c r="H347" s="410"/>
      <c r="I347" s="413" t="str">
        <f t="shared" si="107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108"/>
        <v>-</v>
      </c>
      <c r="M347" s="425"/>
      <c r="N347" s="425"/>
      <c r="O347" s="160" t="str">
        <f t="shared" si="109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110"/>
        <v>OK</v>
      </c>
      <c r="AI347" s="22">
        <f t="shared" si="111"/>
        <v>0</v>
      </c>
      <c r="AJ347" s="22">
        <f t="shared" si="112"/>
        <v>0</v>
      </c>
      <c r="AK347" s="22">
        <f t="shared" si="113"/>
        <v>0</v>
      </c>
      <c r="AL347" s="22">
        <f t="shared" si="114"/>
        <v>0</v>
      </c>
      <c r="AM347" s="22">
        <f t="shared" si="115"/>
        <v>0</v>
      </c>
      <c r="AN347" s="22">
        <f t="shared" si="116"/>
        <v>0</v>
      </c>
      <c r="AO347" s="418" t="b">
        <f t="shared" si="117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118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119"/>
        <v>0</v>
      </c>
      <c r="AW347" s="67">
        <f t="shared" si="120"/>
        <v>0</v>
      </c>
      <c r="AX347" s="397">
        <f t="shared" si="121"/>
        <v>0</v>
      </c>
      <c r="AY347" s="32"/>
      <c r="AZ347" s="32"/>
      <c r="BA347" s="423"/>
    </row>
    <row r="348" spans="1:53" s="339" customFormat="1" ht="15" x14ac:dyDescent="0.2">
      <c r="A348" s="32"/>
      <c r="B348" s="32"/>
      <c r="C348" s="410">
        <f t="shared" si="106"/>
        <v>327</v>
      </c>
      <c r="D348" s="424"/>
      <c r="E348" s="424"/>
      <c r="F348" s="424"/>
      <c r="G348" s="410"/>
      <c r="H348" s="410"/>
      <c r="I348" s="413" t="str">
        <f t="shared" si="107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108"/>
        <v>-</v>
      </c>
      <c r="M348" s="425"/>
      <c r="N348" s="425"/>
      <c r="O348" s="160" t="str">
        <f t="shared" si="109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110"/>
        <v>OK</v>
      </c>
      <c r="AI348" s="22">
        <f t="shared" si="111"/>
        <v>0</v>
      </c>
      <c r="AJ348" s="22">
        <f t="shared" si="112"/>
        <v>0</v>
      </c>
      <c r="AK348" s="22">
        <f t="shared" si="113"/>
        <v>0</v>
      </c>
      <c r="AL348" s="22">
        <f t="shared" si="114"/>
        <v>0</v>
      </c>
      <c r="AM348" s="22">
        <f t="shared" si="115"/>
        <v>0</v>
      </c>
      <c r="AN348" s="22">
        <f t="shared" si="116"/>
        <v>0</v>
      </c>
      <c r="AO348" s="418" t="b">
        <f t="shared" si="117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118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119"/>
        <v>0</v>
      </c>
      <c r="AW348" s="67">
        <f t="shared" si="120"/>
        <v>0</v>
      </c>
      <c r="AX348" s="397">
        <f t="shared" si="121"/>
        <v>0</v>
      </c>
      <c r="AY348" s="32"/>
      <c r="AZ348" s="32"/>
      <c r="BA348" s="423"/>
    </row>
    <row r="349" spans="1:53" s="339" customFormat="1" ht="15" x14ac:dyDescent="0.2">
      <c r="A349" s="32"/>
      <c r="B349" s="32"/>
      <c r="C349" s="410">
        <f t="shared" si="106"/>
        <v>328</v>
      </c>
      <c r="D349" s="424"/>
      <c r="E349" s="424"/>
      <c r="F349" s="424"/>
      <c r="G349" s="410"/>
      <c r="H349" s="410"/>
      <c r="I349" s="413" t="str">
        <f t="shared" si="107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108"/>
        <v>-</v>
      </c>
      <c r="M349" s="425"/>
      <c r="N349" s="425"/>
      <c r="O349" s="160" t="str">
        <f t="shared" si="109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110"/>
        <v>OK</v>
      </c>
      <c r="AI349" s="22">
        <f t="shared" si="111"/>
        <v>0</v>
      </c>
      <c r="AJ349" s="22">
        <f t="shared" si="112"/>
        <v>0</v>
      </c>
      <c r="AK349" s="22">
        <f t="shared" si="113"/>
        <v>0</v>
      </c>
      <c r="AL349" s="22">
        <f t="shared" si="114"/>
        <v>0</v>
      </c>
      <c r="AM349" s="22">
        <f t="shared" si="115"/>
        <v>0</v>
      </c>
      <c r="AN349" s="22">
        <f t="shared" si="116"/>
        <v>0</v>
      </c>
      <c r="AO349" s="418" t="b">
        <f t="shared" si="117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118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119"/>
        <v>0</v>
      </c>
      <c r="AW349" s="67">
        <f t="shared" si="120"/>
        <v>0</v>
      </c>
      <c r="AX349" s="397">
        <f t="shared" si="121"/>
        <v>0</v>
      </c>
      <c r="AY349" s="32"/>
      <c r="AZ349" s="32"/>
      <c r="BA349" s="423"/>
    </row>
    <row r="350" spans="1:53" s="339" customFormat="1" ht="15" x14ac:dyDescent="0.2">
      <c r="A350" s="32"/>
      <c r="B350" s="32"/>
      <c r="C350" s="410">
        <f t="shared" si="106"/>
        <v>329</v>
      </c>
      <c r="D350" s="424"/>
      <c r="E350" s="424"/>
      <c r="F350" s="424"/>
      <c r="G350" s="410"/>
      <c r="H350" s="410"/>
      <c r="I350" s="413" t="str">
        <f t="shared" si="107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108"/>
        <v>-</v>
      </c>
      <c r="M350" s="425"/>
      <c r="N350" s="425"/>
      <c r="O350" s="160" t="str">
        <f t="shared" si="109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110"/>
        <v>OK</v>
      </c>
      <c r="AI350" s="22">
        <f t="shared" si="111"/>
        <v>0</v>
      </c>
      <c r="AJ350" s="22">
        <f t="shared" si="112"/>
        <v>0</v>
      </c>
      <c r="AK350" s="22">
        <f t="shared" si="113"/>
        <v>0</v>
      </c>
      <c r="AL350" s="22">
        <f t="shared" si="114"/>
        <v>0</v>
      </c>
      <c r="AM350" s="22">
        <f t="shared" si="115"/>
        <v>0</v>
      </c>
      <c r="AN350" s="22">
        <f t="shared" si="116"/>
        <v>0</v>
      </c>
      <c r="AO350" s="418" t="b">
        <f t="shared" si="117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118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119"/>
        <v>0</v>
      </c>
      <c r="AW350" s="67">
        <f t="shared" si="120"/>
        <v>0</v>
      </c>
      <c r="AX350" s="397">
        <f t="shared" si="121"/>
        <v>0</v>
      </c>
      <c r="AY350" s="32"/>
      <c r="AZ350" s="32"/>
      <c r="BA350" s="423"/>
    </row>
    <row r="351" spans="1:53" s="339" customFormat="1" x14ac:dyDescent="0.2">
      <c r="A351" s="32"/>
      <c r="B351" s="32"/>
      <c r="C351" s="410">
        <f t="shared" si="106"/>
        <v>330</v>
      </c>
      <c r="D351" s="424"/>
      <c r="E351" s="424"/>
      <c r="F351" s="424"/>
      <c r="G351" s="410"/>
      <c r="H351" s="410"/>
      <c r="I351" s="413"/>
      <c r="J351" s="414"/>
      <c r="K351" s="414"/>
      <c r="L351" s="414"/>
      <c r="M351" s="425"/>
      <c r="N351" s="425"/>
      <c r="O351" s="160"/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/>
      <c r="AH351" s="22"/>
      <c r="AI351" s="22"/>
      <c r="AJ351" s="22"/>
      <c r="AK351" s="22"/>
      <c r="AL351" s="22"/>
      <c r="AM351" s="22"/>
      <c r="AN351" s="22"/>
      <c r="AO351" s="418"/>
      <c r="AP351" s="419"/>
      <c r="AQ351" s="419"/>
      <c r="AR351" s="420"/>
      <c r="AS351" s="421"/>
      <c r="AT351" s="422"/>
      <c r="AU351" s="32"/>
      <c r="AV351" s="67"/>
      <c r="AW351" s="67"/>
      <c r="AX351" s="397"/>
      <c r="AY351" s="32"/>
      <c r="AZ351" s="32"/>
      <c r="BA351" s="423"/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4FB19159-B9B3-4601-B157-4B4F8265A8D8}"/>
  </hyperlinks>
  <printOptions horizontalCentered="1"/>
  <pageMargins left="0" right="0" top="0.75" bottom="0.75" header="0.3" footer="0.3"/>
  <pageSetup orientation="portrait" horizontalDpi="4294967293" verticalDpi="300" r:id="rId2"/>
  <headerFooter alignWithMargins="0">
    <oddFooter>&amp;C&amp;"Calibri,Regular"&amp;8Page &amp;P of &amp;N&amp;R&amp;"-,Regular"&amp;8Work Date:  &amp;A</oddFooter>
  </headerFooter>
  <ignoredErrors>
    <ignoredError xmlns:x16r3="http://schemas.microsoft.com/office/spreadsheetml/2018/08/main" sqref="E7" x16r3:misleadingForma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19AC5-9A8C-4180-BC98-D8D25FA9E577}">
  <sheetPr codeName="Sheet4"/>
  <dimension ref="A1:BA469"/>
  <sheetViews>
    <sheetView topLeftCell="A446" workbookViewId="0">
      <selection activeCell="AF464" sqref="P22:AF464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SUM(AL22:AL1342)</f>
        <v>0</v>
      </c>
      <c r="G14" s="3"/>
      <c r="H14" s="3"/>
      <c r="I14" s="3" t="s">
        <v>170</v>
      </c>
      <c r="J14" s="386">
        <f>SUM(AM22:AM1268)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SUM(AO22:AO1268)</f>
        <v>0</v>
      </c>
      <c r="G15" s="3"/>
      <c r="H15" s="3"/>
      <c r="I15" s="3" t="s">
        <v>171</v>
      </c>
      <c r="J15" s="388">
        <f>SUM(AN22:AN1268)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SUM(AR22:AR1268)</f>
        <v>0</v>
      </c>
      <c r="G16" s="3"/>
      <c r="H16" s="3"/>
      <c r="I16" s="3" t="s">
        <v>173</v>
      </c>
      <c r="J16" s="390">
        <f>SUM(AP22:AP1268)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SUM(I22:I1268)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SUM(O22:O1268)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SUM(AT22:AT1268)</f>
        <v>0</v>
      </c>
      <c r="G19" s="3"/>
      <c r="H19" s="348"/>
      <c r="I19" s="3" t="s">
        <v>176</v>
      </c>
      <c r="J19" s="394">
        <f>SUM(L22:L1268)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" si="2">IF(U18=U20,"OK","ERR")</f>
        <v>OK</v>
      </c>
      <c r="V19" s="372" t="str">
        <f t="shared" ref="V19:AA19" si="3">IF(V18=V20,"OK","ERR")</f>
        <v>OK</v>
      </c>
      <c r="W19" s="372" t="str">
        <f t="shared" si="3"/>
        <v>OK</v>
      </c>
      <c r="X19" s="372" t="str">
        <f t="shared" si="3"/>
        <v>OK</v>
      </c>
      <c r="Y19" s="372" t="str">
        <f t="shared" si="3"/>
        <v>OK</v>
      </c>
      <c r="Z19" s="372" t="str">
        <f t="shared" si="3"/>
        <v>OK</v>
      </c>
      <c r="AA19" s="372" t="str">
        <f t="shared" si="3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4">SUM(P22:P1087)</f>
        <v>0</v>
      </c>
      <c r="Q20" s="392">
        <f t="shared" si="4"/>
        <v>0</v>
      </c>
      <c r="R20" s="392">
        <f t="shared" si="4"/>
        <v>0</v>
      </c>
      <c r="S20" s="392">
        <f t="shared" si="4"/>
        <v>0</v>
      </c>
      <c r="T20" s="392">
        <f t="shared" si="4"/>
        <v>0</v>
      </c>
      <c r="U20" s="392">
        <f t="shared" si="4"/>
        <v>0</v>
      </c>
      <c r="V20" s="392">
        <f t="shared" ref="V20:AF20" si="5">SUM(V22:V1275)</f>
        <v>0</v>
      </c>
      <c r="W20" s="392">
        <f t="shared" si="5"/>
        <v>0</v>
      </c>
      <c r="X20" s="392">
        <f t="shared" si="5"/>
        <v>0</v>
      </c>
      <c r="Y20" s="392">
        <f t="shared" si="5"/>
        <v>0</v>
      </c>
      <c r="Z20" s="392">
        <f t="shared" si="5"/>
        <v>0</v>
      </c>
      <c r="AA20" s="392">
        <f t="shared" si="5"/>
        <v>0</v>
      </c>
      <c r="AB20" s="392">
        <f t="shared" si="5"/>
        <v>0</v>
      </c>
      <c r="AC20" s="392">
        <f t="shared" si="5"/>
        <v>0</v>
      </c>
      <c r="AD20" s="392">
        <f t="shared" si="5"/>
        <v>0</v>
      </c>
      <c r="AE20" s="392">
        <f t="shared" si="5"/>
        <v>0</v>
      </c>
      <c r="AF20" s="392">
        <f t="shared" si="5"/>
        <v>0</v>
      </c>
      <c r="AG20" s="392"/>
      <c r="AH20" s="396"/>
      <c r="AI20" s="396">
        <f>SUM(AI22:AI464)</f>
        <v>0</v>
      </c>
      <c r="AJ20" s="396">
        <f>SUM(AJ22:AJ464)</f>
        <v>0</v>
      </c>
      <c r="AK20" s="396">
        <f>SUM(AK22:AK464)</f>
        <v>0</v>
      </c>
      <c r="AL20" s="12"/>
      <c r="AM20" s="12"/>
      <c r="AN20" s="12"/>
      <c r="AO20" s="12"/>
      <c r="AP20" s="345"/>
      <c r="AQ20" s="346"/>
      <c r="AV20" s="397">
        <f>SUM(AV22:AV465)</f>
        <v>0</v>
      </c>
      <c r="AW20" s="397">
        <f>SUM(AW22:AW465)</f>
        <v>0</v>
      </c>
      <c r="AX20" s="397">
        <f>SUM(AX22:AX465)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285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85" si="6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273" si="7">IF(K22="s",AT22,AP22)</f>
        <v>-</v>
      </c>
      <c r="M22" s="415"/>
      <c r="N22" s="415"/>
      <c r="O22" s="160" t="str">
        <f t="shared" ref="O22:O85" si="8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85" si="9">IF(F22&gt;(A22*12),"error","OK")</f>
        <v>OK</v>
      </c>
      <c r="AI22" s="22">
        <f t="shared" ref="AI22:AI273" si="10">IF(O22="-",0,IF(O22&gt;7.999,1,0))</f>
        <v>0</v>
      </c>
      <c r="AJ22" s="22">
        <f t="shared" ref="AJ22:AJ273" si="11">IF(O22&lt;8,IF(O22&gt;3.999,1,0),0)</f>
        <v>0</v>
      </c>
      <c r="AK22" s="22">
        <f t="shared" ref="AK22:AK273" si="12">IF(O22&lt;4,IF(O22&gt;0,1,0),0)</f>
        <v>0</v>
      </c>
      <c r="AL22" s="22">
        <f t="shared" ref="AL22:AL273" si="13">IF(K22="S",1,0)</f>
        <v>0</v>
      </c>
      <c r="AM22" s="22">
        <f t="shared" ref="AM22:AM273" si="14">IF(K22="C",1,0)</f>
        <v>0</v>
      </c>
      <c r="AN22" s="22">
        <f t="shared" ref="AN22:AN85" si="15">IF(K22="c",F22/12,0)</f>
        <v>0</v>
      </c>
      <c r="AO22" s="418" t="b">
        <f t="shared" ref="AO22:AO85" si="16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273" si="17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6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7"/>
        <v>-</v>
      </c>
      <c r="M23" s="415"/>
      <c r="N23" s="415"/>
      <c r="O23" s="160" t="str">
        <f t="shared" si="8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9"/>
        <v>OK</v>
      </c>
      <c r="AI23" s="22">
        <f t="shared" si="10"/>
        <v>0</v>
      </c>
      <c r="AJ23" s="22">
        <f t="shared" si="11"/>
        <v>0</v>
      </c>
      <c r="AK23" s="22">
        <f t="shared" si="12"/>
        <v>0</v>
      </c>
      <c r="AL23" s="22">
        <f t="shared" si="13"/>
        <v>0</v>
      </c>
      <c r="AM23" s="22">
        <f t="shared" si="14"/>
        <v>0</v>
      </c>
      <c r="AN23" s="22">
        <f t="shared" si="15"/>
        <v>0</v>
      </c>
      <c r="AO23" s="418" t="b">
        <f t="shared" si="16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7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274" si="18">IF(AI23=1,AT23,0)</f>
        <v>0</v>
      </c>
      <c r="AW23" s="67">
        <f t="shared" ref="AW23:AW274" si="19">IF(AJ23=1,AT23,0)</f>
        <v>0</v>
      </c>
      <c r="AX23" s="397">
        <f t="shared" ref="AX23:AX274" si="20">IF(AK23=1,AT23,0)</f>
        <v>0</v>
      </c>
      <c r="AY23" s="32"/>
      <c r="AZ23" s="32"/>
      <c r="BA23" s="423" t="str">
        <f t="shared" ref="BA23:BA274" si="21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275" si="22">C23+1</f>
        <v>3</v>
      </c>
      <c r="D24" s="411"/>
      <c r="E24" s="411"/>
      <c r="F24" s="411"/>
      <c r="G24" s="412"/>
      <c r="H24" s="412"/>
      <c r="I24" s="413" t="str">
        <f t="shared" si="6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7"/>
        <v>-</v>
      </c>
      <c r="M24" s="415"/>
      <c r="N24" s="415"/>
      <c r="O24" s="160" t="str">
        <f t="shared" si="8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9"/>
        <v>OK</v>
      </c>
      <c r="AI24" s="22">
        <f t="shared" si="10"/>
        <v>0</v>
      </c>
      <c r="AJ24" s="22">
        <f t="shared" si="11"/>
        <v>0</v>
      </c>
      <c r="AK24" s="22">
        <f t="shared" si="12"/>
        <v>0</v>
      </c>
      <c r="AL24" s="22">
        <f t="shared" si="13"/>
        <v>0</v>
      </c>
      <c r="AM24" s="22">
        <f t="shared" si="14"/>
        <v>0</v>
      </c>
      <c r="AN24" s="22">
        <f t="shared" si="15"/>
        <v>0</v>
      </c>
      <c r="AO24" s="418" t="b">
        <f t="shared" si="16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7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8"/>
        <v>0</v>
      </c>
      <c r="AW24" s="67">
        <f t="shared" si="19"/>
        <v>0</v>
      </c>
      <c r="AX24" s="397">
        <f t="shared" si="20"/>
        <v>0</v>
      </c>
      <c r="AY24" s="32"/>
      <c r="AZ24" s="32"/>
      <c r="BA24" s="423" t="str">
        <f t="shared" si="21"/>
        <v xml:space="preserve"> </v>
      </c>
    </row>
    <row r="25" spans="1:53" s="339" customFormat="1" ht="15" x14ac:dyDescent="0.2">
      <c r="A25" s="409"/>
      <c r="B25" s="409"/>
      <c r="C25" s="410">
        <f t="shared" si="22"/>
        <v>4</v>
      </c>
      <c r="D25" s="411"/>
      <c r="E25" s="411"/>
      <c r="F25" s="411"/>
      <c r="G25" s="412"/>
      <c r="H25" s="412"/>
      <c r="I25" s="413" t="str">
        <f t="shared" si="6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7"/>
        <v>-</v>
      </c>
      <c r="M25" s="415"/>
      <c r="N25" s="415"/>
      <c r="O25" s="160" t="str">
        <f t="shared" si="8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9"/>
        <v>OK</v>
      </c>
      <c r="AI25" s="22">
        <f t="shared" si="10"/>
        <v>0</v>
      </c>
      <c r="AJ25" s="22">
        <f t="shared" si="11"/>
        <v>0</v>
      </c>
      <c r="AK25" s="22">
        <f t="shared" si="12"/>
        <v>0</v>
      </c>
      <c r="AL25" s="22">
        <f t="shared" si="13"/>
        <v>0</v>
      </c>
      <c r="AM25" s="22">
        <f t="shared" si="14"/>
        <v>0</v>
      </c>
      <c r="AN25" s="22">
        <f t="shared" si="15"/>
        <v>0</v>
      </c>
      <c r="AO25" s="418" t="b">
        <f t="shared" si="16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7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8"/>
        <v>0</v>
      </c>
      <c r="AW25" s="67">
        <f t="shared" si="19"/>
        <v>0</v>
      </c>
      <c r="AX25" s="397">
        <f t="shared" si="20"/>
        <v>0</v>
      </c>
      <c r="AY25" s="32"/>
      <c r="AZ25" s="32"/>
      <c r="BA25" s="423" t="str">
        <f t="shared" si="21"/>
        <v xml:space="preserve"> </v>
      </c>
    </row>
    <row r="26" spans="1:53" s="339" customFormat="1" ht="15" x14ac:dyDescent="0.2">
      <c r="A26" s="409"/>
      <c r="B26" s="409"/>
      <c r="C26" s="410">
        <f t="shared" si="22"/>
        <v>5</v>
      </c>
      <c r="D26" s="411"/>
      <c r="E26" s="411"/>
      <c r="F26" s="411"/>
      <c r="G26" s="412"/>
      <c r="H26" s="412"/>
      <c r="I26" s="413" t="str">
        <f t="shared" si="6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7"/>
        <v>-</v>
      </c>
      <c r="M26" s="415"/>
      <c r="N26" s="415"/>
      <c r="O26" s="160" t="str">
        <f t="shared" si="8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9"/>
        <v>OK</v>
      </c>
      <c r="AI26" s="22">
        <f t="shared" si="10"/>
        <v>0</v>
      </c>
      <c r="AJ26" s="22">
        <f t="shared" si="11"/>
        <v>0</v>
      </c>
      <c r="AK26" s="22">
        <f t="shared" si="12"/>
        <v>0</v>
      </c>
      <c r="AL26" s="22">
        <f t="shared" si="13"/>
        <v>0</v>
      </c>
      <c r="AM26" s="22">
        <f t="shared" si="14"/>
        <v>0</v>
      </c>
      <c r="AN26" s="22">
        <f t="shared" si="15"/>
        <v>0</v>
      </c>
      <c r="AO26" s="418" t="b">
        <f t="shared" si="16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7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8"/>
        <v>0</v>
      </c>
      <c r="AW26" s="67">
        <f t="shared" si="19"/>
        <v>0</v>
      </c>
      <c r="AX26" s="397">
        <f t="shared" si="20"/>
        <v>0</v>
      </c>
      <c r="AY26" s="32"/>
      <c r="AZ26" s="32"/>
      <c r="BA26" s="423" t="str">
        <f t="shared" si="21"/>
        <v xml:space="preserve"> </v>
      </c>
    </row>
    <row r="27" spans="1:53" s="339" customFormat="1" ht="15" x14ac:dyDescent="0.2">
      <c r="A27" s="409"/>
      <c r="B27" s="409"/>
      <c r="C27" s="410">
        <f t="shared" si="22"/>
        <v>6</v>
      </c>
      <c r="D27" s="411"/>
      <c r="E27" s="411"/>
      <c r="F27" s="411"/>
      <c r="G27" s="412"/>
      <c r="H27" s="412"/>
      <c r="I27" s="413" t="str">
        <f t="shared" si="6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7"/>
        <v>-</v>
      </c>
      <c r="M27" s="415"/>
      <c r="N27" s="415"/>
      <c r="O27" s="160" t="str">
        <f t="shared" si="8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9"/>
        <v>OK</v>
      </c>
      <c r="AI27" s="22">
        <f t="shared" si="10"/>
        <v>0</v>
      </c>
      <c r="AJ27" s="22">
        <f t="shared" si="11"/>
        <v>0</v>
      </c>
      <c r="AK27" s="22">
        <f t="shared" si="12"/>
        <v>0</v>
      </c>
      <c r="AL27" s="22">
        <f t="shared" si="13"/>
        <v>0</v>
      </c>
      <c r="AM27" s="22">
        <f t="shared" si="14"/>
        <v>0</v>
      </c>
      <c r="AN27" s="22">
        <f t="shared" si="15"/>
        <v>0</v>
      </c>
      <c r="AO27" s="418" t="b">
        <f t="shared" si="16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7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8"/>
        <v>0</v>
      </c>
      <c r="AW27" s="67">
        <f t="shared" si="19"/>
        <v>0</v>
      </c>
      <c r="AX27" s="397">
        <f t="shared" si="20"/>
        <v>0</v>
      </c>
      <c r="AY27" s="32"/>
      <c r="AZ27" s="32"/>
      <c r="BA27" s="423" t="str">
        <f t="shared" si="21"/>
        <v xml:space="preserve"> </v>
      </c>
    </row>
    <row r="28" spans="1:53" s="339" customFormat="1" ht="15" x14ac:dyDescent="0.2">
      <c r="A28" s="409"/>
      <c r="B28" s="409"/>
      <c r="C28" s="410">
        <f t="shared" si="22"/>
        <v>7</v>
      </c>
      <c r="D28" s="411"/>
      <c r="E28" s="411"/>
      <c r="F28" s="411"/>
      <c r="G28" s="412"/>
      <c r="H28" s="412"/>
      <c r="I28" s="413" t="str">
        <f t="shared" si="6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7"/>
        <v>-</v>
      </c>
      <c r="M28" s="415"/>
      <c r="N28" s="415"/>
      <c r="O28" s="160" t="str">
        <f t="shared" si="8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9"/>
        <v>OK</v>
      </c>
      <c r="AI28" s="22">
        <f t="shared" si="10"/>
        <v>0</v>
      </c>
      <c r="AJ28" s="22">
        <f t="shared" si="11"/>
        <v>0</v>
      </c>
      <c r="AK28" s="22">
        <f t="shared" si="12"/>
        <v>0</v>
      </c>
      <c r="AL28" s="22">
        <f t="shared" si="13"/>
        <v>0</v>
      </c>
      <c r="AM28" s="22">
        <f t="shared" si="14"/>
        <v>0</v>
      </c>
      <c r="AN28" s="22">
        <f t="shared" si="15"/>
        <v>0</v>
      </c>
      <c r="AO28" s="418" t="b">
        <f t="shared" si="16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7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8"/>
        <v>0</v>
      </c>
      <c r="AW28" s="67">
        <f t="shared" si="19"/>
        <v>0</v>
      </c>
      <c r="AX28" s="397">
        <f t="shared" si="20"/>
        <v>0</v>
      </c>
      <c r="AY28" s="32"/>
      <c r="AZ28" s="32"/>
      <c r="BA28" s="423" t="str">
        <f t="shared" si="21"/>
        <v xml:space="preserve"> </v>
      </c>
    </row>
    <row r="29" spans="1:53" s="339" customFormat="1" ht="15" x14ac:dyDescent="0.2">
      <c r="A29" s="409"/>
      <c r="B29" s="409"/>
      <c r="C29" s="410">
        <f t="shared" si="22"/>
        <v>8</v>
      </c>
      <c r="D29" s="411"/>
      <c r="E29" s="411"/>
      <c r="F29" s="411"/>
      <c r="G29" s="412"/>
      <c r="H29" s="412"/>
      <c r="I29" s="413" t="str">
        <f t="shared" si="6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7"/>
        <v>-</v>
      </c>
      <c r="M29" s="415"/>
      <c r="N29" s="415"/>
      <c r="O29" s="160" t="str">
        <f t="shared" si="8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9"/>
        <v>OK</v>
      </c>
      <c r="AI29" s="22">
        <f t="shared" si="10"/>
        <v>0</v>
      </c>
      <c r="AJ29" s="22">
        <f t="shared" si="11"/>
        <v>0</v>
      </c>
      <c r="AK29" s="22">
        <f t="shared" si="12"/>
        <v>0</v>
      </c>
      <c r="AL29" s="22">
        <f t="shared" si="13"/>
        <v>0</v>
      </c>
      <c r="AM29" s="22">
        <f t="shared" si="14"/>
        <v>0</v>
      </c>
      <c r="AN29" s="22">
        <f t="shared" si="15"/>
        <v>0</v>
      </c>
      <c r="AO29" s="418" t="b">
        <f t="shared" si="16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7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8"/>
        <v>0</v>
      </c>
      <c r="AW29" s="67">
        <f t="shared" si="19"/>
        <v>0</v>
      </c>
      <c r="AX29" s="397">
        <f t="shared" si="20"/>
        <v>0</v>
      </c>
      <c r="AY29" s="32"/>
      <c r="AZ29" s="32"/>
      <c r="BA29" s="423" t="str">
        <f t="shared" si="21"/>
        <v xml:space="preserve"> </v>
      </c>
    </row>
    <row r="30" spans="1:53" s="339" customFormat="1" ht="15" x14ac:dyDescent="0.2">
      <c r="A30" s="409"/>
      <c r="B30" s="409"/>
      <c r="C30" s="410">
        <f t="shared" si="22"/>
        <v>9</v>
      </c>
      <c r="D30" s="411"/>
      <c r="E30" s="411"/>
      <c r="F30" s="411"/>
      <c r="G30" s="412"/>
      <c r="H30" s="412"/>
      <c r="I30" s="413" t="str">
        <f t="shared" si="6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7"/>
        <v>-</v>
      </c>
      <c r="M30" s="415"/>
      <c r="N30" s="415"/>
      <c r="O30" s="160" t="str">
        <f t="shared" si="8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9"/>
        <v>OK</v>
      </c>
      <c r="AI30" s="22">
        <f t="shared" si="10"/>
        <v>0</v>
      </c>
      <c r="AJ30" s="22">
        <f t="shared" si="11"/>
        <v>0</v>
      </c>
      <c r="AK30" s="22">
        <f t="shared" si="12"/>
        <v>0</v>
      </c>
      <c r="AL30" s="22">
        <f t="shared" si="13"/>
        <v>0</v>
      </c>
      <c r="AM30" s="22">
        <f t="shared" si="14"/>
        <v>0</v>
      </c>
      <c r="AN30" s="22">
        <f t="shared" si="15"/>
        <v>0</v>
      </c>
      <c r="AO30" s="418" t="b">
        <f t="shared" si="16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7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8"/>
        <v>0</v>
      </c>
      <c r="AW30" s="67">
        <f t="shared" si="19"/>
        <v>0</v>
      </c>
      <c r="AX30" s="397">
        <f t="shared" si="20"/>
        <v>0</v>
      </c>
      <c r="AY30" s="32"/>
      <c r="AZ30" s="32"/>
      <c r="BA30" s="423" t="str">
        <f t="shared" si="21"/>
        <v xml:space="preserve"> </v>
      </c>
    </row>
    <row r="31" spans="1:53" s="339" customFormat="1" ht="15" x14ac:dyDescent="0.2">
      <c r="A31" s="409"/>
      <c r="B31" s="409"/>
      <c r="C31" s="410">
        <f t="shared" si="22"/>
        <v>10</v>
      </c>
      <c r="D31" s="411"/>
      <c r="E31" s="411"/>
      <c r="F31" s="411"/>
      <c r="G31" s="412"/>
      <c r="H31" s="412"/>
      <c r="I31" s="413" t="str">
        <f t="shared" si="6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ref="L31:L94" si="23">IF(K31="s",AT31,AP31)</f>
        <v>-</v>
      </c>
      <c r="M31" s="415"/>
      <c r="N31" s="415"/>
      <c r="O31" s="160" t="str">
        <f t="shared" si="8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9"/>
        <v>OK</v>
      </c>
      <c r="AI31" s="22">
        <f t="shared" ref="AI31:AI94" si="24">IF(O31="-",0,IF(O31&gt;7.999,1,0))</f>
        <v>0</v>
      </c>
      <c r="AJ31" s="22">
        <f t="shared" ref="AJ31:AJ94" si="25">IF(O31&lt;8,IF(O31&gt;3.999,1,0),0)</f>
        <v>0</v>
      </c>
      <c r="AK31" s="22">
        <f t="shared" ref="AK31:AK94" si="26">IF(O31&lt;4,IF(O31&gt;0,1,0),0)</f>
        <v>0</v>
      </c>
      <c r="AL31" s="22">
        <f t="shared" ref="AL31:AL94" si="27">IF(K31="S",1,0)</f>
        <v>0</v>
      </c>
      <c r="AM31" s="22">
        <f t="shared" ref="AM31:AM94" si="28">IF(K31="C",1,0)</f>
        <v>0</v>
      </c>
      <c r="AN31" s="22">
        <f t="shared" si="15"/>
        <v>0</v>
      </c>
      <c r="AO31" s="418" t="b">
        <f t="shared" si="16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ref="AR31:AR94" si="29">IF(K31="s",J31,"-")</f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ref="AV31:AV94" si="30">IF(AI31=1,AT31,0)</f>
        <v>0</v>
      </c>
      <c r="AW31" s="67">
        <f t="shared" ref="AW31:AW94" si="31">IF(AJ31=1,AT31,0)</f>
        <v>0</v>
      </c>
      <c r="AX31" s="397">
        <f t="shared" ref="AX31:AX94" si="32">IF(AK31=1,AT31,0)</f>
        <v>0</v>
      </c>
      <c r="AY31" s="32"/>
      <c r="AZ31" s="32"/>
      <c r="BA31" s="423" t="str">
        <f t="shared" ref="BA31:BA94" si="33">IF(BB31="s",(AV31+AW31)/16*AX31/12," ")</f>
        <v xml:space="preserve"> </v>
      </c>
    </row>
    <row r="32" spans="1:53" s="339" customFormat="1" ht="15" x14ac:dyDescent="0.2">
      <c r="A32" s="409"/>
      <c r="B32" s="409"/>
      <c r="C32" s="410">
        <f t="shared" si="22"/>
        <v>11</v>
      </c>
      <c r="D32" s="411"/>
      <c r="E32" s="411"/>
      <c r="F32" s="411"/>
      <c r="G32" s="412"/>
      <c r="H32" s="412"/>
      <c r="I32" s="413" t="str">
        <f t="shared" si="6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23"/>
        <v>-</v>
      </c>
      <c r="M32" s="415"/>
      <c r="N32" s="415"/>
      <c r="O32" s="160" t="str">
        <f t="shared" si="8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9"/>
        <v>OK</v>
      </c>
      <c r="AI32" s="22">
        <f t="shared" si="24"/>
        <v>0</v>
      </c>
      <c r="AJ32" s="22">
        <f t="shared" si="25"/>
        <v>0</v>
      </c>
      <c r="AK32" s="22">
        <f t="shared" si="26"/>
        <v>0</v>
      </c>
      <c r="AL32" s="22">
        <f t="shared" si="27"/>
        <v>0</v>
      </c>
      <c r="AM32" s="22">
        <f t="shared" si="28"/>
        <v>0</v>
      </c>
      <c r="AN32" s="22">
        <f t="shared" si="15"/>
        <v>0</v>
      </c>
      <c r="AO32" s="418" t="b">
        <f t="shared" si="16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29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30"/>
        <v>0</v>
      </c>
      <c r="AW32" s="67">
        <f t="shared" si="31"/>
        <v>0</v>
      </c>
      <c r="AX32" s="397">
        <f t="shared" si="32"/>
        <v>0</v>
      </c>
      <c r="AY32" s="32"/>
      <c r="AZ32" s="32"/>
      <c r="BA32" s="423" t="str">
        <f t="shared" si="33"/>
        <v xml:space="preserve"> </v>
      </c>
    </row>
    <row r="33" spans="1:53" s="339" customFormat="1" ht="15" x14ac:dyDescent="0.2">
      <c r="A33" s="409"/>
      <c r="B33" s="409"/>
      <c r="C33" s="410">
        <f t="shared" si="22"/>
        <v>12</v>
      </c>
      <c r="D33" s="411"/>
      <c r="E33" s="411"/>
      <c r="F33" s="411"/>
      <c r="G33" s="412"/>
      <c r="H33" s="412"/>
      <c r="I33" s="413" t="str">
        <f t="shared" si="6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23"/>
        <v>-</v>
      </c>
      <c r="M33" s="415"/>
      <c r="N33" s="415"/>
      <c r="O33" s="160" t="str">
        <f t="shared" si="8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9"/>
        <v>OK</v>
      </c>
      <c r="AI33" s="22">
        <f t="shared" si="24"/>
        <v>0</v>
      </c>
      <c r="AJ33" s="22">
        <f t="shared" si="25"/>
        <v>0</v>
      </c>
      <c r="AK33" s="22">
        <f t="shared" si="26"/>
        <v>0</v>
      </c>
      <c r="AL33" s="22">
        <f t="shared" si="27"/>
        <v>0</v>
      </c>
      <c r="AM33" s="22">
        <f t="shared" si="28"/>
        <v>0</v>
      </c>
      <c r="AN33" s="22">
        <f t="shared" si="15"/>
        <v>0</v>
      </c>
      <c r="AO33" s="418" t="b">
        <f t="shared" si="16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29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30"/>
        <v>0</v>
      </c>
      <c r="AW33" s="67">
        <f t="shared" si="31"/>
        <v>0</v>
      </c>
      <c r="AX33" s="397">
        <f t="shared" si="32"/>
        <v>0</v>
      </c>
      <c r="AY33" s="32"/>
      <c r="AZ33" s="32"/>
      <c r="BA33" s="423" t="str">
        <f t="shared" si="33"/>
        <v xml:space="preserve"> </v>
      </c>
    </row>
    <row r="34" spans="1:53" s="339" customFormat="1" ht="15" x14ac:dyDescent="0.2">
      <c r="A34" s="409"/>
      <c r="B34" s="409"/>
      <c r="C34" s="410">
        <f t="shared" si="22"/>
        <v>13</v>
      </c>
      <c r="D34" s="411"/>
      <c r="E34" s="411"/>
      <c r="F34" s="411"/>
      <c r="G34" s="412"/>
      <c r="H34" s="412"/>
      <c r="I34" s="413" t="str">
        <f t="shared" si="6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23"/>
        <v>-</v>
      </c>
      <c r="M34" s="415"/>
      <c r="N34" s="415"/>
      <c r="O34" s="160" t="str">
        <f t="shared" si="8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9"/>
        <v>OK</v>
      </c>
      <c r="AI34" s="22">
        <f t="shared" si="24"/>
        <v>0</v>
      </c>
      <c r="AJ34" s="22">
        <f t="shared" si="25"/>
        <v>0</v>
      </c>
      <c r="AK34" s="22">
        <f t="shared" si="26"/>
        <v>0</v>
      </c>
      <c r="AL34" s="22">
        <f t="shared" si="27"/>
        <v>0</v>
      </c>
      <c r="AM34" s="22">
        <f t="shared" si="28"/>
        <v>0</v>
      </c>
      <c r="AN34" s="22">
        <f t="shared" si="15"/>
        <v>0</v>
      </c>
      <c r="AO34" s="418" t="b">
        <f t="shared" si="16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29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30"/>
        <v>0</v>
      </c>
      <c r="AW34" s="67">
        <f t="shared" si="31"/>
        <v>0</v>
      </c>
      <c r="AX34" s="397">
        <f t="shared" si="32"/>
        <v>0</v>
      </c>
      <c r="AY34" s="32"/>
      <c r="AZ34" s="32"/>
      <c r="BA34" s="423" t="str">
        <f t="shared" si="33"/>
        <v xml:space="preserve"> </v>
      </c>
    </row>
    <row r="35" spans="1:53" s="339" customFormat="1" ht="15" x14ac:dyDescent="0.2">
      <c r="A35" s="409"/>
      <c r="B35" s="409"/>
      <c r="C35" s="410">
        <f t="shared" si="22"/>
        <v>14</v>
      </c>
      <c r="D35" s="411"/>
      <c r="E35" s="411"/>
      <c r="F35" s="411"/>
      <c r="G35" s="412"/>
      <c r="H35" s="412"/>
      <c r="I35" s="413" t="str">
        <f t="shared" si="6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23"/>
        <v>-</v>
      </c>
      <c r="M35" s="415"/>
      <c r="N35" s="415"/>
      <c r="O35" s="160" t="str">
        <f t="shared" si="8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9"/>
        <v>OK</v>
      </c>
      <c r="AI35" s="22">
        <f t="shared" si="24"/>
        <v>0</v>
      </c>
      <c r="AJ35" s="22">
        <f t="shared" si="25"/>
        <v>0</v>
      </c>
      <c r="AK35" s="22">
        <f t="shared" si="26"/>
        <v>0</v>
      </c>
      <c r="AL35" s="22">
        <f t="shared" si="27"/>
        <v>0</v>
      </c>
      <c r="AM35" s="22">
        <f t="shared" si="28"/>
        <v>0</v>
      </c>
      <c r="AN35" s="22">
        <f t="shared" si="15"/>
        <v>0</v>
      </c>
      <c r="AO35" s="418" t="b">
        <f t="shared" si="16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29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30"/>
        <v>0</v>
      </c>
      <c r="AW35" s="67">
        <f t="shared" si="31"/>
        <v>0</v>
      </c>
      <c r="AX35" s="397">
        <f t="shared" si="32"/>
        <v>0</v>
      </c>
      <c r="AY35" s="32"/>
      <c r="AZ35" s="32"/>
      <c r="BA35" s="423" t="str">
        <f t="shared" si="33"/>
        <v xml:space="preserve"> </v>
      </c>
    </row>
    <row r="36" spans="1:53" s="339" customFormat="1" ht="15" x14ac:dyDescent="0.2">
      <c r="A36" s="409"/>
      <c r="B36" s="409"/>
      <c r="C36" s="410">
        <f t="shared" si="22"/>
        <v>15</v>
      </c>
      <c r="D36" s="411"/>
      <c r="E36" s="411"/>
      <c r="F36" s="411"/>
      <c r="G36" s="412"/>
      <c r="H36" s="412"/>
      <c r="I36" s="413" t="str">
        <f t="shared" si="6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23"/>
        <v>-</v>
      </c>
      <c r="M36" s="415"/>
      <c r="N36" s="415"/>
      <c r="O36" s="160" t="str">
        <f t="shared" si="8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9"/>
        <v>OK</v>
      </c>
      <c r="AI36" s="22">
        <f t="shared" si="24"/>
        <v>0</v>
      </c>
      <c r="AJ36" s="22">
        <f t="shared" si="25"/>
        <v>0</v>
      </c>
      <c r="AK36" s="22">
        <f t="shared" si="26"/>
        <v>0</v>
      </c>
      <c r="AL36" s="22">
        <f t="shared" si="27"/>
        <v>0</v>
      </c>
      <c r="AM36" s="22">
        <f t="shared" si="28"/>
        <v>0</v>
      </c>
      <c r="AN36" s="22">
        <f t="shared" si="15"/>
        <v>0</v>
      </c>
      <c r="AO36" s="418" t="b">
        <f t="shared" si="16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29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30"/>
        <v>0</v>
      </c>
      <c r="AW36" s="67">
        <f t="shared" si="31"/>
        <v>0</v>
      </c>
      <c r="AX36" s="397">
        <f t="shared" si="32"/>
        <v>0</v>
      </c>
      <c r="AY36" s="32"/>
      <c r="AZ36" s="32"/>
      <c r="BA36" s="423" t="str">
        <f t="shared" si="33"/>
        <v xml:space="preserve"> </v>
      </c>
    </row>
    <row r="37" spans="1:53" s="339" customFormat="1" ht="15" x14ac:dyDescent="0.2">
      <c r="A37" s="409"/>
      <c r="B37" s="409"/>
      <c r="C37" s="410">
        <f t="shared" si="22"/>
        <v>16</v>
      </c>
      <c r="D37" s="411"/>
      <c r="E37" s="411"/>
      <c r="F37" s="411"/>
      <c r="G37" s="412"/>
      <c r="H37" s="412"/>
      <c r="I37" s="413" t="str">
        <f t="shared" si="6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23"/>
        <v>-</v>
      </c>
      <c r="M37" s="415"/>
      <c r="N37" s="415"/>
      <c r="O37" s="160" t="str">
        <f t="shared" si="8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9"/>
        <v>OK</v>
      </c>
      <c r="AI37" s="22">
        <f t="shared" si="24"/>
        <v>0</v>
      </c>
      <c r="AJ37" s="22">
        <f t="shared" si="25"/>
        <v>0</v>
      </c>
      <c r="AK37" s="22">
        <f t="shared" si="26"/>
        <v>0</v>
      </c>
      <c r="AL37" s="22">
        <f t="shared" si="27"/>
        <v>0</v>
      </c>
      <c r="AM37" s="22">
        <f t="shared" si="28"/>
        <v>0</v>
      </c>
      <c r="AN37" s="22">
        <f t="shared" si="15"/>
        <v>0</v>
      </c>
      <c r="AO37" s="418" t="b">
        <f t="shared" si="16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29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30"/>
        <v>0</v>
      </c>
      <c r="AW37" s="67">
        <f t="shared" si="31"/>
        <v>0</v>
      </c>
      <c r="AX37" s="397">
        <f t="shared" si="32"/>
        <v>0</v>
      </c>
      <c r="AY37" s="32"/>
      <c r="AZ37" s="32"/>
      <c r="BA37" s="423" t="str">
        <f t="shared" si="33"/>
        <v xml:space="preserve"> </v>
      </c>
    </row>
    <row r="38" spans="1:53" s="339" customFormat="1" ht="15" x14ac:dyDescent="0.2">
      <c r="A38" s="409"/>
      <c r="B38" s="409"/>
      <c r="C38" s="410">
        <f t="shared" si="22"/>
        <v>17</v>
      </c>
      <c r="D38" s="411"/>
      <c r="E38" s="411"/>
      <c r="F38" s="411"/>
      <c r="G38" s="412"/>
      <c r="H38" s="412"/>
      <c r="I38" s="413" t="str">
        <f t="shared" si="6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23"/>
        <v>-</v>
      </c>
      <c r="M38" s="415"/>
      <c r="N38" s="415"/>
      <c r="O38" s="160" t="str">
        <f t="shared" si="8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9"/>
        <v>OK</v>
      </c>
      <c r="AI38" s="22">
        <f t="shared" si="24"/>
        <v>0</v>
      </c>
      <c r="AJ38" s="22">
        <f t="shared" si="25"/>
        <v>0</v>
      </c>
      <c r="AK38" s="22">
        <f t="shared" si="26"/>
        <v>0</v>
      </c>
      <c r="AL38" s="22">
        <f t="shared" si="27"/>
        <v>0</v>
      </c>
      <c r="AM38" s="22">
        <f t="shared" si="28"/>
        <v>0</v>
      </c>
      <c r="AN38" s="22">
        <f t="shared" si="15"/>
        <v>0</v>
      </c>
      <c r="AO38" s="418" t="b">
        <f t="shared" si="16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29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30"/>
        <v>0</v>
      </c>
      <c r="AW38" s="67">
        <f t="shared" si="31"/>
        <v>0</v>
      </c>
      <c r="AX38" s="397">
        <f t="shared" si="32"/>
        <v>0</v>
      </c>
      <c r="AY38" s="32"/>
      <c r="AZ38" s="32"/>
      <c r="BA38" s="423" t="str">
        <f t="shared" si="33"/>
        <v xml:space="preserve"> </v>
      </c>
    </row>
    <row r="39" spans="1:53" s="339" customFormat="1" ht="15" x14ac:dyDescent="0.2">
      <c r="A39" s="409"/>
      <c r="B39" s="409"/>
      <c r="C39" s="410">
        <f t="shared" si="22"/>
        <v>18</v>
      </c>
      <c r="D39" s="411"/>
      <c r="E39" s="411"/>
      <c r="F39" s="411"/>
      <c r="G39" s="412"/>
      <c r="H39" s="412"/>
      <c r="I39" s="413" t="str">
        <f t="shared" si="6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23"/>
        <v>-</v>
      </c>
      <c r="M39" s="415"/>
      <c r="N39" s="415"/>
      <c r="O39" s="160" t="str">
        <f t="shared" si="8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9"/>
        <v>OK</v>
      </c>
      <c r="AI39" s="22">
        <f t="shared" si="24"/>
        <v>0</v>
      </c>
      <c r="AJ39" s="22">
        <f t="shared" si="25"/>
        <v>0</v>
      </c>
      <c r="AK39" s="22">
        <f t="shared" si="26"/>
        <v>0</v>
      </c>
      <c r="AL39" s="22">
        <f t="shared" si="27"/>
        <v>0</v>
      </c>
      <c r="AM39" s="22">
        <f t="shared" si="28"/>
        <v>0</v>
      </c>
      <c r="AN39" s="22">
        <f t="shared" si="15"/>
        <v>0</v>
      </c>
      <c r="AO39" s="418" t="b">
        <f t="shared" si="16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29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30"/>
        <v>0</v>
      </c>
      <c r="AW39" s="67">
        <f t="shared" si="31"/>
        <v>0</v>
      </c>
      <c r="AX39" s="397">
        <f t="shared" si="32"/>
        <v>0</v>
      </c>
      <c r="AY39" s="32"/>
      <c r="AZ39" s="32"/>
      <c r="BA39" s="423" t="str">
        <f t="shared" si="33"/>
        <v xml:space="preserve"> </v>
      </c>
    </row>
    <row r="40" spans="1:53" s="339" customFormat="1" ht="15" x14ac:dyDescent="0.2">
      <c r="A40" s="409"/>
      <c r="B40" s="409"/>
      <c r="C40" s="410">
        <f t="shared" si="22"/>
        <v>19</v>
      </c>
      <c r="D40" s="411"/>
      <c r="E40" s="411"/>
      <c r="F40" s="411"/>
      <c r="G40" s="412"/>
      <c r="H40" s="412"/>
      <c r="I40" s="413" t="str">
        <f t="shared" si="6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23"/>
        <v>-</v>
      </c>
      <c r="M40" s="415"/>
      <c r="N40" s="415"/>
      <c r="O40" s="160" t="str">
        <f t="shared" si="8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9"/>
        <v>OK</v>
      </c>
      <c r="AI40" s="22">
        <f t="shared" si="24"/>
        <v>0</v>
      </c>
      <c r="AJ40" s="22">
        <f t="shared" si="25"/>
        <v>0</v>
      </c>
      <c r="AK40" s="22">
        <f t="shared" si="26"/>
        <v>0</v>
      </c>
      <c r="AL40" s="22">
        <f t="shared" si="27"/>
        <v>0</v>
      </c>
      <c r="AM40" s="22">
        <f t="shared" si="28"/>
        <v>0</v>
      </c>
      <c r="AN40" s="22">
        <f t="shared" si="15"/>
        <v>0</v>
      </c>
      <c r="AO40" s="418" t="b">
        <f t="shared" si="16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29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30"/>
        <v>0</v>
      </c>
      <c r="AW40" s="67">
        <f t="shared" si="31"/>
        <v>0</v>
      </c>
      <c r="AX40" s="397">
        <f t="shared" si="32"/>
        <v>0</v>
      </c>
      <c r="AY40" s="32"/>
      <c r="AZ40" s="32"/>
      <c r="BA40" s="423" t="str">
        <f t="shared" si="33"/>
        <v xml:space="preserve"> </v>
      </c>
    </row>
    <row r="41" spans="1:53" s="339" customFormat="1" ht="15" x14ac:dyDescent="0.2">
      <c r="A41" s="409"/>
      <c r="B41" s="409"/>
      <c r="C41" s="410">
        <f t="shared" si="22"/>
        <v>20</v>
      </c>
      <c r="D41" s="411"/>
      <c r="E41" s="411"/>
      <c r="F41" s="411"/>
      <c r="G41" s="412"/>
      <c r="H41" s="412"/>
      <c r="I41" s="413" t="str">
        <f t="shared" si="6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23"/>
        <v>-</v>
      </c>
      <c r="M41" s="415"/>
      <c r="N41" s="415"/>
      <c r="O41" s="160" t="str">
        <f t="shared" si="8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9"/>
        <v>OK</v>
      </c>
      <c r="AI41" s="22">
        <f t="shared" si="24"/>
        <v>0</v>
      </c>
      <c r="AJ41" s="22">
        <f t="shared" si="25"/>
        <v>0</v>
      </c>
      <c r="AK41" s="22">
        <f t="shared" si="26"/>
        <v>0</v>
      </c>
      <c r="AL41" s="22">
        <f t="shared" si="27"/>
        <v>0</v>
      </c>
      <c r="AM41" s="22">
        <f t="shared" si="28"/>
        <v>0</v>
      </c>
      <c r="AN41" s="22">
        <f t="shared" si="15"/>
        <v>0</v>
      </c>
      <c r="AO41" s="418" t="b">
        <f t="shared" si="16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29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30"/>
        <v>0</v>
      </c>
      <c r="AW41" s="67">
        <f t="shared" si="31"/>
        <v>0</v>
      </c>
      <c r="AX41" s="397">
        <f t="shared" si="32"/>
        <v>0</v>
      </c>
      <c r="AY41" s="32"/>
      <c r="AZ41" s="32"/>
      <c r="BA41" s="423" t="str">
        <f t="shared" si="33"/>
        <v xml:space="preserve"> </v>
      </c>
    </row>
    <row r="42" spans="1:53" s="339" customFormat="1" ht="15" x14ac:dyDescent="0.2">
      <c r="A42" s="409"/>
      <c r="B42" s="409"/>
      <c r="C42" s="410">
        <f t="shared" si="22"/>
        <v>21</v>
      </c>
      <c r="D42" s="411"/>
      <c r="E42" s="411"/>
      <c r="F42" s="411"/>
      <c r="G42" s="412"/>
      <c r="H42" s="412"/>
      <c r="I42" s="413" t="str">
        <f t="shared" si="6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23"/>
        <v>-</v>
      </c>
      <c r="M42" s="415"/>
      <c r="N42" s="415"/>
      <c r="O42" s="160" t="str">
        <f t="shared" si="8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9"/>
        <v>OK</v>
      </c>
      <c r="AI42" s="22">
        <f t="shared" si="24"/>
        <v>0</v>
      </c>
      <c r="AJ42" s="22">
        <f t="shared" si="25"/>
        <v>0</v>
      </c>
      <c r="AK42" s="22">
        <f t="shared" si="26"/>
        <v>0</v>
      </c>
      <c r="AL42" s="22">
        <f t="shared" si="27"/>
        <v>0</v>
      </c>
      <c r="AM42" s="22">
        <f t="shared" si="28"/>
        <v>0</v>
      </c>
      <c r="AN42" s="22">
        <f t="shared" si="15"/>
        <v>0</v>
      </c>
      <c r="AO42" s="418" t="b">
        <f t="shared" si="16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29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30"/>
        <v>0</v>
      </c>
      <c r="AW42" s="67">
        <f t="shared" si="31"/>
        <v>0</v>
      </c>
      <c r="AX42" s="397">
        <f t="shared" si="32"/>
        <v>0</v>
      </c>
      <c r="AY42" s="32"/>
      <c r="AZ42" s="32"/>
      <c r="BA42" s="423" t="str">
        <f t="shared" si="33"/>
        <v xml:space="preserve"> </v>
      </c>
    </row>
    <row r="43" spans="1:53" s="339" customFormat="1" ht="15" x14ac:dyDescent="0.2">
      <c r="A43" s="409"/>
      <c r="B43" s="409"/>
      <c r="C43" s="410">
        <f t="shared" si="22"/>
        <v>22</v>
      </c>
      <c r="D43" s="411"/>
      <c r="E43" s="411"/>
      <c r="F43" s="411"/>
      <c r="G43" s="412"/>
      <c r="H43" s="412"/>
      <c r="I43" s="413" t="str">
        <f t="shared" si="6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23"/>
        <v>-</v>
      </c>
      <c r="M43" s="415"/>
      <c r="N43" s="415"/>
      <c r="O43" s="160" t="str">
        <f t="shared" si="8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9"/>
        <v>OK</v>
      </c>
      <c r="AI43" s="22">
        <f t="shared" si="24"/>
        <v>0</v>
      </c>
      <c r="AJ43" s="22">
        <f t="shared" si="25"/>
        <v>0</v>
      </c>
      <c r="AK43" s="22">
        <f t="shared" si="26"/>
        <v>0</v>
      </c>
      <c r="AL43" s="22">
        <f t="shared" si="27"/>
        <v>0</v>
      </c>
      <c r="AM43" s="22">
        <f t="shared" si="28"/>
        <v>0</v>
      </c>
      <c r="AN43" s="22">
        <f t="shared" si="15"/>
        <v>0</v>
      </c>
      <c r="AO43" s="418" t="b">
        <f t="shared" si="16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29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30"/>
        <v>0</v>
      </c>
      <c r="AW43" s="67">
        <f t="shared" si="31"/>
        <v>0</v>
      </c>
      <c r="AX43" s="397">
        <f t="shared" si="32"/>
        <v>0</v>
      </c>
      <c r="AY43" s="32"/>
      <c r="AZ43" s="32"/>
      <c r="BA43" s="423" t="str">
        <f t="shared" si="33"/>
        <v xml:space="preserve"> </v>
      </c>
    </row>
    <row r="44" spans="1:53" s="339" customFormat="1" ht="15" x14ac:dyDescent="0.2">
      <c r="A44" s="409"/>
      <c r="B44" s="409"/>
      <c r="C44" s="410">
        <f t="shared" si="22"/>
        <v>23</v>
      </c>
      <c r="D44" s="411"/>
      <c r="E44" s="411"/>
      <c r="F44" s="411"/>
      <c r="G44" s="412"/>
      <c r="H44" s="412"/>
      <c r="I44" s="413" t="str">
        <f t="shared" si="6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23"/>
        <v>-</v>
      </c>
      <c r="M44" s="415"/>
      <c r="N44" s="415"/>
      <c r="O44" s="160" t="str">
        <f t="shared" si="8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9"/>
        <v>OK</v>
      </c>
      <c r="AI44" s="22">
        <f t="shared" si="24"/>
        <v>0</v>
      </c>
      <c r="AJ44" s="22">
        <f t="shared" si="25"/>
        <v>0</v>
      </c>
      <c r="AK44" s="22">
        <f t="shared" si="26"/>
        <v>0</v>
      </c>
      <c r="AL44" s="22">
        <f t="shared" si="27"/>
        <v>0</v>
      </c>
      <c r="AM44" s="22">
        <f t="shared" si="28"/>
        <v>0</v>
      </c>
      <c r="AN44" s="22">
        <f t="shared" si="15"/>
        <v>0</v>
      </c>
      <c r="AO44" s="418" t="b">
        <f t="shared" si="16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29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30"/>
        <v>0</v>
      </c>
      <c r="AW44" s="67">
        <f t="shared" si="31"/>
        <v>0</v>
      </c>
      <c r="AX44" s="397">
        <f t="shared" si="32"/>
        <v>0</v>
      </c>
      <c r="AY44" s="32"/>
      <c r="AZ44" s="32"/>
      <c r="BA44" s="423" t="str">
        <f t="shared" si="33"/>
        <v xml:space="preserve"> </v>
      </c>
    </row>
    <row r="45" spans="1:53" s="339" customFormat="1" ht="15" x14ac:dyDescent="0.2">
      <c r="A45" s="409"/>
      <c r="B45" s="409"/>
      <c r="C45" s="410">
        <f t="shared" si="22"/>
        <v>24</v>
      </c>
      <c r="D45" s="411"/>
      <c r="E45" s="411"/>
      <c r="F45" s="411"/>
      <c r="G45" s="410"/>
      <c r="H45" s="410"/>
      <c r="I45" s="413" t="str">
        <f t="shared" si="6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23"/>
        <v>-</v>
      </c>
      <c r="M45" s="415"/>
      <c r="N45" s="415"/>
      <c r="O45" s="160" t="str">
        <f t="shared" si="8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9"/>
        <v>OK</v>
      </c>
      <c r="AI45" s="22">
        <f t="shared" si="24"/>
        <v>0</v>
      </c>
      <c r="AJ45" s="22">
        <f t="shared" si="25"/>
        <v>0</v>
      </c>
      <c r="AK45" s="22">
        <f t="shared" si="26"/>
        <v>0</v>
      </c>
      <c r="AL45" s="22">
        <f t="shared" si="27"/>
        <v>0</v>
      </c>
      <c r="AM45" s="22">
        <f t="shared" si="28"/>
        <v>0</v>
      </c>
      <c r="AN45" s="22">
        <f t="shared" si="15"/>
        <v>0</v>
      </c>
      <c r="AO45" s="418" t="b">
        <f t="shared" si="16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29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30"/>
        <v>0</v>
      </c>
      <c r="AW45" s="67">
        <f t="shared" si="31"/>
        <v>0</v>
      </c>
      <c r="AX45" s="397">
        <f t="shared" si="32"/>
        <v>0</v>
      </c>
      <c r="AY45" s="32"/>
      <c r="AZ45" s="32"/>
      <c r="BA45" s="423" t="str">
        <f t="shared" si="33"/>
        <v xml:space="preserve"> </v>
      </c>
    </row>
    <row r="46" spans="1:53" s="339" customFormat="1" ht="15" x14ac:dyDescent="0.2">
      <c r="A46" s="409"/>
      <c r="B46" s="409"/>
      <c r="C46" s="410">
        <f t="shared" si="22"/>
        <v>25</v>
      </c>
      <c r="D46" s="411"/>
      <c r="E46" s="411"/>
      <c r="F46" s="411"/>
      <c r="G46" s="410"/>
      <c r="H46" s="410"/>
      <c r="I46" s="413" t="str">
        <f t="shared" si="6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23"/>
        <v>-</v>
      </c>
      <c r="M46" s="415"/>
      <c r="N46" s="415"/>
      <c r="O46" s="160" t="str">
        <f t="shared" si="8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9"/>
        <v>OK</v>
      </c>
      <c r="AI46" s="22">
        <f t="shared" si="24"/>
        <v>0</v>
      </c>
      <c r="AJ46" s="22">
        <f t="shared" si="25"/>
        <v>0</v>
      </c>
      <c r="AK46" s="22">
        <f t="shared" si="26"/>
        <v>0</v>
      </c>
      <c r="AL46" s="22">
        <f t="shared" si="27"/>
        <v>0</v>
      </c>
      <c r="AM46" s="22">
        <f t="shared" si="28"/>
        <v>0</v>
      </c>
      <c r="AN46" s="22">
        <f t="shared" si="15"/>
        <v>0</v>
      </c>
      <c r="AO46" s="418" t="b">
        <f t="shared" si="16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29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30"/>
        <v>0</v>
      </c>
      <c r="AW46" s="67">
        <f t="shared" si="31"/>
        <v>0</v>
      </c>
      <c r="AX46" s="397">
        <f t="shared" si="32"/>
        <v>0</v>
      </c>
      <c r="AY46" s="32"/>
      <c r="AZ46" s="32"/>
      <c r="BA46" s="423" t="str">
        <f t="shared" si="33"/>
        <v xml:space="preserve"> </v>
      </c>
    </row>
    <row r="47" spans="1:53" s="339" customFormat="1" ht="15" x14ac:dyDescent="0.2">
      <c r="A47" s="409"/>
      <c r="B47" s="409"/>
      <c r="C47" s="410">
        <f t="shared" si="22"/>
        <v>26</v>
      </c>
      <c r="D47" s="411"/>
      <c r="E47" s="411"/>
      <c r="F47" s="411"/>
      <c r="G47" s="410"/>
      <c r="H47" s="410"/>
      <c r="I47" s="413" t="str">
        <f t="shared" si="6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23"/>
        <v>-</v>
      </c>
      <c r="M47" s="415"/>
      <c r="N47" s="415"/>
      <c r="O47" s="160" t="str">
        <f t="shared" si="8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9"/>
        <v>OK</v>
      </c>
      <c r="AI47" s="22">
        <f t="shared" si="24"/>
        <v>0</v>
      </c>
      <c r="AJ47" s="22">
        <f t="shared" si="25"/>
        <v>0</v>
      </c>
      <c r="AK47" s="22">
        <f t="shared" si="26"/>
        <v>0</v>
      </c>
      <c r="AL47" s="22">
        <f t="shared" si="27"/>
        <v>0</v>
      </c>
      <c r="AM47" s="22">
        <f t="shared" si="28"/>
        <v>0</v>
      </c>
      <c r="AN47" s="22">
        <f t="shared" si="15"/>
        <v>0</v>
      </c>
      <c r="AO47" s="418" t="b">
        <f t="shared" si="16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29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30"/>
        <v>0</v>
      </c>
      <c r="AW47" s="67">
        <f t="shared" si="31"/>
        <v>0</v>
      </c>
      <c r="AX47" s="397">
        <f t="shared" si="32"/>
        <v>0</v>
      </c>
      <c r="AY47" s="32"/>
      <c r="AZ47" s="32"/>
      <c r="BA47" s="423" t="str">
        <f t="shared" si="33"/>
        <v xml:space="preserve"> </v>
      </c>
    </row>
    <row r="48" spans="1:53" s="339" customFormat="1" ht="15" x14ac:dyDescent="0.2">
      <c r="A48" s="409"/>
      <c r="B48" s="409"/>
      <c r="C48" s="410">
        <f t="shared" si="22"/>
        <v>27</v>
      </c>
      <c r="D48" s="411"/>
      <c r="E48" s="411"/>
      <c r="F48" s="411"/>
      <c r="G48" s="410"/>
      <c r="H48" s="410"/>
      <c r="I48" s="413" t="str">
        <f t="shared" si="6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23"/>
        <v>-</v>
      </c>
      <c r="M48" s="415"/>
      <c r="N48" s="415"/>
      <c r="O48" s="160" t="str">
        <f t="shared" si="8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9"/>
        <v>OK</v>
      </c>
      <c r="AI48" s="22">
        <f t="shared" si="24"/>
        <v>0</v>
      </c>
      <c r="AJ48" s="22">
        <f t="shared" si="25"/>
        <v>0</v>
      </c>
      <c r="AK48" s="22">
        <f t="shared" si="26"/>
        <v>0</v>
      </c>
      <c r="AL48" s="22">
        <f t="shared" si="27"/>
        <v>0</v>
      </c>
      <c r="AM48" s="22">
        <f t="shared" si="28"/>
        <v>0</v>
      </c>
      <c r="AN48" s="22">
        <f t="shared" si="15"/>
        <v>0</v>
      </c>
      <c r="AO48" s="418" t="b">
        <f t="shared" si="16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29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30"/>
        <v>0</v>
      </c>
      <c r="AW48" s="67">
        <f t="shared" si="31"/>
        <v>0</v>
      </c>
      <c r="AX48" s="397">
        <f t="shared" si="32"/>
        <v>0</v>
      </c>
      <c r="AY48" s="32"/>
      <c r="AZ48" s="32"/>
      <c r="BA48" s="423" t="str">
        <f t="shared" si="33"/>
        <v xml:space="preserve"> </v>
      </c>
    </row>
    <row r="49" spans="1:53" s="339" customFormat="1" ht="15" x14ac:dyDescent="0.2">
      <c r="A49" s="409"/>
      <c r="B49" s="409"/>
      <c r="C49" s="410">
        <f t="shared" si="22"/>
        <v>28</v>
      </c>
      <c r="D49" s="411"/>
      <c r="E49" s="411"/>
      <c r="F49" s="411"/>
      <c r="G49" s="410"/>
      <c r="H49" s="410"/>
      <c r="I49" s="413" t="str">
        <f t="shared" si="6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23"/>
        <v>-</v>
      </c>
      <c r="M49" s="415"/>
      <c r="N49" s="415"/>
      <c r="O49" s="160" t="str">
        <f t="shared" si="8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9"/>
        <v>OK</v>
      </c>
      <c r="AI49" s="22">
        <f t="shared" si="24"/>
        <v>0</v>
      </c>
      <c r="AJ49" s="22">
        <f t="shared" si="25"/>
        <v>0</v>
      </c>
      <c r="AK49" s="22">
        <f t="shared" si="26"/>
        <v>0</v>
      </c>
      <c r="AL49" s="22">
        <f t="shared" si="27"/>
        <v>0</v>
      </c>
      <c r="AM49" s="22">
        <f t="shared" si="28"/>
        <v>0</v>
      </c>
      <c r="AN49" s="22">
        <f t="shared" si="15"/>
        <v>0</v>
      </c>
      <c r="AO49" s="418" t="b">
        <f t="shared" si="16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29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30"/>
        <v>0</v>
      </c>
      <c r="AW49" s="67">
        <f t="shared" si="31"/>
        <v>0</v>
      </c>
      <c r="AX49" s="397">
        <f t="shared" si="32"/>
        <v>0</v>
      </c>
      <c r="AY49" s="32"/>
      <c r="AZ49" s="32"/>
      <c r="BA49" s="423" t="str">
        <f t="shared" si="33"/>
        <v xml:space="preserve"> </v>
      </c>
    </row>
    <row r="50" spans="1:53" s="339" customFormat="1" ht="15" x14ac:dyDescent="0.2">
      <c r="A50" s="409"/>
      <c r="B50" s="409"/>
      <c r="C50" s="410">
        <f t="shared" si="22"/>
        <v>29</v>
      </c>
      <c r="D50" s="411"/>
      <c r="E50" s="411"/>
      <c r="F50" s="411"/>
      <c r="G50" s="410"/>
      <c r="H50" s="410"/>
      <c r="I50" s="413" t="str">
        <f t="shared" si="6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23"/>
        <v>-</v>
      </c>
      <c r="M50" s="415"/>
      <c r="N50" s="415"/>
      <c r="O50" s="160" t="str">
        <f t="shared" si="8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9"/>
        <v>OK</v>
      </c>
      <c r="AI50" s="22">
        <f t="shared" si="24"/>
        <v>0</v>
      </c>
      <c r="AJ50" s="22">
        <f t="shared" si="25"/>
        <v>0</v>
      </c>
      <c r="AK50" s="22">
        <f t="shared" si="26"/>
        <v>0</v>
      </c>
      <c r="AL50" s="22">
        <f t="shared" si="27"/>
        <v>0</v>
      </c>
      <c r="AM50" s="22">
        <f t="shared" si="28"/>
        <v>0</v>
      </c>
      <c r="AN50" s="22">
        <f t="shared" si="15"/>
        <v>0</v>
      </c>
      <c r="AO50" s="418" t="b">
        <f t="shared" si="16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29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30"/>
        <v>0</v>
      </c>
      <c r="AW50" s="67">
        <f t="shared" si="31"/>
        <v>0</v>
      </c>
      <c r="AX50" s="397">
        <f t="shared" si="32"/>
        <v>0</v>
      </c>
      <c r="AY50" s="32"/>
      <c r="AZ50" s="32"/>
      <c r="BA50" s="423" t="str">
        <f t="shared" si="33"/>
        <v xml:space="preserve"> </v>
      </c>
    </row>
    <row r="51" spans="1:53" s="339" customFormat="1" ht="15" x14ac:dyDescent="0.2">
      <c r="A51" s="409"/>
      <c r="B51" s="409"/>
      <c r="C51" s="410">
        <f t="shared" si="22"/>
        <v>30</v>
      </c>
      <c r="D51" s="411"/>
      <c r="E51" s="411"/>
      <c r="F51" s="411"/>
      <c r="G51" s="410"/>
      <c r="H51" s="410"/>
      <c r="I51" s="413" t="str">
        <f t="shared" si="6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23"/>
        <v>-</v>
      </c>
      <c r="M51" s="415"/>
      <c r="N51" s="415"/>
      <c r="O51" s="160" t="str">
        <f t="shared" si="8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9"/>
        <v>OK</v>
      </c>
      <c r="AI51" s="22">
        <f t="shared" si="24"/>
        <v>0</v>
      </c>
      <c r="AJ51" s="22">
        <f t="shared" si="25"/>
        <v>0</v>
      </c>
      <c r="AK51" s="22">
        <f t="shared" si="26"/>
        <v>0</v>
      </c>
      <c r="AL51" s="22">
        <f t="shared" si="27"/>
        <v>0</v>
      </c>
      <c r="AM51" s="22">
        <f t="shared" si="28"/>
        <v>0</v>
      </c>
      <c r="AN51" s="22">
        <f t="shared" si="15"/>
        <v>0</v>
      </c>
      <c r="AO51" s="418" t="b">
        <f t="shared" si="16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29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30"/>
        <v>0</v>
      </c>
      <c r="AW51" s="67">
        <f t="shared" si="31"/>
        <v>0</v>
      </c>
      <c r="AX51" s="397">
        <f t="shared" si="32"/>
        <v>0</v>
      </c>
      <c r="AY51" s="32"/>
      <c r="AZ51" s="32"/>
      <c r="BA51" s="423" t="str">
        <f t="shared" si="33"/>
        <v xml:space="preserve"> </v>
      </c>
    </row>
    <row r="52" spans="1:53" s="339" customFormat="1" ht="15" x14ac:dyDescent="0.2">
      <c r="A52" s="409"/>
      <c r="B52" s="409"/>
      <c r="C52" s="410">
        <f t="shared" si="22"/>
        <v>31</v>
      </c>
      <c r="D52" s="411"/>
      <c r="E52" s="411"/>
      <c r="F52" s="411"/>
      <c r="G52" s="410"/>
      <c r="H52" s="410"/>
      <c r="I52" s="413" t="str">
        <f t="shared" si="6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23"/>
        <v>-</v>
      </c>
      <c r="M52" s="415"/>
      <c r="N52" s="415"/>
      <c r="O52" s="160" t="str">
        <f t="shared" si="8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9"/>
        <v>OK</v>
      </c>
      <c r="AI52" s="22">
        <f t="shared" si="24"/>
        <v>0</v>
      </c>
      <c r="AJ52" s="22">
        <f t="shared" si="25"/>
        <v>0</v>
      </c>
      <c r="AK52" s="22">
        <f t="shared" si="26"/>
        <v>0</v>
      </c>
      <c r="AL52" s="22">
        <f t="shared" si="27"/>
        <v>0</v>
      </c>
      <c r="AM52" s="22">
        <f t="shared" si="28"/>
        <v>0</v>
      </c>
      <c r="AN52" s="22">
        <f t="shared" si="15"/>
        <v>0</v>
      </c>
      <c r="AO52" s="418" t="b">
        <f t="shared" si="16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29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30"/>
        <v>0</v>
      </c>
      <c r="AW52" s="67">
        <f t="shared" si="31"/>
        <v>0</v>
      </c>
      <c r="AX52" s="397">
        <f t="shared" si="32"/>
        <v>0</v>
      </c>
      <c r="AY52" s="32"/>
      <c r="AZ52" s="32"/>
      <c r="BA52" s="423" t="str">
        <f t="shared" si="33"/>
        <v xml:space="preserve"> </v>
      </c>
    </row>
    <row r="53" spans="1:53" s="339" customFormat="1" ht="15" x14ac:dyDescent="0.2">
      <c r="A53" s="409"/>
      <c r="B53" s="409"/>
      <c r="C53" s="410">
        <f t="shared" si="22"/>
        <v>32</v>
      </c>
      <c r="D53" s="411"/>
      <c r="E53" s="411"/>
      <c r="F53" s="411"/>
      <c r="G53" s="410"/>
      <c r="H53" s="410"/>
      <c r="I53" s="413" t="str">
        <f t="shared" si="6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23"/>
        <v>-</v>
      </c>
      <c r="M53" s="415"/>
      <c r="N53" s="415"/>
      <c r="O53" s="160" t="str">
        <f t="shared" si="8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9"/>
        <v>OK</v>
      </c>
      <c r="AI53" s="22">
        <f t="shared" si="24"/>
        <v>0</v>
      </c>
      <c r="AJ53" s="22">
        <f t="shared" si="25"/>
        <v>0</v>
      </c>
      <c r="AK53" s="22">
        <f t="shared" si="26"/>
        <v>0</v>
      </c>
      <c r="AL53" s="22">
        <f t="shared" si="27"/>
        <v>0</v>
      </c>
      <c r="AM53" s="22">
        <f t="shared" si="28"/>
        <v>0</v>
      </c>
      <c r="AN53" s="22">
        <f t="shared" si="15"/>
        <v>0</v>
      </c>
      <c r="AO53" s="418" t="b">
        <f t="shared" si="16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29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30"/>
        <v>0</v>
      </c>
      <c r="AW53" s="67">
        <f t="shared" si="31"/>
        <v>0</v>
      </c>
      <c r="AX53" s="397">
        <f t="shared" si="32"/>
        <v>0</v>
      </c>
      <c r="AY53" s="32"/>
      <c r="AZ53" s="32"/>
      <c r="BA53" s="423" t="str">
        <f t="shared" si="33"/>
        <v xml:space="preserve"> </v>
      </c>
    </row>
    <row r="54" spans="1:53" s="339" customFormat="1" ht="15" x14ac:dyDescent="0.2">
      <c r="A54" s="409"/>
      <c r="B54" s="409"/>
      <c r="C54" s="410">
        <f t="shared" si="22"/>
        <v>33</v>
      </c>
      <c r="D54" s="411"/>
      <c r="E54" s="411"/>
      <c r="F54" s="411"/>
      <c r="G54" s="410"/>
      <c r="H54" s="410"/>
      <c r="I54" s="413" t="str">
        <f t="shared" si="6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23"/>
        <v>-</v>
      </c>
      <c r="M54" s="415"/>
      <c r="N54" s="415"/>
      <c r="O54" s="160" t="str">
        <f t="shared" si="8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9"/>
        <v>OK</v>
      </c>
      <c r="AI54" s="22">
        <f t="shared" si="24"/>
        <v>0</v>
      </c>
      <c r="AJ54" s="22">
        <f t="shared" si="25"/>
        <v>0</v>
      </c>
      <c r="AK54" s="22">
        <f t="shared" si="26"/>
        <v>0</v>
      </c>
      <c r="AL54" s="22">
        <f t="shared" si="27"/>
        <v>0</v>
      </c>
      <c r="AM54" s="22">
        <f t="shared" si="28"/>
        <v>0</v>
      </c>
      <c r="AN54" s="22">
        <f t="shared" si="15"/>
        <v>0</v>
      </c>
      <c r="AO54" s="418" t="b">
        <f t="shared" si="16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29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30"/>
        <v>0</v>
      </c>
      <c r="AW54" s="67">
        <f t="shared" si="31"/>
        <v>0</v>
      </c>
      <c r="AX54" s="397">
        <f t="shared" si="32"/>
        <v>0</v>
      </c>
      <c r="AY54" s="32"/>
      <c r="AZ54" s="32"/>
      <c r="BA54" s="423" t="str">
        <f t="shared" si="33"/>
        <v xml:space="preserve"> </v>
      </c>
    </row>
    <row r="55" spans="1:53" s="339" customFormat="1" ht="15" x14ac:dyDescent="0.2">
      <c r="A55" s="409"/>
      <c r="B55" s="409"/>
      <c r="C55" s="410">
        <f t="shared" si="22"/>
        <v>34</v>
      </c>
      <c r="D55" s="411"/>
      <c r="E55" s="411"/>
      <c r="F55" s="411"/>
      <c r="G55" s="410"/>
      <c r="H55" s="410"/>
      <c r="I55" s="413" t="str">
        <f t="shared" si="6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23"/>
        <v>-</v>
      </c>
      <c r="M55" s="415"/>
      <c r="N55" s="415"/>
      <c r="O55" s="160" t="str">
        <f t="shared" si="8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9"/>
        <v>OK</v>
      </c>
      <c r="AI55" s="22">
        <f t="shared" si="24"/>
        <v>0</v>
      </c>
      <c r="AJ55" s="22">
        <f t="shared" si="25"/>
        <v>0</v>
      </c>
      <c r="AK55" s="22">
        <f t="shared" si="26"/>
        <v>0</v>
      </c>
      <c r="AL55" s="22">
        <f t="shared" si="27"/>
        <v>0</v>
      </c>
      <c r="AM55" s="22">
        <f t="shared" si="28"/>
        <v>0</v>
      </c>
      <c r="AN55" s="22">
        <f t="shared" si="15"/>
        <v>0</v>
      </c>
      <c r="AO55" s="418" t="b">
        <f t="shared" si="16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29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30"/>
        <v>0</v>
      </c>
      <c r="AW55" s="67">
        <f t="shared" si="31"/>
        <v>0</v>
      </c>
      <c r="AX55" s="397">
        <f t="shared" si="32"/>
        <v>0</v>
      </c>
      <c r="AY55" s="32"/>
      <c r="AZ55" s="32"/>
      <c r="BA55" s="423" t="str">
        <f t="shared" si="33"/>
        <v xml:space="preserve"> </v>
      </c>
    </row>
    <row r="56" spans="1:53" s="339" customFormat="1" ht="15" x14ac:dyDescent="0.2">
      <c r="A56" s="409"/>
      <c r="B56" s="409"/>
      <c r="C56" s="410">
        <f t="shared" si="22"/>
        <v>35</v>
      </c>
      <c r="D56" s="411"/>
      <c r="E56" s="411"/>
      <c r="F56" s="411"/>
      <c r="G56" s="410"/>
      <c r="H56" s="410"/>
      <c r="I56" s="413" t="str">
        <f t="shared" si="6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23"/>
        <v>-</v>
      </c>
      <c r="M56" s="415"/>
      <c r="N56" s="415"/>
      <c r="O56" s="160" t="str">
        <f t="shared" si="8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9"/>
        <v>OK</v>
      </c>
      <c r="AI56" s="22">
        <f t="shared" si="24"/>
        <v>0</v>
      </c>
      <c r="AJ56" s="22">
        <f t="shared" si="25"/>
        <v>0</v>
      </c>
      <c r="AK56" s="22">
        <f t="shared" si="26"/>
        <v>0</v>
      </c>
      <c r="AL56" s="22">
        <f t="shared" si="27"/>
        <v>0</v>
      </c>
      <c r="AM56" s="22">
        <f t="shared" si="28"/>
        <v>0</v>
      </c>
      <c r="AN56" s="22">
        <f t="shared" si="15"/>
        <v>0</v>
      </c>
      <c r="AO56" s="418" t="b">
        <f t="shared" si="16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29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30"/>
        <v>0</v>
      </c>
      <c r="AW56" s="67">
        <f t="shared" si="31"/>
        <v>0</v>
      </c>
      <c r="AX56" s="397">
        <f t="shared" si="32"/>
        <v>0</v>
      </c>
      <c r="AY56" s="32"/>
      <c r="AZ56" s="32"/>
      <c r="BA56" s="423" t="str">
        <f t="shared" si="33"/>
        <v xml:space="preserve"> </v>
      </c>
    </row>
    <row r="57" spans="1:53" s="339" customFormat="1" ht="15" x14ac:dyDescent="0.2">
      <c r="A57" s="409"/>
      <c r="B57" s="409"/>
      <c r="C57" s="410">
        <f t="shared" si="22"/>
        <v>36</v>
      </c>
      <c r="D57" s="411"/>
      <c r="E57" s="411"/>
      <c r="F57" s="411"/>
      <c r="G57" s="410"/>
      <c r="H57" s="410"/>
      <c r="I57" s="413" t="str">
        <f t="shared" si="6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23"/>
        <v>-</v>
      </c>
      <c r="M57" s="415"/>
      <c r="N57" s="415"/>
      <c r="O57" s="160" t="str">
        <f t="shared" si="8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9"/>
        <v>OK</v>
      </c>
      <c r="AI57" s="22">
        <f t="shared" si="24"/>
        <v>0</v>
      </c>
      <c r="AJ57" s="22">
        <f t="shared" si="25"/>
        <v>0</v>
      </c>
      <c r="AK57" s="22">
        <f t="shared" si="26"/>
        <v>0</v>
      </c>
      <c r="AL57" s="22">
        <f t="shared" si="27"/>
        <v>0</v>
      </c>
      <c r="AM57" s="22">
        <f t="shared" si="28"/>
        <v>0</v>
      </c>
      <c r="AN57" s="22">
        <f t="shared" si="15"/>
        <v>0</v>
      </c>
      <c r="AO57" s="418" t="b">
        <f t="shared" si="16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29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30"/>
        <v>0</v>
      </c>
      <c r="AW57" s="67">
        <f t="shared" si="31"/>
        <v>0</v>
      </c>
      <c r="AX57" s="397">
        <f t="shared" si="32"/>
        <v>0</v>
      </c>
      <c r="AY57" s="32"/>
      <c r="AZ57" s="32"/>
      <c r="BA57" s="423" t="str">
        <f t="shared" si="33"/>
        <v xml:space="preserve"> </v>
      </c>
    </row>
    <row r="58" spans="1:53" s="339" customFormat="1" ht="15" x14ac:dyDescent="0.2">
      <c r="A58" s="409"/>
      <c r="B58" s="409"/>
      <c r="C58" s="410">
        <f t="shared" si="22"/>
        <v>37</v>
      </c>
      <c r="D58" s="411"/>
      <c r="E58" s="411"/>
      <c r="F58" s="411"/>
      <c r="G58" s="410"/>
      <c r="H58" s="410"/>
      <c r="I58" s="413" t="str">
        <f t="shared" si="6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23"/>
        <v>-</v>
      </c>
      <c r="M58" s="415"/>
      <c r="N58" s="415"/>
      <c r="O58" s="160" t="str">
        <f t="shared" si="8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9"/>
        <v>OK</v>
      </c>
      <c r="AI58" s="22">
        <f t="shared" si="24"/>
        <v>0</v>
      </c>
      <c r="AJ58" s="22">
        <f t="shared" si="25"/>
        <v>0</v>
      </c>
      <c r="AK58" s="22">
        <f t="shared" si="26"/>
        <v>0</v>
      </c>
      <c r="AL58" s="22">
        <f t="shared" si="27"/>
        <v>0</v>
      </c>
      <c r="AM58" s="22">
        <f t="shared" si="28"/>
        <v>0</v>
      </c>
      <c r="AN58" s="22">
        <f t="shared" si="15"/>
        <v>0</v>
      </c>
      <c r="AO58" s="418" t="b">
        <f t="shared" si="16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29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30"/>
        <v>0</v>
      </c>
      <c r="AW58" s="67">
        <f t="shared" si="31"/>
        <v>0</v>
      </c>
      <c r="AX58" s="397">
        <f t="shared" si="32"/>
        <v>0</v>
      </c>
      <c r="AY58" s="32"/>
      <c r="AZ58" s="32"/>
      <c r="BA58" s="423" t="str">
        <f t="shared" si="33"/>
        <v xml:space="preserve"> </v>
      </c>
    </row>
    <row r="59" spans="1:53" s="339" customFormat="1" ht="15" x14ac:dyDescent="0.2">
      <c r="A59" s="409"/>
      <c r="B59" s="409"/>
      <c r="C59" s="410">
        <f t="shared" si="22"/>
        <v>38</v>
      </c>
      <c r="D59" s="411"/>
      <c r="E59" s="411"/>
      <c r="F59" s="411"/>
      <c r="G59" s="410"/>
      <c r="H59" s="410"/>
      <c r="I59" s="413" t="str">
        <f t="shared" si="6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23"/>
        <v>-</v>
      </c>
      <c r="M59" s="415"/>
      <c r="N59" s="415"/>
      <c r="O59" s="160" t="str">
        <f t="shared" si="8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9"/>
        <v>OK</v>
      </c>
      <c r="AI59" s="22">
        <f t="shared" si="24"/>
        <v>0</v>
      </c>
      <c r="AJ59" s="22">
        <f t="shared" si="25"/>
        <v>0</v>
      </c>
      <c r="AK59" s="22">
        <f t="shared" si="26"/>
        <v>0</v>
      </c>
      <c r="AL59" s="22">
        <f t="shared" si="27"/>
        <v>0</v>
      </c>
      <c r="AM59" s="22">
        <f t="shared" si="28"/>
        <v>0</v>
      </c>
      <c r="AN59" s="22">
        <f t="shared" si="15"/>
        <v>0</v>
      </c>
      <c r="AO59" s="418" t="b">
        <f t="shared" si="16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29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30"/>
        <v>0</v>
      </c>
      <c r="AW59" s="67">
        <f t="shared" si="31"/>
        <v>0</v>
      </c>
      <c r="AX59" s="397">
        <f t="shared" si="32"/>
        <v>0</v>
      </c>
      <c r="AY59" s="32"/>
      <c r="AZ59" s="32"/>
      <c r="BA59" s="423" t="str">
        <f t="shared" si="33"/>
        <v xml:space="preserve"> </v>
      </c>
    </row>
    <row r="60" spans="1:53" s="339" customFormat="1" ht="15" x14ac:dyDescent="0.2">
      <c r="A60" s="409"/>
      <c r="B60" s="409"/>
      <c r="C60" s="410">
        <f t="shared" si="22"/>
        <v>39</v>
      </c>
      <c r="D60" s="411"/>
      <c r="E60" s="411"/>
      <c r="F60" s="411"/>
      <c r="G60" s="410"/>
      <c r="H60" s="410"/>
      <c r="I60" s="413" t="str">
        <f t="shared" si="6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23"/>
        <v>-</v>
      </c>
      <c r="M60" s="415"/>
      <c r="N60" s="415"/>
      <c r="O60" s="160" t="str">
        <f t="shared" si="8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9"/>
        <v>OK</v>
      </c>
      <c r="AI60" s="22">
        <f t="shared" si="24"/>
        <v>0</v>
      </c>
      <c r="AJ60" s="22">
        <f t="shared" si="25"/>
        <v>0</v>
      </c>
      <c r="AK60" s="22">
        <f t="shared" si="26"/>
        <v>0</v>
      </c>
      <c r="AL60" s="22">
        <f t="shared" si="27"/>
        <v>0</v>
      </c>
      <c r="AM60" s="22">
        <f t="shared" si="28"/>
        <v>0</v>
      </c>
      <c r="AN60" s="22">
        <f t="shared" si="15"/>
        <v>0</v>
      </c>
      <c r="AO60" s="418" t="b">
        <f t="shared" si="16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29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30"/>
        <v>0</v>
      </c>
      <c r="AW60" s="67">
        <f t="shared" si="31"/>
        <v>0</v>
      </c>
      <c r="AX60" s="397">
        <f t="shared" si="32"/>
        <v>0</v>
      </c>
      <c r="AY60" s="32"/>
      <c r="AZ60" s="32"/>
      <c r="BA60" s="423" t="str">
        <f t="shared" si="33"/>
        <v xml:space="preserve"> </v>
      </c>
    </row>
    <row r="61" spans="1:53" s="339" customFormat="1" ht="15" x14ac:dyDescent="0.2">
      <c r="A61" s="409"/>
      <c r="B61" s="409"/>
      <c r="C61" s="410">
        <f t="shared" si="22"/>
        <v>40</v>
      </c>
      <c r="D61" s="411"/>
      <c r="E61" s="411"/>
      <c r="F61" s="411"/>
      <c r="G61" s="410"/>
      <c r="H61" s="410"/>
      <c r="I61" s="413" t="str">
        <f t="shared" si="6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23"/>
        <v>-</v>
      </c>
      <c r="M61" s="415"/>
      <c r="N61" s="415"/>
      <c r="O61" s="160" t="str">
        <f t="shared" si="8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9"/>
        <v>OK</v>
      </c>
      <c r="AI61" s="22">
        <f t="shared" si="24"/>
        <v>0</v>
      </c>
      <c r="AJ61" s="22">
        <f t="shared" si="25"/>
        <v>0</v>
      </c>
      <c r="AK61" s="22">
        <f t="shared" si="26"/>
        <v>0</v>
      </c>
      <c r="AL61" s="22">
        <f t="shared" si="27"/>
        <v>0</v>
      </c>
      <c r="AM61" s="22">
        <f t="shared" si="28"/>
        <v>0</v>
      </c>
      <c r="AN61" s="22">
        <f t="shared" si="15"/>
        <v>0</v>
      </c>
      <c r="AO61" s="418" t="b">
        <f t="shared" si="16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29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30"/>
        <v>0</v>
      </c>
      <c r="AW61" s="67">
        <f t="shared" si="31"/>
        <v>0</v>
      </c>
      <c r="AX61" s="397">
        <f t="shared" si="32"/>
        <v>0</v>
      </c>
      <c r="AY61" s="32"/>
      <c r="AZ61" s="32"/>
      <c r="BA61" s="423" t="str">
        <f t="shared" si="33"/>
        <v xml:space="preserve"> </v>
      </c>
    </row>
    <row r="62" spans="1:53" s="339" customFormat="1" ht="15" x14ac:dyDescent="0.2">
      <c r="A62" s="409"/>
      <c r="B62" s="409"/>
      <c r="C62" s="410">
        <f t="shared" si="22"/>
        <v>41</v>
      </c>
      <c r="D62" s="411"/>
      <c r="E62" s="411"/>
      <c r="F62" s="411"/>
      <c r="G62" s="410"/>
      <c r="H62" s="410"/>
      <c r="I62" s="413" t="str">
        <f t="shared" si="6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23"/>
        <v>-</v>
      </c>
      <c r="M62" s="415"/>
      <c r="N62" s="415"/>
      <c r="O62" s="160" t="str">
        <f t="shared" si="8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9"/>
        <v>OK</v>
      </c>
      <c r="AI62" s="22">
        <f t="shared" si="24"/>
        <v>0</v>
      </c>
      <c r="AJ62" s="22">
        <f t="shared" si="25"/>
        <v>0</v>
      </c>
      <c r="AK62" s="22">
        <f t="shared" si="26"/>
        <v>0</v>
      </c>
      <c r="AL62" s="22">
        <f t="shared" si="27"/>
        <v>0</v>
      </c>
      <c r="AM62" s="22">
        <f t="shared" si="28"/>
        <v>0</v>
      </c>
      <c r="AN62" s="22">
        <f t="shared" si="15"/>
        <v>0</v>
      </c>
      <c r="AO62" s="418" t="b">
        <f t="shared" si="16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29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30"/>
        <v>0</v>
      </c>
      <c r="AW62" s="67">
        <f t="shared" si="31"/>
        <v>0</v>
      </c>
      <c r="AX62" s="397">
        <f t="shared" si="32"/>
        <v>0</v>
      </c>
      <c r="AY62" s="32"/>
      <c r="AZ62" s="32"/>
      <c r="BA62" s="423" t="str">
        <f t="shared" si="33"/>
        <v xml:space="preserve"> </v>
      </c>
    </row>
    <row r="63" spans="1:53" s="339" customFormat="1" ht="15" x14ac:dyDescent="0.2">
      <c r="A63" s="409"/>
      <c r="B63" s="409"/>
      <c r="C63" s="410">
        <f t="shared" si="22"/>
        <v>42</v>
      </c>
      <c r="D63" s="411"/>
      <c r="E63" s="411"/>
      <c r="F63" s="411"/>
      <c r="G63" s="410"/>
      <c r="H63" s="410"/>
      <c r="I63" s="413" t="str">
        <f t="shared" si="6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23"/>
        <v>-</v>
      </c>
      <c r="M63" s="415"/>
      <c r="N63" s="415"/>
      <c r="O63" s="160" t="str">
        <f t="shared" si="8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9"/>
        <v>OK</v>
      </c>
      <c r="AI63" s="22">
        <f t="shared" si="24"/>
        <v>0</v>
      </c>
      <c r="AJ63" s="22">
        <f t="shared" si="25"/>
        <v>0</v>
      </c>
      <c r="AK63" s="22">
        <f t="shared" si="26"/>
        <v>0</v>
      </c>
      <c r="AL63" s="22">
        <f t="shared" si="27"/>
        <v>0</v>
      </c>
      <c r="AM63" s="22">
        <f t="shared" si="28"/>
        <v>0</v>
      </c>
      <c r="AN63" s="22">
        <f t="shared" si="15"/>
        <v>0</v>
      </c>
      <c r="AO63" s="418" t="b">
        <f t="shared" si="16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29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30"/>
        <v>0</v>
      </c>
      <c r="AW63" s="67">
        <f t="shared" si="31"/>
        <v>0</v>
      </c>
      <c r="AX63" s="397">
        <f t="shared" si="32"/>
        <v>0</v>
      </c>
      <c r="AY63" s="32"/>
      <c r="AZ63" s="32"/>
      <c r="BA63" s="423" t="str">
        <f t="shared" si="33"/>
        <v xml:space="preserve"> </v>
      </c>
    </row>
    <row r="64" spans="1:53" s="339" customFormat="1" ht="15" x14ac:dyDescent="0.2">
      <c r="A64" s="409"/>
      <c r="B64" s="409"/>
      <c r="C64" s="410">
        <f t="shared" si="22"/>
        <v>43</v>
      </c>
      <c r="D64" s="411"/>
      <c r="E64" s="411"/>
      <c r="F64" s="411"/>
      <c r="G64" s="410"/>
      <c r="H64" s="410"/>
      <c r="I64" s="413" t="str">
        <f t="shared" si="6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23"/>
        <v>-</v>
      </c>
      <c r="M64" s="415"/>
      <c r="N64" s="415"/>
      <c r="O64" s="160" t="str">
        <f t="shared" si="8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9"/>
        <v>OK</v>
      </c>
      <c r="AI64" s="22">
        <f t="shared" si="24"/>
        <v>0</v>
      </c>
      <c r="AJ64" s="22">
        <f t="shared" si="25"/>
        <v>0</v>
      </c>
      <c r="AK64" s="22">
        <f t="shared" si="26"/>
        <v>0</v>
      </c>
      <c r="AL64" s="22">
        <f t="shared" si="27"/>
        <v>0</v>
      </c>
      <c r="AM64" s="22">
        <f t="shared" si="28"/>
        <v>0</v>
      </c>
      <c r="AN64" s="22">
        <f t="shared" si="15"/>
        <v>0</v>
      </c>
      <c r="AO64" s="418" t="b">
        <f t="shared" si="16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29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30"/>
        <v>0</v>
      </c>
      <c r="AW64" s="67">
        <f t="shared" si="31"/>
        <v>0</v>
      </c>
      <c r="AX64" s="397">
        <f t="shared" si="32"/>
        <v>0</v>
      </c>
      <c r="AY64" s="32"/>
      <c r="AZ64" s="32"/>
      <c r="BA64" s="423" t="str">
        <f t="shared" si="33"/>
        <v xml:space="preserve"> </v>
      </c>
    </row>
    <row r="65" spans="1:53" s="339" customFormat="1" ht="15" x14ac:dyDescent="0.2">
      <c r="A65" s="409"/>
      <c r="B65" s="409"/>
      <c r="C65" s="410">
        <f t="shared" si="22"/>
        <v>44</v>
      </c>
      <c r="D65" s="411"/>
      <c r="E65" s="411"/>
      <c r="F65" s="411"/>
      <c r="G65" s="410"/>
      <c r="H65" s="410"/>
      <c r="I65" s="413" t="str">
        <f t="shared" si="6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23"/>
        <v>-</v>
      </c>
      <c r="M65" s="415"/>
      <c r="N65" s="415"/>
      <c r="O65" s="160" t="str">
        <f t="shared" si="8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9"/>
        <v>OK</v>
      </c>
      <c r="AI65" s="22">
        <f t="shared" si="24"/>
        <v>0</v>
      </c>
      <c r="AJ65" s="22">
        <f t="shared" si="25"/>
        <v>0</v>
      </c>
      <c r="AK65" s="22">
        <f t="shared" si="26"/>
        <v>0</v>
      </c>
      <c r="AL65" s="22">
        <f t="shared" si="27"/>
        <v>0</v>
      </c>
      <c r="AM65" s="22">
        <f t="shared" si="28"/>
        <v>0</v>
      </c>
      <c r="AN65" s="22">
        <f t="shared" si="15"/>
        <v>0</v>
      </c>
      <c r="AO65" s="418" t="b">
        <f t="shared" si="16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29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30"/>
        <v>0</v>
      </c>
      <c r="AW65" s="67">
        <f t="shared" si="31"/>
        <v>0</v>
      </c>
      <c r="AX65" s="397">
        <f t="shared" si="32"/>
        <v>0</v>
      </c>
      <c r="AY65" s="32"/>
      <c r="AZ65" s="32"/>
      <c r="BA65" s="423" t="str">
        <f t="shared" si="33"/>
        <v xml:space="preserve"> </v>
      </c>
    </row>
    <row r="66" spans="1:53" s="339" customFormat="1" ht="15" x14ac:dyDescent="0.2">
      <c r="A66" s="409"/>
      <c r="B66" s="409"/>
      <c r="C66" s="410">
        <f t="shared" si="22"/>
        <v>45</v>
      </c>
      <c r="D66" s="411"/>
      <c r="E66" s="411"/>
      <c r="F66" s="411"/>
      <c r="G66" s="410"/>
      <c r="H66" s="410"/>
      <c r="I66" s="413" t="str">
        <f t="shared" si="6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23"/>
        <v>-</v>
      </c>
      <c r="M66" s="415"/>
      <c r="N66" s="415"/>
      <c r="O66" s="160" t="str">
        <f t="shared" si="8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9"/>
        <v>OK</v>
      </c>
      <c r="AI66" s="22">
        <f t="shared" si="24"/>
        <v>0</v>
      </c>
      <c r="AJ66" s="22">
        <f t="shared" si="25"/>
        <v>0</v>
      </c>
      <c r="AK66" s="22">
        <f t="shared" si="26"/>
        <v>0</v>
      </c>
      <c r="AL66" s="22">
        <f t="shared" si="27"/>
        <v>0</v>
      </c>
      <c r="AM66" s="22">
        <f t="shared" si="28"/>
        <v>0</v>
      </c>
      <c r="AN66" s="22">
        <f t="shared" si="15"/>
        <v>0</v>
      </c>
      <c r="AO66" s="418" t="b">
        <f t="shared" si="16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29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30"/>
        <v>0</v>
      </c>
      <c r="AW66" s="67">
        <f t="shared" si="31"/>
        <v>0</v>
      </c>
      <c r="AX66" s="397">
        <f t="shared" si="32"/>
        <v>0</v>
      </c>
      <c r="AY66" s="32"/>
      <c r="AZ66" s="32"/>
      <c r="BA66" s="423" t="str">
        <f t="shared" si="33"/>
        <v xml:space="preserve"> </v>
      </c>
    </row>
    <row r="67" spans="1:53" s="339" customFormat="1" ht="15" x14ac:dyDescent="0.2">
      <c r="A67" s="409"/>
      <c r="B67" s="409"/>
      <c r="C67" s="410">
        <f t="shared" si="22"/>
        <v>46</v>
      </c>
      <c r="D67" s="411"/>
      <c r="E67" s="411"/>
      <c r="F67" s="411"/>
      <c r="G67" s="410"/>
      <c r="H67" s="410"/>
      <c r="I67" s="413" t="str">
        <f t="shared" si="6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23"/>
        <v>-</v>
      </c>
      <c r="M67" s="415"/>
      <c r="N67" s="415"/>
      <c r="O67" s="160" t="str">
        <f t="shared" si="8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9"/>
        <v>OK</v>
      </c>
      <c r="AI67" s="22">
        <f t="shared" si="24"/>
        <v>0</v>
      </c>
      <c r="AJ67" s="22">
        <f t="shared" si="25"/>
        <v>0</v>
      </c>
      <c r="AK67" s="22">
        <f t="shared" si="26"/>
        <v>0</v>
      </c>
      <c r="AL67" s="22">
        <f t="shared" si="27"/>
        <v>0</v>
      </c>
      <c r="AM67" s="22">
        <f t="shared" si="28"/>
        <v>0</v>
      </c>
      <c r="AN67" s="22">
        <f t="shared" si="15"/>
        <v>0</v>
      </c>
      <c r="AO67" s="418" t="b">
        <f t="shared" si="16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29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30"/>
        <v>0</v>
      </c>
      <c r="AW67" s="67">
        <f t="shared" si="31"/>
        <v>0</v>
      </c>
      <c r="AX67" s="397">
        <f t="shared" si="32"/>
        <v>0</v>
      </c>
      <c r="AY67" s="32"/>
      <c r="AZ67" s="32"/>
      <c r="BA67" s="423" t="str">
        <f t="shared" si="33"/>
        <v xml:space="preserve"> </v>
      </c>
    </row>
    <row r="68" spans="1:53" s="339" customFormat="1" ht="15" x14ac:dyDescent="0.2">
      <c r="A68" s="409"/>
      <c r="B68" s="409"/>
      <c r="C68" s="410">
        <f t="shared" si="22"/>
        <v>47</v>
      </c>
      <c r="D68" s="411"/>
      <c r="E68" s="411"/>
      <c r="F68" s="411"/>
      <c r="G68" s="410"/>
      <c r="H68" s="410"/>
      <c r="I68" s="413" t="str">
        <f t="shared" si="6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23"/>
        <v>-</v>
      </c>
      <c r="M68" s="415"/>
      <c r="N68" s="415"/>
      <c r="O68" s="160" t="str">
        <f t="shared" si="8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9"/>
        <v>OK</v>
      </c>
      <c r="AI68" s="22">
        <f t="shared" si="24"/>
        <v>0</v>
      </c>
      <c r="AJ68" s="22">
        <f t="shared" si="25"/>
        <v>0</v>
      </c>
      <c r="AK68" s="22">
        <f t="shared" si="26"/>
        <v>0</v>
      </c>
      <c r="AL68" s="22">
        <f t="shared" si="27"/>
        <v>0</v>
      </c>
      <c r="AM68" s="22">
        <f t="shared" si="28"/>
        <v>0</v>
      </c>
      <c r="AN68" s="22">
        <f t="shared" si="15"/>
        <v>0</v>
      </c>
      <c r="AO68" s="418" t="b">
        <f t="shared" si="16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29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30"/>
        <v>0</v>
      </c>
      <c r="AW68" s="67">
        <f t="shared" si="31"/>
        <v>0</v>
      </c>
      <c r="AX68" s="397">
        <f t="shared" si="32"/>
        <v>0</v>
      </c>
      <c r="AY68" s="32"/>
      <c r="AZ68" s="32"/>
      <c r="BA68" s="423" t="str">
        <f t="shared" si="33"/>
        <v xml:space="preserve"> </v>
      </c>
    </row>
    <row r="69" spans="1:53" s="339" customFormat="1" ht="15" x14ac:dyDescent="0.2">
      <c r="A69" s="409"/>
      <c r="B69" s="409"/>
      <c r="C69" s="410">
        <f t="shared" si="22"/>
        <v>48</v>
      </c>
      <c r="D69" s="411"/>
      <c r="E69" s="411"/>
      <c r="F69" s="411"/>
      <c r="G69" s="410"/>
      <c r="H69" s="410"/>
      <c r="I69" s="413" t="str">
        <f t="shared" si="6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23"/>
        <v>-</v>
      </c>
      <c r="M69" s="415"/>
      <c r="N69" s="415"/>
      <c r="O69" s="160" t="str">
        <f t="shared" si="8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9"/>
        <v>OK</v>
      </c>
      <c r="AI69" s="22">
        <f t="shared" si="24"/>
        <v>0</v>
      </c>
      <c r="AJ69" s="22">
        <f t="shared" si="25"/>
        <v>0</v>
      </c>
      <c r="AK69" s="22">
        <f t="shared" si="26"/>
        <v>0</v>
      </c>
      <c r="AL69" s="22">
        <f t="shared" si="27"/>
        <v>0</v>
      </c>
      <c r="AM69" s="22">
        <f t="shared" si="28"/>
        <v>0</v>
      </c>
      <c r="AN69" s="22">
        <f t="shared" si="15"/>
        <v>0</v>
      </c>
      <c r="AO69" s="418" t="b">
        <f t="shared" si="16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29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30"/>
        <v>0</v>
      </c>
      <c r="AW69" s="67">
        <f t="shared" si="31"/>
        <v>0</v>
      </c>
      <c r="AX69" s="397">
        <f t="shared" si="32"/>
        <v>0</v>
      </c>
      <c r="AY69" s="32"/>
      <c r="AZ69" s="32"/>
      <c r="BA69" s="423" t="str">
        <f t="shared" si="33"/>
        <v xml:space="preserve"> </v>
      </c>
    </row>
    <row r="70" spans="1:53" s="339" customFormat="1" ht="15" x14ac:dyDescent="0.2">
      <c r="A70" s="32"/>
      <c r="B70" s="32"/>
      <c r="C70" s="410">
        <f t="shared" si="22"/>
        <v>49</v>
      </c>
      <c r="D70" s="424"/>
      <c r="E70" s="424"/>
      <c r="F70" s="424"/>
      <c r="G70" s="410"/>
      <c r="H70" s="410"/>
      <c r="I70" s="413" t="str">
        <f t="shared" si="6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23"/>
        <v>-</v>
      </c>
      <c r="M70" s="415"/>
      <c r="N70" s="415"/>
      <c r="O70" s="160" t="str">
        <f t="shared" si="8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9"/>
        <v>OK</v>
      </c>
      <c r="AI70" s="22">
        <f t="shared" si="24"/>
        <v>0</v>
      </c>
      <c r="AJ70" s="22">
        <f t="shared" si="25"/>
        <v>0</v>
      </c>
      <c r="AK70" s="22">
        <f t="shared" si="26"/>
        <v>0</v>
      </c>
      <c r="AL70" s="22">
        <f t="shared" si="27"/>
        <v>0</v>
      </c>
      <c r="AM70" s="22">
        <f t="shared" si="28"/>
        <v>0</v>
      </c>
      <c r="AN70" s="22">
        <f t="shared" si="15"/>
        <v>0</v>
      </c>
      <c r="AO70" s="418" t="b">
        <f t="shared" si="16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29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30"/>
        <v>0</v>
      </c>
      <c r="AW70" s="67">
        <f t="shared" si="31"/>
        <v>0</v>
      </c>
      <c r="AX70" s="397">
        <f t="shared" si="32"/>
        <v>0</v>
      </c>
      <c r="AY70" s="32"/>
      <c r="AZ70" s="32"/>
      <c r="BA70" s="423" t="str">
        <f t="shared" si="33"/>
        <v xml:space="preserve"> </v>
      </c>
    </row>
    <row r="71" spans="1:53" s="339" customFormat="1" ht="15" x14ac:dyDescent="0.2">
      <c r="A71" s="32"/>
      <c r="B71" s="32"/>
      <c r="C71" s="410">
        <f t="shared" si="22"/>
        <v>50</v>
      </c>
      <c r="D71" s="424"/>
      <c r="E71" s="424"/>
      <c r="F71" s="424"/>
      <c r="G71" s="410"/>
      <c r="H71" s="410"/>
      <c r="I71" s="413" t="str">
        <f t="shared" si="6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23"/>
        <v>-</v>
      </c>
      <c r="M71" s="415"/>
      <c r="N71" s="415"/>
      <c r="O71" s="160" t="str">
        <f t="shared" si="8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9"/>
        <v>OK</v>
      </c>
      <c r="AI71" s="22">
        <f t="shared" si="24"/>
        <v>0</v>
      </c>
      <c r="AJ71" s="22">
        <f t="shared" si="25"/>
        <v>0</v>
      </c>
      <c r="AK71" s="22">
        <f t="shared" si="26"/>
        <v>0</v>
      </c>
      <c r="AL71" s="22">
        <f t="shared" si="27"/>
        <v>0</v>
      </c>
      <c r="AM71" s="22">
        <f t="shared" si="28"/>
        <v>0</v>
      </c>
      <c r="AN71" s="22">
        <f t="shared" si="15"/>
        <v>0</v>
      </c>
      <c r="AO71" s="418" t="b">
        <f t="shared" si="16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29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30"/>
        <v>0</v>
      </c>
      <c r="AW71" s="67">
        <f t="shared" si="31"/>
        <v>0</v>
      </c>
      <c r="AX71" s="397">
        <f t="shared" si="32"/>
        <v>0</v>
      </c>
      <c r="AY71" s="32"/>
      <c r="AZ71" s="32"/>
      <c r="BA71" s="423" t="str">
        <f t="shared" si="33"/>
        <v xml:space="preserve"> </v>
      </c>
    </row>
    <row r="72" spans="1:53" s="339" customFormat="1" ht="15" x14ac:dyDescent="0.2">
      <c r="A72" s="32"/>
      <c r="B72" s="32"/>
      <c r="C72" s="410">
        <f t="shared" si="22"/>
        <v>51</v>
      </c>
      <c r="D72" s="424"/>
      <c r="E72" s="424"/>
      <c r="F72" s="424"/>
      <c r="G72" s="410"/>
      <c r="H72" s="410"/>
      <c r="I72" s="413" t="str">
        <f t="shared" si="6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23"/>
        <v>-</v>
      </c>
      <c r="M72" s="415"/>
      <c r="N72" s="415"/>
      <c r="O72" s="160" t="str">
        <f t="shared" si="8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9"/>
        <v>OK</v>
      </c>
      <c r="AI72" s="22">
        <f t="shared" si="24"/>
        <v>0</v>
      </c>
      <c r="AJ72" s="22">
        <f t="shared" si="25"/>
        <v>0</v>
      </c>
      <c r="AK72" s="22">
        <f t="shared" si="26"/>
        <v>0</v>
      </c>
      <c r="AL72" s="22">
        <f t="shared" si="27"/>
        <v>0</v>
      </c>
      <c r="AM72" s="22">
        <f t="shared" si="28"/>
        <v>0</v>
      </c>
      <c r="AN72" s="22">
        <f t="shared" si="15"/>
        <v>0</v>
      </c>
      <c r="AO72" s="418" t="b">
        <f t="shared" si="16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29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30"/>
        <v>0</v>
      </c>
      <c r="AW72" s="67">
        <f t="shared" si="31"/>
        <v>0</v>
      </c>
      <c r="AX72" s="397">
        <f t="shared" si="32"/>
        <v>0</v>
      </c>
      <c r="AY72" s="32"/>
      <c r="AZ72" s="32"/>
      <c r="BA72" s="423" t="str">
        <f t="shared" si="33"/>
        <v xml:space="preserve"> </v>
      </c>
    </row>
    <row r="73" spans="1:53" s="339" customFormat="1" ht="15" x14ac:dyDescent="0.2">
      <c r="A73" s="32"/>
      <c r="B73" s="32"/>
      <c r="C73" s="410">
        <f t="shared" si="22"/>
        <v>52</v>
      </c>
      <c r="D73" s="424"/>
      <c r="E73" s="424"/>
      <c r="F73" s="424"/>
      <c r="G73" s="410"/>
      <c r="H73" s="410"/>
      <c r="I73" s="413" t="str">
        <f t="shared" si="6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23"/>
        <v>-</v>
      </c>
      <c r="M73" s="415"/>
      <c r="N73" s="415"/>
      <c r="O73" s="160" t="str">
        <f t="shared" si="8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9"/>
        <v>OK</v>
      </c>
      <c r="AI73" s="22">
        <f t="shared" si="24"/>
        <v>0</v>
      </c>
      <c r="AJ73" s="22">
        <f t="shared" si="25"/>
        <v>0</v>
      </c>
      <c r="AK73" s="22">
        <f t="shared" si="26"/>
        <v>0</v>
      </c>
      <c r="AL73" s="22">
        <f t="shared" si="27"/>
        <v>0</v>
      </c>
      <c r="AM73" s="22">
        <f t="shared" si="28"/>
        <v>0</v>
      </c>
      <c r="AN73" s="22">
        <f t="shared" si="15"/>
        <v>0</v>
      </c>
      <c r="AO73" s="418" t="b">
        <f t="shared" si="16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29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30"/>
        <v>0</v>
      </c>
      <c r="AW73" s="67">
        <f t="shared" si="31"/>
        <v>0</v>
      </c>
      <c r="AX73" s="397">
        <f t="shared" si="32"/>
        <v>0</v>
      </c>
      <c r="AY73" s="32"/>
      <c r="AZ73" s="32"/>
      <c r="BA73" s="423" t="str">
        <f t="shared" si="33"/>
        <v xml:space="preserve"> </v>
      </c>
    </row>
    <row r="74" spans="1:53" s="339" customFormat="1" ht="15" x14ac:dyDescent="0.2">
      <c r="A74" s="32"/>
      <c r="B74" s="32"/>
      <c r="C74" s="410">
        <f t="shared" si="22"/>
        <v>53</v>
      </c>
      <c r="D74" s="424"/>
      <c r="E74" s="424"/>
      <c r="F74" s="424"/>
      <c r="G74" s="410"/>
      <c r="H74" s="410"/>
      <c r="I74" s="413" t="str">
        <f t="shared" si="6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23"/>
        <v>-</v>
      </c>
      <c r="M74" s="415"/>
      <c r="N74" s="415"/>
      <c r="O74" s="160" t="str">
        <f t="shared" si="8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9"/>
        <v>OK</v>
      </c>
      <c r="AI74" s="22">
        <f t="shared" si="24"/>
        <v>0</v>
      </c>
      <c r="AJ74" s="22">
        <f t="shared" si="25"/>
        <v>0</v>
      </c>
      <c r="AK74" s="22">
        <f t="shared" si="26"/>
        <v>0</v>
      </c>
      <c r="AL74" s="22">
        <f t="shared" si="27"/>
        <v>0</v>
      </c>
      <c r="AM74" s="22">
        <f t="shared" si="28"/>
        <v>0</v>
      </c>
      <c r="AN74" s="22">
        <f t="shared" si="15"/>
        <v>0</v>
      </c>
      <c r="AO74" s="418" t="b">
        <f t="shared" si="16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29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30"/>
        <v>0</v>
      </c>
      <c r="AW74" s="67">
        <f t="shared" si="31"/>
        <v>0</v>
      </c>
      <c r="AX74" s="397">
        <f t="shared" si="32"/>
        <v>0</v>
      </c>
      <c r="AY74" s="32"/>
      <c r="AZ74" s="32"/>
      <c r="BA74" s="423" t="str">
        <f t="shared" si="33"/>
        <v xml:space="preserve"> </v>
      </c>
    </row>
    <row r="75" spans="1:53" s="339" customFormat="1" ht="15" x14ac:dyDescent="0.2">
      <c r="A75" s="32"/>
      <c r="B75" s="32"/>
      <c r="C75" s="410">
        <f t="shared" si="22"/>
        <v>54</v>
      </c>
      <c r="D75" s="424"/>
      <c r="E75" s="424"/>
      <c r="F75" s="424"/>
      <c r="G75" s="410"/>
      <c r="H75" s="410"/>
      <c r="I75" s="413" t="str">
        <f t="shared" si="6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23"/>
        <v>-</v>
      </c>
      <c r="M75" s="415"/>
      <c r="N75" s="415"/>
      <c r="O75" s="160" t="str">
        <f t="shared" si="8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9"/>
        <v>OK</v>
      </c>
      <c r="AI75" s="22">
        <f t="shared" si="24"/>
        <v>0</v>
      </c>
      <c r="AJ75" s="22">
        <f t="shared" si="25"/>
        <v>0</v>
      </c>
      <c r="AK75" s="22">
        <f t="shared" si="26"/>
        <v>0</v>
      </c>
      <c r="AL75" s="22">
        <f t="shared" si="27"/>
        <v>0</v>
      </c>
      <c r="AM75" s="22">
        <f t="shared" si="28"/>
        <v>0</v>
      </c>
      <c r="AN75" s="22">
        <f t="shared" si="15"/>
        <v>0</v>
      </c>
      <c r="AO75" s="418" t="b">
        <f t="shared" si="16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29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30"/>
        <v>0</v>
      </c>
      <c r="AW75" s="67">
        <f t="shared" si="31"/>
        <v>0</v>
      </c>
      <c r="AX75" s="397">
        <f t="shared" si="32"/>
        <v>0</v>
      </c>
      <c r="AY75" s="32"/>
      <c r="AZ75" s="32"/>
      <c r="BA75" s="423" t="str">
        <f t="shared" si="33"/>
        <v xml:space="preserve"> </v>
      </c>
    </row>
    <row r="76" spans="1:53" s="339" customFormat="1" ht="15" x14ac:dyDescent="0.2">
      <c r="A76" s="32"/>
      <c r="B76" s="32"/>
      <c r="C76" s="410">
        <f t="shared" si="22"/>
        <v>55</v>
      </c>
      <c r="D76" s="424"/>
      <c r="E76" s="424"/>
      <c r="F76" s="424"/>
      <c r="G76" s="410"/>
      <c r="H76" s="410"/>
      <c r="I76" s="413" t="str">
        <f t="shared" si="6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23"/>
        <v>-</v>
      </c>
      <c r="M76" s="415"/>
      <c r="N76" s="415"/>
      <c r="O76" s="160" t="str">
        <f t="shared" si="8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9"/>
        <v>OK</v>
      </c>
      <c r="AI76" s="22">
        <f t="shared" si="24"/>
        <v>0</v>
      </c>
      <c r="AJ76" s="22">
        <f t="shared" si="25"/>
        <v>0</v>
      </c>
      <c r="AK76" s="22">
        <f t="shared" si="26"/>
        <v>0</v>
      </c>
      <c r="AL76" s="22">
        <f t="shared" si="27"/>
        <v>0</v>
      </c>
      <c r="AM76" s="22">
        <f t="shared" si="28"/>
        <v>0</v>
      </c>
      <c r="AN76" s="22">
        <f t="shared" si="15"/>
        <v>0</v>
      </c>
      <c r="AO76" s="418" t="b">
        <f t="shared" si="16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29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30"/>
        <v>0</v>
      </c>
      <c r="AW76" s="67">
        <f t="shared" si="31"/>
        <v>0</v>
      </c>
      <c r="AX76" s="397">
        <f t="shared" si="32"/>
        <v>0</v>
      </c>
      <c r="AY76" s="32"/>
      <c r="AZ76" s="32"/>
      <c r="BA76" s="423" t="str">
        <f t="shared" si="33"/>
        <v xml:space="preserve"> </v>
      </c>
    </row>
    <row r="77" spans="1:53" s="339" customFormat="1" ht="15" x14ac:dyDescent="0.2">
      <c r="A77" s="32"/>
      <c r="B77" s="32"/>
      <c r="C77" s="410">
        <f t="shared" si="22"/>
        <v>56</v>
      </c>
      <c r="D77" s="424"/>
      <c r="E77" s="424"/>
      <c r="F77" s="424"/>
      <c r="G77" s="410"/>
      <c r="H77" s="410"/>
      <c r="I77" s="413" t="str">
        <f t="shared" si="6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23"/>
        <v>-</v>
      </c>
      <c r="M77" s="415"/>
      <c r="N77" s="415"/>
      <c r="O77" s="160" t="str">
        <f t="shared" si="8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9"/>
        <v>OK</v>
      </c>
      <c r="AI77" s="22">
        <f t="shared" si="24"/>
        <v>0</v>
      </c>
      <c r="AJ77" s="22">
        <f t="shared" si="25"/>
        <v>0</v>
      </c>
      <c r="AK77" s="22">
        <f t="shared" si="26"/>
        <v>0</v>
      </c>
      <c r="AL77" s="22">
        <f t="shared" si="27"/>
        <v>0</v>
      </c>
      <c r="AM77" s="22">
        <f t="shared" si="28"/>
        <v>0</v>
      </c>
      <c r="AN77" s="22">
        <f t="shared" si="15"/>
        <v>0</v>
      </c>
      <c r="AO77" s="418" t="b">
        <f t="shared" si="16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29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30"/>
        <v>0</v>
      </c>
      <c r="AW77" s="67">
        <f t="shared" si="31"/>
        <v>0</v>
      </c>
      <c r="AX77" s="397">
        <f t="shared" si="32"/>
        <v>0</v>
      </c>
      <c r="AY77" s="32"/>
      <c r="AZ77" s="32"/>
      <c r="BA77" s="423" t="str">
        <f t="shared" si="33"/>
        <v xml:space="preserve"> </v>
      </c>
    </row>
    <row r="78" spans="1:53" s="339" customFormat="1" ht="15" x14ac:dyDescent="0.2">
      <c r="A78" s="32"/>
      <c r="B78" s="32"/>
      <c r="C78" s="410">
        <f t="shared" si="22"/>
        <v>57</v>
      </c>
      <c r="D78" s="424"/>
      <c r="E78" s="424"/>
      <c r="F78" s="424"/>
      <c r="G78" s="410"/>
      <c r="H78" s="410"/>
      <c r="I78" s="413" t="str">
        <f t="shared" si="6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23"/>
        <v>-</v>
      </c>
      <c r="M78" s="415"/>
      <c r="N78" s="415"/>
      <c r="O78" s="160" t="str">
        <f t="shared" si="8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9"/>
        <v>OK</v>
      </c>
      <c r="AI78" s="22">
        <f t="shared" si="24"/>
        <v>0</v>
      </c>
      <c r="AJ78" s="22">
        <f t="shared" si="25"/>
        <v>0</v>
      </c>
      <c r="AK78" s="22">
        <f t="shared" si="26"/>
        <v>0</v>
      </c>
      <c r="AL78" s="22">
        <f t="shared" si="27"/>
        <v>0</v>
      </c>
      <c r="AM78" s="22">
        <f t="shared" si="28"/>
        <v>0</v>
      </c>
      <c r="AN78" s="22">
        <f t="shared" si="15"/>
        <v>0</v>
      </c>
      <c r="AO78" s="418" t="b">
        <f t="shared" si="16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29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30"/>
        <v>0</v>
      </c>
      <c r="AW78" s="67">
        <f t="shared" si="31"/>
        <v>0</v>
      </c>
      <c r="AX78" s="397">
        <f t="shared" si="32"/>
        <v>0</v>
      </c>
      <c r="AY78" s="32"/>
      <c r="AZ78" s="32"/>
      <c r="BA78" s="423" t="str">
        <f t="shared" si="33"/>
        <v xml:space="preserve"> </v>
      </c>
    </row>
    <row r="79" spans="1:53" s="339" customFormat="1" ht="15" x14ac:dyDescent="0.2">
      <c r="A79" s="32"/>
      <c r="B79" s="32"/>
      <c r="C79" s="410">
        <f t="shared" si="22"/>
        <v>58</v>
      </c>
      <c r="D79" s="424"/>
      <c r="E79" s="424"/>
      <c r="F79" s="424"/>
      <c r="G79" s="410"/>
      <c r="H79" s="410"/>
      <c r="I79" s="413" t="str">
        <f t="shared" si="6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23"/>
        <v>-</v>
      </c>
      <c r="M79" s="415"/>
      <c r="N79" s="415"/>
      <c r="O79" s="160" t="str">
        <f t="shared" si="8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9"/>
        <v>OK</v>
      </c>
      <c r="AI79" s="22">
        <f t="shared" si="24"/>
        <v>0</v>
      </c>
      <c r="AJ79" s="22">
        <f t="shared" si="25"/>
        <v>0</v>
      </c>
      <c r="AK79" s="22">
        <f t="shared" si="26"/>
        <v>0</v>
      </c>
      <c r="AL79" s="22">
        <f t="shared" si="27"/>
        <v>0</v>
      </c>
      <c r="AM79" s="22">
        <f t="shared" si="28"/>
        <v>0</v>
      </c>
      <c r="AN79" s="22">
        <f t="shared" si="15"/>
        <v>0</v>
      </c>
      <c r="AO79" s="418" t="b">
        <f t="shared" si="16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29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30"/>
        <v>0</v>
      </c>
      <c r="AW79" s="67">
        <f t="shared" si="31"/>
        <v>0</v>
      </c>
      <c r="AX79" s="397">
        <f t="shared" si="32"/>
        <v>0</v>
      </c>
      <c r="AY79" s="32"/>
      <c r="AZ79" s="32"/>
      <c r="BA79" s="423" t="str">
        <f t="shared" si="33"/>
        <v xml:space="preserve"> </v>
      </c>
    </row>
    <row r="80" spans="1:53" s="339" customFormat="1" ht="15" x14ac:dyDescent="0.2">
      <c r="A80" s="32"/>
      <c r="B80" s="32"/>
      <c r="C80" s="410">
        <f t="shared" si="22"/>
        <v>59</v>
      </c>
      <c r="D80" s="424"/>
      <c r="E80" s="424"/>
      <c r="F80" s="424"/>
      <c r="G80" s="410"/>
      <c r="H80" s="410"/>
      <c r="I80" s="413" t="str">
        <f t="shared" si="6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23"/>
        <v>-</v>
      </c>
      <c r="M80" s="415"/>
      <c r="N80" s="415"/>
      <c r="O80" s="160" t="str">
        <f t="shared" si="8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9"/>
        <v>OK</v>
      </c>
      <c r="AI80" s="22">
        <f t="shared" si="24"/>
        <v>0</v>
      </c>
      <c r="AJ80" s="22">
        <f t="shared" si="25"/>
        <v>0</v>
      </c>
      <c r="AK80" s="22">
        <f t="shared" si="26"/>
        <v>0</v>
      </c>
      <c r="AL80" s="22">
        <f t="shared" si="27"/>
        <v>0</v>
      </c>
      <c r="AM80" s="22">
        <f t="shared" si="28"/>
        <v>0</v>
      </c>
      <c r="AN80" s="22">
        <f t="shared" si="15"/>
        <v>0</v>
      </c>
      <c r="AO80" s="418" t="b">
        <f t="shared" si="16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29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30"/>
        <v>0</v>
      </c>
      <c r="AW80" s="67">
        <f t="shared" si="31"/>
        <v>0</v>
      </c>
      <c r="AX80" s="397">
        <f t="shared" si="32"/>
        <v>0</v>
      </c>
      <c r="AY80" s="32"/>
      <c r="AZ80" s="32"/>
      <c r="BA80" s="423" t="str">
        <f t="shared" si="33"/>
        <v xml:space="preserve"> </v>
      </c>
    </row>
    <row r="81" spans="1:53" s="339" customFormat="1" ht="15" x14ac:dyDescent="0.2">
      <c r="A81" s="32"/>
      <c r="B81" s="32"/>
      <c r="C81" s="410">
        <f t="shared" si="22"/>
        <v>60</v>
      </c>
      <c r="D81" s="424"/>
      <c r="E81" s="424"/>
      <c r="F81" s="424"/>
      <c r="G81" s="410"/>
      <c r="H81" s="410"/>
      <c r="I81" s="413" t="str">
        <f t="shared" si="6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23"/>
        <v>-</v>
      </c>
      <c r="M81" s="415"/>
      <c r="N81" s="415"/>
      <c r="O81" s="160" t="str">
        <f t="shared" si="8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9"/>
        <v>OK</v>
      </c>
      <c r="AI81" s="22">
        <f t="shared" si="24"/>
        <v>0</v>
      </c>
      <c r="AJ81" s="22">
        <f t="shared" si="25"/>
        <v>0</v>
      </c>
      <c r="AK81" s="22">
        <f t="shared" si="26"/>
        <v>0</v>
      </c>
      <c r="AL81" s="22">
        <f t="shared" si="27"/>
        <v>0</v>
      </c>
      <c r="AM81" s="22">
        <f t="shared" si="28"/>
        <v>0</v>
      </c>
      <c r="AN81" s="22">
        <f t="shared" si="15"/>
        <v>0</v>
      </c>
      <c r="AO81" s="418" t="b">
        <f t="shared" si="16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29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30"/>
        <v>0</v>
      </c>
      <c r="AW81" s="67">
        <f t="shared" si="31"/>
        <v>0</v>
      </c>
      <c r="AX81" s="397">
        <f t="shared" si="32"/>
        <v>0</v>
      </c>
      <c r="AY81" s="32"/>
      <c r="AZ81" s="32"/>
      <c r="BA81" s="423" t="str">
        <f t="shared" si="33"/>
        <v xml:space="preserve"> </v>
      </c>
    </row>
    <row r="82" spans="1:53" s="339" customFormat="1" ht="15" x14ac:dyDescent="0.2">
      <c r="A82" s="32"/>
      <c r="B82" s="32"/>
      <c r="C82" s="410">
        <f t="shared" si="22"/>
        <v>61</v>
      </c>
      <c r="D82" s="424"/>
      <c r="E82" s="424"/>
      <c r="F82" s="424"/>
      <c r="G82" s="410"/>
      <c r="H82" s="410"/>
      <c r="I82" s="413" t="str">
        <f t="shared" si="6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23"/>
        <v>-</v>
      </c>
      <c r="M82" s="415"/>
      <c r="N82" s="415"/>
      <c r="O82" s="160" t="str">
        <f t="shared" si="8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9"/>
        <v>OK</v>
      </c>
      <c r="AI82" s="22">
        <f t="shared" si="24"/>
        <v>0</v>
      </c>
      <c r="AJ82" s="22">
        <f t="shared" si="25"/>
        <v>0</v>
      </c>
      <c r="AK82" s="22">
        <f t="shared" si="26"/>
        <v>0</v>
      </c>
      <c r="AL82" s="22">
        <f t="shared" si="27"/>
        <v>0</v>
      </c>
      <c r="AM82" s="22">
        <f t="shared" si="28"/>
        <v>0</v>
      </c>
      <c r="AN82" s="22">
        <f t="shared" si="15"/>
        <v>0</v>
      </c>
      <c r="AO82" s="418" t="b">
        <f t="shared" si="16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29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30"/>
        <v>0</v>
      </c>
      <c r="AW82" s="67">
        <f t="shared" si="31"/>
        <v>0</v>
      </c>
      <c r="AX82" s="397">
        <f t="shared" si="32"/>
        <v>0</v>
      </c>
      <c r="AY82" s="32"/>
      <c r="AZ82" s="32"/>
      <c r="BA82" s="423" t="str">
        <f t="shared" si="33"/>
        <v xml:space="preserve"> </v>
      </c>
    </row>
    <row r="83" spans="1:53" s="339" customFormat="1" ht="15" x14ac:dyDescent="0.2">
      <c r="A83" s="32"/>
      <c r="B83" s="32"/>
      <c r="C83" s="410">
        <f t="shared" si="22"/>
        <v>62</v>
      </c>
      <c r="D83" s="424"/>
      <c r="E83" s="424"/>
      <c r="F83" s="424"/>
      <c r="G83" s="410"/>
      <c r="H83" s="410"/>
      <c r="I83" s="413" t="str">
        <f t="shared" si="6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23"/>
        <v>-</v>
      </c>
      <c r="M83" s="415"/>
      <c r="N83" s="415"/>
      <c r="O83" s="160" t="str">
        <f t="shared" si="8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9"/>
        <v>OK</v>
      </c>
      <c r="AI83" s="22">
        <f t="shared" si="24"/>
        <v>0</v>
      </c>
      <c r="AJ83" s="22">
        <f t="shared" si="25"/>
        <v>0</v>
      </c>
      <c r="AK83" s="22">
        <f t="shared" si="26"/>
        <v>0</v>
      </c>
      <c r="AL83" s="22">
        <f t="shared" si="27"/>
        <v>0</v>
      </c>
      <c r="AM83" s="22">
        <f t="shared" si="28"/>
        <v>0</v>
      </c>
      <c r="AN83" s="22">
        <f t="shared" si="15"/>
        <v>0</v>
      </c>
      <c r="AO83" s="418" t="b">
        <f t="shared" si="16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29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30"/>
        <v>0</v>
      </c>
      <c r="AW83" s="67">
        <f t="shared" si="31"/>
        <v>0</v>
      </c>
      <c r="AX83" s="397">
        <f t="shared" si="32"/>
        <v>0</v>
      </c>
      <c r="AY83" s="32"/>
      <c r="AZ83" s="32"/>
      <c r="BA83" s="423" t="str">
        <f t="shared" si="33"/>
        <v xml:space="preserve"> </v>
      </c>
    </row>
    <row r="84" spans="1:53" s="339" customFormat="1" ht="15" x14ac:dyDescent="0.2">
      <c r="A84" s="32"/>
      <c r="B84" s="32"/>
      <c r="C84" s="410">
        <f t="shared" si="22"/>
        <v>63</v>
      </c>
      <c r="D84" s="424"/>
      <c r="E84" s="424"/>
      <c r="F84" s="424"/>
      <c r="G84" s="410"/>
      <c r="H84" s="410"/>
      <c r="I84" s="413" t="str">
        <f t="shared" si="6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23"/>
        <v>-</v>
      </c>
      <c r="M84" s="415"/>
      <c r="N84" s="415"/>
      <c r="O84" s="160" t="str">
        <f t="shared" si="8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9"/>
        <v>OK</v>
      </c>
      <c r="AI84" s="22">
        <f t="shared" si="24"/>
        <v>0</v>
      </c>
      <c r="AJ84" s="22">
        <f t="shared" si="25"/>
        <v>0</v>
      </c>
      <c r="AK84" s="22">
        <f t="shared" si="26"/>
        <v>0</v>
      </c>
      <c r="AL84" s="22">
        <f t="shared" si="27"/>
        <v>0</v>
      </c>
      <c r="AM84" s="22">
        <f t="shared" si="28"/>
        <v>0</v>
      </c>
      <c r="AN84" s="22">
        <f t="shared" si="15"/>
        <v>0</v>
      </c>
      <c r="AO84" s="418" t="b">
        <f t="shared" si="16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29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30"/>
        <v>0</v>
      </c>
      <c r="AW84" s="67">
        <f t="shared" si="31"/>
        <v>0</v>
      </c>
      <c r="AX84" s="397">
        <f t="shared" si="32"/>
        <v>0</v>
      </c>
      <c r="AY84" s="32"/>
      <c r="AZ84" s="32"/>
      <c r="BA84" s="423" t="str">
        <f t="shared" si="33"/>
        <v xml:space="preserve"> </v>
      </c>
    </row>
    <row r="85" spans="1:53" s="339" customFormat="1" ht="15" x14ac:dyDescent="0.2">
      <c r="A85" s="32"/>
      <c r="B85" s="32"/>
      <c r="C85" s="410">
        <f t="shared" si="22"/>
        <v>64</v>
      </c>
      <c r="D85" s="424"/>
      <c r="E85" s="424"/>
      <c r="F85" s="424"/>
      <c r="G85" s="410"/>
      <c r="H85" s="410"/>
      <c r="I85" s="413" t="str">
        <f t="shared" si="6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23"/>
        <v>-</v>
      </c>
      <c r="M85" s="425"/>
      <c r="N85" s="425"/>
      <c r="O85" s="160" t="str">
        <f t="shared" si="8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9"/>
        <v>OK</v>
      </c>
      <c r="AI85" s="22">
        <f t="shared" si="24"/>
        <v>0</v>
      </c>
      <c r="AJ85" s="22">
        <f t="shared" si="25"/>
        <v>0</v>
      </c>
      <c r="AK85" s="22">
        <f t="shared" si="26"/>
        <v>0</v>
      </c>
      <c r="AL85" s="22">
        <f t="shared" si="27"/>
        <v>0</v>
      </c>
      <c r="AM85" s="22">
        <f t="shared" si="28"/>
        <v>0</v>
      </c>
      <c r="AN85" s="22">
        <f t="shared" si="15"/>
        <v>0</v>
      </c>
      <c r="AO85" s="418" t="b">
        <f t="shared" si="16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29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30"/>
        <v>0</v>
      </c>
      <c r="AW85" s="67">
        <f t="shared" si="31"/>
        <v>0</v>
      </c>
      <c r="AX85" s="397">
        <f t="shared" si="32"/>
        <v>0</v>
      </c>
      <c r="AY85" s="32"/>
      <c r="AZ85" s="32"/>
      <c r="BA85" s="423" t="str">
        <f t="shared" si="33"/>
        <v xml:space="preserve"> </v>
      </c>
    </row>
    <row r="86" spans="1:53" s="339" customFormat="1" ht="15" x14ac:dyDescent="0.2">
      <c r="A86" s="32"/>
      <c r="B86" s="32"/>
      <c r="C86" s="410">
        <f t="shared" si="22"/>
        <v>65</v>
      </c>
      <c r="D86" s="424"/>
      <c r="E86" s="424"/>
      <c r="F86" s="424"/>
      <c r="G86" s="410"/>
      <c r="H86" s="410"/>
      <c r="I86" s="413" t="str">
        <f t="shared" ref="I86:I149" si="34">IF(K86="s",A86*B86,"-")</f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23"/>
        <v>-</v>
      </c>
      <c r="M86" s="425"/>
      <c r="N86" s="425"/>
      <c r="O86" s="160" t="str">
        <f t="shared" ref="O86:O149" si="35">IF(K86="S",IF(D86&lt;E86,E86,D86),"-")</f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ref="AH86:AH149" si="36">IF(F86&gt;(A86*12),"error","OK")</f>
        <v>OK</v>
      </c>
      <c r="AI86" s="22">
        <f t="shared" si="24"/>
        <v>0</v>
      </c>
      <c r="AJ86" s="22">
        <f t="shared" si="25"/>
        <v>0</v>
      </c>
      <c r="AK86" s="22">
        <f t="shared" si="26"/>
        <v>0</v>
      </c>
      <c r="AL86" s="22">
        <f t="shared" si="27"/>
        <v>0</v>
      </c>
      <c r="AM86" s="22">
        <f t="shared" si="28"/>
        <v>0</v>
      </c>
      <c r="AN86" s="22">
        <f t="shared" ref="AN86:AN149" si="37">IF(K86="c",F86/12,0)</f>
        <v>0</v>
      </c>
      <c r="AO86" s="418" t="b">
        <f t="shared" ref="AO86:AO149" si="38">IF(K86="s",IF(A86&gt;B86,A86,B86))</f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29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30"/>
        <v>0</v>
      </c>
      <c r="AW86" s="67">
        <f t="shared" si="31"/>
        <v>0</v>
      </c>
      <c r="AX86" s="397">
        <f t="shared" si="32"/>
        <v>0</v>
      </c>
      <c r="AY86" s="32"/>
      <c r="AZ86" s="32"/>
      <c r="BA86" s="423" t="str">
        <f t="shared" si="33"/>
        <v xml:space="preserve"> </v>
      </c>
    </row>
    <row r="87" spans="1:53" s="339" customFormat="1" ht="15" x14ac:dyDescent="0.2">
      <c r="A87" s="32"/>
      <c r="B87" s="32"/>
      <c r="C87" s="410">
        <f t="shared" si="22"/>
        <v>66</v>
      </c>
      <c r="D87" s="424"/>
      <c r="E87" s="424"/>
      <c r="F87" s="424"/>
      <c r="G87" s="410"/>
      <c r="H87" s="410"/>
      <c r="I87" s="413" t="str">
        <f t="shared" si="34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23"/>
        <v>-</v>
      </c>
      <c r="M87" s="425"/>
      <c r="N87" s="425"/>
      <c r="O87" s="160" t="str">
        <f t="shared" si="35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36"/>
        <v>OK</v>
      </c>
      <c r="AI87" s="22">
        <f t="shared" si="24"/>
        <v>0</v>
      </c>
      <c r="AJ87" s="22">
        <f t="shared" si="25"/>
        <v>0</v>
      </c>
      <c r="AK87" s="22">
        <f t="shared" si="26"/>
        <v>0</v>
      </c>
      <c r="AL87" s="22">
        <f t="shared" si="27"/>
        <v>0</v>
      </c>
      <c r="AM87" s="22">
        <f t="shared" si="28"/>
        <v>0</v>
      </c>
      <c r="AN87" s="22">
        <f t="shared" si="37"/>
        <v>0</v>
      </c>
      <c r="AO87" s="418" t="b">
        <f t="shared" si="38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29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30"/>
        <v>0</v>
      </c>
      <c r="AW87" s="67">
        <f t="shared" si="31"/>
        <v>0</v>
      </c>
      <c r="AX87" s="397">
        <f t="shared" si="32"/>
        <v>0</v>
      </c>
      <c r="AY87" s="32"/>
      <c r="AZ87" s="32"/>
      <c r="BA87" s="423" t="str">
        <f t="shared" si="33"/>
        <v xml:space="preserve"> </v>
      </c>
    </row>
    <row r="88" spans="1:53" s="339" customFormat="1" ht="15" x14ac:dyDescent="0.2">
      <c r="A88" s="32"/>
      <c r="B88" s="32"/>
      <c r="C88" s="410">
        <f t="shared" si="22"/>
        <v>67</v>
      </c>
      <c r="D88" s="424"/>
      <c r="E88" s="424"/>
      <c r="F88" s="424"/>
      <c r="G88" s="410"/>
      <c r="H88" s="410"/>
      <c r="I88" s="413" t="str">
        <f t="shared" si="34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23"/>
        <v>-</v>
      </c>
      <c r="M88" s="425"/>
      <c r="N88" s="425"/>
      <c r="O88" s="160" t="str">
        <f t="shared" si="35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36"/>
        <v>OK</v>
      </c>
      <c r="AI88" s="22">
        <f t="shared" si="24"/>
        <v>0</v>
      </c>
      <c r="AJ88" s="22">
        <f t="shared" si="25"/>
        <v>0</v>
      </c>
      <c r="AK88" s="22">
        <f t="shared" si="26"/>
        <v>0</v>
      </c>
      <c r="AL88" s="22">
        <f t="shared" si="27"/>
        <v>0</v>
      </c>
      <c r="AM88" s="22">
        <f t="shared" si="28"/>
        <v>0</v>
      </c>
      <c r="AN88" s="22">
        <f t="shared" si="37"/>
        <v>0</v>
      </c>
      <c r="AO88" s="418" t="b">
        <f t="shared" si="38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29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30"/>
        <v>0</v>
      </c>
      <c r="AW88" s="67">
        <f t="shared" si="31"/>
        <v>0</v>
      </c>
      <c r="AX88" s="397">
        <f t="shared" si="32"/>
        <v>0</v>
      </c>
      <c r="AY88" s="32"/>
      <c r="AZ88" s="32"/>
      <c r="BA88" s="423" t="str">
        <f t="shared" si="33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34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23"/>
        <v>-</v>
      </c>
      <c r="M89" s="425"/>
      <c r="N89" s="425"/>
      <c r="O89" s="160" t="str">
        <f t="shared" si="35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36"/>
        <v>OK</v>
      </c>
      <c r="AI89" s="22">
        <f t="shared" si="24"/>
        <v>0</v>
      </c>
      <c r="AJ89" s="22">
        <f t="shared" si="25"/>
        <v>0</v>
      </c>
      <c r="AK89" s="22">
        <f t="shared" si="26"/>
        <v>0</v>
      </c>
      <c r="AL89" s="22">
        <f t="shared" si="27"/>
        <v>0</v>
      </c>
      <c r="AM89" s="22">
        <f t="shared" si="28"/>
        <v>0</v>
      </c>
      <c r="AN89" s="22">
        <f t="shared" si="37"/>
        <v>0</v>
      </c>
      <c r="AO89" s="418" t="b">
        <f t="shared" si="38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29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30"/>
        <v>0</v>
      </c>
      <c r="AW89" s="67">
        <f t="shared" si="31"/>
        <v>0</v>
      </c>
      <c r="AX89" s="397">
        <f t="shared" si="32"/>
        <v>0</v>
      </c>
      <c r="AY89" s="32"/>
      <c r="AZ89" s="32"/>
      <c r="BA89" s="423" t="str">
        <f t="shared" si="33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34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23"/>
        <v>-</v>
      </c>
      <c r="M90" s="425"/>
      <c r="N90" s="425"/>
      <c r="O90" s="160" t="str">
        <f t="shared" si="35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36"/>
        <v>OK</v>
      </c>
      <c r="AI90" s="22">
        <f t="shared" si="24"/>
        <v>0</v>
      </c>
      <c r="AJ90" s="22">
        <f t="shared" si="25"/>
        <v>0</v>
      </c>
      <c r="AK90" s="22">
        <f t="shared" si="26"/>
        <v>0</v>
      </c>
      <c r="AL90" s="22">
        <f t="shared" si="27"/>
        <v>0</v>
      </c>
      <c r="AM90" s="22">
        <f t="shared" si="28"/>
        <v>0</v>
      </c>
      <c r="AN90" s="22">
        <f t="shared" si="37"/>
        <v>0</v>
      </c>
      <c r="AO90" s="418" t="b">
        <f t="shared" si="38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29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30"/>
        <v>0</v>
      </c>
      <c r="AW90" s="67">
        <f t="shared" si="31"/>
        <v>0</v>
      </c>
      <c r="AX90" s="397">
        <f t="shared" si="32"/>
        <v>0</v>
      </c>
      <c r="AY90" s="32"/>
      <c r="AZ90" s="32"/>
      <c r="BA90" s="423" t="str">
        <f t="shared" si="33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34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23"/>
        <v>-</v>
      </c>
      <c r="M91" s="425"/>
      <c r="N91" s="425"/>
      <c r="O91" s="160" t="str">
        <f t="shared" si="35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36"/>
        <v>OK</v>
      </c>
      <c r="AI91" s="22">
        <f t="shared" si="24"/>
        <v>0</v>
      </c>
      <c r="AJ91" s="22">
        <f t="shared" si="25"/>
        <v>0</v>
      </c>
      <c r="AK91" s="22">
        <f t="shared" si="26"/>
        <v>0</v>
      </c>
      <c r="AL91" s="22">
        <f t="shared" si="27"/>
        <v>0</v>
      </c>
      <c r="AM91" s="22">
        <f t="shared" si="28"/>
        <v>0</v>
      </c>
      <c r="AN91" s="22">
        <f t="shared" si="37"/>
        <v>0</v>
      </c>
      <c r="AO91" s="418" t="b">
        <f t="shared" si="38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29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30"/>
        <v>0</v>
      </c>
      <c r="AW91" s="67">
        <f t="shared" si="31"/>
        <v>0</v>
      </c>
      <c r="AX91" s="397">
        <f t="shared" si="32"/>
        <v>0</v>
      </c>
      <c r="AY91" s="32"/>
      <c r="AZ91" s="32"/>
      <c r="BA91" s="423" t="str">
        <f t="shared" si="33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34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23"/>
        <v>-</v>
      </c>
      <c r="M92" s="425"/>
      <c r="N92" s="425"/>
      <c r="O92" s="160" t="str">
        <f t="shared" si="35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36"/>
        <v>OK</v>
      </c>
      <c r="AI92" s="22">
        <f t="shared" si="24"/>
        <v>0</v>
      </c>
      <c r="AJ92" s="22">
        <f t="shared" si="25"/>
        <v>0</v>
      </c>
      <c r="AK92" s="22">
        <f t="shared" si="26"/>
        <v>0</v>
      </c>
      <c r="AL92" s="22">
        <f t="shared" si="27"/>
        <v>0</v>
      </c>
      <c r="AM92" s="22">
        <f t="shared" si="28"/>
        <v>0</v>
      </c>
      <c r="AN92" s="22">
        <f t="shared" si="37"/>
        <v>0</v>
      </c>
      <c r="AO92" s="418" t="b">
        <f t="shared" si="38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29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30"/>
        <v>0</v>
      </c>
      <c r="AW92" s="67">
        <f t="shared" si="31"/>
        <v>0</v>
      </c>
      <c r="AX92" s="397">
        <f t="shared" si="32"/>
        <v>0</v>
      </c>
      <c r="AY92" s="32"/>
      <c r="AZ92" s="32"/>
      <c r="BA92" s="423" t="str">
        <f t="shared" si="33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34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23"/>
        <v>-</v>
      </c>
      <c r="M93" s="425"/>
      <c r="N93" s="425"/>
      <c r="O93" s="160" t="str">
        <f t="shared" si="35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36"/>
        <v>OK</v>
      </c>
      <c r="AI93" s="22">
        <f t="shared" si="24"/>
        <v>0</v>
      </c>
      <c r="AJ93" s="22">
        <f t="shared" si="25"/>
        <v>0</v>
      </c>
      <c r="AK93" s="22">
        <f t="shared" si="26"/>
        <v>0</v>
      </c>
      <c r="AL93" s="22">
        <f t="shared" si="27"/>
        <v>0</v>
      </c>
      <c r="AM93" s="22">
        <f t="shared" si="28"/>
        <v>0</v>
      </c>
      <c r="AN93" s="22">
        <f t="shared" si="37"/>
        <v>0</v>
      </c>
      <c r="AO93" s="418" t="b">
        <f t="shared" si="38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29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30"/>
        <v>0</v>
      </c>
      <c r="AW93" s="67">
        <f t="shared" si="31"/>
        <v>0</v>
      </c>
      <c r="AX93" s="397">
        <f t="shared" si="32"/>
        <v>0</v>
      </c>
      <c r="AY93" s="32"/>
      <c r="AZ93" s="32"/>
      <c r="BA93" s="423" t="str">
        <f t="shared" si="33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34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23"/>
        <v>-</v>
      </c>
      <c r="M94" s="425"/>
      <c r="N94" s="425"/>
      <c r="O94" s="160" t="str">
        <f t="shared" si="35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36"/>
        <v>OK</v>
      </c>
      <c r="AI94" s="22">
        <f t="shared" si="24"/>
        <v>0</v>
      </c>
      <c r="AJ94" s="22">
        <f t="shared" si="25"/>
        <v>0</v>
      </c>
      <c r="AK94" s="22">
        <f t="shared" si="26"/>
        <v>0</v>
      </c>
      <c r="AL94" s="22">
        <f t="shared" si="27"/>
        <v>0</v>
      </c>
      <c r="AM94" s="22">
        <f t="shared" si="28"/>
        <v>0</v>
      </c>
      <c r="AN94" s="22">
        <f t="shared" si="37"/>
        <v>0</v>
      </c>
      <c r="AO94" s="418" t="b">
        <f t="shared" si="38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29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30"/>
        <v>0</v>
      </c>
      <c r="AW94" s="67">
        <f t="shared" si="31"/>
        <v>0</v>
      </c>
      <c r="AX94" s="397">
        <f t="shared" si="32"/>
        <v>0</v>
      </c>
      <c r="AY94" s="32"/>
      <c r="AZ94" s="32"/>
      <c r="BA94" s="423" t="str">
        <f t="shared" si="33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si="34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ref="L95:L158" si="39">IF(K95="s",AT95,AP95)</f>
        <v>-</v>
      </c>
      <c r="M95" s="425"/>
      <c r="N95" s="425"/>
      <c r="O95" s="160" t="str">
        <f t="shared" si="35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36"/>
        <v>OK</v>
      </c>
      <c r="AI95" s="22">
        <f t="shared" ref="AI95:AI158" si="40">IF(O95="-",0,IF(O95&gt;7.999,1,0))</f>
        <v>0</v>
      </c>
      <c r="AJ95" s="22">
        <f t="shared" ref="AJ95:AJ158" si="41">IF(O95&lt;8,IF(O95&gt;3.999,1,0),0)</f>
        <v>0</v>
      </c>
      <c r="AK95" s="22">
        <f t="shared" ref="AK95:AK158" si="42">IF(O95&lt;4,IF(O95&gt;0,1,0),0)</f>
        <v>0</v>
      </c>
      <c r="AL95" s="22">
        <f t="shared" ref="AL95:AL158" si="43">IF(K95="S",1,0)</f>
        <v>0</v>
      </c>
      <c r="AM95" s="22">
        <f t="shared" ref="AM95:AM158" si="44">IF(K95="C",1,0)</f>
        <v>0</v>
      </c>
      <c r="AN95" s="22">
        <f t="shared" si="37"/>
        <v>0</v>
      </c>
      <c r="AO95" s="418" t="b">
        <f t="shared" si="38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ref="AR95:AR158" si="45">IF(K95="s",J95,"-")</f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ref="AV95:AV158" si="46">IF(AI95=1,AT95,0)</f>
        <v>0</v>
      </c>
      <c r="AW95" s="67">
        <f t="shared" ref="AW95:AW158" si="47">IF(AJ95=1,AT95,0)</f>
        <v>0</v>
      </c>
      <c r="AX95" s="397">
        <f t="shared" ref="AX95:AX158" si="48">IF(AK95=1,AT95,0)</f>
        <v>0</v>
      </c>
      <c r="AY95" s="32"/>
      <c r="AZ95" s="32"/>
      <c r="BA95" s="423" t="str">
        <f t="shared" ref="BA95:BA158" si="49">IF(BB95="s",(AV95+AW95)/16*AX95/12," ")</f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34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39"/>
        <v>-</v>
      </c>
      <c r="M96" s="425"/>
      <c r="N96" s="425"/>
      <c r="O96" s="160" t="str">
        <f t="shared" si="35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36"/>
        <v>OK</v>
      </c>
      <c r="AI96" s="22">
        <f t="shared" si="40"/>
        <v>0</v>
      </c>
      <c r="AJ96" s="22">
        <f t="shared" si="41"/>
        <v>0</v>
      </c>
      <c r="AK96" s="22">
        <f t="shared" si="42"/>
        <v>0</v>
      </c>
      <c r="AL96" s="22">
        <f t="shared" si="43"/>
        <v>0</v>
      </c>
      <c r="AM96" s="22">
        <f t="shared" si="44"/>
        <v>0</v>
      </c>
      <c r="AN96" s="22">
        <f t="shared" si="37"/>
        <v>0</v>
      </c>
      <c r="AO96" s="418" t="b">
        <f t="shared" si="38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45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46"/>
        <v>0</v>
      </c>
      <c r="AW96" s="67">
        <f t="shared" si="47"/>
        <v>0</v>
      </c>
      <c r="AX96" s="397">
        <f t="shared" si="48"/>
        <v>0</v>
      </c>
      <c r="AY96" s="32"/>
      <c r="AZ96" s="32"/>
      <c r="BA96" s="423" t="str">
        <f t="shared" si="49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34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39"/>
        <v>-</v>
      </c>
      <c r="M97" s="425"/>
      <c r="N97" s="425"/>
      <c r="O97" s="160" t="str">
        <f t="shared" si="35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36"/>
        <v>OK</v>
      </c>
      <c r="AI97" s="22">
        <f t="shared" si="40"/>
        <v>0</v>
      </c>
      <c r="AJ97" s="22">
        <f t="shared" si="41"/>
        <v>0</v>
      </c>
      <c r="AK97" s="22">
        <f t="shared" si="42"/>
        <v>0</v>
      </c>
      <c r="AL97" s="22">
        <f t="shared" si="43"/>
        <v>0</v>
      </c>
      <c r="AM97" s="22">
        <f t="shared" si="44"/>
        <v>0</v>
      </c>
      <c r="AN97" s="22">
        <f t="shared" si="37"/>
        <v>0</v>
      </c>
      <c r="AO97" s="418" t="b">
        <f t="shared" si="38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45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46"/>
        <v>0</v>
      </c>
      <c r="AW97" s="67">
        <f t="shared" si="47"/>
        <v>0</v>
      </c>
      <c r="AX97" s="397">
        <f t="shared" si="48"/>
        <v>0</v>
      </c>
      <c r="AY97" s="32"/>
      <c r="AZ97" s="32"/>
      <c r="BA97" s="423" t="str">
        <f t="shared" si="49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34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39"/>
        <v>-</v>
      </c>
      <c r="M98" s="425"/>
      <c r="N98" s="425"/>
      <c r="O98" s="160" t="str">
        <f t="shared" si="35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36"/>
        <v>OK</v>
      </c>
      <c r="AI98" s="22">
        <f t="shared" si="40"/>
        <v>0</v>
      </c>
      <c r="AJ98" s="22">
        <f t="shared" si="41"/>
        <v>0</v>
      </c>
      <c r="AK98" s="22">
        <f t="shared" si="42"/>
        <v>0</v>
      </c>
      <c r="AL98" s="22">
        <f t="shared" si="43"/>
        <v>0</v>
      </c>
      <c r="AM98" s="22">
        <f t="shared" si="44"/>
        <v>0</v>
      </c>
      <c r="AN98" s="22">
        <f t="shared" si="37"/>
        <v>0</v>
      </c>
      <c r="AO98" s="418" t="b">
        <f t="shared" si="38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45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46"/>
        <v>0</v>
      </c>
      <c r="AW98" s="67">
        <f t="shared" si="47"/>
        <v>0</v>
      </c>
      <c r="AX98" s="397">
        <f t="shared" si="48"/>
        <v>0</v>
      </c>
      <c r="AY98" s="32"/>
      <c r="AZ98" s="32"/>
      <c r="BA98" s="423" t="str">
        <f t="shared" si="49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34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39"/>
        <v>-</v>
      </c>
      <c r="M99" s="425"/>
      <c r="N99" s="425"/>
      <c r="O99" s="160" t="str">
        <f t="shared" si="35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36"/>
        <v>OK</v>
      </c>
      <c r="AI99" s="22">
        <f t="shared" si="40"/>
        <v>0</v>
      </c>
      <c r="AJ99" s="22">
        <f t="shared" si="41"/>
        <v>0</v>
      </c>
      <c r="AK99" s="22">
        <f t="shared" si="42"/>
        <v>0</v>
      </c>
      <c r="AL99" s="22">
        <f t="shared" si="43"/>
        <v>0</v>
      </c>
      <c r="AM99" s="22">
        <f t="shared" si="44"/>
        <v>0</v>
      </c>
      <c r="AN99" s="22">
        <f t="shared" si="37"/>
        <v>0</v>
      </c>
      <c r="AO99" s="418" t="b">
        <f t="shared" si="38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45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46"/>
        <v>0</v>
      </c>
      <c r="AW99" s="67">
        <f t="shared" si="47"/>
        <v>0</v>
      </c>
      <c r="AX99" s="397">
        <f t="shared" si="48"/>
        <v>0</v>
      </c>
      <c r="AY99" s="32"/>
      <c r="AZ99" s="32"/>
      <c r="BA99" s="423" t="str">
        <f t="shared" si="49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34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39"/>
        <v>-</v>
      </c>
      <c r="M100" s="425"/>
      <c r="N100" s="425"/>
      <c r="O100" s="160" t="str">
        <f t="shared" si="35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36"/>
        <v>OK</v>
      </c>
      <c r="AI100" s="22">
        <f t="shared" si="40"/>
        <v>0</v>
      </c>
      <c r="AJ100" s="22">
        <f t="shared" si="41"/>
        <v>0</v>
      </c>
      <c r="AK100" s="22">
        <f t="shared" si="42"/>
        <v>0</v>
      </c>
      <c r="AL100" s="22">
        <f t="shared" si="43"/>
        <v>0</v>
      </c>
      <c r="AM100" s="22">
        <f t="shared" si="44"/>
        <v>0</v>
      </c>
      <c r="AN100" s="22">
        <f t="shared" si="37"/>
        <v>0</v>
      </c>
      <c r="AO100" s="418" t="b">
        <f t="shared" si="38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45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46"/>
        <v>0</v>
      </c>
      <c r="AW100" s="67">
        <f t="shared" si="47"/>
        <v>0</v>
      </c>
      <c r="AX100" s="397">
        <f t="shared" si="48"/>
        <v>0</v>
      </c>
      <c r="AY100" s="32"/>
      <c r="AZ100" s="32"/>
      <c r="BA100" s="423" t="str">
        <f t="shared" si="49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34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39"/>
        <v>-</v>
      </c>
      <c r="M101" s="425"/>
      <c r="N101" s="425"/>
      <c r="O101" s="160" t="str">
        <f t="shared" si="35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36"/>
        <v>OK</v>
      </c>
      <c r="AI101" s="22">
        <f t="shared" si="40"/>
        <v>0</v>
      </c>
      <c r="AJ101" s="22">
        <f t="shared" si="41"/>
        <v>0</v>
      </c>
      <c r="AK101" s="22">
        <f t="shared" si="42"/>
        <v>0</v>
      </c>
      <c r="AL101" s="22">
        <f t="shared" si="43"/>
        <v>0</v>
      </c>
      <c r="AM101" s="22">
        <f t="shared" si="44"/>
        <v>0</v>
      </c>
      <c r="AN101" s="22">
        <f t="shared" si="37"/>
        <v>0</v>
      </c>
      <c r="AO101" s="418" t="b">
        <f t="shared" si="38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45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46"/>
        <v>0</v>
      </c>
      <c r="AW101" s="67">
        <f t="shared" si="47"/>
        <v>0</v>
      </c>
      <c r="AX101" s="397">
        <f t="shared" si="48"/>
        <v>0</v>
      </c>
      <c r="AY101" s="32"/>
      <c r="AZ101" s="32"/>
      <c r="BA101" s="423" t="str">
        <f t="shared" si="49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34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39"/>
        <v>-</v>
      </c>
      <c r="M102" s="425"/>
      <c r="N102" s="425"/>
      <c r="O102" s="160" t="str">
        <f t="shared" si="35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36"/>
        <v>OK</v>
      </c>
      <c r="AI102" s="22">
        <f t="shared" si="40"/>
        <v>0</v>
      </c>
      <c r="AJ102" s="22">
        <f t="shared" si="41"/>
        <v>0</v>
      </c>
      <c r="AK102" s="22">
        <f t="shared" si="42"/>
        <v>0</v>
      </c>
      <c r="AL102" s="22">
        <f t="shared" si="43"/>
        <v>0</v>
      </c>
      <c r="AM102" s="22">
        <f t="shared" si="44"/>
        <v>0</v>
      </c>
      <c r="AN102" s="22">
        <f t="shared" si="37"/>
        <v>0</v>
      </c>
      <c r="AO102" s="418" t="b">
        <f t="shared" si="38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45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46"/>
        <v>0</v>
      </c>
      <c r="AW102" s="67">
        <f t="shared" si="47"/>
        <v>0</v>
      </c>
      <c r="AX102" s="397">
        <f t="shared" si="48"/>
        <v>0</v>
      </c>
      <c r="AY102" s="32"/>
      <c r="AZ102" s="32"/>
      <c r="BA102" s="423" t="str">
        <f t="shared" si="49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34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39"/>
        <v>-</v>
      </c>
      <c r="M103" s="425"/>
      <c r="N103" s="425"/>
      <c r="O103" s="160" t="str">
        <f t="shared" si="35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36"/>
        <v>OK</v>
      </c>
      <c r="AI103" s="22">
        <f t="shared" si="40"/>
        <v>0</v>
      </c>
      <c r="AJ103" s="22">
        <f t="shared" si="41"/>
        <v>0</v>
      </c>
      <c r="AK103" s="22">
        <f t="shared" si="42"/>
        <v>0</v>
      </c>
      <c r="AL103" s="22">
        <f t="shared" si="43"/>
        <v>0</v>
      </c>
      <c r="AM103" s="22">
        <f t="shared" si="44"/>
        <v>0</v>
      </c>
      <c r="AN103" s="22">
        <f t="shared" si="37"/>
        <v>0</v>
      </c>
      <c r="AO103" s="418" t="b">
        <f t="shared" si="38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45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46"/>
        <v>0</v>
      </c>
      <c r="AW103" s="67">
        <f t="shared" si="47"/>
        <v>0</v>
      </c>
      <c r="AX103" s="397">
        <f t="shared" si="48"/>
        <v>0</v>
      </c>
      <c r="AY103" s="32"/>
      <c r="AZ103" s="32"/>
      <c r="BA103" s="423" t="str">
        <f t="shared" si="49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34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39"/>
        <v>-</v>
      </c>
      <c r="M104" s="425"/>
      <c r="N104" s="425"/>
      <c r="O104" s="160" t="str">
        <f t="shared" si="35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36"/>
        <v>OK</v>
      </c>
      <c r="AI104" s="22">
        <f t="shared" si="40"/>
        <v>0</v>
      </c>
      <c r="AJ104" s="22">
        <f t="shared" si="41"/>
        <v>0</v>
      </c>
      <c r="AK104" s="22">
        <f t="shared" si="42"/>
        <v>0</v>
      </c>
      <c r="AL104" s="22">
        <f t="shared" si="43"/>
        <v>0</v>
      </c>
      <c r="AM104" s="22">
        <f t="shared" si="44"/>
        <v>0</v>
      </c>
      <c r="AN104" s="22">
        <f t="shared" si="37"/>
        <v>0</v>
      </c>
      <c r="AO104" s="418" t="b">
        <f t="shared" si="38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45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46"/>
        <v>0</v>
      </c>
      <c r="AW104" s="67">
        <f t="shared" si="47"/>
        <v>0</v>
      </c>
      <c r="AX104" s="397">
        <f t="shared" si="48"/>
        <v>0</v>
      </c>
      <c r="AY104" s="32"/>
      <c r="AZ104" s="32"/>
      <c r="BA104" s="423" t="str">
        <f t="shared" si="49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34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39"/>
        <v>-</v>
      </c>
      <c r="M105" s="425"/>
      <c r="N105" s="425"/>
      <c r="O105" s="160" t="str">
        <f t="shared" si="35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36"/>
        <v>OK</v>
      </c>
      <c r="AI105" s="22">
        <f t="shared" si="40"/>
        <v>0</v>
      </c>
      <c r="AJ105" s="22">
        <f t="shared" si="41"/>
        <v>0</v>
      </c>
      <c r="AK105" s="22">
        <f t="shared" si="42"/>
        <v>0</v>
      </c>
      <c r="AL105" s="22">
        <f t="shared" si="43"/>
        <v>0</v>
      </c>
      <c r="AM105" s="22">
        <f t="shared" si="44"/>
        <v>0</v>
      </c>
      <c r="AN105" s="22">
        <f t="shared" si="37"/>
        <v>0</v>
      </c>
      <c r="AO105" s="418" t="b">
        <f t="shared" si="38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45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46"/>
        <v>0</v>
      </c>
      <c r="AW105" s="67">
        <f t="shared" si="47"/>
        <v>0</v>
      </c>
      <c r="AX105" s="397">
        <f t="shared" si="48"/>
        <v>0</v>
      </c>
      <c r="AY105" s="32"/>
      <c r="AZ105" s="32"/>
      <c r="BA105" s="423" t="str">
        <f t="shared" si="49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34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39"/>
        <v>-</v>
      </c>
      <c r="M106" s="425"/>
      <c r="N106" s="425"/>
      <c r="O106" s="160" t="str">
        <f t="shared" si="35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36"/>
        <v>OK</v>
      </c>
      <c r="AI106" s="22">
        <f t="shared" si="40"/>
        <v>0</v>
      </c>
      <c r="AJ106" s="22">
        <f t="shared" si="41"/>
        <v>0</v>
      </c>
      <c r="AK106" s="22">
        <f t="shared" si="42"/>
        <v>0</v>
      </c>
      <c r="AL106" s="22">
        <f t="shared" si="43"/>
        <v>0</v>
      </c>
      <c r="AM106" s="22">
        <f t="shared" si="44"/>
        <v>0</v>
      </c>
      <c r="AN106" s="22">
        <f t="shared" si="37"/>
        <v>0</v>
      </c>
      <c r="AO106" s="418" t="b">
        <f t="shared" si="38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45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46"/>
        <v>0</v>
      </c>
      <c r="AW106" s="67">
        <f t="shared" si="47"/>
        <v>0</v>
      </c>
      <c r="AX106" s="397">
        <f t="shared" si="48"/>
        <v>0</v>
      </c>
      <c r="AY106" s="32"/>
      <c r="AZ106" s="32"/>
      <c r="BA106" s="423" t="str">
        <f t="shared" si="49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34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39"/>
        <v>-</v>
      </c>
      <c r="M107" s="425"/>
      <c r="N107" s="425"/>
      <c r="O107" s="160" t="str">
        <f t="shared" si="35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36"/>
        <v>OK</v>
      </c>
      <c r="AI107" s="22">
        <f t="shared" si="40"/>
        <v>0</v>
      </c>
      <c r="AJ107" s="22">
        <f t="shared" si="41"/>
        <v>0</v>
      </c>
      <c r="AK107" s="22">
        <f t="shared" si="42"/>
        <v>0</v>
      </c>
      <c r="AL107" s="22">
        <f t="shared" si="43"/>
        <v>0</v>
      </c>
      <c r="AM107" s="22">
        <f t="shared" si="44"/>
        <v>0</v>
      </c>
      <c r="AN107" s="22">
        <f t="shared" si="37"/>
        <v>0</v>
      </c>
      <c r="AO107" s="418" t="b">
        <f t="shared" si="38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45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46"/>
        <v>0</v>
      </c>
      <c r="AW107" s="67">
        <f t="shared" si="47"/>
        <v>0</v>
      </c>
      <c r="AX107" s="397">
        <f t="shared" si="48"/>
        <v>0</v>
      </c>
      <c r="AY107" s="32"/>
      <c r="AZ107" s="32"/>
      <c r="BA107" s="423" t="str">
        <f t="shared" si="49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34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39"/>
        <v>-</v>
      </c>
      <c r="M108" s="425"/>
      <c r="N108" s="425"/>
      <c r="O108" s="160" t="str">
        <f t="shared" si="35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36"/>
        <v>OK</v>
      </c>
      <c r="AI108" s="22">
        <f t="shared" si="40"/>
        <v>0</v>
      </c>
      <c r="AJ108" s="22">
        <f t="shared" si="41"/>
        <v>0</v>
      </c>
      <c r="AK108" s="22">
        <f t="shared" si="42"/>
        <v>0</v>
      </c>
      <c r="AL108" s="22">
        <f t="shared" si="43"/>
        <v>0</v>
      </c>
      <c r="AM108" s="22">
        <f t="shared" si="44"/>
        <v>0</v>
      </c>
      <c r="AN108" s="22">
        <f t="shared" si="37"/>
        <v>0</v>
      </c>
      <c r="AO108" s="418" t="b">
        <f t="shared" si="38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45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46"/>
        <v>0</v>
      </c>
      <c r="AW108" s="67">
        <f t="shared" si="47"/>
        <v>0</v>
      </c>
      <c r="AX108" s="397">
        <f t="shared" si="48"/>
        <v>0</v>
      </c>
      <c r="AY108" s="32"/>
      <c r="AZ108" s="32"/>
      <c r="BA108" s="423" t="str">
        <f t="shared" si="49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34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39"/>
        <v>-</v>
      </c>
      <c r="M109" s="425"/>
      <c r="N109" s="425"/>
      <c r="O109" s="160" t="str">
        <f t="shared" si="35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36"/>
        <v>OK</v>
      </c>
      <c r="AI109" s="22">
        <f t="shared" si="40"/>
        <v>0</v>
      </c>
      <c r="AJ109" s="22">
        <f t="shared" si="41"/>
        <v>0</v>
      </c>
      <c r="AK109" s="22">
        <f t="shared" si="42"/>
        <v>0</v>
      </c>
      <c r="AL109" s="22">
        <f t="shared" si="43"/>
        <v>0</v>
      </c>
      <c r="AM109" s="22">
        <f t="shared" si="44"/>
        <v>0</v>
      </c>
      <c r="AN109" s="22">
        <f t="shared" si="37"/>
        <v>0</v>
      </c>
      <c r="AO109" s="418" t="b">
        <f t="shared" si="38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45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46"/>
        <v>0</v>
      </c>
      <c r="AW109" s="67">
        <f t="shared" si="47"/>
        <v>0</v>
      </c>
      <c r="AX109" s="397">
        <f t="shared" si="48"/>
        <v>0</v>
      </c>
      <c r="AY109" s="32"/>
      <c r="AZ109" s="32"/>
      <c r="BA109" s="423" t="str">
        <f t="shared" si="49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34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39"/>
        <v>-</v>
      </c>
      <c r="M110" s="425"/>
      <c r="N110" s="425"/>
      <c r="O110" s="160" t="str">
        <f t="shared" si="35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36"/>
        <v>OK</v>
      </c>
      <c r="AI110" s="22">
        <f t="shared" si="40"/>
        <v>0</v>
      </c>
      <c r="AJ110" s="22">
        <f t="shared" si="41"/>
        <v>0</v>
      </c>
      <c r="AK110" s="22">
        <f t="shared" si="42"/>
        <v>0</v>
      </c>
      <c r="AL110" s="22">
        <f t="shared" si="43"/>
        <v>0</v>
      </c>
      <c r="AM110" s="22">
        <f t="shared" si="44"/>
        <v>0</v>
      </c>
      <c r="AN110" s="22">
        <f t="shared" si="37"/>
        <v>0</v>
      </c>
      <c r="AO110" s="418" t="b">
        <f t="shared" si="38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45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46"/>
        <v>0</v>
      </c>
      <c r="AW110" s="67">
        <f t="shared" si="47"/>
        <v>0</v>
      </c>
      <c r="AX110" s="397">
        <f t="shared" si="48"/>
        <v>0</v>
      </c>
      <c r="AY110" s="32"/>
      <c r="AZ110" s="32"/>
      <c r="BA110" s="423" t="str">
        <f t="shared" si="49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34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39"/>
        <v>-</v>
      </c>
      <c r="M111" s="425"/>
      <c r="N111" s="425"/>
      <c r="O111" s="160" t="str">
        <f t="shared" si="35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36"/>
        <v>OK</v>
      </c>
      <c r="AI111" s="22">
        <f t="shared" si="40"/>
        <v>0</v>
      </c>
      <c r="AJ111" s="22">
        <f t="shared" si="41"/>
        <v>0</v>
      </c>
      <c r="AK111" s="22">
        <f t="shared" si="42"/>
        <v>0</v>
      </c>
      <c r="AL111" s="22">
        <f t="shared" si="43"/>
        <v>0</v>
      </c>
      <c r="AM111" s="22">
        <f t="shared" si="44"/>
        <v>0</v>
      </c>
      <c r="AN111" s="22">
        <f t="shared" si="37"/>
        <v>0</v>
      </c>
      <c r="AO111" s="418" t="b">
        <f t="shared" si="38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45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46"/>
        <v>0</v>
      </c>
      <c r="AW111" s="67">
        <f t="shared" si="47"/>
        <v>0</v>
      </c>
      <c r="AX111" s="397">
        <f t="shared" si="48"/>
        <v>0</v>
      </c>
      <c r="AY111" s="32"/>
      <c r="AZ111" s="32"/>
      <c r="BA111" s="423" t="str">
        <f t="shared" si="49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34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39"/>
        <v>-</v>
      </c>
      <c r="M112" s="425"/>
      <c r="N112" s="425"/>
      <c r="O112" s="160" t="str">
        <f t="shared" si="35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36"/>
        <v>OK</v>
      </c>
      <c r="AI112" s="22">
        <f t="shared" si="40"/>
        <v>0</v>
      </c>
      <c r="AJ112" s="22">
        <f t="shared" si="41"/>
        <v>0</v>
      </c>
      <c r="AK112" s="22">
        <f t="shared" si="42"/>
        <v>0</v>
      </c>
      <c r="AL112" s="22">
        <f t="shared" si="43"/>
        <v>0</v>
      </c>
      <c r="AM112" s="22">
        <f t="shared" si="44"/>
        <v>0</v>
      </c>
      <c r="AN112" s="22">
        <f t="shared" si="37"/>
        <v>0</v>
      </c>
      <c r="AO112" s="418" t="b">
        <f t="shared" si="38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45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46"/>
        <v>0</v>
      </c>
      <c r="AW112" s="67">
        <f t="shared" si="47"/>
        <v>0</v>
      </c>
      <c r="AX112" s="397">
        <f t="shared" si="48"/>
        <v>0</v>
      </c>
      <c r="AY112" s="32"/>
      <c r="AZ112" s="32"/>
      <c r="BA112" s="423" t="str">
        <f t="shared" si="49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34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39"/>
        <v>-</v>
      </c>
      <c r="M113" s="425"/>
      <c r="N113" s="425"/>
      <c r="O113" s="160" t="str">
        <f t="shared" si="35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36"/>
        <v>OK</v>
      </c>
      <c r="AI113" s="22">
        <f t="shared" si="40"/>
        <v>0</v>
      </c>
      <c r="AJ113" s="22">
        <f t="shared" si="41"/>
        <v>0</v>
      </c>
      <c r="AK113" s="22">
        <f t="shared" si="42"/>
        <v>0</v>
      </c>
      <c r="AL113" s="22">
        <f t="shared" si="43"/>
        <v>0</v>
      </c>
      <c r="AM113" s="22">
        <f t="shared" si="44"/>
        <v>0</v>
      </c>
      <c r="AN113" s="22">
        <f t="shared" si="37"/>
        <v>0</v>
      </c>
      <c r="AO113" s="418" t="b">
        <f t="shared" si="38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45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46"/>
        <v>0</v>
      </c>
      <c r="AW113" s="67">
        <f t="shared" si="47"/>
        <v>0</v>
      </c>
      <c r="AX113" s="397">
        <f t="shared" si="48"/>
        <v>0</v>
      </c>
      <c r="AY113" s="32"/>
      <c r="AZ113" s="32"/>
      <c r="BA113" s="423" t="str">
        <f t="shared" si="49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34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39"/>
        <v>-</v>
      </c>
      <c r="M114" s="425"/>
      <c r="N114" s="425"/>
      <c r="O114" s="160" t="str">
        <f t="shared" si="35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36"/>
        <v>OK</v>
      </c>
      <c r="AI114" s="22">
        <f t="shared" si="40"/>
        <v>0</v>
      </c>
      <c r="AJ114" s="22">
        <f t="shared" si="41"/>
        <v>0</v>
      </c>
      <c r="AK114" s="22">
        <f t="shared" si="42"/>
        <v>0</v>
      </c>
      <c r="AL114" s="22">
        <f t="shared" si="43"/>
        <v>0</v>
      </c>
      <c r="AM114" s="22">
        <f t="shared" si="44"/>
        <v>0</v>
      </c>
      <c r="AN114" s="22">
        <f t="shared" si="37"/>
        <v>0</v>
      </c>
      <c r="AO114" s="418" t="b">
        <f t="shared" si="38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45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46"/>
        <v>0</v>
      </c>
      <c r="AW114" s="67">
        <f t="shared" si="47"/>
        <v>0</v>
      </c>
      <c r="AX114" s="397">
        <f t="shared" si="48"/>
        <v>0</v>
      </c>
      <c r="AY114" s="32"/>
      <c r="AZ114" s="32"/>
      <c r="BA114" s="423" t="str">
        <f t="shared" si="49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34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39"/>
        <v>-</v>
      </c>
      <c r="M115" s="425"/>
      <c r="N115" s="425"/>
      <c r="O115" s="160" t="str">
        <f t="shared" si="35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36"/>
        <v>OK</v>
      </c>
      <c r="AI115" s="22">
        <f t="shared" si="40"/>
        <v>0</v>
      </c>
      <c r="AJ115" s="22">
        <f t="shared" si="41"/>
        <v>0</v>
      </c>
      <c r="AK115" s="22">
        <f t="shared" si="42"/>
        <v>0</v>
      </c>
      <c r="AL115" s="22">
        <f t="shared" si="43"/>
        <v>0</v>
      </c>
      <c r="AM115" s="22">
        <f t="shared" si="44"/>
        <v>0</v>
      </c>
      <c r="AN115" s="22">
        <f t="shared" si="37"/>
        <v>0</v>
      </c>
      <c r="AO115" s="418" t="b">
        <f t="shared" si="38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45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46"/>
        <v>0</v>
      </c>
      <c r="AW115" s="67">
        <f t="shared" si="47"/>
        <v>0</v>
      </c>
      <c r="AX115" s="397">
        <f t="shared" si="48"/>
        <v>0</v>
      </c>
      <c r="AY115" s="32"/>
      <c r="AZ115" s="32"/>
      <c r="BA115" s="423" t="str">
        <f t="shared" si="49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34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39"/>
        <v>-</v>
      </c>
      <c r="M116" s="425"/>
      <c r="N116" s="425"/>
      <c r="O116" s="160" t="str">
        <f t="shared" si="35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36"/>
        <v>OK</v>
      </c>
      <c r="AI116" s="22">
        <f t="shared" si="40"/>
        <v>0</v>
      </c>
      <c r="AJ116" s="22">
        <f t="shared" si="41"/>
        <v>0</v>
      </c>
      <c r="AK116" s="22">
        <f t="shared" si="42"/>
        <v>0</v>
      </c>
      <c r="AL116" s="22">
        <f t="shared" si="43"/>
        <v>0</v>
      </c>
      <c r="AM116" s="22">
        <f t="shared" si="44"/>
        <v>0</v>
      </c>
      <c r="AN116" s="22">
        <f t="shared" si="37"/>
        <v>0</v>
      </c>
      <c r="AO116" s="418" t="b">
        <f t="shared" si="38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45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46"/>
        <v>0</v>
      </c>
      <c r="AW116" s="67">
        <f t="shared" si="47"/>
        <v>0</v>
      </c>
      <c r="AX116" s="397">
        <f t="shared" si="48"/>
        <v>0</v>
      </c>
      <c r="AY116" s="32"/>
      <c r="AZ116" s="32"/>
      <c r="BA116" s="423" t="str">
        <f t="shared" si="49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34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39"/>
        <v>-</v>
      </c>
      <c r="M117" s="425"/>
      <c r="N117" s="425"/>
      <c r="O117" s="160" t="str">
        <f t="shared" si="35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36"/>
        <v>OK</v>
      </c>
      <c r="AI117" s="22">
        <f t="shared" si="40"/>
        <v>0</v>
      </c>
      <c r="AJ117" s="22">
        <f t="shared" si="41"/>
        <v>0</v>
      </c>
      <c r="AK117" s="22">
        <f t="shared" si="42"/>
        <v>0</v>
      </c>
      <c r="AL117" s="22">
        <f t="shared" si="43"/>
        <v>0</v>
      </c>
      <c r="AM117" s="22">
        <f t="shared" si="44"/>
        <v>0</v>
      </c>
      <c r="AN117" s="22">
        <f t="shared" si="37"/>
        <v>0</v>
      </c>
      <c r="AO117" s="418" t="b">
        <f t="shared" si="38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45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46"/>
        <v>0</v>
      </c>
      <c r="AW117" s="67">
        <f t="shared" si="47"/>
        <v>0</v>
      </c>
      <c r="AX117" s="397">
        <f t="shared" si="48"/>
        <v>0</v>
      </c>
      <c r="AY117" s="32"/>
      <c r="AZ117" s="32"/>
      <c r="BA117" s="423" t="str">
        <f t="shared" si="49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34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39"/>
        <v>-</v>
      </c>
      <c r="M118" s="425"/>
      <c r="N118" s="425"/>
      <c r="O118" s="160" t="str">
        <f t="shared" si="35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36"/>
        <v>OK</v>
      </c>
      <c r="AI118" s="22">
        <f t="shared" si="40"/>
        <v>0</v>
      </c>
      <c r="AJ118" s="22">
        <f t="shared" si="41"/>
        <v>0</v>
      </c>
      <c r="AK118" s="22">
        <f t="shared" si="42"/>
        <v>0</v>
      </c>
      <c r="AL118" s="22">
        <f t="shared" si="43"/>
        <v>0</v>
      </c>
      <c r="AM118" s="22">
        <f t="shared" si="44"/>
        <v>0</v>
      </c>
      <c r="AN118" s="22">
        <f t="shared" si="37"/>
        <v>0</v>
      </c>
      <c r="AO118" s="418" t="b">
        <f t="shared" si="38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45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46"/>
        <v>0</v>
      </c>
      <c r="AW118" s="67">
        <f t="shared" si="47"/>
        <v>0</v>
      </c>
      <c r="AX118" s="397">
        <f t="shared" si="48"/>
        <v>0</v>
      </c>
      <c r="AY118" s="32"/>
      <c r="AZ118" s="32"/>
      <c r="BA118" s="423" t="str">
        <f t="shared" si="49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34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39"/>
        <v>-</v>
      </c>
      <c r="M119" s="425"/>
      <c r="N119" s="425"/>
      <c r="O119" s="160" t="str">
        <f t="shared" si="35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36"/>
        <v>OK</v>
      </c>
      <c r="AI119" s="22">
        <f t="shared" si="40"/>
        <v>0</v>
      </c>
      <c r="AJ119" s="22">
        <f t="shared" si="41"/>
        <v>0</v>
      </c>
      <c r="AK119" s="22">
        <f t="shared" si="42"/>
        <v>0</v>
      </c>
      <c r="AL119" s="22">
        <f t="shared" si="43"/>
        <v>0</v>
      </c>
      <c r="AM119" s="22">
        <f t="shared" si="44"/>
        <v>0</v>
      </c>
      <c r="AN119" s="22">
        <f t="shared" si="37"/>
        <v>0</v>
      </c>
      <c r="AO119" s="418" t="b">
        <f t="shared" si="38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45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46"/>
        <v>0</v>
      </c>
      <c r="AW119" s="67">
        <f t="shared" si="47"/>
        <v>0</v>
      </c>
      <c r="AX119" s="397">
        <f t="shared" si="48"/>
        <v>0</v>
      </c>
      <c r="AY119" s="32"/>
      <c r="AZ119" s="32"/>
      <c r="BA119" s="423" t="str">
        <f t="shared" si="49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34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39"/>
        <v>-</v>
      </c>
      <c r="M120" s="425"/>
      <c r="N120" s="425"/>
      <c r="O120" s="160" t="str">
        <f t="shared" si="35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36"/>
        <v>OK</v>
      </c>
      <c r="AI120" s="22">
        <f t="shared" si="40"/>
        <v>0</v>
      </c>
      <c r="AJ120" s="22">
        <f t="shared" si="41"/>
        <v>0</v>
      </c>
      <c r="AK120" s="22">
        <f t="shared" si="42"/>
        <v>0</v>
      </c>
      <c r="AL120" s="22">
        <f t="shared" si="43"/>
        <v>0</v>
      </c>
      <c r="AM120" s="22">
        <f t="shared" si="44"/>
        <v>0</v>
      </c>
      <c r="AN120" s="22">
        <f t="shared" si="37"/>
        <v>0</v>
      </c>
      <c r="AO120" s="418" t="b">
        <f t="shared" si="38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45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46"/>
        <v>0</v>
      </c>
      <c r="AW120" s="67">
        <f t="shared" si="47"/>
        <v>0</v>
      </c>
      <c r="AX120" s="397">
        <f t="shared" si="48"/>
        <v>0</v>
      </c>
      <c r="AY120" s="32"/>
      <c r="AZ120" s="32"/>
      <c r="BA120" s="423" t="str">
        <f t="shared" si="49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34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39"/>
        <v>-</v>
      </c>
      <c r="M121" s="425"/>
      <c r="N121" s="425"/>
      <c r="O121" s="160" t="str">
        <f t="shared" si="35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36"/>
        <v>OK</v>
      </c>
      <c r="AI121" s="22">
        <f t="shared" si="40"/>
        <v>0</v>
      </c>
      <c r="AJ121" s="22">
        <f t="shared" si="41"/>
        <v>0</v>
      </c>
      <c r="AK121" s="22">
        <f t="shared" si="42"/>
        <v>0</v>
      </c>
      <c r="AL121" s="22">
        <f t="shared" si="43"/>
        <v>0</v>
      </c>
      <c r="AM121" s="22">
        <f t="shared" si="44"/>
        <v>0</v>
      </c>
      <c r="AN121" s="22">
        <f t="shared" si="37"/>
        <v>0</v>
      </c>
      <c r="AO121" s="418" t="b">
        <f t="shared" si="38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45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46"/>
        <v>0</v>
      </c>
      <c r="AW121" s="67">
        <f t="shared" si="47"/>
        <v>0</v>
      </c>
      <c r="AX121" s="397">
        <f t="shared" si="48"/>
        <v>0</v>
      </c>
      <c r="AY121" s="32"/>
      <c r="AZ121" s="32"/>
      <c r="BA121" s="423" t="str">
        <f t="shared" si="49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34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39"/>
        <v>-</v>
      </c>
      <c r="M122" s="425"/>
      <c r="N122" s="425"/>
      <c r="O122" s="160" t="str">
        <f t="shared" si="35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36"/>
        <v>OK</v>
      </c>
      <c r="AI122" s="22">
        <f t="shared" si="40"/>
        <v>0</v>
      </c>
      <c r="AJ122" s="22">
        <f t="shared" si="41"/>
        <v>0</v>
      </c>
      <c r="AK122" s="22">
        <f t="shared" si="42"/>
        <v>0</v>
      </c>
      <c r="AL122" s="22">
        <f t="shared" si="43"/>
        <v>0</v>
      </c>
      <c r="AM122" s="22">
        <f t="shared" si="44"/>
        <v>0</v>
      </c>
      <c r="AN122" s="22">
        <f t="shared" si="37"/>
        <v>0</v>
      </c>
      <c r="AO122" s="418" t="b">
        <f t="shared" si="38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45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46"/>
        <v>0</v>
      </c>
      <c r="AW122" s="67">
        <f t="shared" si="47"/>
        <v>0</v>
      </c>
      <c r="AX122" s="397">
        <f t="shared" si="48"/>
        <v>0</v>
      </c>
      <c r="AY122" s="32"/>
      <c r="AZ122" s="32"/>
      <c r="BA122" s="423" t="str">
        <f t="shared" si="49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34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39"/>
        <v>-</v>
      </c>
      <c r="M123" s="425"/>
      <c r="N123" s="425"/>
      <c r="O123" s="160" t="str">
        <f t="shared" si="35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36"/>
        <v>OK</v>
      </c>
      <c r="AI123" s="22">
        <f t="shared" si="40"/>
        <v>0</v>
      </c>
      <c r="AJ123" s="22">
        <f t="shared" si="41"/>
        <v>0</v>
      </c>
      <c r="AK123" s="22">
        <f t="shared" si="42"/>
        <v>0</v>
      </c>
      <c r="AL123" s="22">
        <f t="shared" si="43"/>
        <v>0</v>
      </c>
      <c r="AM123" s="22">
        <f t="shared" si="44"/>
        <v>0</v>
      </c>
      <c r="AN123" s="22">
        <f t="shared" si="37"/>
        <v>0</v>
      </c>
      <c r="AO123" s="418" t="b">
        <f t="shared" si="38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45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46"/>
        <v>0</v>
      </c>
      <c r="AW123" s="67">
        <f t="shared" si="47"/>
        <v>0</v>
      </c>
      <c r="AX123" s="397">
        <f t="shared" si="48"/>
        <v>0</v>
      </c>
      <c r="AY123" s="32"/>
      <c r="AZ123" s="32"/>
      <c r="BA123" s="423" t="str">
        <f t="shared" si="49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34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39"/>
        <v>-</v>
      </c>
      <c r="M124" s="425"/>
      <c r="N124" s="425"/>
      <c r="O124" s="160" t="str">
        <f t="shared" si="35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36"/>
        <v>OK</v>
      </c>
      <c r="AI124" s="22">
        <f t="shared" si="40"/>
        <v>0</v>
      </c>
      <c r="AJ124" s="22">
        <f t="shared" si="41"/>
        <v>0</v>
      </c>
      <c r="AK124" s="22">
        <f t="shared" si="42"/>
        <v>0</v>
      </c>
      <c r="AL124" s="22">
        <f t="shared" si="43"/>
        <v>0</v>
      </c>
      <c r="AM124" s="22">
        <f t="shared" si="44"/>
        <v>0</v>
      </c>
      <c r="AN124" s="22">
        <f t="shared" si="37"/>
        <v>0</v>
      </c>
      <c r="AO124" s="418" t="b">
        <f t="shared" si="38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45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46"/>
        <v>0</v>
      </c>
      <c r="AW124" s="67">
        <f t="shared" si="47"/>
        <v>0</v>
      </c>
      <c r="AX124" s="397">
        <f t="shared" si="48"/>
        <v>0</v>
      </c>
      <c r="AY124" s="32"/>
      <c r="AZ124" s="32"/>
      <c r="BA124" s="423" t="str">
        <f t="shared" si="49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34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39"/>
        <v>-</v>
      </c>
      <c r="M125" s="425"/>
      <c r="N125" s="425"/>
      <c r="O125" s="160" t="str">
        <f t="shared" si="35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36"/>
        <v>OK</v>
      </c>
      <c r="AI125" s="22">
        <f t="shared" si="40"/>
        <v>0</v>
      </c>
      <c r="AJ125" s="22">
        <f t="shared" si="41"/>
        <v>0</v>
      </c>
      <c r="AK125" s="22">
        <f t="shared" si="42"/>
        <v>0</v>
      </c>
      <c r="AL125" s="22">
        <f t="shared" si="43"/>
        <v>0</v>
      </c>
      <c r="AM125" s="22">
        <f t="shared" si="44"/>
        <v>0</v>
      </c>
      <c r="AN125" s="22">
        <f t="shared" si="37"/>
        <v>0</v>
      </c>
      <c r="AO125" s="418" t="b">
        <f t="shared" si="38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45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46"/>
        <v>0</v>
      </c>
      <c r="AW125" s="67">
        <f t="shared" si="47"/>
        <v>0</v>
      </c>
      <c r="AX125" s="397">
        <f t="shared" si="48"/>
        <v>0</v>
      </c>
      <c r="AY125" s="32"/>
      <c r="AZ125" s="32"/>
      <c r="BA125" s="423" t="str">
        <f t="shared" si="49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34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39"/>
        <v>-</v>
      </c>
      <c r="M126" s="425"/>
      <c r="N126" s="425"/>
      <c r="O126" s="160" t="str">
        <f t="shared" si="35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36"/>
        <v>OK</v>
      </c>
      <c r="AI126" s="22">
        <f t="shared" si="40"/>
        <v>0</v>
      </c>
      <c r="AJ126" s="22">
        <f t="shared" si="41"/>
        <v>0</v>
      </c>
      <c r="AK126" s="22">
        <f t="shared" si="42"/>
        <v>0</v>
      </c>
      <c r="AL126" s="22">
        <f t="shared" si="43"/>
        <v>0</v>
      </c>
      <c r="AM126" s="22">
        <f t="shared" si="44"/>
        <v>0</v>
      </c>
      <c r="AN126" s="22">
        <f t="shared" si="37"/>
        <v>0</v>
      </c>
      <c r="AO126" s="418" t="b">
        <f t="shared" si="38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45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46"/>
        <v>0</v>
      </c>
      <c r="AW126" s="67">
        <f t="shared" si="47"/>
        <v>0</v>
      </c>
      <c r="AX126" s="397">
        <f t="shared" si="48"/>
        <v>0</v>
      </c>
      <c r="AY126" s="32"/>
      <c r="AZ126" s="32"/>
      <c r="BA126" s="423" t="str">
        <f t="shared" si="49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34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39"/>
        <v>-</v>
      </c>
      <c r="M127" s="425"/>
      <c r="N127" s="425"/>
      <c r="O127" s="160" t="str">
        <f t="shared" si="35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36"/>
        <v>OK</v>
      </c>
      <c r="AI127" s="22">
        <f t="shared" si="40"/>
        <v>0</v>
      </c>
      <c r="AJ127" s="22">
        <f t="shared" si="41"/>
        <v>0</v>
      </c>
      <c r="AK127" s="22">
        <f t="shared" si="42"/>
        <v>0</v>
      </c>
      <c r="AL127" s="22">
        <f t="shared" si="43"/>
        <v>0</v>
      </c>
      <c r="AM127" s="22">
        <f t="shared" si="44"/>
        <v>0</v>
      </c>
      <c r="AN127" s="22">
        <f t="shared" si="37"/>
        <v>0</v>
      </c>
      <c r="AO127" s="418" t="b">
        <f t="shared" si="38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45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46"/>
        <v>0</v>
      </c>
      <c r="AW127" s="67">
        <f t="shared" si="47"/>
        <v>0</v>
      </c>
      <c r="AX127" s="397">
        <f t="shared" si="48"/>
        <v>0</v>
      </c>
      <c r="AY127" s="32"/>
      <c r="AZ127" s="32"/>
      <c r="BA127" s="423" t="str">
        <f t="shared" si="49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34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39"/>
        <v>-</v>
      </c>
      <c r="M128" s="425"/>
      <c r="N128" s="425"/>
      <c r="O128" s="160" t="str">
        <f t="shared" si="35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36"/>
        <v>OK</v>
      </c>
      <c r="AI128" s="22">
        <f t="shared" si="40"/>
        <v>0</v>
      </c>
      <c r="AJ128" s="22">
        <f t="shared" si="41"/>
        <v>0</v>
      </c>
      <c r="AK128" s="22">
        <f t="shared" si="42"/>
        <v>0</v>
      </c>
      <c r="AL128" s="22">
        <f t="shared" si="43"/>
        <v>0</v>
      </c>
      <c r="AM128" s="22">
        <f t="shared" si="44"/>
        <v>0</v>
      </c>
      <c r="AN128" s="22">
        <f t="shared" si="37"/>
        <v>0</v>
      </c>
      <c r="AO128" s="418" t="b">
        <f t="shared" si="38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45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46"/>
        <v>0</v>
      </c>
      <c r="AW128" s="67">
        <f t="shared" si="47"/>
        <v>0</v>
      </c>
      <c r="AX128" s="397">
        <f t="shared" si="48"/>
        <v>0</v>
      </c>
      <c r="AY128" s="32"/>
      <c r="AZ128" s="32"/>
      <c r="BA128" s="423" t="str">
        <f t="shared" si="49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34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39"/>
        <v>-</v>
      </c>
      <c r="M129" s="425"/>
      <c r="N129" s="425"/>
      <c r="O129" s="160" t="str">
        <f t="shared" si="35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36"/>
        <v>OK</v>
      </c>
      <c r="AI129" s="22">
        <f t="shared" si="40"/>
        <v>0</v>
      </c>
      <c r="AJ129" s="22">
        <f t="shared" si="41"/>
        <v>0</v>
      </c>
      <c r="AK129" s="22">
        <f t="shared" si="42"/>
        <v>0</v>
      </c>
      <c r="AL129" s="22">
        <f t="shared" si="43"/>
        <v>0</v>
      </c>
      <c r="AM129" s="22">
        <f t="shared" si="44"/>
        <v>0</v>
      </c>
      <c r="AN129" s="22">
        <f t="shared" si="37"/>
        <v>0</v>
      </c>
      <c r="AO129" s="418" t="b">
        <f t="shared" si="38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45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46"/>
        <v>0</v>
      </c>
      <c r="AW129" s="67">
        <f t="shared" si="47"/>
        <v>0</v>
      </c>
      <c r="AX129" s="397">
        <f t="shared" si="48"/>
        <v>0</v>
      </c>
      <c r="AY129" s="32"/>
      <c r="AZ129" s="32"/>
      <c r="BA129" s="423" t="str">
        <f t="shared" si="49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34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39"/>
        <v>-</v>
      </c>
      <c r="M130" s="425"/>
      <c r="N130" s="425"/>
      <c r="O130" s="160" t="str">
        <f t="shared" si="35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36"/>
        <v>OK</v>
      </c>
      <c r="AI130" s="22">
        <f t="shared" si="40"/>
        <v>0</v>
      </c>
      <c r="AJ130" s="22">
        <f t="shared" si="41"/>
        <v>0</v>
      </c>
      <c r="AK130" s="22">
        <f t="shared" si="42"/>
        <v>0</v>
      </c>
      <c r="AL130" s="22">
        <f t="shared" si="43"/>
        <v>0</v>
      </c>
      <c r="AM130" s="22">
        <f t="shared" si="44"/>
        <v>0</v>
      </c>
      <c r="AN130" s="22">
        <f t="shared" si="37"/>
        <v>0</v>
      </c>
      <c r="AO130" s="418" t="b">
        <f t="shared" si="38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45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46"/>
        <v>0</v>
      </c>
      <c r="AW130" s="67">
        <f t="shared" si="47"/>
        <v>0</v>
      </c>
      <c r="AX130" s="397">
        <f t="shared" si="48"/>
        <v>0</v>
      </c>
      <c r="AY130" s="32"/>
      <c r="AZ130" s="32"/>
      <c r="BA130" s="423" t="str">
        <f t="shared" si="49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34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39"/>
        <v>-</v>
      </c>
      <c r="M131" s="425"/>
      <c r="N131" s="425"/>
      <c r="O131" s="160" t="str">
        <f t="shared" si="35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36"/>
        <v>OK</v>
      </c>
      <c r="AI131" s="22">
        <f t="shared" si="40"/>
        <v>0</v>
      </c>
      <c r="AJ131" s="22">
        <f t="shared" si="41"/>
        <v>0</v>
      </c>
      <c r="AK131" s="22">
        <f t="shared" si="42"/>
        <v>0</v>
      </c>
      <c r="AL131" s="22">
        <f t="shared" si="43"/>
        <v>0</v>
      </c>
      <c r="AM131" s="22">
        <f t="shared" si="44"/>
        <v>0</v>
      </c>
      <c r="AN131" s="22">
        <f t="shared" si="37"/>
        <v>0</v>
      </c>
      <c r="AO131" s="418" t="b">
        <f t="shared" si="38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45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46"/>
        <v>0</v>
      </c>
      <c r="AW131" s="67">
        <f t="shared" si="47"/>
        <v>0</v>
      </c>
      <c r="AX131" s="397">
        <f t="shared" si="48"/>
        <v>0</v>
      </c>
      <c r="AY131" s="32"/>
      <c r="AZ131" s="32"/>
      <c r="BA131" s="423" t="str">
        <f t="shared" si="49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34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39"/>
        <v>-</v>
      </c>
      <c r="M132" s="425"/>
      <c r="N132" s="425"/>
      <c r="O132" s="160" t="str">
        <f t="shared" si="35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36"/>
        <v>OK</v>
      </c>
      <c r="AI132" s="22">
        <f t="shared" si="40"/>
        <v>0</v>
      </c>
      <c r="AJ132" s="22">
        <f t="shared" si="41"/>
        <v>0</v>
      </c>
      <c r="AK132" s="22">
        <f t="shared" si="42"/>
        <v>0</v>
      </c>
      <c r="AL132" s="22">
        <f t="shared" si="43"/>
        <v>0</v>
      </c>
      <c r="AM132" s="22">
        <f t="shared" si="44"/>
        <v>0</v>
      </c>
      <c r="AN132" s="22">
        <f t="shared" si="37"/>
        <v>0</v>
      </c>
      <c r="AO132" s="418" t="b">
        <f t="shared" si="38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45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46"/>
        <v>0</v>
      </c>
      <c r="AW132" s="67">
        <f t="shared" si="47"/>
        <v>0</v>
      </c>
      <c r="AX132" s="397">
        <f t="shared" si="48"/>
        <v>0</v>
      </c>
      <c r="AY132" s="32"/>
      <c r="AZ132" s="32"/>
      <c r="BA132" s="423" t="str">
        <f t="shared" si="49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34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39"/>
        <v>-</v>
      </c>
      <c r="M133" s="425"/>
      <c r="N133" s="425"/>
      <c r="O133" s="160" t="str">
        <f t="shared" si="35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36"/>
        <v>OK</v>
      </c>
      <c r="AI133" s="22">
        <f t="shared" si="40"/>
        <v>0</v>
      </c>
      <c r="AJ133" s="22">
        <f t="shared" si="41"/>
        <v>0</v>
      </c>
      <c r="AK133" s="22">
        <f t="shared" si="42"/>
        <v>0</v>
      </c>
      <c r="AL133" s="22">
        <f t="shared" si="43"/>
        <v>0</v>
      </c>
      <c r="AM133" s="22">
        <f t="shared" si="44"/>
        <v>0</v>
      </c>
      <c r="AN133" s="22">
        <f t="shared" si="37"/>
        <v>0</v>
      </c>
      <c r="AO133" s="418" t="b">
        <f t="shared" si="38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45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46"/>
        <v>0</v>
      </c>
      <c r="AW133" s="67">
        <f t="shared" si="47"/>
        <v>0</v>
      </c>
      <c r="AX133" s="397">
        <f t="shared" si="48"/>
        <v>0</v>
      </c>
      <c r="AY133" s="32"/>
      <c r="AZ133" s="32"/>
      <c r="BA133" s="423" t="str">
        <f t="shared" si="49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34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39"/>
        <v>-</v>
      </c>
      <c r="M134" s="425"/>
      <c r="N134" s="425"/>
      <c r="O134" s="160" t="str">
        <f t="shared" si="35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36"/>
        <v>OK</v>
      </c>
      <c r="AI134" s="22">
        <f t="shared" si="40"/>
        <v>0</v>
      </c>
      <c r="AJ134" s="22">
        <f t="shared" si="41"/>
        <v>0</v>
      </c>
      <c r="AK134" s="22">
        <f t="shared" si="42"/>
        <v>0</v>
      </c>
      <c r="AL134" s="22">
        <f t="shared" si="43"/>
        <v>0</v>
      </c>
      <c r="AM134" s="22">
        <f t="shared" si="44"/>
        <v>0</v>
      </c>
      <c r="AN134" s="22">
        <f t="shared" si="37"/>
        <v>0</v>
      </c>
      <c r="AO134" s="418" t="b">
        <f t="shared" si="38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45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46"/>
        <v>0</v>
      </c>
      <c r="AW134" s="67">
        <f t="shared" si="47"/>
        <v>0</v>
      </c>
      <c r="AX134" s="397">
        <f t="shared" si="48"/>
        <v>0</v>
      </c>
      <c r="AY134" s="32"/>
      <c r="AZ134" s="32"/>
      <c r="BA134" s="423" t="str">
        <f t="shared" si="49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34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39"/>
        <v>-</v>
      </c>
      <c r="M135" s="425"/>
      <c r="N135" s="425"/>
      <c r="O135" s="160" t="str">
        <f t="shared" si="35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36"/>
        <v>OK</v>
      </c>
      <c r="AI135" s="22">
        <f t="shared" si="40"/>
        <v>0</v>
      </c>
      <c r="AJ135" s="22">
        <f t="shared" si="41"/>
        <v>0</v>
      </c>
      <c r="AK135" s="22">
        <f t="shared" si="42"/>
        <v>0</v>
      </c>
      <c r="AL135" s="22">
        <f t="shared" si="43"/>
        <v>0</v>
      </c>
      <c r="AM135" s="22">
        <f t="shared" si="44"/>
        <v>0</v>
      </c>
      <c r="AN135" s="22">
        <f t="shared" si="37"/>
        <v>0</v>
      </c>
      <c r="AO135" s="418" t="b">
        <f t="shared" si="38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45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46"/>
        <v>0</v>
      </c>
      <c r="AW135" s="67">
        <f t="shared" si="47"/>
        <v>0</v>
      </c>
      <c r="AX135" s="397">
        <f t="shared" si="48"/>
        <v>0</v>
      </c>
      <c r="AY135" s="32"/>
      <c r="AZ135" s="32"/>
      <c r="BA135" s="423" t="str">
        <f t="shared" si="49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34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39"/>
        <v>-</v>
      </c>
      <c r="M136" s="425"/>
      <c r="N136" s="425"/>
      <c r="O136" s="160" t="str">
        <f t="shared" si="35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36"/>
        <v>OK</v>
      </c>
      <c r="AI136" s="22">
        <f t="shared" si="40"/>
        <v>0</v>
      </c>
      <c r="AJ136" s="22">
        <f t="shared" si="41"/>
        <v>0</v>
      </c>
      <c r="AK136" s="22">
        <f t="shared" si="42"/>
        <v>0</v>
      </c>
      <c r="AL136" s="22">
        <f t="shared" si="43"/>
        <v>0</v>
      </c>
      <c r="AM136" s="22">
        <f t="shared" si="44"/>
        <v>0</v>
      </c>
      <c r="AN136" s="22">
        <f t="shared" si="37"/>
        <v>0</v>
      </c>
      <c r="AO136" s="418" t="b">
        <f t="shared" si="38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45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46"/>
        <v>0</v>
      </c>
      <c r="AW136" s="67">
        <f t="shared" si="47"/>
        <v>0</v>
      </c>
      <c r="AX136" s="397">
        <f t="shared" si="48"/>
        <v>0</v>
      </c>
      <c r="AY136" s="32"/>
      <c r="AZ136" s="32"/>
      <c r="BA136" s="423" t="str">
        <f t="shared" si="49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34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39"/>
        <v>-</v>
      </c>
      <c r="M137" s="425"/>
      <c r="N137" s="425"/>
      <c r="O137" s="160" t="str">
        <f t="shared" si="35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36"/>
        <v>OK</v>
      </c>
      <c r="AI137" s="22">
        <f t="shared" si="40"/>
        <v>0</v>
      </c>
      <c r="AJ137" s="22">
        <f t="shared" si="41"/>
        <v>0</v>
      </c>
      <c r="AK137" s="22">
        <f t="shared" si="42"/>
        <v>0</v>
      </c>
      <c r="AL137" s="22">
        <f t="shared" si="43"/>
        <v>0</v>
      </c>
      <c r="AM137" s="22">
        <f t="shared" si="44"/>
        <v>0</v>
      </c>
      <c r="AN137" s="22">
        <f t="shared" si="37"/>
        <v>0</v>
      </c>
      <c r="AO137" s="418" t="b">
        <f t="shared" si="38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45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46"/>
        <v>0</v>
      </c>
      <c r="AW137" s="67">
        <f t="shared" si="47"/>
        <v>0</v>
      </c>
      <c r="AX137" s="397">
        <f t="shared" si="48"/>
        <v>0</v>
      </c>
      <c r="AY137" s="32"/>
      <c r="AZ137" s="32"/>
      <c r="BA137" s="423" t="str">
        <f t="shared" si="49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34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39"/>
        <v>-</v>
      </c>
      <c r="M138" s="425"/>
      <c r="N138" s="425"/>
      <c r="O138" s="160" t="str">
        <f t="shared" si="35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36"/>
        <v>OK</v>
      </c>
      <c r="AI138" s="22">
        <f t="shared" si="40"/>
        <v>0</v>
      </c>
      <c r="AJ138" s="22">
        <f t="shared" si="41"/>
        <v>0</v>
      </c>
      <c r="AK138" s="22">
        <f t="shared" si="42"/>
        <v>0</v>
      </c>
      <c r="AL138" s="22">
        <f t="shared" si="43"/>
        <v>0</v>
      </c>
      <c r="AM138" s="22">
        <f t="shared" si="44"/>
        <v>0</v>
      </c>
      <c r="AN138" s="22">
        <f t="shared" si="37"/>
        <v>0</v>
      </c>
      <c r="AO138" s="418" t="b">
        <f t="shared" si="38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45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46"/>
        <v>0</v>
      </c>
      <c r="AW138" s="67">
        <f t="shared" si="47"/>
        <v>0</v>
      </c>
      <c r="AX138" s="397">
        <f t="shared" si="48"/>
        <v>0</v>
      </c>
      <c r="AY138" s="32"/>
      <c r="AZ138" s="32"/>
      <c r="BA138" s="423" t="str">
        <f t="shared" si="49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34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39"/>
        <v>-</v>
      </c>
      <c r="M139" s="425"/>
      <c r="N139" s="425"/>
      <c r="O139" s="160" t="str">
        <f t="shared" si="35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36"/>
        <v>OK</v>
      </c>
      <c r="AI139" s="22">
        <f t="shared" si="40"/>
        <v>0</v>
      </c>
      <c r="AJ139" s="22">
        <f t="shared" si="41"/>
        <v>0</v>
      </c>
      <c r="AK139" s="22">
        <f t="shared" si="42"/>
        <v>0</v>
      </c>
      <c r="AL139" s="22">
        <f t="shared" si="43"/>
        <v>0</v>
      </c>
      <c r="AM139" s="22">
        <f t="shared" si="44"/>
        <v>0</v>
      </c>
      <c r="AN139" s="22">
        <f t="shared" si="37"/>
        <v>0</v>
      </c>
      <c r="AO139" s="418" t="b">
        <f t="shared" si="38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45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46"/>
        <v>0</v>
      </c>
      <c r="AW139" s="67">
        <f t="shared" si="47"/>
        <v>0</v>
      </c>
      <c r="AX139" s="397">
        <f t="shared" si="48"/>
        <v>0</v>
      </c>
      <c r="AY139" s="32"/>
      <c r="AZ139" s="32"/>
      <c r="BA139" s="423" t="str">
        <f t="shared" si="49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34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39"/>
        <v>-</v>
      </c>
      <c r="M140" s="425"/>
      <c r="N140" s="425"/>
      <c r="O140" s="160" t="str">
        <f t="shared" si="35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36"/>
        <v>OK</v>
      </c>
      <c r="AI140" s="22">
        <f t="shared" si="40"/>
        <v>0</v>
      </c>
      <c r="AJ140" s="22">
        <f t="shared" si="41"/>
        <v>0</v>
      </c>
      <c r="AK140" s="22">
        <f t="shared" si="42"/>
        <v>0</v>
      </c>
      <c r="AL140" s="22">
        <f t="shared" si="43"/>
        <v>0</v>
      </c>
      <c r="AM140" s="22">
        <f t="shared" si="44"/>
        <v>0</v>
      </c>
      <c r="AN140" s="22">
        <f t="shared" si="37"/>
        <v>0</v>
      </c>
      <c r="AO140" s="418" t="b">
        <f t="shared" si="38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45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46"/>
        <v>0</v>
      </c>
      <c r="AW140" s="67">
        <f t="shared" si="47"/>
        <v>0</v>
      </c>
      <c r="AX140" s="397">
        <f t="shared" si="48"/>
        <v>0</v>
      </c>
      <c r="AY140" s="32"/>
      <c r="AZ140" s="32"/>
      <c r="BA140" s="423" t="str">
        <f t="shared" si="49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34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39"/>
        <v>-</v>
      </c>
      <c r="M141" s="425"/>
      <c r="N141" s="425"/>
      <c r="O141" s="160" t="str">
        <f t="shared" si="35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36"/>
        <v>OK</v>
      </c>
      <c r="AI141" s="22">
        <f t="shared" si="40"/>
        <v>0</v>
      </c>
      <c r="AJ141" s="22">
        <f t="shared" si="41"/>
        <v>0</v>
      </c>
      <c r="AK141" s="22">
        <f t="shared" si="42"/>
        <v>0</v>
      </c>
      <c r="AL141" s="22">
        <f t="shared" si="43"/>
        <v>0</v>
      </c>
      <c r="AM141" s="22">
        <f t="shared" si="44"/>
        <v>0</v>
      </c>
      <c r="AN141" s="22">
        <f t="shared" si="37"/>
        <v>0</v>
      </c>
      <c r="AO141" s="418" t="b">
        <f t="shared" si="38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45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46"/>
        <v>0</v>
      </c>
      <c r="AW141" s="67">
        <f t="shared" si="47"/>
        <v>0</v>
      </c>
      <c r="AX141" s="397">
        <f t="shared" si="48"/>
        <v>0</v>
      </c>
      <c r="AY141" s="32"/>
      <c r="AZ141" s="32"/>
      <c r="BA141" s="423" t="str">
        <f t="shared" si="49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34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39"/>
        <v>-</v>
      </c>
      <c r="M142" s="425"/>
      <c r="N142" s="425"/>
      <c r="O142" s="160" t="str">
        <f t="shared" si="35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36"/>
        <v>OK</v>
      </c>
      <c r="AI142" s="22">
        <f t="shared" si="40"/>
        <v>0</v>
      </c>
      <c r="AJ142" s="22">
        <f t="shared" si="41"/>
        <v>0</v>
      </c>
      <c r="AK142" s="22">
        <f t="shared" si="42"/>
        <v>0</v>
      </c>
      <c r="AL142" s="22">
        <f t="shared" si="43"/>
        <v>0</v>
      </c>
      <c r="AM142" s="22">
        <f t="shared" si="44"/>
        <v>0</v>
      </c>
      <c r="AN142" s="22">
        <f t="shared" si="37"/>
        <v>0</v>
      </c>
      <c r="AO142" s="418" t="b">
        <f t="shared" si="38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45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46"/>
        <v>0</v>
      </c>
      <c r="AW142" s="67">
        <f t="shared" si="47"/>
        <v>0</v>
      </c>
      <c r="AX142" s="397">
        <f t="shared" si="48"/>
        <v>0</v>
      </c>
      <c r="AY142" s="32"/>
      <c r="AZ142" s="32"/>
      <c r="BA142" s="423" t="str">
        <f t="shared" si="49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34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39"/>
        <v>-</v>
      </c>
      <c r="M143" s="425"/>
      <c r="N143" s="425"/>
      <c r="O143" s="160" t="str">
        <f t="shared" si="35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36"/>
        <v>OK</v>
      </c>
      <c r="AI143" s="22">
        <f t="shared" si="40"/>
        <v>0</v>
      </c>
      <c r="AJ143" s="22">
        <f t="shared" si="41"/>
        <v>0</v>
      </c>
      <c r="AK143" s="22">
        <f t="shared" si="42"/>
        <v>0</v>
      </c>
      <c r="AL143" s="22">
        <f t="shared" si="43"/>
        <v>0</v>
      </c>
      <c r="AM143" s="22">
        <f t="shared" si="44"/>
        <v>0</v>
      </c>
      <c r="AN143" s="22">
        <f t="shared" si="37"/>
        <v>0</v>
      </c>
      <c r="AO143" s="418" t="b">
        <f t="shared" si="38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45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46"/>
        <v>0</v>
      </c>
      <c r="AW143" s="67">
        <f t="shared" si="47"/>
        <v>0</v>
      </c>
      <c r="AX143" s="397">
        <f t="shared" si="48"/>
        <v>0</v>
      </c>
      <c r="AY143" s="32"/>
      <c r="AZ143" s="32"/>
      <c r="BA143" s="423" t="str">
        <f t="shared" si="49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34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39"/>
        <v>-</v>
      </c>
      <c r="M144" s="425"/>
      <c r="N144" s="425"/>
      <c r="O144" s="160" t="str">
        <f t="shared" si="35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36"/>
        <v>OK</v>
      </c>
      <c r="AI144" s="22">
        <f t="shared" si="40"/>
        <v>0</v>
      </c>
      <c r="AJ144" s="22">
        <f t="shared" si="41"/>
        <v>0</v>
      </c>
      <c r="AK144" s="22">
        <f t="shared" si="42"/>
        <v>0</v>
      </c>
      <c r="AL144" s="22">
        <f t="shared" si="43"/>
        <v>0</v>
      </c>
      <c r="AM144" s="22">
        <f t="shared" si="44"/>
        <v>0</v>
      </c>
      <c r="AN144" s="22">
        <f t="shared" si="37"/>
        <v>0</v>
      </c>
      <c r="AO144" s="418" t="b">
        <f t="shared" si="38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45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46"/>
        <v>0</v>
      </c>
      <c r="AW144" s="67">
        <f t="shared" si="47"/>
        <v>0</v>
      </c>
      <c r="AX144" s="397">
        <f t="shared" si="48"/>
        <v>0</v>
      </c>
      <c r="AY144" s="32"/>
      <c r="AZ144" s="32"/>
      <c r="BA144" s="423" t="str">
        <f t="shared" si="49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34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39"/>
        <v>-</v>
      </c>
      <c r="M145" s="425"/>
      <c r="N145" s="425"/>
      <c r="O145" s="160" t="str">
        <f t="shared" si="35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36"/>
        <v>OK</v>
      </c>
      <c r="AI145" s="22">
        <f t="shared" si="40"/>
        <v>0</v>
      </c>
      <c r="AJ145" s="22">
        <f t="shared" si="41"/>
        <v>0</v>
      </c>
      <c r="AK145" s="22">
        <f t="shared" si="42"/>
        <v>0</v>
      </c>
      <c r="AL145" s="22">
        <f t="shared" si="43"/>
        <v>0</v>
      </c>
      <c r="AM145" s="22">
        <f t="shared" si="44"/>
        <v>0</v>
      </c>
      <c r="AN145" s="22">
        <f t="shared" si="37"/>
        <v>0</v>
      </c>
      <c r="AO145" s="418" t="b">
        <f t="shared" si="38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45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46"/>
        <v>0</v>
      </c>
      <c r="AW145" s="67">
        <f t="shared" si="47"/>
        <v>0</v>
      </c>
      <c r="AX145" s="397">
        <f t="shared" si="48"/>
        <v>0</v>
      </c>
      <c r="AY145" s="32"/>
      <c r="AZ145" s="32"/>
      <c r="BA145" s="423" t="str">
        <f t="shared" si="49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34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39"/>
        <v>-</v>
      </c>
      <c r="M146" s="425"/>
      <c r="N146" s="425"/>
      <c r="O146" s="160" t="str">
        <f t="shared" si="35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36"/>
        <v>OK</v>
      </c>
      <c r="AI146" s="22">
        <f t="shared" si="40"/>
        <v>0</v>
      </c>
      <c r="AJ146" s="22">
        <f t="shared" si="41"/>
        <v>0</v>
      </c>
      <c r="AK146" s="22">
        <f t="shared" si="42"/>
        <v>0</v>
      </c>
      <c r="AL146" s="22">
        <f t="shared" si="43"/>
        <v>0</v>
      </c>
      <c r="AM146" s="22">
        <f t="shared" si="44"/>
        <v>0</v>
      </c>
      <c r="AN146" s="22">
        <f t="shared" si="37"/>
        <v>0</v>
      </c>
      <c r="AO146" s="418" t="b">
        <f t="shared" si="38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45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46"/>
        <v>0</v>
      </c>
      <c r="AW146" s="67">
        <f t="shared" si="47"/>
        <v>0</v>
      </c>
      <c r="AX146" s="397">
        <f t="shared" si="48"/>
        <v>0</v>
      </c>
      <c r="AY146" s="32"/>
      <c r="AZ146" s="32"/>
      <c r="BA146" s="423" t="str">
        <f t="shared" si="49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34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39"/>
        <v>-</v>
      </c>
      <c r="M147" s="425"/>
      <c r="N147" s="425"/>
      <c r="O147" s="160" t="str">
        <f t="shared" si="35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36"/>
        <v>OK</v>
      </c>
      <c r="AI147" s="22">
        <f t="shared" si="40"/>
        <v>0</v>
      </c>
      <c r="AJ147" s="22">
        <f t="shared" si="41"/>
        <v>0</v>
      </c>
      <c r="AK147" s="22">
        <f t="shared" si="42"/>
        <v>0</v>
      </c>
      <c r="AL147" s="22">
        <f t="shared" si="43"/>
        <v>0</v>
      </c>
      <c r="AM147" s="22">
        <f t="shared" si="44"/>
        <v>0</v>
      </c>
      <c r="AN147" s="22">
        <f t="shared" si="37"/>
        <v>0</v>
      </c>
      <c r="AO147" s="418" t="b">
        <f t="shared" si="38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45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46"/>
        <v>0</v>
      </c>
      <c r="AW147" s="67">
        <f t="shared" si="47"/>
        <v>0</v>
      </c>
      <c r="AX147" s="397">
        <f t="shared" si="48"/>
        <v>0</v>
      </c>
      <c r="AY147" s="32"/>
      <c r="AZ147" s="32"/>
      <c r="BA147" s="423" t="str">
        <f t="shared" si="49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34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39"/>
        <v>-</v>
      </c>
      <c r="M148" s="425"/>
      <c r="N148" s="425"/>
      <c r="O148" s="160" t="str">
        <f t="shared" si="35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36"/>
        <v>OK</v>
      </c>
      <c r="AI148" s="22">
        <f t="shared" si="40"/>
        <v>0</v>
      </c>
      <c r="AJ148" s="22">
        <f t="shared" si="41"/>
        <v>0</v>
      </c>
      <c r="AK148" s="22">
        <f t="shared" si="42"/>
        <v>0</v>
      </c>
      <c r="AL148" s="22">
        <f t="shared" si="43"/>
        <v>0</v>
      </c>
      <c r="AM148" s="22">
        <f t="shared" si="44"/>
        <v>0</v>
      </c>
      <c r="AN148" s="22">
        <f t="shared" si="37"/>
        <v>0</v>
      </c>
      <c r="AO148" s="418" t="b">
        <f t="shared" si="38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45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46"/>
        <v>0</v>
      </c>
      <c r="AW148" s="67">
        <f t="shared" si="47"/>
        <v>0</v>
      </c>
      <c r="AX148" s="397">
        <f t="shared" si="48"/>
        <v>0</v>
      </c>
      <c r="AY148" s="32"/>
      <c r="AZ148" s="32"/>
      <c r="BA148" s="423" t="str">
        <f t="shared" si="49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34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39"/>
        <v>-</v>
      </c>
      <c r="M149" s="425"/>
      <c r="N149" s="425"/>
      <c r="O149" s="160" t="str">
        <f t="shared" si="35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36"/>
        <v>OK</v>
      </c>
      <c r="AI149" s="22">
        <f t="shared" si="40"/>
        <v>0</v>
      </c>
      <c r="AJ149" s="22">
        <f t="shared" si="41"/>
        <v>0</v>
      </c>
      <c r="AK149" s="22">
        <f t="shared" si="42"/>
        <v>0</v>
      </c>
      <c r="AL149" s="22">
        <f t="shared" si="43"/>
        <v>0</v>
      </c>
      <c r="AM149" s="22">
        <f t="shared" si="44"/>
        <v>0</v>
      </c>
      <c r="AN149" s="22">
        <f t="shared" si="37"/>
        <v>0</v>
      </c>
      <c r="AO149" s="418" t="b">
        <f t="shared" si="38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45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46"/>
        <v>0</v>
      </c>
      <c r="AW149" s="67">
        <f t="shared" si="47"/>
        <v>0</v>
      </c>
      <c r="AX149" s="397">
        <f t="shared" si="48"/>
        <v>0</v>
      </c>
      <c r="AY149" s="32"/>
      <c r="AZ149" s="32"/>
      <c r="BA149" s="423" t="str">
        <f t="shared" si="49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ref="I150:I213" si="50">IF(K150="s",A150*B150,"-")</f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39"/>
        <v>-</v>
      </c>
      <c r="M150" s="425"/>
      <c r="N150" s="425"/>
      <c r="O150" s="160" t="str">
        <f t="shared" ref="O150:O213" si="51">IF(K150="S",IF(D150&lt;E150,E150,D150),"-")</f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ref="AH150:AH213" si="52">IF(F150&gt;(A150*12),"error","OK")</f>
        <v>OK</v>
      </c>
      <c r="AI150" s="22">
        <f t="shared" si="40"/>
        <v>0</v>
      </c>
      <c r="AJ150" s="22">
        <f t="shared" si="41"/>
        <v>0</v>
      </c>
      <c r="AK150" s="22">
        <f t="shared" si="42"/>
        <v>0</v>
      </c>
      <c r="AL150" s="22">
        <f t="shared" si="43"/>
        <v>0</v>
      </c>
      <c r="AM150" s="22">
        <f t="shared" si="44"/>
        <v>0</v>
      </c>
      <c r="AN150" s="22">
        <f t="shared" ref="AN150:AN213" si="53">IF(K150="c",F150/12,0)</f>
        <v>0</v>
      </c>
      <c r="AO150" s="418" t="b">
        <f t="shared" ref="AO150:AO213" si="54">IF(K150="s",IF(A150&gt;B150,A150,B150))</f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45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46"/>
        <v>0</v>
      </c>
      <c r="AW150" s="67">
        <f t="shared" si="47"/>
        <v>0</v>
      </c>
      <c r="AX150" s="397">
        <f t="shared" si="48"/>
        <v>0</v>
      </c>
      <c r="AY150" s="32"/>
      <c r="AZ150" s="32"/>
      <c r="BA150" s="423" t="str">
        <f t="shared" si="49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50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39"/>
        <v>-</v>
      </c>
      <c r="M151" s="425"/>
      <c r="N151" s="425"/>
      <c r="O151" s="160" t="str">
        <f t="shared" si="51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52"/>
        <v>OK</v>
      </c>
      <c r="AI151" s="22">
        <f t="shared" si="40"/>
        <v>0</v>
      </c>
      <c r="AJ151" s="22">
        <f t="shared" si="41"/>
        <v>0</v>
      </c>
      <c r="AK151" s="22">
        <f t="shared" si="42"/>
        <v>0</v>
      </c>
      <c r="AL151" s="22">
        <f t="shared" si="43"/>
        <v>0</v>
      </c>
      <c r="AM151" s="22">
        <f t="shared" si="44"/>
        <v>0</v>
      </c>
      <c r="AN151" s="22">
        <f t="shared" si="53"/>
        <v>0</v>
      </c>
      <c r="AO151" s="418" t="b">
        <f t="shared" si="54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45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46"/>
        <v>0</v>
      </c>
      <c r="AW151" s="67">
        <f t="shared" si="47"/>
        <v>0</v>
      </c>
      <c r="AX151" s="397">
        <f t="shared" si="48"/>
        <v>0</v>
      </c>
      <c r="AY151" s="32"/>
      <c r="AZ151" s="32"/>
      <c r="BA151" s="423" t="str">
        <f t="shared" si="49"/>
        <v xml:space="preserve"> </v>
      </c>
    </row>
    <row r="152" spans="1:53" s="339" customFormat="1" ht="15" x14ac:dyDescent="0.2">
      <c r="A152" s="32"/>
      <c r="B152" s="32"/>
      <c r="C152" s="410">
        <f t="shared" si="22"/>
        <v>131</v>
      </c>
      <c r="D152" s="424"/>
      <c r="E152" s="424"/>
      <c r="F152" s="424"/>
      <c r="G152" s="410"/>
      <c r="H152" s="410"/>
      <c r="I152" s="413" t="str">
        <f t="shared" si="50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39"/>
        <v>-</v>
      </c>
      <c r="M152" s="425"/>
      <c r="N152" s="425"/>
      <c r="O152" s="160" t="str">
        <f t="shared" si="51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52"/>
        <v>OK</v>
      </c>
      <c r="AI152" s="22">
        <f t="shared" si="40"/>
        <v>0</v>
      </c>
      <c r="AJ152" s="22">
        <f t="shared" si="41"/>
        <v>0</v>
      </c>
      <c r="AK152" s="22">
        <f t="shared" si="42"/>
        <v>0</v>
      </c>
      <c r="AL152" s="22">
        <f t="shared" si="43"/>
        <v>0</v>
      </c>
      <c r="AM152" s="22">
        <f t="shared" si="44"/>
        <v>0</v>
      </c>
      <c r="AN152" s="22">
        <f t="shared" si="53"/>
        <v>0</v>
      </c>
      <c r="AO152" s="418" t="b">
        <f t="shared" si="54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45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46"/>
        <v>0</v>
      </c>
      <c r="AW152" s="67">
        <f t="shared" si="47"/>
        <v>0</v>
      </c>
      <c r="AX152" s="397">
        <f t="shared" si="48"/>
        <v>0</v>
      </c>
      <c r="AY152" s="32"/>
      <c r="AZ152" s="32"/>
      <c r="BA152" s="423" t="str">
        <f t="shared" si="49"/>
        <v xml:space="preserve"> </v>
      </c>
    </row>
    <row r="153" spans="1:53" s="339" customFormat="1" ht="15" x14ac:dyDescent="0.2">
      <c r="A153" s="32"/>
      <c r="B153" s="32"/>
      <c r="C153" s="410">
        <f t="shared" si="22"/>
        <v>132</v>
      </c>
      <c r="D153" s="424"/>
      <c r="E153" s="424"/>
      <c r="F153" s="424"/>
      <c r="G153" s="410"/>
      <c r="H153" s="410"/>
      <c r="I153" s="413" t="str">
        <f t="shared" si="50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39"/>
        <v>-</v>
      </c>
      <c r="M153" s="425"/>
      <c r="N153" s="425"/>
      <c r="O153" s="160" t="str">
        <f t="shared" si="51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52"/>
        <v>OK</v>
      </c>
      <c r="AI153" s="22">
        <f t="shared" si="40"/>
        <v>0</v>
      </c>
      <c r="AJ153" s="22">
        <f t="shared" si="41"/>
        <v>0</v>
      </c>
      <c r="AK153" s="22">
        <f t="shared" si="42"/>
        <v>0</v>
      </c>
      <c r="AL153" s="22">
        <f t="shared" si="43"/>
        <v>0</v>
      </c>
      <c r="AM153" s="22">
        <f t="shared" si="44"/>
        <v>0</v>
      </c>
      <c r="AN153" s="22">
        <f t="shared" si="53"/>
        <v>0</v>
      </c>
      <c r="AO153" s="418" t="b">
        <f t="shared" si="54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45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46"/>
        <v>0</v>
      </c>
      <c r="AW153" s="67">
        <f t="shared" si="47"/>
        <v>0</v>
      </c>
      <c r="AX153" s="397">
        <f t="shared" si="48"/>
        <v>0</v>
      </c>
      <c r="AY153" s="32"/>
      <c r="AZ153" s="32"/>
      <c r="BA153" s="423" t="str">
        <f t="shared" si="49"/>
        <v xml:space="preserve"> </v>
      </c>
    </row>
    <row r="154" spans="1:53" s="339" customFormat="1" ht="15" x14ac:dyDescent="0.2">
      <c r="A154" s="32"/>
      <c r="B154" s="32"/>
      <c r="C154" s="410">
        <f t="shared" si="22"/>
        <v>133</v>
      </c>
      <c r="D154" s="424"/>
      <c r="E154" s="424"/>
      <c r="F154" s="424"/>
      <c r="G154" s="410"/>
      <c r="H154" s="410"/>
      <c r="I154" s="413" t="str">
        <f t="shared" si="50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39"/>
        <v>-</v>
      </c>
      <c r="M154" s="425"/>
      <c r="N154" s="425"/>
      <c r="O154" s="160" t="str">
        <f t="shared" si="51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52"/>
        <v>OK</v>
      </c>
      <c r="AI154" s="22">
        <f t="shared" si="40"/>
        <v>0</v>
      </c>
      <c r="AJ154" s="22">
        <f t="shared" si="41"/>
        <v>0</v>
      </c>
      <c r="AK154" s="22">
        <f t="shared" si="42"/>
        <v>0</v>
      </c>
      <c r="AL154" s="22">
        <f t="shared" si="43"/>
        <v>0</v>
      </c>
      <c r="AM154" s="22">
        <f t="shared" si="44"/>
        <v>0</v>
      </c>
      <c r="AN154" s="22">
        <f t="shared" si="53"/>
        <v>0</v>
      </c>
      <c r="AO154" s="418" t="b">
        <f t="shared" si="54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45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46"/>
        <v>0</v>
      </c>
      <c r="AW154" s="67">
        <f t="shared" si="47"/>
        <v>0</v>
      </c>
      <c r="AX154" s="397">
        <f t="shared" si="48"/>
        <v>0</v>
      </c>
      <c r="AY154" s="32"/>
      <c r="AZ154" s="32"/>
      <c r="BA154" s="423" t="str">
        <f t="shared" si="49"/>
        <v xml:space="preserve"> </v>
      </c>
    </row>
    <row r="155" spans="1:53" s="339" customFormat="1" ht="15" x14ac:dyDescent="0.2">
      <c r="A155" s="32"/>
      <c r="B155" s="32"/>
      <c r="C155" s="410">
        <f t="shared" si="22"/>
        <v>134</v>
      </c>
      <c r="D155" s="424"/>
      <c r="E155" s="424"/>
      <c r="F155" s="424"/>
      <c r="G155" s="410"/>
      <c r="H155" s="410"/>
      <c r="I155" s="413" t="str">
        <f t="shared" si="50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39"/>
        <v>-</v>
      </c>
      <c r="M155" s="425"/>
      <c r="N155" s="425"/>
      <c r="O155" s="160" t="str">
        <f t="shared" si="51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52"/>
        <v>OK</v>
      </c>
      <c r="AI155" s="22">
        <f t="shared" si="40"/>
        <v>0</v>
      </c>
      <c r="AJ155" s="22">
        <f t="shared" si="41"/>
        <v>0</v>
      </c>
      <c r="AK155" s="22">
        <f t="shared" si="42"/>
        <v>0</v>
      </c>
      <c r="AL155" s="22">
        <f t="shared" si="43"/>
        <v>0</v>
      </c>
      <c r="AM155" s="22">
        <f t="shared" si="44"/>
        <v>0</v>
      </c>
      <c r="AN155" s="22">
        <f t="shared" si="53"/>
        <v>0</v>
      </c>
      <c r="AO155" s="418" t="b">
        <f t="shared" si="54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45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46"/>
        <v>0</v>
      </c>
      <c r="AW155" s="67">
        <f t="shared" si="47"/>
        <v>0</v>
      </c>
      <c r="AX155" s="397">
        <f t="shared" si="48"/>
        <v>0</v>
      </c>
      <c r="AY155" s="32"/>
      <c r="AZ155" s="32"/>
      <c r="BA155" s="423" t="str">
        <f t="shared" si="49"/>
        <v xml:space="preserve"> </v>
      </c>
    </row>
    <row r="156" spans="1:53" s="339" customFormat="1" ht="15" x14ac:dyDescent="0.2">
      <c r="A156" s="32"/>
      <c r="B156" s="32"/>
      <c r="C156" s="410">
        <f t="shared" si="22"/>
        <v>135</v>
      </c>
      <c r="D156" s="424"/>
      <c r="E156" s="424"/>
      <c r="F156" s="424"/>
      <c r="G156" s="410"/>
      <c r="H156" s="410"/>
      <c r="I156" s="413" t="str">
        <f t="shared" si="50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39"/>
        <v>-</v>
      </c>
      <c r="M156" s="425"/>
      <c r="N156" s="425"/>
      <c r="O156" s="160" t="str">
        <f t="shared" si="51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52"/>
        <v>OK</v>
      </c>
      <c r="AI156" s="22">
        <f t="shared" si="40"/>
        <v>0</v>
      </c>
      <c r="AJ156" s="22">
        <f t="shared" si="41"/>
        <v>0</v>
      </c>
      <c r="AK156" s="22">
        <f t="shared" si="42"/>
        <v>0</v>
      </c>
      <c r="AL156" s="22">
        <f t="shared" si="43"/>
        <v>0</v>
      </c>
      <c r="AM156" s="22">
        <f t="shared" si="44"/>
        <v>0</v>
      </c>
      <c r="AN156" s="22">
        <f t="shared" si="53"/>
        <v>0</v>
      </c>
      <c r="AO156" s="418" t="b">
        <f t="shared" si="54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45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46"/>
        <v>0</v>
      </c>
      <c r="AW156" s="67">
        <f t="shared" si="47"/>
        <v>0</v>
      </c>
      <c r="AX156" s="397">
        <f t="shared" si="48"/>
        <v>0</v>
      </c>
      <c r="AY156" s="32"/>
      <c r="AZ156" s="32"/>
      <c r="BA156" s="423" t="str">
        <f t="shared" si="49"/>
        <v xml:space="preserve"> </v>
      </c>
    </row>
    <row r="157" spans="1:53" s="339" customFormat="1" ht="15" x14ac:dyDescent="0.2">
      <c r="A157" s="32"/>
      <c r="B157" s="32"/>
      <c r="C157" s="410">
        <f t="shared" si="22"/>
        <v>136</v>
      </c>
      <c r="D157" s="424"/>
      <c r="E157" s="424"/>
      <c r="F157" s="424"/>
      <c r="G157" s="410"/>
      <c r="H157" s="410"/>
      <c r="I157" s="413" t="str">
        <f t="shared" si="50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39"/>
        <v>-</v>
      </c>
      <c r="M157" s="425"/>
      <c r="N157" s="425"/>
      <c r="O157" s="160" t="str">
        <f t="shared" si="51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52"/>
        <v>OK</v>
      </c>
      <c r="AI157" s="22">
        <f t="shared" si="40"/>
        <v>0</v>
      </c>
      <c r="AJ157" s="22">
        <f t="shared" si="41"/>
        <v>0</v>
      </c>
      <c r="AK157" s="22">
        <f t="shared" si="42"/>
        <v>0</v>
      </c>
      <c r="AL157" s="22">
        <f t="shared" si="43"/>
        <v>0</v>
      </c>
      <c r="AM157" s="22">
        <f t="shared" si="44"/>
        <v>0</v>
      </c>
      <c r="AN157" s="22">
        <f t="shared" si="53"/>
        <v>0</v>
      </c>
      <c r="AO157" s="418" t="b">
        <f t="shared" si="54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45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46"/>
        <v>0</v>
      </c>
      <c r="AW157" s="67">
        <f t="shared" si="47"/>
        <v>0</v>
      </c>
      <c r="AX157" s="397">
        <f t="shared" si="48"/>
        <v>0</v>
      </c>
      <c r="AY157" s="32"/>
      <c r="AZ157" s="32"/>
      <c r="BA157" s="423" t="str">
        <f t="shared" si="49"/>
        <v xml:space="preserve"> </v>
      </c>
    </row>
    <row r="158" spans="1:53" s="339" customFormat="1" ht="15" x14ac:dyDescent="0.2">
      <c r="A158" s="32"/>
      <c r="B158" s="32"/>
      <c r="C158" s="410">
        <f t="shared" si="22"/>
        <v>137</v>
      </c>
      <c r="D158" s="424"/>
      <c r="E158" s="424"/>
      <c r="F158" s="424"/>
      <c r="G158" s="410"/>
      <c r="H158" s="410"/>
      <c r="I158" s="413" t="str">
        <f t="shared" si="50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39"/>
        <v>-</v>
      </c>
      <c r="M158" s="425"/>
      <c r="N158" s="425"/>
      <c r="O158" s="160" t="str">
        <f t="shared" si="51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52"/>
        <v>OK</v>
      </c>
      <c r="AI158" s="22">
        <f t="shared" si="40"/>
        <v>0</v>
      </c>
      <c r="AJ158" s="22">
        <f t="shared" si="41"/>
        <v>0</v>
      </c>
      <c r="AK158" s="22">
        <f t="shared" si="42"/>
        <v>0</v>
      </c>
      <c r="AL158" s="22">
        <f t="shared" si="43"/>
        <v>0</v>
      </c>
      <c r="AM158" s="22">
        <f t="shared" si="44"/>
        <v>0</v>
      </c>
      <c r="AN158" s="22">
        <f t="shared" si="53"/>
        <v>0</v>
      </c>
      <c r="AO158" s="418" t="b">
        <f t="shared" si="54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45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46"/>
        <v>0</v>
      </c>
      <c r="AW158" s="67">
        <f t="shared" si="47"/>
        <v>0</v>
      </c>
      <c r="AX158" s="397">
        <f t="shared" si="48"/>
        <v>0</v>
      </c>
      <c r="AY158" s="32"/>
      <c r="AZ158" s="32"/>
      <c r="BA158" s="423" t="str">
        <f t="shared" si="49"/>
        <v xml:space="preserve"> </v>
      </c>
    </row>
    <row r="159" spans="1:53" s="339" customFormat="1" ht="15" x14ac:dyDescent="0.2">
      <c r="A159" s="32"/>
      <c r="B159" s="32"/>
      <c r="C159" s="410">
        <f t="shared" si="22"/>
        <v>138</v>
      </c>
      <c r="D159" s="424"/>
      <c r="E159" s="424"/>
      <c r="F159" s="424"/>
      <c r="G159" s="410"/>
      <c r="H159" s="410"/>
      <c r="I159" s="413" t="str">
        <f t="shared" si="50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ref="L159:L222" si="55">IF(K159="s",AT159,AP159)</f>
        <v>-</v>
      </c>
      <c r="M159" s="425"/>
      <c r="N159" s="425"/>
      <c r="O159" s="160" t="str">
        <f t="shared" si="51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52"/>
        <v>OK</v>
      </c>
      <c r="AI159" s="22">
        <f t="shared" ref="AI159:AI222" si="56">IF(O159="-",0,IF(O159&gt;7.999,1,0))</f>
        <v>0</v>
      </c>
      <c r="AJ159" s="22">
        <f t="shared" ref="AJ159:AJ222" si="57">IF(O159&lt;8,IF(O159&gt;3.999,1,0),0)</f>
        <v>0</v>
      </c>
      <c r="AK159" s="22">
        <f t="shared" ref="AK159:AK222" si="58">IF(O159&lt;4,IF(O159&gt;0,1,0),0)</f>
        <v>0</v>
      </c>
      <c r="AL159" s="22">
        <f t="shared" ref="AL159:AL222" si="59">IF(K159="S",1,0)</f>
        <v>0</v>
      </c>
      <c r="AM159" s="22">
        <f t="shared" ref="AM159:AM222" si="60">IF(K159="C",1,0)</f>
        <v>0</v>
      </c>
      <c r="AN159" s="22">
        <f t="shared" si="53"/>
        <v>0</v>
      </c>
      <c r="AO159" s="418" t="b">
        <f t="shared" si="54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ref="AR159:AR222" si="61">IF(K159="s",J159,"-")</f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ref="AV159:AV222" si="62">IF(AI159=1,AT159,0)</f>
        <v>0</v>
      </c>
      <c r="AW159" s="67">
        <f t="shared" ref="AW159:AW222" si="63">IF(AJ159=1,AT159,0)</f>
        <v>0</v>
      </c>
      <c r="AX159" s="397">
        <f t="shared" ref="AX159:AX222" si="64">IF(AK159=1,AT159,0)</f>
        <v>0</v>
      </c>
      <c r="AY159" s="32"/>
      <c r="AZ159" s="32"/>
      <c r="BA159" s="423" t="str">
        <f t="shared" ref="BA159:BA222" si="65">IF(BB159="s",(AV159+AW159)/16*AX159/12," ")</f>
        <v xml:space="preserve"> </v>
      </c>
    </row>
    <row r="160" spans="1:53" s="339" customFormat="1" ht="15" x14ac:dyDescent="0.2">
      <c r="A160" s="32"/>
      <c r="B160" s="32"/>
      <c r="C160" s="410">
        <f t="shared" si="22"/>
        <v>139</v>
      </c>
      <c r="D160" s="424"/>
      <c r="E160" s="424"/>
      <c r="F160" s="424"/>
      <c r="G160" s="410"/>
      <c r="H160" s="410"/>
      <c r="I160" s="413" t="str">
        <f t="shared" si="50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55"/>
        <v>-</v>
      </c>
      <c r="M160" s="425"/>
      <c r="N160" s="425"/>
      <c r="O160" s="160" t="str">
        <f t="shared" si="51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52"/>
        <v>OK</v>
      </c>
      <c r="AI160" s="22">
        <f t="shared" si="56"/>
        <v>0</v>
      </c>
      <c r="AJ160" s="22">
        <f t="shared" si="57"/>
        <v>0</v>
      </c>
      <c r="AK160" s="22">
        <f t="shared" si="58"/>
        <v>0</v>
      </c>
      <c r="AL160" s="22">
        <f t="shared" si="59"/>
        <v>0</v>
      </c>
      <c r="AM160" s="22">
        <f t="shared" si="60"/>
        <v>0</v>
      </c>
      <c r="AN160" s="22">
        <f t="shared" si="53"/>
        <v>0</v>
      </c>
      <c r="AO160" s="418" t="b">
        <f t="shared" si="54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61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62"/>
        <v>0</v>
      </c>
      <c r="AW160" s="67">
        <f t="shared" si="63"/>
        <v>0</v>
      </c>
      <c r="AX160" s="397">
        <f t="shared" si="64"/>
        <v>0</v>
      </c>
      <c r="AY160" s="32"/>
      <c r="AZ160" s="32"/>
      <c r="BA160" s="423" t="str">
        <f t="shared" si="65"/>
        <v xml:space="preserve"> </v>
      </c>
    </row>
    <row r="161" spans="1:53" s="339" customFormat="1" ht="15" x14ac:dyDescent="0.2">
      <c r="A161" s="32"/>
      <c r="B161" s="32"/>
      <c r="C161" s="410">
        <f t="shared" si="22"/>
        <v>140</v>
      </c>
      <c r="D161" s="424"/>
      <c r="E161" s="424"/>
      <c r="F161" s="424"/>
      <c r="G161" s="410"/>
      <c r="H161" s="410"/>
      <c r="I161" s="413" t="str">
        <f t="shared" si="50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55"/>
        <v>-</v>
      </c>
      <c r="M161" s="425"/>
      <c r="N161" s="425"/>
      <c r="O161" s="160" t="str">
        <f t="shared" si="51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52"/>
        <v>OK</v>
      </c>
      <c r="AI161" s="22">
        <f t="shared" si="56"/>
        <v>0</v>
      </c>
      <c r="AJ161" s="22">
        <f t="shared" si="57"/>
        <v>0</v>
      </c>
      <c r="AK161" s="22">
        <f t="shared" si="58"/>
        <v>0</v>
      </c>
      <c r="AL161" s="22">
        <f t="shared" si="59"/>
        <v>0</v>
      </c>
      <c r="AM161" s="22">
        <f t="shared" si="60"/>
        <v>0</v>
      </c>
      <c r="AN161" s="22">
        <f t="shared" si="53"/>
        <v>0</v>
      </c>
      <c r="AO161" s="418" t="b">
        <f t="shared" si="54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61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62"/>
        <v>0</v>
      </c>
      <c r="AW161" s="67">
        <f t="shared" si="63"/>
        <v>0</v>
      </c>
      <c r="AX161" s="397">
        <f t="shared" si="64"/>
        <v>0</v>
      </c>
      <c r="AY161" s="32"/>
      <c r="AZ161" s="32"/>
      <c r="BA161" s="423" t="str">
        <f t="shared" si="65"/>
        <v xml:space="preserve"> </v>
      </c>
    </row>
    <row r="162" spans="1:53" s="339" customFormat="1" ht="15" x14ac:dyDescent="0.2">
      <c r="A162" s="32"/>
      <c r="B162" s="32"/>
      <c r="C162" s="410">
        <f t="shared" si="22"/>
        <v>141</v>
      </c>
      <c r="D162" s="424"/>
      <c r="E162" s="424"/>
      <c r="F162" s="424"/>
      <c r="G162" s="410"/>
      <c r="H162" s="410"/>
      <c r="I162" s="413" t="str">
        <f t="shared" si="50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55"/>
        <v>-</v>
      </c>
      <c r="M162" s="425"/>
      <c r="N162" s="425"/>
      <c r="O162" s="160" t="str">
        <f t="shared" si="51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52"/>
        <v>OK</v>
      </c>
      <c r="AI162" s="22">
        <f t="shared" si="56"/>
        <v>0</v>
      </c>
      <c r="AJ162" s="22">
        <f t="shared" si="57"/>
        <v>0</v>
      </c>
      <c r="AK162" s="22">
        <f t="shared" si="58"/>
        <v>0</v>
      </c>
      <c r="AL162" s="22">
        <f t="shared" si="59"/>
        <v>0</v>
      </c>
      <c r="AM162" s="22">
        <f t="shared" si="60"/>
        <v>0</v>
      </c>
      <c r="AN162" s="22">
        <f t="shared" si="53"/>
        <v>0</v>
      </c>
      <c r="AO162" s="418" t="b">
        <f t="shared" si="54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61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62"/>
        <v>0</v>
      </c>
      <c r="AW162" s="67">
        <f t="shared" si="63"/>
        <v>0</v>
      </c>
      <c r="AX162" s="397">
        <f t="shared" si="64"/>
        <v>0</v>
      </c>
      <c r="AY162" s="32"/>
      <c r="AZ162" s="32"/>
      <c r="BA162" s="423" t="str">
        <f t="shared" si="65"/>
        <v xml:space="preserve"> </v>
      </c>
    </row>
    <row r="163" spans="1:53" s="339" customFormat="1" ht="15" x14ac:dyDescent="0.2">
      <c r="A163" s="32"/>
      <c r="B163" s="32"/>
      <c r="C163" s="410">
        <f t="shared" si="22"/>
        <v>142</v>
      </c>
      <c r="D163" s="424"/>
      <c r="E163" s="424"/>
      <c r="F163" s="424"/>
      <c r="G163" s="410"/>
      <c r="H163" s="410"/>
      <c r="I163" s="413" t="str">
        <f t="shared" si="50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55"/>
        <v>-</v>
      </c>
      <c r="M163" s="425"/>
      <c r="N163" s="425"/>
      <c r="O163" s="160" t="str">
        <f t="shared" si="51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52"/>
        <v>OK</v>
      </c>
      <c r="AI163" s="22">
        <f t="shared" si="56"/>
        <v>0</v>
      </c>
      <c r="AJ163" s="22">
        <f t="shared" si="57"/>
        <v>0</v>
      </c>
      <c r="AK163" s="22">
        <f t="shared" si="58"/>
        <v>0</v>
      </c>
      <c r="AL163" s="22">
        <f t="shared" si="59"/>
        <v>0</v>
      </c>
      <c r="AM163" s="22">
        <f t="shared" si="60"/>
        <v>0</v>
      </c>
      <c r="AN163" s="22">
        <f t="shared" si="53"/>
        <v>0</v>
      </c>
      <c r="AO163" s="418" t="b">
        <f t="shared" si="54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61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62"/>
        <v>0</v>
      </c>
      <c r="AW163" s="67">
        <f t="shared" si="63"/>
        <v>0</v>
      </c>
      <c r="AX163" s="397">
        <f t="shared" si="64"/>
        <v>0</v>
      </c>
      <c r="AY163" s="32"/>
      <c r="AZ163" s="32"/>
      <c r="BA163" s="423" t="str">
        <f t="shared" si="65"/>
        <v xml:space="preserve"> </v>
      </c>
    </row>
    <row r="164" spans="1:53" s="339" customFormat="1" ht="15" x14ac:dyDescent="0.2">
      <c r="A164" s="32"/>
      <c r="B164" s="32"/>
      <c r="C164" s="410">
        <f t="shared" si="22"/>
        <v>143</v>
      </c>
      <c r="D164" s="424"/>
      <c r="E164" s="424"/>
      <c r="F164" s="424"/>
      <c r="G164" s="410"/>
      <c r="H164" s="410"/>
      <c r="I164" s="413" t="str">
        <f t="shared" si="50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55"/>
        <v>-</v>
      </c>
      <c r="M164" s="425"/>
      <c r="N164" s="425"/>
      <c r="O164" s="160" t="str">
        <f t="shared" si="51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52"/>
        <v>OK</v>
      </c>
      <c r="AI164" s="22">
        <f t="shared" si="56"/>
        <v>0</v>
      </c>
      <c r="AJ164" s="22">
        <f t="shared" si="57"/>
        <v>0</v>
      </c>
      <c r="AK164" s="22">
        <f t="shared" si="58"/>
        <v>0</v>
      </c>
      <c r="AL164" s="22">
        <f t="shared" si="59"/>
        <v>0</v>
      </c>
      <c r="AM164" s="22">
        <f t="shared" si="60"/>
        <v>0</v>
      </c>
      <c r="AN164" s="22">
        <f t="shared" si="53"/>
        <v>0</v>
      </c>
      <c r="AO164" s="418" t="b">
        <f t="shared" si="54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61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62"/>
        <v>0</v>
      </c>
      <c r="AW164" s="67">
        <f t="shared" si="63"/>
        <v>0</v>
      </c>
      <c r="AX164" s="397">
        <f t="shared" si="64"/>
        <v>0</v>
      </c>
      <c r="AY164" s="32"/>
      <c r="AZ164" s="32"/>
      <c r="BA164" s="423" t="str">
        <f t="shared" si="65"/>
        <v xml:space="preserve"> </v>
      </c>
    </row>
    <row r="165" spans="1:53" s="339" customFormat="1" ht="15" x14ac:dyDescent="0.2">
      <c r="A165" s="32"/>
      <c r="B165" s="32"/>
      <c r="C165" s="410">
        <f t="shared" si="22"/>
        <v>144</v>
      </c>
      <c r="D165" s="424"/>
      <c r="E165" s="424"/>
      <c r="F165" s="424"/>
      <c r="G165" s="410"/>
      <c r="H165" s="410"/>
      <c r="I165" s="413" t="str">
        <f t="shared" si="50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55"/>
        <v>-</v>
      </c>
      <c r="M165" s="425"/>
      <c r="N165" s="425"/>
      <c r="O165" s="160" t="str">
        <f t="shared" si="51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52"/>
        <v>OK</v>
      </c>
      <c r="AI165" s="22">
        <f t="shared" si="56"/>
        <v>0</v>
      </c>
      <c r="AJ165" s="22">
        <f t="shared" si="57"/>
        <v>0</v>
      </c>
      <c r="AK165" s="22">
        <f t="shared" si="58"/>
        <v>0</v>
      </c>
      <c r="AL165" s="22">
        <f t="shared" si="59"/>
        <v>0</v>
      </c>
      <c r="AM165" s="22">
        <f t="shared" si="60"/>
        <v>0</v>
      </c>
      <c r="AN165" s="22">
        <f t="shared" si="53"/>
        <v>0</v>
      </c>
      <c r="AO165" s="418" t="b">
        <f t="shared" si="54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61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62"/>
        <v>0</v>
      </c>
      <c r="AW165" s="67">
        <f t="shared" si="63"/>
        <v>0</v>
      </c>
      <c r="AX165" s="397">
        <f t="shared" si="64"/>
        <v>0</v>
      </c>
      <c r="AY165" s="32"/>
      <c r="AZ165" s="32"/>
      <c r="BA165" s="423" t="str">
        <f t="shared" si="65"/>
        <v xml:space="preserve"> </v>
      </c>
    </row>
    <row r="166" spans="1:53" s="339" customFormat="1" ht="15" x14ac:dyDescent="0.2">
      <c r="A166" s="32"/>
      <c r="B166" s="32"/>
      <c r="C166" s="410">
        <f t="shared" si="22"/>
        <v>145</v>
      </c>
      <c r="D166" s="424"/>
      <c r="E166" s="424"/>
      <c r="F166" s="424"/>
      <c r="G166" s="410"/>
      <c r="H166" s="410"/>
      <c r="I166" s="413" t="str">
        <f t="shared" si="50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55"/>
        <v>-</v>
      </c>
      <c r="M166" s="425"/>
      <c r="N166" s="425"/>
      <c r="O166" s="160" t="str">
        <f t="shared" si="51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52"/>
        <v>OK</v>
      </c>
      <c r="AI166" s="22">
        <f t="shared" si="56"/>
        <v>0</v>
      </c>
      <c r="AJ166" s="22">
        <f t="shared" si="57"/>
        <v>0</v>
      </c>
      <c r="AK166" s="22">
        <f t="shared" si="58"/>
        <v>0</v>
      </c>
      <c r="AL166" s="22">
        <f t="shared" si="59"/>
        <v>0</v>
      </c>
      <c r="AM166" s="22">
        <f t="shared" si="60"/>
        <v>0</v>
      </c>
      <c r="AN166" s="22">
        <f t="shared" si="53"/>
        <v>0</v>
      </c>
      <c r="AO166" s="418" t="b">
        <f t="shared" si="54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61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62"/>
        <v>0</v>
      </c>
      <c r="AW166" s="67">
        <f t="shared" si="63"/>
        <v>0</v>
      </c>
      <c r="AX166" s="397">
        <f t="shared" si="64"/>
        <v>0</v>
      </c>
      <c r="AY166" s="32"/>
      <c r="AZ166" s="32"/>
      <c r="BA166" s="423" t="str">
        <f t="shared" si="65"/>
        <v xml:space="preserve"> </v>
      </c>
    </row>
    <row r="167" spans="1:53" s="339" customFormat="1" ht="15" x14ac:dyDescent="0.2">
      <c r="A167" s="32"/>
      <c r="B167" s="32"/>
      <c r="C167" s="410">
        <f t="shared" si="22"/>
        <v>146</v>
      </c>
      <c r="D167" s="424"/>
      <c r="E167" s="424"/>
      <c r="F167" s="424"/>
      <c r="G167" s="410"/>
      <c r="H167" s="410"/>
      <c r="I167" s="413" t="str">
        <f t="shared" si="50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55"/>
        <v>-</v>
      </c>
      <c r="M167" s="425"/>
      <c r="N167" s="425"/>
      <c r="O167" s="160" t="str">
        <f t="shared" si="51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52"/>
        <v>OK</v>
      </c>
      <c r="AI167" s="22">
        <f t="shared" si="56"/>
        <v>0</v>
      </c>
      <c r="AJ167" s="22">
        <f t="shared" si="57"/>
        <v>0</v>
      </c>
      <c r="AK167" s="22">
        <f t="shared" si="58"/>
        <v>0</v>
      </c>
      <c r="AL167" s="22">
        <f t="shared" si="59"/>
        <v>0</v>
      </c>
      <c r="AM167" s="22">
        <f t="shared" si="60"/>
        <v>0</v>
      </c>
      <c r="AN167" s="22">
        <f t="shared" si="53"/>
        <v>0</v>
      </c>
      <c r="AO167" s="418" t="b">
        <f t="shared" si="54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61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62"/>
        <v>0</v>
      </c>
      <c r="AW167" s="67">
        <f t="shared" si="63"/>
        <v>0</v>
      </c>
      <c r="AX167" s="397">
        <f t="shared" si="64"/>
        <v>0</v>
      </c>
      <c r="AY167" s="32"/>
      <c r="AZ167" s="32"/>
      <c r="BA167" s="423" t="str">
        <f t="shared" si="65"/>
        <v xml:space="preserve"> </v>
      </c>
    </row>
    <row r="168" spans="1:53" s="339" customFormat="1" ht="15" x14ac:dyDescent="0.2">
      <c r="A168" s="32"/>
      <c r="B168" s="32"/>
      <c r="C168" s="410">
        <f t="shared" si="22"/>
        <v>147</v>
      </c>
      <c r="D168" s="424"/>
      <c r="E168" s="424"/>
      <c r="F168" s="424"/>
      <c r="G168" s="410"/>
      <c r="H168" s="410"/>
      <c r="I168" s="413" t="str">
        <f t="shared" si="50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55"/>
        <v>-</v>
      </c>
      <c r="M168" s="425"/>
      <c r="N168" s="425"/>
      <c r="O168" s="160" t="str">
        <f t="shared" si="51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52"/>
        <v>OK</v>
      </c>
      <c r="AI168" s="22">
        <f t="shared" si="56"/>
        <v>0</v>
      </c>
      <c r="AJ168" s="22">
        <f t="shared" si="57"/>
        <v>0</v>
      </c>
      <c r="AK168" s="22">
        <f t="shared" si="58"/>
        <v>0</v>
      </c>
      <c r="AL168" s="22">
        <f t="shared" si="59"/>
        <v>0</v>
      </c>
      <c r="AM168" s="22">
        <f t="shared" si="60"/>
        <v>0</v>
      </c>
      <c r="AN168" s="22">
        <f t="shared" si="53"/>
        <v>0</v>
      </c>
      <c r="AO168" s="418" t="b">
        <f t="shared" si="54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61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62"/>
        <v>0</v>
      </c>
      <c r="AW168" s="67">
        <f t="shared" si="63"/>
        <v>0</v>
      </c>
      <c r="AX168" s="397">
        <f t="shared" si="64"/>
        <v>0</v>
      </c>
      <c r="AY168" s="32"/>
      <c r="AZ168" s="32"/>
      <c r="BA168" s="423" t="str">
        <f t="shared" si="65"/>
        <v xml:space="preserve"> </v>
      </c>
    </row>
    <row r="169" spans="1:53" s="339" customFormat="1" ht="15" x14ac:dyDescent="0.2">
      <c r="A169" s="32"/>
      <c r="B169" s="32"/>
      <c r="C169" s="410">
        <f t="shared" si="22"/>
        <v>148</v>
      </c>
      <c r="D169" s="424"/>
      <c r="E169" s="424"/>
      <c r="F169" s="424"/>
      <c r="G169" s="410"/>
      <c r="H169" s="410"/>
      <c r="I169" s="413" t="str">
        <f t="shared" si="50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55"/>
        <v>-</v>
      </c>
      <c r="M169" s="425"/>
      <c r="N169" s="425"/>
      <c r="O169" s="160" t="str">
        <f t="shared" si="51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52"/>
        <v>OK</v>
      </c>
      <c r="AI169" s="22">
        <f t="shared" si="56"/>
        <v>0</v>
      </c>
      <c r="AJ169" s="22">
        <f t="shared" si="57"/>
        <v>0</v>
      </c>
      <c r="AK169" s="22">
        <f t="shared" si="58"/>
        <v>0</v>
      </c>
      <c r="AL169" s="22">
        <f t="shared" si="59"/>
        <v>0</v>
      </c>
      <c r="AM169" s="22">
        <f t="shared" si="60"/>
        <v>0</v>
      </c>
      <c r="AN169" s="22">
        <f t="shared" si="53"/>
        <v>0</v>
      </c>
      <c r="AO169" s="418" t="b">
        <f t="shared" si="54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61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62"/>
        <v>0</v>
      </c>
      <c r="AW169" s="67">
        <f t="shared" si="63"/>
        <v>0</v>
      </c>
      <c r="AX169" s="397">
        <f t="shared" si="64"/>
        <v>0</v>
      </c>
      <c r="AY169" s="32"/>
      <c r="AZ169" s="32"/>
      <c r="BA169" s="423" t="str">
        <f t="shared" si="65"/>
        <v xml:space="preserve"> </v>
      </c>
    </row>
    <row r="170" spans="1:53" s="339" customFormat="1" ht="15" x14ac:dyDescent="0.2">
      <c r="A170" s="32"/>
      <c r="B170" s="32"/>
      <c r="C170" s="410">
        <f t="shared" si="22"/>
        <v>149</v>
      </c>
      <c r="D170" s="424"/>
      <c r="E170" s="424"/>
      <c r="F170" s="424"/>
      <c r="G170" s="410"/>
      <c r="H170" s="410"/>
      <c r="I170" s="413" t="str">
        <f t="shared" si="50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55"/>
        <v>-</v>
      </c>
      <c r="M170" s="425"/>
      <c r="N170" s="425"/>
      <c r="O170" s="160" t="str">
        <f t="shared" si="51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52"/>
        <v>OK</v>
      </c>
      <c r="AI170" s="22">
        <f t="shared" si="56"/>
        <v>0</v>
      </c>
      <c r="AJ170" s="22">
        <f t="shared" si="57"/>
        <v>0</v>
      </c>
      <c r="AK170" s="22">
        <f t="shared" si="58"/>
        <v>0</v>
      </c>
      <c r="AL170" s="22">
        <f t="shared" si="59"/>
        <v>0</v>
      </c>
      <c r="AM170" s="22">
        <f t="shared" si="60"/>
        <v>0</v>
      </c>
      <c r="AN170" s="22">
        <f t="shared" si="53"/>
        <v>0</v>
      </c>
      <c r="AO170" s="418" t="b">
        <f t="shared" si="54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61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62"/>
        <v>0</v>
      </c>
      <c r="AW170" s="67">
        <f t="shared" si="63"/>
        <v>0</v>
      </c>
      <c r="AX170" s="397">
        <f t="shared" si="64"/>
        <v>0</v>
      </c>
      <c r="AY170" s="32"/>
      <c r="AZ170" s="32"/>
      <c r="BA170" s="423" t="str">
        <f t="shared" si="65"/>
        <v xml:space="preserve"> </v>
      </c>
    </row>
    <row r="171" spans="1:53" s="339" customFormat="1" ht="15" x14ac:dyDescent="0.2">
      <c r="A171" s="32"/>
      <c r="B171" s="32"/>
      <c r="C171" s="410">
        <f t="shared" si="22"/>
        <v>150</v>
      </c>
      <c r="D171" s="424"/>
      <c r="E171" s="424"/>
      <c r="F171" s="424"/>
      <c r="G171" s="410"/>
      <c r="H171" s="410"/>
      <c r="I171" s="413" t="str">
        <f t="shared" si="50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55"/>
        <v>-</v>
      </c>
      <c r="M171" s="425"/>
      <c r="N171" s="425"/>
      <c r="O171" s="160" t="str">
        <f t="shared" si="51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52"/>
        <v>OK</v>
      </c>
      <c r="AI171" s="22">
        <f t="shared" si="56"/>
        <v>0</v>
      </c>
      <c r="AJ171" s="22">
        <f t="shared" si="57"/>
        <v>0</v>
      </c>
      <c r="AK171" s="22">
        <f t="shared" si="58"/>
        <v>0</v>
      </c>
      <c r="AL171" s="22">
        <f t="shared" si="59"/>
        <v>0</v>
      </c>
      <c r="AM171" s="22">
        <f t="shared" si="60"/>
        <v>0</v>
      </c>
      <c r="AN171" s="22">
        <f t="shared" si="53"/>
        <v>0</v>
      </c>
      <c r="AO171" s="418" t="b">
        <f t="shared" si="54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61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62"/>
        <v>0</v>
      </c>
      <c r="AW171" s="67">
        <f t="shared" si="63"/>
        <v>0</v>
      </c>
      <c r="AX171" s="397">
        <f t="shared" si="64"/>
        <v>0</v>
      </c>
      <c r="AY171" s="32"/>
      <c r="AZ171" s="32"/>
      <c r="BA171" s="423" t="str">
        <f t="shared" si="65"/>
        <v xml:space="preserve"> </v>
      </c>
    </row>
    <row r="172" spans="1:53" s="339" customFormat="1" ht="15" x14ac:dyDescent="0.2">
      <c r="A172" s="32"/>
      <c r="B172" s="32"/>
      <c r="C172" s="410">
        <f t="shared" si="22"/>
        <v>151</v>
      </c>
      <c r="D172" s="424"/>
      <c r="E172" s="424"/>
      <c r="F172" s="424"/>
      <c r="G172" s="410"/>
      <c r="H172" s="410"/>
      <c r="I172" s="413" t="str">
        <f t="shared" si="50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55"/>
        <v>-</v>
      </c>
      <c r="M172" s="425"/>
      <c r="N172" s="425"/>
      <c r="O172" s="160" t="str">
        <f t="shared" si="51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52"/>
        <v>OK</v>
      </c>
      <c r="AI172" s="22">
        <f t="shared" si="56"/>
        <v>0</v>
      </c>
      <c r="AJ172" s="22">
        <f t="shared" si="57"/>
        <v>0</v>
      </c>
      <c r="AK172" s="22">
        <f t="shared" si="58"/>
        <v>0</v>
      </c>
      <c r="AL172" s="22">
        <f t="shared" si="59"/>
        <v>0</v>
      </c>
      <c r="AM172" s="22">
        <f t="shared" si="60"/>
        <v>0</v>
      </c>
      <c r="AN172" s="22">
        <f t="shared" si="53"/>
        <v>0</v>
      </c>
      <c r="AO172" s="418" t="b">
        <f t="shared" si="54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61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62"/>
        <v>0</v>
      </c>
      <c r="AW172" s="67">
        <f t="shared" si="63"/>
        <v>0</v>
      </c>
      <c r="AX172" s="397">
        <f t="shared" si="64"/>
        <v>0</v>
      </c>
      <c r="AY172" s="32"/>
      <c r="AZ172" s="32"/>
      <c r="BA172" s="423" t="str">
        <f t="shared" si="65"/>
        <v xml:space="preserve"> </v>
      </c>
    </row>
    <row r="173" spans="1:53" s="339" customFormat="1" ht="15" x14ac:dyDescent="0.2">
      <c r="A173" s="32"/>
      <c r="B173" s="32"/>
      <c r="C173" s="410">
        <f t="shared" si="22"/>
        <v>152</v>
      </c>
      <c r="D173" s="424"/>
      <c r="E173" s="424"/>
      <c r="F173" s="424"/>
      <c r="G173" s="410"/>
      <c r="H173" s="410"/>
      <c r="I173" s="413" t="str">
        <f t="shared" si="50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55"/>
        <v>-</v>
      </c>
      <c r="M173" s="425"/>
      <c r="N173" s="425"/>
      <c r="O173" s="160" t="str">
        <f t="shared" si="51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52"/>
        <v>OK</v>
      </c>
      <c r="AI173" s="22">
        <f t="shared" si="56"/>
        <v>0</v>
      </c>
      <c r="AJ173" s="22">
        <f t="shared" si="57"/>
        <v>0</v>
      </c>
      <c r="AK173" s="22">
        <f t="shared" si="58"/>
        <v>0</v>
      </c>
      <c r="AL173" s="22">
        <f t="shared" si="59"/>
        <v>0</v>
      </c>
      <c r="AM173" s="22">
        <f t="shared" si="60"/>
        <v>0</v>
      </c>
      <c r="AN173" s="22">
        <f t="shared" si="53"/>
        <v>0</v>
      </c>
      <c r="AO173" s="418" t="b">
        <f t="shared" si="54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61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62"/>
        <v>0</v>
      </c>
      <c r="AW173" s="67">
        <f t="shared" si="63"/>
        <v>0</v>
      </c>
      <c r="AX173" s="397">
        <f t="shared" si="64"/>
        <v>0</v>
      </c>
      <c r="AY173" s="32"/>
      <c r="AZ173" s="32"/>
      <c r="BA173" s="423" t="str">
        <f t="shared" si="65"/>
        <v xml:space="preserve"> </v>
      </c>
    </row>
    <row r="174" spans="1:53" s="339" customFormat="1" ht="15" x14ac:dyDescent="0.2">
      <c r="A174" s="32"/>
      <c r="B174" s="32"/>
      <c r="C174" s="410">
        <f t="shared" si="22"/>
        <v>153</v>
      </c>
      <c r="D174" s="424"/>
      <c r="E174" s="424"/>
      <c r="F174" s="424"/>
      <c r="G174" s="410"/>
      <c r="H174" s="410"/>
      <c r="I174" s="413" t="str">
        <f t="shared" si="50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55"/>
        <v>-</v>
      </c>
      <c r="M174" s="425"/>
      <c r="N174" s="425"/>
      <c r="O174" s="160" t="str">
        <f t="shared" si="51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52"/>
        <v>OK</v>
      </c>
      <c r="AI174" s="22">
        <f t="shared" si="56"/>
        <v>0</v>
      </c>
      <c r="AJ174" s="22">
        <f t="shared" si="57"/>
        <v>0</v>
      </c>
      <c r="AK174" s="22">
        <f t="shared" si="58"/>
        <v>0</v>
      </c>
      <c r="AL174" s="22">
        <f t="shared" si="59"/>
        <v>0</v>
      </c>
      <c r="AM174" s="22">
        <f t="shared" si="60"/>
        <v>0</v>
      </c>
      <c r="AN174" s="22">
        <f t="shared" si="53"/>
        <v>0</v>
      </c>
      <c r="AO174" s="418" t="b">
        <f t="shared" si="54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61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62"/>
        <v>0</v>
      </c>
      <c r="AW174" s="67">
        <f t="shared" si="63"/>
        <v>0</v>
      </c>
      <c r="AX174" s="397">
        <f t="shared" si="64"/>
        <v>0</v>
      </c>
      <c r="AY174" s="32"/>
      <c r="AZ174" s="32"/>
      <c r="BA174" s="423" t="str">
        <f t="shared" si="65"/>
        <v xml:space="preserve"> </v>
      </c>
    </row>
    <row r="175" spans="1:53" s="339" customFormat="1" ht="15" x14ac:dyDescent="0.2">
      <c r="A175" s="32"/>
      <c r="B175" s="32"/>
      <c r="C175" s="410">
        <f t="shared" si="22"/>
        <v>154</v>
      </c>
      <c r="D175" s="424"/>
      <c r="E175" s="424"/>
      <c r="F175" s="424"/>
      <c r="G175" s="410"/>
      <c r="H175" s="410"/>
      <c r="I175" s="413" t="str">
        <f t="shared" si="50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55"/>
        <v>-</v>
      </c>
      <c r="M175" s="425"/>
      <c r="N175" s="425"/>
      <c r="O175" s="160" t="str">
        <f t="shared" si="51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52"/>
        <v>OK</v>
      </c>
      <c r="AI175" s="22">
        <f t="shared" si="56"/>
        <v>0</v>
      </c>
      <c r="AJ175" s="22">
        <f t="shared" si="57"/>
        <v>0</v>
      </c>
      <c r="AK175" s="22">
        <f t="shared" si="58"/>
        <v>0</v>
      </c>
      <c r="AL175" s="22">
        <f t="shared" si="59"/>
        <v>0</v>
      </c>
      <c r="AM175" s="22">
        <f t="shared" si="60"/>
        <v>0</v>
      </c>
      <c r="AN175" s="22">
        <f t="shared" si="53"/>
        <v>0</v>
      </c>
      <c r="AO175" s="418" t="b">
        <f t="shared" si="54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61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62"/>
        <v>0</v>
      </c>
      <c r="AW175" s="67">
        <f t="shared" si="63"/>
        <v>0</v>
      </c>
      <c r="AX175" s="397">
        <f t="shared" si="64"/>
        <v>0</v>
      </c>
      <c r="AY175" s="32"/>
      <c r="AZ175" s="32"/>
      <c r="BA175" s="423" t="str">
        <f t="shared" si="65"/>
        <v xml:space="preserve"> </v>
      </c>
    </row>
    <row r="176" spans="1:53" s="339" customFormat="1" ht="15" x14ac:dyDescent="0.2">
      <c r="A176" s="32"/>
      <c r="B176" s="32"/>
      <c r="C176" s="410">
        <f t="shared" si="22"/>
        <v>155</v>
      </c>
      <c r="D176" s="424"/>
      <c r="E176" s="424"/>
      <c r="F176" s="424"/>
      <c r="G176" s="410"/>
      <c r="H176" s="410"/>
      <c r="I176" s="413" t="str">
        <f t="shared" si="50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55"/>
        <v>-</v>
      </c>
      <c r="M176" s="425"/>
      <c r="N176" s="425"/>
      <c r="O176" s="160" t="str">
        <f t="shared" si="51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52"/>
        <v>OK</v>
      </c>
      <c r="AI176" s="22">
        <f t="shared" si="56"/>
        <v>0</v>
      </c>
      <c r="AJ176" s="22">
        <f t="shared" si="57"/>
        <v>0</v>
      </c>
      <c r="AK176" s="22">
        <f t="shared" si="58"/>
        <v>0</v>
      </c>
      <c r="AL176" s="22">
        <f t="shared" si="59"/>
        <v>0</v>
      </c>
      <c r="AM176" s="22">
        <f t="shared" si="60"/>
        <v>0</v>
      </c>
      <c r="AN176" s="22">
        <f t="shared" si="53"/>
        <v>0</v>
      </c>
      <c r="AO176" s="418" t="b">
        <f t="shared" si="54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61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62"/>
        <v>0</v>
      </c>
      <c r="AW176" s="67">
        <f t="shared" si="63"/>
        <v>0</v>
      </c>
      <c r="AX176" s="397">
        <f t="shared" si="64"/>
        <v>0</v>
      </c>
      <c r="AY176" s="32"/>
      <c r="AZ176" s="32"/>
      <c r="BA176" s="423" t="str">
        <f t="shared" si="65"/>
        <v xml:space="preserve"> </v>
      </c>
    </row>
    <row r="177" spans="1:53" s="339" customFormat="1" ht="15" x14ac:dyDescent="0.2">
      <c r="A177" s="32"/>
      <c r="B177" s="32"/>
      <c r="C177" s="410">
        <f t="shared" si="22"/>
        <v>156</v>
      </c>
      <c r="D177" s="424"/>
      <c r="E177" s="424"/>
      <c r="F177" s="424"/>
      <c r="G177" s="410"/>
      <c r="H177" s="410"/>
      <c r="I177" s="413" t="str">
        <f t="shared" si="50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55"/>
        <v>-</v>
      </c>
      <c r="M177" s="425"/>
      <c r="N177" s="425"/>
      <c r="O177" s="160" t="str">
        <f t="shared" si="51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52"/>
        <v>OK</v>
      </c>
      <c r="AI177" s="22">
        <f t="shared" si="56"/>
        <v>0</v>
      </c>
      <c r="AJ177" s="22">
        <f t="shared" si="57"/>
        <v>0</v>
      </c>
      <c r="AK177" s="22">
        <f t="shared" si="58"/>
        <v>0</v>
      </c>
      <c r="AL177" s="22">
        <f t="shared" si="59"/>
        <v>0</v>
      </c>
      <c r="AM177" s="22">
        <f t="shared" si="60"/>
        <v>0</v>
      </c>
      <c r="AN177" s="22">
        <f t="shared" si="53"/>
        <v>0</v>
      </c>
      <c r="AO177" s="418" t="b">
        <f t="shared" si="54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61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62"/>
        <v>0</v>
      </c>
      <c r="AW177" s="67">
        <f t="shared" si="63"/>
        <v>0</v>
      </c>
      <c r="AX177" s="397">
        <f t="shared" si="64"/>
        <v>0</v>
      </c>
      <c r="AY177" s="32"/>
      <c r="AZ177" s="32"/>
      <c r="BA177" s="423" t="str">
        <f t="shared" si="65"/>
        <v xml:space="preserve"> </v>
      </c>
    </row>
    <row r="178" spans="1:53" s="339" customFormat="1" ht="15" x14ac:dyDescent="0.2">
      <c r="A178" s="32"/>
      <c r="B178" s="32"/>
      <c r="C178" s="410">
        <f t="shared" si="22"/>
        <v>157</v>
      </c>
      <c r="D178" s="424"/>
      <c r="E178" s="424"/>
      <c r="F178" s="424"/>
      <c r="G178" s="410"/>
      <c r="H178" s="410"/>
      <c r="I178" s="413" t="str">
        <f t="shared" si="50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55"/>
        <v>-</v>
      </c>
      <c r="M178" s="425"/>
      <c r="N178" s="425"/>
      <c r="O178" s="160" t="str">
        <f t="shared" si="51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52"/>
        <v>OK</v>
      </c>
      <c r="AI178" s="22">
        <f t="shared" si="56"/>
        <v>0</v>
      </c>
      <c r="AJ178" s="22">
        <f t="shared" si="57"/>
        <v>0</v>
      </c>
      <c r="AK178" s="22">
        <f t="shared" si="58"/>
        <v>0</v>
      </c>
      <c r="AL178" s="22">
        <f t="shared" si="59"/>
        <v>0</v>
      </c>
      <c r="AM178" s="22">
        <f t="shared" si="60"/>
        <v>0</v>
      </c>
      <c r="AN178" s="22">
        <f t="shared" si="53"/>
        <v>0</v>
      </c>
      <c r="AO178" s="418" t="b">
        <f t="shared" si="54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61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62"/>
        <v>0</v>
      </c>
      <c r="AW178" s="67">
        <f t="shared" si="63"/>
        <v>0</v>
      </c>
      <c r="AX178" s="397">
        <f t="shared" si="64"/>
        <v>0</v>
      </c>
      <c r="AY178" s="32"/>
      <c r="AZ178" s="32"/>
      <c r="BA178" s="423" t="str">
        <f t="shared" si="65"/>
        <v xml:space="preserve"> </v>
      </c>
    </row>
    <row r="179" spans="1:53" s="339" customFormat="1" ht="15" x14ac:dyDescent="0.2">
      <c r="A179" s="32"/>
      <c r="B179" s="32"/>
      <c r="C179" s="410">
        <f t="shared" si="22"/>
        <v>158</v>
      </c>
      <c r="D179" s="424"/>
      <c r="E179" s="424"/>
      <c r="F179" s="424"/>
      <c r="G179" s="410"/>
      <c r="H179" s="410"/>
      <c r="I179" s="413" t="str">
        <f t="shared" si="50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55"/>
        <v>-</v>
      </c>
      <c r="M179" s="425"/>
      <c r="N179" s="425"/>
      <c r="O179" s="160" t="str">
        <f t="shared" si="51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52"/>
        <v>OK</v>
      </c>
      <c r="AI179" s="22">
        <f t="shared" si="56"/>
        <v>0</v>
      </c>
      <c r="AJ179" s="22">
        <f t="shared" si="57"/>
        <v>0</v>
      </c>
      <c r="AK179" s="22">
        <f t="shared" si="58"/>
        <v>0</v>
      </c>
      <c r="AL179" s="22">
        <f t="shared" si="59"/>
        <v>0</v>
      </c>
      <c r="AM179" s="22">
        <f t="shared" si="60"/>
        <v>0</v>
      </c>
      <c r="AN179" s="22">
        <f t="shared" si="53"/>
        <v>0</v>
      </c>
      <c r="AO179" s="418" t="b">
        <f t="shared" si="54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61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62"/>
        <v>0</v>
      </c>
      <c r="AW179" s="67">
        <f t="shared" si="63"/>
        <v>0</v>
      </c>
      <c r="AX179" s="397">
        <f t="shared" si="64"/>
        <v>0</v>
      </c>
      <c r="AY179" s="32"/>
      <c r="AZ179" s="32"/>
      <c r="BA179" s="423" t="str">
        <f t="shared" si="65"/>
        <v xml:space="preserve"> </v>
      </c>
    </row>
    <row r="180" spans="1:53" s="339" customFormat="1" ht="15" x14ac:dyDescent="0.2">
      <c r="A180" s="32"/>
      <c r="B180" s="32"/>
      <c r="C180" s="410">
        <f t="shared" si="22"/>
        <v>159</v>
      </c>
      <c r="D180" s="424"/>
      <c r="E180" s="424"/>
      <c r="F180" s="424"/>
      <c r="G180" s="410"/>
      <c r="H180" s="410"/>
      <c r="I180" s="413" t="str">
        <f t="shared" si="50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55"/>
        <v>-</v>
      </c>
      <c r="M180" s="425"/>
      <c r="N180" s="425"/>
      <c r="O180" s="160" t="str">
        <f t="shared" si="51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52"/>
        <v>OK</v>
      </c>
      <c r="AI180" s="22">
        <f t="shared" si="56"/>
        <v>0</v>
      </c>
      <c r="AJ180" s="22">
        <f t="shared" si="57"/>
        <v>0</v>
      </c>
      <c r="AK180" s="22">
        <f t="shared" si="58"/>
        <v>0</v>
      </c>
      <c r="AL180" s="22">
        <f t="shared" si="59"/>
        <v>0</v>
      </c>
      <c r="AM180" s="22">
        <f t="shared" si="60"/>
        <v>0</v>
      </c>
      <c r="AN180" s="22">
        <f t="shared" si="53"/>
        <v>0</v>
      </c>
      <c r="AO180" s="418" t="b">
        <f t="shared" si="54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61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62"/>
        <v>0</v>
      </c>
      <c r="AW180" s="67">
        <f t="shared" si="63"/>
        <v>0</v>
      </c>
      <c r="AX180" s="397">
        <f t="shared" si="64"/>
        <v>0</v>
      </c>
      <c r="AY180" s="32"/>
      <c r="AZ180" s="32"/>
      <c r="BA180" s="423" t="str">
        <f t="shared" si="65"/>
        <v xml:space="preserve"> </v>
      </c>
    </row>
    <row r="181" spans="1:53" s="339" customFormat="1" ht="15" x14ac:dyDescent="0.2">
      <c r="A181" s="32"/>
      <c r="B181" s="32"/>
      <c r="C181" s="410">
        <f t="shared" si="22"/>
        <v>160</v>
      </c>
      <c r="D181" s="424"/>
      <c r="E181" s="424"/>
      <c r="F181" s="424"/>
      <c r="G181" s="410"/>
      <c r="H181" s="410"/>
      <c r="I181" s="413" t="str">
        <f t="shared" si="50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55"/>
        <v>-</v>
      </c>
      <c r="M181" s="425"/>
      <c r="N181" s="425"/>
      <c r="O181" s="160" t="str">
        <f t="shared" si="51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52"/>
        <v>OK</v>
      </c>
      <c r="AI181" s="22">
        <f t="shared" si="56"/>
        <v>0</v>
      </c>
      <c r="AJ181" s="22">
        <f t="shared" si="57"/>
        <v>0</v>
      </c>
      <c r="AK181" s="22">
        <f t="shared" si="58"/>
        <v>0</v>
      </c>
      <c r="AL181" s="22">
        <f t="shared" si="59"/>
        <v>0</v>
      </c>
      <c r="AM181" s="22">
        <f t="shared" si="60"/>
        <v>0</v>
      </c>
      <c r="AN181" s="22">
        <f t="shared" si="53"/>
        <v>0</v>
      </c>
      <c r="AO181" s="418" t="b">
        <f t="shared" si="54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61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62"/>
        <v>0</v>
      </c>
      <c r="AW181" s="67">
        <f t="shared" si="63"/>
        <v>0</v>
      </c>
      <c r="AX181" s="397">
        <f t="shared" si="64"/>
        <v>0</v>
      </c>
      <c r="AY181" s="32"/>
      <c r="AZ181" s="32"/>
      <c r="BA181" s="423" t="str">
        <f t="shared" si="65"/>
        <v xml:space="preserve"> </v>
      </c>
    </row>
    <row r="182" spans="1:53" s="339" customFormat="1" ht="15" x14ac:dyDescent="0.2">
      <c r="A182" s="32"/>
      <c r="B182" s="32"/>
      <c r="C182" s="410">
        <f t="shared" si="22"/>
        <v>161</v>
      </c>
      <c r="D182" s="424"/>
      <c r="E182" s="424"/>
      <c r="F182" s="424"/>
      <c r="G182" s="410"/>
      <c r="H182" s="410"/>
      <c r="I182" s="413" t="str">
        <f t="shared" si="50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55"/>
        <v>-</v>
      </c>
      <c r="M182" s="425"/>
      <c r="N182" s="425"/>
      <c r="O182" s="160" t="str">
        <f t="shared" si="51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52"/>
        <v>OK</v>
      </c>
      <c r="AI182" s="22">
        <f t="shared" si="56"/>
        <v>0</v>
      </c>
      <c r="AJ182" s="22">
        <f t="shared" si="57"/>
        <v>0</v>
      </c>
      <c r="AK182" s="22">
        <f t="shared" si="58"/>
        <v>0</v>
      </c>
      <c r="AL182" s="22">
        <f t="shared" si="59"/>
        <v>0</v>
      </c>
      <c r="AM182" s="22">
        <f t="shared" si="60"/>
        <v>0</v>
      </c>
      <c r="AN182" s="22">
        <f t="shared" si="53"/>
        <v>0</v>
      </c>
      <c r="AO182" s="418" t="b">
        <f t="shared" si="54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61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62"/>
        <v>0</v>
      </c>
      <c r="AW182" s="67">
        <f t="shared" si="63"/>
        <v>0</v>
      </c>
      <c r="AX182" s="397">
        <f t="shared" si="64"/>
        <v>0</v>
      </c>
      <c r="AY182" s="32"/>
      <c r="AZ182" s="32"/>
      <c r="BA182" s="423" t="str">
        <f t="shared" si="65"/>
        <v xml:space="preserve"> </v>
      </c>
    </row>
    <row r="183" spans="1:53" s="339" customFormat="1" ht="15" x14ac:dyDescent="0.2">
      <c r="A183" s="32"/>
      <c r="B183" s="32"/>
      <c r="C183" s="410">
        <f t="shared" si="22"/>
        <v>162</v>
      </c>
      <c r="D183" s="424"/>
      <c r="E183" s="424"/>
      <c r="F183" s="424"/>
      <c r="G183" s="410"/>
      <c r="H183" s="410"/>
      <c r="I183" s="413" t="str">
        <f t="shared" si="50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55"/>
        <v>-</v>
      </c>
      <c r="M183" s="425"/>
      <c r="N183" s="425"/>
      <c r="O183" s="160" t="str">
        <f t="shared" si="51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52"/>
        <v>OK</v>
      </c>
      <c r="AI183" s="22">
        <f t="shared" si="56"/>
        <v>0</v>
      </c>
      <c r="AJ183" s="22">
        <f t="shared" si="57"/>
        <v>0</v>
      </c>
      <c r="AK183" s="22">
        <f t="shared" si="58"/>
        <v>0</v>
      </c>
      <c r="AL183" s="22">
        <f t="shared" si="59"/>
        <v>0</v>
      </c>
      <c r="AM183" s="22">
        <f t="shared" si="60"/>
        <v>0</v>
      </c>
      <c r="AN183" s="22">
        <f t="shared" si="53"/>
        <v>0</v>
      </c>
      <c r="AO183" s="418" t="b">
        <f t="shared" si="54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61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62"/>
        <v>0</v>
      </c>
      <c r="AW183" s="67">
        <f t="shared" si="63"/>
        <v>0</v>
      </c>
      <c r="AX183" s="397">
        <f t="shared" si="64"/>
        <v>0</v>
      </c>
      <c r="AY183" s="32"/>
      <c r="AZ183" s="32"/>
      <c r="BA183" s="423" t="str">
        <f t="shared" si="65"/>
        <v xml:space="preserve"> </v>
      </c>
    </row>
    <row r="184" spans="1:53" s="339" customFormat="1" ht="15" x14ac:dyDescent="0.2">
      <c r="A184" s="32"/>
      <c r="B184" s="32"/>
      <c r="C184" s="410">
        <f t="shared" si="22"/>
        <v>163</v>
      </c>
      <c r="D184" s="424"/>
      <c r="E184" s="424"/>
      <c r="F184" s="424"/>
      <c r="G184" s="410"/>
      <c r="H184" s="410"/>
      <c r="I184" s="413" t="str">
        <f t="shared" si="50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55"/>
        <v>-</v>
      </c>
      <c r="M184" s="425"/>
      <c r="N184" s="425"/>
      <c r="O184" s="160" t="str">
        <f t="shared" si="51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52"/>
        <v>OK</v>
      </c>
      <c r="AI184" s="22">
        <f t="shared" si="56"/>
        <v>0</v>
      </c>
      <c r="AJ184" s="22">
        <f t="shared" si="57"/>
        <v>0</v>
      </c>
      <c r="AK184" s="22">
        <f t="shared" si="58"/>
        <v>0</v>
      </c>
      <c r="AL184" s="22">
        <f t="shared" si="59"/>
        <v>0</v>
      </c>
      <c r="AM184" s="22">
        <f t="shared" si="60"/>
        <v>0</v>
      </c>
      <c r="AN184" s="22">
        <f t="shared" si="53"/>
        <v>0</v>
      </c>
      <c r="AO184" s="418" t="b">
        <f t="shared" si="54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61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62"/>
        <v>0</v>
      </c>
      <c r="AW184" s="67">
        <f t="shared" si="63"/>
        <v>0</v>
      </c>
      <c r="AX184" s="397">
        <f t="shared" si="64"/>
        <v>0</v>
      </c>
      <c r="AY184" s="32"/>
      <c r="AZ184" s="32"/>
      <c r="BA184" s="423" t="str">
        <f t="shared" si="65"/>
        <v xml:space="preserve"> </v>
      </c>
    </row>
    <row r="185" spans="1:53" s="339" customFormat="1" ht="15" x14ac:dyDescent="0.2">
      <c r="A185" s="32"/>
      <c r="B185" s="32"/>
      <c r="C185" s="410">
        <f t="shared" si="22"/>
        <v>164</v>
      </c>
      <c r="D185" s="424"/>
      <c r="E185" s="424"/>
      <c r="F185" s="424"/>
      <c r="G185" s="410"/>
      <c r="H185" s="410"/>
      <c r="I185" s="413" t="str">
        <f t="shared" si="50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55"/>
        <v>-</v>
      </c>
      <c r="M185" s="425"/>
      <c r="N185" s="425"/>
      <c r="O185" s="160" t="str">
        <f t="shared" si="51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52"/>
        <v>OK</v>
      </c>
      <c r="AI185" s="22">
        <f t="shared" si="56"/>
        <v>0</v>
      </c>
      <c r="AJ185" s="22">
        <f t="shared" si="57"/>
        <v>0</v>
      </c>
      <c r="AK185" s="22">
        <f t="shared" si="58"/>
        <v>0</v>
      </c>
      <c r="AL185" s="22">
        <f t="shared" si="59"/>
        <v>0</v>
      </c>
      <c r="AM185" s="22">
        <f t="shared" si="60"/>
        <v>0</v>
      </c>
      <c r="AN185" s="22">
        <f t="shared" si="53"/>
        <v>0</v>
      </c>
      <c r="AO185" s="418" t="b">
        <f t="shared" si="54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61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62"/>
        <v>0</v>
      </c>
      <c r="AW185" s="67">
        <f t="shared" si="63"/>
        <v>0</v>
      </c>
      <c r="AX185" s="397">
        <f t="shared" si="64"/>
        <v>0</v>
      </c>
      <c r="AY185" s="32"/>
      <c r="AZ185" s="32"/>
      <c r="BA185" s="423" t="str">
        <f t="shared" si="65"/>
        <v xml:space="preserve"> </v>
      </c>
    </row>
    <row r="186" spans="1:53" s="339" customFormat="1" ht="15" x14ac:dyDescent="0.2">
      <c r="A186" s="32"/>
      <c r="B186" s="32"/>
      <c r="C186" s="410">
        <f t="shared" si="22"/>
        <v>165</v>
      </c>
      <c r="D186" s="424"/>
      <c r="E186" s="424"/>
      <c r="F186" s="424"/>
      <c r="G186" s="410"/>
      <c r="H186" s="410"/>
      <c r="I186" s="413" t="str">
        <f t="shared" si="50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55"/>
        <v>-</v>
      </c>
      <c r="M186" s="425"/>
      <c r="N186" s="425"/>
      <c r="O186" s="160" t="str">
        <f t="shared" si="51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52"/>
        <v>OK</v>
      </c>
      <c r="AI186" s="22">
        <f t="shared" si="56"/>
        <v>0</v>
      </c>
      <c r="AJ186" s="22">
        <f t="shared" si="57"/>
        <v>0</v>
      </c>
      <c r="AK186" s="22">
        <f t="shared" si="58"/>
        <v>0</v>
      </c>
      <c r="AL186" s="22">
        <f t="shared" si="59"/>
        <v>0</v>
      </c>
      <c r="AM186" s="22">
        <f t="shared" si="60"/>
        <v>0</v>
      </c>
      <c r="AN186" s="22">
        <f t="shared" si="53"/>
        <v>0</v>
      </c>
      <c r="AO186" s="418" t="b">
        <f t="shared" si="54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61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62"/>
        <v>0</v>
      </c>
      <c r="AW186" s="67">
        <f t="shared" si="63"/>
        <v>0</v>
      </c>
      <c r="AX186" s="397">
        <f t="shared" si="64"/>
        <v>0</v>
      </c>
      <c r="AY186" s="32"/>
      <c r="AZ186" s="32"/>
      <c r="BA186" s="423" t="str">
        <f t="shared" si="65"/>
        <v xml:space="preserve"> </v>
      </c>
    </row>
    <row r="187" spans="1:53" s="339" customFormat="1" ht="15" x14ac:dyDescent="0.2">
      <c r="A187" s="32"/>
      <c r="B187" s="32"/>
      <c r="C187" s="410">
        <f t="shared" si="22"/>
        <v>166</v>
      </c>
      <c r="D187" s="424"/>
      <c r="E187" s="424"/>
      <c r="F187" s="424"/>
      <c r="G187" s="410"/>
      <c r="H187" s="410"/>
      <c r="I187" s="413" t="str">
        <f t="shared" si="50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55"/>
        <v>-</v>
      </c>
      <c r="M187" s="425"/>
      <c r="N187" s="425"/>
      <c r="O187" s="160" t="str">
        <f t="shared" si="51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52"/>
        <v>OK</v>
      </c>
      <c r="AI187" s="22">
        <f t="shared" si="56"/>
        <v>0</v>
      </c>
      <c r="AJ187" s="22">
        <f t="shared" si="57"/>
        <v>0</v>
      </c>
      <c r="AK187" s="22">
        <f t="shared" si="58"/>
        <v>0</v>
      </c>
      <c r="AL187" s="22">
        <f t="shared" si="59"/>
        <v>0</v>
      </c>
      <c r="AM187" s="22">
        <f t="shared" si="60"/>
        <v>0</v>
      </c>
      <c r="AN187" s="22">
        <f t="shared" si="53"/>
        <v>0</v>
      </c>
      <c r="AO187" s="418" t="b">
        <f t="shared" si="54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61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62"/>
        <v>0</v>
      </c>
      <c r="AW187" s="67">
        <f t="shared" si="63"/>
        <v>0</v>
      </c>
      <c r="AX187" s="397">
        <f t="shared" si="64"/>
        <v>0</v>
      </c>
      <c r="AY187" s="32"/>
      <c r="AZ187" s="32"/>
      <c r="BA187" s="423" t="str">
        <f t="shared" si="65"/>
        <v xml:space="preserve"> </v>
      </c>
    </row>
    <row r="188" spans="1:53" s="339" customFormat="1" ht="15" x14ac:dyDescent="0.2">
      <c r="A188" s="32"/>
      <c r="B188" s="32"/>
      <c r="C188" s="410">
        <f t="shared" si="22"/>
        <v>167</v>
      </c>
      <c r="D188" s="424"/>
      <c r="E188" s="424"/>
      <c r="F188" s="424"/>
      <c r="G188" s="410"/>
      <c r="H188" s="410"/>
      <c r="I188" s="413" t="str">
        <f t="shared" si="50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55"/>
        <v>-</v>
      </c>
      <c r="M188" s="425"/>
      <c r="N188" s="425"/>
      <c r="O188" s="160" t="str">
        <f t="shared" si="51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52"/>
        <v>OK</v>
      </c>
      <c r="AI188" s="22">
        <f t="shared" si="56"/>
        <v>0</v>
      </c>
      <c r="AJ188" s="22">
        <f t="shared" si="57"/>
        <v>0</v>
      </c>
      <c r="AK188" s="22">
        <f t="shared" si="58"/>
        <v>0</v>
      </c>
      <c r="AL188" s="22">
        <f t="shared" si="59"/>
        <v>0</v>
      </c>
      <c r="AM188" s="22">
        <f t="shared" si="60"/>
        <v>0</v>
      </c>
      <c r="AN188" s="22">
        <f t="shared" si="53"/>
        <v>0</v>
      </c>
      <c r="AO188" s="418" t="b">
        <f t="shared" si="54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61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62"/>
        <v>0</v>
      </c>
      <c r="AW188" s="67">
        <f t="shared" si="63"/>
        <v>0</v>
      </c>
      <c r="AX188" s="397">
        <f t="shared" si="64"/>
        <v>0</v>
      </c>
      <c r="AY188" s="32"/>
      <c r="AZ188" s="32"/>
      <c r="BA188" s="423" t="str">
        <f t="shared" si="65"/>
        <v xml:space="preserve"> </v>
      </c>
    </row>
    <row r="189" spans="1:53" s="339" customFormat="1" ht="15" x14ac:dyDescent="0.2">
      <c r="A189" s="32"/>
      <c r="B189" s="32"/>
      <c r="C189" s="410">
        <f t="shared" si="22"/>
        <v>168</v>
      </c>
      <c r="D189" s="424"/>
      <c r="E189" s="424"/>
      <c r="F189" s="424"/>
      <c r="G189" s="410"/>
      <c r="H189" s="410"/>
      <c r="I189" s="413" t="str">
        <f t="shared" si="50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55"/>
        <v>-</v>
      </c>
      <c r="M189" s="425"/>
      <c r="N189" s="425"/>
      <c r="O189" s="160" t="str">
        <f t="shared" si="51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52"/>
        <v>OK</v>
      </c>
      <c r="AI189" s="22">
        <f t="shared" si="56"/>
        <v>0</v>
      </c>
      <c r="AJ189" s="22">
        <f t="shared" si="57"/>
        <v>0</v>
      </c>
      <c r="AK189" s="22">
        <f t="shared" si="58"/>
        <v>0</v>
      </c>
      <c r="AL189" s="22">
        <f t="shared" si="59"/>
        <v>0</v>
      </c>
      <c r="AM189" s="22">
        <f t="shared" si="60"/>
        <v>0</v>
      </c>
      <c r="AN189" s="22">
        <f t="shared" si="53"/>
        <v>0</v>
      </c>
      <c r="AO189" s="418" t="b">
        <f t="shared" si="54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61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62"/>
        <v>0</v>
      </c>
      <c r="AW189" s="67">
        <f t="shared" si="63"/>
        <v>0</v>
      </c>
      <c r="AX189" s="397">
        <f t="shared" si="64"/>
        <v>0</v>
      </c>
      <c r="AY189" s="32"/>
      <c r="AZ189" s="32"/>
      <c r="BA189" s="423" t="str">
        <f t="shared" si="65"/>
        <v xml:space="preserve"> </v>
      </c>
    </row>
    <row r="190" spans="1:53" s="339" customFormat="1" ht="15" x14ac:dyDescent="0.2">
      <c r="A190" s="32"/>
      <c r="B190" s="32"/>
      <c r="C190" s="410">
        <f t="shared" si="22"/>
        <v>169</v>
      </c>
      <c r="D190" s="424"/>
      <c r="E190" s="424"/>
      <c r="F190" s="424"/>
      <c r="G190" s="410"/>
      <c r="H190" s="410"/>
      <c r="I190" s="413" t="str">
        <f t="shared" si="50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55"/>
        <v>-</v>
      </c>
      <c r="M190" s="425"/>
      <c r="N190" s="425"/>
      <c r="O190" s="160" t="str">
        <f t="shared" si="51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52"/>
        <v>OK</v>
      </c>
      <c r="AI190" s="22">
        <f t="shared" si="56"/>
        <v>0</v>
      </c>
      <c r="AJ190" s="22">
        <f t="shared" si="57"/>
        <v>0</v>
      </c>
      <c r="AK190" s="22">
        <f t="shared" si="58"/>
        <v>0</v>
      </c>
      <c r="AL190" s="22">
        <f t="shared" si="59"/>
        <v>0</v>
      </c>
      <c r="AM190" s="22">
        <f t="shared" si="60"/>
        <v>0</v>
      </c>
      <c r="AN190" s="22">
        <f t="shared" si="53"/>
        <v>0</v>
      </c>
      <c r="AO190" s="418" t="b">
        <f t="shared" si="54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61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62"/>
        <v>0</v>
      </c>
      <c r="AW190" s="67">
        <f t="shared" si="63"/>
        <v>0</v>
      </c>
      <c r="AX190" s="397">
        <f t="shared" si="64"/>
        <v>0</v>
      </c>
      <c r="AY190" s="32"/>
      <c r="AZ190" s="32"/>
      <c r="BA190" s="423" t="str">
        <f t="shared" si="65"/>
        <v xml:space="preserve"> </v>
      </c>
    </row>
    <row r="191" spans="1:53" s="339" customFormat="1" ht="15" x14ac:dyDescent="0.2">
      <c r="A191" s="32"/>
      <c r="B191" s="32"/>
      <c r="C191" s="410">
        <f t="shared" si="22"/>
        <v>170</v>
      </c>
      <c r="D191" s="424"/>
      <c r="E191" s="424"/>
      <c r="F191" s="424"/>
      <c r="G191" s="410"/>
      <c r="H191" s="410"/>
      <c r="I191" s="413" t="str">
        <f t="shared" si="50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55"/>
        <v>-</v>
      </c>
      <c r="M191" s="425"/>
      <c r="N191" s="425"/>
      <c r="O191" s="160" t="str">
        <f t="shared" si="51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52"/>
        <v>OK</v>
      </c>
      <c r="AI191" s="22">
        <f t="shared" si="56"/>
        <v>0</v>
      </c>
      <c r="AJ191" s="22">
        <f t="shared" si="57"/>
        <v>0</v>
      </c>
      <c r="AK191" s="22">
        <f t="shared" si="58"/>
        <v>0</v>
      </c>
      <c r="AL191" s="22">
        <f t="shared" si="59"/>
        <v>0</v>
      </c>
      <c r="AM191" s="22">
        <f t="shared" si="60"/>
        <v>0</v>
      </c>
      <c r="AN191" s="22">
        <f t="shared" si="53"/>
        <v>0</v>
      </c>
      <c r="AO191" s="418" t="b">
        <f t="shared" si="54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61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62"/>
        <v>0</v>
      </c>
      <c r="AW191" s="67">
        <f t="shared" si="63"/>
        <v>0</v>
      </c>
      <c r="AX191" s="397">
        <f t="shared" si="64"/>
        <v>0</v>
      </c>
      <c r="AY191" s="32"/>
      <c r="AZ191" s="32"/>
      <c r="BA191" s="423" t="str">
        <f t="shared" si="65"/>
        <v xml:space="preserve"> </v>
      </c>
    </row>
    <row r="192" spans="1:53" s="339" customFormat="1" ht="15" x14ac:dyDescent="0.2">
      <c r="A192" s="32"/>
      <c r="B192" s="32"/>
      <c r="C192" s="410">
        <f t="shared" si="22"/>
        <v>171</v>
      </c>
      <c r="D192" s="424"/>
      <c r="E192" s="424"/>
      <c r="F192" s="424"/>
      <c r="G192" s="410"/>
      <c r="H192" s="410"/>
      <c r="I192" s="413" t="str">
        <f t="shared" si="50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55"/>
        <v>-</v>
      </c>
      <c r="M192" s="425"/>
      <c r="N192" s="425"/>
      <c r="O192" s="160" t="str">
        <f t="shared" si="51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52"/>
        <v>OK</v>
      </c>
      <c r="AI192" s="22">
        <f t="shared" si="56"/>
        <v>0</v>
      </c>
      <c r="AJ192" s="22">
        <f t="shared" si="57"/>
        <v>0</v>
      </c>
      <c r="AK192" s="22">
        <f t="shared" si="58"/>
        <v>0</v>
      </c>
      <c r="AL192" s="22">
        <f t="shared" si="59"/>
        <v>0</v>
      </c>
      <c r="AM192" s="22">
        <f t="shared" si="60"/>
        <v>0</v>
      </c>
      <c r="AN192" s="22">
        <f t="shared" si="53"/>
        <v>0</v>
      </c>
      <c r="AO192" s="418" t="b">
        <f t="shared" si="54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61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62"/>
        <v>0</v>
      </c>
      <c r="AW192" s="67">
        <f t="shared" si="63"/>
        <v>0</v>
      </c>
      <c r="AX192" s="397">
        <f t="shared" si="64"/>
        <v>0</v>
      </c>
      <c r="AY192" s="32"/>
      <c r="AZ192" s="32"/>
      <c r="BA192" s="423" t="str">
        <f t="shared" si="65"/>
        <v xml:space="preserve"> </v>
      </c>
    </row>
    <row r="193" spans="1:53" s="339" customFormat="1" ht="15" x14ac:dyDescent="0.2">
      <c r="A193" s="32"/>
      <c r="B193" s="32"/>
      <c r="C193" s="410">
        <f t="shared" si="22"/>
        <v>172</v>
      </c>
      <c r="D193" s="424"/>
      <c r="E193" s="424"/>
      <c r="F193" s="424"/>
      <c r="G193" s="410"/>
      <c r="H193" s="410"/>
      <c r="I193" s="413" t="str">
        <f t="shared" si="50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55"/>
        <v>-</v>
      </c>
      <c r="M193" s="425"/>
      <c r="N193" s="425"/>
      <c r="O193" s="160" t="str">
        <f t="shared" si="51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52"/>
        <v>OK</v>
      </c>
      <c r="AI193" s="22">
        <f t="shared" si="56"/>
        <v>0</v>
      </c>
      <c r="AJ193" s="22">
        <f t="shared" si="57"/>
        <v>0</v>
      </c>
      <c r="AK193" s="22">
        <f t="shared" si="58"/>
        <v>0</v>
      </c>
      <c r="AL193" s="22">
        <f t="shared" si="59"/>
        <v>0</v>
      </c>
      <c r="AM193" s="22">
        <f t="shared" si="60"/>
        <v>0</v>
      </c>
      <c r="AN193" s="22">
        <f t="shared" si="53"/>
        <v>0</v>
      </c>
      <c r="AO193" s="418" t="b">
        <f t="shared" si="54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61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62"/>
        <v>0</v>
      </c>
      <c r="AW193" s="67">
        <f t="shared" si="63"/>
        <v>0</v>
      </c>
      <c r="AX193" s="397">
        <f t="shared" si="64"/>
        <v>0</v>
      </c>
      <c r="AY193" s="32"/>
      <c r="AZ193" s="32"/>
      <c r="BA193" s="423" t="str">
        <f t="shared" si="65"/>
        <v xml:space="preserve"> </v>
      </c>
    </row>
    <row r="194" spans="1:53" s="339" customFormat="1" ht="15" x14ac:dyDescent="0.2">
      <c r="A194" s="32"/>
      <c r="B194" s="32"/>
      <c r="C194" s="410">
        <f t="shared" si="22"/>
        <v>173</v>
      </c>
      <c r="D194" s="424"/>
      <c r="E194" s="424"/>
      <c r="F194" s="424"/>
      <c r="G194" s="410"/>
      <c r="H194" s="410"/>
      <c r="I194" s="413" t="str">
        <f t="shared" si="50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55"/>
        <v>-</v>
      </c>
      <c r="M194" s="425"/>
      <c r="N194" s="425"/>
      <c r="O194" s="160" t="str">
        <f t="shared" si="51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52"/>
        <v>OK</v>
      </c>
      <c r="AI194" s="22">
        <f t="shared" si="56"/>
        <v>0</v>
      </c>
      <c r="AJ194" s="22">
        <f t="shared" si="57"/>
        <v>0</v>
      </c>
      <c r="AK194" s="22">
        <f t="shared" si="58"/>
        <v>0</v>
      </c>
      <c r="AL194" s="22">
        <f t="shared" si="59"/>
        <v>0</v>
      </c>
      <c r="AM194" s="22">
        <f t="shared" si="60"/>
        <v>0</v>
      </c>
      <c r="AN194" s="22">
        <f t="shared" si="53"/>
        <v>0</v>
      </c>
      <c r="AO194" s="418" t="b">
        <f t="shared" si="54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61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62"/>
        <v>0</v>
      </c>
      <c r="AW194" s="67">
        <f t="shared" si="63"/>
        <v>0</v>
      </c>
      <c r="AX194" s="397">
        <f t="shared" si="64"/>
        <v>0</v>
      </c>
      <c r="AY194" s="32"/>
      <c r="AZ194" s="32"/>
      <c r="BA194" s="423" t="str">
        <f t="shared" si="65"/>
        <v xml:space="preserve"> </v>
      </c>
    </row>
    <row r="195" spans="1:53" s="339" customFormat="1" ht="15" x14ac:dyDescent="0.2">
      <c r="A195" s="32"/>
      <c r="B195" s="32"/>
      <c r="C195" s="410">
        <f t="shared" si="22"/>
        <v>174</v>
      </c>
      <c r="D195" s="424"/>
      <c r="E195" s="424"/>
      <c r="F195" s="424"/>
      <c r="G195" s="410"/>
      <c r="H195" s="410"/>
      <c r="I195" s="413" t="str">
        <f t="shared" si="50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55"/>
        <v>-</v>
      </c>
      <c r="M195" s="425"/>
      <c r="N195" s="425"/>
      <c r="O195" s="160" t="str">
        <f t="shared" si="51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52"/>
        <v>OK</v>
      </c>
      <c r="AI195" s="22">
        <f t="shared" si="56"/>
        <v>0</v>
      </c>
      <c r="AJ195" s="22">
        <f t="shared" si="57"/>
        <v>0</v>
      </c>
      <c r="AK195" s="22">
        <f t="shared" si="58"/>
        <v>0</v>
      </c>
      <c r="AL195" s="22">
        <f t="shared" si="59"/>
        <v>0</v>
      </c>
      <c r="AM195" s="22">
        <f t="shared" si="60"/>
        <v>0</v>
      </c>
      <c r="AN195" s="22">
        <f t="shared" si="53"/>
        <v>0</v>
      </c>
      <c r="AO195" s="418" t="b">
        <f t="shared" si="54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61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62"/>
        <v>0</v>
      </c>
      <c r="AW195" s="67">
        <f t="shared" si="63"/>
        <v>0</v>
      </c>
      <c r="AX195" s="397">
        <f t="shared" si="64"/>
        <v>0</v>
      </c>
      <c r="AY195" s="32"/>
      <c r="AZ195" s="32"/>
      <c r="BA195" s="423" t="str">
        <f t="shared" si="65"/>
        <v xml:space="preserve"> </v>
      </c>
    </row>
    <row r="196" spans="1:53" s="339" customFormat="1" ht="15" x14ac:dyDescent="0.2">
      <c r="A196" s="32"/>
      <c r="B196" s="32"/>
      <c r="C196" s="410">
        <f t="shared" si="22"/>
        <v>175</v>
      </c>
      <c r="D196" s="424"/>
      <c r="E196" s="424"/>
      <c r="F196" s="424"/>
      <c r="G196" s="410"/>
      <c r="H196" s="410"/>
      <c r="I196" s="413" t="str">
        <f t="shared" si="50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55"/>
        <v>-</v>
      </c>
      <c r="M196" s="425"/>
      <c r="N196" s="425"/>
      <c r="O196" s="160" t="str">
        <f t="shared" si="51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52"/>
        <v>OK</v>
      </c>
      <c r="AI196" s="22">
        <f t="shared" si="56"/>
        <v>0</v>
      </c>
      <c r="AJ196" s="22">
        <f t="shared" si="57"/>
        <v>0</v>
      </c>
      <c r="AK196" s="22">
        <f t="shared" si="58"/>
        <v>0</v>
      </c>
      <c r="AL196" s="22">
        <f t="shared" si="59"/>
        <v>0</v>
      </c>
      <c r="AM196" s="22">
        <f t="shared" si="60"/>
        <v>0</v>
      </c>
      <c r="AN196" s="22">
        <f t="shared" si="53"/>
        <v>0</v>
      </c>
      <c r="AO196" s="418" t="b">
        <f t="shared" si="54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61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62"/>
        <v>0</v>
      </c>
      <c r="AW196" s="67">
        <f t="shared" si="63"/>
        <v>0</v>
      </c>
      <c r="AX196" s="397">
        <f t="shared" si="64"/>
        <v>0</v>
      </c>
      <c r="AY196" s="32"/>
      <c r="AZ196" s="32"/>
      <c r="BA196" s="423" t="str">
        <f t="shared" si="65"/>
        <v xml:space="preserve"> </v>
      </c>
    </row>
    <row r="197" spans="1:53" s="339" customFormat="1" ht="15" x14ac:dyDescent="0.2">
      <c r="A197" s="32"/>
      <c r="B197" s="32"/>
      <c r="C197" s="410">
        <f t="shared" si="22"/>
        <v>176</v>
      </c>
      <c r="D197" s="424"/>
      <c r="E197" s="424"/>
      <c r="F197" s="424"/>
      <c r="G197" s="410"/>
      <c r="H197" s="410"/>
      <c r="I197" s="413" t="str">
        <f t="shared" si="50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55"/>
        <v>-</v>
      </c>
      <c r="M197" s="425"/>
      <c r="N197" s="425"/>
      <c r="O197" s="160" t="str">
        <f t="shared" si="51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52"/>
        <v>OK</v>
      </c>
      <c r="AI197" s="22">
        <f t="shared" si="56"/>
        <v>0</v>
      </c>
      <c r="AJ197" s="22">
        <f t="shared" si="57"/>
        <v>0</v>
      </c>
      <c r="AK197" s="22">
        <f t="shared" si="58"/>
        <v>0</v>
      </c>
      <c r="AL197" s="22">
        <f t="shared" si="59"/>
        <v>0</v>
      </c>
      <c r="AM197" s="22">
        <f t="shared" si="60"/>
        <v>0</v>
      </c>
      <c r="AN197" s="22">
        <f t="shared" si="53"/>
        <v>0</v>
      </c>
      <c r="AO197" s="418" t="b">
        <f t="shared" si="54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61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62"/>
        <v>0</v>
      </c>
      <c r="AW197" s="67">
        <f t="shared" si="63"/>
        <v>0</v>
      </c>
      <c r="AX197" s="397">
        <f t="shared" si="64"/>
        <v>0</v>
      </c>
      <c r="AY197" s="32"/>
      <c r="AZ197" s="32"/>
      <c r="BA197" s="423" t="str">
        <f t="shared" si="65"/>
        <v xml:space="preserve"> </v>
      </c>
    </row>
    <row r="198" spans="1:53" s="339" customFormat="1" ht="15" x14ac:dyDescent="0.2">
      <c r="A198" s="32"/>
      <c r="B198" s="32"/>
      <c r="C198" s="410">
        <f t="shared" si="22"/>
        <v>177</v>
      </c>
      <c r="D198" s="424"/>
      <c r="E198" s="424"/>
      <c r="F198" s="424"/>
      <c r="G198" s="410"/>
      <c r="H198" s="410"/>
      <c r="I198" s="413" t="str">
        <f t="shared" si="50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55"/>
        <v>-</v>
      </c>
      <c r="M198" s="425"/>
      <c r="N198" s="425"/>
      <c r="O198" s="160" t="str">
        <f t="shared" si="51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52"/>
        <v>OK</v>
      </c>
      <c r="AI198" s="22">
        <f t="shared" si="56"/>
        <v>0</v>
      </c>
      <c r="AJ198" s="22">
        <f t="shared" si="57"/>
        <v>0</v>
      </c>
      <c r="AK198" s="22">
        <f t="shared" si="58"/>
        <v>0</v>
      </c>
      <c r="AL198" s="22">
        <f t="shared" si="59"/>
        <v>0</v>
      </c>
      <c r="AM198" s="22">
        <f t="shared" si="60"/>
        <v>0</v>
      </c>
      <c r="AN198" s="22">
        <f t="shared" si="53"/>
        <v>0</v>
      </c>
      <c r="AO198" s="418" t="b">
        <f t="shared" si="54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61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62"/>
        <v>0</v>
      </c>
      <c r="AW198" s="67">
        <f t="shared" si="63"/>
        <v>0</v>
      </c>
      <c r="AX198" s="397">
        <f t="shared" si="64"/>
        <v>0</v>
      </c>
      <c r="AY198" s="32"/>
      <c r="AZ198" s="32"/>
      <c r="BA198" s="423" t="str">
        <f t="shared" si="65"/>
        <v xml:space="preserve"> </v>
      </c>
    </row>
    <row r="199" spans="1:53" s="339" customFormat="1" ht="15" x14ac:dyDescent="0.2">
      <c r="A199" s="32"/>
      <c r="B199" s="32"/>
      <c r="C199" s="410">
        <f t="shared" si="22"/>
        <v>178</v>
      </c>
      <c r="D199" s="424"/>
      <c r="E199" s="424"/>
      <c r="F199" s="424"/>
      <c r="G199" s="410"/>
      <c r="H199" s="410"/>
      <c r="I199" s="413" t="str">
        <f t="shared" si="50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55"/>
        <v>-</v>
      </c>
      <c r="M199" s="425"/>
      <c r="N199" s="425"/>
      <c r="O199" s="160" t="str">
        <f t="shared" si="51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52"/>
        <v>OK</v>
      </c>
      <c r="AI199" s="22">
        <f t="shared" si="56"/>
        <v>0</v>
      </c>
      <c r="AJ199" s="22">
        <f t="shared" si="57"/>
        <v>0</v>
      </c>
      <c r="AK199" s="22">
        <f t="shared" si="58"/>
        <v>0</v>
      </c>
      <c r="AL199" s="22">
        <f t="shared" si="59"/>
        <v>0</v>
      </c>
      <c r="AM199" s="22">
        <f t="shared" si="60"/>
        <v>0</v>
      </c>
      <c r="AN199" s="22">
        <f t="shared" si="53"/>
        <v>0</v>
      </c>
      <c r="AO199" s="418" t="b">
        <f t="shared" si="54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61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62"/>
        <v>0</v>
      </c>
      <c r="AW199" s="67">
        <f t="shared" si="63"/>
        <v>0</v>
      </c>
      <c r="AX199" s="397">
        <f t="shared" si="64"/>
        <v>0</v>
      </c>
      <c r="AY199" s="32"/>
      <c r="AZ199" s="32"/>
      <c r="BA199" s="423" t="str">
        <f t="shared" si="65"/>
        <v xml:space="preserve"> </v>
      </c>
    </row>
    <row r="200" spans="1:53" s="339" customFormat="1" ht="15" x14ac:dyDescent="0.2">
      <c r="A200" s="32"/>
      <c r="B200" s="32"/>
      <c r="C200" s="410">
        <f t="shared" si="22"/>
        <v>179</v>
      </c>
      <c r="D200" s="424"/>
      <c r="E200" s="424"/>
      <c r="F200" s="424"/>
      <c r="G200" s="410"/>
      <c r="H200" s="410"/>
      <c r="I200" s="413" t="str">
        <f t="shared" si="50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55"/>
        <v>-</v>
      </c>
      <c r="M200" s="425"/>
      <c r="N200" s="425"/>
      <c r="O200" s="160" t="str">
        <f t="shared" si="51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52"/>
        <v>OK</v>
      </c>
      <c r="AI200" s="22">
        <f t="shared" si="56"/>
        <v>0</v>
      </c>
      <c r="AJ200" s="22">
        <f t="shared" si="57"/>
        <v>0</v>
      </c>
      <c r="AK200" s="22">
        <f t="shared" si="58"/>
        <v>0</v>
      </c>
      <c r="AL200" s="22">
        <f t="shared" si="59"/>
        <v>0</v>
      </c>
      <c r="AM200" s="22">
        <f t="shared" si="60"/>
        <v>0</v>
      </c>
      <c r="AN200" s="22">
        <f t="shared" si="53"/>
        <v>0</v>
      </c>
      <c r="AO200" s="418" t="b">
        <f t="shared" si="54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61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62"/>
        <v>0</v>
      </c>
      <c r="AW200" s="67">
        <f t="shared" si="63"/>
        <v>0</v>
      </c>
      <c r="AX200" s="397">
        <f t="shared" si="64"/>
        <v>0</v>
      </c>
      <c r="AY200" s="32"/>
      <c r="AZ200" s="32"/>
      <c r="BA200" s="423" t="str">
        <f t="shared" si="65"/>
        <v xml:space="preserve"> </v>
      </c>
    </row>
    <row r="201" spans="1:53" s="339" customFormat="1" ht="15" x14ac:dyDescent="0.2">
      <c r="A201" s="32"/>
      <c r="B201" s="32"/>
      <c r="C201" s="410">
        <f t="shared" si="22"/>
        <v>180</v>
      </c>
      <c r="D201" s="424"/>
      <c r="E201" s="424"/>
      <c r="F201" s="424"/>
      <c r="G201" s="410"/>
      <c r="H201" s="410"/>
      <c r="I201" s="413" t="str">
        <f t="shared" si="50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55"/>
        <v>-</v>
      </c>
      <c r="M201" s="425"/>
      <c r="N201" s="425"/>
      <c r="O201" s="160" t="str">
        <f t="shared" si="51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52"/>
        <v>OK</v>
      </c>
      <c r="AI201" s="22">
        <f t="shared" si="56"/>
        <v>0</v>
      </c>
      <c r="AJ201" s="22">
        <f t="shared" si="57"/>
        <v>0</v>
      </c>
      <c r="AK201" s="22">
        <f t="shared" si="58"/>
        <v>0</v>
      </c>
      <c r="AL201" s="22">
        <f t="shared" si="59"/>
        <v>0</v>
      </c>
      <c r="AM201" s="22">
        <f t="shared" si="60"/>
        <v>0</v>
      </c>
      <c r="AN201" s="22">
        <f t="shared" si="53"/>
        <v>0</v>
      </c>
      <c r="AO201" s="418" t="b">
        <f t="shared" si="54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61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62"/>
        <v>0</v>
      </c>
      <c r="AW201" s="67">
        <f t="shared" si="63"/>
        <v>0</v>
      </c>
      <c r="AX201" s="397">
        <f t="shared" si="64"/>
        <v>0</v>
      </c>
      <c r="AY201" s="32"/>
      <c r="AZ201" s="32"/>
      <c r="BA201" s="423" t="str">
        <f t="shared" si="65"/>
        <v xml:space="preserve"> </v>
      </c>
    </row>
    <row r="202" spans="1:53" s="339" customFormat="1" ht="15" x14ac:dyDescent="0.2">
      <c r="A202" s="32"/>
      <c r="B202" s="32"/>
      <c r="C202" s="410">
        <f t="shared" si="22"/>
        <v>181</v>
      </c>
      <c r="D202" s="424"/>
      <c r="E202" s="424"/>
      <c r="F202" s="424"/>
      <c r="G202" s="410"/>
      <c r="H202" s="410"/>
      <c r="I202" s="413" t="str">
        <f t="shared" si="50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55"/>
        <v>-</v>
      </c>
      <c r="M202" s="425"/>
      <c r="N202" s="425"/>
      <c r="O202" s="160" t="str">
        <f t="shared" si="51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52"/>
        <v>OK</v>
      </c>
      <c r="AI202" s="22">
        <f t="shared" si="56"/>
        <v>0</v>
      </c>
      <c r="AJ202" s="22">
        <f t="shared" si="57"/>
        <v>0</v>
      </c>
      <c r="AK202" s="22">
        <f t="shared" si="58"/>
        <v>0</v>
      </c>
      <c r="AL202" s="22">
        <f t="shared" si="59"/>
        <v>0</v>
      </c>
      <c r="AM202" s="22">
        <f t="shared" si="60"/>
        <v>0</v>
      </c>
      <c r="AN202" s="22">
        <f t="shared" si="53"/>
        <v>0</v>
      </c>
      <c r="AO202" s="418" t="b">
        <f t="shared" si="54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61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62"/>
        <v>0</v>
      </c>
      <c r="AW202" s="67">
        <f t="shared" si="63"/>
        <v>0</v>
      </c>
      <c r="AX202" s="397">
        <f t="shared" si="64"/>
        <v>0</v>
      </c>
      <c r="AY202" s="32"/>
      <c r="AZ202" s="32"/>
      <c r="BA202" s="423" t="str">
        <f t="shared" si="65"/>
        <v xml:space="preserve"> </v>
      </c>
    </row>
    <row r="203" spans="1:53" s="339" customFormat="1" ht="15" x14ac:dyDescent="0.2">
      <c r="A203" s="32"/>
      <c r="B203" s="32"/>
      <c r="C203" s="410">
        <f t="shared" si="22"/>
        <v>182</v>
      </c>
      <c r="D203" s="424"/>
      <c r="E203" s="424"/>
      <c r="F203" s="424"/>
      <c r="G203" s="410"/>
      <c r="H203" s="410"/>
      <c r="I203" s="413" t="str">
        <f t="shared" si="50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55"/>
        <v>-</v>
      </c>
      <c r="M203" s="425"/>
      <c r="N203" s="425"/>
      <c r="O203" s="160" t="str">
        <f t="shared" si="51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52"/>
        <v>OK</v>
      </c>
      <c r="AI203" s="22">
        <f t="shared" si="56"/>
        <v>0</v>
      </c>
      <c r="AJ203" s="22">
        <f t="shared" si="57"/>
        <v>0</v>
      </c>
      <c r="AK203" s="22">
        <f t="shared" si="58"/>
        <v>0</v>
      </c>
      <c r="AL203" s="22">
        <f t="shared" si="59"/>
        <v>0</v>
      </c>
      <c r="AM203" s="22">
        <f t="shared" si="60"/>
        <v>0</v>
      </c>
      <c r="AN203" s="22">
        <f t="shared" si="53"/>
        <v>0</v>
      </c>
      <c r="AO203" s="418" t="b">
        <f t="shared" si="54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61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62"/>
        <v>0</v>
      </c>
      <c r="AW203" s="67">
        <f t="shared" si="63"/>
        <v>0</v>
      </c>
      <c r="AX203" s="397">
        <f t="shared" si="64"/>
        <v>0</v>
      </c>
      <c r="AY203" s="32"/>
      <c r="AZ203" s="32"/>
      <c r="BA203" s="423" t="str">
        <f t="shared" si="65"/>
        <v xml:space="preserve"> </v>
      </c>
    </row>
    <row r="204" spans="1:53" s="339" customFormat="1" ht="15" x14ac:dyDescent="0.2">
      <c r="A204" s="32"/>
      <c r="B204" s="32"/>
      <c r="C204" s="410">
        <f t="shared" si="22"/>
        <v>183</v>
      </c>
      <c r="D204" s="424"/>
      <c r="E204" s="424"/>
      <c r="F204" s="424"/>
      <c r="G204" s="410"/>
      <c r="H204" s="410"/>
      <c r="I204" s="413" t="str">
        <f t="shared" si="50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55"/>
        <v>-</v>
      </c>
      <c r="M204" s="425"/>
      <c r="N204" s="425"/>
      <c r="O204" s="160" t="str">
        <f t="shared" si="51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52"/>
        <v>OK</v>
      </c>
      <c r="AI204" s="22">
        <f t="shared" si="56"/>
        <v>0</v>
      </c>
      <c r="AJ204" s="22">
        <f t="shared" si="57"/>
        <v>0</v>
      </c>
      <c r="AK204" s="22">
        <f t="shared" si="58"/>
        <v>0</v>
      </c>
      <c r="AL204" s="22">
        <f t="shared" si="59"/>
        <v>0</v>
      </c>
      <c r="AM204" s="22">
        <f t="shared" si="60"/>
        <v>0</v>
      </c>
      <c r="AN204" s="22">
        <f t="shared" si="53"/>
        <v>0</v>
      </c>
      <c r="AO204" s="418" t="b">
        <f t="shared" si="54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61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62"/>
        <v>0</v>
      </c>
      <c r="AW204" s="67">
        <f t="shared" si="63"/>
        <v>0</v>
      </c>
      <c r="AX204" s="397">
        <f t="shared" si="64"/>
        <v>0</v>
      </c>
      <c r="AY204" s="32"/>
      <c r="AZ204" s="32"/>
      <c r="BA204" s="423" t="str">
        <f t="shared" si="65"/>
        <v xml:space="preserve"> </v>
      </c>
    </row>
    <row r="205" spans="1:53" s="339" customFormat="1" ht="15" x14ac:dyDescent="0.2">
      <c r="A205" s="32"/>
      <c r="B205" s="32"/>
      <c r="C205" s="410">
        <f t="shared" si="22"/>
        <v>184</v>
      </c>
      <c r="D205" s="424"/>
      <c r="E205" s="424"/>
      <c r="F205" s="424"/>
      <c r="G205" s="410"/>
      <c r="H205" s="410"/>
      <c r="I205" s="413" t="str">
        <f t="shared" si="50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55"/>
        <v>-</v>
      </c>
      <c r="M205" s="425"/>
      <c r="N205" s="425"/>
      <c r="O205" s="160" t="str">
        <f t="shared" si="51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52"/>
        <v>OK</v>
      </c>
      <c r="AI205" s="22">
        <f t="shared" si="56"/>
        <v>0</v>
      </c>
      <c r="AJ205" s="22">
        <f t="shared" si="57"/>
        <v>0</v>
      </c>
      <c r="AK205" s="22">
        <f t="shared" si="58"/>
        <v>0</v>
      </c>
      <c r="AL205" s="22">
        <f t="shared" si="59"/>
        <v>0</v>
      </c>
      <c r="AM205" s="22">
        <f t="shared" si="60"/>
        <v>0</v>
      </c>
      <c r="AN205" s="22">
        <f t="shared" si="53"/>
        <v>0</v>
      </c>
      <c r="AO205" s="418" t="b">
        <f t="shared" si="54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61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62"/>
        <v>0</v>
      </c>
      <c r="AW205" s="67">
        <f t="shared" si="63"/>
        <v>0</v>
      </c>
      <c r="AX205" s="397">
        <f t="shared" si="64"/>
        <v>0</v>
      </c>
      <c r="AY205" s="32"/>
      <c r="AZ205" s="32"/>
      <c r="BA205" s="423" t="str">
        <f t="shared" si="65"/>
        <v xml:space="preserve"> </v>
      </c>
    </row>
    <row r="206" spans="1:53" s="339" customFormat="1" ht="15" x14ac:dyDescent="0.2">
      <c r="A206" s="32"/>
      <c r="B206" s="32"/>
      <c r="C206" s="410">
        <f t="shared" si="22"/>
        <v>185</v>
      </c>
      <c r="D206" s="424"/>
      <c r="E206" s="424"/>
      <c r="F206" s="424"/>
      <c r="G206" s="410"/>
      <c r="H206" s="410"/>
      <c r="I206" s="413" t="str">
        <f t="shared" si="50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55"/>
        <v>-</v>
      </c>
      <c r="M206" s="425"/>
      <c r="N206" s="425"/>
      <c r="O206" s="160" t="str">
        <f t="shared" si="51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52"/>
        <v>OK</v>
      </c>
      <c r="AI206" s="22">
        <f t="shared" si="56"/>
        <v>0</v>
      </c>
      <c r="AJ206" s="22">
        <f t="shared" si="57"/>
        <v>0</v>
      </c>
      <c r="AK206" s="22">
        <f t="shared" si="58"/>
        <v>0</v>
      </c>
      <c r="AL206" s="22">
        <f t="shared" si="59"/>
        <v>0</v>
      </c>
      <c r="AM206" s="22">
        <f t="shared" si="60"/>
        <v>0</v>
      </c>
      <c r="AN206" s="22">
        <f t="shared" si="53"/>
        <v>0</v>
      </c>
      <c r="AO206" s="418" t="b">
        <f t="shared" si="54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61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62"/>
        <v>0</v>
      </c>
      <c r="AW206" s="67">
        <f t="shared" si="63"/>
        <v>0</v>
      </c>
      <c r="AX206" s="397">
        <f t="shared" si="64"/>
        <v>0</v>
      </c>
      <c r="AY206" s="32"/>
      <c r="AZ206" s="32"/>
      <c r="BA206" s="423" t="str">
        <f t="shared" si="65"/>
        <v xml:space="preserve"> </v>
      </c>
    </row>
    <row r="207" spans="1:53" s="339" customFormat="1" ht="15" x14ac:dyDescent="0.2">
      <c r="A207" s="32"/>
      <c r="B207" s="32"/>
      <c r="C207" s="410">
        <f t="shared" si="22"/>
        <v>186</v>
      </c>
      <c r="D207" s="424"/>
      <c r="E207" s="424"/>
      <c r="F207" s="424"/>
      <c r="G207" s="410"/>
      <c r="H207" s="410"/>
      <c r="I207" s="413" t="str">
        <f t="shared" si="50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55"/>
        <v>-</v>
      </c>
      <c r="M207" s="425"/>
      <c r="N207" s="425"/>
      <c r="O207" s="160" t="str">
        <f t="shared" si="51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52"/>
        <v>OK</v>
      </c>
      <c r="AI207" s="22">
        <f t="shared" si="56"/>
        <v>0</v>
      </c>
      <c r="AJ207" s="22">
        <f t="shared" si="57"/>
        <v>0</v>
      </c>
      <c r="AK207" s="22">
        <f t="shared" si="58"/>
        <v>0</v>
      </c>
      <c r="AL207" s="22">
        <f t="shared" si="59"/>
        <v>0</v>
      </c>
      <c r="AM207" s="22">
        <f t="shared" si="60"/>
        <v>0</v>
      </c>
      <c r="AN207" s="22">
        <f t="shared" si="53"/>
        <v>0</v>
      </c>
      <c r="AO207" s="418" t="b">
        <f t="shared" si="54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61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62"/>
        <v>0</v>
      </c>
      <c r="AW207" s="67">
        <f t="shared" si="63"/>
        <v>0</v>
      </c>
      <c r="AX207" s="397">
        <f t="shared" si="64"/>
        <v>0</v>
      </c>
      <c r="AY207" s="32"/>
      <c r="AZ207" s="32"/>
      <c r="BA207" s="423" t="str">
        <f t="shared" si="65"/>
        <v xml:space="preserve"> </v>
      </c>
    </row>
    <row r="208" spans="1:53" s="339" customFormat="1" ht="15" x14ac:dyDescent="0.2">
      <c r="A208" s="32"/>
      <c r="B208" s="32"/>
      <c r="C208" s="410">
        <f t="shared" si="22"/>
        <v>187</v>
      </c>
      <c r="D208" s="424"/>
      <c r="E208" s="424"/>
      <c r="F208" s="424"/>
      <c r="G208" s="410"/>
      <c r="H208" s="410"/>
      <c r="I208" s="413" t="str">
        <f t="shared" si="50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55"/>
        <v>-</v>
      </c>
      <c r="M208" s="425"/>
      <c r="N208" s="425"/>
      <c r="O208" s="160" t="str">
        <f t="shared" si="51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52"/>
        <v>OK</v>
      </c>
      <c r="AI208" s="22">
        <f t="shared" si="56"/>
        <v>0</v>
      </c>
      <c r="AJ208" s="22">
        <f t="shared" si="57"/>
        <v>0</v>
      </c>
      <c r="AK208" s="22">
        <f t="shared" si="58"/>
        <v>0</v>
      </c>
      <c r="AL208" s="22">
        <f t="shared" si="59"/>
        <v>0</v>
      </c>
      <c r="AM208" s="22">
        <f t="shared" si="60"/>
        <v>0</v>
      </c>
      <c r="AN208" s="22">
        <f t="shared" si="53"/>
        <v>0</v>
      </c>
      <c r="AO208" s="418" t="b">
        <f t="shared" si="54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61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62"/>
        <v>0</v>
      </c>
      <c r="AW208" s="67">
        <f t="shared" si="63"/>
        <v>0</v>
      </c>
      <c r="AX208" s="397">
        <f t="shared" si="64"/>
        <v>0</v>
      </c>
      <c r="AY208" s="32"/>
      <c r="AZ208" s="32"/>
      <c r="BA208" s="423" t="str">
        <f t="shared" si="65"/>
        <v xml:space="preserve"> </v>
      </c>
    </row>
    <row r="209" spans="1:53" s="339" customFormat="1" ht="15" x14ac:dyDescent="0.2">
      <c r="A209" s="32"/>
      <c r="B209" s="32"/>
      <c r="C209" s="410">
        <f t="shared" si="22"/>
        <v>188</v>
      </c>
      <c r="D209" s="424"/>
      <c r="E209" s="424"/>
      <c r="F209" s="424"/>
      <c r="G209" s="410"/>
      <c r="H209" s="410"/>
      <c r="I209" s="413" t="str">
        <f t="shared" si="50"/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si="55"/>
        <v>-</v>
      </c>
      <c r="M209" s="425"/>
      <c r="N209" s="425"/>
      <c r="O209" s="160" t="str">
        <f t="shared" si="51"/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si="52"/>
        <v>OK</v>
      </c>
      <c r="AI209" s="22">
        <f t="shared" si="56"/>
        <v>0</v>
      </c>
      <c r="AJ209" s="22">
        <f t="shared" si="57"/>
        <v>0</v>
      </c>
      <c r="AK209" s="22">
        <f t="shared" si="58"/>
        <v>0</v>
      </c>
      <c r="AL209" s="22">
        <f t="shared" si="59"/>
        <v>0</v>
      </c>
      <c r="AM209" s="22">
        <f t="shared" si="60"/>
        <v>0</v>
      </c>
      <c r="AN209" s="22">
        <f t="shared" si="53"/>
        <v>0</v>
      </c>
      <c r="AO209" s="418" t="b">
        <f t="shared" si="54"/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si="61"/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62"/>
        <v>0</v>
      </c>
      <c r="AW209" s="67">
        <f t="shared" si="63"/>
        <v>0</v>
      </c>
      <c r="AX209" s="397">
        <f t="shared" si="64"/>
        <v>0</v>
      </c>
      <c r="AY209" s="32"/>
      <c r="AZ209" s="32"/>
      <c r="BA209" s="423" t="str">
        <f t="shared" si="65"/>
        <v xml:space="preserve"> </v>
      </c>
    </row>
    <row r="210" spans="1:53" s="339" customFormat="1" ht="15" x14ac:dyDescent="0.2">
      <c r="A210" s="32"/>
      <c r="B210" s="32"/>
      <c r="C210" s="410">
        <f t="shared" si="22"/>
        <v>189</v>
      </c>
      <c r="D210" s="424"/>
      <c r="E210" s="424"/>
      <c r="F210" s="424"/>
      <c r="G210" s="410"/>
      <c r="H210" s="410"/>
      <c r="I210" s="413" t="str">
        <f t="shared" si="50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55"/>
        <v>-</v>
      </c>
      <c r="M210" s="425"/>
      <c r="N210" s="425"/>
      <c r="O210" s="160" t="str">
        <f t="shared" si="51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52"/>
        <v>OK</v>
      </c>
      <c r="AI210" s="22">
        <f t="shared" si="56"/>
        <v>0</v>
      </c>
      <c r="AJ210" s="22">
        <f t="shared" si="57"/>
        <v>0</v>
      </c>
      <c r="AK210" s="22">
        <f t="shared" si="58"/>
        <v>0</v>
      </c>
      <c r="AL210" s="22">
        <f t="shared" si="59"/>
        <v>0</v>
      </c>
      <c r="AM210" s="22">
        <f t="shared" si="60"/>
        <v>0</v>
      </c>
      <c r="AN210" s="22">
        <f t="shared" si="53"/>
        <v>0</v>
      </c>
      <c r="AO210" s="418" t="b">
        <f t="shared" si="54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61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si="62"/>
        <v>0</v>
      </c>
      <c r="AW210" s="67">
        <f t="shared" si="63"/>
        <v>0</v>
      </c>
      <c r="AX210" s="397">
        <f t="shared" si="64"/>
        <v>0</v>
      </c>
      <c r="AY210" s="32"/>
      <c r="AZ210" s="32"/>
      <c r="BA210" s="423" t="str">
        <f t="shared" si="65"/>
        <v xml:space="preserve"> </v>
      </c>
    </row>
    <row r="211" spans="1:53" s="339" customFormat="1" ht="15" x14ac:dyDescent="0.2">
      <c r="A211" s="32"/>
      <c r="B211" s="32"/>
      <c r="C211" s="410">
        <f t="shared" si="22"/>
        <v>190</v>
      </c>
      <c r="D211" s="424"/>
      <c r="E211" s="424"/>
      <c r="F211" s="424"/>
      <c r="G211" s="410"/>
      <c r="H211" s="410"/>
      <c r="I211" s="413" t="str">
        <f t="shared" si="50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55"/>
        <v>-</v>
      </c>
      <c r="M211" s="425"/>
      <c r="N211" s="425"/>
      <c r="O211" s="160" t="str">
        <f t="shared" si="51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52"/>
        <v>OK</v>
      </c>
      <c r="AI211" s="22">
        <f t="shared" si="56"/>
        <v>0</v>
      </c>
      <c r="AJ211" s="22">
        <f t="shared" si="57"/>
        <v>0</v>
      </c>
      <c r="AK211" s="22">
        <f t="shared" si="58"/>
        <v>0</v>
      </c>
      <c r="AL211" s="22">
        <f t="shared" si="59"/>
        <v>0</v>
      </c>
      <c r="AM211" s="22">
        <f t="shared" si="60"/>
        <v>0</v>
      </c>
      <c r="AN211" s="22">
        <f t="shared" si="53"/>
        <v>0</v>
      </c>
      <c r="AO211" s="418" t="b">
        <f t="shared" si="54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61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62"/>
        <v>0</v>
      </c>
      <c r="AW211" s="67">
        <f t="shared" si="63"/>
        <v>0</v>
      </c>
      <c r="AX211" s="397">
        <f t="shared" si="64"/>
        <v>0</v>
      </c>
      <c r="AY211" s="32"/>
      <c r="AZ211" s="32"/>
      <c r="BA211" s="423" t="str">
        <f t="shared" si="65"/>
        <v xml:space="preserve"> </v>
      </c>
    </row>
    <row r="212" spans="1:53" s="339" customFormat="1" ht="15" x14ac:dyDescent="0.2">
      <c r="A212" s="32"/>
      <c r="B212" s="32"/>
      <c r="C212" s="410">
        <f t="shared" si="22"/>
        <v>191</v>
      </c>
      <c r="D212" s="424"/>
      <c r="E212" s="424"/>
      <c r="F212" s="424"/>
      <c r="G212" s="410"/>
      <c r="H212" s="410"/>
      <c r="I212" s="413" t="str">
        <f t="shared" si="50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55"/>
        <v>-</v>
      </c>
      <c r="M212" s="425"/>
      <c r="N212" s="425"/>
      <c r="O212" s="160" t="str">
        <f t="shared" si="51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52"/>
        <v>OK</v>
      </c>
      <c r="AI212" s="22">
        <f t="shared" si="56"/>
        <v>0</v>
      </c>
      <c r="AJ212" s="22">
        <f t="shared" si="57"/>
        <v>0</v>
      </c>
      <c r="AK212" s="22">
        <f t="shared" si="58"/>
        <v>0</v>
      </c>
      <c r="AL212" s="22">
        <f t="shared" si="59"/>
        <v>0</v>
      </c>
      <c r="AM212" s="22">
        <f t="shared" si="60"/>
        <v>0</v>
      </c>
      <c r="AN212" s="22">
        <f t="shared" si="53"/>
        <v>0</v>
      </c>
      <c r="AO212" s="418" t="b">
        <f t="shared" si="54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61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62"/>
        <v>0</v>
      </c>
      <c r="AW212" s="67">
        <f t="shared" si="63"/>
        <v>0</v>
      </c>
      <c r="AX212" s="397">
        <f t="shared" si="64"/>
        <v>0</v>
      </c>
      <c r="AY212" s="32"/>
      <c r="AZ212" s="32"/>
      <c r="BA212" s="423" t="str">
        <f t="shared" si="65"/>
        <v xml:space="preserve"> </v>
      </c>
    </row>
    <row r="213" spans="1:53" s="339" customFormat="1" ht="15" x14ac:dyDescent="0.2">
      <c r="A213" s="32"/>
      <c r="B213" s="32"/>
      <c r="C213" s="410">
        <f t="shared" si="22"/>
        <v>192</v>
      </c>
      <c r="D213" s="424"/>
      <c r="E213" s="424"/>
      <c r="F213" s="424"/>
      <c r="G213" s="410"/>
      <c r="H213" s="410"/>
      <c r="I213" s="413" t="str">
        <f t="shared" si="50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55"/>
        <v>-</v>
      </c>
      <c r="M213" s="425"/>
      <c r="N213" s="425"/>
      <c r="O213" s="160" t="str">
        <f t="shared" si="51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52"/>
        <v>OK</v>
      </c>
      <c r="AI213" s="22">
        <f t="shared" si="56"/>
        <v>0</v>
      </c>
      <c r="AJ213" s="22">
        <f t="shared" si="57"/>
        <v>0</v>
      </c>
      <c r="AK213" s="22">
        <f t="shared" si="58"/>
        <v>0</v>
      </c>
      <c r="AL213" s="22">
        <f t="shared" si="59"/>
        <v>0</v>
      </c>
      <c r="AM213" s="22">
        <f t="shared" si="60"/>
        <v>0</v>
      </c>
      <c r="AN213" s="22">
        <f t="shared" si="53"/>
        <v>0</v>
      </c>
      <c r="AO213" s="418" t="b">
        <f t="shared" si="54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61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62"/>
        <v>0</v>
      </c>
      <c r="AW213" s="67">
        <f t="shared" si="63"/>
        <v>0</v>
      </c>
      <c r="AX213" s="397">
        <f t="shared" si="64"/>
        <v>0</v>
      </c>
      <c r="AY213" s="32"/>
      <c r="AZ213" s="32"/>
      <c r="BA213" s="423" t="str">
        <f t="shared" si="65"/>
        <v xml:space="preserve"> </v>
      </c>
    </row>
    <row r="214" spans="1:53" s="339" customFormat="1" ht="15" x14ac:dyDescent="0.2">
      <c r="A214" s="32"/>
      <c r="B214" s="32"/>
      <c r="C214" s="410">
        <f t="shared" si="22"/>
        <v>193</v>
      </c>
      <c r="D214" s="424"/>
      <c r="E214" s="424"/>
      <c r="F214" s="424"/>
      <c r="G214" s="410"/>
      <c r="H214" s="410"/>
      <c r="I214" s="413" t="str">
        <f t="shared" ref="I214:I277" si="66">IF(K214="s",A214*B214,"-")</f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55"/>
        <v>-</v>
      </c>
      <c r="M214" s="425"/>
      <c r="N214" s="425"/>
      <c r="O214" s="160" t="str">
        <f t="shared" ref="O214:O277" si="67">IF(K214="S",IF(D214&lt;E214,E214,D214),"-")</f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ref="AH214:AH277" si="68">IF(F214&gt;(A214*12),"error","OK")</f>
        <v>OK</v>
      </c>
      <c r="AI214" s="22">
        <f t="shared" si="56"/>
        <v>0</v>
      </c>
      <c r="AJ214" s="22">
        <f t="shared" si="57"/>
        <v>0</v>
      </c>
      <c r="AK214" s="22">
        <f t="shared" si="58"/>
        <v>0</v>
      </c>
      <c r="AL214" s="22">
        <f t="shared" si="59"/>
        <v>0</v>
      </c>
      <c r="AM214" s="22">
        <f t="shared" si="60"/>
        <v>0</v>
      </c>
      <c r="AN214" s="22">
        <f t="shared" ref="AN214:AN277" si="69">IF(K214="c",F214/12,0)</f>
        <v>0</v>
      </c>
      <c r="AO214" s="418" t="b">
        <f t="shared" ref="AO214:AO277" si="70">IF(K214="s",IF(A214&gt;B214,A214,B214))</f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61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62"/>
        <v>0</v>
      </c>
      <c r="AW214" s="67">
        <f t="shared" si="63"/>
        <v>0</v>
      </c>
      <c r="AX214" s="397">
        <f t="shared" si="64"/>
        <v>0</v>
      </c>
      <c r="AY214" s="32"/>
      <c r="AZ214" s="32"/>
      <c r="BA214" s="423" t="str">
        <f t="shared" si="65"/>
        <v xml:space="preserve"> </v>
      </c>
    </row>
    <row r="215" spans="1:53" s="339" customFormat="1" ht="15" x14ac:dyDescent="0.2">
      <c r="A215" s="32"/>
      <c r="B215" s="32"/>
      <c r="C215" s="410">
        <f t="shared" si="22"/>
        <v>194</v>
      </c>
      <c r="D215" s="424"/>
      <c r="E215" s="424"/>
      <c r="F215" s="424"/>
      <c r="G215" s="410"/>
      <c r="H215" s="410"/>
      <c r="I215" s="413" t="str">
        <f t="shared" si="66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55"/>
        <v>-</v>
      </c>
      <c r="M215" s="425"/>
      <c r="N215" s="425"/>
      <c r="O215" s="160" t="str">
        <f t="shared" si="67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68"/>
        <v>OK</v>
      </c>
      <c r="AI215" s="22">
        <f t="shared" si="56"/>
        <v>0</v>
      </c>
      <c r="AJ215" s="22">
        <f t="shared" si="57"/>
        <v>0</v>
      </c>
      <c r="AK215" s="22">
        <f t="shared" si="58"/>
        <v>0</v>
      </c>
      <c r="AL215" s="22">
        <f t="shared" si="59"/>
        <v>0</v>
      </c>
      <c r="AM215" s="22">
        <f t="shared" si="60"/>
        <v>0</v>
      </c>
      <c r="AN215" s="22">
        <f t="shared" si="69"/>
        <v>0</v>
      </c>
      <c r="AO215" s="418" t="b">
        <f t="shared" si="70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61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62"/>
        <v>0</v>
      </c>
      <c r="AW215" s="67">
        <f t="shared" si="63"/>
        <v>0</v>
      </c>
      <c r="AX215" s="397">
        <f t="shared" si="64"/>
        <v>0</v>
      </c>
      <c r="AY215" s="32"/>
      <c r="AZ215" s="32"/>
      <c r="BA215" s="423" t="str">
        <f t="shared" si="65"/>
        <v xml:space="preserve"> </v>
      </c>
    </row>
    <row r="216" spans="1:53" s="339" customFormat="1" ht="15" x14ac:dyDescent="0.2">
      <c r="A216" s="32"/>
      <c r="B216" s="32"/>
      <c r="C216" s="410">
        <f t="shared" si="22"/>
        <v>195</v>
      </c>
      <c r="D216" s="424"/>
      <c r="E216" s="424"/>
      <c r="F216" s="424"/>
      <c r="G216" s="410"/>
      <c r="H216" s="410"/>
      <c r="I216" s="413" t="str">
        <f t="shared" si="66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55"/>
        <v>-</v>
      </c>
      <c r="M216" s="425"/>
      <c r="N216" s="425"/>
      <c r="O216" s="160" t="str">
        <f t="shared" si="67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68"/>
        <v>OK</v>
      </c>
      <c r="AI216" s="22">
        <f t="shared" si="56"/>
        <v>0</v>
      </c>
      <c r="AJ216" s="22">
        <f t="shared" si="57"/>
        <v>0</v>
      </c>
      <c r="AK216" s="22">
        <f t="shared" si="58"/>
        <v>0</v>
      </c>
      <c r="AL216" s="22">
        <f t="shared" si="59"/>
        <v>0</v>
      </c>
      <c r="AM216" s="22">
        <f t="shared" si="60"/>
        <v>0</v>
      </c>
      <c r="AN216" s="22">
        <f t="shared" si="69"/>
        <v>0</v>
      </c>
      <c r="AO216" s="418" t="b">
        <f t="shared" si="70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61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62"/>
        <v>0</v>
      </c>
      <c r="AW216" s="67">
        <f t="shared" si="63"/>
        <v>0</v>
      </c>
      <c r="AX216" s="397">
        <f t="shared" si="64"/>
        <v>0</v>
      </c>
      <c r="AY216" s="32"/>
      <c r="AZ216" s="32"/>
      <c r="BA216" s="423" t="str">
        <f t="shared" si="65"/>
        <v xml:space="preserve"> </v>
      </c>
    </row>
    <row r="217" spans="1:53" s="339" customFormat="1" ht="15" x14ac:dyDescent="0.2">
      <c r="A217" s="32"/>
      <c r="B217" s="32"/>
      <c r="C217" s="410">
        <f t="shared" si="22"/>
        <v>196</v>
      </c>
      <c r="D217" s="424"/>
      <c r="E217" s="424"/>
      <c r="F217" s="424"/>
      <c r="G217" s="410"/>
      <c r="H217" s="410"/>
      <c r="I217" s="413" t="str">
        <f t="shared" si="66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55"/>
        <v>-</v>
      </c>
      <c r="M217" s="425"/>
      <c r="N217" s="425"/>
      <c r="O217" s="160" t="str">
        <f t="shared" si="67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68"/>
        <v>OK</v>
      </c>
      <c r="AI217" s="22">
        <f t="shared" si="56"/>
        <v>0</v>
      </c>
      <c r="AJ217" s="22">
        <f t="shared" si="57"/>
        <v>0</v>
      </c>
      <c r="AK217" s="22">
        <f t="shared" si="58"/>
        <v>0</v>
      </c>
      <c r="AL217" s="22">
        <f t="shared" si="59"/>
        <v>0</v>
      </c>
      <c r="AM217" s="22">
        <f t="shared" si="60"/>
        <v>0</v>
      </c>
      <c r="AN217" s="22">
        <f t="shared" si="69"/>
        <v>0</v>
      </c>
      <c r="AO217" s="418" t="b">
        <f t="shared" si="70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61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62"/>
        <v>0</v>
      </c>
      <c r="AW217" s="67">
        <f t="shared" si="63"/>
        <v>0</v>
      </c>
      <c r="AX217" s="397">
        <f t="shared" si="64"/>
        <v>0</v>
      </c>
      <c r="AY217" s="32"/>
      <c r="AZ217" s="32"/>
      <c r="BA217" s="423" t="str">
        <f t="shared" si="65"/>
        <v xml:space="preserve"> </v>
      </c>
    </row>
    <row r="218" spans="1:53" s="339" customFormat="1" ht="15" x14ac:dyDescent="0.2">
      <c r="A218" s="32"/>
      <c r="B218" s="32"/>
      <c r="C218" s="410">
        <f t="shared" si="22"/>
        <v>197</v>
      </c>
      <c r="D218" s="424"/>
      <c r="E218" s="424"/>
      <c r="F218" s="424"/>
      <c r="G218" s="410"/>
      <c r="H218" s="410"/>
      <c r="I218" s="413" t="str">
        <f t="shared" si="66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55"/>
        <v>-</v>
      </c>
      <c r="M218" s="425"/>
      <c r="N218" s="425"/>
      <c r="O218" s="160" t="str">
        <f t="shared" si="67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68"/>
        <v>OK</v>
      </c>
      <c r="AI218" s="22">
        <f t="shared" si="56"/>
        <v>0</v>
      </c>
      <c r="AJ218" s="22">
        <f t="shared" si="57"/>
        <v>0</v>
      </c>
      <c r="AK218" s="22">
        <f t="shared" si="58"/>
        <v>0</v>
      </c>
      <c r="AL218" s="22">
        <f t="shared" si="59"/>
        <v>0</v>
      </c>
      <c r="AM218" s="22">
        <f t="shared" si="60"/>
        <v>0</v>
      </c>
      <c r="AN218" s="22">
        <f t="shared" si="69"/>
        <v>0</v>
      </c>
      <c r="AO218" s="418" t="b">
        <f t="shared" si="70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61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62"/>
        <v>0</v>
      </c>
      <c r="AW218" s="67">
        <f t="shared" si="63"/>
        <v>0</v>
      </c>
      <c r="AX218" s="397">
        <f t="shared" si="64"/>
        <v>0</v>
      </c>
      <c r="AY218" s="32"/>
      <c r="AZ218" s="32"/>
      <c r="BA218" s="423" t="str">
        <f t="shared" si="65"/>
        <v xml:space="preserve"> </v>
      </c>
    </row>
    <row r="219" spans="1:53" s="339" customFormat="1" ht="15" x14ac:dyDescent="0.2">
      <c r="A219" s="32"/>
      <c r="B219" s="32"/>
      <c r="C219" s="410">
        <f t="shared" si="22"/>
        <v>198</v>
      </c>
      <c r="D219" s="424"/>
      <c r="E219" s="424"/>
      <c r="F219" s="424"/>
      <c r="G219" s="410"/>
      <c r="H219" s="410"/>
      <c r="I219" s="413" t="str">
        <f t="shared" si="66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55"/>
        <v>-</v>
      </c>
      <c r="M219" s="425"/>
      <c r="N219" s="425"/>
      <c r="O219" s="160" t="str">
        <f t="shared" si="67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68"/>
        <v>OK</v>
      </c>
      <c r="AI219" s="22">
        <f t="shared" si="56"/>
        <v>0</v>
      </c>
      <c r="AJ219" s="22">
        <f t="shared" si="57"/>
        <v>0</v>
      </c>
      <c r="AK219" s="22">
        <f t="shared" si="58"/>
        <v>0</v>
      </c>
      <c r="AL219" s="22">
        <f t="shared" si="59"/>
        <v>0</v>
      </c>
      <c r="AM219" s="22">
        <f t="shared" si="60"/>
        <v>0</v>
      </c>
      <c r="AN219" s="22">
        <f t="shared" si="69"/>
        <v>0</v>
      </c>
      <c r="AO219" s="418" t="b">
        <f t="shared" si="70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61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62"/>
        <v>0</v>
      </c>
      <c r="AW219" s="67">
        <f t="shared" si="63"/>
        <v>0</v>
      </c>
      <c r="AX219" s="397">
        <f t="shared" si="64"/>
        <v>0</v>
      </c>
      <c r="AY219" s="32"/>
      <c r="AZ219" s="32"/>
      <c r="BA219" s="423" t="str">
        <f t="shared" si="65"/>
        <v xml:space="preserve"> </v>
      </c>
    </row>
    <row r="220" spans="1:53" s="339" customFormat="1" ht="15" x14ac:dyDescent="0.2">
      <c r="A220" s="32"/>
      <c r="B220" s="32"/>
      <c r="C220" s="410">
        <f t="shared" si="22"/>
        <v>199</v>
      </c>
      <c r="D220" s="424"/>
      <c r="E220" s="424"/>
      <c r="F220" s="424"/>
      <c r="G220" s="410"/>
      <c r="H220" s="410"/>
      <c r="I220" s="413" t="str">
        <f t="shared" si="66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55"/>
        <v>-</v>
      </c>
      <c r="M220" s="425"/>
      <c r="N220" s="425"/>
      <c r="O220" s="160" t="str">
        <f t="shared" si="67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68"/>
        <v>OK</v>
      </c>
      <c r="AI220" s="22">
        <f t="shared" si="56"/>
        <v>0</v>
      </c>
      <c r="AJ220" s="22">
        <f t="shared" si="57"/>
        <v>0</v>
      </c>
      <c r="AK220" s="22">
        <f t="shared" si="58"/>
        <v>0</v>
      </c>
      <c r="AL220" s="22">
        <f t="shared" si="59"/>
        <v>0</v>
      </c>
      <c r="AM220" s="22">
        <f t="shared" si="60"/>
        <v>0</v>
      </c>
      <c r="AN220" s="22">
        <f t="shared" si="69"/>
        <v>0</v>
      </c>
      <c r="AO220" s="418" t="b">
        <f t="shared" si="70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61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62"/>
        <v>0</v>
      </c>
      <c r="AW220" s="67">
        <f t="shared" si="63"/>
        <v>0</v>
      </c>
      <c r="AX220" s="397">
        <f t="shared" si="64"/>
        <v>0</v>
      </c>
      <c r="AY220" s="32"/>
      <c r="AZ220" s="32"/>
      <c r="BA220" s="423" t="str">
        <f t="shared" si="65"/>
        <v xml:space="preserve"> </v>
      </c>
    </row>
    <row r="221" spans="1:53" s="339" customFormat="1" ht="15" x14ac:dyDescent="0.2">
      <c r="A221" s="32"/>
      <c r="B221" s="32"/>
      <c r="C221" s="410">
        <f t="shared" si="22"/>
        <v>200</v>
      </c>
      <c r="D221" s="424"/>
      <c r="E221" s="424"/>
      <c r="F221" s="424"/>
      <c r="G221" s="410"/>
      <c r="H221" s="410"/>
      <c r="I221" s="413" t="str">
        <f t="shared" si="66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55"/>
        <v>-</v>
      </c>
      <c r="M221" s="425"/>
      <c r="N221" s="425"/>
      <c r="O221" s="160" t="str">
        <f t="shared" si="67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68"/>
        <v>OK</v>
      </c>
      <c r="AI221" s="22">
        <f t="shared" si="56"/>
        <v>0</v>
      </c>
      <c r="AJ221" s="22">
        <f t="shared" si="57"/>
        <v>0</v>
      </c>
      <c r="AK221" s="22">
        <f t="shared" si="58"/>
        <v>0</v>
      </c>
      <c r="AL221" s="22">
        <f t="shared" si="59"/>
        <v>0</v>
      </c>
      <c r="AM221" s="22">
        <f t="shared" si="60"/>
        <v>0</v>
      </c>
      <c r="AN221" s="22">
        <f t="shared" si="69"/>
        <v>0</v>
      </c>
      <c r="AO221" s="418" t="b">
        <f t="shared" si="70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61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62"/>
        <v>0</v>
      </c>
      <c r="AW221" s="67">
        <f t="shared" si="63"/>
        <v>0</v>
      </c>
      <c r="AX221" s="397">
        <f t="shared" si="64"/>
        <v>0</v>
      </c>
      <c r="AY221" s="32"/>
      <c r="AZ221" s="32"/>
      <c r="BA221" s="423" t="str">
        <f t="shared" si="65"/>
        <v xml:space="preserve"> </v>
      </c>
    </row>
    <row r="222" spans="1:53" s="339" customFormat="1" ht="15" x14ac:dyDescent="0.2">
      <c r="A222" s="32"/>
      <c r="B222" s="32"/>
      <c r="C222" s="410">
        <f t="shared" si="22"/>
        <v>201</v>
      </c>
      <c r="D222" s="424"/>
      <c r="E222" s="424"/>
      <c r="F222" s="424"/>
      <c r="G222" s="410"/>
      <c r="H222" s="410"/>
      <c r="I222" s="413" t="str">
        <f t="shared" si="66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55"/>
        <v>-</v>
      </c>
      <c r="M222" s="425"/>
      <c r="N222" s="425"/>
      <c r="O222" s="160" t="str">
        <f t="shared" si="67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68"/>
        <v>OK</v>
      </c>
      <c r="AI222" s="22">
        <f t="shared" si="56"/>
        <v>0</v>
      </c>
      <c r="AJ222" s="22">
        <f t="shared" si="57"/>
        <v>0</v>
      </c>
      <c r="AK222" s="22">
        <f t="shared" si="58"/>
        <v>0</v>
      </c>
      <c r="AL222" s="22">
        <f t="shared" si="59"/>
        <v>0</v>
      </c>
      <c r="AM222" s="22">
        <f t="shared" si="60"/>
        <v>0</v>
      </c>
      <c r="AN222" s="22">
        <f t="shared" si="69"/>
        <v>0</v>
      </c>
      <c r="AO222" s="418" t="b">
        <f t="shared" si="70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61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62"/>
        <v>0</v>
      </c>
      <c r="AW222" s="67">
        <f t="shared" si="63"/>
        <v>0</v>
      </c>
      <c r="AX222" s="397">
        <f t="shared" si="64"/>
        <v>0</v>
      </c>
      <c r="AY222" s="32"/>
      <c r="AZ222" s="32"/>
      <c r="BA222" s="423" t="str">
        <f t="shared" si="65"/>
        <v xml:space="preserve"> </v>
      </c>
    </row>
    <row r="223" spans="1:53" s="339" customFormat="1" ht="15" x14ac:dyDescent="0.2">
      <c r="A223" s="32"/>
      <c r="B223" s="32"/>
      <c r="C223" s="410">
        <f t="shared" ref="C223:C232" si="71">C222+1</f>
        <v>202</v>
      </c>
      <c r="D223" s="424"/>
      <c r="E223" s="424"/>
      <c r="F223" s="424"/>
      <c r="G223" s="410"/>
      <c r="H223" s="410"/>
      <c r="I223" s="413" t="str">
        <f t="shared" si="66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ref="L223:L232" si="72">IF(K223="s",AT223,AP223)</f>
        <v>-</v>
      </c>
      <c r="M223" s="425"/>
      <c r="N223" s="425"/>
      <c r="O223" s="160" t="str">
        <f t="shared" si="67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68"/>
        <v>OK</v>
      </c>
      <c r="AI223" s="22">
        <f t="shared" ref="AI223:AI232" si="73">IF(O223="-",0,IF(O223&gt;7.999,1,0))</f>
        <v>0</v>
      </c>
      <c r="AJ223" s="22">
        <f t="shared" ref="AJ223:AJ232" si="74">IF(O223&lt;8,IF(O223&gt;3.999,1,0),0)</f>
        <v>0</v>
      </c>
      <c r="AK223" s="22">
        <f t="shared" ref="AK223:AK232" si="75">IF(O223&lt;4,IF(O223&gt;0,1,0),0)</f>
        <v>0</v>
      </c>
      <c r="AL223" s="22">
        <f t="shared" ref="AL223:AL232" si="76">IF(K223="S",1,0)</f>
        <v>0</v>
      </c>
      <c r="AM223" s="22">
        <f t="shared" ref="AM223:AM232" si="77">IF(K223="C",1,0)</f>
        <v>0</v>
      </c>
      <c r="AN223" s="22">
        <f t="shared" si="69"/>
        <v>0</v>
      </c>
      <c r="AO223" s="418" t="b">
        <f t="shared" si="70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ref="AR223:AR232" si="78">IF(K223="s",J223,"-")</f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ref="AV223:AV232" si="79">IF(AI223=1,AT223,0)</f>
        <v>0</v>
      </c>
      <c r="AW223" s="67">
        <f t="shared" ref="AW223:AW232" si="80">IF(AJ223=1,AT223,0)</f>
        <v>0</v>
      </c>
      <c r="AX223" s="397">
        <f t="shared" ref="AX223:AX232" si="81">IF(AK223=1,AT223,0)</f>
        <v>0</v>
      </c>
      <c r="AY223" s="32"/>
      <c r="AZ223" s="32"/>
      <c r="BA223" s="423" t="str">
        <f t="shared" ref="BA223:BA232" si="82">IF(BB223="s",(AV223+AW223)/16*AX223/12," ")</f>
        <v xml:space="preserve"> </v>
      </c>
    </row>
    <row r="224" spans="1:53" s="339" customFormat="1" ht="15" x14ac:dyDescent="0.2">
      <c r="A224" s="32"/>
      <c r="B224" s="32"/>
      <c r="C224" s="410">
        <f t="shared" si="71"/>
        <v>203</v>
      </c>
      <c r="D224" s="424"/>
      <c r="E224" s="424"/>
      <c r="F224" s="424"/>
      <c r="G224" s="410"/>
      <c r="H224" s="410"/>
      <c r="I224" s="413" t="str">
        <f t="shared" si="66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72"/>
        <v>-</v>
      </c>
      <c r="M224" s="425"/>
      <c r="N224" s="425"/>
      <c r="O224" s="160" t="str">
        <f t="shared" si="67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68"/>
        <v>OK</v>
      </c>
      <c r="AI224" s="22">
        <f t="shared" si="73"/>
        <v>0</v>
      </c>
      <c r="AJ224" s="22">
        <f t="shared" si="74"/>
        <v>0</v>
      </c>
      <c r="AK224" s="22">
        <f t="shared" si="75"/>
        <v>0</v>
      </c>
      <c r="AL224" s="22">
        <f t="shared" si="76"/>
        <v>0</v>
      </c>
      <c r="AM224" s="22">
        <f t="shared" si="77"/>
        <v>0</v>
      </c>
      <c r="AN224" s="22">
        <f t="shared" si="69"/>
        <v>0</v>
      </c>
      <c r="AO224" s="418" t="b">
        <f t="shared" si="70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78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79"/>
        <v>0</v>
      </c>
      <c r="AW224" s="67">
        <f t="shared" si="80"/>
        <v>0</v>
      </c>
      <c r="AX224" s="397">
        <f t="shared" si="81"/>
        <v>0</v>
      </c>
      <c r="AY224" s="32"/>
      <c r="AZ224" s="32"/>
      <c r="BA224" s="423" t="str">
        <f t="shared" si="82"/>
        <v xml:space="preserve"> </v>
      </c>
    </row>
    <row r="225" spans="1:53" s="339" customFormat="1" ht="15" x14ac:dyDescent="0.2">
      <c r="A225" s="32"/>
      <c r="B225" s="32"/>
      <c r="C225" s="410">
        <f t="shared" si="71"/>
        <v>204</v>
      </c>
      <c r="D225" s="424"/>
      <c r="E225" s="424"/>
      <c r="F225" s="424"/>
      <c r="G225" s="410"/>
      <c r="H225" s="410"/>
      <c r="I225" s="413" t="str">
        <f t="shared" si="66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72"/>
        <v>-</v>
      </c>
      <c r="M225" s="425"/>
      <c r="N225" s="425"/>
      <c r="O225" s="160" t="str">
        <f t="shared" si="67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68"/>
        <v>OK</v>
      </c>
      <c r="AI225" s="22">
        <f t="shared" si="73"/>
        <v>0</v>
      </c>
      <c r="AJ225" s="22">
        <f t="shared" si="74"/>
        <v>0</v>
      </c>
      <c r="AK225" s="22">
        <f t="shared" si="75"/>
        <v>0</v>
      </c>
      <c r="AL225" s="22">
        <f t="shared" si="76"/>
        <v>0</v>
      </c>
      <c r="AM225" s="22">
        <f t="shared" si="77"/>
        <v>0</v>
      </c>
      <c r="AN225" s="22">
        <f t="shared" si="69"/>
        <v>0</v>
      </c>
      <c r="AO225" s="418" t="b">
        <f t="shared" si="70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78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79"/>
        <v>0</v>
      </c>
      <c r="AW225" s="67">
        <f t="shared" si="80"/>
        <v>0</v>
      </c>
      <c r="AX225" s="397">
        <f t="shared" si="81"/>
        <v>0</v>
      </c>
      <c r="AY225" s="32"/>
      <c r="AZ225" s="32"/>
      <c r="BA225" s="423" t="str">
        <f t="shared" si="82"/>
        <v xml:space="preserve"> </v>
      </c>
    </row>
    <row r="226" spans="1:53" s="339" customFormat="1" ht="15" x14ac:dyDescent="0.2">
      <c r="A226" s="32"/>
      <c r="B226" s="32"/>
      <c r="C226" s="410">
        <f t="shared" si="71"/>
        <v>205</v>
      </c>
      <c r="D226" s="424"/>
      <c r="E226" s="424"/>
      <c r="F226" s="424"/>
      <c r="G226" s="410"/>
      <c r="H226" s="410"/>
      <c r="I226" s="413" t="str">
        <f t="shared" si="66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72"/>
        <v>-</v>
      </c>
      <c r="M226" s="425"/>
      <c r="N226" s="425"/>
      <c r="O226" s="160" t="str">
        <f t="shared" si="67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68"/>
        <v>OK</v>
      </c>
      <c r="AI226" s="22">
        <f t="shared" si="73"/>
        <v>0</v>
      </c>
      <c r="AJ226" s="22">
        <f t="shared" si="74"/>
        <v>0</v>
      </c>
      <c r="AK226" s="22">
        <f t="shared" si="75"/>
        <v>0</v>
      </c>
      <c r="AL226" s="22">
        <f t="shared" si="76"/>
        <v>0</v>
      </c>
      <c r="AM226" s="22">
        <f t="shared" si="77"/>
        <v>0</v>
      </c>
      <c r="AN226" s="22">
        <f t="shared" si="69"/>
        <v>0</v>
      </c>
      <c r="AO226" s="418" t="b">
        <f t="shared" si="70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78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79"/>
        <v>0</v>
      </c>
      <c r="AW226" s="67">
        <f t="shared" si="80"/>
        <v>0</v>
      </c>
      <c r="AX226" s="397">
        <f t="shared" si="81"/>
        <v>0</v>
      </c>
      <c r="AY226" s="32"/>
      <c r="AZ226" s="32"/>
      <c r="BA226" s="423" t="str">
        <f t="shared" si="82"/>
        <v xml:space="preserve"> </v>
      </c>
    </row>
    <row r="227" spans="1:53" s="339" customFormat="1" ht="15" x14ac:dyDescent="0.2">
      <c r="A227" s="32"/>
      <c r="B227" s="32"/>
      <c r="C227" s="410">
        <f t="shared" si="71"/>
        <v>206</v>
      </c>
      <c r="D227" s="424"/>
      <c r="E227" s="424"/>
      <c r="F227" s="424"/>
      <c r="G227" s="410"/>
      <c r="H227" s="410"/>
      <c r="I227" s="413" t="str">
        <f t="shared" si="66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72"/>
        <v>-</v>
      </c>
      <c r="M227" s="425"/>
      <c r="N227" s="425"/>
      <c r="O227" s="160" t="str">
        <f t="shared" si="67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68"/>
        <v>OK</v>
      </c>
      <c r="AI227" s="22">
        <f t="shared" si="73"/>
        <v>0</v>
      </c>
      <c r="AJ227" s="22">
        <f t="shared" si="74"/>
        <v>0</v>
      </c>
      <c r="AK227" s="22">
        <f t="shared" si="75"/>
        <v>0</v>
      </c>
      <c r="AL227" s="22">
        <f t="shared" si="76"/>
        <v>0</v>
      </c>
      <c r="AM227" s="22">
        <f t="shared" si="77"/>
        <v>0</v>
      </c>
      <c r="AN227" s="22">
        <f t="shared" si="69"/>
        <v>0</v>
      </c>
      <c r="AO227" s="418" t="b">
        <f t="shared" si="70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78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79"/>
        <v>0</v>
      </c>
      <c r="AW227" s="67">
        <f t="shared" si="80"/>
        <v>0</v>
      </c>
      <c r="AX227" s="397">
        <f t="shared" si="81"/>
        <v>0</v>
      </c>
      <c r="AY227" s="32"/>
      <c r="AZ227" s="32"/>
      <c r="BA227" s="423" t="str">
        <f t="shared" si="82"/>
        <v xml:space="preserve"> </v>
      </c>
    </row>
    <row r="228" spans="1:53" s="339" customFormat="1" ht="15" x14ac:dyDescent="0.2">
      <c r="A228" s="32"/>
      <c r="B228" s="32"/>
      <c r="C228" s="410">
        <f t="shared" si="71"/>
        <v>207</v>
      </c>
      <c r="D228" s="424"/>
      <c r="E228" s="424"/>
      <c r="F228" s="424"/>
      <c r="G228" s="410"/>
      <c r="H228" s="410"/>
      <c r="I228" s="413" t="str">
        <f t="shared" si="66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72"/>
        <v>-</v>
      </c>
      <c r="M228" s="425"/>
      <c r="N228" s="425"/>
      <c r="O228" s="160" t="str">
        <f t="shared" si="67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68"/>
        <v>OK</v>
      </c>
      <c r="AI228" s="22">
        <f t="shared" si="73"/>
        <v>0</v>
      </c>
      <c r="AJ228" s="22">
        <f t="shared" si="74"/>
        <v>0</v>
      </c>
      <c r="AK228" s="22">
        <f t="shared" si="75"/>
        <v>0</v>
      </c>
      <c r="AL228" s="22">
        <f t="shared" si="76"/>
        <v>0</v>
      </c>
      <c r="AM228" s="22">
        <f t="shared" si="77"/>
        <v>0</v>
      </c>
      <c r="AN228" s="22">
        <f t="shared" si="69"/>
        <v>0</v>
      </c>
      <c r="AO228" s="418" t="b">
        <f t="shared" si="70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78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79"/>
        <v>0</v>
      </c>
      <c r="AW228" s="67">
        <f t="shared" si="80"/>
        <v>0</v>
      </c>
      <c r="AX228" s="397">
        <f t="shared" si="81"/>
        <v>0</v>
      </c>
      <c r="AY228" s="32"/>
      <c r="AZ228" s="32"/>
      <c r="BA228" s="423" t="str">
        <f t="shared" si="82"/>
        <v xml:space="preserve"> </v>
      </c>
    </row>
    <row r="229" spans="1:53" s="339" customFormat="1" ht="15" x14ac:dyDescent="0.2">
      <c r="A229" s="32"/>
      <c r="B229" s="32"/>
      <c r="C229" s="410">
        <f t="shared" si="71"/>
        <v>208</v>
      </c>
      <c r="D229" s="424"/>
      <c r="E229" s="424"/>
      <c r="F229" s="424"/>
      <c r="G229" s="410"/>
      <c r="H229" s="410"/>
      <c r="I229" s="413" t="str">
        <f t="shared" si="66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72"/>
        <v>-</v>
      </c>
      <c r="M229" s="425"/>
      <c r="N229" s="425"/>
      <c r="O229" s="160" t="str">
        <f t="shared" si="67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68"/>
        <v>OK</v>
      </c>
      <c r="AI229" s="22">
        <f t="shared" si="73"/>
        <v>0</v>
      </c>
      <c r="AJ229" s="22">
        <f t="shared" si="74"/>
        <v>0</v>
      </c>
      <c r="AK229" s="22">
        <f t="shared" si="75"/>
        <v>0</v>
      </c>
      <c r="AL229" s="22">
        <f t="shared" si="76"/>
        <v>0</v>
      </c>
      <c r="AM229" s="22">
        <f t="shared" si="77"/>
        <v>0</v>
      </c>
      <c r="AN229" s="22">
        <f t="shared" si="69"/>
        <v>0</v>
      </c>
      <c r="AO229" s="418" t="b">
        <f t="shared" si="70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78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79"/>
        <v>0</v>
      </c>
      <c r="AW229" s="67">
        <f t="shared" si="80"/>
        <v>0</v>
      </c>
      <c r="AX229" s="397">
        <f t="shared" si="81"/>
        <v>0</v>
      </c>
      <c r="AY229" s="32"/>
      <c r="AZ229" s="32"/>
      <c r="BA229" s="423" t="str">
        <f t="shared" si="82"/>
        <v xml:space="preserve"> </v>
      </c>
    </row>
    <row r="230" spans="1:53" s="339" customFormat="1" ht="15" x14ac:dyDescent="0.2">
      <c r="A230" s="32"/>
      <c r="B230" s="32"/>
      <c r="C230" s="410">
        <f t="shared" si="71"/>
        <v>209</v>
      </c>
      <c r="D230" s="424"/>
      <c r="E230" s="424"/>
      <c r="F230" s="424"/>
      <c r="G230" s="410"/>
      <c r="H230" s="410"/>
      <c r="I230" s="413" t="str">
        <f t="shared" si="66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72"/>
        <v>-</v>
      </c>
      <c r="M230" s="425"/>
      <c r="N230" s="425"/>
      <c r="O230" s="160" t="str">
        <f t="shared" si="67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68"/>
        <v>OK</v>
      </c>
      <c r="AI230" s="22">
        <f t="shared" si="73"/>
        <v>0</v>
      </c>
      <c r="AJ230" s="22">
        <f t="shared" si="74"/>
        <v>0</v>
      </c>
      <c r="AK230" s="22">
        <f t="shared" si="75"/>
        <v>0</v>
      </c>
      <c r="AL230" s="22">
        <f t="shared" si="76"/>
        <v>0</v>
      </c>
      <c r="AM230" s="22">
        <f t="shared" si="77"/>
        <v>0</v>
      </c>
      <c r="AN230" s="22">
        <f t="shared" si="69"/>
        <v>0</v>
      </c>
      <c r="AO230" s="418" t="b">
        <f t="shared" si="70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78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79"/>
        <v>0</v>
      </c>
      <c r="AW230" s="67">
        <f t="shared" si="80"/>
        <v>0</v>
      </c>
      <c r="AX230" s="397">
        <f t="shared" si="81"/>
        <v>0</v>
      </c>
      <c r="AY230" s="32"/>
      <c r="AZ230" s="32"/>
      <c r="BA230" s="423" t="str">
        <f t="shared" si="82"/>
        <v xml:space="preserve"> </v>
      </c>
    </row>
    <row r="231" spans="1:53" s="339" customFormat="1" ht="15" x14ac:dyDescent="0.2">
      <c r="A231" s="32"/>
      <c r="B231" s="32"/>
      <c r="C231" s="410">
        <f t="shared" si="71"/>
        <v>210</v>
      </c>
      <c r="D231" s="424"/>
      <c r="E231" s="424"/>
      <c r="F231" s="424"/>
      <c r="G231" s="410"/>
      <c r="H231" s="410"/>
      <c r="I231" s="413" t="str">
        <f t="shared" si="66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72"/>
        <v>-</v>
      </c>
      <c r="M231" s="425"/>
      <c r="N231" s="425"/>
      <c r="O231" s="160" t="str">
        <f t="shared" si="67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68"/>
        <v>OK</v>
      </c>
      <c r="AI231" s="22">
        <f t="shared" si="73"/>
        <v>0</v>
      </c>
      <c r="AJ231" s="22">
        <f t="shared" si="74"/>
        <v>0</v>
      </c>
      <c r="AK231" s="22">
        <f t="shared" si="75"/>
        <v>0</v>
      </c>
      <c r="AL231" s="22">
        <f t="shared" si="76"/>
        <v>0</v>
      </c>
      <c r="AM231" s="22">
        <f t="shared" si="77"/>
        <v>0</v>
      </c>
      <c r="AN231" s="22">
        <f t="shared" si="69"/>
        <v>0</v>
      </c>
      <c r="AO231" s="418" t="b">
        <f t="shared" si="70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78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79"/>
        <v>0</v>
      </c>
      <c r="AW231" s="67">
        <f t="shared" si="80"/>
        <v>0</v>
      </c>
      <c r="AX231" s="397">
        <f t="shared" si="81"/>
        <v>0</v>
      </c>
      <c r="AY231" s="32"/>
      <c r="AZ231" s="32"/>
      <c r="BA231" s="423" t="str">
        <f t="shared" si="82"/>
        <v xml:space="preserve"> </v>
      </c>
    </row>
    <row r="232" spans="1:53" s="339" customFormat="1" ht="15" x14ac:dyDescent="0.2">
      <c r="A232" s="32"/>
      <c r="B232" s="32"/>
      <c r="C232" s="410">
        <f t="shared" si="71"/>
        <v>211</v>
      </c>
      <c r="D232" s="424"/>
      <c r="E232" s="424"/>
      <c r="F232" s="424"/>
      <c r="G232" s="410"/>
      <c r="H232" s="410"/>
      <c r="I232" s="413" t="str">
        <f t="shared" si="66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72"/>
        <v>-</v>
      </c>
      <c r="M232" s="425"/>
      <c r="N232" s="425"/>
      <c r="O232" s="160" t="str">
        <f t="shared" si="67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68"/>
        <v>OK</v>
      </c>
      <c r="AI232" s="22">
        <f t="shared" si="73"/>
        <v>0</v>
      </c>
      <c r="AJ232" s="22">
        <f t="shared" si="74"/>
        <v>0</v>
      </c>
      <c r="AK232" s="22">
        <f t="shared" si="75"/>
        <v>0</v>
      </c>
      <c r="AL232" s="22">
        <f t="shared" si="76"/>
        <v>0</v>
      </c>
      <c r="AM232" s="22">
        <f t="shared" si="77"/>
        <v>0</v>
      </c>
      <c r="AN232" s="22">
        <f t="shared" si="69"/>
        <v>0</v>
      </c>
      <c r="AO232" s="418" t="b">
        <f t="shared" si="70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78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79"/>
        <v>0</v>
      </c>
      <c r="AW232" s="67">
        <f t="shared" si="80"/>
        <v>0</v>
      </c>
      <c r="AX232" s="397">
        <f t="shared" si="81"/>
        <v>0</v>
      </c>
      <c r="AY232" s="32"/>
      <c r="AZ232" s="32"/>
      <c r="BA232" s="423" t="str">
        <f t="shared" si="82"/>
        <v xml:space="preserve"> </v>
      </c>
    </row>
    <row r="233" spans="1:53" s="339" customFormat="1" ht="15" x14ac:dyDescent="0.2">
      <c r="A233" s="32"/>
      <c r="B233" s="32"/>
      <c r="C233" s="410">
        <f t="shared" si="22"/>
        <v>212</v>
      </c>
      <c r="D233" s="424"/>
      <c r="E233" s="424"/>
      <c r="F233" s="424"/>
      <c r="G233" s="410"/>
      <c r="H233" s="410"/>
      <c r="I233" s="413" t="str">
        <f t="shared" si="66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7"/>
        <v>-</v>
      </c>
      <c r="M233" s="425"/>
      <c r="N233" s="425"/>
      <c r="O233" s="160" t="str">
        <f t="shared" si="67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68"/>
        <v>OK</v>
      </c>
      <c r="AI233" s="22">
        <f t="shared" si="10"/>
        <v>0</v>
      </c>
      <c r="AJ233" s="22">
        <f t="shared" si="11"/>
        <v>0</v>
      </c>
      <c r="AK233" s="22">
        <f t="shared" si="12"/>
        <v>0</v>
      </c>
      <c r="AL233" s="22">
        <f t="shared" si="13"/>
        <v>0</v>
      </c>
      <c r="AM233" s="22">
        <f t="shared" si="14"/>
        <v>0</v>
      </c>
      <c r="AN233" s="22">
        <f t="shared" si="69"/>
        <v>0</v>
      </c>
      <c r="AO233" s="418" t="b">
        <f t="shared" si="70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17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18"/>
        <v>0</v>
      </c>
      <c r="AW233" s="67">
        <f t="shared" si="19"/>
        <v>0</v>
      </c>
      <c r="AX233" s="397">
        <f t="shared" si="20"/>
        <v>0</v>
      </c>
      <c r="AY233" s="32"/>
      <c r="AZ233" s="32"/>
      <c r="BA233" s="423" t="str">
        <f t="shared" si="21"/>
        <v xml:space="preserve"> </v>
      </c>
    </row>
    <row r="234" spans="1:53" s="339" customFormat="1" ht="15" x14ac:dyDescent="0.2">
      <c r="A234" s="32"/>
      <c r="B234" s="32"/>
      <c r="C234" s="410">
        <f t="shared" si="22"/>
        <v>213</v>
      </c>
      <c r="D234" s="424"/>
      <c r="E234" s="424"/>
      <c r="F234" s="424"/>
      <c r="G234" s="410"/>
      <c r="H234" s="410"/>
      <c r="I234" s="413" t="str">
        <f t="shared" si="66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7"/>
        <v>-</v>
      </c>
      <c r="M234" s="425"/>
      <c r="N234" s="425"/>
      <c r="O234" s="160" t="str">
        <f t="shared" si="67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68"/>
        <v>OK</v>
      </c>
      <c r="AI234" s="22">
        <f t="shared" si="10"/>
        <v>0</v>
      </c>
      <c r="AJ234" s="22">
        <f t="shared" si="11"/>
        <v>0</v>
      </c>
      <c r="AK234" s="22">
        <f t="shared" si="12"/>
        <v>0</v>
      </c>
      <c r="AL234" s="22">
        <f t="shared" si="13"/>
        <v>0</v>
      </c>
      <c r="AM234" s="22">
        <f t="shared" si="14"/>
        <v>0</v>
      </c>
      <c r="AN234" s="22">
        <f t="shared" si="69"/>
        <v>0</v>
      </c>
      <c r="AO234" s="418" t="b">
        <f t="shared" si="70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17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18"/>
        <v>0</v>
      </c>
      <c r="AW234" s="67">
        <f t="shared" si="19"/>
        <v>0</v>
      </c>
      <c r="AX234" s="397">
        <f t="shared" si="20"/>
        <v>0</v>
      </c>
      <c r="AY234" s="32"/>
      <c r="AZ234" s="32"/>
      <c r="BA234" s="423" t="str">
        <f t="shared" si="21"/>
        <v xml:space="preserve"> </v>
      </c>
    </row>
    <row r="235" spans="1:53" s="339" customFormat="1" ht="15" x14ac:dyDescent="0.2">
      <c r="A235" s="32"/>
      <c r="B235" s="32"/>
      <c r="C235" s="410">
        <f t="shared" si="22"/>
        <v>214</v>
      </c>
      <c r="D235" s="424"/>
      <c r="E235" s="424"/>
      <c r="F235" s="424"/>
      <c r="G235" s="410"/>
      <c r="H235" s="410"/>
      <c r="I235" s="413" t="str">
        <f t="shared" si="66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7"/>
        <v>-</v>
      </c>
      <c r="M235" s="425"/>
      <c r="N235" s="425"/>
      <c r="O235" s="160" t="str">
        <f t="shared" si="67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68"/>
        <v>OK</v>
      </c>
      <c r="AI235" s="22">
        <f t="shared" si="10"/>
        <v>0</v>
      </c>
      <c r="AJ235" s="22">
        <f t="shared" si="11"/>
        <v>0</v>
      </c>
      <c r="AK235" s="22">
        <f t="shared" si="12"/>
        <v>0</v>
      </c>
      <c r="AL235" s="22">
        <f t="shared" si="13"/>
        <v>0</v>
      </c>
      <c r="AM235" s="22">
        <f t="shared" si="14"/>
        <v>0</v>
      </c>
      <c r="AN235" s="22">
        <f t="shared" si="69"/>
        <v>0</v>
      </c>
      <c r="AO235" s="418" t="b">
        <f t="shared" si="70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17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18"/>
        <v>0</v>
      </c>
      <c r="AW235" s="67">
        <f t="shared" si="19"/>
        <v>0</v>
      </c>
      <c r="AX235" s="397">
        <f t="shared" si="20"/>
        <v>0</v>
      </c>
      <c r="AY235" s="32"/>
      <c r="AZ235" s="32"/>
      <c r="BA235" s="423" t="str">
        <f t="shared" si="21"/>
        <v xml:space="preserve"> </v>
      </c>
    </row>
    <row r="236" spans="1:53" s="339" customFormat="1" ht="15" x14ac:dyDescent="0.2">
      <c r="A236" s="32"/>
      <c r="B236" s="32"/>
      <c r="C236" s="410">
        <f t="shared" si="22"/>
        <v>215</v>
      </c>
      <c r="D236" s="424"/>
      <c r="E236" s="424"/>
      <c r="F236" s="424"/>
      <c r="G236" s="410"/>
      <c r="H236" s="410"/>
      <c r="I236" s="413" t="str">
        <f t="shared" si="66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7"/>
        <v>-</v>
      </c>
      <c r="M236" s="425"/>
      <c r="N236" s="425"/>
      <c r="O236" s="160" t="str">
        <f t="shared" si="67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68"/>
        <v>OK</v>
      </c>
      <c r="AI236" s="22">
        <f t="shared" si="10"/>
        <v>0</v>
      </c>
      <c r="AJ236" s="22">
        <f t="shared" si="11"/>
        <v>0</v>
      </c>
      <c r="AK236" s="22">
        <f t="shared" si="12"/>
        <v>0</v>
      </c>
      <c r="AL236" s="22">
        <f t="shared" si="13"/>
        <v>0</v>
      </c>
      <c r="AM236" s="22">
        <f t="shared" si="14"/>
        <v>0</v>
      </c>
      <c r="AN236" s="22">
        <f t="shared" si="69"/>
        <v>0</v>
      </c>
      <c r="AO236" s="418" t="b">
        <f t="shared" si="70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17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18"/>
        <v>0</v>
      </c>
      <c r="AW236" s="67">
        <f t="shared" si="19"/>
        <v>0</v>
      </c>
      <c r="AX236" s="397">
        <f t="shared" si="20"/>
        <v>0</v>
      </c>
      <c r="AY236" s="32"/>
      <c r="AZ236" s="32"/>
      <c r="BA236" s="423" t="str">
        <f t="shared" si="21"/>
        <v xml:space="preserve"> </v>
      </c>
    </row>
    <row r="237" spans="1:53" s="339" customFormat="1" ht="15" x14ac:dyDescent="0.2">
      <c r="A237" s="32"/>
      <c r="B237" s="32"/>
      <c r="C237" s="410">
        <f t="shared" si="22"/>
        <v>216</v>
      </c>
      <c r="D237" s="424"/>
      <c r="E237" s="424"/>
      <c r="F237" s="424"/>
      <c r="G237" s="410"/>
      <c r="H237" s="410"/>
      <c r="I237" s="413" t="str">
        <f t="shared" si="66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7"/>
        <v>-</v>
      </c>
      <c r="M237" s="425"/>
      <c r="N237" s="425"/>
      <c r="O237" s="160" t="str">
        <f t="shared" si="67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68"/>
        <v>OK</v>
      </c>
      <c r="AI237" s="22">
        <f t="shared" si="10"/>
        <v>0</v>
      </c>
      <c r="AJ237" s="22">
        <f t="shared" si="11"/>
        <v>0</v>
      </c>
      <c r="AK237" s="22">
        <f t="shared" si="12"/>
        <v>0</v>
      </c>
      <c r="AL237" s="22">
        <f t="shared" si="13"/>
        <v>0</v>
      </c>
      <c r="AM237" s="22">
        <f t="shared" si="14"/>
        <v>0</v>
      </c>
      <c r="AN237" s="22">
        <f t="shared" si="69"/>
        <v>0</v>
      </c>
      <c r="AO237" s="418" t="b">
        <f t="shared" si="70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17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18"/>
        <v>0</v>
      </c>
      <c r="AW237" s="67">
        <f t="shared" si="19"/>
        <v>0</v>
      </c>
      <c r="AX237" s="397">
        <f t="shared" si="20"/>
        <v>0</v>
      </c>
      <c r="AY237" s="32"/>
      <c r="AZ237" s="32"/>
      <c r="BA237" s="423" t="str">
        <f t="shared" si="21"/>
        <v xml:space="preserve"> </v>
      </c>
    </row>
    <row r="238" spans="1:53" s="339" customFormat="1" ht="15" x14ac:dyDescent="0.2">
      <c r="A238" s="32"/>
      <c r="B238" s="32"/>
      <c r="C238" s="410">
        <f t="shared" si="22"/>
        <v>217</v>
      </c>
      <c r="D238" s="424"/>
      <c r="E238" s="424"/>
      <c r="F238" s="424"/>
      <c r="G238" s="410"/>
      <c r="H238" s="410"/>
      <c r="I238" s="413" t="str">
        <f t="shared" si="66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7"/>
        <v>-</v>
      </c>
      <c r="M238" s="425"/>
      <c r="N238" s="425"/>
      <c r="O238" s="160" t="str">
        <f t="shared" si="67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68"/>
        <v>OK</v>
      </c>
      <c r="AI238" s="22">
        <f t="shared" si="10"/>
        <v>0</v>
      </c>
      <c r="AJ238" s="22">
        <f t="shared" si="11"/>
        <v>0</v>
      </c>
      <c r="AK238" s="22">
        <f t="shared" si="12"/>
        <v>0</v>
      </c>
      <c r="AL238" s="22">
        <f t="shared" si="13"/>
        <v>0</v>
      </c>
      <c r="AM238" s="22">
        <f t="shared" si="14"/>
        <v>0</v>
      </c>
      <c r="AN238" s="22">
        <f t="shared" si="69"/>
        <v>0</v>
      </c>
      <c r="AO238" s="418" t="b">
        <f t="shared" si="70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17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18"/>
        <v>0</v>
      </c>
      <c r="AW238" s="67">
        <f t="shared" si="19"/>
        <v>0</v>
      </c>
      <c r="AX238" s="397">
        <f t="shared" si="20"/>
        <v>0</v>
      </c>
      <c r="AY238" s="32"/>
      <c r="AZ238" s="32"/>
      <c r="BA238" s="423" t="str">
        <f t="shared" si="21"/>
        <v xml:space="preserve"> </v>
      </c>
    </row>
    <row r="239" spans="1:53" s="339" customFormat="1" ht="15" x14ac:dyDescent="0.2">
      <c r="A239" s="32"/>
      <c r="B239" s="32"/>
      <c r="C239" s="410">
        <f t="shared" si="22"/>
        <v>218</v>
      </c>
      <c r="D239" s="424"/>
      <c r="E239" s="424"/>
      <c r="F239" s="424"/>
      <c r="G239" s="410"/>
      <c r="H239" s="410"/>
      <c r="I239" s="413" t="str">
        <f t="shared" si="66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7"/>
        <v>-</v>
      </c>
      <c r="M239" s="425"/>
      <c r="N239" s="425"/>
      <c r="O239" s="160" t="str">
        <f t="shared" si="67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68"/>
        <v>OK</v>
      </c>
      <c r="AI239" s="22">
        <f t="shared" si="10"/>
        <v>0</v>
      </c>
      <c r="AJ239" s="22">
        <f t="shared" si="11"/>
        <v>0</v>
      </c>
      <c r="AK239" s="22">
        <f t="shared" si="12"/>
        <v>0</v>
      </c>
      <c r="AL239" s="22">
        <f t="shared" si="13"/>
        <v>0</v>
      </c>
      <c r="AM239" s="22">
        <f t="shared" si="14"/>
        <v>0</v>
      </c>
      <c r="AN239" s="22">
        <f t="shared" si="69"/>
        <v>0</v>
      </c>
      <c r="AO239" s="418" t="b">
        <f t="shared" si="70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17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18"/>
        <v>0</v>
      </c>
      <c r="AW239" s="67">
        <f t="shared" si="19"/>
        <v>0</v>
      </c>
      <c r="AX239" s="397">
        <f t="shared" si="20"/>
        <v>0</v>
      </c>
      <c r="AY239" s="32"/>
      <c r="AZ239" s="32"/>
      <c r="BA239" s="423" t="str">
        <f t="shared" si="21"/>
        <v xml:space="preserve"> </v>
      </c>
    </row>
    <row r="240" spans="1:53" s="339" customFormat="1" ht="15" x14ac:dyDescent="0.2">
      <c r="A240" s="32"/>
      <c r="B240" s="32"/>
      <c r="C240" s="410">
        <f t="shared" si="22"/>
        <v>219</v>
      </c>
      <c r="D240" s="424"/>
      <c r="E240" s="424"/>
      <c r="F240" s="424"/>
      <c r="G240" s="410"/>
      <c r="H240" s="410"/>
      <c r="I240" s="413" t="str">
        <f t="shared" si="66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7"/>
        <v>-</v>
      </c>
      <c r="M240" s="425"/>
      <c r="N240" s="425"/>
      <c r="O240" s="160" t="str">
        <f t="shared" si="67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68"/>
        <v>OK</v>
      </c>
      <c r="AI240" s="22">
        <f t="shared" si="10"/>
        <v>0</v>
      </c>
      <c r="AJ240" s="22">
        <f t="shared" si="11"/>
        <v>0</v>
      </c>
      <c r="AK240" s="22">
        <f t="shared" si="12"/>
        <v>0</v>
      </c>
      <c r="AL240" s="22">
        <f t="shared" si="13"/>
        <v>0</v>
      </c>
      <c r="AM240" s="22">
        <f t="shared" si="14"/>
        <v>0</v>
      </c>
      <c r="AN240" s="22">
        <f t="shared" si="69"/>
        <v>0</v>
      </c>
      <c r="AO240" s="418" t="b">
        <f t="shared" si="70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17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18"/>
        <v>0</v>
      </c>
      <c r="AW240" s="67">
        <f t="shared" si="19"/>
        <v>0</v>
      </c>
      <c r="AX240" s="397">
        <f t="shared" si="20"/>
        <v>0</v>
      </c>
      <c r="AY240" s="32"/>
      <c r="AZ240" s="32"/>
      <c r="BA240" s="423" t="str">
        <f t="shared" si="21"/>
        <v xml:space="preserve"> </v>
      </c>
    </row>
    <row r="241" spans="1:53" s="339" customFormat="1" ht="15" x14ac:dyDescent="0.2">
      <c r="A241" s="32"/>
      <c r="B241" s="32"/>
      <c r="C241" s="410">
        <f t="shared" si="22"/>
        <v>220</v>
      </c>
      <c r="D241" s="424"/>
      <c r="E241" s="424"/>
      <c r="F241" s="424"/>
      <c r="G241" s="410"/>
      <c r="H241" s="410"/>
      <c r="I241" s="413" t="str">
        <f t="shared" si="66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7"/>
        <v>-</v>
      </c>
      <c r="M241" s="425"/>
      <c r="N241" s="425"/>
      <c r="O241" s="160" t="str">
        <f t="shared" si="67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68"/>
        <v>OK</v>
      </c>
      <c r="AI241" s="22">
        <f t="shared" si="10"/>
        <v>0</v>
      </c>
      <c r="AJ241" s="22">
        <f t="shared" si="11"/>
        <v>0</v>
      </c>
      <c r="AK241" s="22">
        <f t="shared" si="12"/>
        <v>0</v>
      </c>
      <c r="AL241" s="22">
        <f t="shared" si="13"/>
        <v>0</v>
      </c>
      <c r="AM241" s="22">
        <f t="shared" si="14"/>
        <v>0</v>
      </c>
      <c r="AN241" s="22">
        <f t="shared" si="69"/>
        <v>0</v>
      </c>
      <c r="AO241" s="418" t="b">
        <f t="shared" si="70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17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18"/>
        <v>0</v>
      </c>
      <c r="AW241" s="67">
        <f t="shared" si="19"/>
        <v>0</v>
      </c>
      <c r="AX241" s="397">
        <f t="shared" si="20"/>
        <v>0</v>
      </c>
      <c r="AY241" s="32"/>
      <c r="AZ241" s="32"/>
      <c r="BA241" s="423" t="str">
        <f t="shared" si="21"/>
        <v xml:space="preserve"> </v>
      </c>
    </row>
    <row r="242" spans="1:53" s="339" customFormat="1" ht="15" x14ac:dyDescent="0.2">
      <c r="A242" s="32"/>
      <c r="B242" s="32"/>
      <c r="C242" s="410">
        <f t="shared" si="22"/>
        <v>221</v>
      </c>
      <c r="D242" s="424"/>
      <c r="E242" s="424"/>
      <c r="F242" s="424"/>
      <c r="G242" s="410"/>
      <c r="H242" s="410"/>
      <c r="I242" s="413" t="str">
        <f t="shared" si="66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7"/>
        <v>-</v>
      </c>
      <c r="M242" s="425"/>
      <c r="N242" s="425"/>
      <c r="O242" s="160" t="str">
        <f t="shared" si="67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68"/>
        <v>OK</v>
      </c>
      <c r="AI242" s="22">
        <f t="shared" si="10"/>
        <v>0</v>
      </c>
      <c r="AJ242" s="22">
        <f t="shared" si="11"/>
        <v>0</v>
      </c>
      <c r="AK242" s="22">
        <f t="shared" si="12"/>
        <v>0</v>
      </c>
      <c r="AL242" s="22">
        <f t="shared" si="13"/>
        <v>0</v>
      </c>
      <c r="AM242" s="22">
        <f t="shared" si="14"/>
        <v>0</v>
      </c>
      <c r="AN242" s="22">
        <f t="shared" si="69"/>
        <v>0</v>
      </c>
      <c r="AO242" s="418" t="b">
        <f t="shared" si="70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17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18"/>
        <v>0</v>
      </c>
      <c r="AW242" s="67">
        <f t="shared" si="19"/>
        <v>0</v>
      </c>
      <c r="AX242" s="397">
        <f t="shared" si="20"/>
        <v>0</v>
      </c>
      <c r="AY242" s="32"/>
      <c r="AZ242" s="32"/>
      <c r="BA242" s="423" t="str">
        <f t="shared" si="21"/>
        <v xml:space="preserve"> </v>
      </c>
    </row>
    <row r="243" spans="1:53" s="339" customFormat="1" ht="15" x14ac:dyDescent="0.2">
      <c r="A243" s="32"/>
      <c r="B243" s="32"/>
      <c r="C243" s="410">
        <f t="shared" si="22"/>
        <v>222</v>
      </c>
      <c r="D243" s="424"/>
      <c r="E243" s="424"/>
      <c r="F243" s="424"/>
      <c r="G243" s="410"/>
      <c r="H243" s="410"/>
      <c r="I243" s="413" t="str">
        <f t="shared" si="66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7"/>
        <v>-</v>
      </c>
      <c r="M243" s="425"/>
      <c r="N243" s="425"/>
      <c r="O243" s="160" t="str">
        <f t="shared" si="67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68"/>
        <v>OK</v>
      </c>
      <c r="AI243" s="22">
        <f t="shared" si="10"/>
        <v>0</v>
      </c>
      <c r="AJ243" s="22">
        <f t="shared" si="11"/>
        <v>0</v>
      </c>
      <c r="AK243" s="22">
        <f t="shared" si="12"/>
        <v>0</v>
      </c>
      <c r="AL243" s="22">
        <f t="shared" si="13"/>
        <v>0</v>
      </c>
      <c r="AM243" s="22">
        <f t="shared" si="14"/>
        <v>0</v>
      </c>
      <c r="AN243" s="22">
        <f t="shared" si="69"/>
        <v>0</v>
      </c>
      <c r="AO243" s="418" t="b">
        <f t="shared" si="70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17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18"/>
        <v>0</v>
      </c>
      <c r="AW243" s="67">
        <f t="shared" si="19"/>
        <v>0</v>
      </c>
      <c r="AX243" s="397">
        <f t="shared" si="20"/>
        <v>0</v>
      </c>
      <c r="AY243" s="32"/>
      <c r="AZ243" s="32"/>
      <c r="BA243" s="423" t="str">
        <f t="shared" si="21"/>
        <v xml:space="preserve"> </v>
      </c>
    </row>
    <row r="244" spans="1:53" s="339" customFormat="1" ht="15" x14ac:dyDescent="0.2">
      <c r="A244" s="32"/>
      <c r="B244" s="32"/>
      <c r="C244" s="410">
        <f t="shared" si="22"/>
        <v>223</v>
      </c>
      <c r="D244" s="424"/>
      <c r="E244" s="424"/>
      <c r="F244" s="424"/>
      <c r="G244" s="410"/>
      <c r="H244" s="410"/>
      <c r="I244" s="413" t="str">
        <f t="shared" si="66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7"/>
        <v>-</v>
      </c>
      <c r="M244" s="425"/>
      <c r="N244" s="425"/>
      <c r="O244" s="160" t="str">
        <f t="shared" si="67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68"/>
        <v>OK</v>
      </c>
      <c r="AI244" s="22">
        <f t="shared" si="10"/>
        <v>0</v>
      </c>
      <c r="AJ244" s="22">
        <f t="shared" si="11"/>
        <v>0</v>
      </c>
      <c r="AK244" s="22">
        <f t="shared" si="12"/>
        <v>0</v>
      </c>
      <c r="AL244" s="22">
        <f t="shared" si="13"/>
        <v>0</v>
      </c>
      <c r="AM244" s="22">
        <f t="shared" si="14"/>
        <v>0</v>
      </c>
      <c r="AN244" s="22">
        <f t="shared" si="69"/>
        <v>0</v>
      </c>
      <c r="AO244" s="418" t="b">
        <f t="shared" si="70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17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18"/>
        <v>0</v>
      </c>
      <c r="AW244" s="67">
        <f t="shared" si="19"/>
        <v>0</v>
      </c>
      <c r="AX244" s="397">
        <f t="shared" si="20"/>
        <v>0</v>
      </c>
      <c r="AY244" s="32"/>
      <c r="AZ244" s="32"/>
      <c r="BA244" s="423" t="str">
        <f t="shared" si="21"/>
        <v xml:space="preserve"> </v>
      </c>
    </row>
    <row r="245" spans="1:53" s="339" customFormat="1" ht="15" x14ac:dyDescent="0.2">
      <c r="A245" s="32"/>
      <c r="B245" s="32"/>
      <c r="C245" s="410">
        <f t="shared" si="22"/>
        <v>224</v>
      </c>
      <c r="D245" s="424"/>
      <c r="E245" s="424"/>
      <c r="F245" s="424"/>
      <c r="G245" s="410"/>
      <c r="H245" s="410"/>
      <c r="I245" s="413" t="str">
        <f t="shared" si="66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7"/>
        <v>-</v>
      </c>
      <c r="M245" s="425"/>
      <c r="N245" s="425"/>
      <c r="O245" s="160" t="str">
        <f t="shared" si="67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68"/>
        <v>OK</v>
      </c>
      <c r="AI245" s="22">
        <f t="shared" si="10"/>
        <v>0</v>
      </c>
      <c r="AJ245" s="22">
        <f t="shared" si="11"/>
        <v>0</v>
      </c>
      <c r="AK245" s="22">
        <f t="shared" si="12"/>
        <v>0</v>
      </c>
      <c r="AL245" s="22">
        <f t="shared" si="13"/>
        <v>0</v>
      </c>
      <c r="AM245" s="22">
        <f t="shared" si="14"/>
        <v>0</v>
      </c>
      <c r="AN245" s="22">
        <f t="shared" si="69"/>
        <v>0</v>
      </c>
      <c r="AO245" s="418" t="b">
        <f t="shared" si="70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17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18"/>
        <v>0</v>
      </c>
      <c r="AW245" s="67">
        <f t="shared" si="19"/>
        <v>0</v>
      </c>
      <c r="AX245" s="397">
        <f t="shared" si="20"/>
        <v>0</v>
      </c>
      <c r="AY245" s="32"/>
      <c r="AZ245" s="32"/>
      <c r="BA245" s="423" t="str">
        <f t="shared" si="21"/>
        <v xml:space="preserve"> </v>
      </c>
    </row>
    <row r="246" spans="1:53" s="339" customFormat="1" ht="15" x14ac:dyDescent="0.2">
      <c r="A246" s="32"/>
      <c r="B246" s="32"/>
      <c r="C246" s="410">
        <f t="shared" si="22"/>
        <v>225</v>
      </c>
      <c r="D246" s="424"/>
      <c r="E246" s="424"/>
      <c r="F246" s="424"/>
      <c r="G246" s="410"/>
      <c r="H246" s="410"/>
      <c r="I246" s="413" t="str">
        <f t="shared" si="66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7"/>
        <v>-</v>
      </c>
      <c r="M246" s="425"/>
      <c r="N246" s="425"/>
      <c r="O246" s="160" t="str">
        <f t="shared" si="67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68"/>
        <v>OK</v>
      </c>
      <c r="AI246" s="22">
        <f t="shared" si="10"/>
        <v>0</v>
      </c>
      <c r="AJ246" s="22">
        <f t="shared" si="11"/>
        <v>0</v>
      </c>
      <c r="AK246" s="22">
        <f t="shared" si="12"/>
        <v>0</v>
      </c>
      <c r="AL246" s="22">
        <f t="shared" si="13"/>
        <v>0</v>
      </c>
      <c r="AM246" s="22">
        <f t="shared" si="14"/>
        <v>0</v>
      </c>
      <c r="AN246" s="22">
        <f t="shared" si="69"/>
        <v>0</v>
      </c>
      <c r="AO246" s="418" t="b">
        <f t="shared" si="70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17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18"/>
        <v>0</v>
      </c>
      <c r="AW246" s="67">
        <f t="shared" si="19"/>
        <v>0</v>
      </c>
      <c r="AX246" s="397">
        <f t="shared" si="20"/>
        <v>0</v>
      </c>
      <c r="AY246" s="32"/>
      <c r="AZ246" s="32"/>
      <c r="BA246" s="423" t="str">
        <f t="shared" si="21"/>
        <v xml:space="preserve"> </v>
      </c>
    </row>
    <row r="247" spans="1:53" s="339" customFormat="1" ht="15" x14ac:dyDescent="0.2">
      <c r="A247" s="32"/>
      <c r="B247" s="32"/>
      <c r="C247" s="410">
        <f t="shared" si="22"/>
        <v>226</v>
      </c>
      <c r="D247" s="424"/>
      <c r="E247" s="424"/>
      <c r="F247" s="424"/>
      <c r="G247" s="410"/>
      <c r="H247" s="410"/>
      <c r="I247" s="413" t="str">
        <f t="shared" si="66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7"/>
        <v>-</v>
      </c>
      <c r="M247" s="425"/>
      <c r="N247" s="425"/>
      <c r="O247" s="160" t="str">
        <f t="shared" si="67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68"/>
        <v>OK</v>
      </c>
      <c r="AI247" s="22">
        <f t="shared" si="10"/>
        <v>0</v>
      </c>
      <c r="AJ247" s="22">
        <f t="shared" si="11"/>
        <v>0</v>
      </c>
      <c r="AK247" s="22">
        <f t="shared" si="12"/>
        <v>0</v>
      </c>
      <c r="AL247" s="22">
        <f t="shared" si="13"/>
        <v>0</v>
      </c>
      <c r="AM247" s="22">
        <f t="shared" si="14"/>
        <v>0</v>
      </c>
      <c r="AN247" s="22">
        <f t="shared" si="69"/>
        <v>0</v>
      </c>
      <c r="AO247" s="418" t="b">
        <f t="shared" si="70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17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18"/>
        <v>0</v>
      </c>
      <c r="AW247" s="67">
        <f t="shared" si="19"/>
        <v>0</v>
      </c>
      <c r="AX247" s="397">
        <f t="shared" si="20"/>
        <v>0</v>
      </c>
      <c r="AY247" s="32"/>
      <c r="AZ247" s="32"/>
      <c r="BA247" s="423" t="str">
        <f t="shared" si="21"/>
        <v xml:space="preserve"> </v>
      </c>
    </row>
    <row r="248" spans="1:53" s="339" customFormat="1" ht="15" x14ac:dyDescent="0.2">
      <c r="A248" s="32"/>
      <c r="B248" s="32"/>
      <c r="C248" s="410">
        <f t="shared" si="22"/>
        <v>227</v>
      </c>
      <c r="D248" s="424"/>
      <c r="E248" s="424"/>
      <c r="F248" s="424"/>
      <c r="G248" s="410"/>
      <c r="H248" s="410"/>
      <c r="I248" s="413" t="str">
        <f t="shared" si="66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7"/>
        <v>-</v>
      </c>
      <c r="M248" s="425"/>
      <c r="N248" s="425"/>
      <c r="O248" s="160" t="str">
        <f t="shared" si="67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68"/>
        <v>OK</v>
      </c>
      <c r="AI248" s="22">
        <f t="shared" si="10"/>
        <v>0</v>
      </c>
      <c r="AJ248" s="22">
        <f t="shared" si="11"/>
        <v>0</v>
      </c>
      <c r="AK248" s="22">
        <f t="shared" si="12"/>
        <v>0</v>
      </c>
      <c r="AL248" s="22">
        <f t="shared" si="13"/>
        <v>0</v>
      </c>
      <c r="AM248" s="22">
        <f t="shared" si="14"/>
        <v>0</v>
      </c>
      <c r="AN248" s="22">
        <f t="shared" si="69"/>
        <v>0</v>
      </c>
      <c r="AO248" s="418" t="b">
        <f t="shared" si="70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17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18"/>
        <v>0</v>
      </c>
      <c r="AW248" s="67">
        <f t="shared" si="19"/>
        <v>0</v>
      </c>
      <c r="AX248" s="397">
        <f t="shared" si="20"/>
        <v>0</v>
      </c>
      <c r="AY248" s="32"/>
      <c r="AZ248" s="32"/>
      <c r="BA248" s="423" t="str">
        <f t="shared" si="21"/>
        <v xml:space="preserve"> </v>
      </c>
    </row>
    <row r="249" spans="1:53" s="339" customFormat="1" ht="15" x14ac:dyDescent="0.2">
      <c r="A249" s="32"/>
      <c r="B249" s="32"/>
      <c r="C249" s="410">
        <f t="shared" si="22"/>
        <v>228</v>
      </c>
      <c r="D249" s="424"/>
      <c r="E249" s="424"/>
      <c r="F249" s="424"/>
      <c r="G249" s="410"/>
      <c r="H249" s="410"/>
      <c r="I249" s="413" t="str">
        <f t="shared" si="66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7"/>
        <v>-</v>
      </c>
      <c r="M249" s="425"/>
      <c r="N249" s="425"/>
      <c r="O249" s="160" t="str">
        <f t="shared" si="67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68"/>
        <v>OK</v>
      </c>
      <c r="AI249" s="22">
        <f t="shared" si="10"/>
        <v>0</v>
      </c>
      <c r="AJ249" s="22">
        <f t="shared" si="11"/>
        <v>0</v>
      </c>
      <c r="AK249" s="22">
        <f t="shared" si="12"/>
        <v>0</v>
      </c>
      <c r="AL249" s="22">
        <f t="shared" si="13"/>
        <v>0</v>
      </c>
      <c r="AM249" s="22">
        <f t="shared" si="14"/>
        <v>0</v>
      </c>
      <c r="AN249" s="22">
        <f t="shared" si="69"/>
        <v>0</v>
      </c>
      <c r="AO249" s="418" t="b">
        <f t="shared" si="70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17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18"/>
        <v>0</v>
      </c>
      <c r="AW249" s="67">
        <f t="shared" si="19"/>
        <v>0</v>
      </c>
      <c r="AX249" s="397">
        <f t="shared" si="20"/>
        <v>0</v>
      </c>
      <c r="AY249" s="32"/>
      <c r="AZ249" s="32"/>
      <c r="BA249" s="423" t="str">
        <f t="shared" si="21"/>
        <v xml:space="preserve"> </v>
      </c>
    </row>
    <row r="250" spans="1:53" s="339" customFormat="1" ht="15" x14ac:dyDescent="0.2">
      <c r="A250" s="32"/>
      <c r="B250" s="32"/>
      <c r="C250" s="410">
        <f t="shared" si="22"/>
        <v>229</v>
      </c>
      <c r="D250" s="424"/>
      <c r="E250" s="424"/>
      <c r="F250" s="424"/>
      <c r="G250" s="410"/>
      <c r="H250" s="410"/>
      <c r="I250" s="413" t="str">
        <f t="shared" si="66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7"/>
        <v>-</v>
      </c>
      <c r="M250" s="425"/>
      <c r="N250" s="425"/>
      <c r="O250" s="160" t="str">
        <f t="shared" si="67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68"/>
        <v>OK</v>
      </c>
      <c r="AI250" s="22">
        <f t="shared" si="10"/>
        <v>0</v>
      </c>
      <c r="AJ250" s="22">
        <f t="shared" si="11"/>
        <v>0</v>
      </c>
      <c r="AK250" s="22">
        <f t="shared" si="12"/>
        <v>0</v>
      </c>
      <c r="AL250" s="22">
        <f t="shared" si="13"/>
        <v>0</v>
      </c>
      <c r="AM250" s="22">
        <f t="shared" si="14"/>
        <v>0</v>
      </c>
      <c r="AN250" s="22">
        <f t="shared" si="69"/>
        <v>0</v>
      </c>
      <c r="AO250" s="418" t="b">
        <f t="shared" si="70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17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18"/>
        <v>0</v>
      </c>
      <c r="AW250" s="67">
        <f t="shared" si="19"/>
        <v>0</v>
      </c>
      <c r="AX250" s="397">
        <f t="shared" si="20"/>
        <v>0</v>
      </c>
      <c r="AY250" s="32"/>
      <c r="AZ250" s="32"/>
      <c r="BA250" s="423" t="str">
        <f t="shared" si="21"/>
        <v xml:space="preserve"> </v>
      </c>
    </row>
    <row r="251" spans="1:53" s="339" customFormat="1" ht="15" x14ac:dyDescent="0.2">
      <c r="A251" s="32"/>
      <c r="B251" s="32"/>
      <c r="C251" s="410">
        <f t="shared" si="22"/>
        <v>230</v>
      </c>
      <c r="D251" s="424"/>
      <c r="E251" s="424"/>
      <c r="F251" s="424"/>
      <c r="G251" s="410"/>
      <c r="H251" s="410"/>
      <c r="I251" s="413" t="str">
        <f t="shared" si="66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7"/>
        <v>-</v>
      </c>
      <c r="M251" s="425"/>
      <c r="N251" s="425"/>
      <c r="O251" s="160" t="str">
        <f t="shared" si="67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68"/>
        <v>OK</v>
      </c>
      <c r="AI251" s="22">
        <f t="shared" si="10"/>
        <v>0</v>
      </c>
      <c r="AJ251" s="22">
        <f t="shared" si="11"/>
        <v>0</v>
      </c>
      <c r="AK251" s="22">
        <f t="shared" si="12"/>
        <v>0</v>
      </c>
      <c r="AL251" s="22">
        <f t="shared" si="13"/>
        <v>0</v>
      </c>
      <c r="AM251" s="22">
        <f t="shared" si="14"/>
        <v>0</v>
      </c>
      <c r="AN251" s="22">
        <f t="shared" si="69"/>
        <v>0</v>
      </c>
      <c r="AO251" s="418" t="b">
        <f t="shared" si="70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17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18"/>
        <v>0</v>
      </c>
      <c r="AW251" s="67">
        <f t="shared" si="19"/>
        <v>0</v>
      </c>
      <c r="AX251" s="397">
        <f t="shared" si="20"/>
        <v>0</v>
      </c>
      <c r="AY251" s="32"/>
      <c r="AZ251" s="32"/>
      <c r="BA251" s="423" t="str">
        <f t="shared" si="21"/>
        <v xml:space="preserve"> </v>
      </c>
    </row>
    <row r="252" spans="1:53" s="339" customFormat="1" ht="15" x14ac:dyDescent="0.2">
      <c r="A252" s="32"/>
      <c r="B252" s="32"/>
      <c r="C252" s="410">
        <f t="shared" si="22"/>
        <v>231</v>
      </c>
      <c r="D252" s="424"/>
      <c r="E252" s="424"/>
      <c r="F252" s="424"/>
      <c r="G252" s="410"/>
      <c r="H252" s="410"/>
      <c r="I252" s="413" t="str">
        <f t="shared" si="66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7"/>
        <v>-</v>
      </c>
      <c r="M252" s="425"/>
      <c r="N252" s="425"/>
      <c r="O252" s="160" t="str">
        <f t="shared" si="67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68"/>
        <v>OK</v>
      </c>
      <c r="AI252" s="22">
        <f t="shared" si="10"/>
        <v>0</v>
      </c>
      <c r="AJ252" s="22">
        <f t="shared" si="11"/>
        <v>0</v>
      </c>
      <c r="AK252" s="22">
        <f t="shared" si="12"/>
        <v>0</v>
      </c>
      <c r="AL252" s="22">
        <f t="shared" si="13"/>
        <v>0</v>
      </c>
      <c r="AM252" s="22">
        <f t="shared" si="14"/>
        <v>0</v>
      </c>
      <c r="AN252" s="22">
        <f t="shared" si="69"/>
        <v>0</v>
      </c>
      <c r="AO252" s="418" t="b">
        <f t="shared" si="70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17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18"/>
        <v>0</v>
      </c>
      <c r="AW252" s="67">
        <f t="shared" si="19"/>
        <v>0</v>
      </c>
      <c r="AX252" s="397">
        <f t="shared" si="20"/>
        <v>0</v>
      </c>
      <c r="AY252" s="32"/>
      <c r="AZ252" s="32"/>
      <c r="BA252" s="423" t="str">
        <f t="shared" si="21"/>
        <v xml:space="preserve"> </v>
      </c>
    </row>
    <row r="253" spans="1:53" s="339" customFormat="1" ht="15" x14ac:dyDescent="0.2">
      <c r="A253" s="32"/>
      <c r="B253" s="32"/>
      <c r="C253" s="410">
        <f t="shared" si="22"/>
        <v>232</v>
      </c>
      <c r="D253" s="424"/>
      <c r="E253" s="424"/>
      <c r="F253" s="424"/>
      <c r="G253" s="410"/>
      <c r="H253" s="410"/>
      <c r="I253" s="413" t="str">
        <f t="shared" si="66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7"/>
        <v>-</v>
      </c>
      <c r="M253" s="425"/>
      <c r="N253" s="425"/>
      <c r="O253" s="160" t="str">
        <f t="shared" si="67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68"/>
        <v>OK</v>
      </c>
      <c r="AI253" s="22">
        <f t="shared" si="10"/>
        <v>0</v>
      </c>
      <c r="AJ253" s="22">
        <f t="shared" si="11"/>
        <v>0</v>
      </c>
      <c r="AK253" s="22">
        <f t="shared" si="12"/>
        <v>0</v>
      </c>
      <c r="AL253" s="22">
        <f t="shared" si="13"/>
        <v>0</v>
      </c>
      <c r="AM253" s="22">
        <f t="shared" si="14"/>
        <v>0</v>
      </c>
      <c r="AN253" s="22">
        <f t="shared" si="69"/>
        <v>0</v>
      </c>
      <c r="AO253" s="418" t="b">
        <f t="shared" si="70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17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18"/>
        <v>0</v>
      </c>
      <c r="AW253" s="67">
        <f t="shared" si="19"/>
        <v>0</v>
      </c>
      <c r="AX253" s="397">
        <f t="shared" si="20"/>
        <v>0</v>
      </c>
      <c r="AY253" s="32"/>
      <c r="AZ253" s="32"/>
      <c r="BA253" s="423" t="str">
        <f t="shared" si="21"/>
        <v xml:space="preserve"> </v>
      </c>
    </row>
    <row r="254" spans="1:53" s="339" customFormat="1" ht="15" x14ac:dyDescent="0.2">
      <c r="A254" s="32"/>
      <c r="B254" s="32"/>
      <c r="C254" s="410">
        <f t="shared" si="22"/>
        <v>233</v>
      </c>
      <c r="D254" s="424"/>
      <c r="E254" s="424"/>
      <c r="F254" s="424"/>
      <c r="G254" s="410"/>
      <c r="H254" s="410"/>
      <c r="I254" s="413" t="str">
        <f t="shared" si="66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7"/>
        <v>-</v>
      </c>
      <c r="M254" s="425"/>
      <c r="N254" s="425"/>
      <c r="O254" s="160" t="str">
        <f t="shared" si="67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68"/>
        <v>OK</v>
      </c>
      <c r="AI254" s="22">
        <f t="shared" si="10"/>
        <v>0</v>
      </c>
      <c r="AJ254" s="22">
        <f t="shared" si="11"/>
        <v>0</v>
      </c>
      <c r="AK254" s="22">
        <f t="shared" si="12"/>
        <v>0</v>
      </c>
      <c r="AL254" s="22">
        <f t="shared" si="13"/>
        <v>0</v>
      </c>
      <c r="AM254" s="22">
        <f t="shared" si="14"/>
        <v>0</v>
      </c>
      <c r="AN254" s="22">
        <f t="shared" si="69"/>
        <v>0</v>
      </c>
      <c r="AO254" s="418" t="b">
        <f t="shared" si="70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17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18"/>
        <v>0</v>
      </c>
      <c r="AW254" s="67">
        <f t="shared" si="19"/>
        <v>0</v>
      </c>
      <c r="AX254" s="397">
        <f t="shared" si="20"/>
        <v>0</v>
      </c>
      <c r="AY254" s="32"/>
      <c r="AZ254" s="32"/>
      <c r="BA254" s="423" t="str">
        <f t="shared" si="21"/>
        <v xml:space="preserve"> </v>
      </c>
    </row>
    <row r="255" spans="1:53" s="339" customFormat="1" ht="15" x14ac:dyDescent="0.2">
      <c r="A255" s="32"/>
      <c r="B255" s="32"/>
      <c r="C255" s="410">
        <f t="shared" si="22"/>
        <v>234</v>
      </c>
      <c r="D255" s="424"/>
      <c r="E255" s="424"/>
      <c r="F255" s="424"/>
      <c r="G255" s="410"/>
      <c r="H255" s="410"/>
      <c r="I255" s="413" t="str">
        <f t="shared" si="66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7"/>
        <v>-</v>
      </c>
      <c r="M255" s="425"/>
      <c r="N255" s="425"/>
      <c r="O255" s="160" t="str">
        <f t="shared" si="67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68"/>
        <v>OK</v>
      </c>
      <c r="AI255" s="22">
        <f t="shared" si="10"/>
        <v>0</v>
      </c>
      <c r="AJ255" s="22">
        <f t="shared" si="11"/>
        <v>0</v>
      </c>
      <c r="AK255" s="22">
        <f t="shared" si="12"/>
        <v>0</v>
      </c>
      <c r="AL255" s="22">
        <f t="shared" si="13"/>
        <v>0</v>
      </c>
      <c r="AM255" s="22">
        <f t="shared" si="14"/>
        <v>0</v>
      </c>
      <c r="AN255" s="22">
        <f t="shared" si="69"/>
        <v>0</v>
      </c>
      <c r="AO255" s="418" t="b">
        <f t="shared" si="70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17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18"/>
        <v>0</v>
      </c>
      <c r="AW255" s="67">
        <f t="shared" si="19"/>
        <v>0</v>
      </c>
      <c r="AX255" s="397">
        <f t="shared" si="20"/>
        <v>0</v>
      </c>
      <c r="AY255" s="32"/>
      <c r="AZ255" s="32"/>
      <c r="BA255" s="423" t="str">
        <f t="shared" si="21"/>
        <v xml:space="preserve"> </v>
      </c>
    </row>
    <row r="256" spans="1:53" s="339" customFormat="1" ht="15" x14ac:dyDescent="0.2">
      <c r="A256" s="32"/>
      <c r="B256" s="32"/>
      <c r="C256" s="410">
        <f t="shared" si="22"/>
        <v>235</v>
      </c>
      <c r="D256" s="424"/>
      <c r="E256" s="424"/>
      <c r="F256" s="424"/>
      <c r="G256" s="410"/>
      <c r="H256" s="410"/>
      <c r="I256" s="413" t="str">
        <f t="shared" si="66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7"/>
        <v>-</v>
      </c>
      <c r="M256" s="425"/>
      <c r="N256" s="425"/>
      <c r="O256" s="160" t="str">
        <f t="shared" si="67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68"/>
        <v>OK</v>
      </c>
      <c r="AI256" s="22">
        <f t="shared" si="10"/>
        <v>0</v>
      </c>
      <c r="AJ256" s="22">
        <f t="shared" si="11"/>
        <v>0</v>
      </c>
      <c r="AK256" s="22">
        <f t="shared" si="12"/>
        <v>0</v>
      </c>
      <c r="AL256" s="22">
        <f t="shared" si="13"/>
        <v>0</v>
      </c>
      <c r="AM256" s="22">
        <f t="shared" si="14"/>
        <v>0</v>
      </c>
      <c r="AN256" s="22">
        <f t="shared" si="69"/>
        <v>0</v>
      </c>
      <c r="AO256" s="418" t="b">
        <f t="shared" si="70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17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18"/>
        <v>0</v>
      </c>
      <c r="AW256" s="67">
        <f t="shared" si="19"/>
        <v>0</v>
      </c>
      <c r="AX256" s="397">
        <f t="shared" si="20"/>
        <v>0</v>
      </c>
      <c r="AY256" s="32"/>
      <c r="AZ256" s="32"/>
      <c r="BA256" s="423" t="str">
        <f t="shared" si="21"/>
        <v xml:space="preserve"> </v>
      </c>
    </row>
    <row r="257" spans="1:53" s="339" customFormat="1" ht="15" x14ac:dyDescent="0.2">
      <c r="A257" s="32"/>
      <c r="B257" s="32"/>
      <c r="C257" s="410">
        <f t="shared" si="22"/>
        <v>236</v>
      </c>
      <c r="D257" s="424"/>
      <c r="E257" s="424"/>
      <c r="F257" s="424"/>
      <c r="G257" s="410"/>
      <c r="H257" s="410"/>
      <c r="I257" s="413" t="str">
        <f t="shared" si="66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7"/>
        <v>-</v>
      </c>
      <c r="M257" s="425"/>
      <c r="N257" s="425"/>
      <c r="O257" s="160" t="str">
        <f t="shared" si="67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68"/>
        <v>OK</v>
      </c>
      <c r="AI257" s="22">
        <f t="shared" si="10"/>
        <v>0</v>
      </c>
      <c r="AJ257" s="22">
        <f t="shared" si="11"/>
        <v>0</v>
      </c>
      <c r="AK257" s="22">
        <f t="shared" si="12"/>
        <v>0</v>
      </c>
      <c r="AL257" s="22">
        <f t="shared" si="13"/>
        <v>0</v>
      </c>
      <c r="AM257" s="22">
        <f t="shared" si="14"/>
        <v>0</v>
      </c>
      <c r="AN257" s="22">
        <f t="shared" si="69"/>
        <v>0</v>
      </c>
      <c r="AO257" s="418" t="b">
        <f t="shared" si="70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17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18"/>
        <v>0</v>
      </c>
      <c r="AW257" s="67">
        <f t="shared" si="19"/>
        <v>0</v>
      </c>
      <c r="AX257" s="397">
        <f t="shared" si="20"/>
        <v>0</v>
      </c>
      <c r="AY257" s="32"/>
      <c r="AZ257" s="32"/>
      <c r="BA257" s="423" t="str">
        <f t="shared" si="21"/>
        <v xml:space="preserve"> </v>
      </c>
    </row>
    <row r="258" spans="1:53" s="339" customFormat="1" ht="15" x14ac:dyDescent="0.2">
      <c r="A258" s="32"/>
      <c r="B258" s="32"/>
      <c r="C258" s="410">
        <f t="shared" si="22"/>
        <v>237</v>
      </c>
      <c r="D258" s="424"/>
      <c r="E258" s="424"/>
      <c r="F258" s="424"/>
      <c r="G258" s="410"/>
      <c r="H258" s="410"/>
      <c r="I258" s="413" t="str">
        <f t="shared" si="66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7"/>
        <v>-</v>
      </c>
      <c r="M258" s="425"/>
      <c r="N258" s="425"/>
      <c r="O258" s="160" t="str">
        <f t="shared" si="67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68"/>
        <v>OK</v>
      </c>
      <c r="AI258" s="22">
        <f t="shared" si="10"/>
        <v>0</v>
      </c>
      <c r="AJ258" s="22">
        <f t="shared" si="11"/>
        <v>0</v>
      </c>
      <c r="AK258" s="22">
        <f t="shared" si="12"/>
        <v>0</v>
      </c>
      <c r="AL258" s="22">
        <f t="shared" si="13"/>
        <v>0</v>
      </c>
      <c r="AM258" s="22">
        <f t="shared" si="14"/>
        <v>0</v>
      </c>
      <c r="AN258" s="22">
        <f t="shared" si="69"/>
        <v>0</v>
      </c>
      <c r="AO258" s="418" t="b">
        <f t="shared" si="70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17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18"/>
        <v>0</v>
      </c>
      <c r="AW258" s="67">
        <f t="shared" si="19"/>
        <v>0</v>
      </c>
      <c r="AX258" s="397">
        <f t="shared" si="20"/>
        <v>0</v>
      </c>
      <c r="AY258" s="32"/>
      <c r="AZ258" s="32"/>
      <c r="BA258" s="423" t="str">
        <f t="shared" si="21"/>
        <v xml:space="preserve"> </v>
      </c>
    </row>
    <row r="259" spans="1:53" s="339" customFormat="1" ht="15" x14ac:dyDescent="0.2">
      <c r="A259" s="32"/>
      <c r="B259" s="32"/>
      <c r="C259" s="410">
        <f t="shared" si="22"/>
        <v>238</v>
      </c>
      <c r="D259" s="424"/>
      <c r="E259" s="424"/>
      <c r="F259" s="424"/>
      <c r="G259" s="410"/>
      <c r="H259" s="410"/>
      <c r="I259" s="413" t="str">
        <f t="shared" si="66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7"/>
        <v>-</v>
      </c>
      <c r="M259" s="425"/>
      <c r="N259" s="425"/>
      <c r="O259" s="160" t="str">
        <f t="shared" si="67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68"/>
        <v>OK</v>
      </c>
      <c r="AI259" s="22">
        <f t="shared" si="10"/>
        <v>0</v>
      </c>
      <c r="AJ259" s="22">
        <f t="shared" si="11"/>
        <v>0</v>
      </c>
      <c r="AK259" s="22">
        <f t="shared" si="12"/>
        <v>0</v>
      </c>
      <c r="AL259" s="22">
        <f t="shared" si="13"/>
        <v>0</v>
      </c>
      <c r="AM259" s="22">
        <f t="shared" si="14"/>
        <v>0</v>
      </c>
      <c r="AN259" s="22">
        <f t="shared" si="69"/>
        <v>0</v>
      </c>
      <c r="AO259" s="418" t="b">
        <f t="shared" si="70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17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18"/>
        <v>0</v>
      </c>
      <c r="AW259" s="67">
        <f t="shared" si="19"/>
        <v>0</v>
      </c>
      <c r="AX259" s="397">
        <f t="shared" si="20"/>
        <v>0</v>
      </c>
      <c r="AY259" s="32"/>
      <c r="AZ259" s="32"/>
      <c r="BA259" s="423" t="str">
        <f t="shared" si="21"/>
        <v xml:space="preserve"> </v>
      </c>
    </row>
    <row r="260" spans="1:53" s="339" customFormat="1" ht="15" x14ac:dyDescent="0.2">
      <c r="A260" s="32"/>
      <c r="B260" s="32"/>
      <c r="C260" s="410">
        <f t="shared" si="22"/>
        <v>239</v>
      </c>
      <c r="D260" s="424"/>
      <c r="E260" s="424"/>
      <c r="F260" s="424"/>
      <c r="G260" s="410"/>
      <c r="H260" s="410"/>
      <c r="I260" s="413" t="str">
        <f t="shared" si="66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7"/>
        <v>-</v>
      </c>
      <c r="M260" s="425"/>
      <c r="N260" s="425"/>
      <c r="O260" s="160" t="str">
        <f t="shared" si="67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68"/>
        <v>OK</v>
      </c>
      <c r="AI260" s="22">
        <f t="shared" si="10"/>
        <v>0</v>
      </c>
      <c r="AJ260" s="22">
        <f t="shared" si="11"/>
        <v>0</v>
      </c>
      <c r="AK260" s="22">
        <f t="shared" si="12"/>
        <v>0</v>
      </c>
      <c r="AL260" s="22">
        <f t="shared" si="13"/>
        <v>0</v>
      </c>
      <c r="AM260" s="22">
        <f t="shared" si="14"/>
        <v>0</v>
      </c>
      <c r="AN260" s="22">
        <f t="shared" si="69"/>
        <v>0</v>
      </c>
      <c r="AO260" s="418" t="b">
        <f t="shared" si="70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17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18"/>
        <v>0</v>
      </c>
      <c r="AW260" s="67">
        <f t="shared" si="19"/>
        <v>0</v>
      </c>
      <c r="AX260" s="397">
        <f t="shared" si="20"/>
        <v>0</v>
      </c>
      <c r="AY260" s="32"/>
      <c r="AZ260" s="32"/>
      <c r="BA260" s="423" t="str">
        <f t="shared" si="21"/>
        <v xml:space="preserve"> </v>
      </c>
    </row>
    <row r="261" spans="1:53" s="339" customFormat="1" ht="15" x14ac:dyDescent="0.2">
      <c r="A261" s="32"/>
      <c r="B261" s="32"/>
      <c r="C261" s="410">
        <f t="shared" si="22"/>
        <v>240</v>
      </c>
      <c r="D261" s="424"/>
      <c r="E261" s="424"/>
      <c r="F261" s="424"/>
      <c r="G261" s="410"/>
      <c r="H261" s="410"/>
      <c r="I261" s="413" t="str">
        <f t="shared" si="66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7"/>
        <v>-</v>
      </c>
      <c r="M261" s="425"/>
      <c r="N261" s="425"/>
      <c r="O261" s="160" t="str">
        <f t="shared" si="67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68"/>
        <v>OK</v>
      </c>
      <c r="AI261" s="22">
        <f t="shared" si="10"/>
        <v>0</v>
      </c>
      <c r="AJ261" s="22">
        <f t="shared" si="11"/>
        <v>0</v>
      </c>
      <c r="AK261" s="22">
        <f t="shared" si="12"/>
        <v>0</v>
      </c>
      <c r="AL261" s="22">
        <f t="shared" si="13"/>
        <v>0</v>
      </c>
      <c r="AM261" s="22">
        <f t="shared" si="14"/>
        <v>0</v>
      </c>
      <c r="AN261" s="22">
        <f t="shared" si="69"/>
        <v>0</v>
      </c>
      <c r="AO261" s="418" t="b">
        <f t="shared" si="70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17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18"/>
        <v>0</v>
      </c>
      <c r="AW261" s="67">
        <f t="shared" si="19"/>
        <v>0</v>
      </c>
      <c r="AX261" s="397">
        <f t="shared" si="20"/>
        <v>0</v>
      </c>
      <c r="AY261" s="32"/>
      <c r="AZ261" s="32"/>
      <c r="BA261" s="423" t="str">
        <f t="shared" si="21"/>
        <v xml:space="preserve"> </v>
      </c>
    </row>
    <row r="262" spans="1:53" s="339" customFormat="1" ht="15" x14ac:dyDescent="0.2">
      <c r="A262" s="32"/>
      <c r="B262" s="32"/>
      <c r="C262" s="410">
        <f t="shared" si="22"/>
        <v>241</v>
      </c>
      <c r="D262" s="424"/>
      <c r="E262" s="424"/>
      <c r="F262" s="424"/>
      <c r="G262" s="410"/>
      <c r="H262" s="410"/>
      <c r="I262" s="413" t="str">
        <f t="shared" si="66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7"/>
        <v>-</v>
      </c>
      <c r="M262" s="425"/>
      <c r="N262" s="425"/>
      <c r="O262" s="160" t="str">
        <f t="shared" si="67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68"/>
        <v>OK</v>
      </c>
      <c r="AI262" s="22">
        <f t="shared" si="10"/>
        <v>0</v>
      </c>
      <c r="AJ262" s="22">
        <f t="shared" si="11"/>
        <v>0</v>
      </c>
      <c r="AK262" s="22">
        <f t="shared" si="12"/>
        <v>0</v>
      </c>
      <c r="AL262" s="22">
        <f t="shared" si="13"/>
        <v>0</v>
      </c>
      <c r="AM262" s="22">
        <f t="shared" si="14"/>
        <v>0</v>
      </c>
      <c r="AN262" s="22">
        <f t="shared" si="69"/>
        <v>0</v>
      </c>
      <c r="AO262" s="418" t="b">
        <f t="shared" si="70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17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18"/>
        <v>0</v>
      </c>
      <c r="AW262" s="67">
        <f t="shared" si="19"/>
        <v>0</v>
      </c>
      <c r="AX262" s="397">
        <f t="shared" si="20"/>
        <v>0</v>
      </c>
      <c r="AY262" s="32"/>
      <c r="AZ262" s="32"/>
      <c r="BA262" s="423" t="str">
        <f t="shared" si="21"/>
        <v xml:space="preserve"> </v>
      </c>
    </row>
    <row r="263" spans="1:53" s="339" customFormat="1" ht="15" x14ac:dyDescent="0.2">
      <c r="A263" s="32"/>
      <c r="B263" s="32"/>
      <c r="C263" s="410">
        <f t="shared" si="22"/>
        <v>242</v>
      </c>
      <c r="D263" s="424"/>
      <c r="E263" s="424"/>
      <c r="F263" s="424"/>
      <c r="G263" s="410"/>
      <c r="H263" s="410"/>
      <c r="I263" s="413" t="str">
        <f t="shared" si="66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7"/>
        <v>-</v>
      </c>
      <c r="M263" s="425"/>
      <c r="N263" s="425"/>
      <c r="O263" s="160" t="str">
        <f t="shared" si="67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68"/>
        <v>OK</v>
      </c>
      <c r="AI263" s="22">
        <f t="shared" si="10"/>
        <v>0</v>
      </c>
      <c r="AJ263" s="22">
        <f t="shared" si="11"/>
        <v>0</v>
      </c>
      <c r="AK263" s="22">
        <f t="shared" si="12"/>
        <v>0</v>
      </c>
      <c r="AL263" s="22">
        <f t="shared" si="13"/>
        <v>0</v>
      </c>
      <c r="AM263" s="22">
        <f t="shared" si="14"/>
        <v>0</v>
      </c>
      <c r="AN263" s="22">
        <f t="shared" si="69"/>
        <v>0</v>
      </c>
      <c r="AO263" s="418" t="b">
        <f t="shared" si="70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17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18"/>
        <v>0</v>
      </c>
      <c r="AW263" s="67">
        <f t="shared" si="19"/>
        <v>0</v>
      </c>
      <c r="AX263" s="397">
        <f t="shared" si="20"/>
        <v>0</v>
      </c>
      <c r="AY263" s="32"/>
      <c r="AZ263" s="32"/>
      <c r="BA263" s="423" t="str">
        <f t="shared" si="21"/>
        <v xml:space="preserve"> </v>
      </c>
    </row>
    <row r="264" spans="1:53" s="339" customFormat="1" ht="15" x14ac:dyDescent="0.2">
      <c r="A264" s="32"/>
      <c r="B264" s="32"/>
      <c r="C264" s="410">
        <f t="shared" si="22"/>
        <v>243</v>
      </c>
      <c r="D264" s="424"/>
      <c r="E264" s="424"/>
      <c r="F264" s="424"/>
      <c r="G264" s="410"/>
      <c r="H264" s="410"/>
      <c r="I264" s="413" t="str">
        <f t="shared" si="66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7"/>
        <v>-</v>
      </c>
      <c r="M264" s="425"/>
      <c r="N264" s="425"/>
      <c r="O264" s="160" t="str">
        <f t="shared" si="67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68"/>
        <v>OK</v>
      </c>
      <c r="AI264" s="22">
        <f t="shared" si="10"/>
        <v>0</v>
      </c>
      <c r="AJ264" s="22">
        <f t="shared" si="11"/>
        <v>0</v>
      </c>
      <c r="AK264" s="22">
        <f t="shared" si="12"/>
        <v>0</v>
      </c>
      <c r="AL264" s="22">
        <f t="shared" si="13"/>
        <v>0</v>
      </c>
      <c r="AM264" s="22">
        <f t="shared" si="14"/>
        <v>0</v>
      </c>
      <c r="AN264" s="22">
        <f t="shared" si="69"/>
        <v>0</v>
      </c>
      <c r="AO264" s="418" t="b">
        <f t="shared" si="70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17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18"/>
        <v>0</v>
      </c>
      <c r="AW264" s="67">
        <f t="shared" si="19"/>
        <v>0</v>
      </c>
      <c r="AX264" s="397">
        <f t="shared" si="20"/>
        <v>0</v>
      </c>
      <c r="AY264" s="32"/>
      <c r="AZ264" s="32"/>
      <c r="BA264" s="423" t="str">
        <f t="shared" si="21"/>
        <v xml:space="preserve"> </v>
      </c>
    </row>
    <row r="265" spans="1:53" s="339" customFormat="1" ht="15" x14ac:dyDescent="0.2">
      <c r="A265" s="32"/>
      <c r="B265" s="32"/>
      <c r="C265" s="410">
        <f t="shared" si="22"/>
        <v>244</v>
      </c>
      <c r="D265" s="424"/>
      <c r="E265" s="424"/>
      <c r="F265" s="424"/>
      <c r="G265" s="410"/>
      <c r="H265" s="410"/>
      <c r="I265" s="413" t="str">
        <f t="shared" si="66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7"/>
        <v>-</v>
      </c>
      <c r="M265" s="425"/>
      <c r="N265" s="425"/>
      <c r="O265" s="160" t="str">
        <f t="shared" si="67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68"/>
        <v>OK</v>
      </c>
      <c r="AI265" s="22">
        <f t="shared" si="10"/>
        <v>0</v>
      </c>
      <c r="AJ265" s="22">
        <f t="shared" si="11"/>
        <v>0</v>
      </c>
      <c r="AK265" s="22">
        <f t="shared" si="12"/>
        <v>0</v>
      </c>
      <c r="AL265" s="22">
        <f t="shared" si="13"/>
        <v>0</v>
      </c>
      <c r="AM265" s="22">
        <f t="shared" si="14"/>
        <v>0</v>
      </c>
      <c r="AN265" s="22">
        <f t="shared" si="69"/>
        <v>0</v>
      </c>
      <c r="AO265" s="418" t="b">
        <f t="shared" si="70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17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18"/>
        <v>0</v>
      </c>
      <c r="AW265" s="67">
        <f t="shared" si="19"/>
        <v>0</v>
      </c>
      <c r="AX265" s="397">
        <f t="shared" si="20"/>
        <v>0</v>
      </c>
      <c r="AY265" s="32"/>
      <c r="AZ265" s="32"/>
      <c r="BA265" s="423" t="str">
        <f t="shared" si="21"/>
        <v xml:space="preserve"> </v>
      </c>
    </row>
    <row r="266" spans="1:53" s="339" customFormat="1" ht="15" x14ac:dyDescent="0.2">
      <c r="A266" s="32"/>
      <c r="B266" s="32"/>
      <c r="C266" s="410">
        <f t="shared" si="22"/>
        <v>245</v>
      </c>
      <c r="D266" s="424"/>
      <c r="E266" s="424"/>
      <c r="F266" s="424"/>
      <c r="G266" s="410"/>
      <c r="H266" s="410"/>
      <c r="I266" s="413" t="str">
        <f t="shared" si="66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7"/>
        <v>-</v>
      </c>
      <c r="M266" s="425"/>
      <c r="N266" s="425"/>
      <c r="O266" s="160" t="str">
        <f t="shared" si="67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68"/>
        <v>OK</v>
      </c>
      <c r="AI266" s="22">
        <f t="shared" si="10"/>
        <v>0</v>
      </c>
      <c r="AJ266" s="22">
        <f t="shared" si="11"/>
        <v>0</v>
      </c>
      <c r="AK266" s="22">
        <f t="shared" si="12"/>
        <v>0</v>
      </c>
      <c r="AL266" s="22">
        <f t="shared" si="13"/>
        <v>0</v>
      </c>
      <c r="AM266" s="22">
        <f t="shared" si="14"/>
        <v>0</v>
      </c>
      <c r="AN266" s="22">
        <f t="shared" si="69"/>
        <v>0</v>
      </c>
      <c r="AO266" s="418" t="b">
        <f t="shared" si="70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17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18"/>
        <v>0</v>
      </c>
      <c r="AW266" s="67">
        <f t="shared" si="19"/>
        <v>0</v>
      </c>
      <c r="AX266" s="397">
        <f t="shared" si="20"/>
        <v>0</v>
      </c>
      <c r="AY266" s="32"/>
      <c r="AZ266" s="32"/>
      <c r="BA266" s="423" t="str">
        <f t="shared" si="21"/>
        <v xml:space="preserve"> </v>
      </c>
    </row>
    <row r="267" spans="1:53" s="339" customFormat="1" ht="15" x14ac:dyDescent="0.2">
      <c r="A267" s="32"/>
      <c r="B267" s="32"/>
      <c r="C267" s="410">
        <f t="shared" si="22"/>
        <v>246</v>
      </c>
      <c r="D267" s="424"/>
      <c r="E267" s="424"/>
      <c r="F267" s="424"/>
      <c r="G267" s="410"/>
      <c r="H267" s="410"/>
      <c r="I267" s="413" t="str">
        <f t="shared" si="66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7"/>
        <v>-</v>
      </c>
      <c r="M267" s="425"/>
      <c r="N267" s="425"/>
      <c r="O267" s="160" t="str">
        <f t="shared" si="67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68"/>
        <v>OK</v>
      </c>
      <c r="AI267" s="22">
        <f t="shared" si="10"/>
        <v>0</v>
      </c>
      <c r="AJ267" s="22">
        <f t="shared" si="11"/>
        <v>0</v>
      </c>
      <c r="AK267" s="22">
        <f t="shared" si="12"/>
        <v>0</v>
      </c>
      <c r="AL267" s="22">
        <f t="shared" si="13"/>
        <v>0</v>
      </c>
      <c r="AM267" s="22">
        <f t="shared" si="14"/>
        <v>0</v>
      </c>
      <c r="AN267" s="22">
        <f t="shared" si="69"/>
        <v>0</v>
      </c>
      <c r="AO267" s="418" t="b">
        <f t="shared" si="70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17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18"/>
        <v>0</v>
      </c>
      <c r="AW267" s="67">
        <f t="shared" si="19"/>
        <v>0</v>
      </c>
      <c r="AX267" s="397">
        <f t="shared" si="20"/>
        <v>0</v>
      </c>
      <c r="AY267" s="32"/>
      <c r="AZ267" s="32"/>
      <c r="BA267" s="423" t="str">
        <f t="shared" si="21"/>
        <v xml:space="preserve"> </v>
      </c>
    </row>
    <row r="268" spans="1:53" s="339" customFormat="1" ht="15" x14ac:dyDescent="0.2">
      <c r="A268" s="32"/>
      <c r="B268" s="32"/>
      <c r="C268" s="410">
        <f t="shared" si="22"/>
        <v>247</v>
      </c>
      <c r="D268" s="424"/>
      <c r="E268" s="424"/>
      <c r="F268" s="424"/>
      <c r="G268" s="410"/>
      <c r="H268" s="410"/>
      <c r="I268" s="413" t="str">
        <f t="shared" si="66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7"/>
        <v>-</v>
      </c>
      <c r="M268" s="425"/>
      <c r="N268" s="425"/>
      <c r="O268" s="160" t="str">
        <f t="shared" si="67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68"/>
        <v>OK</v>
      </c>
      <c r="AI268" s="22">
        <f t="shared" si="10"/>
        <v>0</v>
      </c>
      <c r="AJ268" s="22">
        <f t="shared" si="11"/>
        <v>0</v>
      </c>
      <c r="AK268" s="22">
        <f t="shared" si="12"/>
        <v>0</v>
      </c>
      <c r="AL268" s="22">
        <f t="shared" si="13"/>
        <v>0</v>
      </c>
      <c r="AM268" s="22">
        <f t="shared" si="14"/>
        <v>0</v>
      </c>
      <c r="AN268" s="22">
        <f t="shared" si="69"/>
        <v>0</v>
      </c>
      <c r="AO268" s="418" t="b">
        <f t="shared" si="70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17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18"/>
        <v>0</v>
      </c>
      <c r="AW268" s="67">
        <f t="shared" si="19"/>
        <v>0</v>
      </c>
      <c r="AX268" s="397">
        <f t="shared" si="20"/>
        <v>0</v>
      </c>
      <c r="AY268" s="32"/>
      <c r="AZ268" s="32"/>
      <c r="BA268" s="423" t="str">
        <f t="shared" si="21"/>
        <v xml:space="preserve"> </v>
      </c>
    </row>
    <row r="269" spans="1:53" s="339" customFormat="1" ht="15" x14ac:dyDescent="0.2">
      <c r="A269" s="32"/>
      <c r="B269" s="32"/>
      <c r="C269" s="410">
        <f t="shared" si="22"/>
        <v>248</v>
      </c>
      <c r="D269" s="424"/>
      <c r="E269" s="424"/>
      <c r="F269" s="424"/>
      <c r="G269" s="410"/>
      <c r="H269" s="410"/>
      <c r="I269" s="413" t="str">
        <f t="shared" si="66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7"/>
        <v>-</v>
      </c>
      <c r="M269" s="425"/>
      <c r="N269" s="425"/>
      <c r="O269" s="160" t="str">
        <f t="shared" si="67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68"/>
        <v>OK</v>
      </c>
      <c r="AI269" s="22">
        <f t="shared" si="10"/>
        <v>0</v>
      </c>
      <c r="AJ269" s="22">
        <f t="shared" si="11"/>
        <v>0</v>
      </c>
      <c r="AK269" s="22">
        <f t="shared" si="12"/>
        <v>0</v>
      </c>
      <c r="AL269" s="22">
        <f t="shared" si="13"/>
        <v>0</v>
      </c>
      <c r="AM269" s="22">
        <f t="shared" si="14"/>
        <v>0</v>
      </c>
      <c r="AN269" s="22">
        <f t="shared" si="69"/>
        <v>0</v>
      </c>
      <c r="AO269" s="418" t="b">
        <f t="shared" si="70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17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18"/>
        <v>0</v>
      </c>
      <c r="AW269" s="67">
        <f t="shared" si="19"/>
        <v>0</v>
      </c>
      <c r="AX269" s="397">
        <f t="shared" si="20"/>
        <v>0</v>
      </c>
      <c r="AY269" s="32"/>
      <c r="AZ269" s="32"/>
      <c r="BA269" s="423" t="str">
        <f t="shared" si="21"/>
        <v xml:space="preserve"> </v>
      </c>
    </row>
    <row r="270" spans="1:53" s="339" customFormat="1" ht="15" x14ac:dyDescent="0.2">
      <c r="A270" s="32"/>
      <c r="B270" s="32"/>
      <c r="C270" s="410">
        <f t="shared" si="22"/>
        <v>249</v>
      </c>
      <c r="D270" s="424"/>
      <c r="E270" s="424"/>
      <c r="F270" s="424"/>
      <c r="G270" s="410"/>
      <c r="H270" s="410"/>
      <c r="I270" s="413" t="str">
        <f t="shared" si="66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7"/>
        <v>-</v>
      </c>
      <c r="M270" s="425"/>
      <c r="N270" s="425"/>
      <c r="O270" s="160" t="str">
        <f t="shared" si="67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68"/>
        <v>OK</v>
      </c>
      <c r="AI270" s="22">
        <f t="shared" si="10"/>
        <v>0</v>
      </c>
      <c r="AJ270" s="22">
        <f t="shared" si="11"/>
        <v>0</v>
      </c>
      <c r="AK270" s="22">
        <f t="shared" si="12"/>
        <v>0</v>
      </c>
      <c r="AL270" s="22">
        <f t="shared" si="13"/>
        <v>0</v>
      </c>
      <c r="AM270" s="22">
        <f t="shared" si="14"/>
        <v>0</v>
      </c>
      <c r="AN270" s="22">
        <f t="shared" si="69"/>
        <v>0</v>
      </c>
      <c r="AO270" s="418" t="b">
        <f t="shared" si="70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17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18"/>
        <v>0</v>
      </c>
      <c r="AW270" s="67">
        <f t="shared" si="19"/>
        <v>0</v>
      </c>
      <c r="AX270" s="397">
        <f t="shared" si="20"/>
        <v>0</v>
      </c>
      <c r="AY270" s="32"/>
      <c r="AZ270" s="32"/>
      <c r="BA270" s="423" t="str">
        <f t="shared" si="21"/>
        <v xml:space="preserve"> </v>
      </c>
    </row>
    <row r="271" spans="1:53" s="339" customFormat="1" ht="15" x14ac:dyDescent="0.2">
      <c r="A271" s="32"/>
      <c r="B271" s="32"/>
      <c r="C271" s="410">
        <f t="shared" si="22"/>
        <v>250</v>
      </c>
      <c r="D271" s="424"/>
      <c r="E271" s="424"/>
      <c r="F271" s="424"/>
      <c r="G271" s="410"/>
      <c r="H271" s="410"/>
      <c r="I271" s="413" t="str">
        <f t="shared" si="66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7"/>
        <v>-</v>
      </c>
      <c r="M271" s="425"/>
      <c r="N271" s="425"/>
      <c r="O271" s="160" t="str">
        <f t="shared" si="67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68"/>
        <v>OK</v>
      </c>
      <c r="AI271" s="22">
        <f t="shared" si="10"/>
        <v>0</v>
      </c>
      <c r="AJ271" s="22">
        <f t="shared" si="11"/>
        <v>0</v>
      </c>
      <c r="AK271" s="22">
        <f t="shared" si="12"/>
        <v>0</v>
      </c>
      <c r="AL271" s="22">
        <f t="shared" si="13"/>
        <v>0</v>
      </c>
      <c r="AM271" s="22">
        <f t="shared" si="14"/>
        <v>0</v>
      </c>
      <c r="AN271" s="22">
        <f t="shared" si="69"/>
        <v>0</v>
      </c>
      <c r="AO271" s="418" t="b">
        <f t="shared" si="70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17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18"/>
        <v>0</v>
      </c>
      <c r="AW271" s="67">
        <f t="shared" si="19"/>
        <v>0</v>
      </c>
      <c r="AX271" s="397">
        <f t="shared" si="20"/>
        <v>0</v>
      </c>
      <c r="AY271" s="32"/>
      <c r="AZ271" s="32"/>
      <c r="BA271" s="423" t="str">
        <f t="shared" si="21"/>
        <v xml:space="preserve"> </v>
      </c>
    </row>
    <row r="272" spans="1:53" s="339" customFormat="1" ht="15" x14ac:dyDescent="0.2">
      <c r="A272" s="32"/>
      <c r="B272" s="32"/>
      <c r="C272" s="410">
        <f t="shared" si="22"/>
        <v>251</v>
      </c>
      <c r="D272" s="424"/>
      <c r="E272" s="424"/>
      <c r="F272" s="424"/>
      <c r="G272" s="410"/>
      <c r="H272" s="410"/>
      <c r="I272" s="413" t="str">
        <f t="shared" si="66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7"/>
        <v>-</v>
      </c>
      <c r="M272" s="425"/>
      <c r="N272" s="425"/>
      <c r="O272" s="160" t="str">
        <f t="shared" si="67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68"/>
        <v>OK</v>
      </c>
      <c r="AI272" s="22">
        <f t="shared" si="10"/>
        <v>0</v>
      </c>
      <c r="AJ272" s="22">
        <f t="shared" si="11"/>
        <v>0</v>
      </c>
      <c r="AK272" s="22">
        <f t="shared" si="12"/>
        <v>0</v>
      </c>
      <c r="AL272" s="22">
        <f t="shared" si="13"/>
        <v>0</v>
      </c>
      <c r="AM272" s="22">
        <f t="shared" si="14"/>
        <v>0</v>
      </c>
      <c r="AN272" s="22">
        <f t="shared" si="69"/>
        <v>0</v>
      </c>
      <c r="AO272" s="418" t="b">
        <f t="shared" si="70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17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18"/>
        <v>0</v>
      </c>
      <c r="AW272" s="67">
        <f t="shared" si="19"/>
        <v>0</v>
      </c>
      <c r="AX272" s="397">
        <f t="shared" si="20"/>
        <v>0</v>
      </c>
      <c r="AY272" s="32"/>
      <c r="AZ272" s="32"/>
      <c r="BA272" s="423" t="str">
        <f t="shared" si="21"/>
        <v xml:space="preserve"> </v>
      </c>
    </row>
    <row r="273" spans="1:53" s="339" customFormat="1" ht="15" x14ac:dyDescent="0.2">
      <c r="A273" s="32"/>
      <c r="B273" s="32"/>
      <c r="C273" s="410">
        <f t="shared" si="22"/>
        <v>252</v>
      </c>
      <c r="D273" s="424"/>
      <c r="E273" s="424"/>
      <c r="F273" s="424"/>
      <c r="G273" s="410"/>
      <c r="H273" s="410"/>
      <c r="I273" s="413" t="str">
        <f t="shared" si="66"/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si="7"/>
        <v>-</v>
      </c>
      <c r="M273" s="425"/>
      <c r="N273" s="425"/>
      <c r="O273" s="160" t="str">
        <f t="shared" si="67"/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si="68"/>
        <v>OK</v>
      </c>
      <c r="AI273" s="22">
        <f t="shared" si="10"/>
        <v>0</v>
      </c>
      <c r="AJ273" s="22">
        <f t="shared" si="11"/>
        <v>0</v>
      </c>
      <c r="AK273" s="22">
        <f t="shared" si="12"/>
        <v>0</v>
      </c>
      <c r="AL273" s="22">
        <f t="shared" si="13"/>
        <v>0</v>
      </c>
      <c r="AM273" s="22">
        <f t="shared" si="14"/>
        <v>0</v>
      </c>
      <c r="AN273" s="22">
        <f t="shared" si="69"/>
        <v>0</v>
      </c>
      <c r="AO273" s="418" t="b">
        <f t="shared" si="70"/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si="17"/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18"/>
        <v>0</v>
      </c>
      <c r="AW273" s="67">
        <f t="shared" si="19"/>
        <v>0</v>
      </c>
      <c r="AX273" s="397">
        <f t="shared" si="20"/>
        <v>0</v>
      </c>
      <c r="AY273" s="32"/>
      <c r="AZ273" s="32"/>
      <c r="BA273" s="423" t="str">
        <f t="shared" si="21"/>
        <v xml:space="preserve"> </v>
      </c>
    </row>
    <row r="274" spans="1:53" s="339" customFormat="1" ht="15" x14ac:dyDescent="0.2">
      <c r="A274" s="32"/>
      <c r="B274" s="32"/>
      <c r="C274" s="410">
        <f t="shared" si="22"/>
        <v>253</v>
      </c>
      <c r="D274" s="424"/>
      <c r="E274" s="424"/>
      <c r="F274" s="424"/>
      <c r="G274" s="410"/>
      <c r="H274" s="410"/>
      <c r="I274" s="413" t="str">
        <f t="shared" si="66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ref="L274:L337" si="83">IF(K274="s",AT274,AP274)</f>
        <v>-</v>
      </c>
      <c r="M274" s="425"/>
      <c r="N274" s="425"/>
      <c r="O274" s="160" t="str">
        <f t="shared" si="67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68"/>
        <v>OK</v>
      </c>
      <c r="AI274" s="22">
        <f t="shared" ref="AI274:AI337" si="84">IF(O274="-",0,IF(O274&gt;7.999,1,0))</f>
        <v>0</v>
      </c>
      <c r="AJ274" s="22">
        <f t="shared" ref="AJ274:AJ337" si="85">IF(O274&lt;8,IF(O274&gt;3.999,1,0),0)</f>
        <v>0</v>
      </c>
      <c r="AK274" s="22">
        <f t="shared" ref="AK274:AK337" si="86">IF(O274&lt;4,IF(O274&gt;0,1,0),0)</f>
        <v>0</v>
      </c>
      <c r="AL274" s="22">
        <f t="shared" ref="AL274:AL337" si="87">IF(K274="S",1,0)</f>
        <v>0</v>
      </c>
      <c r="AM274" s="22">
        <f t="shared" ref="AM274:AM337" si="88">IF(K274="C",1,0)</f>
        <v>0</v>
      </c>
      <c r="AN274" s="22">
        <f t="shared" si="69"/>
        <v>0</v>
      </c>
      <c r="AO274" s="418" t="b">
        <f t="shared" si="70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ref="AR274:AR337" si="89">IF(K274="s",J274,"-")</f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si="18"/>
        <v>0</v>
      </c>
      <c r="AW274" s="67">
        <f t="shared" si="19"/>
        <v>0</v>
      </c>
      <c r="AX274" s="397">
        <f t="shared" si="20"/>
        <v>0</v>
      </c>
      <c r="AY274" s="32"/>
      <c r="AZ274" s="32"/>
      <c r="BA274" s="423" t="str">
        <f t="shared" si="21"/>
        <v xml:space="preserve"> </v>
      </c>
    </row>
    <row r="275" spans="1:53" s="339" customFormat="1" ht="15" x14ac:dyDescent="0.2">
      <c r="A275" s="32"/>
      <c r="B275" s="32"/>
      <c r="C275" s="410">
        <f t="shared" si="22"/>
        <v>254</v>
      </c>
      <c r="D275" s="424"/>
      <c r="E275" s="424"/>
      <c r="F275" s="424"/>
      <c r="G275" s="410"/>
      <c r="H275" s="410"/>
      <c r="I275" s="413" t="str">
        <f t="shared" si="66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83"/>
        <v>-</v>
      </c>
      <c r="M275" s="425"/>
      <c r="N275" s="425"/>
      <c r="O275" s="160" t="str">
        <f t="shared" si="67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68"/>
        <v>OK</v>
      </c>
      <c r="AI275" s="22">
        <f t="shared" si="84"/>
        <v>0</v>
      </c>
      <c r="AJ275" s="22">
        <f t="shared" si="85"/>
        <v>0</v>
      </c>
      <c r="AK275" s="22">
        <f t="shared" si="86"/>
        <v>0</v>
      </c>
      <c r="AL275" s="22">
        <f t="shared" si="87"/>
        <v>0</v>
      </c>
      <c r="AM275" s="22">
        <f t="shared" si="88"/>
        <v>0</v>
      </c>
      <c r="AN275" s="22">
        <f t="shared" si="69"/>
        <v>0</v>
      </c>
      <c r="AO275" s="418" t="b">
        <f t="shared" si="70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89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ref="AV275:AV338" si="90">IF(AI275=1,AT275,0)</f>
        <v>0</v>
      </c>
      <c r="AW275" s="67">
        <f t="shared" ref="AW275:AW338" si="91">IF(AJ275=1,AT275,0)</f>
        <v>0</v>
      </c>
      <c r="AX275" s="397">
        <f t="shared" ref="AX275:AX338" si="92">IF(AK275=1,AT275,0)</f>
        <v>0</v>
      </c>
      <c r="AY275" s="32"/>
      <c r="AZ275" s="32"/>
      <c r="BA275" s="423" t="str">
        <f t="shared" ref="BA275:BA338" si="93">IF(BB275="s",(AV275+AW275)/16*AX275/12," ")</f>
        <v xml:space="preserve"> </v>
      </c>
    </row>
    <row r="276" spans="1:53" s="339" customFormat="1" ht="15" x14ac:dyDescent="0.2">
      <c r="A276" s="32"/>
      <c r="B276" s="32"/>
      <c r="C276" s="410">
        <f t="shared" ref="C276:C339" si="94">C275+1</f>
        <v>255</v>
      </c>
      <c r="D276" s="424"/>
      <c r="E276" s="424"/>
      <c r="F276" s="424"/>
      <c r="G276" s="410"/>
      <c r="H276" s="410"/>
      <c r="I276" s="413" t="str">
        <f t="shared" si="66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83"/>
        <v>-</v>
      </c>
      <c r="M276" s="425"/>
      <c r="N276" s="425"/>
      <c r="O276" s="160" t="str">
        <f t="shared" si="67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68"/>
        <v>OK</v>
      </c>
      <c r="AI276" s="22">
        <f t="shared" si="84"/>
        <v>0</v>
      </c>
      <c r="AJ276" s="22">
        <f t="shared" si="85"/>
        <v>0</v>
      </c>
      <c r="AK276" s="22">
        <f t="shared" si="86"/>
        <v>0</v>
      </c>
      <c r="AL276" s="22">
        <f t="shared" si="87"/>
        <v>0</v>
      </c>
      <c r="AM276" s="22">
        <f t="shared" si="88"/>
        <v>0</v>
      </c>
      <c r="AN276" s="22">
        <f t="shared" si="69"/>
        <v>0</v>
      </c>
      <c r="AO276" s="418" t="b">
        <f t="shared" si="70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89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90"/>
        <v>0</v>
      </c>
      <c r="AW276" s="67">
        <f t="shared" si="91"/>
        <v>0</v>
      </c>
      <c r="AX276" s="397">
        <f t="shared" si="92"/>
        <v>0</v>
      </c>
      <c r="AY276" s="32"/>
      <c r="AZ276" s="32"/>
      <c r="BA276" s="423" t="str">
        <f t="shared" si="93"/>
        <v xml:space="preserve"> </v>
      </c>
    </row>
    <row r="277" spans="1:53" s="339" customFormat="1" ht="15" x14ac:dyDescent="0.2">
      <c r="A277" s="32"/>
      <c r="B277" s="32"/>
      <c r="C277" s="410">
        <f t="shared" si="94"/>
        <v>256</v>
      </c>
      <c r="D277" s="424"/>
      <c r="E277" s="424"/>
      <c r="F277" s="424"/>
      <c r="G277" s="410"/>
      <c r="H277" s="410"/>
      <c r="I277" s="413" t="str">
        <f t="shared" si="66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83"/>
        <v>-</v>
      </c>
      <c r="M277" s="425"/>
      <c r="N277" s="425"/>
      <c r="O277" s="160" t="str">
        <f t="shared" si="67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68"/>
        <v>OK</v>
      </c>
      <c r="AI277" s="22">
        <f t="shared" si="84"/>
        <v>0</v>
      </c>
      <c r="AJ277" s="22">
        <f t="shared" si="85"/>
        <v>0</v>
      </c>
      <c r="AK277" s="22">
        <f t="shared" si="86"/>
        <v>0</v>
      </c>
      <c r="AL277" s="22">
        <f t="shared" si="87"/>
        <v>0</v>
      </c>
      <c r="AM277" s="22">
        <f t="shared" si="88"/>
        <v>0</v>
      </c>
      <c r="AN277" s="22">
        <f t="shared" si="69"/>
        <v>0</v>
      </c>
      <c r="AO277" s="418" t="b">
        <f t="shared" si="70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89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90"/>
        <v>0</v>
      </c>
      <c r="AW277" s="67">
        <f t="shared" si="91"/>
        <v>0</v>
      </c>
      <c r="AX277" s="397">
        <f t="shared" si="92"/>
        <v>0</v>
      </c>
      <c r="AY277" s="32"/>
      <c r="AZ277" s="32"/>
      <c r="BA277" s="423" t="str">
        <f t="shared" si="93"/>
        <v xml:space="preserve"> </v>
      </c>
    </row>
    <row r="278" spans="1:53" s="339" customFormat="1" ht="15" x14ac:dyDescent="0.2">
      <c r="A278" s="32"/>
      <c r="B278" s="32"/>
      <c r="C278" s="410">
        <f t="shared" si="94"/>
        <v>257</v>
      </c>
      <c r="D278" s="424"/>
      <c r="E278" s="424"/>
      <c r="F278" s="424"/>
      <c r="G278" s="410"/>
      <c r="H278" s="410"/>
      <c r="I278" s="413" t="str">
        <f t="shared" ref="I278:I341" si="95">IF(K278="s",A278*B278,"-")</f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83"/>
        <v>-</v>
      </c>
      <c r="M278" s="425"/>
      <c r="N278" s="425"/>
      <c r="O278" s="160" t="str">
        <f t="shared" ref="O278:O341" si="96">IF(K278="S",IF(D278&lt;E278,E278,D278),"-")</f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ref="AH278:AH341" si="97">IF(F278&gt;(A278*12),"error","OK")</f>
        <v>OK</v>
      </c>
      <c r="AI278" s="22">
        <f t="shared" si="84"/>
        <v>0</v>
      </c>
      <c r="AJ278" s="22">
        <f t="shared" si="85"/>
        <v>0</v>
      </c>
      <c r="AK278" s="22">
        <f t="shared" si="86"/>
        <v>0</v>
      </c>
      <c r="AL278" s="22">
        <f t="shared" si="87"/>
        <v>0</v>
      </c>
      <c r="AM278" s="22">
        <f t="shared" si="88"/>
        <v>0</v>
      </c>
      <c r="AN278" s="22">
        <f t="shared" ref="AN278:AN341" si="98">IF(K278="c",F278/12,0)</f>
        <v>0</v>
      </c>
      <c r="AO278" s="418" t="b">
        <f t="shared" ref="AO278:AO341" si="99">IF(K278="s",IF(A278&gt;B278,A278,B278))</f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89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90"/>
        <v>0</v>
      </c>
      <c r="AW278" s="67">
        <f t="shared" si="91"/>
        <v>0</v>
      </c>
      <c r="AX278" s="397">
        <f t="shared" si="92"/>
        <v>0</v>
      </c>
      <c r="AY278" s="32"/>
      <c r="AZ278" s="32"/>
      <c r="BA278" s="423" t="str">
        <f t="shared" si="93"/>
        <v xml:space="preserve"> </v>
      </c>
    </row>
    <row r="279" spans="1:53" s="339" customFormat="1" ht="15" x14ac:dyDescent="0.2">
      <c r="A279" s="32"/>
      <c r="B279" s="32"/>
      <c r="C279" s="410">
        <f t="shared" si="94"/>
        <v>258</v>
      </c>
      <c r="D279" s="424"/>
      <c r="E279" s="424"/>
      <c r="F279" s="424"/>
      <c r="G279" s="410"/>
      <c r="H279" s="410"/>
      <c r="I279" s="413" t="str">
        <f t="shared" si="95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83"/>
        <v>-</v>
      </c>
      <c r="M279" s="425"/>
      <c r="N279" s="425"/>
      <c r="O279" s="160" t="str">
        <f t="shared" si="96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97"/>
        <v>OK</v>
      </c>
      <c r="AI279" s="22">
        <f t="shared" si="84"/>
        <v>0</v>
      </c>
      <c r="AJ279" s="22">
        <f t="shared" si="85"/>
        <v>0</v>
      </c>
      <c r="AK279" s="22">
        <f t="shared" si="86"/>
        <v>0</v>
      </c>
      <c r="AL279" s="22">
        <f t="shared" si="87"/>
        <v>0</v>
      </c>
      <c r="AM279" s="22">
        <f t="shared" si="88"/>
        <v>0</v>
      </c>
      <c r="AN279" s="22">
        <f t="shared" si="98"/>
        <v>0</v>
      </c>
      <c r="AO279" s="418" t="b">
        <f t="shared" si="99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89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90"/>
        <v>0</v>
      </c>
      <c r="AW279" s="67">
        <f t="shared" si="91"/>
        <v>0</v>
      </c>
      <c r="AX279" s="397">
        <f t="shared" si="92"/>
        <v>0</v>
      </c>
      <c r="AY279" s="32"/>
      <c r="AZ279" s="32"/>
      <c r="BA279" s="423" t="str">
        <f t="shared" si="93"/>
        <v xml:space="preserve"> </v>
      </c>
    </row>
    <row r="280" spans="1:53" s="339" customFormat="1" ht="15" x14ac:dyDescent="0.2">
      <c r="A280" s="32"/>
      <c r="B280" s="32"/>
      <c r="C280" s="410">
        <f t="shared" si="94"/>
        <v>259</v>
      </c>
      <c r="D280" s="424"/>
      <c r="E280" s="424"/>
      <c r="F280" s="424"/>
      <c r="G280" s="410"/>
      <c r="H280" s="410"/>
      <c r="I280" s="413" t="str">
        <f t="shared" si="95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83"/>
        <v>-</v>
      </c>
      <c r="M280" s="425"/>
      <c r="N280" s="425"/>
      <c r="O280" s="160" t="str">
        <f t="shared" si="96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97"/>
        <v>OK</v>
      </c>
      <c r="AI280" s="22">
        <f t="shared" si="84"/>
        <v>0</v>
      </c>
      <c r="AJ280" s="22">
        <f t="shared" si="85"/>
        <v>0</v>
      </c>
      <c r="AK280" s="22">
        <f t="shared" si="86"/>
        <v>0</v>
      </c>
      <c r="AL280" s="22">
        <f t="shared" si="87"/>
        <v>0</v>
      </c>
      <c r="AM280" s="22">
        <f t="shared" si="88"/>
        <v>0</v>
      </c>
      <c r="AN280" s="22">
        <f t="shared" si="98"/>
        <v>0</v>
      </c>
      <c r="AO280" s="418" t="b">
        <f t="shared" si="99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89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90"/>
        <v>0</v>
      </c>
      <c r="AW280" s="67">
        <f t="shared" si="91"/>
        <v>0</v>
      </c>
      <c r="AX280" s="397">
        <f t="shared" si="92"/>
        <v>0</v>
      </c>
      <c r="AY280" s="32"/>
      <c r="AZ280" s="32"/>
      <c r="BA280" s="423" t="str">
        <f t="shared" si="93"/>
        <v xml:space="preserve"> </v>
      </c>
    </row>
    <row r="281" spans="1:53" s="339" customFormat="1" ht="15" x14ac:dyDescent="0.2">
      <c r="A281" s="32"/>
      <c r="B281" s="32"/>
      <c r="C281" s="410">
        <f t="shared" si="94"/>
        <v>260</v>
      </c>
      <c r="D281" s="424"/>
      <c r="E281" s="424"/>
      <c r="F281" s="424"/>
      <c r="G281" s="410"/>
      <c r="H281" s="410"/>
      <c r="I281" s="413" t="str">
        <f t="shared" si="95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83"/>
        <v>-</v>
      </c>
      <c r="M281" s="425"/>
      <c r="N281" s="425"/>
      <c r="O281" s="160" t="str">
        <f t="shared" si="96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97"/>
        <v>OK</v>
      </c>
      <c r="AI281" s="22">
        <f t="shared" si="84"/>
        <v>0</v>
      </c>
      <c r="AJ281" s="22">
        <f t="shared" si="85"/>
        <v>0</v>
      </c>
      <c r="AK281" s="22">
        <f t="shared" si="86"/>
        <v>0</v>
      </c>
      <c r="AL281" s="22">
        <f t="shared" si="87"/>
        <v>0</v>
      </c>
      <c r="AM281" s="22">
        <f t="shared" si="88"/>
        <v>0</v>
      </c>
      <c r="AN281" s="22">
        <f t="shared" si="98"/>
        <v>0</v>
      </c>
      <c r="AO281" s="418" t="b">
        <f t="shared" si="99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89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90"/>
        <v>0</v>
      </c>
      <c r="AW281" s="67">
        <f t="shared" si="91"/>
        <v>0</v>
      </c>
      <c r="AX281" s="397">
        <f t="shared" si="92"/>
        <v>0</v>
      </c>
      <c r="AY281" s="32"/>
      <c r="AZ281" s="32"/>
      <c r="BA281" s="423" t="str">
        <f t="shared" si="93"/>
        <v xml:space="preserve"> </v>
      </c>
    </row>
    <row r="282" spans="1:53" s="339" customFormat="1" ht="15" x14ac:dyDescent="0.2">
      <c r="A282" s="32"/>
      <c r="B282" s="32"/>
      <c r="C282" s="410">
        <f t="shared" si="94"/>
        <v>261</v>
      </c>
      <c r="D282" s="424"/>
      <c r="E282" s="424"/>
      <c r="F282" s="424"/>
      <c r="G282" s="410"/>
      <c r="H282" s="410"/>
      <c r="I282" s="413" t="str">
        <f t="shared" si="95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83"/>
        <v>-</v>
      </c>
      <c r="M282" s="425"/>
      <c r="N282" s="425"/>
      <c r="O282" s="160" t="str">
        <f t="shared" si="96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97"/>
        <v>OK</v>
      </c>
      <c r="AI282" s="22">
        <f t="shared" si="84"/>
        <v>0</v>
      </c>
      <c r="AJ282" s="22">
        <f t="shared" si="85"/>
        <v>0</v>
      </c>
      <c r="AK282" s="22">
        <f t="shared" si="86"/>
        <v>0</v>
      </c>
      <c r="AL282" s="22">
        <f t="shared" si="87"/>
        <v>0</v>
      </c>
      <c r="AM282" s="22">
        <f t="shared" si="88"/>
        <v>0</v>
      </c>
      <c r="AN282" s="22">
        <f t="shared" si="98"/>
        <v>0</v>
      </c>
      <c r="AO282" s="418" t="b">
        <f t="shared" si="99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89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90"/>
        <v>0</v>
      </c>
      <c r="AW282" s="67">
        <f t="shared" si="91"/>
        <v>0</v>
      </c>
      <c r="AX282" s="397">
        <f t="shared" si="92"/>
        <v>0</v>
      </c>
      <c r="AY282" s="32"/>
      <c r="AZ282" s="32"/>
      <c r="BA282" s="423" t="str">
        <f t="shared" si="93"/>
        <v xml:space="preserve"> </v>
      </c>
    </row>
    <row r="283" spans="1:53" s="339" customFormat="1" ht="15" x14ac:dyDescent="0.2">
      <c r="A283" s="32"/>
      <c r="B283" s="32"/>
      <c r="C283" s="410">
        <f t="shared" si="94"/>
        <v>262</v>
      </c>
      <c r="D283" s="424"/>
      <c r="E283" s="424"/>
      <c r="F283" s="424"/>
      <c r="G283" s="410"/>
      <c r="H283" s="410"/>
      <c r="I283" s="413" t="str">
        <f t="shared" si="95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83"/>
        <v>-</v>
      </c>
      <c r="M283" s="425"/>
      <c r="N283" s="425"/>
      <c r="O283" s="160" t="str">
        <f t="shared" si="96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97"/>
        <v>OK</v>
      </c>
      <c r="AI283" s="22">
        <f t="shared" si="84"/>
        <v>0</v>
      </c>
      <c r="AJ283" s="22">
        <f t="shared" si="85"/>
        <v>0</v>
      </c>
      <c r="AK283" s="22">
        <f t="shared" si="86"/>
        <v>0</v>
      </c>
      <c r="AL283" s="22">
        <f t="shared" si="87"/>
        <v>0</v>
      </c>
      <c r="AM283" s="22">
        <f t="shared" si="88"/>
        <v>0</v>
      </c>
      <c r="AN283" s="22">
        <f t="shared" si="98"/>
        <v>0</v>
      </c>
      <c r="AO283" s="418" t="b">
        <f t="shared" si="99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89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90"/>
        <v>0</v>
      </c>
      <c r="AW283" s="67">
        <f t="shared" si="91"/>
        <v>0</v>
      </c>
      <c r="AX283" s="397">
        <f t="shared" si="92"/>
        <v>0</v>
      </c>
      <c r="AY283" s="32"/>
      <c r="AZ283" s="32"/>
      <c r="BA283" s="423" t="str">
        <f t="shared" si="93"/>
        <v xml:space="preserve"> </v>
      </c>
    </row>
    <row r="284" spans="1:53" s="339" customFormat="1" ht="15" x14ac:dyDescent="0.2">
      <c r="A284" s="32"/>
      <c r="B284" s="32"/>
      <c r="C284" s="410">
        <f t="shared" si="94"/>
        <v>263</v>
      </c>
      <c r="D284" s="424"/>
      <c r="E284" s="424"/>
      <c r="F284" s="424"/>
      <c r="G284" s="410"/>
      <c r="H284" s="410"/>
      <c r="I284" s="413" t="str">
        <f t="shared" si="95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83"/>
        <v>-</v>
      </c>
      <c r="M284" s="425"/>
      <c r="N284" s="425"/>
      <c r="O284" s="160" t="str">
        <f t="shared" si="96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97"/>
        <v>OK</v>
      </c>
      <c r="AI284" s="22">
        <f t="shared" si="84"/>
        <v>0</v>
      </c>
      <c r="AJ284" s="22">
        <f t="shared" si="85"/>
        <v>0</v>
      </c>
      <c r="AK284" s="22">
        <f t="shared" si="86"/>
        <v>0</v>
      </c>
      <c r="AL284" s="22">
        <f t="shared" si="87"/>
        <v>0</v>
      </c>
      <c r="AM284" s="22">
        <f t="shared" si="88"/>
        <v>0</v>
      </c>
      <c r="AN284" s="22">
        <f t="shared" si="98"/>
        <v>0</v>
      </c>
      <c r="AO284" s="418" t="b">
        <f t="shared" si="99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89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90"/>
        <v>0</v>
      </c>
      <c r="AW284" s="67">
        <f t="shared" si="91"/>
        <v>0</v>
      </c>
      <c r="AX284" s="397">
        <f t="shared" si="92"/>
        <v>0</v>
      </c>
      <c r="AY284" s="32"/>
      <c r="AZ284" s="32"/>
      <c r="BA284" s="423" t="str">
        <f t="shared" si="93"/>
        <v xml:space="preserve"> </v>
      </c>
    </row>
    <row r="285" spans="1:53" s="339" customFormat="1" ht="15" x14ac:dyDescent="0.2">
      <c r="A285" s="32"/>
      <c r="B285" s="32"/>
      <c r="C285" s="410">
        <f t="shared" si="94"/>
        <v>264</v>
      </c>
      <c r="D285" s="424"/>
      <c r="E285" s="424"/>
      <c r="F285" s="424"/>
      <c r="G285" s="410"/>
      <c r="H285" s="410"/>
      <c r="I285" s="413" t="str">
        <f t="shared" si="95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83"/>
        <v>-</v>
      </c>
      <c r="M285" s="425"/>
      <c r="N285" s="425"/>
      <c r="O285" s="160" t="str">
        <f t="shared" si="96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97"/>
        <v>OK</v>
      </c>
      <c r="AI285" s="22">
        <f t="shared" si="84"/>
        <v>0</v>
      </c>
      <c r="AJ285" s="22">
        <f t="shared" si="85"/>
        <v>0</v>
      </c>
      <c r="AK285" s="22">
        <f t="shared" si="86"/>
        <v>0</v>
      </c>
      <c r="AL285" s="22">
        <f t="shared" si="87"/>
        <v>0</v>
      </c>
      <c r="AM285" s="22">
        <f t="shared" si="88"/>
        <v>0</v>
      </c>
      <c r="AN285" s="22">
        <f t="shared" si="98"/>
        <v>0</v>
      </c>
      <c r="AO285" s="418" t="b">
        <f t="shared" si="99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89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90"/>
        <v>0</v>
      </c>
      <c r="AW285" s="67">
        <f t="shared" si="91"/>
        <v>0</v>
      </c>
      <c r="AX285" s="397">
        <f t="shared" si="92"/>
        <v>0</v>
      </c>
      <c r="AY285" s="32"/>
      <c r="AZ285" s="32"/>
      <c r="BA285" s="423" t="str">
        <f t="shared" si="93"/>
        <v xml:space="preserve"> </v>
      </c>
    </row>
    <row r="286" spans="1:53" s="339" customFormat="1" ht="15" x14ac:dyDescent="0.2">
      <c r="A286" s="32"/>
      <c r="B286" s="32"/>
      <c r="C286" s="410">
        <f t="shared" si="94"/>
        <v>265</v>
      </c>
      <c r="D286" s="424"/>
      <c r="E286" s="424"/>
      <c r="F286" s="424"/>
      <c r="G286" s="410"/>
      <c r="H286" s="410"/>
      <c r="I286" s="413" t="str">
        <f t="shared" si="95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83"/>
        <v>-</v>
      </c>
      <c r="M286" s="425"/>
      <c r="N286" s="425"/>
      <c r="O286" s="160" t="str">
        <f t="shared" si="96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97"/>
        <v>OK</v>
      </c>
      <c r="AI286" s="22">
        <f t="shared" si="84"/>
        <v>0</v>
      </c>
      <c r="AJ286" s="22">
        <f t="shared" si="85"/>
        <v>0</v>
      </c>
      <c r="AK286" s="22">
        <f t="shared" si="86"/>
        <v>0</v>
      </c>
      <c r="AL286" s="22">
        <f t="shared" si="87"/>
        <v>0</v>
      </c>
      <c r="AM286" s="22">
        <f t="shared" si="88"/>
        <v>0</v>
      </c>
      <c r="AN286" s="22">
        <f t="shared" si="98"/>
        <v>0</v>
      </c>
      <c r="AO286" s="418" t="b">
        <f t="shared" si="99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89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90"/>
        <v>0</v>
      </c>
      <c r="AW286" s="67">
        <f t="shared" si="91"/>
        <v>0</v>
      </c>
      <c r="AX286" s="397">
        <f t="shared" si="92"/>
        <v>0</v>
      </c>
      <c r="AY286" s="32"/>
      <c r="AZ286" s="32"/>
      <c r="BA286" s="423" t="str">
        <f t="shared" si="93"/>
        <v xml:space="preserve"> </v>
      </c>
    </row>
    <row r="287" spans="1:53" s="339" customFormat="1" ht="15" x14ac:dyDescent="0.2">
      <c r="A287" s="32"/>
      <c r="B287" s="32"/>
      <c r="C287" s="410">
        <f t="shared" si="94"/>
        <v>266</v>
      </c>
      <c r="D287" s="424"/>
      <c r="E287" s="424"/>
      <c r="F287" s="424"/>
      <c r="G287" s="410"/>
      <c r="H287" s="410"/>
      <c r="I287" s="413" t="str">
        <f t="shared" si="95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83"/>
        <v>-</v>
      </c>
      <c r="M287" s="425"/>
      <c r="N287" s="425"/>
      <c r="O287" s="160" t="str">
        <f t="shared" si="96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97"/>
        <v>OK</v>
      </c>
      <c r="AI287" s="22">
        <f t="shared" si="84"/>
        <v>0</v>
      </c>
      <c r="AJ287" s="22">
        <f t="shared" si="85"/>
        <v>0</v>
      </c>
      <c r="AK287" s="22">
        <f t="shared" si="86"/>
        <v>0</v>
      </c>
      <c r="AL287" s="22">
        <f t="shared" si="87"/>
        <v>0</v>
      </c>
      <c r="AM287" s="22">
        <f t="shared" si="88"/>
        <v>0</v>
      </c>
      <c r="AN287" s="22">
        <f t="shared" si="98"/>
        <v>0</v>
      </c>
      <c r="AO287" s="418" t="b">
        <f t="shared" si="99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89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90"/>
        <v>0</v>
      </c>
      <c r="AW287" s="67">
        <f t="shared" si="91"/>
        <v>0</v>
      </c>
      <c r="AX287" s="397">
        <f t="shared" si="92"/>
        <v>0</v>
      </c>
      <c r="AY287" s="32"/>
      <c r="AZ287" s="32"/>
      <c r="BA287" s="423" t="str">
        <f t="shared" si="93"/>
        <v xml:space="preserve"> </v>
      </c>
    </row>
    <row r="288" spans="1:53" s="339" customFormat="1" ht="15" x14ac:dyDescent="0.2">
      <c r="A288" s="32"/>
      <c r="B288" s="32"/>
      <c r="C288" s="410">
        <f t="shared" si="94"/>
        <v>267</v>
      </c>
      <c r="D288" s="424"/>
      <c r="E288" s="424"/>
      <c r="F288" s="424"/>
      <c r="G288" s="410"/>
      <c r="H288" s="410"/>
      <c r="I288" s="413" t="str">
        <f t="shared" si="95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83"/>
        <v>-</v>
      </c>
      <c r="M288" s="425"/>
      <c r="N288" s="425"/>
      <c r="O288" s="160" t="str">
        <f t="shared" si="96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97"/>
        <v>OK</v>
      </c>
      <c r="AI288" s="22">
        <f t="shared" si="84"/>
        <v>0</v>
      </c>
      <c r="AJ288" s="22">
        <f t="shared" si="85"/>
        <v>0</v>
      </c>
      <c r="AK288" s="22">
        <f t="shared" si="86"/>
        <v>0</v>
      </c>
      <c r="AL288" s="22">
        <f t="shared" si="87"/>
        <v>0</v>
      </c>
      <c r="AM288" s="22">
        <f t="shared" si="88"/>
        <v>0</v>
      </c>
      <c r="AN288" s="22">
        <f t="shared" si="98"/>
        <v>0</v>
      </c>
      <c r="AO288" s="418" t="b">
        <f t="shared" si="99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89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90"/>
        <v>0</v>
      </c>
      <c r="AW288" s="67">
        <f t="shared" si="91"/>
        <v>0</v>
      </c>
      <c r="AX288" s="397">
        <f t="shared" si="92"/>
        <v>0</v>
      </c>
      <c r="AY288" s="32"/>
      <c r="AZ288" s="32"/>
      <c r="BA288" s="423" t="str">
        <f t="shared" si="93"/>
        <v xml:space="preserve"> </v>
      </c>
    </row>
    <row r="289" spans="1:53" s="339" customFormat="1" ht="15" x14ac:dyDescent="0.2">
      <c r="A289" s="32"/>
      <c r="B289" s="32"/>
      <c r="C289" s="410">
        <f t="shared" si="94"/>
        <v>268</v>
      </c>
      <c r="D289" s="424"/>
      <c r="E289" s="424"/>
      <c r="F289" s="424"/>
      <c r="G289" s="410"/>
      <c r="H289" s="410"/>
      <c r="I289" s="413" t="str">
        <f t="shared" si="95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83"/>
        <v>-</v>
      </c>
      <c r="M289" s="425"/>
      <c r="N289" s="425"/>
      <c r="O289" s="160" t="str">
        <f t="shared" si="96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97"/>
        <v>OK</v>
      </c>
      <c r="AI289" s="22">
        <f t="shared" si="84"/>
        <v>0</v>
      </c>
      <c r="AJ289" s="22">
        <f t="shared" si="85"/>
        <v>0</v>
      </c>
      <c r="AK289" s="22">
        <f t="shared" si="86"/>
        <v>0</v>
      </c>
      <c r="AL289" s="22">
        <f t="shared" si="87"/>
        <v>0</v>
      </c>
      <c r="AM289" s="22">
        <f t="shared" si="88"/>
        <v>0</v>
      </c>
      <c r="AN289" s="22">
        <f t="shared" si="98"/>
        <v>0</v>
      </c>
      <c r="AO289" s="418" t="b">
        <f t="shared" si="99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89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90"/>
        <v>0</v>
      </c>
      <c r="AW289" s="67">
        <f t="shared" si="91"/>
        <v>0</v>
      </c>
      <c r="AX289" s="397">
        <f t="shared" si="92"/>
        <v>0</v>
      </c>
      <c r="AY289" s="32"/>
      <c r="AZ289" s="32"/>
      <c r="BA289" s="423" t="str">
        <f t="shared" si="93"/>
        <v xml:space="preserve"> </v>
      </c>
    </row>
    <row r="290" spans="1:53" s="339" customFormat="1" ht="15" x14ac:dyDescent="0.2">
      <c r="A290" s="32"/>
      <c r="B290" s="32"/>
      <c r="C290" s="410">
        <f t="shared" si="94"/>
        <v>269</v>
      </c>
      <c r="D290" s="424"/>
      <c r="E290" s="424"/>
      <c r="F290" s="424"/>
      <c r="G290" s="410"/>
      <c r="H290" s="410"/>
      <c r="I290" s="413" t="str">
        <f t="shared" si="95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83"/>
        <v>-</v>
      </c>
      <c r="M290" s="425"/>
      <c r="N290" s="425"/>
      <c r="O290" s="160" t="str">
        <f t="shared" si="96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97"/>
        <v>OK</v>
      </c>
      <c r="AI290" s="22">
        <f t="shared" si="84"/>
        <v>0</v>
      </c>
      <c r="AJ290" s="22">
        <f t="shared" si="85"/>
        <v>0</v>
      </c>
      <c r="AK290" s="22">
        <f t="shared" si="86"/>
        <v>0</v>
      </c>
      <c r="AL290" s="22">
        <f t="shared" si="87"/>
        <v>0</v>
      </c>
      <c r="AM290" s="22">
        <f t="shared" si="88"/>
        <v>0</v>
      </c>
      <c r="AN290" s="22">
        <f t="shared" si="98"/>
        <v>0</v>
      </c>
      <c r="AO290" s="418" t="b">
        <f t="shared" si="99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89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90"/>
        <v>0</v>
      </c>
      <c r="AW290" s="67">
        <f t="shared" si="91"/>
        <v>0</v>
      </c>
      <c r="AX290" s="397">
        <f t="shared" si="92"/>
        <v>0</v>
      </c>
      <c r="AY290" s="32"/>
      <c r="AZ290" s="32"/>
      <c r="BA290" s="423" t="str">
        <f t="shared" si="93"/>
        <v xml:space="preserve"> </v>
      </c>
    </row>
    <row r="291" spans="1:53" s="339" customFormat="1" ht="15" x14ac:dyDescent="0.2">
      <c r="A291" s="32"/>
      <c r="B291" s="32"/>
      <c r="C291" s="410">
        <f t="shared" si="94"/>
        <v>270</v>
      </c>
      <c r="D291" s="424"/>
      <c r="E291" s="424"/>
      <c r="F291" s="424"/>
      <c r="G291" s="410"/>
      <c r="H291" s="410"/>
      <c r="I291" s="413" t="str">
        <f t="shared" si="95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83"/>
        <v>-</v>
      </c>
      <c r="M291" s="425"/>
      <c r="N291" s="425"/>
      <c r="O291" s="160" t="str">
        <f t="shared" si="96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97"/>
        <v>OK</v>
      </c>
      <c r="AI291" s="22">
        <f t="shared" si="84"/>
        <v>0</v>
      </c>
      <c r="AJ291" s="22">
        <f t="shared" si="85"/>
        <v>0</v>
      </c>
      <c r="AK291" s="22">
        <f t="shared" si="86"/>
        <v>0</v>
      </c>
      <c r="AL291" s="22">
        <f t="shared" si="87"/>
        <v>0</v>
      </c>
      <c r="AM291" s="22">
        <f t="shared" si="88"/>
        <v>0</v>
      </c>
      <c r="AN291" s="22">
        <f t="shared" si="98"/>
        <v>0</v>
      </c>
      <c r="AO291" s="418" t="b">
        <f t="shared" si="99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89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90"/>
        <v>0</v>
      </c>
      <c r="AW291" s="67">
        <f t="shared" si="91"/>
        <v>0</v>
      </c>
      <c r="AX291" s="397">
        <f t="shared" si="92"/>
        <v>0</v>
      </c>
      <c r="AY291" s="32"/>
      <c r="AZ291" s="32"/>
      <c r="BA291" s="423" t="str">
        <f t="shared" si="93"/>
        <v xml:space="preserve"> </v>
      </c>
    </row>
    <row r="292" spans="1:53" s="339" customFormat="1" ht="15" x14ac:dyDescent="0.2">
      <c r="A292" s="32"/>
      <c r="B292" s="32"/>
      <c r="C292" s="410">
        <f t="shared" si="94"/>
        <v>271</v>
      </c>
      <c r="D292" s="424"/>
      <c r="E292" s="424"/>
      <c r="F292" s="424"/>
      <c r="G292" s="410"/>
      <c r="H292" s="410"/>
      <c r="I292" s="413" t="str">
        <f t="shared" si="95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83"/>
        <v>-</v>
      </c>
      <c r="M292" s="425"/>
      <c r="N292" s="425"/>
      <c r="O292" s="160" t="str">
        <f t="shared" si="96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97"/>
        <v>OK</v>
      </c>
      <c r="AI292" s="22">
        <f t="shared" si="84"/>
        <v>0</v>
      </c>
      <c r="AJ292" s="22">
        <f t="shared" si="85"/>
        <v>0</v>
      </c>
      <c r="AK292" s="22">
        <f t="shared" si="86"/>
        <v>0</v>
      </c>
      <c r="AL292" s="22">
        <f t="shared" si="87"/>
        <v>0</v>
      </c>
      <c r="AM292" s="22">
        <f t="shared" si="88"/>
        <v>0</v>
      </c>
      <c r="AN292" s="22">
        <f t="shared" si="98"/>
        <v>0</v>
      </c>
      <c r="AO292" s="418" t="b">
        <f t="shared" si="99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89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90"/>
        <v>0</v>
      </c>
      <c r="AW292" s="67">
        <f t="shared" si="91"/>
        <v>0</v>
      </c>
      <c r="AX292" s="397">
        <f t="shared" si="92"/>
        <v>0</v>
      </c>
      <c r="AY292" s="32"/>
      <c r="AZ292" s="32"/>
      <c r="BA292" s="423" t="str">
        <f t="shared" si="93"/>
        <v xml:space="preserve"> </v>
      </c>
    </row>
    <row r="293" spans="1:53" s="339" customFormat="1" ht="15" x14ac:dyDescent="0.2">
      <c r="A293" s="32"/>
      <c r="B293" s="32"/>
      <c r="C293" s="410">
        <f t="shared" si="94"/>
        <v>272</v>
      </c>
      <c r="D293" s="424"/>
      <c r="E293" s="424"/>
      <c r="F293" s="424"/>
      <c r="G293" s="410"/>
      <c r="H293" s="410"/>
      <c r="I293" s="413" t="str">
        <f t="shared" si="95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83"/>
        <v>-</v>
      </c>
      <c r="M293" s="425"/>
      <c r="N293" s="425"/>
      <c r="O293" s="160" t="str">
        <f t="shared" si="96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97"/>
        <v>OK</v>
      </c>
      <c r="AI293" s="22">
        <f t="shared" si="84"/>
        <v>0</v>
      </c>
      <c r="AJ293" s="22">
        <f t="shared" si="85"/>
        <v>0</v>
      </c>
      <c r="AK293" s="22">
        <f t="shared" si="86"/>
        <v>0</v>
      </c>
      <c r="AL293" s="22">
        <f t="shared" si="87"/>
        <v>0</v>
      </c>
      <c r="AM293" s="22">
        <f t="shared" si="88"/>
        <v>0</v>
      </c>
      <c r="AN293" s="22">
        <f t="shared" si="98"/>
        <v>0</v>
      </c>
      <c r="AO293" s="418" t="b">
        <f t="shared" si="99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89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90"/>
        <v>0</v>
      </c>
      <c r="AW293" s="67">
        <f t="shared" si="91"/>
        <v>0</v>
      </c>
      <c r="AX293" s="397">
        <f t="shared" si="92"/>
        <v>0</v>
      </c>
      <c r="AY293" s="32"/>
      <c r="AZ293" s="32"/>
      <c r="BA293" s="423" t="str">
        <f t="shared" si="93"/>
        <v xml:space="preserve"> </v>
      </c>
    </row>
    <row r="294" spans="1:53" s="339" customFormat="1" ht="15" x14ac:dyDescent="0.2">
      <c r="A294" s="32"/>
      <c r="B294" s="32"/>
      <c r="C294" s="410">
        <f t="shared" si="94"/>
        <v>273</v>
      </c>
      <c r="D294" s="424"/>
      <c r="E294" s="424"/>
      <c r="F294" s="424"/>
      <c r="G294" s="410"/>
      <c r="H294" s="410"/>
      <c r="I294" s="413" t="str">
        <f t="shared" si="95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83"/>
        <v>-</v>
      </c>
      <c r="M294" s="425"/>
      <c r="N294" s="425"/>
      <c r="O294" s="160" t="str">
        <f t="shared" si="96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97"/>
        <v>OK</v>
      </c>
      <c r="AI294" s="22">
        <f t="shared" si="84"/>
        <v>0</v>
      </c>
      <c r="AJ294" s="22">
        <f t="shared" si="85"/>
        <v>0</v>
      </c>
      <c r="AK294" s="22">
        <f t="shared" si="86"/>
        <v>0</v>
      </c>
      <c r="AL294" s="22">
        <f t="shared" si="87"/>
        <v>0</v>
      </c>
      <c r="AM294" s="22">
        <f t="shared" si="88"/>
        <v>0</v>
      </c>
      <c r="AN294" s="22">
        <f t="shared" si="98"/>
        <v>0</v>
      </c>
      <c r="AO294" s="418" t="b">
        <f t="shared" si="99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89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90"/>
        <v>0</v>
      </c>
      <c r="AW294" s="67">
        <f t="shared" si="91"/>
        <v>0</v>
      </c>
      <c r="AX294" s="397">
        <f t="shared" si="92"/>
        <v>0</v>
      </c>
      <c r="AY294" s="32"/>
      <c r="AZ294" s="32"/>
      <c r="BA294" s="423" t="str">
        <f t="shared" si="93"/>
        <v xml:space="preserve"> </v>
      </c>
    </row>
    <row r="295" spans="1:53" s="339" customFormat="1" ht="15" x14ac:dyDescent="0.2">
      <c r="A295" s="32"/>
      <c r="B295" s="32"/>
      <c r="C295" s="410">
        <f t="shared" si="94"/>
        <v>274</v>
      </c>
      <c r="D295" s="424"/>
      <c r="E295" s="424"/>
      <c r="F295" s="424"/>
      <c r="G295" s="410"/>
      <c r="H295" s="410"/>
      <c r="I295" s="413" t="str">
        <f t="shared" si="95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83"/>
        <v>-</v>
      </c>
      <c r="M295" s="425"/>
      <c r="N295" s="425"/>
      <c r="O295" s="160" t="str">
        <f t="shared" si="96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97"/>
        <v>OK</v>
      </c>
      <c r="AI295" s="22">
        <f t="shared" si="84"/>
        <v>0</v>
      </c>
      <c r="AJ295" s="22">
        <f t="shared" si="85"/>
        <v>0</v>
      </c>
      <c r="AK295" s="22">
        <f t="shared" si="86"/>
        <v>0</v>
      </c>
      <c r="AL295" s="22">
        <f t="shared" si="87"/>
        <v>0</v>
      </c>
      <c r="AM295" s="22">
        <f t="shared" si="88"/>
        <v>0</v>
      </c>
      <c r="AN295" s="22">
        <f t="shared" si="98"/>
        <v>0</v>
      </c>
      <c r="AO295" s="418" t="b">
        <f t="shared" si="99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89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90"/>
        <v>0</v>
      </c>
      <c r="AW295" s="67">
        <f t="shared" si="91"/>
        <v>0</v>
      </c>
      <c r="AX295" s="397">
        <f t="shared" si="92"/>
        <v>0</v>
      </c>
      <c r="AY295" s="32"/>
      <c r="AZ295" s="32"/>
      <c r="BA295" s="423" t="str">
        <f t="shared" si="93"/>
        <v xml:space="preserve"> </v>
      </c>
    </row>
    <row r="296" spans="1:53" s="339" customFormat="1" ht="15" x14ac:dyDescent="0.2">
      <c r="A296" s="32"/>
      <c r="B296" s="32"/>
      <c r="C296" s="410">
        <f t="shared" si="94"/>
        <v>275</v>
      </c>
      <c r="D296" s="424"/>
      <c r="E296" s="424"/>
      <c r="F296" s="424"/>
      <c r="G296" s="410"/>
      <c r="H296" s="410"/>
      <c r="I296" s="413" t="str">
        <f t="shared" si="95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83"/>
        <v>-</v>
      </c>
      <c r="M296" s="425"/>
      <c r="N296" s="425"/>
      <c r="O296" s="160" t="str">
        <f t="shared" si="96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97"/>
        <v>OK</v>
      </c>
      <c r="AI296" s="22">
        <f t="shared" si="84"/>
        <v>0</v>
      </c>
      <c r="AJ296" s="22">
        <f t="shared" si="85"/>
        <v>0</v>
      </c>
      <c r="AK296" s="22">
        <f t="shared" si="86"/>
        <v>0</v>
      </c>
      <c r="AL296" s="22">
        <f t="shared" si="87"/>
        <v>0</v>
      </c>
      <c r="AM296" s="22">
        <f t="shared" si="88"/>
        <v>0</v>
      </c>
      <c r="AN296" s="22">
        <f t="shared" si="98"/>
        <v>0</v>
      </c>
      <c r="AO296" s="418" t="b">
        <f t="shared" si="99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89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90"/>
        <v>0</v>
      </c>
      <c r="AW296" s="67">
        <f t="shared" si="91"/>
        <v>0</v>
      </c>
      <c r="AX296" s="397">
        <f t="shared" si="92"/>
        <v>0</v>
      </c>
      <c r="AY296" s="32"/>
      <c r="AZ296" s="32"/>
      <c r="BA296" s="423" t="str">
        <f t="shared" si="93"/>
        <v xml:space="preserve"> </v>
      </c>
    </row>
    <row r="297" spans="1:53" s="339" customFormat="1" ht="15" x14ac:dyDescent="0.2">
      <c r="A297" s="32"/>
      <c r="B297" s="32"/>
      <c r="C297" s="410">
        <f t="shared" si="94"/>
        <v>276</v>
      </c>
      <c r="D297" s="424"/>
      <c r="E297" s="424"/>
      <c r="F297" s="424"/>
      <c r="G297" s="410"/>
      <c r="H297" s="410"/>
      <c r="I297" s="413" t="str">
        <f t="shared" si="95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83"/>
        <v>-</v>
      </c>
      <c r="M297" s="425"/>
      <c r="N297" s="425"/>
      <c r="O297" s="160" t="str">
        <f t="shared" si="96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97"/>
        <v>OK</v>
      </c>
      <c r="AI297" s="22">
        <f t="shared" si="84"/>
        <v>0</v>
      </c>
      <c r="AJ297" s="22">
        <f t="shared" si="85"/>
        <v>0</v>
      </c>
      <c r="AK297" s="22">
        <f t="shared" si="86"/>
        <v>0</v>
      </c>
      <c r="AL297" s="22">
        <f t="shared" si="87"/>
        <v>0</v>
      </c>
      <c r="AM297" s="22">
        <f t="shared" si="88"/>
        <v>0</v>
      </c>
      <c r="AN297" s="22">
        <f t="shared" si="98"/>
        <v>0</v>
      </c>
      <c r="AO297" s="418" t="b">
        <f t="shared" si="99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89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90"/>
        <v>0</v>
      </c>
      <c r="AW297" s="67">
        <f t="shared" si="91"/>
        <v>0</v>
      </c>
      <c r="AX297" s="397">
        <f t="shared" si="92"/>
        <v>0</v>
      </c>
      <c r="AY297" s="32"/>
      <c r="AZ297" s="32"/>
      <c r="BA297" s="423" t="str">
        <f t="shared" si="93"/>
        <v xml:space="preserve"> </v>
      </c>
    </row>
    <row r="298" spans="1:53" s="339" customFormat="1" ht="15" x14ac:dyDescent="0.2">
      <c r="A298" s="32"/>
      <c r="B298" s="32"/>
      <c r="C298" s="410">
        <f t="shared" si="94"/>
        <v>277</v>
      </c>
      <c r="D298" s="424"/>
      <c r="E298" s="424"/>
      <c r="F298" s="424"/>
      <c r="G298" s="410"/>
      <c r="H298" s="410"/>
      <c r="I298" s="413" t="str">
        <f t="shared" si="95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83"/>
        <v>-</v>
      </c>
      <c r="M298" s="425"/>
      <c r="N298" s="425"/>
      <c r="O298" s="160" t="str">
        <f t="shared" si="96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97"/>
        <v>OK</v>
      </c>
      <c r="AI298" s="22">
        <f t="shared" si="84"/>
        <v>0</v>
      </c>
      <c r="AJ298" s="22">
        <f t="shared" si="85"/>
        <v>0</v>
      </c>
      <c r="AK298" s="22">
        <f t="shared" si="86"/>
        <v>0</v>
      </c>
      <c r="AL298" s="22">
        <f t="shared" si="87"/>
        <v>0</v>
      </c>
      <c r="AM298" s="22">
        <f t="shared" si="88"/>
        <v>0</v>
      </c>
      <c r="AN298" s="22">
        <f t="shared" si="98"/>
        <v>0</v>
      </c>
      <c r="AO298" s="418" t="b">
        <f t="shared" si="99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89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90"/>
        <v>0</v>
      </c>
      <c r="AW298" s="67">
        <f t="shared" si="91"/>
        <v>0</v>
      </c>
      <c r="AX298" s="397">
        <f t="shared" si="92"/>
        <v>0</v>
      </c>
      <c r="AY298" s="32"/>
      <c r="AZ298" s="32"/>
      <c r="BA298" s="423" t="str">
        <f t="shared" si="93"/>
        <v xml:space="preserve"> </v>
      </c>
    </row>
    <row r="299" spans="1:53" s="339" customFormat="1" ht="15" x14ac:dyDescent="0.2">
      <c r="A299" s="32"/>
      <c r="B299" s="32"/>
      <c r="C299" s="410">
        <f t="shared" si="94"/>
        <v>278</v>
      </c>
      <c r="D299" s="424"/>
      <c r="E299" s="424"/>
      <c r="F299" s="424"/>
      <c r="G299" s="410"/>
      <c r="H299" s="410"/>
      <c r="I299" s="413" t="str">
        <f t="shared" si="95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83"/>
        <v>-</v>
      </c>
      <c r="M299" s="425"/>
      <c r="N299" s="425"/>
      <c r="O299" s="160" t="str">
        <f t="shared" si="96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97"/>
        <v>OK</v>
      </c>
      <c r="AI299" s="22">
        <f t="shared" si="84"/>
        <v>0</v>
      </c>
      <c r="AJ299" s="22">
        <f t="shared" si="85"/>
        <v>0</v>
      </c>
      <c r="AK299" s="22">
        <f t="shared" si="86"/>
        <v>0</v>
      </c>
      <c r="AL299" s="22">
        <f t="shared" si="87"/>
        <v>0</v>
      </c>
      <c r="AM299" s="22">
        <f t="shared" si="88"/>
        <v>0</v>
      </c>
      <c r="AN299" s="22">
        <f t="shared" si="98"/>
        <v>0</v>
      </c>
      <c r="AO299" s="418" t="b">
        <f t="shared" si="99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89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90"/>
        <v>0</v>
      </c>
      <c r="AW299" s="67">
        <f t="shared" si="91"/>
        <v>0</v>
      </c>
      <c r="AX299" s="397">
        <f t="shared" si="92"/>
        <v>0</v>
      </c>
      <c r="AY299" s="32"/>
      <c r="AZ299" s="32"/>
      <c r="BA299" s="423" t="str">
        <f t="shared" si="93"/>
        <v xml:space="preserve"> </v>
      </c>
    </row>
    <row r="300" spans="1:53" s="339" customFormat="1" ht="15" x14ac:dyDescent="0.2">
      <c r="A300" s="32"/>
      <c r="B300" s="32"/>
      <c r="C300" s="410">
        <f t="shared" si="94"/>
        <v>279</v>
      </c>
      <c r="D300" s="424"/>
      <c r="E300" s="424"/>
      <c r="F300" s="424"/>
      <c r="G300" s="410"/>
      <c r="H300" s="410"/>
      <c r="I300" s="413" t="str">
        <f t="shared" si="95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83"/>
        <v>-</v>
      </c>
      <c r="M300" s="425"/>
      <c r="N300" s="425"/>
      <c r="O300" s="160" t="str">
        <f t="shared" si="96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97"/>
        <v>OK</v>
      </c>
      <c r="AI300" s="22">
        <f t="shared" si="84"/>
        <v>0</v>
      </c>
      <c r="AJ300" s="22">
        <f t="shared" si="85"/>
        <v>0</v>
      </c>
      <c r="AK300" s="22">
        <f t="shared" si="86"/>
        <v>0</v>
      </c>
      <c r="AL300" s="22">
        <f t="shared" si="87"/>
        <v>0</v>
      </c>
      <c r="AM300" s="22">
        <f t="shared" si="88"/>
        <v>0</v>
      </c>
      <c r="AN300" s="22">
        <f t="shared" si="98"/>
        <v>0</v>
      </c>
      <c r="AO300" s="418" t="b">
        <f t="shared" si="99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89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90"/>
        <v>0</v>
      </c>
      <c r="AW300" s="67">
        <f t="shared" si="91"/>
        <v>0</v>
      </c>
      <c r="AX300" s="397">
        <f t="shared" si="92"/>
        <v>0</v>
      </c>
      <c r="AY300" s="32"/>
      <c r="AZ300" s="32"/>
      <c r="BA300" s="423" t="str">
        <f t="shared" si="93"/>
        <v xml:space="preserve"> </v>
      </c>
    </row>
    <row r="301" spans="1:53" s="339" customFormat="1" ht="15" x14ac:dyDescent="0.2">
      <c r="A301" s="32"/>
      <c r="B301" s="32"/>
      <c r="C301" s="410">
        <f t="shared" si="94"/>
        <v>280</v>
      </c>
      <c r="D301" s="424"/>
      <c r="E301" s="424"/>
      <c r="F301" s="424"/>
      <c r="G301" s="410"/>
      <c r="H301" s="410"/>
      <c r="I301" s="413" t="str">
        <f t="shared" si="95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83"/>
        <v>-</v>
      </c>
      <c r="M301" s="425"/>
      <c r="N301" s="425"/>
      <c r="O301" s="160" t="str">
        <f t="shared" si="96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97"/>
        <v>OK</v>
      </c>
      <c r="AI301" s="22">
        <f t="shared" si="84"/>
        <v>0</v>
      </c>
      <c r="AJ301" s="22">
        <f t="shared" si="85"/>
        <v>0</v>
      </c>
      <c r="AK301" s="22">
        <f t="shared" si="86"/>
        <v>0</v>
      </c>
      <c r="AL301" s="22">
        <f t="shared" si="87"/>
        <v>0</v>
      </c>
      <c r="AM301" s="22">
        <f t="shared" si="88"/>
        <v>0</v>
      </c>
      <c r="AN301" s="22">
        <f t="shared" si="98"/>
        <v>0</v>
      </c>
      <c r="AO301" s="418" t="b">
        <f t="shared" si="99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89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90"/>
        <v>0</v>
      </c>
      <c r="AW301" s="67">
        <f t="shared" si="91"/>
        <v>0</v>
      </c>
      <c r="AX301" s="397">
        <f t="shared" si="92"/>
        <v>0</v>
      </c>
      <c r="AY301" s="32"/>
      <c r="AZ301" s="32"/>
      <c r="BA301" s="423" t="str">
        <f t="shared" si="93"/>
        <v xml:space="preserve"> </v>
      </c>
    </row>
    <row r="302" spans="1:53" s="339" customFormat="1" ht="15" x14ac:dyDescent="0.2">
      <c r="A302" s="32"/>
      <c r="B302" s="32"/>
      <c r="C302" s="410">
        <f t="shared" si="94"/>
        <v>281</v>
      </c>
      <c r="D302" s="424"/>
      <c r="E302" s="424"/>
      <c r="F302" s="424"/>
      <c r="G302" s="410"/>
      <c r="H302" s="410"/>
      <c r="I302" s="413" t="str">
        <f t="shared" si="95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83"/>
        <v>-</v>
      </c>
      <c r="M302" s="425"/>
      <c r="N302" s="425"/>
      <c r="O302" s="160" t="str">
        <f t="shared" si="96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97"/>
        <v>OK</v>
      </c>
      <c r="AI302" s="22">
        <f t="shared" si="84"/>
        <v>0</v>
      </c>
      <c r="AJ302" s="22">
        <f t="shared" si="85"/>
        <v>0</v>
      </c>
      <c r="AK302" s="22">
        <f t="shared" si="86"/>
        <v>0</v>
      </c>
      <c r="AL302" s="22">
        <f t="shared" si="87"/>
        <v>0</v>
      </c>
      <c r="AM302" s="22">
        <f t="shared" si="88"/>
        <v>0</v>
      </c>
      <c r="AN302" s="22">
        <f t="shared" si="98"/>
        <v>0</v>
      </c>
      <c r="AO302" s="418" t="b">
        <f t="shared" si="99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89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90"/>
        <v>0</v>
      </c>
      <c r="AW302" s="67">
        <f t="shared" si="91"/>
        <v>0</v>
      </c>
      <c r="AX302" s="397">
        <f t="shared" si="92"/>
        <v>0</v>
      </c>
      <c r="AY302" s="32"/>
      <c r="AZ302" s="32"/>
      <c r="BA302" s="423" t="str">
        <f t="shared" si="93"/>
        <v xml:space="preserve"> </v>
      </c>
    </row>
    <row r="303" spans="1:53" s="339" customFormat="1" ht="15" x14ac:dyDescent="0.2">
      <c r="A303" s="32"/>
      <c r="B303" s="32"/>
      <c r="C303" s="410">
        <f t="shared" si="94"/>
        <v>282</v>
      </c>
      <c r="D303" s="424"/>
      <c r="E303" s="424"/>
      <c r="F303" s="424"/>
      <c r="G303" s="410"/>
      <c r="H303" s="410"/>
      <c r="I303" s="413" t="str">
        <f t="shared" si="95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83"/>
        <v>-</v>
      </c>
      <c r="M303" s="425"/>
      <c r="N303" s="425"/>
      <c r="O303" s="160" t="str">
        <f t="shared" si="96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97"/>
        <v>OK</v>
      </c>
      <c r="AI303" s="22">
        <f t="shared" si="84"/>
        <v>0</v>
      </c>
      <c r="AJ303" s="22">
        <f t="shared" si="85"/>
        <v>0</v>
      </c>
      <c r="AK303" s="22">
        <f t="shared" si="86"/>
        <v>0</v>
      </c>
      <c r="AL303" s="22">
        <f t="shared" si="87"/>
        <v>0</v>
      </c>
      <c r="AM303" s="22">
        <f t="shared" si="88"/>
        <v>0</v>
      </c>
      <c r="AN303" s="22">
        <f t="shared" si="98"/>
        <v>0</v>
      </c>
      <c r="AO303" s="418" t="b">
        <f t="shared" si="99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89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90"/>
        <v>0</v>
      </c>
      <c r="AW303" s="67">
        <f t="shared" si="91"/>
        <v>0</v>
      </c>
      <c r="AX303" s="397">
        <f t="shared" si="92"/>
        <v>0</v>
      </c>
      <c r="AY303" s="32"/>
      <c r="AZ303" s="32"/>
      <c r="BA303" s="423" t="str">
        <f t="shared" si="93"/>
        <v xml:space="preserve"> </v>
      </c>
    </row>
    <row r="304" spans="1:53" s="339" customFormat="1" ht="15" x14ac:dyDescent="0.2">
      <c r="A304" s="32"/>
      <c r="B304" s="32"/>
      <c r="C304" s="410">
        <f t="shared" si="94"/>
        <v>283</v>
      </c>
      <c r="D304" s="424"/>
      <c r="E304" s="424"/>
      <c r="F304" s="424"/>
      <c r="G304" s="410"/>
      <c r="H304" s="410"/>
      <c r="I304" s="413" t="str">
        <f t="shared" si="95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83"/>
        <v>-</v>
      </c>
      <c r="M304" s="425"/>
      <c r="N304" s="425"/>
      <c r="O304" s="160" t="str">
        <f t="shared" si="96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97"/>
        <v>OK</v>
      </c>
      <c r="AI304" s="22">
        <f t="shared" si="84"/>
        <v>0</v>
      </c>
      <c r="AJ304" s="22">
        <f t="shared" si="85"/>
        <v>0</v>
      </c>
      <c r="AK304" s="22">
        <f t="shared" si="86"/>
        <v>0</v>
      </c>
      <c r="AL304" s="22">
        <f t="shared" si="87"/>
        <v>0</v>
      </c>
      <c r="AM304" s="22">
        <f t="shared" si="88"/>
        <v>0</v>
      </c>
      <c r="AN304" s="22">
        <f t="shared" si="98"/>
        <v>0</v>
      </c>
      <c r="AO304" s="418" t="b">
        <f t="shared" si="99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89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90"/>
        <v>0</v>
      </c>
      <c r="AW304" s="67">
        <f t="shared" si="91"/>
        <v>0</v>
      </c>
      <c r="AX304" s="397">
        <f t="shared" si="92"/>
        <v>0</v>
      </c>
      <c r="AY304" s="32"/>
      <c r="AZ304" s="32"/>
      <c r="BA304" s="423" t="str">
        <f t="shared" si="93"/>
        <v xml:space="preserve"> </v>
      </c>
    </row>
    <row r="305" spans="1:53" s="339" customFormat="1" ht="15" x14ac:dyDescent="0.2">
      <c r="A305" s="32"/>
      <c r="B305" s="32"/>
      <c r="C305" s="410">
        <f t="shared" si="94"/>
        <v>284</v>
      </c>
      <c r="D305" s="424"/>
      <c r="E305" s="424"/>
      <c r="F305" s="424"/>
      <c r="G305" s="410"/>
      <c r="H305" s="410"/>
      <c r="I305" s="413" t="str">
        <f t="shared" si="95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83"/>
        <v>-</v>
      </c>
      <c r="M305" s="425"/>
      <c r="N305" s="425"/>
      <c r="O305" s="160" t="str">
        <f t="shared" si="96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97"/>
        <v>OK</v>
      </c>
      <c r="AI305" s="22">
        <f t="shared" si="84"/>
        <v>0</v>
      </c>
      <c r="AJ305" s="22">
        <f t="shared" si="85"/>
        <v>0</v>
      </c>
      <c r="AK305" s="22">
        <f t="shared" si="86"/>
        <v>0</v>
      </c>
      <c r="AL305" s="22">
        <f t="shared" si="87"/>
        <v>0</v>
      </c>
      <c r="AM305" s="22">
        <f t="shared" si="88"/>
        <v>0</v>
      </c>
      <c r="AN305" s="22">
        <f t="shared" si="98"/>
        <v>0</v>
      </c>
      <c r="AO305" s="418" t="b">
        <f t="shared" si="99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89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90"/>
        <v>0</v>
      </c>
      <c r="AW305" s="67">
        <f t="shared" si="91"/>
        <v>0</v>
      </c>
      <c r="AX305" s="397">
        <f t="shared" si="92"/>
        <v>0</v>
      </c>
      <c r="AY305" s="32"/>
      <c r="AZ305" s="32"/>
      <c r="BA305" s="423" t="str">
        <f t="shared" si="93"/>
        <v xml:space="preserve"> </v>
      </c>
    </row>
    <row r="306" spans="1:53" s="339" customFormat="1" ht="15" x14ac:dyDescent="0.2">
      <c r="A306" s="32"/>
      <c r="B306" s="32"/>
      <c r="C306" s="410">
        <f t="shared" si="94"/>
        <v>285</v>
      </c>
      <c r="D306" s="424"/>
      <c r="E306" s="424"/>
      <c r="F306" s="424"/>
      <c r="G306" s="410"/>
      <c r="H306" s="410"/>
      <c r="I306" s="413" t="str">
        <f t="shared" si="95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83"/>
        <v>-</v>
      </c>
      <c r="M306" s="425"/>
      <c r="N306" s="425"/>
      <c r="O306" s="160" t="str">
        <f t="shared" si="96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97"/>
        <v>OK</v>
      </c>
      <c r="AI306" s="22">
        <f t="shared" si="84"/>
        <v>0</v>
      </c>
      <c r="AJ306" s="22">
        <f t="shared" si="85"/>
        <v>0</v>
      </c>
      <c r="AK306" s="22">
        <f t="shared" si="86"/>
        <v>0</v>
      </c>
      <c r="AL306" s="22">
        <f t="shared" si="87"/>
        <v>0</v>
      </c>
      <c r="AM306" s="22">
        <f t="shared" si="88"/>
        <v>0</v>
      </c>
      <c r="AN306" s="22">
        <f t="shared" si="98"/>
        <v>0</v>
      </c>
      <c r="AO306" s="418" t="b">
        <f t="shared" si="99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89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90"/>
        <v>0</v>
      </c>
      <c r="AW306" s="67">
        <f t="shared" si="91"/>
        <v>0</v>
      </c>
      <c r="AX306" s="397">
        <f t="shared" si="92"/>
        <v>0</v>
      </c>
      <c r="AY306" s="32"/>
      <c r="AZ306" s="32"/>
      <c r="BA306" s="423" t="str">
        <f t="shared" si="93"/>
        <v xml:space="preserve"> </v>
      </c>
    </row>
    <row r="307" spans="1:53" s="339" customFormat="1" ht="15" x14ac:dyDescent="0.2">
      <c r="A307" s="32"/>
      <c r="B307" s="32"/>
      <c r="C307" s="410">
        <f t="shared" si="94"/>
        <v>286</v>
      </c>
      <c r="D307" s="424"/>
      <c r="E307" s="424"/>
      <c r="F307" s="424"/>
      <c r="G307" s="410"/>
      <c r="H307" s="410"/>
      <c r="I307" s="413" t="str">
        <f t="shared" si="95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83"/>
        <v>-</v>
      </c>
      <c r="M307" s="425"/>
      <c r="N307" s="425"/>
      <c r="O307" s="160" t="str">
        <f t="shared" si="96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97"/>
        <v>OK</v>
      </c>
      <c r="AI307" s="22">
        <f t="shared" si="84"/>
        <v>0</v>
      </c>
      <c r="AJ307" s="22">
        <f t="shared" si="85"/>
        <v>0</v>
      </c>
      <c r="AK307" s="22">
        <f t="shared" si="86"/>
        <v>0</v>
      </c>
      <c r="AL307" s="22">
        <f t="shared" si="87"/>
        <v>0</v>
      </c>
      <c r="AM307" s="22">
        <f t="shared" si="88"/>
        <v>0</v>
      </c>
      <c r="AN307" s="22">
        <f t="shared" si="98"/>
        <v>0</v>
      </c>
      <c r="AO307" s="418" t="b">
        <f t="shared" si="99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89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90"/>
        <v>0</v>
      </c>
      <c r="AW307" s="67">
        <f t="shared" si="91"/>
        <v>0</v>
      </c>
      <c r="AX307" s="397">
        <f t="shared" si="92"/>
        <v>0</v>
      </c>
      <c r="AY307" s="32"/>
      <c r="AZ307" s="32"/>
      <c r="BA307" s="423" t="str">
        <f t="shared" si="93"/>
        <v xml:space="preserve"> </v>
      </c>
    </row>
    <row r="308" spans="1:53" s="339" customFormat="1" ht="15" x14ac:dyDescent="0.2">
      <c r="A308" s="32"/>
      <c r="B308" s="32"/>
      <c r="C308" s="410">
        <f t="shared" si="94"/>
        <v>287</v>
      </c>
      <c r="D308" s="424"/>
      <c r="E308" s="424"/>
      <c r="F308" s="424"/>
      <c r="G308" s="410"/>
      <c r="H308" s="410"/>
      <c r="I308" s="413" t="str">
        <f t="shared" si="95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83"/>
        <v>-</v>
      </c>
      <c r="M308" s="425"/>
      <c r="N308" s="425"/>
      <c r="O308" s="160" t="str">
        <f t="shared" si="96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97"/>
        <v>OK</v>
      </c>
      <c r="AI308" s="22">
        <f t="shared" si="84"/>
        <v>0</v>
      </c>
      <c r="AJ308" s="22">
        <f t="shared" si="85"/>
        <v>0</v>
      </c>
      <c r="AK308" s="22">
        <f t="shared" si="86"/>
        <v>0</v>
      </c>
      <c r="AL308" s="22">
        <f t="shared" si="87"/>
        <v>0</v>
      </c>
      <c r="AM308" s="22">
        <f t="shared" si="88"/>
        <v>0</v>
      </c>
      <c r="AN308" s="22">
        <f t="shared" si="98"/>
        <v>0</v>
      </c>
      <c r="AO308" s="418" t="b">
        <f t="shared" si="99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89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90"/>
        <v>0</v>
      </c>
      <c r="AW308" s="67">
        <f t="shared" si="91"/>
        <v>0</v>
      </c>
      <c r="AX308" s="397">
        <f t="shared" si="92"/>
        <v>0</v>
      </c>
      <c r="AY308" s="32"/>
      <c r="AZ308" s="32"/>
      <c r="BA308" s="423" t="str">
        <f t="shared" si="93"/>
        <v xml:space="preserve"> </v>
      </c>
    </row>
    <row r="309" spans="1:53" s="339" customFormat="1" ht="15" x14ac:dyDescent="0.2">
      <c r="A309" s="32"/>
      <c r="B309" s="32"/>
      <c r="C309" s="410">
        <f t="shared" si="94"/>
        <v>288</v>
      </c>
      <c r="D309" s="424"/>
      <c r="E309" s="424"/>
      <c r="F309" s="424"/>
      <c r="G309" s="410"/>
      <c r="H309" s="410"/>
      <c r="I309" s="413" t="str">
        <f t="shared" si="95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83"/>
        <v>-</v>
      </c>
      <c r="M309" s="425"/>
      <c r="N309" s="425"/>
      <c r="O309" s="160" t="str">
        <f t="shared" si="96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97"/>
        <v>OK</v>
      </c>
      <c r="AI309" s="22">
        <f t="shared" si="84"/>
        <v>0</v>
      </c>
      <c r="AJ309" s="22">
        <f t="shared" si="85"/>
        <v>0</v>
      </c>
      <c r="AK309" s="22">
        <f t="shared" si="86"/>
        <v>0</v>
      </c>
      <c r="AL309" s="22">
        <f t="shared" si="87"/>
        <v>0</v>
      </c>
      <c r="AM309" s="22">
        <f t="shared" si="88"/>
        <v>0</v>
      </c>
      <c r="AN309" s="22">
        <f t="shared" si="98"/>
        <v>0</v>
      </c>
      <c r="AO309" s="418" t="b">
        <f t="shared" si="99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89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90"/>
        <v>0</v>
      </c>
      <c r="AW309" s="67">
        <f t="shared" si="91"/>
        <v>0</v>
      </c>
      <c r="AX309" s="397">
        <f t="shared" si="92"/>
        <v>0</v>
      </c>
      <c r="AY309" s="32"/>
      <c r="AZ309" s="32"/>
      <c r="BA309" s="423" t="str">
        <f t="shared" si="93"/>
        <v xml:space="preserve"> </v>
      </c>
    </row>
    <row r="310" spans="1:53" s="339" customFormat="1" ht="15" x14ac:dyDescent="0.2">
      <c r="A310" s="32"/>
      <c r="B310" s="32"/>
      <c r="C310" s="410">
        <f t="shared" si="94"/>
        <v>289</v>
      </c>
      <c r="D310" s="424"/>
      <c r="E310" s="424"/>
      <c r="F310" s="424"/>
      <c r="G310" s="410"/>
      <c r="H310" s="410"/>
      <c r="I310" s="413" t="str">
        <f t="shared" si="95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83"/>
        <v>-</v>
      </c>
      <c r="M310" s="425"/>
      <c r="N310" s="425"/>
      <c r="O310" s="160" t="str">
        <f t="shared" si="96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97"/>
        <v>OK</v>
      </c>
      <c r="AI310" s="22">
        <f t="shared" si="84"/>
        <v>0</v>
      </c>
      <c r="AJ310" s="22">
        <f t="shared" si="85"/>
        <v>0</v>
      </c>
      <c r="AK310" s="22">
        <f t="shared" si="86"/>
        <v>0</v>
      </c>
      <c r="AL310" s="22">
        <f t="shared" si="87"/>
        <v>0</v>
      </c>
      <c r="AM310" s="22">
        <f t="shared" si="88"/>
        <v>0</v>
      </c>
      <c r="AN310" s="22">
        <f t="shared" si="98"/>
        <v>0</v>
      </c>
      <c r="AO310" s="418" t="b">
        <f t="shared" si="99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89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90"/>
        <v>0</v>
      </c>
      <c r="AW310" s="67">
        <f t="shared" si="91"/>
        <v>0</v>
      </c>
      <c r="AX310" s="397">
        <f t="shared" si="92"/>
        <v>0</v>
      </c>
      <c r="AY310" s="32"/>
      <c r="AZ310" s="32"/>
      <c r="BA310" s="423" t="str">
        <f t="shared" si="93"/>
        <v xml:space="preserve"> </v>
      </c>
    </row>
    <row r="311" spans="1:53" s="339" customFormat="1" ht="15" x14ac:dyDescent="0.2">
      <c r="A311" s="32"/>
      <c r="B311" s="32"/>
      <c r="C311" s="410">
        <f t="shared" si="94"/>
        <v>290</v>
      </c>
      <c r="D311" s="424"/>
      <c r="E311" s="424"/>
      <c r="F311" s="424"/>
      <c r="G311" s="410"/>
      <c r="H311" s="410"/>
      <c r="I311" s="413" t="str">
        <f t="shared" si="95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83"/>
        <v>-</v>
      </c>
      <c r="M311" s="425"/>
      <c r="N311" s="425"/>
      <c r="O311" s="160" t="str">
        <f t="shared" si="96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97"/>
        <v>OK</v>
      </c>
      <c r="AI311" s="22">
        <f t="shared" si="84"/>
        <v>0</v>
      </c>
      <c r="AJ311" s="22">
        <f t="shared" si="85"/>
        <v>0</v>
      </c>
      <c r="AK311" s="22">
        <f t="shared" si="86"/>
        <v>0</v>
      </c>
      <c r="AL311" s="22">
        <f t="shared" si="87"/>
        <v>0</v>
      </c>
      <c r="AM311" s="22">
        <f t="shared" si="88"/>
        <v>0</v>
      </c>
      <c r="AN311" s="22">
        <f t="shared" si="98"/>
        <v>0</v>
      </c>
      <c r="AO311" s="418" t="b">
        <f t="shared" si="99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89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90"/>
        <v>0</v>
      </c>
      <c r="AW311" s="67">
        <f t="shared" si="91"/>
        <v>0</v>
      </c>
      <c r="AX311" s="397">
        <f t="shared" si="92"/>
        <v>0</v>
      </c>
      <c r="AY311" s="32"/>
      <c r="AZ311" s="32"/>
      <c r="BA311" s="423" t="str">
        <f t="shared" si="93"/>
        <v xml:space="preserve"> </v>
      </c>
    </row>
    <row r="312" spans="1:53" s="339" customFormat="1" ht="15" x14ac:dyDescent="0.2">
      <c r="A312" s="32"/>
      <c r="B312" s="32"/>
      <c r="C312" s="410">
        <f t="shared" si="94"/>
        <v>291</v>
      </c>
      <c r="D312" s="424"/>
      <c r="E312" s="424"/>
      <c r="F312" s="424"/>
      <c r="G312" s="410"/>
      <c r="H312" s="410"/>
      <c r="I312" s="413" t="str">
        <f t="shared" si="95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83"/>
        <v>-</v>
      </c>
      <c r="M312" s="425"/>
      <c r="N312" s="425"/>
      <c r="O312" s="160" t="str">
        <f t="shared" si="96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97"/>
        <v>OK</v>
      </c>
      <c r="AI312" s="22">
        <f t="shared" si="84"/>
        <v>0</v>
      </c>
      <c r="AJ312" s="22">
        <f t="shared" si="85"/>
        <v>0</v>
      </c>
      <c r="AK312" s="22">
        <f t="shared" si="86"/>
        <v>0</v>
      </c>
      <c r="AL312" s="22">
        <f t="shared" si="87"/>
        <v>0</v>
      </c>
      <c r="AM312" s="22">
        <f t="shared" si="88"/>
        <v>0</v>
      </c>
      <c r="AN312" s="22">
        <f t="shared" si="98"/>
        <v>0</v>
      </c>
      <c r="AO312" s="418" t="b">
        <f t="shared" si="99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89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90"/>
        <v>0</v>
      </c>
      <c r="AW312" s="67">
        <f t="shared" si="91"/>
        <v>0</v>
      </c>
      <c r="AX312" s="397">
        <f t="shared" si="92"/>
        <v>0</v>
      </c>
      <c r="AY312" s="32"/>
      <c r="AZ312" s="32"/>
      <c r="BA312" s="423" t="str">
        <f t="shared" si="93"/>
        <v xml:space="preserve"> </v>
      </c>
    </row>
    <row r="313" spans="1:53" s="339" customFormat="1" ht="15" x14ac:dyDescent="0.2">
      <c r="A313" s="32"/>
      <c r="B313" s="32"/>
      <c r="C313" s="410">
        <f t="shared" si="94"/>
        <v>292</v>
      </c>
      <c r="D313" s="424"/>
      <c r="E313" s="424"/>
      <c r="F313" s="424"/>
      <c r="G313" s="410"/>
      <c r="H313" s="410"/>
      <c r="I313" s="413" t="str">
        <f t="shared" si="95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83"/>
        <v>-</v>
      </c>
      <c r="M313" s="425"/>
      <c r="N313" s="425"/>
      <c r="O313" s="160" t="str">
        <f t="shared" si="96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97"/>
        <v>OK</v>
      </c>
      <c r="AI313" s="22">
        <f t="shared" si="84"/>
        <v>0</v>
      </c>
      <c r="AJ313" s="22">
        <f t="shared" si="85"/>
        <v>0</v>
      </c>
      <c r="AK313" s="22">
        <f t="shared" si="86"/>
        <v>0</v>
      </c>
      <c r="AL313" s="22">
        <f t="shared" si="87"/>
        <v>0</v>
      </c>
      <c r="AM313" s="22">
        <f t="shared" si="88"/>
        <v>0</v>
      </c>
      <c r="AN313" s="22">
        <f t="shared" si="98"/>
        <v>0</v>
      </c>
      <c r="AO313" s="418" t="b">
        <f t="shared" si="99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89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90"/>
        <v>0</v>
      </c>
      <c r="AW313" s="67">
        <f t="shared" si="91"/>
        <v>0</v>
      </c>
      <c r="AX313" s="397">
        <f t="shared" si="92"/>
        <v>0</v>
      </c>
      <c r="AY313" s="32"/>
      <c r="AZ313" s="32"/>
      <c r="BA313" s="423" t="str">
        <f t="shared" si="93"/>
        <v xml:space="preserve"> </v>
      </c>
    </row>
    <row r="314" spans="1:53" s="339" customFormat="1" ht="15" x14ac:dyDescent="0.2">
      <c r="A314" s="32"/>
      <c r="B314" s="32"/>
      <c r="C314" s="410">
        <f t="shared" si="94"/>
        <v>293</v>
      </c>
      <c r="D314" s="424"/>
      <c r="E314" s="424"/>
      <c r="F314" s="424"/>
      <c r="G314" s="410"/>
      <c r="H314" s="410"/>
      <c r="I314" s="413" t="str">
        <f t="shared" si="95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83"/>
        <v>-</v>
      </c>
      <c r="M314" s="425"/>
      <c r="N314" s="425"/>
      <c r="O314" s="160" t="str">
        <f t="shared" si="96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97"/>
        <v>OK</v>
      </c>
      <c r="AI314" s="22">
        <f t="shared" si="84"/>
        <v>0</v>
      </c>
      <c r="AJ314" s="22">
        <f t="shared" si="85"/>
        <v>0</v>
      </c>
      <c r="AK314" s="22">
        <f t="shared" si="86"/>
        <v>0</v>
      </c>
      <c r="AL314" s="22">
        <f t="shared" si="87"/>
        <v>0</v>
      </c>
      <c r="AM314" s="22">
        <f t="shared" si="88"/>
        <v>0</v>
      </c>
      <c r="AN314" s="22">
        <f t="shared" si="98"/>
        <v>0</v>
      </c>
      <c r="AO314" s="418" t="b">
        <f t="shared" si="99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89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90"/>
        <v>0</v>
      </c>
      <c r="AW314" s="67">
        <f t="shared" si="91"/>
        <v>0</v>
      </c>
      <c r="AX314" s="397">
        <f t="shared" si="92"/>
        <v>0</v>
      </c>
      <c r="AY314" s="32"/>
      <c r="AZ314" s="32"/>
      <c r="BA314" s="423" t="str">
        <f t="shared" si="93"/>
        <v xml:space="preserve"> </v>
      </c>
    </row>
    <row r="315" spans="1:53" s="339" customFormat="1" ht="15" x14ac:dyDescent="0.2">
      <c r="A315" s="32"/>
      <c r="B315" s="32"/>
      <c r="C315" s="410">
        <f t="shared" si="94"/>
        <v>294</v>
      </c>
      <c r="D315" s="424"/>
      <c r="E315" s="424"/>
      <c r="F315" s="424"/>
      <c r="G315" s="410"/>
      <c r="H315" s="410"/>
      <c r="I315" s="413" t="str">
        <f t="shared" si="95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83"/>
        <v>-</v>
      </c>
      <c r="M315" s="425"/>
      <c r="N315" s="425"/>
      <c r="O315" s="160" t="str">
        <f t="shared" si="96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97"/>
        <v>OK</v>
      </c>
      <c r="AI315" s="22">
        <f t="shared" si="84"/>
        <v>0</v>
      </c>
      <c r="AJ315" s="22">
        <f t="shared" si="85"/>
        <v>0</v>
      </c>
      <c r="AK315" s="22">
        <f t="shared" si="86"/>
        <v>0</v>
      </c>
      <c r="AL315" s="22">
        <f t="shared" si="87"/>
        <v>0</v>
      </c>
      <c r="AM315" s="22">
        <f t="shared" si="88"/>
        <v>0</v>
      </c>
      <c r="AN315" s="22">
        <f t="shared" si="98"/>
        <v>0</v>
      </c>
      <c r="AO315" s="418" t="b">
        <f t="shared" si="99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89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90"/>
        <v>0</v>
      </c>
      <c r="AW315" s="67">
        <f t="shared" si="91"/>
        <v>0</v>
      </c>
      <c r="AX315" s="397">
        <f t="shared" si="92"/>
        <v>0</v>
      </c>
      <c r="AY315" s="32"/>
      <c r="AZ315" s="32"/>
      <c r="BA315" s="423" t="str">
        <f t="shared" si="93"/>
        <v xml:space="preserve"> </v>
      </c>
    </row>
    <row r="316" spans="1:53" s="339" customFormat="1" ht="15" x14ac:dyDescent="0.2">
      <c r="A316" s="32"/>
      <c r="B316" s="32"/>
      <c r="C316" s="410">
        <f t="shared" si="94"/>
        <v>295</v>
      </c>
      <c r="D316" s="424"/>
      <c r="E316" s="424"/>
      <c r="F316" s="424"/>
      <c r="G316" s="410"/>
      <c r="H316" s="410"/>
      <c r="I316" s="413" t="str">
        <f t="shared" si="95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83"/>
        <v>-</v>
      </c>
      <c r="M316" s="425"/>
      <c r="N316" s="425"/>
      <c r="O316" s="160" t="str">
        <f t="shared" si="96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97"/>
        <v>OK</v>
      </c>
      <c r="AI316" s="22">
        <f t="shared" si="84"/>
        <v>0</v>
      </c>
      <c r="AJ316" s="22">
        <f t="shared" si="85"/>
        <v>0</v>
      </c>
      <c r="AK316" s="22">
        <f t="shared" si="86"/>
        <v>0</v>
      </c>
      <c r="AL316" s="22">
        <f t="shared" si="87"/>
        <v>0</v>
      </c>
      <c r="AM316" s="22">
        <f t="shared" si="88"/>
        <v>0</v>
      </c>
      <c r="AN316" s="22">
        <f t="shared" si="98"/>
        <v>0</v>
      </c>
      <c r="AO316" s="418" t="b">
        <f t="shared" si="99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89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90"/>
        <v>0</v>
      </c>
      <c r="AW316" s="67">
        <f t="shared" si="91"/>
        <v>0</v>
      </c>
      <c r="AX316" s="397">
        <f t="shared" si="92"/>
        <v>0</v>
      </c>
      <c r="AY316" s="32"/>
      <c r="AZ316" s="32"/>
      <c r="BA316" s="423" t="str">
        <f t="shared" si="93"/>
        <v xml:space="preserve"> </v>
      </c>
    </row>
    <row r="317" spans="1:53" s="339" customFormat="1" ht="15" x14ac:dyDescent="0.2">
      <c r="A317" s="32"/>
      <c r="B317" s="32"/>
      <c r="C317" s="410">
        <f t="shared" si="94"/>
        <v>296</v>
      </c>
      <c r="D317" s="424"/>
      <c r="E317" s="424"/>
      <c r="F317" s="424"/>
      <c r="G317" s="410"/>
      <c r="H317" s="410"/>
      <c r="I317" s="413" t="str">
        <f t="shared" si="95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83"/>
        <v>-</v>
      </c>
      <c r="M317" s="425"/>
      <c r="N317" s="425"/>
      <c r="O317" s="160" t="str">
        <f t="shared" si="96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97"/>
        <v>OK</v>
      </c>
      <c r="AI317" s="22">
        <f t="shared" si="84"/>
        <v>0</v>
      </c>
      <c r="AJ317" s="22">
        <f t="shared" si="85"/>
        <v>0</v>
      </c>
      <c r="AK317" s="22">
        <f t="shared" si="86"/>
        <v>0</v>
      </c>
      <c r="AL317" s="22">
        <f t="shared" si="87"/>
        <v>0</v>
      </c>
      <c r="AM317" s="22">
        <f t="shared" si="88"/>
        <v>0</v>
      </c>
      <c r="AN317" s="22">
        <f t="shared" si="98"/>
        <v>0</v>
      </c>
      <c r="AO317" s="418" t="b">
        <f t="shared" si="99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89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90"/>
        <v>0</v>
      </c>
      <c r="AW317" s="67">
        <f t="shared" si="91"/>
        <v>0</v>
      </c>
      <c r="AX317" s="397">
        <f t="shared" si="92"/>
        <v>0</v>
      </c>
      <c r="AY317" s="32"/>
      <c r="AZ317" s="32"/>
      <c r="BA317" s="423" t="str">
        <f t="shared" si="93"/>
        <v xml:space="preserve"> </v>
      </c>
    </row>
    <row r="318" spans="1:53" s="339" customFormat="1" ht="15" x14ac:dyDescent="0.2">
      <c r="A318" s="32"/>
      <c r="B318" s="32"/>
      <c r="C318" s="410">
        <f t="shared" si="94"/>
        <v>297</v>
      </c>
      <c r="D318" s="424"/>
      <c r="E318" s="424"/>
      <c r="F318" s="424"/>
      <c r="G318" s="410"/>
      <c r="H318" s="410"/>
      <c r="I318" s="413" t="str">
        <f t="shared" si="95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83"/>
        <v>-</v>
      </c>
      <c r="M318" s="425"/>
      <c r="N318" s="425"/>
      <c r="O318" s="160" t="str">
        <f t="shared" si="96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97"/>
        <v>OK</v>
      </c>
      <c r="AI318" s="22">
        <f t="shared" si="84"/>
        <v>0</v>
      </c>
      <c r="AJ318" s="22">
        <f t="shared" si="85"/>
        <v>0</v>
      </c>
      <c r="AK318" s="22">
        <f t="shared" si="86"/>
        <v>0</v>
      </c>
      <c r="AL318" s="22">
        <f t="shared" si="87"/>
        <v>0</v>
      </c>
      <c r="AM318" s="22">
        <f t="shared" si="88"/>
        <v>0</v>
      </c>
      <c r="AN318" s="22">
        <f t="shared" si="98"/>
        <v>0</v>
      </c>
      <c r="AO318" s="418" t="b">
        <f t="shared" si="99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89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90"/>
        <v>0</v>
      </c>
      <c r="AW318" s="67">
        <f t="shared" si="91"/>
        <v>0</v>
      </c>
      <c r="AX318" s="397">
        <f t="shared" si="92"/>
        <v>0</v>
      </c>
      <c r="AY318" s="32"/>
      <c r="AZ318" s="32"/>
      <c r="BA318" s="423" t="str">
        <f t="shared" si="93"/>
        <v xml:space="preserve"> </v>
      </c>
    </row>
    <row r="319" spans="1:53" s="339" customFormat="1" ht="15" x14ac:dyDescent="0.2">
      <c r="A319" s="32"/>
      <c r="B319" s="32"/>
      <c r="C319" s="410">
        <f t="shared" si="94"/>
        <v>298</v>
      </c>
      <c r="D319" s="424"/>
      <c r="E319" s="424"/>
      <c r="F319" s="424"/>
      <c r="G319" s="410"/>
      <c r="H319" s="410"/>
      <c r="I319" s="413" t="str">
        <f t="shared" si="95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83"/>
        <v>-</v>
      </c>
      <c r="M319" s="425"/>
      <c r="N319" s="425"/>
      <c r="O319" s="160" t="str">
        <f t="shared" si="96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97"/>
        <v>OK</v>
      </c>
      <c r="AI319" s="22">
        <f t="shared" si="84"/>
        <v>0</v>
      </c>
      <c r="AJ319" s="22">
        <f t="shared" si="85"/>
        <v>0</v>
      </c>
      <c r="AK319" s="22">
        <f t="shared" si="86"/>
        <v>0</v>
      </c>
      <c r="AL319" s="22">
        <f t="shared" si="87"/>
        <v>0</v>
      </c>
      <c r="AM319" s="22">
        <f t="shared" si="88"/>
        <v>0</v>
      </c>
      <c r="AN319" s="22">
        <f t="shared" si="98"/>
        <v>0</v>
      </c>
      <c r="AO319" s="418" t="b">
        <f t="shared" si="99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89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90"/>
        <v>0</v>
      </c>
      <c r="AW319" s="67">
        <f t="shared" si="91"/>
        <v>0</v>
      </c>
      <c r="AX319" s="397">
        <f t="shared" si="92"/>
        <v>0</v>
      </c>
      <c r="AY319" s="32"/>
      <c r="AZ319" s="32"/>
      <c r="BA319" s="423" t="str">
        <f t="shared" si="93"/>
        <v xml:space="preserve"> </v>
      </c>
    </row>
    <row r="320" spans="1:53" s="339" customFormat="1" ht="15" x14ac:dyDescent="0.2">
      <c r="A320" s="32"/>
      <c r="B320" s="32"/>
      <c r="C320" s="410">
        <f t="shared" si="94"/>
        <v>299</v>
      </c>
      <c r="D320" s="424"/>
      <c r="E320" s="424"/>
      <c r="F320" s="424"/>
      <c r="G320" s="410"/>
      <c r="H320" s="410"/>
      <c r="I320" s="413" t="str">
        <f t="shared" si="95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83"/>
        <v>-</v>
      </c>
      <c r="M320" s="425"/>
      <c r="N320" s="425"/>
      <c r="O320" s="160" t="str">
        <f t="shared" si="96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97"/>
        <v>OK</v>
      </c>
      <c r="AI320" s="22">
        <f t="shared" si="84"/>
        <v>0</v>
      </c>
      <c r="AJ320" s="22">
        <f t="shared" si="85"/>
        <v>0</v>
      </c>
      <c r="AK320" s="22">
        <f t="shared" si="86"/>
        <v>0</v>
      </c>
      <c r="AL320" s="22">
        <f t="shared" si="87"/>
        <v>0</v>
      </c>
      <c r="AM320" s="22">
        <f t="shared" si="88"/>
        <v>0</v>
      </c>
      <c r="AN320" s="22">
        <f t="shared" si="98"/>
        <v>0</v>
      </c>
      <c r="AO320" s="418" t="b">
        <f t="shared" si="99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89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90"/>
        <v>0</v>
      </c>
      <c r="AW320" s="67">
        <f t="shared" si="91"/>
        <v>0</v>
      </c>
      <c r="AX320" s="397">
        <f t="shared" si="92"/>
        <v>0</v>
      </c>
      <c r="AY320" s="32"/>
      <c r="AZ320" s="32"/>
      <c r="BA320" s="423" t="str">
        <f t="shared" si="93"/>
        <v xml:space="preserve"> </v>
      </c>
    </row>
    <row r="321" spans="1:53" s="339" customFormat="1" ht="15" x14ac:dyDescent="0.2">
      <c r="A321" s="32"/>
      <c r="B321" s="32"/>
      <c r="C321" s="410">
        <f t="shared" si="94"/>
        <v>300</v>
      </c>
      <c r="D321" s="424"/>
      <c r="E321" s="424"/>
      <c r="F321" s="424"/>
      <c r="G321" s="410"/>
      <c r="H321" s="410"/>
      <c r="I321" s="413" t="str">
        <f t="shared" si="95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83"/>
        <v>-</v>
      </c>
      <c r="M321" s="425"/>
      <c r="N321" s="425"/>
      <c r="O321" s="160" t="str">
        <f t="shared" si="96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97"/>
        <v>OK</v>
      </c>
      <c r="AI321" s="22">
        <f t="shared" si="84"/>
        <v>0</v>
      </c>
      <c r="AJ321" s="22">
        <f t="shared" si="85"/>
        <v>0</v>
      </c>
      <c r="AK321" s="22">
        <f t="shared" si="86"/>
        <v>0</v>
      </c>
      <c r="AL321" s="22">
        <f t="shared" si="87"/>
        <v>0</v>
      </c>
      <c r="AM321" s="22">
        <f t="shared" si="88"/>
        <v>0</v>
      </c>
      <c r="AN321" s="22">
        <f t="shared" si="98"/>
        <v>0</v>
      </c>
      <c r="AO321" s="418" t="b">
        <f t="shared" si="99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89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90"/>
        <v>0</v>
      </c>
      <c r="AW321" s="67">
        <f t="shared" si="91"/>
        <v>0</v>
      </c>
      <c r="AX321" s="397">
        <f t="shared" si="92"/>
        <v>0</v>
      </c>
      <c r="AY321" s="32"/>
      <c r="AZ321" s="32"/>
      <c r="BA321" s="423" t="str">
        <f t="shared" si="93"/>
        <v xml:space="preserve"> </v>
      </c>
    </row>
    <row r="322" spans="1:53" s="339" customFormat="1" ht="15" x14ac:dyDescent="0.2">
      <c r="A322" s="32"/>
      <c r="B322" s="32"/>
      <c r="C322" s="410">
        <f t="shared" si="94"/>
        <v>301</v>
      </c>
      <c r="D322" s="424"/>
      <c r="E322" s="424"/>
      <c r="F322" s="424"/>
      <c r="G322" s="410"/>
      <c r="H322" s="410"/>
      <c r="I322" s="413" t="str">
        <f t="shared" si="95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83"/>
        <v>-</v>
      </c>
      <c r="M322" s="425"/>
      <c r="N322" s="425"/>
      <c r="O322" s="160" t="str">
        <f t="shared" si="96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97"/>
        <v>OK</v>
      </c>
      <c r="AI322" s="22">
        <f t="shared" si="84"/>
        <v>0</v>
      </c>
      <c r="AJ322" s="22">
        <f t="shared" si="85"/>
        <v>0</v>
      </c>
      <c r="AK322" s="22">
        <f t="shared" si="86"/>
        <v>0</v>
      </c>
      <c r="AL322" s="22">
        <f t="shared" si="87"/>
        <v>0</v>
      </c>
      <c r="AM322" s="22">
        <f t="shared" si="88"/>
        <v>0</v>
      </c>
      <c r="AN322" s="22">
        <f t="shared" si="98"/>
        <v>0</v>
      </c>
      <c r="AO322" s="418" t="b">
        <f t="shared" si="99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89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90"/>
        <v>0</v>
      </c>
      <c r="AW322" s="67">
        <f t="shared" si="91"/>
        <v>0</v>
      </c>
      <c r="AX322" s="397">
        <f t="shared" si="92"/>
        <v>0</v>
      </c>
      <c r="AY322" s="32"/>
      <c r="AZ322" s="32"/>
      <c r="BA322" s="423" t="str">
        <f t="shared" si="93"/>
        <v xml:space="preserve"> </v>
      </c>
    </row>
    <row r="323" spans="1:53" s="339" customFormat="1" ht="15" x14ac:dyDescent="0.2">
      <c r="A323" s="32"/>
      <c r="B323" s="32"/>
      <c r="C323" s="410">
        <f t="shared" si="94"/>
        <v>302</v>
      </c>
      <c r="D323" s="424"/>
      <c r="E323" s="424"/>
      <c r="F323" s="424"/>
      <c r="G323" s="410"/>
      <c r="H323" s="410"/>
      <c r="I323" s="413" t="str">
        <f t="shared" si="95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83"/>
        <v>-</v>
      </c>
      <c r="M323" s="425"/>
      <c r="N323" s="425"/>
      <c r="O323" s="160" t="str">
        <f t="shared" si="96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97"/>
        <v>OK</v>
      </c>
      <c r="AI323" s="22">
        <f t="shared" si="84"/>
        <v>0</v>
      </c>
      <c r="AJ323" s="22">
        <f t="shared" si="85"/>
        <v>0</v>
      </c>
      <c r="AK323" s="22">
        <f t="shared" si="86"/>
        <v>0</v>
      </c>
      <c r="AL323" s="22">
        <f t="shared" si="87"/>
        <v>0</v>
      </c>
      <c r="AM323" s="22">
        <f t="shared" si="88"/>
        <v>0</v>
      </c>
      <c r="AN323" s="22">
        <f t="shared" si="98"/>
        <v>0</v>
      </c>
      <c r="AO323" s="418" t="b">
        <f t="shared" si="99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89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90"/>
        <v>0</v>
      </c>
      <c r="AW323" s="67">
        <f t="shared" si="91"/>
        <v>0</v>
      </c>
      <c r="AX323" s="397">
        <f t="shared" si="92"/>
        <v>0</v>
      </c>
      <c r="AY323" s="32"/>
      <c r="AZ323" s="32"/>
      <c r="BA323" s="423" t="str">
        <f t="shared" si="93"/>
        <v xml:space="preserve"> </v>
      </c>
    </row>
    <row r="324" spans="1:53" s="339" customFormat="1" ht="15" x14ac:dyDescent="0.2">
      <c r="A324" s="32"/>
      <c r="B324" s="32"/>
      <c r="C324" s="410">
        <f t="shared" si="94"/>
        <v>303</v>
      </c>
      <c r="D324" s="424"/>
      <c r="E324" s="424"/>
      <c r="F324" s="424"/>
      <c r="G324" s="410"/>
      <c r="H324" s="410"/>
      <c r="I324" s="413" t="str">
        <f t="shared" si="95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83"/>
        <v>-</v>
      </c>
      <c r="M324" s="425"/>
      <c r="N324" s="425"/>
      <c r="O324" s="160" t="str">
        <f t="shared" si="96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97"/>
        <v>OK</v>
      </c>
      <c r="AI324" s="22">
        <f t="shared" si="84"/>
        <v>0</v>
      </c>
      <c r="AJ324" s="22">
        <f t="shared" si="85"/>
        <v>0</v>
      </c>
      <c r="AK324" s="22">
        <f t="shared" si="86"/>
        <v>0</v>
      </c>
      <c r="AL324" s="22">
        <f t="shared" si="87"/>
        <v>0</v>
      </c>
      <c r="AM324" s="22">
        <f t="shared" si="88"/>
        <v>0</v>
      </c>
      <c r="AN324" s="22">
        <f t="shared" si="98"/>
        <v>0</v>
      </c>
      <c r="AO324" s="418" t="b">
        <f t="shared" si="99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89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90"/>
        <v>0</v>
      </c>
      <c r="AW324" s="67">
        <f t="shared" si="91"/>
        <v>0</v>
      </c>
      <c r="AX324" s="397">
        <f t="shared" si="92"/>
        <v>0</v>
      </c>
      <c r="AY324" s="32"/>
      <c r="AZ324" s="32"/>
      <c r="BA324" s="423" t="str">
        <f t="shared" si="93"/>
        <v xml:space="preserve"> </v>
      </c>
    </row>
    <row r="325" spans="1:53" s="339" customFormat="1" ht="15" x14ac:dyDescent="0.2">
      <c r="A325" s="32"/>
      <c r="B325" s="32"/>
      <c r="C325" s="410">
        <f t="shared" si="94"/>
        <v>304</v>
      </c>
      <c r="D325" s="424"/>
      <c r="E325" s="424"/>
      <c r="F325" s="424"/>
      <c r="G325" s="410"/>
      <c r="H325" s="410"/>
      <c r="I325" s="413" t="str">
        <f t="shared" si="95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83"/>
        <v>-</v>
      </c>
      <c r="M325" s="425"/>
      <c r="N325" s="425"/>
      <c r="O325" s="160" t="str">
        <f t="shared" si="96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97"/>
        <v>OK</v>
      </c>
      <c r="AI325" s="22">
        <f t="shared" si="84"/>
        <v>0</v>
      </c>
      <c r="AJ325" s="22">
        <f t="shared" si="85"/>
        <v>0</v>
      </c>
      <c r="AK325" s="22">
        <f t="shared" si="86"/>
        <v>0</v>
      </c>
      <c r="AL325" s="22">
        <f t="shared" si="87"/>
        <v>0</v>
      </c>
      <c r="AM325" s="22">
        <f t="shared" si="88"/>
        <v>0</v>
      </c>
      <c r="AN325" s="22">
        <f t="shared" si="98"/>
        <v>0</v>
      </c>
      <c r="AO325" s="418" t="b">
        <f t="shared" si="99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89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90"/>
        <v>0</v>
      </c>
      <c r="AW325" s="67">
        <f t="shared" si="91"/>
        <v>0</v>
      </c>
      <c r="AX325" s="397">
        <f t="shared" si="92"/>
        <v>0</v>
      </c>
      <c r="AY325" s="32"/>
      <c r="AZ325" s="32"/>
      <c r="BA325" s="423" t="str">
        <f t="shared" si="93"/>
        <v xml:space="preserve"> </v>
      </c>
    </row>
    <row r="326" spans="1:53" s="339" customFormat="1" ht="15" x14ac:dyDescent="0.2">
      <c r="A326" s="32"/>
      <c r="B326" s="32"/>
      <c r="C326" s="410">
        <f t="shared" si="94"/>
        <v>305</v>
      </c>
      <c r="D326" s="424"/>
      <c r="E326" s="424"/>
      <c r="F326" s="424"/>
      <c r="G326" s="410"/>
      <c r="H326" s="410"/>
      <c r="I326" s="413" t="str">
        <f t="shared" si="95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83"/>
        <v>-</v>
      </c>
      <c r="M326" s="425"/>
      <c r="N326" s="425"/>
      <c r="O326" s="160" t="str">
        <f t="shared" si="96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97"/>
        <v>OK</v>
      </c>
      <c r="AI326" s="22">
        <f t="shared" si="84"/>
        <v>0</v>
      </c>
      <c r="AJ326" s="22">
        <f t="shared" si="85"/>
        <v>0</v>
      </c>
      <c r="AK326" s="22">
        <f t="shared" si="86"/>
        <v>0</v>
      </c>
      <c r="AL326" s="22">
        <f t="shared" si="87"/>
        <v>0</v>
      </c>
      <c r="AM326" s="22">
        <f t="shared" si="88"/>
        <v>0</v>
      </c>
      <c r="AN326" s="22">
        <f t="shared" si="98"/>
        <v>0</v>
      </c>
      <c r="AO326" s="418" t="b">
        <f t="shared" si="99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89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90"/>
        <v>0</v>
      </c>
      <c r="AW326" s="67">
        <f t="shared" si="91"/>
        <v>0</v>
      </c>
      <c r="AX326" s="397">
        <f t="shared" si="92"/>
        <v>0</v>
      </c>
      <c r="AY326" s="32"/>
      <c r="AZ326" s="32"/>
      <c r="BA326" s="423" t="str">
        <f t="shared" si="93"/>
        <v xml:space="preserve"> </v>
      </c>
    </row>
    <row r="327" spans="1:53" s="339" customFormat="1" ht="15" x14ac:dyDescent="0.2">
      <c r="A327" s="32"/>
      <c r="B327" s="32"/>
      <c r="C327" s="410">
        <f t="shared" si="94"/>
        <v>306</v>
      </c>
      <c r="D327" s="424"/>
      <c r="E327" s="424"/>
      <c r="F327" s="424"/>
      <c r="G327" s="410"/>
      <c r="H327" s="410"/>
      <c r="I327" s="413" t="str">
        <f t="shared" si="95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83"/>
        <v>-</v>
      </c>
      <c r="M327" s="425"/>
      <c r="N327" s="425"/>
      <c r="O327" s="160" t="str">
        <f t="shared" si="96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97"/>
        <v>OK</v>
      </c>
      <c r="AI327" s="22">
        <f t="shared" si="84"/>
        <v>0</v>
      </c>
      <c r="AJ327" s="22">
        <f t="shared" si="85"/>
        <v>0</v>
      </c>
      <c r="AK327" s="22">
        <f t="shared" si="86"/>
        <v>0</v>
      </c>
      <c r="AL327" s="22">
        <f t="shared" si="87"/>
        <v>0</v>
      </c>
      <c r="AM327" s="22">
        <f t="shared" si="88"/>
        <v>0</v>
      </c>
      <c r="AN327" s="22">
        <f t="shared" si="98"/>
        <v>0</v>
      </c>
      <c r="AO327" s="418" t="b">
        <f t="shared" si="99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89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90"/>
        <v>0</v>
      </c>
      <c r="AW327" s="67">
        <f t="shared" si="91"/>
        <v>0</v>
      </c>
      <c r="AX327" s="397">
        <f t="shared" si="92"/>
        <v>0</v>
      </c>
      <c r="AY327" s="32"/>
      <c r="AZ327" s="32"/>
      <c r="BA327" s="423" t="str">
        <f t="shared" si="93"/>
        <v xml:space="preserve"> </v>
      </c>
    </row>
    <row r="328" spans="1:53" s="339" customFormat="1" ht="15" x14ac:dyDescent="0.2">
      <c r="A328" s="32"/>
      <c r="B328" s="32"/>
      <c r="C328" s="410">
        <f t="shared" si="94"/>
        <v>307</v>
      </c>
      <c r="D328" s="424"/>
      <c r="E328" s="424"/>
      <c r="F328" s="424"/>
      <c r="G328" s="410"/>
      <c r="H328" s="410"/>
      <c r="I328" s="413" t="str">
        <f t="shared" si="95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83"/>
        <v>-</v>
      </c>
      <c r="M328" s="425"/>
      <c r="N328" s="425"/>
      <c r="O328" s="160" t="str">
        <f t="shared" si="96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97"/>
        <v>OK</v>
      </c>
      <c r="AI328" s="22">
        <f t="shared" si="84"/>
        <v>0</v>
      </c>
      <c r="AJ328" s="22">
        <f t="shared" si="85"/>
        <v>0</v>
      </c>
      <c r="AK328" s="22">
        <f t="shared" si="86"/>
        <v>0</v>
      </c>
      <c r="AL328" s="22">
        <f t="shared" si="87"/>
        <v>0</v>
      </c>
      <c r="AM328" s="22">
        <f t="shared" si="88"/>
        <v>0</v>
      </c>
      <c r="AN328" s="22">
        <f t="shared" si="98"/>
        <v>0</v>
      </c>
      <c r="AO328" s="418" t="b">
        <f t="shared" si="99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89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90"/>
        <v>0</v>
      </c>
      <c r="AW328" s="67">
        <f t="shared" si="91"/>
        <v>0</v>
      </c>
      <c r="AX328" s="397">
        <f t="shared" si="92"/>
        <v>0</v>
      </c>
      <c r="AY328" s="32"/>
      <c r="AZ328" s="32"/>
      <c r="BA328" s="423" t="str">
        <f t="shared" si="93"/>
        <v xml:space="preserve"> </v>
      </c>
    </row>
    <row r="329" spans="1:53" s="339" customFormat="1" ht="15" x14ac:dyDescent="0.2">
      <c r="A329" s="32"/>
      <c r="B329" s="32"/>
      <c r="C329" s="410">
        <f t="shared" si="94"/>
        <v>308</v>
      </c>
      <c r="D329" s="424"/>
      <c r="E329" s="424"/>
      <c r="F329" s="424"/>
      <c r="G329" s="410"/>
      <c r="H329" s="410"/>
      <c r="I329" s="413" t="str">
        <f t="shared" si="95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83"/>
        <v>-</v>
      </c>
      <c r="M329" s="425"/>
      <c r="N329" s="425"/>
      <c r="O329" s="160" t="str">
        <f t="shared" si="96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97"/>
        <v>OK</v>
      </c>
      <c r="AI329" s="22">
        <f t="shared" si="84"/>
        <v>0</v>
      </c>
      <c r="AJ329" s="22">
        <f t="shared" si="85"/>
        <v>0</v>
      </c>
      <c r="AK329" s="22">
        <f t="shared" si="86"/>
        <v>0</v>
      </c>
      <c r="AL329" s="22">
        <f t="shared" si="87"/>
        <v>0</v>
      </c>
      <c r="AM329" s="22">
        <f t="shared" si="88"/>
        <v>0</v>
      </c>
      <c r="AN329" s="22">
        <f t="shared" si="98"/>
        <v>0</v>
      </c>
      <c r="AO329" s="418" t="b">
        <f t="shared" si="99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89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90"/>
        <v>0</v>
      </c>
      <c r="AW329" s="67">
        <f t="shared" si="91"/>
        <v>0</v>
      </c>
      <c r="AX329" s="397">
        <f t="shared" si="92"/>
        <v>0</v>
      </c>
      <c r="AY329" s="32"/>
      <c r="AZ329" s="32"/>
      <c r="BA329" s="423" t="str">
        <f t="shared" si="93"/>
        <v xml:space="preserve"> </v>
      </c>
    </row>
    <row r="330" spans="1:53" s="339" customFormat="1" ht="15" x14ac:dyDescent="0.2">
      <c r="A330" s="32"/>
      <c r="B330" s="32"/>
      <c r="C330" s="410">
        <f t="shared" si="94"/>
        <v>309</v>
      </c>
      <c r="D330" s="424"/>
      <c r="E330" s="424"/>
      <c r="F330" s="424"/>
      <c r="G330" s="410"/>
      <c r="H330" s="410"/>
      <c r="I330" s="413" t="str">
        <f t="shared" si="95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83"/>
        <v>-</v>
      </c>
      <c r="M330" s="425"/>
      <c r="N330" s="425"/>
      <c r="O330" s="160" t="str">
        <f t="shared" si="96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97"/>
        <v>OK</v>
      </c>
      <c r="AI330" s="22">
        <f t="shared" si="84"/>
        <v>0</v>
      </c>
      <c r="AJ330" s="22">
        <f t="shared" si="85"/>
        <v>0</v>
      </c>
      <c r="AK330" s="22">
        <f t="shared" si="86"/>
        <v>0</v>
      </c>
      <c r="AL330" s="22">
        <f t="shared" si="87"/>
        <v>0</v>
      </c>
      <c r="AM330" s="22">
        <f t="shared" si="88"/>
        <v>0</v>
      </c>
      <c r="AN330" s="22">
        <f t="shared" si="98"/>
        <v>0</v>
      </c>
      <c r="AO330" s="418" t="b">
        <f t="shared" si="99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89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90"/>
        <v>0</v>
      </c>
      <c r="AW330" s="67">
        <f t="shared" si="91"/>
        <v>0</v>
      </c>
      <c r="AX330" s="397">
        <f t="shared" si="92"/>
        <v>0</v>
      </c>
      <c r="AY330" s="32"/>
      <c r="AZ330" s="32"/>
      <c r="BA330" s="423" t="str">
        <f t="shared" si="93"/>
        <v xml:space="preserve"> </v>
      </c>
    </row>
    <row r="331" spans="1:53" s="339" customFormat="1" ht="15" x14ac:dyDescent="0.2">
      <c r="A331" s="32"/>
      <c r="B331" s="32"/>
      <c r="C331" s="410">
        <f t="shared" si="94"/>
        <v>310</v>
      </c>
      <c r="D331" s="424"/>
      <c r="E331" s="424"/>
      <c r="F331" s="424"/>
      <c r="G331" s="410"/>
      <c r="H331" s="410"/>
      <c r="I331" s="413" t="str">
        <f t="shared" si="95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83"/>
        <v>-</v>
      </c>
      <c r="M331" s="425"/>
      <c r="N331" s="425"/>
      <c r="O331" s="160" t="str">
        <f t="shared" si="96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97"/>
        <v>OK</v>
      </c>
      <c r="AI331" s="22">
        <f t="shared" si="84"/>
        <v>0</v>
      </c>
      <c r="AJ331" s="22">
        <f t="shared" si="85"/>
        <v>0</v>
      </c>
      <c r="AK331" s="22">
        <f t="shared" si="86"/>
        <v>0</v>
      </c>
      <c r="AL331" s="22">
        <f t="shared" si="87"/>
        <v>0</v>
      </c>
      <c r="AM331" s="22">
        <f t="shared" si="88"/>
        <v>0</v>
      </c>
      <c r="AN331" s="22">
        <f t="shared" si="98"/>
        <v>0</v>
      </c>
      <c r="AO331" s="418" t="b">
        <f t="shared" si="99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89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90"/>
        <v>0</v>
      </c>
      <c r="AW331" s="67">
        <f t="shared" si="91"/>
        <v>0</v>
      </c>
      <c r="AX331" s="397">
        <f t="shared" si="92"/>
        <v>0</v>
      </c>
      <c r="AY331" s="32"/>
      <c r="AZ331" s="32"/>
      <c r="BA331" s="423" t="str">
        <f t="shared" si="93"/>
        <v xml:space="preserve"> </v>
      </c>
    </row>
    <row r="332" spans="1:53" s="339" customFormat="1" ht="15" x14ac:dyDescent="0.2">
      <c r="A332" s="32"/>
      <c r="B332" s="32"/>
      <c r="C332" s="410">
        <f t="shared" si="94"/>
        <v>311</v>
      </c>
      <c r="D332" s="424"/>
      <c r="E332" s="424"/>
      <c r="F332" s="424"/>
      <c r="G332" s="410"/>
      <c r="H332" s="410"/>
      <c r="I332" s="413" t="str">
        <f t="shared" si="95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83"/>
        <v>-</v>
      </c>
      <c r="M332" s="425"/>
      <c r="N332" s="425"/>
      <c r="O332" s="160" t="str">
        <f t="shared" si="96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97"/>
        <v>OK</v>
      </c>
      <c r="AI332" s="22">
        <f t="shared" si="84"/>
        <v>0</v>
      </c>
      <c r="AJ332" s="22">
        <f t="shared" si="85"/>
        <v>0</v>
      </c>
      <c r="AK332" s="22">
        <f t="shared" si="86"/>
        <v>0</v>
      </c>
      <c r="AL332" s="22">
        <f t="shared" si="87"/>
        <v>0</v>
      </c>
      <c r="AM332" s="22">
        <f t="shared" si="88"/>
        <v>0</v>
      </c>
      <c r="AN332" s="22">
        <f t="shared" si="98"/>
        <v>0</v>
      </c>
      <c r="AO332" s="418" t="b">
        <f t="shared" si="99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89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90"/>
        <v>0</v>
      </c>
      <c r="AW332" s="67">
        <f t="shared" si="91"/>
        <v>0</v>
      </c>
      <c r="AX332" s="397">
        <f t="shared" si="92"/>
        <v>0</v>
      </c>
      <c r="AY332" s="32"/>
      <c r="AZ332" s="32"/>
      <c r="BA332" s="423" t="str">
        <f t="shared" si="93"/>
        <v xml:space="preserve"> </v>
      </c>
    </row>
    <row r="333" spans="1:53" s="339" customFormat="1" ht="15" x14ac:dyDescent="0.2">
      <c r="A333" s="32"/>
      <c r="B333" s="32"/>
      <c r="C333" s="410">
        <f t="shared" si="94"/>
        <v>312</v>
      </c>
      <c r="D333" s="424"/>
      <c r="E333" s="424"/>
      <c r="F333" s="424"/>
      <c r="G333" s="410"/>
      <c r="H333" s="410"/>
      <c r="I333" s="413" t="str">
        <f t="shared" si="95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83"/>
        <v>-</v>
      </c>
      <c r="M333" s="425"/>
      <c r="N333" s="425"/>
      <c r="O333" s="160" t="str">
        <f t="shared" si="96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97"/>
        <v>OK</v>
      </c>
      <c r="AI333" s="22">
        <f t="shared" si="84"/>
        <v>0</v>
      </c>
      <c r="AJ333" s="22">
        <f t="shared" si="85"/>
        <v>0</v>
      </c>
      <c r="AK333" s="22">
        <f t="shared" si="86"/>
        <v>0</v>
      </c>
      <c r="AL333" s="22">
        <f t="shared" si="87"/>
        <v>0</v>
      </c>
      <c r="AM333" s="22">
        <f t="shared" si="88"/>
        <v>0</v>
      </c>
      <c r="AN333" s="22">
        <f t="shared" si="98"/>
        <v>0</v>
      </c>
      <c r="AO333" s="418" t="b">
        <f t="shared" si="99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89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90"/>
        <v>0</v>
      </c>
      <c r="AW333" s="67">
        <f t="shared" si="91"/>
        <v>0</v>
      </c>
      <c r="AX333" s="397">
        <f t="shared" si="92"/>
        <v>0</v>
      </c>
      <c r="AY333" s="32"/>
      <c r="AZ333" s="32"/>
      <c r="BA333" s="423" t="str">
        <f t="shared" si="93"/>
        <v xml:space="preserve"> </v>
      </c>
    </row>
    <row r="334" spans="1:53" s="339" customFormat="1" ht="15" x14ac:dyDescent="0.2">
      <c r="A334" s="32"/>
      <c r="B334" s="32"/>
      <c r="C334" s="410">
        <f t="shared" si="94"/>
        <v>313</v>
      </c>
      <c r="D334" s="424"/>
      <c r="E334" s="424"/>
      <c r="F334" s="424"/>
      <c r="G334" s="410"/>
      <c r="H334" s="410"/>
      <c r="I334" s="413" t="str">
        <f t="shared" si="95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83"/>
        <v>-</v>
      </c>
      <c r="M334" s="425"/>
      <c r="N334" s="425"/>
      <c r="O334" s="160" t="str">
        <f t="shared" si="96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97"/>
        <v>OK</v>
      </c>
      <c r="AI334" s="22">
        <f t="shared" si="84"/>
        <v>0</v>
      </c>
      <c r="AJ334" s="22">
        <f t="shared" si="85"/>
        <v>0</v>
      </c>
      <c r="AK334" s="22">
        <f t="shared" si="86"/>
        <v>0</v>
      </c>
      <c r="AL334" s="22">
        <f t="shared" si="87"/>
        <v>0</v>
      </c>
      <c r="AM334" s="22">
        <f t="shared" si="88"/>
        <v>0</v>
      </c>
      <c r="AN334" s="22">
        <f t="shared" si="98"/>
        <v>0</v>
      </c>
      <c r="AO334" s="418" t="b">
        <f t="shared" si="99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89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90"/>
        <v>0</v>
      </c>
      <c r="AW334" s="67">
        <f t="shared" si="91"/>
        <v>0</v>
      </c>
      <c r="AX334" s="397">
        <f t="shared" si="92"/>
        <v>0</v>
      </c>
      <c r="AY334" s="32"/>
      <c r="AZ334" s="32"/>
      <c r="BA334" s="423" t="str">
        <f t="shared" si="93"/>
        <v xml:space="preserve"> </v>
      </c>
    </row>
    <row r="335" spans="1:53" s="339" customFormat="1" ht="15" x14ac:dyDescent="0.2">
      <c r="A335" s="32"/>
      <c r="B335" s="32"/>
      <c r="C335" s="410">
        <f t="shared" si="94"/>
        <v>314</v>
      </c>
      <c r="D335" s="424"/>
      <c r="E335" s="424"/>
      <c r="F335" s="424"/>
      <c r="G335" s="410"/>
      <c r="H335" s="410"/>
      <c r="I335" s="413" t="str">
        <f t="shared" si="95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83"/>
        <v>-</v>
      </c>
      <c r="M335" s="425"/>
      <c r="N335" s="425"/>
      <c r="O335" s="160" t="str">
        <f t="shared" si="96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97"/>
        <v>OK</v>
      </c>
      <c r="AI335" s="22">
        <f t="shared" si="84"/>
        <v>0</v>
      </c>
      <c r="AJ335" s="22">
        <f t="shared" si="85"/>
        <v>0</v>
      </c>
      <c r="AK335" s="22">
        <f t="shared" si="86"/>
        <v>0</v>
      </c>
      <c r="AL335" s="22">
        <f t="shared" si="87"/>
        <v>0</v>
      </c>
      <c r="AM335" s="22">
        <f t="shared" si="88"/>
        <v>0</v>
      </c>
      <c r="AN335" s="22">
        <f t="shared" si="98"/>
        <v>0</v>
      </c>
      <c r="AO335" s="418" t="b">
        <f t="shared" si="99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89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90"/>
        <v>0</v>
      </c>
      <c r="AW335" s="67">
        <f t="shared" si="91"/>
        <v>0</v>
      </c>
      <c r="AX335" s="397">
        <f t="shared" si="92"/>
        <v>0</v>
      </c>
      <c r="AY335" s="32"/>
      <c r="AZ335" s="32"/>
      <c r="BA335" s="423" t="str">
        <f t="shared" si="93"/>
        <v xml:space="preserve"> </v>
      </c>
    </row>
    <row r="336" spans="1:53" s="339" customFormat="1" ht="15" x14ac:dyDescent="0.2">
      <c r="A336" s="32"/>
      <c r="B336" s="32"/>
      <c r="C336" s="410">
        <f t="shared" si="94"/>
        <v>315</v>
      </c>
      <c r="D336" s="424"/>
      <c r="E336" s="424"/>
      <c r="F336" s="424"/>
      <c r="G336" s="410"/>
      <c r="H336" s="410"/>
      <c r="I336" s="413" t="str">
        <f t="shared" si="95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83"/>
        <v>-</v>
      </c>
      <c r="M336" s="425"/>
      <c r="N336" s="425"/>
      <c r="O336" s="160" t="str">
        <f t="shared" si="96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97"/>
        <v>OK</v>
      </c>
      <c r="AI336" s="22">
        <f t="shared" si="84"/>
        <v>0</v>
      </c>
      <c r="AJ336" s="22">
        <f t="shared" si="85"/>
        <v>0</v>
      </c>
      <c r="AK336" s="22">
        <f t="shared" si="86"/>
        <v>0</v>
      </c>
      <c r="AL336" s="22">
        <f t="shared" si="87"/>
        <v>0</v>
      </c>
      <c r="AM336" s="22">
        <f t="shared" si="88"/>
        <v>0</v>
      </c>
      <c r="AN336" s="22">
        <f t="shared" si="98"/>
        <v>0</v>
      </c>
      <c r="AO336" s="418" t="b">
        <f t="shared" si="99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89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90"/>
        <v>0</v>
      </c>
      <c r="AW336" s="67">
        <f t="shared" si="91"/>
        <v>0</v>
      </c>
      <c r="AX336" s="397">
        <f t="shared" si="92"/>
        <v>0</v>
      </c>
      <c r="AY336" s="32"/>
      <c r="AZ336" s="32"/>
      <c r="BA336" s="423" t="str">
        <f t="shared" si="93"/>
        <v xml:space="preserve"> </v>
      </c>
    </row>
    <row r="337" spans="1:53" s="339" customFormat="1" ht="15" x14ac:dyDescent="0.2">
      <c r="A337" s="32"/>
      <c r="B337" s="32"/>
      <c r="C337" s="410">
        <f t="shared" si="94"/>
        <v>316</v>
      </c>
      <c r="D337" s="424"/>
      <c r="E337" s="424"/>
      <c r="F337" s="424"/>
      <c r="G337" s="410"/>
      <c r="H337" s="410"/>
      <c r="I337" s="413" t="str">
        <f t="shared" si="95"/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si="83"/>
        <v>-</v>
      </c>
      <c r="M337" s="425"/>
      <c r="N337" s="425"/>
      <c r="O337" s="160" t="str">
        <f t="shared" si="96"/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si="97"/>
        <v>OK</v>
      </c>
      <c r="AI337" s="22">
        <f t="shared" si="84"/>
        <v>0</v>
      </c>
      <c r="AJ337" s="22">
        <f t="shared" si="85"/>
        <v>0</v>
      </c>
      <c r="AK337" s="22">
        <f t="shared" si="86"/>
        <v>0</v>
      </c>
      <c r="AL337" s="22">
        <f t="shared" si="87"/>
        <v>0</v>
      </c>
      <c r="AM337" s="22">
        <f t="shared" si="88"/>
        <v>0</v>
      </c>
      <c r="AN337" s="22">
        <f t="shared" si="98"/>
        <v>0</v>
      </c>
      <c r="AO337" s="418" t="b">
        <f t="shared" si="99"/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si="89"/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90"/>
        <v>0</v>
      </c>
      <c r="AW337" s="67">
        <f t="shared" si="91"/>
        <v>0</v>
      </c>
      <c r="AX337" s="397">
        <f t="shared" si="92"/>
        <v>0</v>
      </c>
      <c r="AY337" s="32"/>
      <c r="AZ337" s="32"/>
      <c r="BA337" s="423" t="str">
        <f t="shared" si="93"/>
        <v xml:space="preserve"> </v>
      </c>
    </row>
    <row r="338" spans="1:53" s="339" customFormat="1" ht="15" x14ac:dyDescent="0.2">
      <c r="A338" s="32"/>
      <c r="B338" s="32"/>
      <c r="C338" s="410">
        <f t="shared" si="94"/>
        <v>317</v>
      </c>
      <c r="D338" s="424"/>
      <c r="E338" s="424"/>
      <c r="F338" s="424"/>
      <c r="G338" s="410"/>
      <c r="H338" s="410"/>
      <c r="I338" s="413" t="str">
        <f t="shared" si="95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ref="L338:L401" si="100">IF(K338="s",AT338,AP338)</f>
        <v>-</v>
      </c>
      <c r="M338" s="425"/>
      <c r="N338" s="425"/>
      <c r="O338" s="160" t="str">
        <f t="shared" si="96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97"/>
        <v>OK</v>
      </c>
      <c r="AI338" s="22">
        <f t="shared" ref="AI338:AI401" si="101">IF(O338="-",0,IF(O338&gt;7.999,1,0))</f>
        <v>0</v>
      </c>
      <c r="AJ338" s="22">
        <f t="shared" ref="AJ338:AJ401" si="102">IF(O338&lt;8,IF(O338&gt;3.999,1,0),0)</f>
        <v>0</v>
      </c>
      <c r="AK338" s="22">
        <f t="shared" ref="AK338:AK401" si="103">IF(O338&lt;4,IF(O338&gt;0,1,0),0)</f>
        <v>0</v>
      </c>
      <c r="AL338" s="22">
        <f t="shared" ref="AL338:AL401" si="104">IF(K338="S",1,0)</f>
        <v>0</v>
      </c>
      <c r="AM338" s="22">
        <f t="shared" ref="AM338:AM401" si="105">IF(K338="C",1,0)</f>
        <v>0</v>
      </c>
      <c r="AN338" s="22">
        <f t="shared" si="98"/>
        <v>0</v>
      </c>
      <c r="AO338" s="418" t="b">
        <f t="shared" si="99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ref="AR338:AR401" si="106">IF(K338="s",J338,"-")</f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si="90"/>
        <v>0</v>
      </c>
      <c r="AW338" s="67">
        <f t="shared" si="91"/>
        <v>0</v>
      </c>
      <c r="AX338" s="397">
        <f t="shared" si="92"/>
        <v>0</v>
      </c>
      <c r="AY338" s="32"/>
      <c r="AZ338" s="32"/>
      <c r="BA338" s="423" t="str">
        <f t="shared" si="93"/>
        <v xml:space="preserve"> </v>
      </c>
    </row>
    <row r="339" spans="1:53" s="339" customFormat="1" ht="15" x14ac:dyDescent="0.2">
      <c r="A339" s="32"/>
      <c r="B339" s="32"/>
      <c r="C339" s="410">
        <f t="shared" si="94"/>
        <v>318</v>
      </c>
      <c r="D339" s="424"/>
      <c r="E339" s="424"/>
      <c r="F339" s="424"/>
      <c r="G339" s="410"/>
      <c r="H339" s="410"/>
      <c r="I339" s="413" t="str">
        <f t="shared" si="95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100"/>
        <v>-</v>
      </c>
      <c r="M339" s="425"/>
      <c r="N339" s="425"/>
      <c r="O339" s="160" t="str">
        <f t="shared" si="96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97"/>
        <v>OK</v>
      </c>
      <c r="AI339" s="22">
        <f t="shared" si="101"/>
        <v>0</v>
      </c>
      <c r="AJ339" s="22">
        <f t="shared" si="102"/>
        <v>0</v>
      </c>
      <c r="AK339" s="22">
        <f t="shared" si="103"/>
        <v>0</v>
      </c>
      <c r="AL339" s="22">
        <f t="shared" si="104"/>
        <v>0</v>
      </c>
      <c r="AM339" s="22">
        <f t="shared" si="105"/>
        <v>0</v>
      </c>
      <c r="AN339" s="22">
        <f t="shared" si="98"/>
        <v>0</v>
      </c>
      <c r="AO339" s="418" t="b">
        <f t="shared" si="99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106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ref="AV339:AV402" si="107">IF(AI339=1,AT339,0)</f>
        <v>0</v>
      </c>
      <c r="AW339" s="67">
        <f t="shared" ref="AW339:AW402" si="108">IF(AJ339=1,AT339,0)</f>
        <v>0</v>
      </c>
      <c r="AX339" s="397">
        <f t="shared" ref="AX339:AX402" si="109">IF(AK339=1,AT339,0)</f>
        <v>0</v>
      </c>
      <c r="AY339" s="32"/>
      <c r="AZ339" s="32"/>
      <c r="BA339" s="423" t="str">
        <f t="shared" ref="BA339:BA402" si="110">IF(BB339="s",(AV339+AW339)/16*AX339/12," ")</f>
        <v xml:space="preserve"> </v>
      </c>
    </row>
    <row r="340" spans="1:53" s="339" customFormat="1" ht="15" x14ac:dyDescent="0.2">
      <c r="A340" s="32"/>
      <c r="B340" s="32"/>
      <c r="C340" s="410">
        <f t="shared" ref="C340:C403" si="111">C339+1</f>
        <v>319</v>
      </c>
      <c r="D340" s="424"/>
      <c r="E340" s="424"/>
      <c r="F340" s="424"/>
      <c r="G340" s="410"/>
      <c r="H340" s="410"/>
      <c r="I340" s="413" t="str">
        <f t="shared" si="95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100"/>
        <v>-</v>
      </c>
      <c r="M340" s="425"/>
      <c r="N340" s="425"/>
      <c r="O340" s="160" t="str">
        <f t="shared" si="96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97"/>
        <v>OK</v>
      </c>
      <c r="AI340" s="22">
        <f t="shared" si="101"/>
        <v>0</v>
      </c>
      <c r="AJ340" s="22">
        <f t="shared" si="102"/>
        <v>0</v>
      </c>
      <c r="AK340" s="22">
        <f t="shared" si="103"/>
        <v>0</v>
      </c>
      <c r="AL340" s="22">
        <f t="shared" si="104"/>
        <v>0</v>
      </c>
      <c r="AM340" s="22">
        <f t="shared" si="105"/>
        <v>0</v>
      </c>
      <c r="AN340" s="22">
        <f t="shared" si="98"/>
        <v>0</v>
      </c>
      <c r="AO340" s="418" t="b">
        <f t="shared" si="99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106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107"/>
        <v>0</v>
      </c>
      <c r="AW340" s="67">
        <f t="shared" si="108"/>
        <v>0</v>
      </c>
      <c r="AX340" s="397">
        <f t="shared" si="109"/>
        <v>0</v>
      </c>
      <c r="AY340" s="32"/>
      <c r="AZ340" s="32"/>
      <c r="BA340" s="423" t="str">
        <f t="shared" si="110"/>
        <v xml:space="preserve"> </v>
      </c>
    </row>
    <row r="341" spans="1:53" s="339" customFormat="1" ht="15" x14ac:dyDescent="0.2">
      <c r="A341" s="32"/>
      <c r="B341" s="32"/>
      <c r="C341" s="410">
        <f t="shared" si="111"/>
        <v>320</v>
      </c>
      <c r="D341" s="424"/>
      <c r="E341" s="424"/>
      <c r="F341" s="424"/>
      <c r="G341" s="410"/>
      <c r="H341" s="410"/>
      <c r="I341" s="413" t="str">
        <f t="shared" si="95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100"/>
        <v>-</v>
      </c>
      <c r="M341" s="425"/>
      <c r="N341" s="425"/>
      <c r="O341" s="160" t="str">
        <f t="shared" si="96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97"/>
        <v>OK</v>
      </c>
      <c r="AI341" s="22">
        <f t="shared" si="101"/>
        <v>0</v>
      </c>
      <c r="AJ341" s="22">
        <f t="shared" si="102"/>
        <v>0</v>
      </c>
      <c r="AK341" s="22">
        <f t="shared" si="103"/>
        <v>0</v>
      </c>
      <c r="AL341" s="22">
        <f t="shared" si="104"/>
        <v>0</v>
      </c>
      <c r="AM341" s="22">
        <f t="shared" si="105"/>
        <v>0</v>
      </c>
      <c r="AN341" s="22">
        <f t="shared" si="98"/>
        <v>0</v>
      </c>
      <c r="AO341" s="418" t="b">
        <f t="shared" si="99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106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107"/>
        <v>0</v>
      </c>
      <c r="AW341" s="67">
        <f t="shared" si="108"/>
        <v>0</v>
      </c>
      <c r="AX341" s="397">
        <f t="shared" si="109"/>
        <v>0</v>
      </c>
      <c r="AY341" s="32"/>
      <c r="AZ341" s="32"/>
      <c r="BA341" s="423" t="str">
        <f t="shared" si="110"/>
        <v xml:space="preserve"> </v>
      </c>
    </row>
    <row r="342" spans="1:53" s="339" customFormat="1" ht="15" x14ac:dyDescent="0.2">
      <c r="A342" s="32"/>
      <c r="B342" s="32"/>
      <c r="C342" s="410">
        <f t="shared" si="111"/>
        <v>321</v>
      </c>
      <c r="D342" s="424"/>
      <c r="E342" s="424"/>
      <c r="F342" s="424"/>
      <c r="G342" s="410"/>
      <c r="H342" s="410"/>
      <c r="I342" s="413" t="str">
        <f t="shared" ref="I342:I405" si="112">IF(K342="s",A342*B342,"-")</f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100"/>
        <v>-</v>
      </c>
      <c r="M342" s="425"/>
      <c r="N342" s="425"/>
      <c r="O342" s="160" t="str">
        <f t="shared" ref="O342:O405" si="113">IF(K342="S",IF(D342&lt;E342,E342,D342),"-")</f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ref="AH342:AH405" si="114">IF(F342&gt;(A342*12),"error","OK")</f>
        <v>OK</v>
      </c>
      <c r="AI342" s="22">
        <f t="shared" si="101"/>
        <v>0</v>
      </c>
      <c r="AJ342" s="22">
        <f t="shared" si="102"/>
        <v>0</v>
      </c>
      <c r="AK342" s="22">
        <f t="shared" si="103"/>
        <v>0</v>
      </c>
      <c r="AL342" s="22">
        <f t="shared" si="104"/>
        <v>0</v>
      </c>
      <c r="AM342" s="22">
        <f t="shared" si="105"/>
        <v>0</v>
      </c>
      <c r="AN342" s="22">
        <f t="shared" ref="AN342:AN405" si="115">IF(K342="c",F342/12,0)</f>
        <v>0</v>
      </c>
      <c r="AO342" s="418" t="b">
        <f t="shared" ref="AO342:AO405" si="116">IF(K342="s",IF(A342&gt;B342,A342,B342))</f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106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107"/>
        <v>0</v>
      </c>
      <c r="AW342" s="67">
        <f t="shared" si="108"/>
        <v>0</v>
      </c>
      <c r="AX342" s="397">
        <f t="shared" si="109"/>
        <v>0</v>
      </c>
      <c r="AY342" s="32"/>
      <c r="AZ342" s="32"/>
      <c r="BA342" s="423" t="str">
        <f t="shared" si="110"/>
        <v xml:space="preserve"> </v>
      </c>
    </row>
    <row r="343" spans="1:53" s="339" customFormat="1" ht="15" x14ac:dyDescent="0.2">
      <c r="A343" s="32"/>
      <c r="B343" s="32"/>
      <c r="C343" s="410">
        <f t="shared" si="111"/>
        <v>322</v>
      </c>
      <c r="D343" s="424"/>
      <c r="E343" s="424"/>
      <c r="F343" s="424"/>
      <c r="G343" s="410"/>
      <c r="H343" s="410"/>
      <c r="I343" s="413" t="str">
        <f t="shared" si="112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100"/>
        <v>-</v>
      </c>
      <c r="M343" s="425"/>
      <c r="N343" s="425"/>
      <c r="O343" s="160" t="str">
        <f t="shared" si="113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114"/>
        <v>OK</v>
      </c>
      <c r="AI343" s="22">
        <f t="shared" si="101"/>
        <v>0</v>
      </c>
      <c r="AJ343" s="22">
        <f t="shared" si="102"/>
        <v>0</v>
      </c>
      <c r="AK343" s="22">
        <f t="shared" si="103"/>
        <v>0</v>
      </c>
      <c r="AL343" s="22">
        <f t="shared" si="104"/>
        <v>0</v>
      </c>
      <c r="AM343" s="22">
        <f t="shared" si="105"/>
        <v>0</v>
      </c>
      <c r="AN343" s="22">
        <f t="shared" si="115"/>
        <v>0</v>
      </c>
      <c r="AO343" s="418" t="b">
        <f t="shared" si="116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106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107"/>
        <v>0</v>
      </c>
      <c r="AW343" s="67">
        <f t="shared" si="108"/>
        <v>0</v>
      </c>
      <c r="AX343" s="397">
        <f t="shared" si="109"/>
        <v>0</v>
      </c>
      <c r="AY343" s="32"/>
      <c r="AZ343" s="32"/>
      <c r="BA343" s="423" t="str">
        <f t="shared" si="110"/>
        <v xml:space="preserve"> </v>
      </c>
    </row>
    <row r="344" spans="1:53" s="339" customFormat="1" ht="15" x14ac:dyDescent="0.2">
      <c r="A344" s="32"/>
      <c r="B344" s="32"/>
      <c r="C344" s="410">
        <f t="shared" si="111"/>
        <v>323</v>
      </c>
      <c r="D344" s="424"/>
      <c r="E344" s="424"/>
      <c r="F344" s="424"/>
      <c r="G344" s="410"/>
      <c r="H344" s="410"/>
      <c r="I344" s="413" t="str">
        <f t="shared" si="112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100"/>
        <v>-</v>
      </c>
      <c r="M344" s="425"/>
      <c r="N344" s="425"/>
      <c r="O344" s="160" t="str">
        <f t="shared" si="113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114"/>
        <v>OK</v>
      </c>
      <c r="AI344" s="22">
        <f t="shared" si="101"/>
        <v>0</v>
      </c>
      <c r="AJ344" s="22">
        <f t="shared" si="102"/>
        <v>0</v>
      </c>
      <c r="AK344" s="22">
        <f t="shared" si="103"/>
        <v>0</v>
      </c>
      <c r="AL344" s="22">
        <f t="shared" si="104"/>
        <v>0</v>
      </c>
      <c r="AM344" s="22">
        <f t="shared" si="105"/>
        <v>0</v>
      </c>
      <c r="AN344" s="22">
        <f t="shared" si="115"/>
        <v>0</v>
      </c>
      <c r="AO344" s="418" t="b">
        <f t="shared" si="116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106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107"/>
        <v>0</v>
      </c>
      <c r="AW344" s="67">
        <f t="shared" si="108"/>
        <v>0</v>
      </c>
      <c r="AX344" s="397">
        <f t="shared" si="109"/>
        <v>0</v>
      </c>
      <c r="AY344" s="32"/>
      <c r="AZ344" s="32"/>
      <c r="BA344" s="423" t="str">
        <f t="shared" si="110"/>
        <v xml:space="preserve"> </v>
      </c>
    </row>
    <row r="345" spans="1:53" s="339" customFormat="1" ht="15" x14ac:dyDescent="0.2">
      <c r="A345" s="32"/>
      <c r="B345" s="32"/>
      <c r="C345" s="410">
        <f t="shared" si="111"/>
        <v>324</v>
      </c>
      <c r="D345" s="424"/>
      <c r="E345" s="424"/>
      <c r="F345" s="424"/>
      <c r="G345" s="410"/>
      <c r="H345" s="410"/>
      <c r="I345" s="413" t="str">
        <f t="shared" si="112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100"/>
        <v>-</v>
      </c>
      <c r="M345" s="425"/>
      <c r="N345" s="425"/>
      <c r="O345" s="160" t="str">
        <f t="shared" si="113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114"/>
        <v>OK</v>
      </c>
      <c r="AI345" s="22">
        <f t="shared" si="101"/>
        <v>0</v>
      </c>
      <c r="AJ345" s="22">
        <f t="shared" si="102"/>
        <v>0</v>
      </c>
      <c r="AK345" s="22">
        <f t="shared" si="103"/>
        <v>0</v>
      </c>
      <c r="AL345" s="22">
        <f t="shared" si="104"/>
        <v>0</v>
      </c>
      <c r="AM345" s="22">
        <f t="shared" si="105"/>
        <v>0</v>
      </c>
      <c r="AN345" s="22">
        <f t="shared" si="115"/>
        <v>0</v>
      </c>
      <c r="AO345" s="418" t="b">
        <f t="shared" si="116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106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107"/>
        <v>0</v>
      </c>
      <c r="AW345" s="67">
        <f t="shared" si="108"/>
        <v>0</v>
      </c>
      <c r="AX345" s="397">
        <f t="shared" si="109"/>
        <v>0</v>
      </c>
      <c r="AY345" s="32"/>
      <c r="AZ345" s="32"/>
      <c r="BA345" s="423" t="str">
        <f t="shared" si="110"/>
        <v xml:space="preserve"> </v>
      </c>
    </row>
    <row r="346" spans="1:53" s="339" customFormat="1" ht="15" x14ac:dyDescent="0.2">
      <c r="A346" s="32"/>
      <c r="B346" s="32"/>
      <c r="C346" s="410">
        <f t="shared" si="111"/>
        <v>325</v>
      </c>
      <c r="D346" s="424"/>
      <c r="E346" s="424"/>
      <c r="F346" s="424"/>
      <c r="G346" s="410"/>
      <c r="H346" s="410"/>
      <c r="I346" s="413" t="str">
        <f t="shared" si="112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100"/>
        <v>-</v>
      </c>
      <c r="M346" s="425"/>
      <c r="N346" s="425"/>
      <c r="O346" s="160" t="str">
        <f t="shared" si="113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114"/>
        <v>OK</v>
      </c>
      <c r="AI346" s="22">
        <f t="shared" si="101"/>
        <v>0</v>
      </c>
      <c r="AJ346" s="22">
        <f t="shared" si="102"/>
        <v>0</v>
      </c>
      <c r="AK346" s="22">
        <f t="shared" si="103"/>
        <v>0</v>
      </c>
      <c r="AL346" s="22">
        <f t="shared" si="104"/>
        <v>0</v>
      </c>
      <c r="AM346" s="22">
        <f t="shared" si="105"/>
        <v>0</v>
      </c>
      <c r="AN346" s="22">
        <f t="shared" si="115"/>
        <v>0</v>
      </c>
      <c r="AO346" s="418" t="b">
        <f t="shared" si="116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106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107"/>
        <v>0</v>
      </c>
      <c r="AW346" s="67">
        <f t="shared" si="108"/>
        <v>0</v>
      </c>
      <c r="AX346" s="397">
        <f t="shared" si="109"/>
        <v>0</v>
      </c>
      <c r="AY346" s="32"/>
      <c r="AZ346" s="32"/>
      <c r="BA346" s="423" t="str">
        <f t="shared" si="110"/>
        <v xml:space="preserve"> </v>
      </c>
    </row>
    <row r="347" spans="1:53" s="339" customFormat="1" ht="15" x14ac:dyDescent="0.2">
      <c r="A347" s="32"/>
      <c r="B347" s="32"/>
      <c r="C347" s="410">
        <f t="shared" si="111"/>
        <v>326</v>
      </c>
      <c r="D347" s="424"/>
      <c r="E347" s="424"/>
      <c r="F347" s="424"/>
      <c r="G347" s="410"/>
      <c r="H347" s="410"/>
      <c r="I347" s="413" t="str">
        <f t="shared" si="112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100"/>
        <v>-</v>
      </c>
      <c r="M347" s="425"/>
      <c r="N347" s="425"/>
      <c r="O347" s="160" t="str">
        <f t="shared" si="113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114"/>
        <v>OK</v>
      </c>
      <c r="AI347" s="22">
        <f t="shared" si="101"/>
        <v>0</v>
      </c>
      <c r="AJ347" s="22">
        <f t="shared" si="102"/>
        <v>0</v>
      </c>
      <c r="AK347" s="22">
        <f t="shared" si="103"/>
        <v>0</v>
      </c>
      <c r="AL347" s="22">
        <f t="shared" si="104"/>
        <v>0</v>
      </c>
      <c r="AM347" s="22">
        <f t="shared" si="105"/>
        <v>0</v>
      </c>
      <c r="AN347" s="22">
        <f t="shared" si="115"/>
        <v>0</v>
      </c>
      <c r="AO347" s="418" t="b">
        <f t="shared" si="116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106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107"/>
        <v>0</v>
      </c>
      <c r="AW347" s="67">
        <f t="shared" si="108"/>
        <v>0</v>
      </c>
      <c r="AX347" s="397">
        <f t="shared" si="109"/>
        <v>0</v>
      </c>
      <c r="AY347" s="32"/>
      <c r="AZ347" s="32"/>
      <c r="BA347" s="423" t="str">
        <f t="shared" si="110"/>
        <v xml:space="preserve"> </v>
      </c>
    </row>
    <row r="348" spans="1:53" s="339" customFormat="1" ht="15" x14ac:dyDescent="0.2">
      <c r="A348" s="32"/>
      <c r="B348" s="32"/>
      <c r="C348" s="410">
        <f t="shared" si="111"/>
        <v>327</v>
      </c>
      <c r="D348" s="424"/>
      <c r="E348" s="424"/>
      <c r="F348" s="424"/>
      <c r="G348" s="410"/>
      <c r="H348" s="410"/>
      <c r="I348" s="413" t="str">
        <f t="shared" si="112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100"/>
        <v>-</v>
      </c>
      <c r="M348" s="425"/>
      <c r="N348" s="425"/>
      <c r="O348" s="160" t="str">
        <f t="shared" si="113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114"/>
        <v>OK</v>
      </c>
      <c r="AI348" s="22">
        <f t="shared" si="101"/>
        <v>0</v>
      </c>
      <c r="AJ348" s="22">
        <f t="shared" si="102"/>
        <v>0</v>
      </c>
      <c r="AK348" s="22">
        <f t="shared" si="103"/>
        <v>0</v>
      </c>
      <c r="AL348" s="22">
        <f t="shared" si="104"/>
        <v>0</v>
      </c>
      <c r="AM348" s="22">
        <f t="shared" si="105"/>
        <v>0</v>
      </c>
      <c r="AN348" s="22">
        <f t="shared" si="115"/>
        <v>0</v>
      </c>
      <c r="AO348" s="418" t="b">
        <f t="shared" si="116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106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107"/>
        <v>0</v>
      </c>
      <c r="AW348" s="67">
        <f t="shared" si="108"/>
        <v>0</v>
      </c>
      <c r="AX348" s="397">
        <f t="shared" si="109"/>
        <v>0</v>
      </c>
      <c r="AY348" s="32"/>
      <c r="AZ348" s="32"/>
      <c r="BA348" s="423" t="str">
        <f t="shared" si="110"/>
        <v xml:space="preserve"> </v>
      </c>
    </row>
    <row r="349" spans="1:53" s="339" customFormat="1" ht="15" x14ac:dyDescent="0.2">
      <c r="A349" s="32"/>
      <c r="B349" s="32"/>
      <c r="C349" s="410">
        <f t="shared" si="111"/>
        <v>328</v>
      </c>
      <c r="D349" s="424"/>
      <c r="E349" s="424"/>
      <c r="F349" s="424"/>
      <c r="G349" s="410"/>
      <c r="H349" s="410"/>
      <c r="I349" s="413" t="str">
        <f t="shared" si="112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100"/>
        <v>-</v>
      </c>
      <c r="M349" s="425"/>
      <c r="N349" s="425"/>
      <c r="O349" s="160" t="str">
        <f t="shared" si="113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114"/>
        <v>OK</v>
      </c>
      <c r="AI349" s="22">
        <f t="shared" si="101"/>
        <v>0</v>
      </c>
      <c r="AJ349" s="22">
        <f t="shared" si="102"/>
        <v>0</v>
      </c>
      <c r="AK349" s="22">
        <f t="shared" si="103"/>
        <v>0</v>
      </c>
      <c r="AL349" s="22">
        <f t="shared" si="104"/>
        <v>0</v>
      </c>
      <c r="AM349" s="22">
        <f t="shared" si="105"/>
        <v>0</v>
      </c>
      <c r="AN349" s="22">
        <f t="shared" si="115"/>
        <v>0</v>
      </c>
      <c r="AO349" s="418" t="b">
        <f t="shared" si="116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106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107"/>
        <v>0</v>
      </c>
      <c r="AW349" s="67">
        <f t="shared" si="108"/>
        <v>0</v>
      </c>
      <c r="AX349" s="397">
        <f t="shared" si="109"/>
        <v>0</v>
      </c>
      <c r="AY349" s="32"/>
      <c r="AZ349" s="32"/>
      <c r="BA349" s="423" t="str">
        <f t="shared" si="110"/>
        <v xml:space="preserve"> </v>
      </c>
    </row>
    <row r="350" spans="1:53" s="339" customFormat="1" ht="15" x14ac:dyDescent="0.2">
      <c r="A350" s="32"/>
      <c r="B350" s="32"/>
      <c r="C350" s="410">
        <f t="shared" si="111"/>
        <v>329</v>
      </c>
      <c r="D350" s="424"/>
      <c r="E350" s="424"/>
      <c r="F350" s="424"/>
      <c r="G350" s="410"/>
      <c r="H350" s="410"/>
      <c r="I350" s="413" t="str">
        <f t="shared" si="112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100"/>
        <v>-</v>
      </c>
      <c r="M350" s="425"/>
      <c r="N350" s="425"/>
      <c r="O350" s="160" t="str">
        <f t="shared" si="113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114"/>
        <v>OK</v>
      </c>
      <c r="AI350" s="22">
        <f t="shared" si="101"/>
        <v>0</v>
      </c>
      <c r="AJ350" s="22">
        <f t="shared" si="102"/>
        <v>0</v>
      </c>
      <c r="AK350" s="22">
        <f t="shared" si="103"/>
        <v>0</v>
      </c>
      <c r="AL350" s="22">
        <f t="shared" si="104"/>
        <v>0</v>
      </c>
      <c r="AM350" s="22">
        <f t="shared" si="105"/>
        <v>0</v>
      </c>
      <c r="AN350" s="22">
        <f t="shared" si="115"/>
        <v>0</v>
      </c>
      <c r="AO350" s="418" t="b">
        <f t="shared" si="116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106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107"/>
        <v>0</v>
      </c>
      <c r="AW350" s="67">
        <f t="shared" si="108"/>
        <v>0</v>
      </c>
      <c r="AX350" s="397">
        <f t="shared" si="109"/>
        <v>0</v>
      </c>
      <c r="AY350" s="32"/>
      <c r="AZ350" s="32"/>
      <c r="BA350" s="423" t="str">
        <f t="shared" si="110"/>
        <v xml:space="preserve"> </v>
      </c>
    </row>
    <row r="351" spans="1:53" s="339" customFormat="1" ht="15" x14ac:dyDescent="0.2">
      <c r="A351" s="32"/>
      <c r="B351" s="32"/>
      <c r="C351" s="410">
        <f t="shared" si="111"/>
        <v>330</v>
      </c>
      <c r="D351" s="424"/>
      <c r="E351" s="424"/>
      <c r="F351" s="424"/>
      <c r="G351" s="410"/>
      <c r="H351" s="410"/>
      <c r="I351" s="413" t="str">
        <f t="shared" si="112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100"/>
        <v>-</v>
      </c>
      <c r="M351" s="425"/>
      <c r="N351" s="425"/>
      <c r="O351" s="160" t="str">
        <f t="shared" si="113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114"/>
        <v>OK</v>
      </c>
      <c r="AI351" s="22">
        <f t="shared" si="101"/>
        <v>0</v>
      </c>
      <c r="AJ351" s="22">
        <f t="shared" si="102"/>
        <v>0</v>
      </c>
      <c r="AK351" s="22">
        <f t="shared" si="103"/>
        <v>0</v>
      </c>
      <c r="AL351" s="22">
        <f t="shared" si="104"/>
        <v>0</v>
      </c>
      <c r="AM351" s="22">
        <f t="shared" si="105"/>
        <v>0</v>
      </c>
      <c r="AN351" s="22">
        <f t="shared" si="115"/>
        <v>0</v>
      </c>
      <c r="AO351" s="418" t="b">
        <f t="shared" si="116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106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107"/>
        <v>0</v>
      </c>
      <c r="AW351" s="67">
        <f t="shared" si="108"/>
        <v>0</v>
      </c>
      <c r="AX351" s="397">
        <f t="shared" si="109"/>
        <v>0</v>
      </c>
      <c r="AY351" s="32"/>
      <c r="AZ351" s="32"/>
      <c r="BA351" s="423" t="str">
        <f t="shared" si="110"/>
        <v xml:space="preserve"> </v>
      </c>
    </row>
    <row r="352" spans="1:53" ht="20.25" customHeight="1" x14ac:dyDescent="0.2">
      <c r="A352" s="67"/>
      <c r="B352" s="67"/>
      <c r="C352" s="410">
        <f t="shared" si="111"/>
        <v>331</v>
      </c>
      <c r="D352" s="424"/>
      <c r="E352" s="424"/>
      <c r="F352" s="424"/>
      <c r="G352" s="410"/>
      <c r="H352" s="410"/>
      <c r="I352" s="413" t="str">
        <f t="shared" si="112"/>
        <v>-</v>
      </c>
      <c r="J352" s="414" t="str">
        <f>IF(K352="s",(D352+E352)/16*F352/12*SUMMARY!$H$73," ")</f>
        <v xml:space="preserve"> </v>
      </c>
      <c r="K352" s="414" t="str">
        <f>IF(F352&gt;0,IF(B352&lt;SUMMARY!$H$76,"C","S")," ")</f>
        <v xml:space="preserve"> </v>
      </c>
      <c r="L352" s="414" t="str">
        <f t="shared" si="100"/>
        <v>-</v>
      </c>
      <c r="M352" s="426"/>
      <c r="N352" s="426"/>
      <c r="O352" s="175" t="str">
        <f t="shared" si="113"/>
        <v>-</v>
      </c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 t="str">
        <f>IF(K352="s",IF(L352&gt;(SUMMARY!$I$12*I352),L352,0),"- ")</f>
        <v xml:space="preserve">- </v>
      </c>
      <c r="AH352" s="67" t="str">
        <f t="shared" si="114"/>
        <v>OK</v>
      </c>
      <c r="AI352" s="67">
        <f t="shared" si="101"/>
        <v>0</v>
      </c>
      <c r="AJ352" s="67">
        <f t="shared" si="102"/>
        <v>0</v>
      </c>
      <c r="AK352" s="32">
        <f t="shared" si="103"/>
        <v>0</v>
      </c>
      <c r="AL352" s="32">
        <f t="shared" si="104"/>
        <v>0</v>
      </c>
      <c r="AM352" s="32">
        <f t="shared" si="105"/>
        <v>0</v>
      </c>
      <c r="AN352" s="32">
        <f t="shared" si="115"/>
        <v>0</v>
      </c>
      <c r="AO352" s="32" t="b">
        <f t="shared" si="116"/>
        <v>0</v>
      </c>
      <c r="AP352" s="32" t="str">
        <f>IF(K352="c",SUMMARY!$C$13*F352/12,"-")</f>
        <v>-</v>
      </c>
      <c r="AQ352" s="57" t="str">
        <f>IF(K352="s",SUMMARY!$C$12*J352,"-")</f>
        <v>-</v>
      </c>
      <c r="AR352" s="421" t="str">
        <f t="shared" si="106"/>
        <v>-</v>
      </c>
      <c r="AS352" s="422" t="str">
        <f>IF(K352="s",I352*SUMMARY!$I$12,"-")</f>
        <v>-</v>
      </c>
      <c r="AT352" s="32" t="str">
        <f>IF(K352="S",IF(AQ352*SUMMARY!$H$74&gt;AS352,SUMMARY!$H$74*AS352,AQ352),"-")</f>
        <v>-</v>
      </c>
      <c r="AV352" s="32">
        <f t="shared" si="107"/>
        <v>0</v>
      </c>
      <c r="AW352" s="32">
        <f t="shared" si="108"/>
        <v>0</v>
      </c>
      <c r="AX352" s="32">
        <f t="shared" si="109"/>
        <v>0</v>
      </c>
      <c r="BA352" s="423" t="str">
        <f t="shared" si="110"/>
        <v xml:space="preserve"> </v>
      </c>
    </row>
    <row r="353" spans="1:53" ht="15" x14ac:dyDescent="0.2">
      <c r="A353" s="67"/>
      <c r="B353" s="67"/>
      <c r="C353" s="410">
        <f t="shared" si="111"/>
        <v>332</v>
      </c>
      <c r="D353" s="424"/>
      <c r="E353" s="424"/>
      <c r="F353" s="424"/>
      <c r="G353" s="410"/>
      <c r="H353" s="410"/>
      <c r="I353" s="413" t="str">
        <f t="shared" si="112"/>
        <v>-</v>
      </c>
      <c r="J353" s="414" t="str">
        <f>IF(K353="s",(D353+E353)/16*F353/12*SUMMARY!$H$73," ")</f>
        <v xml:space="preserve"> </v>
      </c>
      <c r="K353" s="414" t="str">
        <f>IF(F353&gt;0,IF(B353&lt;SUMMARY!$H$76,"C","S")," ")</f>
        <v xml:space="preserve"> </v>
      </c>
      <c r="L353" s="414" t="str">
        <f t="shared" si="100"/>
        <v>-</v>
      </c>
      <c r="O353" s="175" t="str">
        <f t="shared" si="113"/>
        <v>-</v>
      </c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 t="str">
        <f>IF(K353="s",IF(L353&gt;(SUMMARY!$I$12*I353),L353,0),"- ")</f>
        <v xml:space="preserve">- </v>
      </c>
      <c r="AH353" s="67" t="str">
        <f t="shared" si="114"/>
        <v>OK</v>
      </c>
      <c r="AI353" s="32">
        <f t="shared" si="101"/>
        <v>0</v>
      </c>
      <c r="AJ353" s="32">
        <f t="shared" si="102"/>
        <v>0</v>
      </c>
      <c r="AK353" s="32">
        <f t="shared" si="103"/>
        <v>0</v>
      </c>
      <c r="AL353" s="32">
        <f t="shared" si="104"/>
        <v>0</v>
      </c>
      <c r="AM353" s="32">
        <f t="shared" si="105"/>
        <v>0</v>
      </c>
      <c r="AN353" s="32">
        <f t="shared" si="115"/>
        <v>0</v>
      </c>
      <c r="AO353" s="32" t="b">
        <f t="shared" si="116"/>
        <v>0</v>
      </c>
      <c r="AP353" s="421" t="str">
        <f>IF(K353="c",SUMMARY!$C$13*F353/12,"-")</f>
        <v>-</v>
      </c>
      <c r="AQ353" s="427" t="str">
        <f>IF(K353="s",SUMMARY!$C$12*J353,"-")</f>
        <v>-</v>
      </c>
      <c r="AR353" s="32" t="str">
        <f t="shared" si="106"/>
        <v>-</v>
      </c>
      <c r="AS353" s="32" t="str">
        <f>IF(K353="s",I353*SUMMARY!$I$12,"-")</f>
        <v>-</v>
      </c>
      <c r="AT353" s="32" t="str">
        <f>IF(K353="S",IF(AQ353*SUMMARY!$H$74&gt;AS353,SUMMARY!$H$74*AS353,AQ353),"-")</f>
        <v>-</v>
      </c>
      <c r="AV353" s="32">
        <f t="shared" si="107"/>
        <v>0</v>
      </c>
      <c r="AW353" s="32">
        <f t="shared" si="108"/>
        <v>0</v>
      </c>
      <c r="AX353" s="32">
        <f t="shared" si="109"/>
        <v>0</v>
      </c>
      <c r="BA353" s="32" t="str">
        <f t="shared" si="110"/>
        <v xml:space="preserve"> </v>
      </c>
    </row>
    <row r="354" spans="1:53" ht="15" x14ac:dyDescent="0.2">
      <c r="A354" s="67"/>
      <c r="B354" s="67"/>
      <c r="C354" s="410">
        <f t="shared" si="111"/>
        <v>333</v>
      </c>
      <c r="D354" s="424"/>
      <c r="E354" s="424"/>
      <c r="F354" s="424"/>
      <c r="G354" s="410"/>
      <c r="H354" s="410"/>
      <c r="I354" s="413" t="str">
        <f t="shared" si="112"/>
        <v>-</v>
      </c>
      <c r="J354" s="414" t="str">
        <f>IF(K354="s",(D354+E354)/16*F354/12*SUMMARY!$H$73," ")</f>
        <v xml:space="preserve"> </v>
      </c>
      <c r="K354" s="414" t="str">
        <f>IF(F354&gt;0,IF(B354&lt;SUMMARY!$H$76,"C","S")," ")</f>
        <v xml:space="preserve"> </v>
      </c>
      <c r="L354" s="414" t="str">
        <f t="shared" si="100"/>
        <v>-</v>
      </c>
      <c r="O354" s="175" t="str">
        <f t="shared" si="113"/>
        <v>-</v>
      </c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 t="str">
        <f>IF(K354="s",IF(L354&gt;(SUMMARY!$I$12*I354),L354,0),"- ")</f>
        <v xml:space="preserve">- </v>
      </c>
      <c r="AH354" s="32" t="str">
        <f t="shared" si="114"/>
        <v>OK</v>
      </c>
      <c r="AI354" s="32">
        <f t="shared" si="101"/>
        <v>0</v>
      </c>
      <c r="AJ354" s="421">
        <f t="shared" si="102"/>
        <v>0</v>
      </c>
      <c r="AK354" s="427">
        <f t="shared" si="103"/>
        <v>0</v>
      </c>
      <c r="AL354" s="32">
        <f t="shared" si="104"/>
        <v>0</v>
      </c>
      <c r="AM354" s="32">
        <f t="shared" si="105"/>
        <v>0</v>
      </c>
      <c r="AN354" s="32">
        <f t="shared" si="115"/>
        <v>0</v>
      </c>
      <c r="AO354" s="32" t="b">
        <f t="shared" si="116"/>
        <v>0</v>
      </c>
      <c r="AP354" s="32" t="str">
        <f>IF(K354="c",SUMMARY!$C$13*F354/12,"-")</f>
        <v>-</v>
      </c>
      <c r="AQ354" s="32" t="str">
        <f>IF(K354="s",SUMMARY!$C$12*J354,"-")</f>
        <v>-</v>
      </c>
      <c r="AR354" s="32" t="str">
        <f t="shared" si="106"/>
        <v>-</v>
      </c>
      <c r="AS354" s="32" t="str">
        <f>IF(K354="s",I354*SUMMARY!$I$12,"-")</f>
        <v>-</v>
      </c>
      <c r="AT354" s="32" t="str">
        <f>IF(K354="S",IF(AQ354*SUMMARY!$H$74&gt;AS354,SUMMARY!$H$74*AS354,AQ354),"-")</f>
        <v>-</v>
      </c>
      <c r="AV354" s="32">
        <f t="shared" si="107"/>
        <v>0</v>
      </c>
      <c r="AW354" s="32">
        <f t="shared" si="108"/>
        <v>0</v>
      </c>
      <c r="AX354" s="32">
        <f t="shared" si="109"/>
        <v>0</v>
      </c>
      <c r="BA354" s="32" t="str">
        <f t="shared" si="110"/>
        <v xml:space="preserve"> </v>
      </c>
    </row>
    <row r="355" spans="1:53" ht="15" x14ac:dyDescent="0.2">
      <c r="A355" s="67"/>
      <c r="B355" s="67"/>
      <c r="C355" s="410">
        <f t="shared" si="111"/>
        <v>334</v>
      </c>
      <c r="D355" s="424"/>
      <c r="E355" s="424"/>
      <c r="F355" s="424"/>
      <c r="G355" s="410"/>
      <c r="H355" s="410"/>
      <c r="I355" s="413" t="str">
        <f t="shared" si="112"/>
        <v>-</v>
      </c>
      <c r="J355" s="414" t="str">
        <f>IF(K355="s",(D355+E355)/16*F355/12*SUMMARY!$H$73," ")</f>
        <v xml:space="preserve"> </v>
      </c>
      <c r="K355" s="414" t="str">
        <f>IF(F355&gt;0,IF(B355&lt;SUMMARY!$H$76,"C","S")," ")</f>
        <v xml:space="preserve"> </v>
      </c>
      <c r="L355" s="414" t="str">
        <f t="shared" si="100"/>
        <v>-</v>
      </c>
      <c r="O355" s="175" t="str">
        <f t="shared" si="113"/>
        <v>-</v>
      </c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 t="str">
        <f>IF(K355="s",IF(L355&gt;(SUMMARY!$I$12*I355),L355,0),"- ")</f>
        <v xml:space="preserve">- </v>
      </c>
      <c r="AH355" s="32" t="str">
        <f t="shared" si="114"/>
        <v>OK</v>
      </c>
      <c r="AI355" s="32">
        <f t="shared" si="101"/>
        <v>0</v>
      </c>
      <c r="AJ355" s="421">
        <f t="shared" si="102"/>
        <v>0</v>
      </c>
      <c r="AK355" s="427">
        <f t="shared" si="103"/>
        <v>0</v>
      </c>
      <c r="AL355" s="32">
        <f t="shared" si="104"/>
        <v>0</v>
      </c>
      <c r="AM355" s="32">
        <f t="shared" si="105"/>
        <v>0</v>
      </c>
      <c r="AN355" s="32">
        <f t="shared" si="115"/>
        <v>0</v>
      </c>
      <c r="AO355" s="32" t="b">
        <f t="shared" si="116"/>
        <v>0</v>
      </c>
      <c r="AP355" s="32" t="str">
        <f>IF(K355="c",SUMMARY!$C$13*F355/12,"-")</f>
        <v>-</v>
      </c>
      <c r="AQ355" s="32" t="str">
        <f>IF(K355="s",SUMMARY!$C$12*J355,"-")</f>
        <v>-</v>
      </c>
      <c r="AR355" s="32" t="str">
        <f t="shared" si="106"/>
        <v>-</v>
      </c>
      <c r="AS355" s="32" t="str">
        <f>IF(K355="s",I355*SUMMARY!$I$12,"-")</f>
        <v>-</v>
      </c>
      <c r="AT355" s="32" t="str">
        <f>IF(K355="S",IF(AQ355*SUMMARY!$H$74&gt;AS355,SUMMARY!$H$74*AS355,AQ355),"-")</f>
        <v>-</v>
      </c>
      <c r="AV355" s="32">
        <f t="shared" si="107"/>
        <v>0</v>
      </c>
      <c r="AW355" s="32">
        <f t="shared" si="108"/>
        <v>0</v>
      </c>
      <c r="AX355" s="32">
        <f t="shared" si="109"/>
        <v>0</v>
      </c>
      <c r="BA355" s="32" t="str">
        <f t="shared" si="110"/>
        <v xml:space="preserve"> </v>
      </c>
    </row>
    <row r="356" spans="1:53" ht="15" x14ac:dyDescent="0.2">
      <c r="A356" s="67"/>
      <c r="B356" s="67"/>
      <c r="C356" s="410">
        <f t="shared" si="111"/>
        <v>335</v>
      </c>
      <c r="D356" s="424"/>
      <c r="E356" s="424"/>
      <c r="F356" s="424"/>
      <c r="G356" s="410"/>
      <c r="H356" s="410"/>
      <c r="I356" s="413" t="str">
        <f t="shared" si="112"/>
        <v>-</v>
      </c>
      <c r="J356" s="414" t="str">
        <f>IF(K356="s",(D356+E356)/16*F356/12*SUMMARY!$H$73," ")</f>
        <v xml:space="preserve"> </v>
      </c>
      <c r="K356" s="414" t="str">
        <f>IF(F356&gt;0,IF(B356&lt;SUMMARY!$H$76,"C","S")," ")</f>
        <v xml:space="preserve"> </v>
      </c>
      <c r="L356" s="414" t="str">
        <f t="shared" si="100"/>
        <v>-</v>
      </c>
      <c r="O356" s="175" t="str">
        <f t="shared" si="113"/>
        <v>-</v>
      </c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 t="str">
        <f>IF(K356="s",IF(L356&gt;(SUMMARY!$I$12*I356),L356,0),"- ")</f>
        <v xml:space="preserve">- </v>
      </c>
      <c r="AH356" s="32" t="str">
        <f t="shared" si="114"/>
        <v>OK</v>
      </c>
      <c r="AI356" s="32">
        <f t="shared" si="101"/>
        <v>0</v>
      </c>
      <c r="AJ356" s="421">
        <f t="shared" si="102"/>
        <v>0</v>
      </c>
      <c r="AK356" s="422">
        <f t="shared" si="103"/>
        <v>0</v>
      </c>
      <c r="AL356" s="32">
        <f t="shared" si="104"/>
        <v>0</v>
      </c>
      <c r="AM356" s="32">
        <f t="shared" si="105"/>
        <v>0</v>
      </c>
      <c r="AN356" s="32">
        <f t="shared" si="115"/>
        <v>0</v>
      </c>
      <c r="AO356" s="32" t="b">
        <f t="shared" si="116"/>
        <v>0</v>
      </c>
      <c r="AP356" s="32" t="str">
        <f>IF(K356="c",SUMMARY!$C$13*F356/12,"-")</f>
        <v>-</v>
      </c>
      <c r="AQ356" s="32" t="str">
        <f>IF(K356="s",SUMMARY!$C$12*J356,"-")</f>
        <v>-</v>
      </c>
      <c r="AR356" s="32" t="str">
        <f t="shared" si="106"/>
        <v>-</v>
      </c>
      <c r="AS356" s="32" t="str">
        <f>IF(K356="s",I356*SUMMARY!$I$12,"-")</f>
        <v>-</v>
      </c>
      <c r="AT356" s="32" t="str">
        <f>IF(K356="S",IF(AQ356*SUMMARY!$H$74&gt;AS356,SUMMARY!$H$74*AS356,AQ356),"-")</f>
        <v>-</v>
      </c>
      <c r="AV356" s="32">
        <f t="shared" si="107"/>
        <v>0</v>
      </c>
      <c r="AW356" s="32">
        <f t="shared" si="108"/>
        <v>0</v>
      </c>
      <c r="AX356" s="32">
        <f t="shared" si="109"/>
        <v>0</v>
      </c>
      <c r="BA356" s="32" t="str">
        <f t="shared" si="110"/>
        <v xml:space="preserve"> </v>
      </c>
    </row>
    <row r="357" spans="1:53" ht="15" x14ac:dyDescent="0.2">
      <c r="A357" s="67"/>
      <c r="B357" s="67"/>
      <c r="C357" s="410">
        <f t="shared" si="111"/>
        <v>336</v>
      </c>
      <c r="D357" s="424"/>
      <c r="E357" s="424"/>
      <c r="F357" s="424"/>
      <c r="G357" s="410"/>
      <c r="H357" s="410"/>
      <c r="I357" s="413" t="str">
        <f t="shared" si="112"/>
        <v>-</v>
      </c>
      <c r="J357" s="414" t="str">
        <f>IF(K357="s",(D357+E357)/16*F357/12*SUMMARY!$H$73," ")</f>
        <v xml:space="preserve"> </v>
      </c>
      <c r="K357" s="414" t="str">
        <f>IF(F357&gt;0,IF(B357&lt;SUMMARY!$H$76,"C","S")," ")</f>
        <v xml:space="preserve"> </v>
      </c>
      <c r="L357" s="414" t="str">
        <f t="shared" si="100"/>
        <v>-</v>
      </c>
      <c r="O357" s="175" t="str">
        <f t="shared" si="113"/>
        <v>-</v>
      </c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 t="str">
        <f>IF(K357="s",IF(L357&gt;(SUMMARY!$I$12*I357),L357,0),"- ")</f>
        <v xml:space="preserve">- </v>
      </c>
      <c r="AH357" s="32" t="str">
        <f t="shared" si="114"/>
        <v>OK</v>
      </c>
      <c r="AI357" s="32">
        <f t="shared" si="101"/>
        <v>0</v>
      </c>
      <c r="AJ357" s="421">
        <f t="shared" si="102"/>
        <v>0</v>
      </c>
      <c r="AK357" s="422">
        <f t="shared" si="103"/>
        <v>0</v>
      </c>
      <c r="AL357" s="32">
        <f t="shared" si="104"/>
        <v>0</v>
      </c>
      <c r="AM357" s="32">
        <f t="shared" si="105"/>
        <v>0</v>
      </c>
      <c r="AN357" s="32">
        <f t="shared" si="115"/>
        <v>0</v>
      </c>
      <c r="AO357" s="32" t="b">
        <f t="shared" si="116"/>
        <v>0</v>
      </c>
      <c r="AP357" s="32" t="str">
        <f>IF(K357="c",SUMMARY!$C$13*F357/12,"-")</f>
        <v>-</v>
      </c>
      <c r="AQ357" s="32" t="str">
        <f>IF(K357="s",SUMMARY!$C$12*J357,"-")</f>
        <v>-</v>
      </c>
      <c r="AR357" s="32" t="str">
        <f t="shared" si="106"/>
        <v>-</v>
      </c>
      <c r="AS357" s="32" t="str">
        <f>IF(K357="s",I357*SUMMARY!$I$12,"-")</f>
        <v>-</v>
      </c>
      <c r="AT357" s="32" t="str">
        <f>IF(K357="S",IF(AQ357*SUMMARY!$H$74&gt;AS357,SUMMARY!$H$74*AS357,AQ357),"-")</f>
        <v>-</v>
      </c>
      <c r="AV357" s="32">
        <f t="shared" si="107"/>
        <v>0</v>
      </c>
      <c r="AW357" s="32">
        <f t="shared" si="108"/>
        <v>0</v>
      </c>
      <c r="AX357" s="32">
        <f t="shared" si="109"/>
        <v>0</v>
      </c>
      <c r="BA357" s="32" t="str">
        <f t="shared" si="110"/>
        <v xml:space="preserve"> </v>
      </c>
    </row>
    <row r="358" spans="1:53" ht="15" x14ac:dyDescent="0.2">
      <c r="A358" s="67"/>
      <c r="B358" s="67"/>
      <c r="C358" s="410">
        <f t="shared" si="111"/>
        <v>337</v>
      </c>
      <c r="D358" s="424"/>
      <c r="E358" s="424"/>
      <c r="F358" s="424"/>
      <c r="G358" s="410"/>
      <c r="H358" s="410"/>
      <c r="I358" s="413" t="str">
        <f t="shared" si="112"/>
        <v>-</v>
      </c>
      <c r="J358" s="414" t="str">
        <f>IF(K358="s",(D358+E358)/16*F358/12*SUMMARY!$H$73," ")</f>
        <v xml:space="preserve"> </v>
      </c>
      <c r="K358" s="414" t="str">
        <f>IF(F358&gt;0,IF(B358&lt;SUMMARY!$H$76,"C","S")," ")</f>
        <v xml:space="preserve"> </v>
      </c>
      <c r="L358" s="414" t="str">
        <f t="shared" si="100"/>
        <v>-</v>
      </c>
      <c r="O358" s="175" t="str">
        <f t="shared" si="113"/>
        <v>-</v>
      </c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 t="str">
        <f>IF(K358="s",IF(L358&gt;(SUMMARY!$I$12*I358),L358,0),"- ")</f>
        <v xml:space="preserve">- </v>
      </c>
      <c r="AH358" s="32" t="str">
        <f t="shared" si="114"/>
        <v>OK</v>
      </c>
      <c r="AI358" s="32">
        <f t="shared" si="101"/>
        <v>0</v>
      </c>
      <c r="AJ358" s="421">
        <f t="shared" si="102"/>
        <v>0</v>
      </c>
      <c r="AK358" s="422">
        <f t="shared" si="103"/>
        <v>0</v>
      </c>
      <c r="AL358" s="32">
        <f t="shared" si="104"/>
        <v>0</v>
      </c>
      <c r="AM358" s="32">
        <f t="shared" si="105"/>
        <v>0</v>
      </c>
      <c r="AN358" s="32">
        <f t="shared" si="115"/>
        <v>0</v>
      </c>
      <c r="AO358" s="32" t="b">
        <f t="shared" si="116"/>
        <v>0</v>
      </c>
      <c r="AP358" s="32" t="str">
        <f>IF(K358="c",SUMMARY!$C$13*F358/12,"-")</f>
        <v>-</v>
      </c>
      <c r="AQ358" s="32" t="str">
        <f>IF(K358="s",SUMMARY!$C$12*J358,"-")</f>
        <v>-</v>
      </c>
      <c r="AR358" s="32" t="str">
        <f t="shared" si="106"/>
        <v>-</v>
      </c>
      <c r="AS358" s="32" t="str">
        <f>IF(K358="s",I358*SUMMARY!$I$12,"-")</f>
        <v>-</v>
      </c>
      <c r="AT358" s="32" t="str">
        <f>IF(K358="S",IF(AQ358*SUMMARY!$H$74&gt;AS358,SUMMARY!$H$74*AS358,AQ358),"-")</f>
        <v>-</v>
      </c>
      <c r="AV358" s="32">
        <f t="shared" si="107"/>
        <v>0</v>
      </c>
      <c r="AW358" s="32">
        <f t="shared" si="108"/>
        <v>0</v>
      </c>
      <c r="AX358" s="32">
        <f t="shared" si="109"/>
        <v>0</v>
      </c>
      <c r="BA358" s="32" t="str">
        <f t="shared" si="110"/>
        <v xml:space="preserve"> </v>
      </c>
    </row>
    <row r="359" spans="1:53" ht="15" x14ac:dyDescent="0.2">
      <c r="A359" s="67"/>
      <c r="B359" s="67"/>
      <c r="C359" s="410">
        <f t="shared" si="111"/>
        <v>338</v>
      </c>
      <c r="D359" s="424"/>
      <c r="E359" s="424"/>
      <c r="F359" s="424"/>
      <c r="G359" s="410"/>
      <c r="H359" s="410"/>
      <c r="I359" s="413" t="str">
        <f t="shared" si="112"/>
        <v>-</v>
      </c>
      <c r="J359" s="414" t="str">
        <f>IF(K359="s",(D359+E359)/16*F359/12*SUMMARY!$H$73," ")</f>
        <v xml:space="preserve"> </v>
      </c>
      <c r="K359" s="414" t="str">
        <f>IF(F359&gt;0,IF(B359&lt;SUMMARY!$H$76,"C","S")," ")</f>
        <v xml:space="preserve"> </v>
      </c>
      <c r="L359" s="414" t="str">
        <f t="shared" si="100"/>
        <v>-</v>
      </c>
      <c r="O359" s="175" t="str">
        <f t="shared" si="113"/>
        <v>-</v>
      </c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 t="str">
        <f>IF(K359="s",IF(L359&gt;(SUMMARY!$I$12*I359),L359,0),"- ")</f>
        <v xml:space="preserve">- </v>
      </c>
      <c r="AH359" s="32" t="str">
        <f t="shared" si="114"/>
        <v>OK</v>
      </c>
      <c r="AI359" s="32">
        <f t="shared" si="101"/>
        <v>0</v>
      </c>
      <c r="AJ359" s="421">
        <f t="shared" si="102"/>
        <v>0</v>
      </c>
      <c r="AK359" s="422">
        <f t="shared" si="103"/>
        <v>0</v>
      </c>
      <c r="AL359" s="32">
        <f t="shared" si="104"/>
        <v>0</v>
      </c>
      <c r="AM359" s="32">
        <f t="shared" si="105"/>
        <v>0</v>
      </c>
      <c r="AN359" s="32">
        <f t="shared" si="115"/>
        <v>0</v>
      </c>
      <c r="AO359" s="32" t="b">
        <f t="shared" si="116"/>
        <v>0</v>
      </c>
      <c r="AP359" s="32" t="str">
        <f>IF(K359="c",SUMMARY!$C$13*F359/12,"-")</f>
        <v>-</v>
      </c>
      <c r="AQ359" s="32" t="str">
        <f>IF(K359="s",SUMMARY!$C$12*J359,"-")</f>
        <v>-</v>
      </c>
      <c r="AR359" s="32" t="str">
        <f t="shared" si="106"/>
        <v>-</v>
      </c>
      <c r="AS359" s="32" t="str">
        <f>IF(K359="s",I359*SUMMARY!$I$12,"-")</f>
        <v>-</v>
      </c>
      <c r="AT359" s="32" t="str">
        <f>IF(K359="S",IF(AQ359*SUMMARY!$H$74&gt;AS359,SUMMARY!$H$74*AS359,AQ359),"-")</f>
        <v>-</v>
      </c>
      <c r="AV359" s="32">
        <f t="shared" si="107"/>
        <v>0</v>
      </c>
      <c r="AW359" s="32">
        <f t="shared" si="108"/>
        <v>0</v>
      </c>
      <c r="AX359" s="32">
        <f t="shared" si="109"/>
        <v>0</v>
      </c>
      <c r="BA359" s="32" t="str">
        <f t="shared" si="110"/>
        <v xml:space="preserve"> </v>
      </c>
    </row>
    <row r="360" spans="1:53" ht="15" x14ac:dyDescent="0.2">
      <c r="A360" s="67"/>
      <c r="B360" s="67"/>
      <c r="C360" s="410">
        <f t="shared" si="111"/>
        <v>339</v>
      </c>
      <c r="D360" s="424"/>
      <c r="E360" s="424"/>
      <c r="F360" s="424"/>
      <c r="G360" s="410"/>
      <c r="H360" s="410"/>
      <c r="I360" s="413" t="str">
        <f t="shared" si="112"/>
        <v>-</v>
      </c>
      <c r="J360" s="414" t="str">
        <f>IF(K360="s",(D360+E360)/16*F360/12*SUMMARY!$H$73," ")</f>
        <v xml:space="preserve"> </v>
      </c>
      <c r="K360" s="414" t="str">
        <f>IF(F360&gt;0,IF(B360&lt;SUMMARY!$H$76,"C","S")," ")</f>
        <v xml:space="preserve"> </v>
      </c>
      <c r="L360" s="414" t="str">
        <f t="shared" si="100"/>
        <v>-</v>
      </c>
      <c r="O360" s="175" t="str">
        <f t="shared" si="113"/>
        <v>-</v>
      </c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 t="str">
        <f>IF(K360="s",IF(L360&gt;(SUMMARY!$I$12*I360),L360,0),"- ")</f>
        <v xml:space="preserve">- </v>
      </c>
      <c r="AH360" s="32" t="str">
        <f t="shared" si="114"/>
        <v>OK</v>
      </c>
      <c r="AI360" s="32">
        <f t="shared" si="101"/>
        <v>0</v>
      </c>
      <c r="AJ360" s="421">
        <f t="shared" si="102"/>
        <v>0</v>
      </c>
      <c r="AK360" s="422">
        <f t="shared" si="103"/>
        <v>0</v>
      </c>
      <c r="AL360" s="32">
        <f t="shared" si="104"/>
        <v>0</v>
      </c>
      <c r="AM360" s="32">
        <f t="shared" si="105"/>
        <v>0</v>
      </c>
      <c r="AN360" s="32">
        <f t="shared" si="115"/>
        <v>0</v>
      </c>
      <c r="AO360" s="32" t="b">
        <f t="shared" si="116"/>
        <v>0</v>
      </c>
      <c r="AP360" s="32" t="str">
        <f>IF(K360="c",SUMMARY!$C$13*F360/12,"-")</f>
        <v>-</v>
      </c>
      <c r="AQ360" s="32" t="str">
        <f>IF(K360="s",SUMMARY!$C$12*J360,"-")</f>
        <v>-</v>
      </c>
      <c r="AR360" s="32" t="str">
        <f t="shared" si="106"/>
        <v>-</v>
      </c>
      <c r="AS360" s="32" t="str">
        <f>IF(K360="s",I360*SUMMARY!$I$12,"-")</f>
        <v>-</v>
      </c>
      <c r="AT360" s="32" t="str">
        <f>IF(K360="S",IF(AQ360*SUMMARY!$H$74&gt;AS360,SUMMARY!$H$74*AS360,AQ360),"-")</f>
        <v>-</v>
      </c>
      <c r="AV360" s="32">
        <f t="shared" si="107"/>
        <v>0</v>
      </c>
      <c r="AW360" s="32">
        <f t="shared" si="108"/>
        <v>0</v>
      </c>
      <c r="AX360" s="32">
        <f t="shared" si="109"/>
        <v>0</v>
      </c>
      <c r="BA360" s="32" t="str">
        <f t="shared" si="110"/>
        <v xml:space="preserve"> </v>
      </c>
    </row>
    <row r="361" spans="1:53" ht="15" x14ac:dyDescent="0.2">
      <c r="A361" s="67"/>
      <c r="B361" s="67"/>
      <c r="C361" s="410">
        <f t="shared" si="111"/>
        <v>340</v>
      </c>
      <c r="D361" s="424"/>
      <c r="E361" s="424"/>
      <c r="F361" s="424"/>
      <c r="G361" s="410"/>
      <c r="H361" s="410"/>
      <c r="I361" s="413" t="str">
        <f t="shared" si="112"/>
        <v>-</v>
      </c>
      <c r="J361" s="414" t="str">
        <f>IF(K361="s",(D361+E361)/16*F361/12*SUMMARY!$H$73," ")</f>
        <v xml:space="preserve"> </v>
      </c>
      <c r="K361" s="414" t="str">
        <f>IF(F361&gt;0,IF(B361&lt;SUMMARY!$H$76,"C","S")," ")</f>
        <v xml:space="preserve"> </v>
      </c>
      <c r="L361" s="414" t="str">
        <f t="shared" si="100"/>
        <v>-</v>
      </c>
      <c r="O361" s="175" t="str">
        <f t="shared" si="113"/>
        <v>-</v>
      </c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 t="str">
        <f>IF(K361="s",IF(L361&gt;(SUMMARY!$I$12*I361),L361,0),"- ")</f>
        <v xml:space="preserve">- </v>
      </c>
      <c r="AH361" s="32" t="str">
        <f t="shared" si="114"/>
        <v>OK</v>
      </c>
      <c r="AI361" s="32">
        <f t="shared" si="101"/>
        <v>0</v>
      </c>
      <c r="AJ361" s="421">
        <f t="shared" si="102"/>
        <v>0</v>
      </c>
      <c r="AK361" s="422">
        <f t="shared" si="103"/>
        <v>0</v>
      </c>
      <c r="AL361" s="32">
        <f t="shared" si="104"/>
        <v>0</v>
      </c>
      <c r="AM361" s="32">
        <f t="shared" si="105"/>
        <v>0</v>
      </c>
      <c r="AN361" s="32">
        <f t="shared" si="115"/>
        <v>0</v>
      </c>
      <c r="AO361" s="32" t="b">
        <f t="shared" si="116"/>
        <v>0</v>
      </c>
      <c r="AP361" s="32" t="str">
        <f>IF(K361="c",SUMMARY!$C$13*F361/12,"-")</f>
        <v>-</v>
      </c>
      <c r="AQ361" s="32" t="str">
        <f>IF(K361="s",SUMMARY!$C$12*J361,"-")</f>
        <v>-</v>
      </c>
      <c r="AR361" s="32" t="str">
        <f t="shared" si="106"/>
        <v>-</v>
      </c>
      <c r="AS361" s="32" t="str">
        <f>IF(K361="s",I361*SUMMARY!$I$12,"-")</f>
        <v>-</v>
      </c>
      <c r="AT361" s="32" t="str">
        <f>IF(K361="S",IF(AQ361*SUMMARY!$H$74&gt;AS361,SUMMARY!$H$74*AS361,AQ361),"-")</f>
        <v>-</v>
      </c>
      <c r="AV361" s="32">
        <f t="shared" si="107"/>
        <v>0</v>
      </c>
      <c r="AW361" s="32">
        <f t="shared" si="108"/>
        <v>0</v>
      </c>
      <c r="AX361" s="32">
        <f t="shared" si="109"/>
        <v>0</v>
      </c>
      <c r="BA361" s="32" t="str">
        <f t="shared" si="110"/>
        <v xml:space="preserve"> </v>
      </c>
    </row>
    <row r="362" spans="1:53" ht="15" x14ac:dyDescent="0.2">
      <c r="A362" s="67"/>
      <c r="B362" s="67"/>
      <c r="C362" s="410">
        <f t="shared" si="111"/>
        <v>341</v>
      </c>
      <c r="D362" s="424"/>
      <c r="E362" s="424"/>
      <c r="F362" s="424"/>
      <c r="G362" s="410"/>
      <c r="H362" s="410"/>
      <c r="I362" s="413" t="str">
        <f t="shared" si="112"/>
        <v>-</v>
      </c>
      <c r="J362" s="414" t="str">
        <f>IF(K362="s",(D362+E362)/16*F362/12*SUMMARY!$H$73," ")</f>
        <v xml:space="preserve"> </v>
      </c>
      <c r="K362" s="414" t="str">
        <f>IF(F362&gt;0,IF(B362&lt;SUMMARY!$H$76,"C","S")," ")</f>
        <v xml:space="preserve"> </v>
      </c>
      <c r="L362" s="414" t="str">
        <f t="shared" si="100"/>
        <v>-</v>
      </c>
      <c r="O362" s="175" t="str">
        <f t="shared" si="113"/>
        <v>-</v>
      </c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 t="str">
        <f>IF(K362="s",IF(L362&gt;(SUMMARY!$I$12*I362),L362,0),"- ")</f>
        <v xml:space="preserve">- </v>
      </c>
      <c r="AH362" s="32" t="str">
        <f t="shared" si="114"/>
        <v>OK</v>
      </c>
      <c r="AI362" s="32">
        <f t="shared" si="101"/>
        <v>0</v>
      </c>
      <c r="AJ362" s="421">
        <f t="shared" si="102"/>
        <v>0</v>
      </c>
      <c r="AK362" s="422">
        <f t="shared" si="103"/>
        <v>0</v>
      </c>
      <c r="AL362" s="32">
        <f t="shared" si="104"/>
        <v>0</v>
      </c>
      <c r="AM362" s="32">
        <f t="shared" si="105"/>
        <v>0</v>
      </c>
      <c r="AN362" s="32">
        <f t="shared" si="115"/>
        <v>0</v>
      </c>
      <c r="AO362" s="32" t="b">
        <f t="shared" si="116"/>
        <v>0</v>
      </c>
      <c r="AP362" s="32" t="str">
        <f>IF(K362="c",SUMMARY!$C$13*F362/12,"-")</f>
        <v>-</v>
      </c>
      <c r="AQ362" s="32" t="str">
        <f>IF(K362="s",SUMMARY!$C$12*J362,"-")</f>
        <v>-</v>
      </c>
      <c r="AR362" s="32" t="str">
        <f t="shared" si="106"/>
        <v>-</v>
      </c>
      <c r="AS362" s="32" t="str">
        <f>IF(K362="s",I362*SUMMARY!$I$12,"-")</f>
        <v>-</v>
      </c>
      <c r="AT362" s="32" t="str">
        <f>IF(K362="S",IF(AQ362*SUMMARY!$H$74&gt;AS362,SUMMARY!$H$74*AS362,AQ362),"-")</f>
        <v>-</v>
      </c>
      <c r="AV362" s="32">
        <f t="shared" si="107"/>
        <v>0</v>
      </c>
      <c r="AW362" s="32">
        <f t="shared" si="108"/>
        <v>0</v>
      </c>
      <c r="AX362" s="32">
        <f t="shared" si="109"/>
        <v>0</v>
      </c>
      <c r="BA362" s="32" t="str">
        <f t="shared" si="110"/>
        <v xml:space="preserve"> </v>
      </c>
    </row>
    <row r="363" spans="1:53" ht="15" x14ac:dyDescent="0.2">
      <c r="A363" s="67"/>
      <c r="B363" s="67"/>
      <c r="C363" s="410">
        <f t="shared" si="111"/>
        <v>342</v>
      </c>
      <c r="D363" s="424"/>
      <c r="E363" s="424"/>
      <c r="F363" s="424"/>
      <c r="G363" s="410"/>
      <c r="H363" s="410"/>
      <c r="I363" s="413" t="str">
        <f t="shared" si="112"/>
        <v>-</v>
      </c>
      <c r="J363" s="414" t="str">
        <f>IF(K363="s",(D363+E363)/16*F363/12*SUMMARY!$H$73," ")</f>
        <v xml:space="preserve"> </v>
      </c>
      <c r="K363" s="414" t="str">
        <f>IF(F363&gt;0,IF(B363&lt;SUMMARY!$H$76,"C","S")," ")</f>
        <v xml:space="preserve"> </v>
      </c>
      <c r="L363" s="414" t="str">
        <f t="shared" si="100"/>
        <v>-</v>
      </c>
      <c r="O363" s="175" t="str">
        <f t="shared" si="113"/>
        <v>-</v>
      </c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 t="str">
        <f>IF(K363="s",IF(L363&gt;(SUMMARY!$I$12*I363),L363,0),"- ")</f>
        <v xml:space="preserve">- </v>
      </c>
      <c r="AH363" s="32" t="str">
        <f t="shared" si="114"/>
        <v>OK</v>
      </c>
      <c r="AI363" s="32">
        <f t="shared" si="101"/>
        <v>0</v>
      </c>
      <c r="AJ363" s="421">
        <f t="shared" si="102"/>
        <v>0</v>
      </c>
      <c r="AK363" s="422">
        <f t="shared" si="103"/>
        <v>0</v>
      </c>
      <c r="AL363" s="32">
        <f t="shared" si="104"/>
        <v>0</v>
      </c>
      <c r="AM363" s="32">
        <f t="shared" si="105"/>
        <v>0</v>
      </c>
      <c r="AN363" s="32">
        <f t="shared" si="115"/>
        <v>0</v>
      </c>
      <c r="AO363" s="32" t="b">
        <f t="shared" si="116"/>
        <v>0</v>
      </c>
      <c r="AP363" s="32" t="str">
        <f>IF(K363="c",SUMMARY!$C$13*F363/12,"-")</f>
        <v>-</v>
      </c>
      <c r="AQ363" s="32" t="str">
        <f>IF(K363="s",SUMMARY!$C$12*J363,"-")</f>
        <v>-</v>
      </c>
      <c r="AR363" s="32" t="str">
        <f t="shared" si="106"/>
        <v>-</v>
      </c>
      <c r="AS363" s="32" t="str">
        <f>IF(K363="s",I363*SUMMARY!$I$12,"-")</f>
        <v>-</v>
      </c>
      <c r="AT363" s="32" t="str">
        <f>IF(K363="S",IF(AQ363*SUMMARY!$H$74&gt;AS363,SUMMARY!$H$74*AS363,AQ363),"-")</f>
        <v>-</v>
      </c>
      <c r="AV363" s="32">
        <f t="shared" si="107"/>
        <v>0</v>
      </c>
      <c r="AW363" s="32">
        <f t="shared" si="108"/>
        <v>0</v>
      </c>
      <c r="AX363" s="32">
        <f t="shared" si="109"/>
        <v>0</v>
      </c>
      <c r="BA363" s="32" t="str">
        <f t="shared" si="110"/>
        <v xml:space="preserve"> </v>
      </c>
    </row>
    <row r="364" spans="1:53" ht="15" x14ac:dyDescent="0.2">
      <c r="A364" s="67"/>
      <c r="B364" s="67"/>
      <c r="C364" s="410">
        <f t="shared" si="111"/>
        <v>343</v>
      </c>
      <c r="D364" s="424"/>
      <c r="E364" s="424"/>
      <c r="F364" s="424"/>
      <c r="G364" s="410"/>
      <c r="H364" s="410"/>
      <c r="I364" s="413" t="str">
        <f t="shared" si="112"/>
        <v>-</v>
      </c>
      <c r="J364" s="414" t="str">
        <f>IF(K364="s",(D364+E364)/16*F364/12*SUMMARY!$H$73," ")</f>
        <v xml:space="preserve"> </v>
      </c>
      <c r="K364" s="414" t="str">
        <f>IF(F364&gt;0,IF(B364&lt;SUMMARY!$H$76,"C","S")," ")</f>
        <v xml:space="preserve"> </v>
      </c>
      <c r="L364" s="414" t="str">
        <f t="shared" si="100"/>
        <v>-</v>
      </c>
      <c r="O364" s="175" t="str">
        <f t="shared" si="113"/>
        <v>-</v>
      </c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 t="str">
        <f>IF(K364="s",IF(L364&gt;(SUMMARY!$I$12*I364),L364,0),"- ")</f>
        <v xml:space="preserve">- </v>
      </c>
      <c r="AH364" s="32" t="str">
        <f t="shared" si="114"/>
        <v>OK</v>
      </c>
      <c r="AI364" s="32">
        <f t="shared" si="101"/>
        <v>0</v>
      </c>
      <c r="AJ364" s="421">
        <f t="shared" si="102"/>
        <v>0</v>
      </c>
      <c r="AK364" s="422">
        <f t="shared" si="103"/>
        <v>0</v>
      </c>
      <c r="AL364" s="32">
        <f t="shared" si="104"/>
        <v>0</v>
      </c>
      <c r="AM364" s="32">
        <f t="shared" si="105"/>
        <v>0</v>
      </c>
      <c r="AN364" s="32">
        <f t="shared" si="115"/>
        <v>0</v>
      </c>
      <c r="AO364" s="32" t="b">
        <f t="shared" si="116"/>
        <v>0</v>
      </c>
      <c r="AP364" s="32" t="str">
        <f>IF(K364="c",SUMMARY!$C$13*F364/12,"-")</f>
        <v>-</v>
      </c>
      <c r="AQ364" s="32" t="str">
        <f>IF(K364="s",SUMMARY!$C$12*J364,"-")</f>
        <v>-</v>
      </c>
      <c r="AR364" s="32" t="str">
        <f t="shared" si="106"/>
        <v>-</v>
      </c>
      <c r="AS364" s="32" t="str">
        <f>IF(K364="s",I364*SUMMARY!$I$12,"-")</f>
        <v>-</v>
      </c>
      <c r="AT364" s="32" t="str">
        <f>IF(K364="S",IF(AQ364*SUMMARY!$H$74&gt;AS364,SUMMARY!$H$74*AS364,AQ364),"-")</f>
        <v>-</v>
      </c>
      <c r="AV364" s="32">
        <f t="shared" si="107"/>
        <v>0</v>
      </c>
      <c r="AW364" s="32">
        <f t="shared" si="108"/>
        <v>0</v>
      </c>
      <c r="AX364" s="32">
        <f t="shared" si="109"/>
        <v>0</v>
      </c>
      <c r="BA364" s="32" t="str">
        <f t="shared" si="110"/>
        <v xml:space="preserve"> </v>
      </c>
    </row>
    <row r="365" spans="1:53" ht="15" x14ac:dyDescent="0.2">
      <c r="A365" s="67"/>
      <c r="B365" s="67"/>
      <c r="C365" s="410">
        <f t="shared" si="111"/>
        <v>344</v>
      </c>
      <c r="D365" s="424"/>
      <c r="E365" s="424"/>
      <c r="F365" s="424"/>
      <c r="G365" s="410"/>
      <c r="H365" s="410"/>
      <c r="I365" s="413" t="str">
        <f t="shared" si="112"/>
        <v>-</v>
      </c>
      <c r="J365" s="414" t="str">
        <f>IF(K365="s",(D365+E365)/16*F365/12*SUMMARY!$H$73," ")</f>
        <v xml:space="preserve"> </v>
      </c>
      <c r="K365" s="414" t="str">
        <f>IF(F365&gt;0,IF(B365&lt;SUMMARY!$H$76,"C","S")," ")</f>
        <v xml:space="preserve"> </v>
      </c>
      <c r="L365" s="414" t="str">
        <f t="shared" si="100"/>
        <v>-</v>
      </c>
      <c r="O365" s="175" t="str">
        <f t="shared" si="113"/>
        <v>-</v>
      </c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 t="str">
        <f>IF(K365="s",IF(L365&gt;(SUMMARY!$I$12*I365),L365,0),"- ")</f>
        <v xml:space="preserve">- </v>
      </c>
      <c r="AH365" s="32" t="str">
        <f t="shared" si="114"/>
        <v>OK</v>
      </c>
      <c r="AI365" s="32">
        <f t="shared" si="101"/>
        <v>0</v>
      </c>
      <c r="AJ365" s="421">
        <f t="shared" si="102"/>
        <v>0</v>
      </c>
      <c r="AK365" s="422">
        <f t="shared" si="103"/>
        <v>0</v>
      </c>
      <c r="AL365" s="32">
        <f t="shared" si="104"/>
        <v>0</v>
      </c>
      <c r="AM365" s="32">
        <f t="shared" si="105"/>
        <v>0</v>
      </c>
      <c r="AN365" s="32">
        <f t="shared" si="115"/>
        <v>0</v>
      </c>
      <c r="AO365" s="32" t="b">
        <f t="shared" si="116"/>
        <v>0</v>
      </c>
      <c r="AP365" s="32" t="str">
        <f>IF(K365="c",SUMMARY!$C$13*F365/12,"-")</f>
        <v>-</v>
      </c>
      <c r="AQ365" s="32" t="str">
        <f>IF(K365="s",SUMMARY!$C$12*J365,"-")</f>
        <v>-</v>
      </c>
      <c r="AR365" s="32" t="str">
        <f t="shared" si="106"/>
        <v>-</v>
      </c>
      <c r="AS365" s="32" t="str">
        <f>IF(K365="s",I365*SUMMARY!$I$12,"-")</f>
        <v>-</v>
      </c>
      <c r="AT365" s="32" t="str">
        <f>IF(K365="S",IF(AQ365*SUMMARY!$H$74&gt;AS365,SUMMARY!$H$74*AS365,AQ365),"-")</f>
        <v>-</v>
      </c>
      <c r="AV365" s="32">
        <f t="shared" si="107"/>
        <v>0</v>
      </c>
      <c r="AW365" s="32">
        <f t="shared" si="108"/>
        <v>0</v>
      </c>
      <c r="AX365" s="32">
        <f t="shared" si="109"/>
        <v>0</v>
      </c>
      <c r="BA365" s="32" t="str">
        <f t="shared" si="110"/>
        <v xml:space="preserve"> </v>
      </c>
    </row>
    <row r="366" spans="1:53" ht="15" x14ac:dyDescent="0.2">
      <c r="A366" s="67"/>
      <c r="B366" s="67"/>
      <c r="C366" s="410">
        <f t="shared" si="111"/>
        <v>345</v>
      </c>
      <c r="D366" s="424"/>
      <c r="E366" s="424"/>
      <c r="F366" s="424"/>
      <c r="G366" s="410"/>
      <c r="H366" s="410"/>
      <c r="I366" s="413" t="str">
        <f t="shared" si="112"/>
        <v>-</v>
      </c>
      <c r="J366" s="414" t="str">
        <f>IF(K366="s",(D366+E366)/16*F366/12*SUMMARY!$H$73," ")</f>
        <v xml:space="preserve"> </v>
      </c>
      <c r="K366" s="414" t="str">
        <f>IF(F366&gt;0,IF(B366&lt;SUMMARY!$H$76,"C","S")," ")</f>
        <v xml:space="preserve"> </v>
      </c>
      <c r="L366" s="414" t="str">
        <f t="shared" si="100"/>
        <v>-</v>
      </c>
      <c r="O366" s="175" t="str">
        <f t="shared" si="113"/>
        <v>-</v>
      </c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 t="str">
        <f>IF(K366="s",IF(L366&gt;(SUMMARY!$I$12*I366),L366,0),"- ")</f>
        <v xml:space="preserve">- </v>
      </c>
      <c r="AH366" s="32" t="str">
        <f t="shared" si="114"/>
        <v>OK</v>
      </c>
      <c r="AI366" s="32">
        <f t="shared" si="101"/>
        <v>0</v>
      </c>
      <c r="AJ366" s="421">
        <f t="shared" si="102"/>
        <v>0</v>
      </c>
      <c r="AK366" s="422">
        <f t="shared" si="103"/>
        <v>0</v>
      </c>
      <c r="AL366" s="32">
        <f t="shared" si="104"/>
        <v>0</v>
      </c>
      <c r="AM366" s="32">
        <f t="shared" si="105"/>
        <v>0</v>
      </c>
      <c r="AN366" s="32">
        <f t="shared" si="115"/>
        <v>0</v>
      </c>
      <c r="AO366" s="32" t="b">
        <f t="shared" si="116"/>
        <v>0</v>
      </c>
      <c r="AP366" s="32" t="str">
        <f>IF(K366="c",SUMMARY!$C$13*F366/12,"-")</f>
        <v>-</v>
      </c>
      <c r="AQ366" s="32" t="str">
        <f>IF(K366="s",SUMMARY!$C$12*J366,"-")</f>
        <v>-</v>
      </c>
      <c r="AR366" s="32" t="str">
        <f t="shared" si="106"/>
        <v>-</v>
      </c>
      <c r="AS366" s="32" t="str">
        <f>IF(K366="s",I366*SUMMARY!$I$12,"-")</f>
        <v>-</v>
      </c>
      <c r="AT366" s="32" t="str">
        <f>IF(K366="S",IF(AQ366*SUMMARY!$H$74&gt;AS366,SUMMARY!$H$74*AS366,AQ366),"-")</f>
        <v>-</v>
      </c>
      <c r="AV366" s="32">
        <f t="shared" si="107"/>
        <v>0</v>
      </c>
      <c r="AW366" s="32">
        <f t="shared" si="108"/>
        <v>0</v>
      </c>
      <c r="AX366" s="32">
        <f t="shared" si="109"/>
        <v>0</v>
      </c>
      <c r="BA366" s="32" t="str">
        <f t="shared" si="110"/>
        <v xml:space="preserve"> </v>
      </c>
    </row>
    <row r="367" spans="1:53" ht="15" x14ac:dyDescent="0.2">
      <c r="A367" s="67"/>
      <c r="B367" s="67"/>
      <c r="C367" s="410">
        <f t="shared" si="111"/>
        <v>346</v>
      </c>
      <c r="D367" s="424"/>
      <c r="E367" s="424"/>
      <c r="F367" s="424"/>
      <c r="G367" s="410"/>
      <c r="H367" s="410"/>
      <c r="I367" s="413" t="str">
        <f t="shared" si="112"/>
        <v>-</v>
      </c>
      <c r="J367" s="414" t="str">
        <f>IF(K367="s",(D367+E367)/16*F367/12*SUMMARY!$H$73," ")</f>
        <v xml:space="preserve"> </v>
      </c>
      <c r="K367" s="414" t="str">
        <f>IF(F367&gt;0,IF(B367&lt;SUMMARY!$H$76,"C","S")," ")</f>
        <v xml:space="preserve"> </v>
      </c>
      <c r="L367" s="414" t="str">
        <f t="shared" si="100"/>
        <v>-</v>
      </c>
      <c r="O367" s="175" t="str">
        <f t="shared" si="113"/>
        <v>-</v>
      </c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 t="str">
        <f>IF(K367="s",IF(L367&gt;(SUMMARY!$I$12*I367),L367,0),"- ")</f>
        <v xml:space="preserve">- </v>
      </c>
      <c r="AH367" s="32" t="str">
        <f t="shared" si="114"/>
        <v>OK</v>
      </c>
      <c r="AI367" s="32">
        <f t="shared" si="101"/>
        <v>0</v>
      </c>
      <c r="AJ367" s="421">
        <f t="shared" si="102"/>
        <v>0</v>
      </c>
      <c r="AK367" s="422">
        <f t="shared" si="103"/>
        <v>0</v>
      </c>
      <c r="AL367" s="32">
        <f t="shared" si="104"/>
        <v>0</v>
      </c>
      <c r="AM367" s="32">
        <f t="shared" si="105"/>
        <v>0</v>
      </c>
      <c r="AN367" s="32">
        <f t="shared" si="115"/>
        <v>0</v>
      </c>
      <c r="AO367" s="32" t="b">
        <f t="shared" si="116"/>
        <v>0</v>
      </c>
      <c r="AP367" s="32" t="str">
        <f>IF(K367="c",SUMMARY!$C$13*F367/12,"-")</f>
        <v>-</v>
      </c>
      <c r="AQ367" s="32" t="str">
        <f>IF(K367="s",SUMMARY!$C$12*J367,"-")</f>
        <v>-</v>
      </c>
      <c r="AR367" s="32" t="str">
        <f t="shared" si="106"/>
        <v>-</v>
      </c>
      <c r="AS367" s="32" t="str">
        <f>IF(K367="s",I367*SUMMARY!$I$12,"-")</f>
        <v>-</v>
      </c>
      <c r="AT367" s="32" t="str">
        <f>IF(K367="S",IF(AQ367*SUMMARY!$H$74&gt;AS367,SUMMARY!$H$74*AS367,AQ367),"-")</f>
        <v>-</v>
      </c>
      <c r="AV367" s="32">
        <f t="shared" si="107"/>
        <v>0</v>
      </c>
      <c r="AW367" s="32">
        <f t="shared" si="108"/>
        <v>0</v>
      </c>
      <c r="AX367" s="32">
        <f t="shared" si="109"/>
        <v>0</v>
      </c>
      <c r="BA367" s="32" t="str">
        <f t="shared" si="110"/>
        <v xml:space="preserve"> </v>
      </c>
    </row>
    <row r="368" spans="1:53" ht="15" x14ac:dyDescent="0.2">
      <c r="A368" s="67"/>
      <c r="B368" s="67"/>
      <c r="C368" s="410">
        <f t="shared" si="111"/>
        <v>347</v>
      </c>
      <c r="D368" s="424"/>
      <c r="E368" s="424"/>
      <c r="F368" s="424"/>
      <c r="G368" s="410"/>
      <c r="H368" s="410"/>
      <c r="I368" s="413" t="str">
        <f t="shared" si="112"/>
        <v>-</v>
      </c>
      <c r="J368" s="414" t="str">
        <f>IF(K368="s",(D368+E368)/16*F368/12*SUMMARY!$H$73," ")</f>
        <v xml:space="preserve"> </v>
      </c>
      <c r="K368" s="414" t="str">
        <f>IF(F368&gt;0,IF(B368&lt;SUMMARY!$H$76,"C","S")," ")</f>
        <v xml:space="preserve"> </v>
      </c>
      <c r="L368" s="414" t="str">
        <f t="shared" si="100"/>
        <v>-</v>
      </c>
      <c r="O368" s="175" t="str">
        <f t="shared" si="113"/>
        <v>-</v>
      </c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 t="str">
        <f>IF(K368="s",IF(L368&gt;(SUMMARY!$I$12*I368),L368,0),"- ")</f>
        <v xml:space="preserve">- </v>
      </c>
      <c r="AH368" s="32" t="str">
        <f t="shared" si="114"/>
        <v>OK</v>
      </c>
      <c r="AI368" s="32">
        <f t="shared" si="101"/>
        <v>0</v>
      </c>
      <c r="AJ368" s="421">
        <f t="shared" si="102"/>
        <v>0</v>
      </c>
      <c r="AK368" s="422">
        <f t="shared" si="103"/>
        <v>0</v>
      </c>
      <c r="AL368" s="32">
        <f t="shared" si="104"/>
        <v>0</v>
      </c>
      <c r="AM368" s="32">
        <f t="shared" si="105"/>
        <v>0</v>
      </c>
      <c r="AN368" s="32">
        <f t="shared" si="115"/>
        <v>0</v>
      </c>
      <c r="AO368" s="32" t="b">
        <f t="shared" si="116"/>
        <v>0</v>
      </c>
      <c r="AP368" s="32" t="str">
        <f>IF(K368="c",SUMMARY!$C$13*F368/12,"-")</f>
        <v>-</v>
      </c>
      <c r="AQ368" s="32" t="str">
        <f>IF(K368="s",SUMMARY!$C$12*J368,"-")</f>
        <v>-</v>
      </c>
      <c r="AR368" s="32" t="str">
        <f t="shared" si="106"/>
        <v>-</v>
      </c>
      <c r="AS368" s="32" t="str">
        <f>IF(K368="s",I368*SUMMARY!$I$12,"-")</f>
        <v>-</v>
      </c>
      <c r="AT368" s="32" t="str">
        <f>IF(K368="S",IF(AQ368*SUMMARY!$H$74&gt;AS368,SUMMARY!$H$74*AS368,AQ368),"-")</f>
        <v>-</v>
      </c>
      <c r="AV368" s="32">
        <f t="shared" si="107"/>
        <v>0</v>
      </c>
      <c r="AW368" s="32">
        <f t="shared" si="108"/>
        <v>0</v>
      </c>
      <c r="AX368" s="32">
        <f t="shared" si="109"/>
        <v>0</v>
      </c>
      <c r="BA368" s="32" t="str">
        <f t="shared" si="110"/>
        <v xml:space="preserve"> </v>
      </c>
    </row>
    <row r="369" spans="1:53" ht="15" x14ac:dyDescent="0.2">
      <c r="A369" s="67"/>
      <c r="B369" s="67"/>
      <c r="C369" s="410">
        <f t="shared" si="111"/>
        <v>348</v>
      </c>
      <c r="D369" s="424"/>
      <c r="E369" s="424"/>
      <c r="F369" s="424"/>
      <c r="G369" s="410"/>
      <c r="H369" s="410"/>
      <c r="I369" s="413" t="str">
        <f t="shared" si="112"/>
        <v>-</v>
      </c>
      <c r="J369" s="414" t="str">
        <f>IF(K369="s",(D369+E369)/16*F369/12*SUMMARY!$H$73," ")</f>
        <v xml:space="preserve"> </v>
      </c>
      <c r="K369" s="414" t="str">
        <f>IF(F369&gt;0,IF(B369&lt;SUMMARY!$H$76,"C","S")," ")</f>
        <v xml:space="preserve"> </v>
      </c>
      <c r="L369" s="414" t="str">
        <f t="shared" si="100"/>
        <v>-</v>
      </c>
      <c r="O369" s="175" t="str">
        <f t="shared" si="113"/>
        <v>-</v>
      </c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 t="str">
        <f>IF(K369="s",IF(L369&gt;(SUMMARY!$I$12*I369),L369,0),"- ")</f>
        <v xml:space="preserve">- </v>
      </c>
      <c r="AH369" s="32" t="str">
        <f t="shared" si="114"/>
        <v>OK</v>
      </c>
      <c r="AI369" s="32">
        <f t="shared" si="101"/>
        <v>0</v>
      </c>
      <c r="AJ369" s="421">
        <f t="shared" si="102"/>
        <v>0</v>
      </c>
      <c r="AK369" s="422">
        <f t="shared" si="103"/>
        <v>0</v>
      </c>
      <c r="AL369" s="32">
        <f t="shared" si="104"/>
        <v>0</v>
      </c>
      <c r="AM369" s="32">
        <f t="shared" si="105"/>
        <v>0</v>
      </c>
      <c r="AN369" s="32">
        <f t="shared" si="115"/>
        <v>0</v>
      </c>
      <c r="AO369" s="32" t="b">
        <f t="shared" si="116"/>
        <v>0</v>
      </c>
      <c r="AP369" s="32" t="str">
        <f>IF(K369="c",SUMMARY!$C$13*F369/12,"-")</f>
        <v>-</v>
      </c>
      <c r="AQ369" s="32" t="str">
        <f>IF(K369="s",SUMMARY!$C$12*J369,"-")</f>
        <v>-</v>
      </c>
      <c r="AR369" s="32" t="str">
        <f t="shared" si="106"/>
        <v>-</v>
      </c>
      <c r="AS369" s="32" t="str">
        <f>IF(K369="s",I369*SUMMARY!$I$12,"-")</f>
        <v>-</v>
      </c>
      <c r="AT369" s="32" t="str">
        <f>IF(K369="S",IF(AQ369*SUMMARY!$H$74&gt;AS369,SUMMARY!$H$74*AS369,AQ369),"-")</f>
        <v>-</v>
      </c>
      <c r="AV369" s="32">
        <f t="shared" si="107"/>
        <v>0</v>
      </c>
      <c r="AW369" s="32">
        <f t="shared" si="108"/>
        <v>0</v>
      </c>
      <c r="AX369" s="32">
        <f t="shared" si="109"/>
        <v>0</v>
      </c>
      <c r="BA369" s="32" t="str">
        <f t="shared" si="110"/>
        <v xml:space="preserve"> </v>
      </c>
    </row>
    <row r="370" spans="1:53" ht="15" x14ac:dyDescent="0.2">
      <c r="A370" s="67"/>
      <c r="B370" s="67"/>
      <c r="C370" s="410">
        <f t="shared" si="111"/>
        <v>349</v>
      </c>
      <c r="D370" s="424"/>
      <c r="E370" s="424"/>
      <c r="F370" s="424"/>
      <c r="G370" s="410"/>
      <c r="H370" s="410"/>
      <c r="I370" s="413" t="str">
        <f t="shared" si="112"/>
        <v>-</v>
      </c>
      <c r="J370" s="414" t="str">
        <f>IF(K370="s",(D370+E370)/16*F370/12*SUMMARY!$H$73," ")</f>
        <v xml:space="preserve"> </v>
      </c>
      <c r="K370" s="414" t="str">
        <f>IF(F370&gt;0,IF(B370&lt;SUMMARY!$H$76,"C","S")," ")</f>
        <v xml:space="preserve"> </v>
      </c>
      <c r="L370" s="414" t="str">
        <f t="shared" si="100"/>
        <v>-</v>
      </c>
      <c r="O370" s="175" t="str">
        <f t="shared" si="113"/>
        <v>-</v>
      </c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 t="str">
        <f>IF(K370="s",IF(L370&gt;(SUMMARY!$I$12*I370),L370,0),"- ")</f>
        <v xml:space="preserve">- </v>
      </c>
      <c r="AH370" s="32" t="str">
        <f t="shared" si="114"/>
        <v>OK</v>
      </c>
      <c r="AI370" s="32">
        <f t="shared" si="101"/>
        <v>0</v>
      </c>
      <c r="AJ370" s="421">
        <f t="shared" si="102"/>
        <v>0</v>
      </c>
      <c r="AK370" s="422">
        <f t="shared" si="103"/>
        <v>0</v>
      </c>
      <c r="AL370" s="32">
        <f t="shared" si="104"/>
        <v>0</v>
      </c>
      <c r="AM370" s="32">
        <f t="shared" si="105"/>
        <v>0</v>
      </c>
      <c r="AN370" s="32">
        <f t="shared" si="115"/>
        <v>0</v>
      </c>
      <c r="AO370" s="32" t="b">
        <f t="shared" si="116"/>
        <v>0</v>
      </c>
      <c r="AP370" s="32" t="str">
        <f>IF(K370="c",SUMMARY!$C$13*F370/12,"-")</f>
        <v>-</v>
      </c>
      <c r="AQ370" s="32" t="str">
        <f>IF(K370="s",SUMMARY!$C$12*J370,"-")</f>
        <v>-</v>
      </c>
      <c r="AR370" s="32" t="str">
        <f t="shared" si="106"/>
        <v>-</v>
      </c>
      <c r="AS370" s="32" t="str">
        <f>IF(K370="s",I370*SUMMARY!$I$12,"-")</f>
        <v>-</v>
      </c>
      <c r="AT370" s="32" t="str">
        <f>IF(K370="S",IF(AQ370*SUMMARY!$H$74&gt;AS370,SUMMARY!$H$74*AS370,AQ370),"-")</f>
        <v>-</v>
      </c>
      <c r="AV370" s="32">
        <f t="shared" si="107"/>
        <v>0</v>
      </c>
      <c r="AW370" s="32">
        <f t="shared" si="108"/>
        <v>0</v>
      </c>
      <c r="AX370" s="32">
        <f t="shared" si="109"/>
        <v>0</v>
      </c>
      <c r="BA370" s="32" t="str">
        <f t="shared" si="110"/>
        <v xml:space="preserve"> </v>
      </c>
    </row>
    <row r="371" spans="1:53" ht="15" x14ac:dyDescent="0.2">
      <c r="A371" s="67"/>
      <c r="B371" s="67"/>
      <c r="C371" s="410">
        <f t="shared" si="111"/>
        <v>350</v>
      </c>
      <c r="D371" s="424"/>
      <c r="E371" s="424"/>
      <c r="F371" s="424"/>
      <c r="G371" s="410"/>
      <c r="H371" s="410"/>
      <c r="I371" s="413" t="str">
        <f t="shared" si="112"/>
        <v>-</v>
      </c>
      <c r="J371" s="414" t="str">
        <f>IF(K371="s",(D371+E371)/16*F371/12*SUMMARY!$H$73," ")</f>
        <v xml:space="preserve"> </v>
      </c>
      <c r="K371" s="414" t="str">
        <f>IF(F371&gt;0,IF(B371&lt;SUMMARY!$H$76,"C","S")," ")</f>
        <v xml:space="preserve"> </v>
      </c>
      <c r="L371" s="414" t="str">
        <f t="shared" si="100"/>
        <v>-</v>
      </c>
      <c r="O371" s="175" t="str">
        <f t="shared" si="113"/>
        <v>-</v>
      </c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 t="str">
        <f>IF(K371="s",IF(L371&gt;(SUMMARY!$I$12*I371),L371,0),"- ")</f>
        <v xml:space="preserve">- </v>
      </c>
      <c r="AH371" s="32" t="str">
        <f t="shared" si="114"/>
        <v>OK</v>
      </c>
      <c r="AI371" s="32">
        <f t="shared" si="101"/>
        <v>0</v>
      </c>
      <c r="AJ371" s="421">
        <f t="shared" si="102"/>
        <v>0</v>
      </c>
      <c r="AK371" s="422">
        <f t="shared" si="103"/>
        <v>0</v>
      </c>
      <c r="AL371" s="32">
        <f t="shared" si="104"/>
        <v>0</v>
      </c>
      <c r="AM371" s="32">
        <f t="shared" si="105"/>
        <v>0</v>
      </c>
      <c r="AN371" s="32">
        <f t="shared" si="115"/>
        <v>0</v>
      </c>
      <c r="AO371" s="32" t="b">
        <f t="shared" si="116"/>
        <v>0</v>
      </c>
      <c r="AP371" s="32" t="str">
        <f>IF(K371="c",SUMMARY!$C$13*F371/12,"-")</f>
        <v>-</v>
      </c>
      <c r="AQ371" s="32" t="str">
        <f>IF(K371="s",SUMMARY!$C$12*J371,"-")</f>
        <v>-</v>
      </c>
      <c r="AR371" s="32" t="str">
        <f t="shared" si="106"/>
        <v>-</v>
      </c>
      <c r="AS371" s="32" t="str">
        <f>IF(K371="s",I371*SUMMARY!$I$12,"-")</f>
        <v>-</v>
      </c>
      <c r="AT371" s="32" t="str">
        <f>IF(K371="S",IF(AQ371*SUMMARY!$H$74&gt;AS371,SUMMARY!$H$74*AS371,AQ371),"-")</f>
        <v>-</v>
      </c>
      <c r="AV371" s="32">
        <f t="shared" si="107"/>
        <v>0</v>
      </c>
      <c r="AW371" s="32">
        <f t="shared" si="108"/>
        <v>0</v>
      </c>
      <c r="AX371" s="32">
        <f t="shared" si="109"/>
        <v>0</v>
      </c>
      <c r="BA371" s="32" t="str">
        <f t="shared" si="110"/>
        <v xml:space="preserve"> </v>
      </c>
    </row>
    <row r="372" spans="1:53" ht="15" x14ac:dyDescent="0.2">
      <c r="A372" s="67"/>
      <c r="B372" s="67"/>
      <c r="C372" s="410">
        <f t="shared" si="111"/>
        <v>351</v>
      </c>
      <c r="D372" s="424"/>
      <c r="E372" s="424"/>
      <c r="F372" s="424"/>
      <c r="G372" s="410"/>
      <c r="H372" s="410"/>
      <c r="I372" s="413" t="str">
        <f t="shared" si="112"/>
        <v>-</v>
      </c>
      <c r="J372" s="414" t="str">
        <f>IF(K372="s",(D372+E372)/16*F372/12*SUMMARY!$H$73," ")</f>
        <v xml:space="preserve"> </v>
      </c>
      <c r="K372" s="414" t="str">
        <f>IF(F372&gt;0,IF(B372&lt;SUMMARY!$H$76,"C","S")," ")</f>
        <v xml:space="preserve"> </v>
      </c>
      <c r="L372" s="414" t="str">
        <f t="shared" si="100"/>
        <v>-</v>
      </c>
      <c r="O372" s="175" t="str">
        <f t="shared" si="113"/>
        <v>-</v>
      </c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 t="str">
        <f>IF(K372="s",IF(L372&gt;(SUMMARY!$I$12*I372),L372,0),"- ")</f>
        <v xml:space="preserve">- </v>
      </c>
      <c r="AH372" s="32" t="str">
        <f t="shared" si="114"/>
        <v>OK</v>
      </c>
      <c r="AI372" s="32">
        <f t="shared" si="101"/>
        <v>0</v>
      </c>
      <c r="AJ372" s="421">
        <f t="shared" si="102"/>
        <v>0</v>
      </c>
      <c r="AK372" s="422">
        <f t="shared" si="103"/>
        <v>0</v>
      </c>
      <c r="AL372" s="32">
        <f t="shared" si="104"/>
        <v>0</v>
      </c>
      <c r="AM372" s="32">
        <f t="shared" si="105"/>
        <v>0</v>
      </c>
      <c r="AN372" s="32">
        <f t="shared" si="115"/>
        <v>0</v>
      </c>
      <c r="AO372" s="32" t="b">
        <f t="shared" si="116"/>
        <v>0</v>
      </c>
      <c r="AP372" s="32" t="str">
        <f>IF(K372="c",SUMMARY!$C$13*F372/12,"-")</f>
        <v>-</v>
      </c>
      <c r="AQ372" s="32" t="str">
        <f>IF(K372="s",SUMMARY!$C$12*J372,"-")</f>
        <v>-</v>
      </c>
      <c r="AR372" s="32" t="str">
        <f t="shared" si="106"/>
        <v>-</v>
      </c>
      <c r="AS372" s="32" t="str">
        <f>IF(K372="s",I372*SUMMARY!$I$12,"-")</f>
        <v>-</v>
      </c>
      <c r="AT372" s="32" t="str">
        <f>IF(K372="S",IF(AQ372*SUMMARY!$H$74&gt;AS372,SUMMARY!$H$74*AS372,AQ372),"-")</f>
        <v>-</v>
      </c>
      <c r="AV372" s="32">
        <f t="shared" si="107"/>
        <v>0</v>
      </c>
      <c r="AW372" s="32">
        <f t="shared" si="108"/>
        <v>0</v>
      </c>
      <c r="AX372" s="32">
        <f t="shared" si="109"/>
        <v>0</v>
      </c>
      <c r="BA372" s="32" t="str">
        <f t="shared" si="110"/>
        <v xml:space="preserve"> </v>
      </c>
    </row>
    <row r="373" spans="1:53" ht="15" x14ac:dyDescent="0.2">
      <c r="A373" s="67"/>
      <c r="B373" s="67"/>
      <c r="C373" s="410">
        <f t="shared" si="111"/>
        <v>352</v>
      </c>
      <c r="D373" s="424"/>
      <c r="E373" s="424"/>
      <c r="F373" s="424"/>
      <c r="G373" s="410"/>
      <c r="H373" s="410"/>
      <c r="I373" s="413" t="str">
        <f t="shared" si="112"/>
        <v>-</v>
      </c>
      <c r="J373" s="414" t="str">
        <f>IF(K373="s",(D373+E373)/16*F373/12*SUMMARY!$H$73," ")</f>
        <v xml:space="preserve"> </v>
      </c>
      <c r="K373" s="414" t="str">
        <f>IF(F373&gt;0,IF(B373&lt;SUMMARY!$H$76,"C","S")," ")</f>
        <v xml:space="preserve"> </v>
      </c>
      <c r="L373" s="414" t="str">
        <f t="shared" si="100"/>
        <v>-</v>
      </c>
      <c r="O373" s="175" t="str">
        <f t="shared" si="113"/>
        <v>-</v>
      </c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 t="str">
        <f>IF(K373="s",IF(L373&gt;(SUMMARY!$I$12*I373),L373,0),"- ")</f>
        <v xml:space="preserve">- </v>
      </c>
      <c r="AH373" s="32" t="str">
        <f t="shared" si="114"/>
        <v>OK</v>
      </c>
      <c r="AI373" s="32">
        <f t="shared" si="101"/>
        <v>0</v>
      </c>
      <c r="AJ373" s="421">
        <f t="shared" si="102"/>
        <v>0</v>
      </c>
      <c r="AK373" s="422">
        <f t="shared" si="103"/>
        <v>0</v>
      </c>
      <c r="AL373" s="32">
        <f t="shared" si="104"/>
        <v>0</v>
      </c>
      <c r="AM373" s="32">
        <f t="shared" si="105"/>
        <v>0</v>
      </c>
      <c r="AN373" s="32">
        <f t="shared" si="115"/>
        <v>0</v>
      </c>
      <c r="AO373" s="32" t="b">
        <f t="shared" si="116"/>
        <v>0</v>
      </c>
      <c r="AP373" s="32" t="str">
        <f>IF(K373="c",SUMMARY!$C$13*F373/12,"-")</f>
        <v>-</v>
      </c>
      <c r="AQ373" s="32" t="str">
        <f>IF(K373="s",SUMMARY!$C$12*J373,"-")</f>
        <v>-</v>
      </c>
      <c r="AR373" s="32" t="str">
        <f t="shared" si="106"/>
        <v>-</v>
      </c>
      <c r="AS373" s="32" t="str">
        <f>IF(K373="s",I373*SUMMARY!$I$12,"-")</f>
        <v>-</v>
      </c>
      <c r="AT373" s="32" t="str">
        <f>IF(K373="S",IF(AQ373*SUMMARY!$H$74&gt;AS373,SUMMARY!$H$74*AS373,AQ373),"-")</f>
        <v>-</v>
      </c>
      <c r="AV373" s="32">
        <f t="shared" si="107"/>
        <v>0</v>
      </c>
      <c r="AW373" s="32">
        <f t="shared" si="108"/>
        <v>0</v>
      </c>
      <c r="AX373" s="32">
        <f t="shared" si="109"/>
        <v>0</v>
      </c>
      <c r="BA373" s="32" t="str">
        <f t="shared" si="110"/>
        <v xml:space="preserve"> </v>
      </c>
    </row>
    <row r="374" spans="1:53" ht="15" x14ac:dyDescent="0.2">
      <c r="A374" s="67"/>
      <c r="B374" s="67"/>
      <c r="C374" s="410">
        <f t="shared" si="111"/>
        <v>353</v>
      </c>
      <c r="D374" s="424"/>
      <c r="E374" s="424"/>
      <c r="F374" s="424"/>
      <c r="G374" s="410"/>
      <c r="H374" s="410"/>
      <c r="I374" s="413" t="str">
        <f t="shared" si="112"/>
        <v>-</v>
      </c>
      <c r="J374" s="414" t="str">
        <f>IF(K374="s",(D374+E374)/16*F374/12*SUMMARY!$H$73," ")</f>
        <v xml:space="preserve"> </v>
      </c>
      <c r="K374" s="414" t="str">
        <f>IF(F374&gt;0,IF(B374&lt;SUMMARY!$H$76,"C","S")," ")</f>
        <v xml:space="preserve"> </v>
      </c>
      <c r="L374" s="414" t="str">
        <f t="shared" si="100"/>
        <v>-</v>
      </c>
      <c r="O374" s="175" t="str">
        <f t="shared" si="113"/>
        <v>-</v>
      </c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 t="str">
        <f>IF(K374="s",IF(L374&gt;(SUMMARY!$I$12*I374),L374,0),"- ")</f>
        <v xml:space="preserve">- </v>
      </c>
      <c r="AH374" s="32" t="str">
        <f t="shared" si="114"/>
        <v>OK</v>
      </c>
      <c r="AI374" s="32">
        <f t="shared" si="101"/>
        <v>0</v>
      </c>
      <c r="AJ374" s="421">
        <f t="shared" si="102"/>
        <v>0</v>
      </c>
      <c r="AK374" s="422">
        <f t="shared" si="103"/>
        <v>0</v>
      </c>
      <c r="AL374" s="32">
        <f t="shared" si="104"/>
        <v>0</v>
      </c>
      <c r="AM374" s="32">
        <f t="shared" si="105"/>
        <v>0</v>
      </c>
      <c r="AN374" s="32">
        <f t="shared" si="115"/>
        <v>0</v>
      </c>
      <c r="AO374" s="32" t="b">
        <f t="shared" si="116"/>
        <v>0</v>
      </c>
      <c r="AP374" s="32" t="str">
        <f>IF(K374="c",SUMMARY!$C$13*F374/12,"-")</f>
        <v>-</v>
      </c>
      <c r="AQ374" s="32" t="str">
        <f>IF(K374="s",SUMMARY!$C$12*J374,"-")</f>
        <v>-</v>
      </c>
      <c r="AR374" s="32" t="str">
        <f t="shared" si="106"/>
        <v>-</v>
      </c>
      <c r="AS374" s="32" t="str">
        <f>IF(K374="s",I374*SUMMARY!$I$12,"-")</f>
        <v>-</v>
      </c>
      <c r="AT374" s="32" t="str">
        <f>IF(K374="S",IF(AQ374*SUMMARY!$H$74&gt;AS374,SUMMARY!$H$74*AS374,AQ374),"-")</f>
        <v>-</v>
      </c>
      <c r="AV374" s="32">
        <f t="shared" si="107"/>
        <v>0</v>
      </c>
      <c r="AW374" s="32">
        <f t="shared" si="108"/>
        <v>0</v>
      </c>
      <c r="AX374" s="32">
        <f t="shared" si="109"/>
        <v>0</v>
      </c>
      <c r="BA374" s="32" t="str">
        <f t="shared" si="110"/>
        <v xml:space="preserve"> </v>
      </c>
    </row>
    <row r="375" spans="1:53" ht="15" x14ac:dyDescent="0.2">
      <c r="A375" s="67"/>
      <c r="B375" s="67"/>
      <c r="C375" s="410">
        <f t="shared" si="111"/>
        <v>354</v>
      </c>
      <c r="D375" s="424"/>
      <c r="E375" s="424"/>
      <c r="F375" s="424"/>
      <c r="G375" s="410"/>
      <c r="H375" s="410"/>
      <c r="I375" s="413" t="str">
        <f t="shared" si="112"/>
        <v>-</v>
      </c>
      <c r="J375" s="414" t="str">
        <f>IF(K375="s",(D375+E375)/16*F375/12*SUMMARY!$H$73," ")</f>
        <v xml:space="preserve"> </v>
      </c>
      <c r="K375" s="414" t="str">
        <f>IF(F375&gt;0,IF(B375&lt;SUMMARY!$H$76,"C","S")," ")</f>
        <v xml:space="preserve"> </v>
      </c>
      <c r="L375" s="414" t="str">
        <f t="shared" si="100"/>
        <v>-</v>
      </c>
      <c r="O375" s="175" t="str">
        <f t="shared" si="113"/>
        <v>-</v>
      </c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 t="str">
        <f>IF(K375="s",IF(L375&gt;(SUMMARY!$I$12*I375),L375,0),"- ")</f>
        <v xml:space="preserve">- </v>
      </c>
      <c r="AH375" s="32" t="str">
        <f t="shared" si="114"/>
        <v>OK</v>
      </c>
      <c r="AI375" s="32">
        <f t="shared" si="101"/>
        <v>0</v>
      </c>
      <c r="AJ375" s="421">
        <f t="shared" si="102"/>
        <v>0</v>
      </c>
      <c r="AK375" s="422">
        <f t="shared" si="103"/>
        <v>0</v>
      </c>
      <c r="AL375" s="32">
        <f t="shared" si="104"/>
        <v>0</v>
      </c>
      <c r="AM375" s="32">
        <f t="shared" si="105"/>
        <v>0</v>
      </c>
      <c r="AN375" s="32">
        <f t="shared" si="115"/>
        <v>0</v>
      </c>
      <c r="AO375" s="32" t="b">
        <f t="shared" si="116"/>
        <v>0</v>
      </c>
      <c r="AP375" s="32" t="str">
        <f>IF(K375="c",SUMMARY!$C$13*F375/12,"-")</f>
        <v>-</v>
      </c>
      <c r="AQ375" s="32" t="str">
        <f>IF(K375="s",SUMMARY!$C$12*J375,"-")</f>
        <v>-</v>
      </c>
      <c r="AR375" s="32" t="str">
        <f t="shared" si="106"/>
        <v>-</v>
      </c>
      <c r="AS375" s="32" t="str">
        <f>IF(K375="s",I375*SUMMARY!$I$12,"-")</f>
        <v>-</v>
      </c>
      <c r="AT375" s="32" t="str">
        <f>IF(K375="S",IF(AQ375*SUMMARY!$H$74&gt;AS375,SUMMARY!$H$74*AS375,AQ375),"-")</f>
        <v>-</v>
      </c>
      <c r="AV375" s="32">
        <f t="shared" si="107"/>
        <v>0</v>
      </c>
      <c r="AW375" s="32">
        <f t="shared" si="108"/>
        <v>0</v>
      </c>
      <c r="AX375" s="32">
        <f t="shared" si="109"/>
        <v>0</v>
      </c>
      <c r="BA375" s="32" t="str">
        <f t="shared" si="110"/>
        <v xml:space="preserve"> </v>
      </c>
    </row>
    <row r="376" spans="1:53" ht="15" x14ac:dyDescent="0.2">
      <c r="A376" s="67"/>
      <c r="B376" s="67"/>
      <c r="C376" s="410">
        <f t="shared" si="111"/>
        <v>355</v>
      </c>
      <c r="D376" s="424"/>
      <c r="E376" s="424"/>
      <c r="F376" s="424"/>
      <c r="G376" s="410"/>
      <c r="H376" s="410"/>
      <c r="I376" s="413" t="str">
        <f t="shared" si="112"/>
        <v>-</v>
      </c>
      <c r="J376" s="414" t="str">
        <f>IF(K376="s",(D376+E376)/16*F376/12*SUMMARY!$H$73," ")</f>
        <v xml:space="preserve"> </v>
      </c>
      <c r="K376" s="414" t="str">
        <f>IF(F376&gt;0,IF(B376&lt;SUMMARY!$H$76,"C","S")," ")</f>
        <v xml:space="preserve"> </v>
      </c>
      <c r="L376" s="414" t="str">
        <f t="shared" si="100"/>
        <v>-</v>
      </c>
      <c r="O376" s="175" t="str">
        <f t="shared" si="113"/>
        <v>-</v>
      </c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 t="str">
        <f>IF(K376="s",IF(L376&gt;(SUMMARY!$I$12*I376),L376,0),"- ")</f>
        <v xml:space="preserve">- </v>
      </c>
      <c r="AH376" s="32" t="str">
        <f t="shared" si="114"/>
        <v>OK</v>
      </c>
      <c r="AI376" s="32">
        <f t="shared" si="101"/>
        <v>0</v>
      </c>
      <c r="AJ376" s="421">
        <f t="shared" si="102"/>
        <v>0</v>
      </c>
      <c r="AK376" s="422">
        <f t="shared" si="103"/>
        <v>0</v>
      </c>
      <c r="AL376" s="32">
        <f t="shared" si="104"/>
        <v>0</v>
      </c>
      <c r="AM376" s="32">
        <f t="shared" si="105"/>
        <v>0</v>
      </c>
      <c r="AN376" s="32">
        <f t="shared" si="115"/>
        <v>0</v>
      </c>
      <c r="AO376" s="32" t="b">
        <f t="shared" si="116"/>
        <v>0</v>
      </c>
      <c r="AP376" s="32" t="str">
        <f>IF(K376="c",SUMMARY!$C$13*F376/12,"-")</f>
        <v>-</v>
      </c>
      <c r="AQ376" s="32" t="str">
        <f>IF(K376="s",SUMMARY!$C$12*J376,"-")</f>
        <v>-</v>
      </c>
      <c r="AR376" s="32" t="str">
        <f t="shared" si="106"/>
        <v>-</v>
      </c>
      <c r="AS376" s="32" t="str">
        <f>IF(K376="s",I376*SUMMARY!$I$12,"-")</f>
        <v>-</v>
      </c>
      <c r="AT376" s="32" t="str">
        <f>IF(K376="S",IF(AQ376*SUMMARY!$H$74&gt;AS376,SUMMARY!$H$74*AS376,AQ376),"-")</f>
        <v>-</v>
      </c>
      <c r="AV376" s="32">
        <f t="shared" si="107"/>
        <v>0</v>
      </c>
      <c r="AW376" s="32">
        <f t="shared" si="108"/>
        <v>0</v>
      </c>
      <c r="AX376" s="32">
        <f t="shared" si="109"/>
        <v>0</v>
      </c>
      <c r="BA376" s="32" t="str">
        <f t="shared" si="110"/>
        <v xml:space="preserve"> </v>
      </c>
    </row>
    <row r="377" spans="1:53" ht="15" x14ac:dyDescent="0.2">
      <c r="A377" s="67"/>
      <c r="B377" s="67"/>
      <c r="C377" s="410">
        <f t="shared" si="111"/>
        <v>356</v>
      </c>
      <c r="D377" s="424"/>
      <c r="E377" s="424"/>
      <c r="F377" s="424"/>
      <c r="G377" s="410"/>
      <c r="H377" s="410"/>
      <c r="I377" s="413" t="str">
        <f t="shared" si="112"/>
        <v>-</v>
      </c>
      <c r="J377" s="414" t="str">
        <f>IF(K377="s",(D377+E377)/16*F377/12*SUMMARY!$H$73," ")</f>
        <v xml:space="preserve"> </v>
      </c>
      <c r="K377" s="414" t="str">
        <f>IF(F377&gt;0,IF(B377&lt;SUMMARY!$H$76,"C","S")," ")</f>
        <v xml:space="preserve"> </v>
      </c>
      <c r="L377" s="414" t="str">
        <f t="shared" si="100"/>
        <v>-</v>
      </c>
      <c r="O377" s="175" t="str">
        <f t="shared" si="113"/>
        <v>-</v>
      </c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 t="str">
        <f>IF(K377="s",IF(L377&gt;(SUMMARY!$I$12*I377),L377,0),"- ")</f>
        <v xml:space="preserve">- </v>
      </c>
      <c r="AH377" s="32" t="str">
        <f t="shared" si="114"/>
        <v>OK</v>
      </c>
      <c r="AI377" s="32">
        <f t="shared" si="101"/>
        <v>0</v>
      </c>
      <c r="AJ377" s="421">
        <f t="shared" si="102"/>
        <v>0</v>
      </c>
      <c r="AK377" s="422">
        <f t="shared" si="103"/>
        <v>0</v>
      </c>
      <c r="AL377" s="32">
        <f t="shared" si="104"/>
        <v>0</v>
      </c>
      <c r="AM377" s="32">
        <f t="shared" si="105"/>
        <v>0</v>
      </c>
      <c r="AN377" s="32">
        <f t="shared" si="115"/>
        <v>0</v>
      </c>
      <c r="AO377" s="32" t="b">
        <f t="shared" si="116"/>
        <v>0</v>
      </c>
      <c r="AP377" s="32" t="str">
        <f>IF(K377="c",SUMMARY!$C$13*F377/12,"-")</f>
        <v>-</v>
      </c>
      <c r="AQ377" s="32" t="str">
        <f>IF(K377="s",SUMMARY!$C$12*J377,"-")</f>
        <v>-</v>
      </c>
      <c r="AR377" s="32" t="str">
        <f t="shared" si="106"/>
        <v>-</v>
      </c>
      <c r="AS377" s="32" t="str">
        <f>IF(K377="s",I377*SUMMARY!$I$12,"-")</f>
        <v>-</v>
      </c>
      <c r="AT377" s="32" t="str">
        <f>IF(K377="S",IF(AQ377*SUMMARY!$H$74&gt;AS377,SUMMARY!$H$74*AS377,AQ377),"-")</f>
        <v>-</v>
      </c>
      <c r="AV377" s="32">
        <f t="shared" si="107"/>
        <v>0</v>
      </c>
      <c r="AW377" s="32">
        <f t="shared" si="108"/>
        <v>0</v>
      </c>
      <c r="AX377" s="32">
        <f t="shared" si="109"/>
        <v>0</v>
      </c>
      <c r="BA377" s="32" t="str">
        <f t="shared" si="110"/>
        <v xml:space="preserve"> </v>
      </c>
    </row>
    <row r="378" spans="1:53" ht="15" x14ac:dyDescent="0.2">
      <c r="A378" s="67"/>
      <c r="B378" s="67"/>
      <c r="C378" s="410">
        <f t="shared" si="111"/>
        <v>357</v>
      </c>
      <c r="D378" s="424"/>
      <c r="E378" s="424"/>
      <c r="F378" s="424"/>
      <c r="G378" s="410"/>
      <c r="H378" s="410"/>
      <c r="I378" s="413" t="str">
        <f t="shared" si="112"/>
        <v>-</v>
      </c>
      <c r="J378" s="414" t="str">
        <f>IF(K378="s",(D378+E378)/16*F378/12*SUMMARY!$H$73," ")</f>
        <v xml:space="preserve"> </v>
      </c>
      <c r="K378" s="414" t="str">
        <f>IF(F378&gt;0,IF(B378&lt;SUMMARY!$H$76,"C","S")," ")</f>
        <v xml:space="preserve"> </v>
      </c>
      <c r="L378" s="414" t="str">
        <f t="shared" si="100"/>
        <v>-</v>
      </c>
      <c r="O378" s="175" t="str">
        <f t="shared" si="113"/>
        <v>-</v>
      </c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 t="str">
        <f>IF(K378="s",IF(L378&gt;(SUMMARY!$I$12*I378),L378,0),"- ")</f>
        <v xml:space="preserve">- </v>
      </c>
      <c r="AH378" s="32" t="str">
        <f t="shared" si="114"/>
        <v>OK</v>
      </c>
      <c r="AI378" s="32">
        <f t="shared" si="101"/>
        <v>0</v>
      </c>
      <c r="AJ378" s="421">
        <f t="shared" si="102"/>
        <v>0</v>
      </c>
      <c r="AK378" s="422">
        <f t="shared" si="103"/>
        <v>0</v>
      </c>
      <c r="AL378" s="32">
        <f t="shared" si="104"/>
        <v>0</v>
      </c>
      <c r="AM378" s="32">
        <f t="shared" si="105"/>
        <v>0</v>
      </c>
      <c r="AN378" s="32">
        <f t="shared" si="115"/>
        <v>0</v>
      </c>
      <c r="AO378" s="32" t="b">
        <f t="shared" si="116"/>
        <v>0</v>
      </c>
      <c r="AP378" s="32" t="str">
        <f>IF(K378="c",SUMMARY!$C$13*F378/12,"-")</f>
        <v>-</v>
      </c>
      <c r="AQ378" s="32" t="str">
        <f>IF(K378="s",SUMMARY!$C$12*J378,"-")</f>
        <v>-</v>
      </c>
      <c r="AR378" s="32" t="str">
        <f t="shared" si="106"/>
        <v>-</v>
      </c>
      <c r="AS378" s="32" t="str">
        <f>IF(K378="s",I378*SUMMARY!$I$12,"-")</f>
        <v>-</v>
      </c>
      <c r="AT378" s="32" t="str">
        <f>IF(K378="S",IF(AQ378*SUMMARY!$H$74&gt;AS378,SUMMARY!$H$74*AS378,AQ378),"-")</f>
        <v>-</v>
      </c>
      <c r="AV378" s="32">
        <f t="shared" si="107"/>
        <v>0</v>
      </c>
      <c r="AW378" s="32">
        <f t="shared" si="108"/>
        <v>0</v>
      </c>
      <c r="AX378" s="32">
        <f t="shared" si="109"/>
        <v>0</v>
      </c>
      <c r="BA378" s="32" t="str">
        <f t="shared" si="110"/>
        <v xml:space="preserve"> </v>
      </c>
    </row>
    <row r="379" spans="1:53" ht="15" x14ac:dyDescent="0.2">
      <c r="A379" s="67"/>
      <c r="B379" s="67"/>
      <c r="C379" s="410">
        <f t="shared" si="111"/>
        <v>358</v>
      </c>
      <c r="D379" s="424"/>
      <c r="E379" s="424"/>
      <c r="F379" s="424"/>
      <c r="G379" s="410"/>
      <c r="H379" s="410"/>
      <c r="I379" s="413" t="str">
        <f t="shared" si="112"/>
        <v>-</v>
      </c>
      <c r="J379" s="414" t="str">
        <f>IF(K379="s",(D379+E379)/16*F379/12*SUMMARY!$H$73," ")</f>
        <v xml:space="preserve"> </v>
      </c>
      <c r="K379" s="414" t="str">
        <f>IF(F379&gt;0,IF(B379&lt;SUMMARY!$H$76,"C","S")," ")</f>
        <v xml:space="preserve"> </v>
      </c>
      <c r="L379" s="414" t="str">
        <f t="shared" si="100"/>
        <v>-</v>
      </c>
      <c r="O379" s="175" t="str">
        <f t="shared" si="113"/>
        <v>-</v>
      </c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 t="str">
        <f>IF(K379="s",IF(L379&gt;(SUMMARY!$I$12*I379),L379,0),"- ")</f>
        <v xml:space="preserve">- </v>
      </c>
      <c r="AH379" s="32" t="str">
        <f t="shared" si="114"/>
        <v>OK</v>
      </c>
      <c r="AI379" s="32">
        <f t="shared" si="101"/>
        <v>0</v>
      </c>
      <c r="AJ379" s="421">
        <f t="shared" si="102"/>
        <v>0</v>
      </c>
      <c r="AK379" s="422">
        <f t="shared" si="103"/>
        <v>0</v>
      </c>
      <c r="AL379" s="32">
        <f t="shared" si="104"/>
        <v>0</v>
      </c>
      <c r="AM379" s="32">
        <f t="shared" si="105"/>
        <v>0</v>
      </c>
      <c r="AN379" s="32">
        <f t="shared" si="115"/>
        <v>0</v>
      </c>
      <c r="AO379" s="32" t="b">
        <f t="shared" si="116"/>
        <v>0</v>
      </c>
      <c r="AP379" s="32" t="str">
        <f>IF(K379="c",SUMMARY!$C$13*F379/12,"-")</f>
        <v>-</v>
      </c>
      <c r="AQ379" s="32" t="str">
        <f>IF(K379="s",SUMMARY!$C$12*J379,"-")</f>
        <v>-</v>
      </c>
      <c r="AR379" s="32" t="str">
        <f t="shared" si="106"/>
        <v>-</v>
      </c>
      <c r="AS379" s="32" t="str">
        <f>IF(K379="s",I379*SUMMARY!$I$12,"-")</f>
        <v>-</v>
      </c>
      <c r="AT379" s="32" t="str">
        <f>IF(K379="S",IF(AQ379*SUMMARY!$H$74&gt;AS379,SUMMARY!$H$74*AS379,AQ379),"-")</f>
        <v>-</v>
      </c>
      <c r="AV379" s="32">
        <f t="shared" si="107"/>
        <v>0</v>
      </c>
      <c r="AW379" s="32">
        <f t="shared" si="108"/>
        <v>0</v>
      </c>
      <c r="AX379" s="32">
        <f t="shared" si="109"/>
        <v>0</v>
      </c>
      <c r="BA379" s="32" t="str">
        <f t="shared" si="110"/>
        <v xml:space="preserve"> </v>
      </c>
    </row>
    <row r="380" spans="1:53" ht="15" x14ac:dyDescent="0.2">
      <c r="A380" s="67"/>
      <c r="B380" s="67"/>
      <c r="C380" s="410">
        <f t="shared" si="111"/>
        <v>359</v>
      </c>
      <c r="D380" s="424"/>
      <c r="E380" s="424"/>
      <c r="F380" s="424"/>
      <c r="G380" s="410"/>
      <c r="H380" s="410"/>
      <c r="I380" s="413" t="str">
        <f t="shared" si="112"/>
        <v>-</v>
      </c>
      <c r="J380" s="414" t="str">
        <f>IF(K380="s",(D380+E380)/16*F380/12*SUMMARY!$H$73," ")</f>
        <v xml:space="preserve"> </v>
      </c>
      <c r="K380" s="414" t="str">
        <f>IF(F380&gt;0,IF(B380&lt;SUMMARY!$H$76,"C","S")," ")</f>
        <v xml:space="preserve"> </v>
      </c>
      <c r="L380" s="414" t="str">
        <f t="shared" si="100"/>
        <v>-</v>
      </c>
      <c r="O380" s="175" t="str">
        <f t="shared" si="113"/>
        <v>-</v>
      </c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 t="str">
        <f>IF(K380="s",IF(L380&gt;(SUMMARY!$I$12*I380),L380,0),"- ")</f>
        <v xml:space="preserve">- </v>
      </c>
      <c r="AH380" s="32" t="str">
        <f t="shared" si="114"/>
        <v>OK</v>
      </c>
      <c r="AI380" s="32">
        <f t="shared" si="101"/>
        <v>0</v>
      </c>
      <c r="AJ380" s="421">
        <f t="shared" si="102"/>
        <v>0</v>
      </c>
      <c r="AK380" s="422">
        <f t="shared" si="103"/>
        <v>0</v>
      </c>
      <c r="AL380" s="32">
        <f t="shared" si="104"/>
        <v>0</v>
      </c>
      <c r="AM380" s="32">
        <f t="shared" si="105"/>
        <v>0</v>
      </c>
      <c r="AN380" s="32">
        <f t="shared" si="115"/>
        <v>0</v>
      </c>
      <c r="AO380" s="32" t="b">
        <f t="shared" si="116"/>
        <v>0</v>
      </c>
      <c r="AP380" s="32" t="str">
        <f>IF(K380="c",SUMMARY!$C$13*F380/12,"-")</f>
        <v>-</v>
      </c>
      <c r="AQ380" s="32" t="str">
        <f>IF(K380="s",SUMMARY!$C$12*J380,"-")</f>
        <v>-</v>
      </c>
      <c r="AR380" s="32" t="str">
        <f t="shared" si="106"/>
        <v>-</v>
      </c>
      <c r="AS380" s="32" t="str">
        <f>IF(K380="s",I380*SUMMARY!$I$12,"-")</f>
        <v>-</v>
      </c>
      <c r="AT380" s="32" t="str">
        <f>IF(K380="S",IF(AQ380*SUMMARY!$H$74&gt;AS380,SUMMARY!$H$74*AS380,AQ380),"-")</f>
        <v>-</v>
      </c>
      <c r="AV380" s="32">
        <f t="shared" si="107"/>
        <v>0</v>
      </c>
      <c r="AW380" s="32">
        <f t="shared" si="108"/>
        <v>0</v>
      </c>
      <c r="AX380" s="32">
        <f t="shared" si="109"/>
        <v>0</v>
      </c>
      <c r="BA380" s="32" t="str">
        <f t="shared" si="110"/>
        <v xml:space="preserve"> </v>
      </c>
    </row>
    <row r="381" spans="1:53" ht="15" x14ac:dyDescent="0.2">
      <c r="A381" s="67"/>
      <c r="B381" s="67"/>
      <c r="C381" s="410">
        <f t="shared" si="111"/>
        <v>360</v>
      </c>
      <c r="D381" s="424"/>
      <c r="E381" s="424"/>
      <c r="F381" s="424"/>
      <c r="G381" s="410"/>
      <c r="H381" s="410"/>
      <c r="I381" s="413" t="str">
        <f t="shared" si="112"/>
        <v>-</v>
      </c>
      <c r="J381" s="414" t="str">
        <f>IF(K381="s",(D381+E381)/16*F381/12*SUMMARY!$H$73," ")</f>
        <v xml:space="preserve"> </v>
      </c>
      <c r="K381" s="414" t="str">
        <f>IF(F381&gt;0,IF(B381&lt;SUMMARY!$H$76,"C","S")," ")</f>
        <v xml:space="preserve"> </v>
      </c>
      <c r="L381" s="414" t="str">
        <f t="shared" si="100"/>
        <v>-</v>
      </c>
      <c r="O381" s="175" t="str">
        <f t="shared" si="113"/>
        <v>-</v>
      </c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 t="str">
        <f>IF(K381="s",IF(L381&gt;(SUMMARY!$I$12*I381),L381,0),"- ")</f>
        <v xml:space="preserve">- </v>
      </c>
      <c r="AH381" s="32" t="str">
        <f t="shared" si="114"/>
        <v>OK</v>
      </c>
      <c r="AI381" s="32">
        <f t="shared" si="101"/>
        <v>0</v>
      </c>
      <c r="AJ381" s="421">
        <f t="shared" si="102"/>
        <v>0</v>
      </c>
      <c r="AK381" s="422">
        <f t="shared" si="103"/>
        <v>0</v>
      </c>
      <c r="AL381" s="32">
        <f t="shared" si="104"/>
        <v>0</v>
      </c>
      <c r="AM381" s="32">
        <f t="shared" si="105"/>
        <v>0</v>
      </c>
      <c r="AN381" s="32">
        <f t="shared" si="115"/>
        <v>0</v>
      </c>
      <c r="AO381" s="32" t="b">
        <f t="shared" si="116"/>
        <v>0</v>
      </c>
      <c r="AP381" s="32" t="str">
        <f>IF(K381="c",SUMMARY!$C$13*F381/12,"-")</f>
        <v>-</v>
      </c>
      <c r="AQ381" s="32" t="str">
        <f>IF(K381="s",SUMMARY!$C$12*J381,"-")</f>
        <v>-</v>
      </c>
      <c r="AR381" s="32" t="str">
        <f t="shared" si="106"/>
        <v>-</v>
      </c>
      <c r="AS381" s="32" t="str">
        <f>IF(K381="s",I381*SUMMARY!$I$12,"-")</f>
        <v>-</v>
      </c>
      <c r="AT381" s="32" t="str">
        <f>IF(K381="S",IF(AQ381*SUMMARY!$H$74&gt;AS381,SUMMARY!$H$74*AS381,AQ381),"-")</f>
        <v>-</v>
      </c>
      <c r="AV381" s="32">
        <f t="shared" si="107"/>
        <v>0</v>
      </c>
      <c r="AW381" s="32">
        <f t="shared" si="108"/>
        <v>0</v>
      </c>
      <c r="AX381" s="32">
        <f t="shared" si="109"/>
        <v>0</v>
      </c>
      <c r="BA381" s="32" t="str">
        <f t="shared" si="110"/>
        <v xml:space="preserve"> </v>
      </c>
    </row>
    <row r="382" spans="1:53" ht="15" x14ac:dyDescent="0.2">
      <c r="A382" s="67"/>
      <c r="B382" s="67"/>
      <c r="C382" s="410">
        <f t="shared" si="111"/>
        <v>361</v>
      </c>
      <c r="D382" s="424"/>
      <c r="E382" s="424"/>
      <c r="F382" s="424"/>
      <c r="G382" s="410"/>
      <c r="H382" s="410"/>
      <c r="I382" s="413" t="str">
        <f t="shared" si="112"/>
        <v>-</v>
      </c>
      <c r="J382" s="414" t="str">
        <f>IF(K382="s",(D382+E382)/16*F382/12*SUMMARY!$H$73," ")</f>
        <v xml:space="preserve"> </v>
      </c>
      <c r="K382" s="414" t="str">
        <f>IF(F382&gt;0,IF(B382&lt;SUMMARY!$H$76,"C","S")," ")</f>
        <v xml:space="preserve"> </v>
      </c>
      <c r="L382" s="414" t="str">
        <f t="shared" si="100"/>
        <v>-</v>
      </c>
      <c r="O382" s="175" t="str">
        <f t="shared" si="113"/>
        <v>-</v>
      </c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 t="str">
        <f>IF(K382="s",IF(L382&gt;(SUMMARY!$I$12*I382),L382,0),"- ")</f>
        <v xml:space="preserve">- </v>
      </c>
      <c r="AH382" s="32" t="str">
        <f t="shared" si="114"/>
        <v>OK</v>
      </c>
      <c r="AI382" s="32">
        <f t="shared" si="101"/>
        <v>0</v>
      </c>
      <c r="AJ382" s="421">
        <f t="shared" si="102"/>
        <v>0</v>
      </c>
      <c r="AK382" s="422">
        <f t="shared" si="103"/>
        <v>0</v>
      </c>
      <c r="AL382" s="32">
        <f t="shared" si="104"/>
        <v>0</v>
      </c>
      <c r="AM382" s="32">
        <f t="shared" si="105"/>
        <v>0</v>
      </c>
      <c r="AN382" s="32">
        <f t="shared" si="115"/>
        <v>0</v>
      </c>
      <c r="AO382" s="32" t="b">
        <f t="shared" si="116"/>
        <v>0</v>
      </c>
      <c r="AP382" s="32" t="str">
        <f>IF(K382="c",SUMMARY!$C$13*F382/12,"-")</f>
        <v>-</v>
      </c>
      <c r="AQ382" s="32" t="str">
        <f>IF(K382="s",SUMMARY!$C$12*J382,"-")</f>
        <v>-</v>
      </c>
      <c r="AR382" s="32" t="str">
        <f t="shared" si="106"/>
        <v>-</v>
      </c>
      <c r="AS382" s="32" t="str">
        <f>IF(K382="s",I382*SUMMARY!$I$12,"-")</f>
        <v>-</v>
      </c>
      <c r="AT382" s="32" t="str">
        <f>IF(K382="S",IF(AQ382*SUMMARY!$H$74&gt;AS382,SUMMARY!$H$74*AS382,AQ382),"-")</f>
        <v>-</v>
      </c>
      <c r="AV382" s="32">
        <f t="shared" si="107"/>
        <v>0</v>
      </c>
      <c r="AW382" s="32">
        <f t="shared" si="108"/>
        <v>0</v>
      </c>
      <c r="AX382" s="32">
        <f t="shared" si="109"/>
        <v>0</v>
      </c>
      <c r="BA382" s="32" t="str">
        <f t="shared" si="110"/>
        <v xml:space="preserve"> </v>
      </c>
    </row>
    <row r="383" spans="1:53" ht="15" x14ac:dyDescent="0.2">
      <c r="A383" s="67"/>
      <c r="B383" s="67"/>
      <c r="C383" s="410">
        <f t="shared" si="111"/>
        <v>362</v>
      </c>
      <c r="D383" s="424"/>
      <c r="E383" s="424"/>
      <c r="F383" s="424"/>
      <c r="G383" s="410"/>
      <c r="H383" s="410"/>
      <c r="I383" s="413" t="str">
        <f t="shared" si="112"/>
        <v>-</v>
      </c>
      <c r="J383" s="414" t="str">
        <f>IF(K383="s",(D383+E383)/16*F383/12*SUMMARY!$H$73," ")</f>
        <v xml:space="preserve"> </v>
      </c>
      <c r="K383" s="414" t="str">
        <f>IF(F383&gt;0,IF(B383&lt;SUMMARY!$H$76,"C","S")," ")</f>
        <v xml:space="preserve"> </v>
      </c>
      <c r="L383" s="414" t="str">
        <f t="shared" si="100"/>
        <v>-</v>
      </c>
      <c r="O383" s="175" t="str">
        <f t="shared" si="113"/>
        <v>-</v>
      </c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 t="str">
        <f>IF(K383="s",IF(L383&gt;(SUMMARY!$I$12*I383),L383,0),"- ")</f>
        <v xml:space="preserve">- </v>
      </c>
      <c r="AH383" s="32" t="str">
        <f t="shared" si="114"/>
        <v>OK</v>
      </c>
      <c r="AI383" s="32">
        <f t="shared" si="101"/>
        <v>0</v>
      </c>
      <c r="AJ383" s="421">
        <f t="shared" si="102"/>
        <v>0</v>
      </c>
      <c r="AK383" s="422">
        <f t="shared" si="103"/>
        <v>0</v>
      </c>
      <c r="AL383" s="32">
        <f t="shared" si="104"/>
        <v>0</v>
      </c>
      <c r="AM383" s="32">
        <f t="shared" si="105"/>
        <v>0</v>
      </c>
      <c r="AN383" s="32">
        <f t="shared" si="115"/>
        <v>0</v>
      </c>
      <c r="AO383" s="32" t="b">
        <f t="shared" si="116"/>
        <v>0</v>
      </c>
      <c r="AP383" s="32" t="str">
        <f>IF(K383="c",SUMMARY!$C$13*F383/12,"-")</f>
        <v>-</v>
      </c>
      <c r="AQ383" s="32" t="str">
        <f>IF(K383="s",SUMMARY!$C$12*J383,"-")</f>
        <v>-</v>
      </c>
      <c r="AR383" s="32" t="str">
        <f t="shared" si="106"/>
        <v>-</v>
      </c>
      <c r="AS383" s="32" t="str">
        <f>IF(K383="s",I383*SUMMARY!$I$12,"-")</f>
        <v>-</v>
      </c>
      <c r="AT383" s="32" t="str">
        <f>IF(K383="S",IF(AQ383*SUMMARY!$H$74&gt;AS383,SUMMARY!$H$74*AS383,AQ383),"-")</f>
        <v>-</v>
      </c>
      <c r="AV383" s="32">
        <f t="shared" si="107"/>
        <v>0</v>
      </c>
      <c r="AW383" s="32">
        <f t="shared" si="108"/>
        <v>0</v>
      </c>
      <c r="AX383" s="32">
        <f t="shared" si="109"/>
        <v>0</v>
      </c>
      <c r="BA383" s="32" t="str">
        <f t="shared" si="110"/>
        <v xml:space="preserve"> </v>
      </c>
    </row>
    <row r="384" spans="1:53" ht="15" x14ac:dyDescent="0.2">
      <c r="A384" s="67"/>
      <c r="B384" s="67"/>
      <c r="C384" s="410">
        <f t="shared" si="111"/>
        <v>363</v>
      </c>
      <c r="D384" s="424"/>
      <c r="E384" s="424"/>
      <c r="F384" s="424"/>
      <c r="G384" s="410"/>
      <c r="H384" s="410"/>
      <c r="I384" s="413" t="str">
        <f t="shared" si="112"/>
        <v>-</v>
      </c>
      <c r="J384" s="414" t="str">
        <f>IF(K384="s",(D384+E384)/16*F384/12*SUMMARY!$H$73," ")</f>
        <v xml:space="preserve"> </v>
      </c>
      <c r="K384" s="414" t="str">
        <f>IF(F384&gt;0,IF(B384&lt;SUMMARY!$H$76,"C","S")," ")</f>
        <v xml:space="preserve"> </v>
      </c>
      <c r="L384" s="414" t="str">
        <f t="shared" si="100"/>
        <v>-</v>
      </c>
      <c r="O384" s="175" t="str">
        <f t="shared" si="113"/>
        <v>-</v>
      </c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 t="str">
        <f>IF(K384="s",IF(L384&gt;(SUMMARY!$I$12*I384),L384,0),"- ")</f>
        <v xml:space="preserve">- </v>
      </c>
      <c r="AH384" s="32" t="str">
        <f t="shared" si="114"/>
        <v>OK</v>
      </c>
      <c r="AI384" s="32">
        <f t="shared" si="101"/>
        <v>0</v>
      </c>
      <c r="AJ384" s="421">
        <f t="shared" si="102"/>
        <v>0</v>
      </c>
      <c r="AK384" s="422">
        <f t="shared" si="103"/>
        <v>0</v>
      </c>
      <c r="AL384" s="32">
        <f t="shared" si="104"/>
        <v>0</v>
      </c>
      <c r="AM384" s="32">
        <f t="shared" si="105"/>
        <v>0</v>
      </c>
      <c r="AN384" s="32">
        <f t="shared" si="115"/>
        <v>0</v>
      </c>
      <c r="AO384" s="32" t="b">
        <f t="shared" si="116"/>
        <v>0</v>
      </c>
      <c r="AP384" s="32" t="str">
        <f>IF(K384="c",SUMMARY!$C$13*F384/12,"-")</f>
        <v>-</v>
      </c>
      <c r="AQ384" s="32" t="str">
        <f>IF(K384="s",SUMMARY!$C$12*J384,"-")</f>
        <v>-</v>
      </c>
      <c r="AR384" s="32" t="str">
        <f t="shared" si="106"/>
        <v>-</v>
      </c>
      <c r="AS384" s="32" t="str">
        <f>IF(K384="s",I384*SUMMARY!$I$12,"-")</f>
        <v>-</v>
      </c>
      <c r="AT384" s="32" t="str">
        <f>IF(K384="S",IF(AQ384*SUMMARY!$H$74&gt;AS384,SUMMARY!$H$74*AS384,AQ384),"-")</f>
        <v>-</v>
      </c>
      <c r="AV384" s="32">
        <f t="shared" si="107"/>
        <v>0</v>
      </c>
      <c r="AW384" s="32">
        <f t="shared" si="108"/>
        <v>0</v>
      </c>
      <c r="AX384" s="32">
        <f t="shared" si="109"/>
        <v>0</v>
      </c>
      <c r="BA384" s="32" t="str">
        <f t="shared" si="110"/>
        <v xml:space="preserve"> </v>
      </c>
    </row>
    <row r="385" spans="1:53" ht="15" x14ac:dyDescent="0.2">
      <c r="A385" s="67"/>
      <c r="B385" s="67"/>
      <c r="C385" s="410">
        <f t="shared" si="111"/>
        <v>364</v>
      </c>
      <c r="D385" s="424"/>
      <c r="E385" s="424"/>
      <c r="F385" s="424"/>
      <c r="G385" s="410"/>
      <c r="H385" s="410"/>
      <c r="I385" s="413" t="str">
        <f t="shared" si="112"/>
        <v>-</v>
      </c>
      <c r="J385" s="414" t="str">
        <f>IF(K385="s",(D385+E385)/16*F385/12*SUMMARY!$H$73," ")</f>
        <v xml:space="preserve"> </v>
      </c>
      <c r="K385" s="414" t="str">
        <f>IF(F385&gt;0,IF(B385&lt;SUMMARY!$H$76,"C","S")," ")</f>
        <v xml:space="preserve"> </v>
      </c>
      <c r="L385" s="414" t="str">
        <f t="shared" si="100"/>
        <v>-</v>
      </c>
      <c r="O385" s="175" t="str">
        <f t="shared" si="113"/>
        <v>-</v>
      </c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 t="str">
        <f>IF(K385="s",IF(L385&gt;(SUMMARY!$I$12*I385),L385,0),"- ")</f>
        <v xml:space="preserve">- </v>
      </c>
      <c r="AH385" s="32" t="str">
        <f t="shared" si="114"/>
        <v>OK</v>
      </c>
      <c r="AI385" s="32">
        <f t="shared" si="101"/>
        <v>0</v>
      </c>
      <c r="AJ385" s="421">
        <f t="shared" si="102"/>
        <v>0</v>
      </c>
      <c r="AK385" s="422">
        <f t="shared" si="103"/>
        <v>0</v>
      </c>
      <c r="AL385" s="32">
        <f t="shared" si="104"/>
        <v>0</v>
      </c>
      <c r="AM385" s="32">
        <f t="shared" si="105"/>
        <v>0</v>
      </c>
      <c r="AN385" s="32">
        <f t="shared" si="115"/>
        <v>0</v>
      </c>
      <c r="AO385" s="32" t="b">
        <f t="shared" si="116"/>
        <v>0</v>
      </c>
      <c r="AP385" s="32" t="str">
        <f>IF(K385="c",SUMMARY!$C$13*F385/12,"-")</f>
        <v>-</v>
      </c>
      <c r="AQ385" s="32" t="str">
        <f>IF(K385="s",SUMMARY!$C$12*J385,"-")</f>
        <v>-</v>
      </c>
      <c r="AR385" s="32" t="str">
        <f t="shared" si="106"/>
        <v>-</v>
      </c>
      <c r="AS385" s="32" t="str">
        <f>IF(K385="s",I385*SUMMARY!$I$12,"-")</f>
        <v>-</v>
      </c>
      <c r="AT385" s="32" t="str">
        <f>IF(K385="S",IF(AQ385*SUMMARY!$H$74&gt;AS385,SUMMARY!$H$74*AS385,AQ385),"-")</f>
        <v>-</v>
      </c>
      <c r="AV385" s="32">
        <f t="shared" si="107"/>
        <v>0</v>
      </c>
      <c r="AW385" s="32">
        <f t="shared" si="108"/>
        <v>0</v>
      </c>
      <c r="AX385" s="32">
        <f t="shared" si="109"/>
        <v>0</v>
      </c>
      <c r="BA385" s="32" t="str">
        <f t="shared" si="110"/>
        <v xml:space="preserve"> </v>
      </c>
    </row>
    <row r="386" spans="1:53" ht="15" x14ac:dyDescent="0.2">
      <c r="A386" s="67"/>
      <c r="B386" s="67"/>
      <c r="C386" s="410">
        <f t="shared" si="111"/>
        <v>365</v>
      </c>
      <c r="D386" s="424"/>
      <c r="E386" s="424"/>
      <c r="F386" s="424"/>
      <c r="G386" s="410"/>
      <c r="H386" s="410"/>
      <c r="I386" s="413" t="str">
        <f t="shared" si="112"/>
        <v>-</v>
      </c>
      <c r="J386" s="414" t="str">
        <f>IF(K386="s",(D386+E386)/16*F386/12*SUMMARY!$H$73," ")</f>
        <v xml:space="preserve"> </v>
      </c>
      <c r="K386" s="414" t="str">
        <f>IF(F386&gt;0,IF(B386&lt;SUMMARY!$H$76,"C","S")," ")</f>
        <v xml:space="preserve"> </v>
      </c>
      <c r="L386" s="414" t="str">
        <f t="shared" si="100"/>
        <v>-</v>
      </c>
      <c r="O386" s="175" t="str">
        <f t="shared" si="113"/>
        <v>-</v>
      </c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 t="str">
        <f>IF(K386="s",IF(L386&gt;(SUMMARY!$I$12*I386),L386,0),"- ")</f>
        <v xml:space="preserve">- </v>
      </c>
      <c r="AH386" s="32" t="str">
        <f t="shared" si="114"/>
        <v>OK</v>
      </c>
      <c r="AI386" s="32">
        <f t="shared" si="101"/>
        <v>0</v>
      </c>
      <c r="AJ386" s="421">
        <f t="shared" si="102"/>
        <v>0</v>
      </c>
      <c r="AK386" s="422">
        <f t="shared" si="103"/>
        <v>0</v>
      </c>
      <c r="AL386" s="32">
        <f t="shared" si="104"/>
        <v>0</v>
      </c>
      <c r="AM386" s="32">
        <f t="shared" si="105"/>
        <v>0</v>
      </c>
      <c r="AN386" s="32">
        <f t="shared" si="115"/>
        <v>0</v>
      </c>
      <c r="AO386" s="32" t="b">
        <f t="shared" si="116"/>
        <v>0</v>
      </c>
      <c r="AP386" s="32" t="str">
        <f>IF(K386="c",SUMMARY!$C$13*F386/12,"-")</f>
        <v>-</v>
      </c>
      <c r="AQ386" s="32" t="str">
        <f>IF(K386="s",SUMMARY!$C$12*J386,"-")</f>
        <v>-</v>
      </c>
      <c r="AR386" s="32" t="str">
        <f t="shared" si="106"/>
        <v>-</v>
      </c>
      <c r="AS386" s="32" t="str">
        <f>IF(K386="s",I386*SUMMARY!$I$12,"-")</f>
        <v>-</v>
      </c>
      <c r="AT386" s="32" t="str">
        <f>IF(K386="S",IF(AQ386*SUMMARY!$H$74&gt;AS386,SUMMARY!$H$74*AS386,AQ386),"-")</f>
        <v>-</v>
      </c>
      <c r="AV386" s="32">
        <f t="shared" si="107"/>
        <v>0</v>
      </c>
      <c r="AW386" s="32">
        <f t="shared" si="108"/>
        <v>0</v>
      </c>
      <c r="AX386" s="32">
        <f t="shared" si="109"/>
        <v>0</v>
      </c>
      <c r="BA386" s="32" t="str">
        <f t="shared" si="110"/>
        <v xml:space="preserve"> </v>
      </c>
    </row>
    <row r="387" spans="1:53" ht="15" x14ac:dyDescent="0.2">
      <c r="A387" s="67"/>
      <c r="B387" s="67"/>
      <c r="C387" s="410">
        <f t="shared" si="111"/>
        <v>366</v>
      </c>
      <c r="D387" s="424"/>
      <c r="E387" s="424"/>
      <c r="F387" s="424"/>
      <c r="G387" s="410"/>
      <c r="H387" s="410"/>
      <c r="I387" s="413" t="str">
        <f t="shared" si="112"/>
        <v>-</v>
      </c>
      <c r="J387" s="414" t="str">
        <f>IF(K387="s",(D387+E387)/16*F387/12*SUMMARY!$H$73," ")</f>
        <v xml:space="preserve"> </v>
      </c>
      <c r="K387" s="414" t="str">
        <f>IF(F387&gt;0,IF(B387&lt;SUMMARY!$H$76,"C","S")," ")</f>
        <v xml:space="preserve"> </v>
      </c>
      <c r="L387" s="414" t="str">
        <f t="shared" si="100"/>
        <v>-</v>
      </c>
      <c r="O387" s="175" t="str">
        <f t="shared" si="113"/>
        <v>-</v>
      </c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 t="str">
        <f>IF(K387="s",IF(L387&gt;(SUMMARY!$I$12*I387),L387,0),"- ")</f>
        <v xml:space="preserve">- </v>
      </c>
      <c r="AH387" s="32" t="str">
        <f t="shared" si="114"/>
        <v>OK</v>
      </c>
      <c r="AI387" s="32">
        <f t="shared" si="101"/>
        <v>0</v>
      </c>
      <c r="AJ387" s="421">
        <f t="shared" si="102"/>
        <v>0</v>
      </c>
      <c r="AK387" s="422">
        <f t="shared" si="103"/>
        <v>0</v>
      </c>
      <c r="AL387" s="32">
        <f t="shared" si="104"/>
        <v>0</v>
      </c>
      <c r="AM387" s="32">
        <f t="shared" si="105"/>
        <v>0</v>
      </c>
      <c r="AN387" s="32">
        <f t="shared" si="115"/>
        <v>0</v>
      </c>
      <c r="AO387" s="32" t="b">
        <f t="shared" si="116"/>
        <v>0</v>
      </c>
      <c r="AP387" s="32" t="str">
        <f>IF(K387="c",SUMMARY!$C$13*F387/12,"-")</f>
        <v>-</v>
      </c>
      <c r="AQ387" s="32" t="str">
        <f>IF(K387="s",SUMMARY!$C$12*J387,"-")</f>
        <v>-</v>
      </c>
      <c r="AR387" s="32" t="str">
        <f t="shared" si="106"/>
        <v>-</v>
      </c>
      <c r="AS387" s="32" t="str">
        <f>IF(K387="s",I387*SUMMARY!$I$12,"-")</f>
        <v>-</v>
      </c>
      <c r="AT387" s="32" t="str">
        <f>IF(K387="S",IF(AQ387*SUMMARY!$H$74&gt;AS387,SUMMARY!$H$74*AS387,AQ387),"-")</f>
        <v>-</v>
      </c>
      <c r="AV387" s="32">
        <f t="shared" si="107"/>
        <v>0</v>
      </c>
      <c r="AW387" s="32">
        <f t="shared" si="108"/>
        <v>0</v>
      </c>
      <c r="AX387" s="32">
        <f t="shared" si="109"/>
        <v>0</v>
      </c>
      <c r="BA387" s="32" t="str">
        <f t="shared" si="110"/>
        <v xml:space="preserve"> </v>
      </c>
    </row>
    <row r="388" spans="1:53" ht="15" x14ac:dyDescent="0.2">
      <c r="A388" s="67"/>
      <c r="B388" s="67"/>
      <c r="C388" s="410">
        <f t="shared" si="111"/>
        <v>367</v>
      </c>
      <c r="D388" s="424"/>
      <c r="E388" s="424"/>
      <c r="F388" s="424"/>
      <c r="G388" s="410"/>
      <c r="H388" s="410"/>
      <c r="I388" s="413" t="str">
        <f t="shared" si="112"/>
        <v>-</v>
      </c>
      <c r="J388" s="414" t="str">
        <f>IF(K388="s",(D388+E388)/16*F388/12*SUMMARY!$H$73," ")</f>
        <v xml:space="preserve"> </v>
      </c>
      <c r="K388" s="414" t="str">
        <f>IF(F388&gt;0,IF(B388&lt;SUMMARY!$H$76,"C","S")," ")</f>
        <v xml:space="preserve"> </v>
      </c>
      <c r="L388" s="414" t="str">
        <f t="shared" si="100"/>
        <v>-</v>
      </c>
      <c r="O388" s="175" t="str">
        <f t="shared" si="113"/>
        <v>-</v>
      </c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 t="str">
        <f>IF(K388="s",IF(L388&gt;(SUMMARY!$I$12*I388),L388,0),"- ")</f>
        <v xml:space="preserve">- </v>
      </c>
      <c r="AH388" s="32" t="str">
        <f t="shared" si="114"/>
        <v>OK</v>
      </c>
      <c r="AI388" s="32">
        <f t="shared" si="101"/>
        <v>0</v>
      </c>
      <c r="AJ388" s="421">
        <f t="shared" si="102"/>
        <v>0</v>
      </c>
      <c r="AK388" s="422">
        <f t="shared" si="103"/>
        <v>0</v>
      </c>
      <c r="AL388" s="32">
        <f t="shared" si="104"/>
        <v>0</v>
      </c>
      <c r="AM388" s="32">
        <f t="shared" si="105"/>
        <v>0</v>
      </c>
      <c r="AN388" s="32">
        <f t="shared" si="115"/>
        <v>0</v>
      </c>
      <c r="AO388" s="32" t="b">
        <f t="shared" si="116"/>
        <v>0</v>
      </c>
      <c r="AP388" s="32" t="str">
        <f>IF(K388="c",SUMMARY!$C$13*F388/12,"-")</f>
        <v>-</v>
      </c>
      <c r="AQ388" s="32" t="str">
        <f>IF(K388="s",SUMMARY!$C$12*J388,"-")</f>
        <v>-</v>
      </c>
      <c r="AR388" s="32" t="str">
        <f t="shared" si="106"/>
        <v>-</v>
      </c>
      <c r="AS388" s="32" t="str">
        <f>IF(K388="s",I388*SUMMARY!$I$12,"-")</f>
        <v>-</v>
      </c>
      <c r="AT388" s="32" t="str">
        <f>IF(K388="S",IF(AQ388*SUMMARY!$H$74&gt;AS388,SUMMARY!$H$74*AS388,AQ388),"-")</f>
        <v>-</v>
      </c>
      <c r="AV388" s="32">
        <f t="shared" si="107"/>
        <v>0</v>
      </c>
      <c r="AW388" s="32">
        <f t="shared" si="108"/>
        <v>0</v>
      </c>
      <c r="AX388" s="32">
        <f t="shared" si="109"/>
        <v>0</v>
      </c>
      <c r="BA388" s="32" t="str">
        <f t="shared" si="110"/>
        <v xml:space="preserve"> </v>
      </c>
    </row>
    <row r="389" spans="1:53" ht="15" x14ac:dyDescent="0.2">
      <c r="A389" s="67"/>
      <c r="B389" s="67"/>
      <c r="C389" s="410">
        <f t="shared" si="111"/>
        <v>368</v>
      </c>
      <c r="D389" s="424"/>
      <c r="E389" s="424"/>
      <c r="F389" s="424"/>
      <c r="G389" s="410"/>
      <c r="H389" s="410"/>
      <c r="I389" s="413" t="str">
        <f t="shared" si="112"/>
        <v>-</v>
      </c>
      <c r="J389" s="414" t="str">
        <f>IF(K389="s",(D389+E389)/16*F389/12*SUMMARY!$H$73," ")</f>
        <v xml:space="preserve"> </v>
      </c>
      <c r="K389" s="414" t="str">
        <f>IF(F389&gt;0,IF(B389&lt;SUMMARY!$H$76,"C","S")," ")</f>
        <v xml:space="preserve"> </v>
      </c>
      <c r="L389" s="414" t="str">
        <f t="shared" si="100"/>
        <v>-</v>
      </c>
      <c r="O389" s="175" t="str">
        <f t="shared" si="113"/>
        <v>-</v>
      </c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 t="str">
        <f>IF(K389="s",IF(L389&gt;(SUMMARY!$I$12*I389),L389,0),"- ")</f>
        <v xml:space="preserve">- </v>
      </c>
      <c r="AH389" s="32" t="str">
        <f t="shared" si="114"/>
        <v>OK</v>
      </c>
      <c r="AI389" s="32">
        <f t="shared" si="101"/>
        <v>0</v>
      </c>
      <c r="AJ389" s="421">
        <f t="shared" si="102"/>
        <v>0</v>
      </c>
      <c r="AK389" s="422">
        <f t="shared" si="103"/>
        <v>0</v>
      </c>
      <c r="AL389" s="32">
        <f t="shared" si="104"/>
        <v>0</v>
      </c>
      <c r="AM389" s="32">
        <f t="shared" si="105"/>
        <v>0</v>
      </c>
      <c r="AN389" s="32">
        <f t="shared" si="115"/>
        <v>0</v>
      </c>
      <c r="AO389" s="32" t="b">
        <f t="shared" si="116"/>
        <v>0</v>
      </c>
      <c r="AP389" s="32" t="str">
        <f>IF(K389="c",SUMMARY!$C$13*F389/12,"-")</f>
        <v>-</v>
      </c>
      <c r="AQ389" s="32" t="str">
        <f>IF(K389="s",SUMMARY!$C$12*J389,"-")</f>
        <v>-</v>
      </c>
      <c r="AR389" s="32" t="str">
        <f t="shared" si="106"/>
        <v>-</v>
      </c>
      <c r="AS389" s="32" t="str">
        <f>IF(K389="s",I389*SUMMARY!$I$12,"-")</f>
        <v>-</v>
      </c>
      <c r="AT389" s="32" t="str">
        <f>IF(K389="S",IF(AQ389*SUMMARY!$H$74&gt;AS389,SUMMARY!$H$74*AS389,AQ389),"-")</f>
        <v>-</v>
      </c>
      <c r="AV389" s="32">
        <f t="shared" si="107"/>
        <v>0</v>
      </c>
      <c r="AW389" s="32">
        <f t="shared" si="108"/>
        <v>0</v>
      </c>
      <c r="AX389" s="32">
        <f t="shared" si="109"/>
        <v>0</v>
      </c>
      <c r="BA389" s="32" t="str">
        <f t="shared" si="110"/>
        <v xml:space="preserve"> </v>
      </c>
    </row>
    <row r="390" spans="1:53" ht="15" x14ac:dyDescent="0.2">
      <c r="A390" s="67"/>
      <c r="B390" s="67"/>
      <c r="C390" s="410">
        <f t="shared" si="111"/>
        <v>369</v>
      </c>
      <c r="D390" s="424"/>
      <c r="E390" s="424"/>
      <c r="F390" s="424"/>
      <c r="G390" s="410"/>
      <c r="H390" s="410"/>
      <c r="I390" s="413" t="str">
        <f t="shared" si="112"/>
        <v>-</v>
      </c>
      <c r="J390" s="414" t="str">
        <f>IF(K390="s",(D390+E390)/16*F390/12*SUMMARY!$H$73," ")</f>
        <v xml:space="preserve"> </v>
      </c>
      <c r="K390" s="414" t="str">
        <f>IF(F390&gt;0,IF(B390&lt;SUMMARY!$H$76,"C","S")," ")</f>
        <v xml:space="preserve"> </v>
      </c>
      <c r="L390" s="414" t="str">
        <f t="shared" si="100"/>
        <v>-</v>
      </c>
      <c r="O390" s="175" t="str">
        <f t="shared" si="113"/>
        <v>-</v>
      </c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 t="str">
        <f>IF(K390="s",IF(L390&gt;(SUMMARY!$I$12*I390),L390,0),"- ")</f>
        <v xml:space="preserve">- </v>
      </c>
      <c r="AH390" s="32" t="str">
        <f t="shared" si="114"/>
        <v>OK</v>
      </c>
      <c r="AI390" s="32">
        <f t="shared" si="101"/>
        <v>0</v>
      </c>
      <c r="AJ390" s="421">
        <f t="shared" si="102"/>
        <v>0</v>
      </c>
      <c r="AK390" s="422">
        <f t="shared" si="103"/>
        <v>0</v>
      </c>
      <c r="AL390" s="32">
        <f t="shared" si="104"/>
        <v>0</v>
      </c>
      <c r="AM390" s="32">
        <f t="shared" si="105"/>
        <v>0</v>
      </c>
      <c r="AN390" s="32">
        <f t="shared" si="115"/>
        <v>0</v>
      </c>
      <c r="AO390" s="32" t="b">
        <f t="shared" si="116"/>
        <v>0</v>
      </c>
      <c r="AP390" s="32" t="str">
        <f>IF(K390="c",SUMMARY!$C$13*F390/12,"-")</f>
        <v>-</v>
      </c>
      <c r="AQ390" s="32" t="str">
        <f>IF(K390="s",SUMMARY!$C$12*J390,"-")</f>
        <v>-</v>
      </c>
      <c r="AR390" s="32" t="str">
        <f t="shared" si="106"/>
        <v>-</v>
      </c>
      <c r="AS390" s="32" t="str">
        <f>IF(K390="s",I390*SUMMARY!$I$12,"-")</f>
        <v>-</v>
      </c>
      <c r="AT390" s="32" t="str">
        <f>IF(K390="S",IF(AQ390*SUMMARY!$H$74&gt;AS390,SUMMARY!$H$74*AS390,AQ390),"-")</f>
        <v>-</v>
      </c>
      <c r="AV390" s="32">
        <f t="shared" si="107"/>
        <v>0</v>
      </c>
      <c r="AW390" s="32">
        <f t="shared" si="108"/>
        <v>0</v>
      </c>
      <c r="AX390" s="32">
        <f t="shared" si="109"/>
        <v>0</v>
      </c>
      <c r="BA390" s="32" t="str">
        <f t="shared" si="110"/>
        <v xml:space="preserve"> </v>
      </c>
    </row>
    <row r="391" spans="1:53" ht="15" x14ac:dyDescent="0.2">
      <c r="A391" s="67"/>
      <c r="B391" s="67"/>
      <c r="C391" s="410">
        <f t="shared" si="111"/>
        <v>370</v>
      </c>
      <c r="D391" s="424"/>
      <c r="E391" s="424"/>
      <c r="F391" s="424"/>
      <c r="G391" s="410"/>
      <c r="H391" s="410"/>
      <c r="I391" s="413" t="str">
        <f t="shared" si="112"/>
        <v>-</v>
      </c>
      <c r="J391" s="414" t="str">
        <f>IF(K391="s",(D391+E391)/16*F391/12*SUMMARY!$H$73," ")</f>
        <v xml:space="preserve"> </v>
      </c>
      <c r="K391" s="414" t="str">
        <f>IF(F391&gt;0,IF(B391&lt;SUMMARY!$H$76,"C","S")," ")</f>
        <v xml:space="preserve"> </v>
      </c>
      <c r="L391" s="414" t="str">
        <f t="shared" si="100"/>
        <v>-</v>
      </c>
      <c r="O391" s="175" t="str">
        <f t="shared" si="113"/>
        <v>-</v>
      </c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 t="str">
        <f>IF(K391="s",IF(L391&gt;(SUMMARY!$I$12*I391),L391,0),"- ")</f>
        <v xml:space="preserve">- </v>
      </c>
      <c r="AH391" s="32" t="str">
        <f t="shared" si="114"/>
        <v>OK</v>
      </c>
      <c r="AI391" s="32">
        <f t="shared" si="101"/>
        <v>0</v>
      </c>
      <c r="AJ391" s="421">
        <f t="shared" si="102"/>
        <v>0</v>
      </c>
      <c r="AK391" s="422">
        <f t="shared" si="103"/>
        <v>0</v>
      </c>
      <c r="AL391" s="32">
        <f t="shared" si="104"/>
        <v>0</v>
      </c>
      <c r="AM391" s="32">
        <f t="shared" si="105"/>
        <v>0</v>
      </c>
      <c r="AN391" s="32">
        <f t="shared" si="115"/>
        <v>0</v>
      </c>
      <c r="AO391" s="32" t="b">
        <f t="shared" si="116"/>
        <v>0</v>
      </c>
      <c r="AP391" s="32" t="str">
        <f>IF(K391="c",SUMMARY!$C$13*F391/12,"-")</f>
        <v>-</v>
      </c>
      <c r="AQ391" s="32" t="str">
        <f>IF(K391="s",SUMMARY!$C$12*J391,"-")</f>
        <v>-</v>
      </c>
      <c r="AR391" s="32" t="str">
        <f t="shared" si="106"/>
        <v>-</v>
      </c>
      <c r="AS391" s="32" t="str">
        <f>IF(K391="s",I391*SUMMARY!$I$12,"-")</f>
        <v>-</v>
      </c>
      <c r="AT391" s="32" t="str">
        <f>IF(K391="S",IF(AQ391*SUMMARY!$H$74&gt;AS391,SUMMARY!$H$74*AS391,AQ391),"-")</f>
        <v>-</v>
      </c>
      <c r="AV391" s="32">
        <f t="shared" si="107"/>
        <v>0</v>
      </c>
      <c r="AW391" s="32">
        <f t="shared" si="108"/>
        <v>0</v>
      </c>
      <c r="AX391" s="32">
        <f t="shared" si="109"/>
        <v>0</v>
      </c>
      <c r="BA391" s="32" t="str">
        <f t="shared" si="110"/>
        <v xml:space="preserve"> </v>
      </c>
    </row>
    <row r="392" spans="1:53" ht="15" x14ac:dyDescent="0.2">
      <c r="A392" s="67"/>
      <c r="B392" s="67"/>
      <c r="C392" s="410">
        <f t="shared" si="111"/>
        <v>371</v>
      </c>
      <c r="D392" s="424"/>
      <c r="E392" s="424"/>
      <c r="F392" s="424"/>
      <c r="G392" s="410"/>
      <c r="H392" s="410"/>
      <c r="I392" s="413" t="str">
        <f t="shared" si="112"/>
        <v>-</v>
      </c>
      <c r="J392" s="414" t="str">
        <f>IF(K392="s",(D392+E392)/16*F392/12*SUMMARY!$H$73," ")</f>
        <v xml:space="preserve"> </v>
      </c>
      <c r="K392" s="414" t="str">
        <f>IF(F392&gt;0,IF(B392&lt;SUMMARY!$H$76,"C","S")," ")</f>
        <v xml:space="preserve"> </v>
      </c>
      <c r="L392" s="414" t="str">
        <f t="shared" si="100"/>
        <v>-</v>
      </c>
      <c r="O392" s="175" t="str">
        <f t="shared" si="113"/>
        <v>-</v>
      </c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 t="str">
        <f>IF(K392="s",IF(L392&gt;(SUMMARY!$I$12*I392),L392,0),"- ")</f>
        <v xml:space="preserve">- </v>
      </c>
      <c r="AH392" s="32" t="str">
        <f t="shared" si="114"/>
        <v>OK</v>
      </c>
      <c r="AI392" s="32">
        <f t="shared" si="101"/>
        <v>0</v>
      </c>
      <c r="AJ392" s="421">
        <f t="shared" si="102"/>
        <v>0</v>
      </c>
      <c r="AK392" s="422">
        <f t="shared" si="103"/>
        <v>0</v>
      </c>
      <c r="AL392" s="32">
        <f t="shared" si="104"/>
        <v>0</v>
      </c>
      <c r="AM392" s="32">
        <f t="shared" si="105"/>
        <v>0</v>
      </c>
      <c r="AN392" s="32">
        <f t="shared" si="115"/>
        <v>0</v>
      </c>
      <c r="AO392" s="32" t="b">
        <f t="shared" si="116"/>
        <v>0</v>
      </c>
      <c r="AP392" s="32" t="str">
        <f>IF(K392="c",SUMMARY!$C$13*F392/12,"-")</f>
        <v>-</v>
      </c>
      <c r="AQ392" s="32" t="str">
        <f>IF(K392="s",SUMMARY!$C$12*J392,"-")</f>
        <v>-</v>
      </c>
      <c r="AR392" s="32" t="str">
        <f t="shared" si="106"/>
        <v>-</v>
      </c>
      <c r="AS392" s="32" t="str">
        <f>IF(K392="s",I392*SUMMARY!$I$12,"-")</f>
        <v>-</v>
      </c>
      <c r="AT392" s="32" t="str">
        <f>IF(K392="S",IF(AQ392*SUMMARY!$H$74&gt;AS392,SUMMARY!$H$74*AS392,AQ392),"-")</f>
        <v>-</v>
      </c>
      <c r="AV392" s="32">
        <f t="shared" si="107"/>
        <v>0</v>
      </c>
      <c r="AW392" s="32">
        <f t="shared" si="108"/>
        <v>0</v>
      </c>
      <c r="AX392" s="32">
        <f t="shared" si="109"/>
        <v>0</v>
      </c>
      <c r="BA392" s="32" t="str">
        <f t="shared" si="110"/>
        <v xml:space="preserve"> </v>
      </c>
    </row>
    <row r="393" spans="1:53" ht="15" x14ac:dyDescent="0.2">
      <c r="A393" s="67"/>
      <c r="B393" s="67"/>
      <c r="C393" s="410">
        <f t="shared" si="111"/>
        <v>372</v>
      </c>
      <c r="D393" s="424"/>
      <c r="E393" s="424"/>
      <c r="F393" s="424"/>
      <c r="G393" s="410"/>
      <c r="H393" s="410"/>
      <c r="I393" s="413" t="str">
        <f t="shared" si="112"/>
        <v>-</v>
      </c>
      <c r="J393" s="414" t="str">
        <f>IF(K393="s",(D393+E393)/16*F393/12*SUMMARY!$H$73," ")</f>
        <v xml:space="preserve"> </v>
      </c>
      <c r="K393" s="414" t="str">
        <f>IF(F393&gt;0,IF(B393&lt;SUMMARY!$H$76,"C","S")," ")</f>
        <v xml:space="preserve"> </v>
      </c>
      <c r="L393" s="414" t="str">
        <f t="shared" si="100"/>
        <v>-</v>
      </c>
      <c r="O393" s="175" t="str">
        <f t="shared" si="113"/>
        <v>-</v>
      </c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 t="str">
        <f>IF(K393="s",IF(L393&gt;(SUMMARY!$I$12*I393),L393,0),"- ")</f>
        <v xml:space="preserve">- </v>
      </c>
      <c r="AH393" s="32" t="str">
        <f t="shared" si="114"/>
        <v>OK</v>
      </c>
      <c r="AI393" s="32">
        <f t="shared" si="101"/>
        <v>0</v>
      </c>
      <c r="AJ393" s="421">
        <f t="shared" si="102"/>
        <v>0</v>
      </c>
      <c r="AK393" s="422">
        <f t="shared" si="103"/>
        <v>0</v>
      </c>
      <c r="AL393" s="32">
        <f t="shared" si="104"/>
        <v>0</v>
      </c>
      <c r="AM393" s="32">
        <f t="shared" si="105"/>
        <v>0</v>
      </c>
      <c r="AN393" s="32">
        <f t="shared" si="115"/>
        <v>0</v>
      </c>
      <c r="AO393" s="32" t="b">
        <f t="shared" si="116"/>
        <v>0</v>
      </c>
      <c r="AP393" s="32" t="str">
        <f>IF(K393="c",SUMMARY!$C$13*F393/12,"-")</f>
        <v>-</v>
      </c>
      <c r="AQ393" s="32" t="str">
        <f>IF(K393="s",SUMMARY!$C$12*J393,"-")</f>
        <v>-</v>
      </c>
      <c r="AR393" s="32" t="str">
        <f t="shared" si="106"/>
        <v>-</v>
      </c>
      <c r="AS393" s="32" t="str">
        <f>IF(K393="s",I393*SUMMARY!$I$12,"-")</f>
        <v>-</v>
      </c>
      <c r="AT393" s="32" t="str">
        <f>IF(K393="S",IF(AQ393*SUMMARY!$H$74&gt;AS393,SUMMARY!$H$74*AS393,AQ393),"-")</f>
        <v>-</v>
      </c>
      <c r="AV393" s="32">
        <f t="shared" si="107"/>
        <v>0</v>
      </c>
      <c r="AW393" s="32">
        <f t="shared" si="108"/>
        <v>0</v>
      </c>
      <c r="AX393" s="32">
        <f t="shared" si="109"/>
        <v>0</v>
      </c>
      <c r="BA393" s="32" t="str">
        <f t="shared" si="110"/>
        <v xml:space="preserve"> </v>
      </c>
    </row>
    <row r="394" spans="1:53" ht="15" x14ac:dyDescent="0.2">
      <c r="A394" s="67"/>
      <c r="B394" s="67"/>
      <c r="C394" s="410">
        <f t="shared" si="111"/>
        <v>373</v>
      </c>
      <c r="D394" s="424"/>
      <c r="E394" s="424"/>
      <c r="F394" s="424"/>
      <c r="G394" s="410"/>
      <c r="H394" s="410"/>
      <c r="I394" s="413" t="str">
        <f t="shared" si="112"/>
        <v>-</v>
      </c>
      <c r="J394" s="414" t="str">
        <f>IF(K394="s",(D394+E394)/16*F394/12*SUMMARY!$H$73," ")</f>
        <v xml:space="preserve"> </v>
      </c>
      <c r="K394" s="414" t="str">
        <f>IF(F394&gt;0,IF(B394&lt;SUMMARY!$H$76,"C","S")," ")</f>
        <v xml:space="preserve"> </v>
      </c>
      <c r="L394" s="414" t="str">
        <f t="shared" si="100"/>
        <v>-</v>
      </c>
      <c r="O394" s="175" t="str">
        <f t="shared" si="113"/>
        <v>-</v>
      </c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 t="str">
        <f>IF(K394="s",IF(L394&gt;(SUMMARY!$I$12*I394),L394,0),"- ")</f>
        <v xml:space="preserve">- </v>
      </c>
      <c r="AH394" s="32" t="str">
        <f t="shared" si="114"/>
        <v>OK</v>
      </c>
      <c r="AI394" s="32">
        <f t="shared" si="101"/>
        <v>0</v>
      </c>
      <c r="AJ394" s="421">
        <f t="shared" si="102"/>
        <v>0</v>
      </c>
      <c r="AK394" s="422">
        <f t="shared" si="103"/>
        <v>0</v>
      </c>
      <c r="AL394" s="32">
        <f t="shared" si="104"/>
        <v>0</v>
      </c>
      <c r="AM394" s="32">
        <f t="shared" si="105"/>
        <v>0</v>
      </c>
      <c r="AN394" s="32">
        <f t="shared" si="115"/>
        <v>0</v>
      </c>
      <c r="AO394" s="32" t="b">
        <f t="shared" si="116"/>
        <v>0</v>
      </c>
      <c r="AP394" s="32" t="str">
        <f>IF(K394="c",SUMMARY!$C$13*F394/12,"-")</f>
        <v>-</v>
      </c>
      <c r="AQ394" s="32" t="str">
        <f>IF(K394="s",SUMMARY!$C$12*J394,"-")</f>
        <v>-</v>
      </c>
      <c r="AR394" s="32" t="str">
        <f t="shared" si="106"/>
        <v>-</v>
      </c>
      <c r="AS394" s="32" t="str">
        <f>IF(K394="s",I394*SUMMARY!$I$12,"-")</f>
        <v>-</v>
      </c>
      <c r="AT394" s="32" t="str">
        <f>IF(K394="S",IF(AQ394*SUMMARY!$H$74&gt;AS394,SUMMARY!$H$74*AS394,AQ394),"-")</f>
        <v>-</v>
      </c>
      <c r="AV394" s="32">
        <f t="shared" si="107"/>
        <v>0</v>
      </c>
      <c r="AW394" s="32">
        <f t="shared" si="108"/>
        <v>0</v>
      </c>
      <c r="AX394" s="32">
        <f t="shared" si="109"/>
        <v>0</v>
      </c>
      <c r="BA394" s="32" t="str">
        <f t="shared" si="110"/>
        <v xml:space="preserve"> </v>
      </c>
    </row>
    <row r="395" spans="1:53" ht="15" x14ac:dyDescent="0.2">
      <c r="A395" s="67"/>
      <c r="B395" s="67"/>
      <c r="C395" s="410">
        <f t="shared" si="111"/>
        <v>374</v>
      </c>
      <c r="D395" s="424"/>
      <c r="E395" s="424"/>
      <c r="F395" s="424"/>
      <c r="G395" s="410"/>
      <c r="H395" s="410"/>
      <c r="I395" s="413" t="str">
        <f t="shared" si="112"/>
        <v>-</v>
      </c>
      <c r="J395" s="414" t="str">
        <f>IF(K395="s",(D395+E395)/16*F395/12*SUMMARY!$H$73," ")</f>
        <v xml:space="preserve"> </v>
      </c>
      <c r="K395" s="414" t="str">
        <f>IF(F395&gt;0,IF(B395&lt;SUMMARY!$H$76,"C","S")," ")</f>
        <v xml:space="preserve"> </v>
      </c>
      <c r="L395" s="414" t="str">
        <f t="shared" si="100"/>
        <v>-</v>
      </c>
      <c r="O395" s="175" t="str">
        <f t="shared" si="113"/>
        <v>-</v>
      </c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 t="str">
        <f>IF(K395="s",IF(L395&gt;(SUMMARY!$I$12*I395),L395,0),"- ")</f>
        <v xml:space="preserve">- </v>
      </c>
      <c r="AH395" s="32" t="str">
        <f t="shared" si="114"/>
        <v>OK</v>
      </c>
      <c r="AI395" s="32">
        <f t="shared" si="101"/>
        <v>0</v>
      </c>
      <c r="AJ395" s="421">
        <f t="shared" si="102"/>
        <v>0</v>
      </c>
      <c r="AK395" s="422">
        <f t="shared" si="103"/>
        <v>0</v>
      </c>
      <c r="AL395" s="32">
        <f t="shared" si="104"/>
        <v>0</v>
      </c>
      <c r="AM395" s="32">
        <f t="shared" si="105"/>
        <v>0</v>
      </c>
      <c r="AN395" s="32">
        <f t="shared" si="115"/>
        <v>0</v>
      </c>
      <c r="AO395" s="32" t="b">
        <f t="shared" si="116"/>
        <v>0</v>
      </c>
      <c r="AP395" s="32" t="str">
        <f>IF(K395="c",SUMMARY!$C$13*F395/12,"-")</f>
        <v>-</v>
      </c>
      <c r="AQ395" s="32" t="str">
        <f>IF(K395="s",SUMMARY!$C$12*J395,"-")</f>
        <v>-</v>
      </c>
      <c r="AR395" s="32" t="str">
        <f t="shared" si="106"/>
        <v>-</v>
      </c>
      <c r="AS395" s="32" t="str">
        <f>IF(K395="s",I395*SUMMARY!$I$12,"-")</f>
        <v>-</v>
      </c>
      <c r="AT395" s="32" t="str">
        <f>IF(K395="S",IF(AQ395*SUMMARY!$H$74&gt;AS395,SUMMARY!$H$74*AS395,AQ395),"-")</f>
        <v>-</v>
      </c>
      <c r="AV395" s="32">
        <f t="shared" si="107"/>
        <v>0</v>
      </c>
      <c r="AW395" s="32">
        <f t="shared" si="108"/>
        <v>0</v>
      </c>
      <c r="AX395" s="32">
        <f t="shared" si="109"/>
        <v>0</v>
      </c>
      <c r="BA395" s="32" t="str">
        <f t="shared" si="110"/>
        <v xml:space="preserve"> </v>
      </c>
    </row>
    <row r="396" spans="1:53" ht="15" x14ac:dyDescent="0.2">
      <c r="A396" s="67"/>
      <c r="B396" s="67"/>
      <c r="C396" s="410">
        <f t="shared" si="111"/>
        <v>375</v>
      </c>
      <c r="D396" s="424"/>
      <c r="E396" s="424"/>
      <c r="F396" s="424"/>
      <c r="G396" s="410"/>
      <c r="H396" s="410"/>
      <c r="I396" s="413" t="str">
        <f t="shared" si="112"/>
        <v>-</v>
      </c>
      <c r="J396" s="414" t="str">
        <f>IF(K396="s",(D396+E396)/16*F396/12*SUMMARY!$H$73," ")</f>
        <v xml:space="preserve"> </v>
      </c>
      <c r="K396" s="414" t="str">
        <f>IF(F396&gt;0,IF(B396&lt;SUMMARY!$H$76,"C","S")," ")</f>
        <v xml:space="preserve"> </v>
      </c>
      <c r="L396" s="414" t="str">
        <f t="shared" si="100"/>
        <v>-</v>
      </c>
      <c r="O396" s="175" t="str">
        <f t="shared" si="113"/>
        <v>-</v>
      </c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 t="str">
        <f>IF(K396="s",IF(L396&gt;(SUMMARY!$I$12*I396),L396,0),"- ")</f>
        <v xml:space="preserve">- </v>
      </c>
      <c r="AH396" s="32" t="str">
        <f t="shared" si="114"/>
        <v>OK</v>
      </c>
      <c r="AI396" s="32">
        <f t="shared" si="101"/>
        <v>0</v>
      </c>
      <c r="AJ396" s="421">
        <f t="shared" si="102"/>
        <v>0</v>
      </c>
      <c r="AK396" s="422">
        <f t="shared" si="103"/>
        <v>0</v>
      </c>
      <c r="AL396" s="32">
        <f t="shared" si="104"/>
        <v>0</v>
      </c>
      <c r="AM396" s="32">
        <f t="shared" si="105"/>
        <v>0</v>
      </c>
      <c r="AN396" s="32">
        <f t="shared" si="115"/>
        <v>0</v>
      </c>
      <c r="AO396" s="32" t="b">
        <f t="shared" si="116"/>
        <v>0</v>
      </c>
      <c r="AP396" s="32" t="str">
        <f>IF(K396="c",SUMMARY!$C$13*F396/12,"-")</f>
        <v>-</v>
      </c>
      <c r="AQ396" s="32" t="str">
        <f>IF(K396="s",SUMMARY!$C$12*J396,"-")</f>
        <v>-</v>
      </c>
      <c r="AR396" s="32" t="str">
        <f t="shared" si="106"/>
        <v>-</v>
      </c>
      <c r="AS396" s="32" t="str">
        <f>IF(K396="s",I396*SUMMARY!$I$12,"-")</f>
        <v>-</v>
      </c>
      <c r="AT396" s="32" t="str">
        <f>IF(K396="S",IF(AQ396*SUMMARY!$H$74&gt;AS396,SUMMARY!$H$74*AS396,AQ396),"-")</f>
        <v>-</v>
      </c>
      <c r="AV396" s="32">
        <f t="shared" si="107"/>
        <v>0</v>
      </c>
      <c r="AW396" s="32">
        <f t="shared" si="108"/>
        <v>0</v>
      </c>
      <c r="AX396" s="32">
        <f t="shared" si="109"/>
        <v>0</v>
      </c>
      <c r="BA396" s="32" t="str">
        <f t="shared" si="110"/>
        <v xml:space="preserve"> </v>
      </c>
    </row>
    <row r="397" spans="1:53" ht="15" x14ac:dyDescent="0.2">
      <c r="A397" s="67"/>
      <c r="B397" s="67"/>
      <c r="C397" s="410">
        <f t="shared" si="111"/>
        <v>376</v>
      </c>
      <c r="D397" s="424"/>
      <c r="E397" s="424"/>
      <c r="F397" s="424"/>
      <c r="G397" s="410"/>
      <c r="H397" s="410"/>
      <c r="I397" s="413" t="str">
        <f t="shared" si="112"/>
        <v>-</v>
      </c>
      <c r="J397" s="414" t="str">
        <f>IF(K397="s",(D397+E397)/16*F397/12*SUMMARY!$H$73," ")</f>
        <v xml:space="preserve"> </v>
      </c>
      <c r="K397" s="414" t="str">
        <f>IF(F397&gt;0,IF(B397&lt;SUMMARY!$H$76,"C","S")," ")</f>
        <v xml:space="preserve"> </v>
      </c>
      <c r="L397" s="414" t="str">
        <f t="shared" si="100"/>
        <v>-</v>
      </c>
      <c r="O397" s="175" t="str">
        <f t="shared" si="113"/>
        <v>-</v>
      </c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 t="str">
        <f>IF(K397="s",IF(L397&gt;(SUMMARY!$I$12*I397),L397,0),"- ")</f>
        <v xml:space="preserve">- </v>
      </c>
      <c r="AH397" s="32" t="str">
        <f t="shared" si="114"/>
        <v>OK</v>
      </c>
      <c r="AI397" s="32">
        <f t="shared" si="101"/>
        <v>0</v>
      </c>
      <c r="AJ397" s="421">
        <f t="shared" si="102"/>
        <v>0</v>
      </c>
      <c r="AK397" s="422">
        <f t="shared" si="103"/>
        <v>0</v>
      </c>
      <c r="AL397" s="32">
        <f t="shared" si="104"/>
        <v>0</v>
      </c>
      <c r="AM397" s="32">
        <f t="shared" si="105"/>
        <v>0</v>
      </c>
      <c r="AN397" s="32">
        <f t="shared" si="115"/>
        <v>0</v>
      </c>
      <c r="AO397" s="32" t="b">
        <f t="shared" si="116"/>
        <v>0</v>
      </c>
      <c r="AP397" s="32" t="str">
        <f>IF(K397="c",SUMMARY!$C$13*F397/12,"-")</f>
        <v>-</v>
      </c>
      <c r="AQ397" s="32" t="str">
        <f>IF(K397="s",SUMMARY!$C$12*J397,"-")</f>
        <v>-</v>
      </c>
      <c r="AR397" s="32" t="str">
        <f t="shared" si="106"/>
        <v>-</v>
      </c>
      <c r="AS397" s="32" t="str">
        <f>IF(K397="s",I397*SUMMARY!$I$12,"-")</f>
        <v>-</v>
      </c>
      <c r="AT397" s="32" t="str">
        <f>IF(K397="S",IF(AQ397*SUMMARY!$H$74&gt;AS397,SUMMARY!$H$74*AS397,AQ397),"-")</f>
        <v>-</v>
      </c>
      <c r="AV397" s="32">
        <f t="shared" si="107"/>
        <v>0</v>
      </c>
      <c r="AW397" s="32">
        <f t="shared" si="108"/>
        <v>0</v>
      </c>
      <c r="AX397" s="32">
        <f t="shared" si="109"/>
        <v>0</v>
      </c>
      <c r="BA397" s="32" t="str">
        <f t="shared" si="110"/>
        <v xml:space="preserve"> </v>
      </c>
    </row>
    <row r="398" spans="1:53" ht="15" x14ac:dyDescent="0.2">
      <c r="A398" s="67"/>
      <c r="B398" s="67"/>
      <c r="C398" s="410">
        <f t="shared" si="111"/>
        <v>377</v>
      </c>
      <c r="D398" s="424"/>
      <c r="E398" s="424"/>
      <c r="F398" s="424"/>
      <c r="G398" s="410"/>
      <c r="H398" s="410"/>
      <c r="I398" s="413" t="str">
        <f t="shared" si="112"/>
        <v>-</v>
      </c>
      <c r="J398" s="414" t="str">
        <f>IF(K398="s",(D398+E398)/16*F398/12*SUMMARY!$H$73," ")</f>
        <v xml:space="preserve"> </v>
      </c>
      <c r="K398" s="414" t="str">
        <f>IF(F398&gt;0,IF(B398&lt;SUMMARY!$H$76,"C","S")," ")</f>
        <v xml:space="preserve"> </v>
      </c>
      <c r="L398" s="414" t="str">
        <f t="shared" si="100"/>
        <v>-</v>
      </c>
      <c r="O398" s="175" t="str">
        <f t="shared" si="113"/>
        <v>-</v>
      </c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 t="str">
        <f>IF(K398="s",IF(L398&gt;(SUMMARY!$I$12*I398),L398,0),"- ")</f>
        <v xml:space="preserve">- </v>
      </c>
      <c r="AH398" s="32" t="str">
        <f t="shared" si="114"/>
        <v>OK</v>
      </c>
      <c r="AI398" s="32">
        <f t="shared" si="101"/>
        <v>0</v>
      </c>
      <c r="AJ398" s="421">
        <f t="shared" si="102"/>
        <v>0</v>
      </c>
      <c r="AK398" s="422">
        <f t="shared" si="103"/>
        <v>0</v>
      </c>
      <c r="AL398" s="32">
        <f t="shared" si="104"/>
        <v>0</v>
      </c>
      <c r="AM398" s="32">
        <f t="shared" si="105"/>
        <v>0</v>
      </c>
      <c r="AN398" s="32">
        <f t="shared" si="115"/>
        <v>0</v>
      </c>
      <c r="AO398" s="32" t="b">
        <f t="shared" si="116"/>
        <v>0</v>
      </c>
      <c r="AP398" s="32" t="str">
        <f>IF(K398="c",SUMMARY!$C$13*F398/12,"-")</f>
        <v>-</v>
      </c>
      <c r="AQ398" s="32" t="str">
        <f>IF(K398="s",SUMMARY!$C$12*J398,"-")</f>
        <v>-</v>
      </c>
      <c r="AR398" s="32" t="str">
        <f t="shared" si="106"/>
        <v>-</v>
      </c>
      <c r="AS398" s="32" t="str">
        <f>IF(K398="s",I398*SUMMARY!$I$12,"-")</f>
        <v>-</v>
      </c>
      <c r="AT398" s="32" t="str">
        <f>IF(K398="S",IF(AQ398*SUMMARY!$H$74&gt;AS398,SUMMARY!$H$74*AS398,AQ398),"-")</f>
        <v>-</v>
      </c>
      <c r="AV398" s="32">
        <f t="shared" si="107"/>
        <v>0</v>
      </c>
      <c r="AW398" s="32">
        <f t="shared" si="108"/>
        <v>0</v>
      </c>
      <c r="AX398" s="32">
        <f t="shared" si="109"/>
        <v>0</v>
      </c>
      <c r="BA398" s="32" t="str">
        <f t="shared" si="110"/>
        <v xml:space="preserve"> </v>
      </c>
    </row>
    <row r="399" spans="1:53" ht="15" x14ac:dyDescent="0.2">
      <c r="A399" s="67"/>
      <c r="B399" s="67"/>
      <c r="C399" s="410">
        <f t="shared" si="111"/>
        <v>378</v>
      </c>
      <c r="D399" s="424"/>
      <c r="E399" s="424"/>
      <c r="F399" s="424"/>
      <c r="G399" s="410"/>
      <c r="H399" s="410"/>
      <c r="I399" s="413" t="str">
        <f t="shared" si="112"/>
        <v>-</v>
      </c>
      <c r="J399" s="414" t="str">
        <f>IF(K399="s",(D399+E399)/16*F399/12*SUMMARY!$H$73," ")</f>
        <v xml:space="preserve"> </v>
      </c>
      <c r="K399" s="414" t="str">
        <f>IF(F399&gt;0,IF(B399&lt;SUMMARY!$H$76,"C","S")," ")</f>
        <v xml:space="preserve"> </v>
      </c>
      <c r="L399" s="414" t="str">
        <f t="shared" si="100"/>
        <v>-</v>
      </c>
      <c r="O399" s="175" t="str">
        <f t="shared" si="113"/>
        <v>-</v>
      </c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 t="str">
        <f>IF(K399="s",IF(L399&gt;(SUMMARY!$I$12*I399),L399,0),"- ")</f>
        <v xml:space="preserve">- </v>
      </c>
      <c r="AH399" s="32" t="str">
        <f t="shared" si="114"/>
        <v>OK</v>
      </c>
      <c r="AI399" s="32">
        <f t="shared" si="101"/>
        <v>0</v>
      </c>
      <c r="AJ399" s="421">
        <f t="shared" si="102"/>
        <v>0</v>
      </c>
      <c r="AK399" s="422">
        <f t="shared" si="103"/>
        <v>0</v>
      </c>
      <c r="AL399" s="32">
        <f t="shared" si="104"/>
        <v>0</v>
      </c>
      <c r="AM399" s="32">
        <f t="shared" si="105"/>
        <v>0</v>
      </c>
      <c r="AN399" s="32">
        <f t="shared" si="115"/>
        <v>0</v>
      </c>
      <c r="AO399" s="32" t="b">
        <f t="shared" si="116"/>
        <v>0</v>
      </c>
      <c r="AP399" s="32" t="str">
        <f>IF(K399="c",SUMMARY!$C$13*F399/12,"-")</f>
        <v>-</v>
      </c>
      <c r="AQ399" s="32" t="str">
        <f>IF(K399="s",SUMMARY!$C$12*J399,"-")</f>
        <v>-</v>
      </c>
      <c r="AR399" s="32" t="str">
        <f t="shared" si="106"/>
        <v>-</v>
      </c>
      <c r="AS399" s="32" t="str">
        <f>IF(K399="s",I399*SUMMARY!$I$12,"-")</f>
        <v>-</v>
      </c>
      <c r="AT399" s="32" t="str">
        <f>IF(K399="S",IF(AQ399*SUMMARY!$H$74&gt;AS399,SUMMARY!$H$74*AS399,AQ399),"-")</f>
        <v>-</v>
      </c>
      <c r="AV399" s="32">
        <f t="shared" si="107"/>
        <v>0</v>
      </c>
      <c r="AW399" s="32">
        <f t="shared" si="108"/>
        <v>0</v>
      </c>
      <c r="AX399" s="32">
        <f t="shared" si="109"/>
        <v>0</v>
      </c>
      <c r="BA399" s="32" t="str">
        <f t="shared" si="110"/>
        <v xml:space="preserve"> </v>
      </c>
    </row>
    <row r="400" spans="1:53" ht="15" x14ac:dyDescent="0.2">
      <c r="A400" s="67"/>
      <c r="B400" s="67"/>
      <c r="C400" s="410">
        <f t="shared" si="111"/>
        <v>379</v>
      </c>
      <c r="D400" s="424"/>
      <c r="E400" s="424"/>
      <c r="F400" s="424"/>
      <c r="G400" s="410"/>
      <c r="H400" s="410"/>
      <c r="I400" s="413" t="str">
        <f t="shared" si="112"/>
        <v>-</v>
      </c>
      <c r="J400" s="414" t="str">
        <f>IF(K400="s",(D400+E400)/16*F400/12*SUMMARY!$H$73," ")</f>
        <v xml:space="preserve"> </v>
      </c>
      <c r="K400" s="414" t="str">
        <f>IF(F400&gt;0,IF(B400&lt;SUMMARY!$H$76,"C","S")," ")</f>
        <v xml:space="preserve"> </v>
      </c>
      <c r="L400" s="414" t="str">
        <f t="shared" si="100"/>
        <v>-</v>
      </c>
      <c r="O400" s="175" t="str">
        <f t="shared" si="113"/>
        <v>-</v>
      </c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 t="str">
        <f>IF(K400="s",IF(L400&gt;(SUMMARY!$I$12*I400),L400,0),"- ")</f>
        <v xml:space="preserve">- </v>
      </c>
      <c r="AH400" s="32" t="str">
        <f t="shared" si="114"/>
        <v>OK</v>
      </c>
      <c r="AI400" s="32">
        <f t="shared" si="101"/>
        <v>0</v>
      </c>
      <c r="AJ400" s="421">
        <f t="shared" si="102"/>
        <v>0</v>
      </c>
      <c r="AK400" s="422">
        <f t="shared" si="103"/>
        <v>0</v>
      </c>
      <c r="AL400" s="32">
        <f t="shared" si="104"/>
        <v>0</v>
      </c>
      <c r="AM400" s="32">
        <f t="shared" si="105"/>
        <v>0</v>
      </c>
      <c r="AN400" s="32">
        <f t="shared" si="115"/>
        <v>0</v>
      </c>
      <c r="AO400" s="32" t="b">
        <f t="shared" si="116"/>
        <v>0</v>
      </c>
      <c r="AP400" s="32" t="str">
        <f>IF(K400="c",SUMMARY!$C$13*F400/12,"-")</f>
        <v>-</v>
      </c>
      <c r="AQ400" s="32" t="str">
        <f>IF(K400="s",SUMMARY!$C$12*J400,"-")</f>
        <v>-</v>
      </c>
      <c r="AR400" s="32" t="str">
        <f t="shared" si="106"/>
        <v>-</v>
      </c>
      <c r="AS400" s="32" t="str">
        <f>IF(K400="s",I400*SUMMARY!$I$12,"-")</f>
        <v>-</v>
      </c>
      <c r="AT400" s="32" t="str">
        <f>IF(K400="S",IF(AQ400*SUMMARY!$H$74&gt;AS400,SUMMARY!$H$74*AS400,AQ400),"-")</f>
        <v>-</v>
      </c>
      <c r="AV400" s="32">
        <f t="shared" si="107"/>
        <v>0</v>
      </c>
      <c r="AW400" s="32">
        <f t="shared" si="108"/>
        <v>0</v>
      </c>
      <c r="AX400" s="32">
        <f t="shared" si="109"/>
        <v>0</v>
      </c>
      <c r="BA400" s="32" t="str">
        <f t="shared" si="110"/>
        <v xml:space="preserve"> </v>
      </c>
    </row>
    <row r="401" spans="1:53" ht="15" x14ac:dyDescent="0.2">
      <c r="A401" s="67"/>
      <c r="B401" s="67"/>
      <c r="C401" s="410">
        <f t="shared" si="111"/>
        <v>380</v>
      </c>
      <c r="D401" s="424"/>
      <c r="E401" s="424"/>
      <c r="F401" s="424"/>
      <c r="G401" s="410"/>
      <c r="H401" s="410"/>
      <c r="I401" s="413" t="str">
        <f t="shared" si="112"/>
        <v>-</v>
      </c>
      <c r="J401" s="414" t="str">
        <f>IF(K401="s",(D401+E401)/16*F401/12*SUMMARY!$H$73," ")</f>
        <v xml:space="preserve"> </v>
      </c>
      <c r="K401" s="414" t="str">
        <f>IF(F401&gt;0,IF(B401&lt;SUMMARY!$H$76,"C","S")," ")</f>
        <v xml:space="preserve"> </v>
      </c>
      <c r="L401" s="414" t="str">
        <f t="shared" si="100"/>
        <v>-</v>
      </c>
      <c r="O401" s="175" t="str">
        <f t="shared" si="113"/>
        <v>-</v>
      </c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 t="str">
        <f>IF(K401="s",IF(L401&gt;(SUMMARY!$I$12*I401),L401,0),"- ")</f>
        <v xml:space="preserve">- </v>
      </c>
      <c r="AH401" s="32" t="str">
        <f t="shared" si="114"/>
        <v>OK</v>
      </c>
      <c r="AI401" s="32">
        <f t="shared" si="101"/>
        <v>0</v>
      </c>
      <c r="AJ401" s="421">
        <f t="shared" si="102"/>
        <v>0</v>
      </c>
      <c r="AK401" s="422">
        <f t="shared" si="103"/>
        <v>0</v>
      </c>
      <c r="AL401" s="32">
        <f t="shared" si="104"/>
        <v>0</v>
      </c>
      <c r="AM401" s="32">
        <f t="shared" si="105"/>
        <v>0</v>
      </c>
      <c r="AN401" s="32">
        <f t="shared" si="115"/>
        <v>0</v>
      </c>
      <c r="AO401" s="32" t="b">
        <f t="shared" si="116"/>
        <v>0</v>
      </c>
      <c r="AP401" s="32" t="str">
        <f>IF(K401="c",SUMMARY!$C$13*F401/12,"-")</f>
        <v>-</v>
      </c>
      <c r="AQ401" s="32" t="str">
        <f>IF(K401="s",SUMMARY!$C$12*J401,"-")</f>
        <v>-</v>
      </c>
      <c r="AR401" s="32" t="str">
        <f t="shared" si="106"/>
        <v>-</v>
      </c>
      <c r="AS401" s="32" t="str">
        <f>IF(K401="s",I401*SUMMARY!$I$12,"-")</f>
        <v>-</v>
      </c>
      <c r="AT401" s="32" t="str">
        <f>IF(K401="S",IF(AQ401*SUMMARY!$H$74&gt;AS401,SUMMARY!$H$74*AS401,AQ401),"-")</f>
        <v>-</v>
      </c>
      <c r="AV401" s="32">
        <f t="shared" si="107"/>
        <v>0</v>
      </c>
      <c r="AW401" s="32">
        <f t="shared" si="108"/>
        <v>0</v>
      </c>
      <c r="AX401" s="32">
        <f t="shared" si="109"/>
        <v>0</v>
      </c>
      <c r="BA401" s="32" t="str">
        <f t="shared" si="110"/>
        <v xml:space="preserve"> </v>
      </c>
    </row>
    <row r="402" spans="1:53" ht="15" x14ac:dyDescent="0.2">
      <c r="A402" s="67"/>
      <c r="B402" s="67"/>
      <c r="C402" s="410">
        <f t="shared" si="111"/>
        <v>381</v>
      </c>
      <c r="D402" s="424"/>
      <c r="E402" s="424"/>
      <c r="F402" s="424"/>
      <c r="G402" s="410"/>
      <c r="H402" s="410"/>
      <c r="I402" s="413" t="str">
        <f t="shared" si="112"/>
        <v>-</v>
      </c>
      <c r="J402" s="414" t="str">
        <f>IF(K402="s",(D402+E402)/16*F402/12*SUMMARY!$H$73," ")</f>
        <v xml:space="preserve"> </v>
      </c>
      <c r="K402" s="414" t="str">
        <f>IF(F402&gt;0,IF(B402&lt;SUMMARY!$H$76,"C","S")," ")</f>
        <v xml:space="preserve"> </v>
      </c>
      <c r="L402" s="414" t="str">
        <f t="shared" ref="L402:L463" si="117">IF(K402="s",AT402,AP402)</f>
        <v>-</v>
      </c>
      <c r="O402" s="175" t="str">
        <f t="shared" si="113"/>
        <v>-</v>
      </c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 t="str">
        <f>IF(K402="s",IF(L402&gt;(SUMMARY!$I$12*I402),L402,0),"- ")</f>
        <v xml:space="preserve">- </v>
      </c>
      <c r="AH402" s="32" t="str">
        <f t="shared" si="114"/>
        <v>OK</v>
      </c>
      <c r="AI402" s="32">
        <f t="shared" ref="AI402:AI464" si="118">IF(O402="-",0,IF(O402&gt;7.999,1,0))</f>
        <v>0</v>
      </c>
      <c r="AJ402" s="421">
        <f t="shared" ref="AJ402:AJ464" si="119">IF(O402&lt;8,IF(O402&gt;3.999,1,0),0)</f>
        <v>0</v>
      </c>
      <c r="AK402" s="422">
        <f t="shared" ref="AK402:AK464" si="120">IF(O402&lt;4,IF(O402&gt;0,1,0),0)</f>
        <v>0</v>
      </c>
      <c r="AL402" s="32">
        <f t="shared" ref="AL402:AL464" si="121">IF(K402="S",1,0)</f>
        <v>0</v>
      </c>
      <c r="AM402" s="32">
        <f t="shared" ref="AM402:AM464" si="122">IF(K402="C",1,0)</f>
        <v>0</v>
      </c>
      <c r="AN402" s="32">
        <f t="shared" si="115"/>
        <v>0</v>
      </c>
      <c r="AO402" s="32" t="b">
        <f t="shared" si="116"/>
        <v>0</v>
      </c>
      <c r="AP402" s="32" t="str">
        <f>IF(K402="c",SUMMARY!$C$13*F402/12,"-")</f>
        <v>-</v>
      </c>
      <c r="AQ402" s="32" t="str">
        <f>IF(K402="s",SUMMARY!$C$12*J402,"-")</f>
        <v>-</v>
      </c>
      <c r="AR402" s="32" t="str">
        <f t="shared" ref="AR402:AR464" si="123">IF(K402="s",J402,"-")</f>
        <v>-</v>
      </c>
      <c r="AS402" s="32" t="str">
        <f>IF(K402="s",I402*SUMMARY!$I$12,"-")</f>
        <v>-</v>
      </c>
      <c r="AT402" s="32" t="str">
        <f>IF(K402="S",IF(AQ402*SUMMARY!$H$74&gt;AS402,SUMMARY!$H$74*AS402,AQ402),"-")</f>
        <v>-</v>
      </c>
      <c r="AV402" s="32">
        <f t="shared" si="107"/>
        <v>0</v>
      </c>
      <c r="AW402" s="32">
        <f t="shared" si="108"/>
        <v>0</v>
      </c>
      <c r="AX402" s="32">
        <f t="shared" si="109"/>
        <v>0</v>
      </c>
      <c r="BA402" s="32" t="str">
        <f t="shared" si="110"/>
        <v xml:space="preserve"> </v>
      </c>
    </row>
    <row r="403" spans="1:53" ht="15" x14ac:dyDescent="0.2">
      <c r="A403" s="67"/>
      <c r="B403" s="67"/>
      <c r="C403" s="410">
        <f t="shared" si="111"/>
        <v>382</v>
      </c>
      <c r="D403" s="424"/>
      <c r="E403" s="424"/>
      <c r="F403" s="424"/>
      <c r="G403" s="410"/>
      <c r="H403" s="410"/>
      <c r="I403" s="413" t="str">
        <f t="shared" si="112"/>
        <v>-</v>
      </c>
      <c r="J403" s="414" t="str">
        <f>IF(K403="s",(D403+E403)/16*F403/12*SUMMARY!$H$73," ")</f>
        <v xml:space="preserve"> </v>
      </c>
      <c r="K403" s="414" t="str">
        <f>IF(F403&gt;0,IF(B403&lt;SUMMARY!$H$76,"C","S")," ")</f>
        <v xml:space="preserve"> </v>
      </c>
      <c r="L403" s="414" t="str">
        <f t="shared" si="117"/>
        <v>-</v>
      </c>
      <c r="O403" s="175" t="str">
        <f t="shared" si="113"/>
        <v>-</v>
      </c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 t="str">
        <f>IF(K403="s",IF(L403&gt;(SUMMARY!$I$12*I403),L403,0),"- ")</f>
        <v xml:space="preserve">- </v>
      </c>
      <c r="AH403" s="32" t="str">
        <f t="shared" si="114"/>
        <v>OK</v>
      </c>
      <c r="AI403" s="32">
        <f t="shared" si="118"/>
        <v>0</v>
      </c>
      <c r="AJ403" s="421">
        <f t="shared" si="119"/>
        <v>0</v>
      </c>
      <c r="AK403" s="422">
        <f t="shared" si="120"/>
        <v>0</v>
      </c>
      <c r="AL403" s="32">
        <f t="shared" si="121"/>
        <v>0</v>
      </c>
      <c r="AM403" s="32">
        <f t="shared" si="122"/>
        <v>0</v>
      </c>
      <c r="AN403" s="32">
        <f t="shared" si="115"/>
        <v>0</v>
      </c>
      <c r="AO403" s="32" t="b">
        <f t="shared" si="116"/>
        <v>0</v>
      </c>
      <c r="AP403" s="32" t="str">
        <f>IF(K403="c",SUMMARY!$C$13*F403/12,"-")</f>
        <v>-</v>
      </c>
      <c r="AQ403" s="32" t="str">
        <f>IF(K403="s",SUMMARY!$C$12*J403,"-")</f>
        <v>-</v>
      </c>
      <c r="AR403" s="32" t="str">
        <f t="shared" si="123"/>
        <v>-</v>
      </c>
      <c r="AS403" s="32" t="str">
        <f>IF(K403="s",I403*SUMMARY!$I$12,"-")</f>
        <v>-</v>
      </c>
      <c r="AT403" s="32" t="str">
        <f>IF(K403="S",IF(AQ403*SUMMARY!$H$74&gt;AS403,SUMMARY!$H$74*AS403,AQ403),"-")</f>
        <v>-</v>
      </c>
      <c r="AV403" s="32">
        <f t="shared" ref="AV403:AV464" si="124">IF(AI403=1,AT403,0)</f>
        <v>0</v>
      </c>
      <c r="AW403" s="32">
        <f t="shared" ref="AW403:AW464" si="125">IF(AJ403=1,AT403,0)</f>
        <v>0</v>
      </c>
      <c r="AX403" s="32">
        <f t="shared" ref="AX403:AX464" si="126">IF(AK403=1,AT403,0)</f>
        <v>0</v>
      </c>
      <c r="BA403" s="32" t="str">
        <f t="shared" ref="BA403:BA464" si="127">IF(BB403="s",(AV403+AW403)/16*AX403/12," ")</f>
        <v xml:space="preserve"> </v>
      </c>
    </row>
    <row r="404" spans="1:53" ht="15" x14ac:dyDescent="0.2">
      <c r="A404" s="67"/>
      <c r="B404" s="67"/>
      <c r="C404" s="410">
        <f t="shared" ref="C404:C460" si="128">C403+1</f>
        <v>383</v>
      </c>
      <c r="D404" s="424"/>
      <c r="E404" s="424"/>
      <c r="F404" s="424"/>
      <c r="G404" s="410"/>
      <c r="H404" s="410"/>
      <c r="I404" s="413" t="str">
        <f t="shared" si="112"/>
        <v>-</v>
      </c>
      <c r="J404" s="414" t="str">
        <f>IF(K404="s",(D404+E404)/16*F404/12*SUMMARY!$H$73," ")</f>
        <v xml:space="preserve"> </v>
      </c>
      <c r="K404" s="414" t="str">
        <f>IF(F404&gt;0,IF(B404&lt;SUMMARY!$H$76,"C","S")," ")</f>
        <v xml:space="preserve"> </v>
      </c>
      <c r="L404" s="414" t="str">
        <f t="shared" si="117"/>
        <v>-</v>
      </c>
      <c r="O404" s="175" t="str">
        <f t="shared" si="113"/>
        <v>-</v>
      </c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 t="str">
        <f>IF(K404="s",IF(L404&gt;(SUMMARY!$I$12*I404),L404,0),"- ")</f>
        <v xml:space="preserve">- </v>
      </c>
      <c r="AH404" s="32" t="str">
        <f t="shared" si="114"/>
        <v>OK</v>
      </c>
      <c r="AI404" s="32">
        <f t="shared" si="118"/>
        <v>0</v>
      </c>
      <c r="AJ404" s="421">
        <f t="shared" si="119"/>
        <v>0</v>
      </c>
      <c r="AK404" s="422">
        <f t="shared" si="120"/>
        <v>0</v>
      </c>
      <c r="AL404" s="32">
        <f t="shared" si="121"/>
        <v>0</v>
      </c>
      <c r="AM404" s="32">
        <f t="shared" si="122"/>
        <v>0</v>
      </c>
      <c r="AN404" s="32">
        <f t="shared" si="115"/>
        <v>0</v>
      </c>
      <c r="AO404" s="32" t="b">
        <f t="shared" si="116"/>
        <v>0</v>
      </c>
      <c r="AP404" s="32" t="str">
        <f>IF(K404="c",SUMMARY!$C$13*F404/12,"-")</f>
        <v>-</v>
      </c>
      <c r="AQ404" s="32" t="str">
        <f>IF(K404="s",SUMMARY!$C$12*J404,"-")</f>
        <v>-</v>
      </c>
      <c r="AR404" s="32" t="str">
        <f t="shared" si="123"/>
        <v>-</v>
      </c>
      <c r="AS404" s="32" t="str">
        <f>IF(K404="s",I404*SUMMARY!$I$12,"-")</f>
        <v>-</v>
      </c>
      <c r="AT404" s="32" t="str">
        <f>IF(K404="S",IF(AQ404*SUMMARY!$H$74&gt;AS404,SUMMARY!$H$74*AS404,AQ404),"-")</f>
        <v>-</v>
      </c>
      <c r="AV404" s="32">
        <f t="shared" si="124"/>
        <v>0</v>
      </c>
      <c r="AW404" s="32">
        <f t="shared" si="125"/>
        <v>0</v>
      </c>
      <c r="AX404" s="32">
        <f t="shared" si="126"/>
        <v>0</v>
      </c>
      <c r="BA404" s="32" t="str">
        <f t="shared" si="127"/>
        <v xml:space="preserve"> </v>
      </c>
    </row>
    <row r="405" spans="1:53" ht="15" x14ac:dyDescent="0.2">
      <c r="A405" s="67"/>
      <c r="B405" s="67"/>
      <c r="C405" s="410">
        <f t="shared" si="128"/>
        <v>384</v>
      </c>
      <c r="D405" s="424"/>
      <c r="E405" s="424"/>
      <c r="F405" s="424"/>
      <c r="G405" s="410"/>
      <c r="H405" s="410"/>
      <c r="I405" s="413" t="str">
        <f t="shared" si="112"/>
        <v>-</v>
      </c>
      <c r="J405" s="414" t="str">
        <f>IF(K405="s",(D405+E405)/16*F405/12*SUMMARY!$H$73," ")</f>
        <v xml:space="preserve"> </v>
      </c>
      <c r="K405" s="414" t="str">
        <f>IF(F405&gt;0,IF(B405&lt;SUMMARY!$H$76,"C","S")," ")</f>
        <v xml:space="preserve"> </v>
      </c>
      <c r="L405" s="414" t="str">
        <f t="shared" si="117"/>
        <v>-</v>
      </c>
      <c r="O405" s="175" t="str">
        <f t="shared" si="113"/>
        <v>-</v>
      </c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 t="str">
        <f>IF(K405="s",IF(L405&gt;(SUMMARY!$I$12*I405),L405,0),"- ")</f>
        <v xml:space="preserve">- </v>
      </c>
      <c r="AH405" s="32" t="str">
        <f t="shared" si="114"/>
        <v>OK</v>
      </c>
      <c r="AI405" s="32">
        <f t="shared" si="118"/>
        <v>0</v>
      </c>
      <c r="AJ405" s="421">
        <f t="shared" si="119"/>
        <v>0</v>
      </c>
      <c r="AK405" s="422">
        <f t="shared" si="120"/>
        <v>0</v>
      </c>
      <c r="AL405" s="32">
        <f t="shared" si="121"/>
        <v>0</v>
      </c>
      <c r="AM405" s="32">
        <f t="shared" si="122"/>
        <v>0</v>
      </c>
      <c r="AN405" s="32">
        <f t="shared" si="115"/>
        <v>0</v>
      </c>
      <c r="AO405" s="32" t="b">
        <f t="shared" si="116"/>
        <v>0</v>
      </c>
      <c r="AP405" s="32" t="str">
        <f>IF(K405="c",SUMMARY!$C$13*F405/12,"-")</f>
        <v>-</v>
      </c>
      <c r="AQ405" s="32" t="str">
        <f>IF(K405="s",SUMMARY!$C$12*J405,"-")</f>
        <v>-</v>
      </c>
      <c r="AR405" s="32" t="str">
        <f t="shared" si="123"/>
        <v>-</v>
      </c>
      <c r="AS405" s="32" t="str">
        <f>IF(K405="s",I405*SUMMARY!$I$12,"-")</f>
        <v>-</v>
      </c>
      <c r="AT405" s="32" t="str">
        <f>IF(K405="S",IF(AQ405*SUMMARY!$H$74&gt;AS405,SUMMARY!$H$74*AS405,AQ405),"-")</f>
        <v>-</v>
      </c>
      <c r="AV405" s="32">
        <f t="shared" si="124"/>
        <v>0</v>
      </c>
      <c r="AW405" s="32">
        <f t="shared" si="125"/>
        <v>0</v>
      </c>
      <c r="AX405" s="32">
        <f t="shared" si="126"/>
        <v>0</v>
      </c>
      <c r="BA405" s="32" t="str">
        <f t="shared" si="127"/>
        <v xml:space="preserve"> </v>
      </c>
    </row>
    <row r="406" spans="1:53" ht="15" x14ac:dyDescent="0.2">
      <c r="A406" s="67"/>
      <c r="B406" s="67"/>
      <c r="C406" s="410">
        <f t="shared" si="128"/>
        <v>385</v>
      </c>
      <c r="D406" s="424"/>
      <c r="E406" s="424"/>
      <c r="F406" s="424"/>
      <c r="G406" s="410"/>
      <c r="H406" s="410"/>
      <c r="I406" s="413" t="str">
        <f t="shared" ref="I406:I464" si="129">IF(K406="s",A406*B406,"-")</f>
        <v>-</v>
      </c>
      <c r="J406" s="414" t="str">
        <f>IF(K406="s",(D406+E406)/16*F406/12*SUMMARY!$H$73," ")</f>
        <v xml:space="preserve"> </v>
      </c>
      <c r="K406" s="414" t="str">
        <f>IF(F406&gt;0,IF(B406&lt;SUMMARY!$H$76,"C","S")," ")</f>
        <v xml:space="preserve"> </v>
      </c>
      <c r="L406" s="414" t="str">
        <f t="shared" si="117"/>
        <v>-</v>
      </c>
      <c r="O406" s="175" t="str">
        <f t="shared" ref="O406:O464" si="130">IF(K406="S",IF(D406&lt;E406,E406,D406),"-")</f>
        <v>-</v>
      </c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 t="str">
        <f>IF(K406="s",IF(L406&gt;(SUMMARY!$I$12*I406),L406,0),"- ")</f>
        <v xml:space="preserve">- </v>
      </c>
      <c r="AH406" s="32" t="str">
        <f t="shared" ref="AH406:AH464" si="131">IF(F406&gt;(A406*12),"error","OK")</f>
        <v>OK</v>
      </c>
      <c r="AI406" s="32">
        <f t="shared" si="118"/>
        <v>0</v>
      </c>
      <c r="AJ406" s="421">
        <f t="shared" si="119"/>
        <v>0</v>
      </c>
      <c r="AK406" s="422">
        <f t="shared" si="120"/>
        <v>0</v>
      </c>
      <c r="AL406" s="32">
        <f t="shared" si="121"/>
        <v>0</v>
      </c>
      <c r="AM406" s="32">
        <f t="shared" si="122"/>
        <v>0</v>
      </c>
      <c r="AN406" s="32">
        <f t="shared" ref="AN406:AN464" si="132">IF(K406="c",F406/12,0)</f>
        <v>0</v>
      </c>
      <c r="AO406" s="32" t="b">
        <f t="shared" ref="AO406:AO464" si="133">IF(K406="s",IF(A406&gt;B406,A406,B406))</f>
        <v>0</v>
      </c>
      <c r="AP406" s="32" t="str">
        <f>IF(K406="c",SUMMARY!$C$13*F406/12,"-")</f>
        <v>-</v>
      </c>
      <c r="AQ406" s="32" t="str">
        <f>IF(K406="s",SUMMARY!$C$12*J406,"-")</f>
        <v>-</v>
      </c>
      <c r="AR406" s="32" t="str">
        <f t="shared" si="123"/>
        <v>-</v>
      </c>
      <c r="AS406" s="32" t="str">
        <f>IF(K406="s",I406*SUMMARY!$I$12,"-")</f>
        <v>-</v>
      </c>
      <c r="AT406" s="32" t="str">
        <f>IF(K406="S",IF(AQ406*SUMMARY!$H$74&gt;AS406,SUMMARY!$H$74*AS406,AQ406),"-")</f>
        <v>-</v>
      </c>
      <c r="AV406" s="32">
        <f t="shared" si="124"/>
        <v>0</v>
      </c>
      <c r="AW406" s="32">
        <f t="shared" si="125"/>
        <v>0</v>
      </c>
      <c r="AX406" s="32">
        <f t="shared" si="126"/>
        <v>0</v>
      </c>
      <c r="BA406" s="32" t="str">
        <f t="shared" si="127"/>
        <v xml:space="preserve"> </v>
      </c>
    </row>
    <row r="407" spans="1:53" ht="15" x14ac:dyDescent="0.2">
      <c r="A407" s="67"/>
      <c r="B407" s="67"/>
      <c r="C407" s="410">
        <f t="shared" si="128"/>
        <v>386</v>
      </c>
      <c r="D407" s="424"/>
      <c r="E407" s="424"/>
      <c r="F407" s="424"/>
      <c r="G407" s="410"/>
      <c r="H407" s="410"/>
      <c r="I407" s="413" t="str">
        <f t="shared" si="129"/>
        <v>-</v>
      </c>
      <c r="J407" s="414" t="str">
        <f>IF(K407="s",(D407+E407)/16*F407/12*SUMMARY!$H$73," ")</f>
        <v xml:space="preserve"> </v>
      </c>
      <c r="K407" s="414" t="str">
        <f>IF(F407&gt;0,IF(B407&lt;SUMMARY!$H$76,"C","S")," ")</f>
        <v xml:space="preserve"> </v>
      </c>
      <c r="L407" s="414" t="str">
        <f t="shared" si="117"/>
        <v>-</v>
      </c>
      <c r="O407" s="175" t="str">
        <f t="shared" si="130"/>
        <v>-</v>
      </c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 t="str">
        <f>IF(K407="s",IF(L407&gt;(SUMMARY!$I$12*I407),L407,0),"- ")</f>
        <v xml:space="preserve">- </v>
      </c>
      <c r="AH407" s="32" t="str">
        <f t="shared" si="131"/>
        <v>OK</v>
      </c>
      <c r="AI407" s="32">
        <f t="shared" si="118"/>
        <v>0</v>
      </c>
      <c r="AJ407" s="421">
        <f t="shared" si="119"/>
        <v>0</v>
      </c>
      <c r="AK407" s="422">
        <f t="shared" si="120"/>
        <v>0</v>
      </c>
      <c r="AL407" s="32">
        <f t="shared" si="121"/>
        <v>0</v>
      </c>
      <c r="AM407" s="32">
        <f t="shared" si="122"/>
        <v>0</v>
      </c>
      <c r="AN407" s="32">
        <f t="shared" si="132"/>
        <v>0</v>
      </c>
      <c r="AO407" s="32" t="b">
        <f t="shared" si="133"/>
        <v>0</v>
      </c>
      <c r="AP407" s="32" t="str">
        <f>IF(K407="c",SUMMARY!$C$13*F407/12,"-")</f>
        <v>-</v>
      </c>
      <c r="AQ407" s="32" t="str">
        <f>IF(K407="s",SUMMARY!$C$12*J407,"-")</f>
        <v>-</v>
      </c>
      <c r="AR407" s="32" t="str">
        <f t="shared" si="123"/>
        <v>-</v>
      </c>
      <c r="AS407" s="32" t="str">
        <f>IF(K407="s",I407*SUMMARY!$I$12,"-")</f>
        <v>-</v>
      </c>
      <c r="AT407" s="32" t="str">
        <f>IF(K407="S",IF(AQ407*SUMMARY!$H$74&gt;AS407,SUMMARY!$H$74*AS407,AQ407),"-")</f>
        <v>-</v>
      </c>
      <c r="AV407" s="32">
        <f t="shared" si="124"/>
        <v>0</v>
      </c>
      <c r="AW407" s="32">
        <f t="shared" si="125"/>
        <v>0</v>
      </c>
      <c r="AX407" s="32">
        <f t="shared" si="126"/>
        <v>0</v>
      </c>
      <c r="BA407" s="32" t="str">
        <f t="shared" si="127"/>
        <v xml:space="preserve"> </v>
      </c>
    </row>
    <row r="408" spans="1:53" ht="15" x14ac:dyDescent="0.2">
      <c r="A408" s="67"/>
      <c r="B408" s="67"/>
      <c r="C408" s="410">
        <f t="shared" si="128"/>
        <v>387</v>
      </c>
      <c r="D408" s="424"/>
      <c r="E408" s="424"/>
      <c r="F408" s="424"/>
      <c r="G408" s="410"/>
      <c r="H408" s="410"/>
      <c r="I408" s="413" t="str">
        <f t="shared" si="129"/>
        <v>-</v>
      </c>
      <c r="J408" s="414" t="str">
        <f>IF(K408="s",(D408+E408)/16*F408/12*SUMMARY!$H$73," ")</f>
        <v xml:space="preserve"> </v>
      </c>
      <c r="K408" s="414" t="str">
        <f>IF(F408&gt;0,IF(B408&lt;SUMMARY!$H$76,"C","S")," ")</f>
        <v xml:space="preserve"> </v>
      </c>
      <c r="L408" s="414" t="str">
        <f t="shared" si="117"/>
        <v>-</v>
      </c>
      <c r="O408" s="175" t="str">
        <f t="shared" si="130"/>
        <v>-</v>
      </c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 t="str">
        <f>IF(K408="s",IF(L408&gt;(SUMMARY!$I$12*I408),L408,0),"- ")</f>
        <v xml:space="preserve">- </v>
      </c>
      <c r="AH408" s="32" t="str">
        <f t="shared" si="131"/>
        <v>OK</v>
      </c>
      <c r="AI408" s="32">
        <f t="shared" si="118"/>
        <v>0</v>
      </c>
      <c r="AJ408" s="421">
        <f t="shared" si="119"/>
        <v>0</v>
      </c>
      <c r="AK408" s="422">
        <f t="shared" si="120"/>
        <v>0</v>
      </c>
      <c r="AL408" s="32">
        <f t="shared" si="121"/>
        <v>0</v>
      </c>
      <c r="AM408" s="32">
        <f t="shared" si="122"/>
        <v>0</v>
      </c>
      <c r="AN408" s="32">
        <f t="shared" si="132"/>
        <v>0</v>
      </c>
      <c r="AO408" s="32" t="b">
        <f t="shared" si="133"/>
        <v>0</v>
      </c>
      <c r="AP408" s="32" t="str">
        <f>IF(K408="c",SUMMARY!$C$13*F408/12,"-")</f>
        <v>-</v>
      </c>
      <c r="AQ408" s="32" t="str">
        <f>IF(K408="s",SUMMARY!$C$12*J408,"-")</f>
        <v>-</v>
      </c>
      <c r="AR408" s="32" t="str">
        <f t="shared" si="123"/>
        <v>-</v>
      </c>
      <c r="AS408" s="32" t="str">
        <f>IF(K408="s",I408*SUMMARY!$I$12,"-")</f>
        <v>-</v>
      </c>
      <c r="AT408" s="32" t="str">
        <f>IF(K408="S",IF(AQ408*SUMMARY!$H$74&gt;AS408,SUMMARY!$H$74*AS408,AQ408),"-")</f>
        <v>-</v>
      </c>
      <c r="AV408" s="32">
        <f t="shared" si="124"/>
        <v>0</v>
      </c>
      <c r="AW408" s="32">
        <f t="shared" si="125"/>
        <v>0</v>
      </c>
      <c r="AX408" s="32">
        <f t="shared" si="126"/>
        <v>0</v>
      </c>
      <c r="BA408" s="32" t="str">
        <f t="shared" si="127"/>
        <v xml:space="preserve"> </v>
      </c>
    </row>
    <row r="409" spans="1:53" ht="15" x14ac:dyDescent="0.2">
      <c r="A409" s="67"/>
      <c r="B409" s="67"/>
      <c r="C409" s="410">
        <f t="shared" si="128"/>
        <v>388</v>
      </c>
      <c r="D409" s="424"/>
      <c r="E409" s="424"/>
      <c r="F409" s="424"/>
      <c r="G409" s="410"/>
      <c r="H409" s="410"/>
      <c r="I409" s="413" t="str">
        <f t="shared" si="129"/>
        <v>-</v>
      </c>
      <c r="J409" s="414" t="str">
        <f>IF(K409="s",(D409+E409)/16*F409/12*SUMMARY!$H$73," ")</f>
        <v xml:space="preserve"> </v>
      </c>
      <c r="K409" s="414" t="str">
        <f>IF(F409&gt;0,IF(B409&lt;SUMMARY!$H$76,"C","S")," ")</f>
        <v xml:space="preserve"> </v>
      </c>
      <c r="L409" s="414" t="str">
        <f t="shared" si="117"/>
        <v>-</v>
      </c>
      <c r="O409" s="175" t="str">
        <f t="shared" si="130"/>
        <v>-</v>
      </c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 t="str">
        <f>IF(K409="s",IF(L409&gt;(SUMMARY!$I$12*I409),L409,0),"- ")</f>
        <v xml:space="preserve">- </v>
      </c>
      <c r="AH409" s="32" t="str">
        <f t="shared" si="131"/>
        <v>OK</v>
      </c>
      <c r="AI409" s="32">
        <f t="shared" si="118"/>
        <v>0</v>
      </c>
      <c r="AJ409" s="421">
        <f t="shared" si="119"/>
        <v>0</v>
      </c>
      <c r="AK409" s="422">
        <f t="shared" si="120"/>
        <v>0</v>
      </c>
      <c r="AL409" s="32">
        <f t="shared" si="121"/>
        <v>0</v>
      </c>
      <c r="AM409" s="32">
        <f t="shared" si="122"/>
        <v>0</v>
      </c>
      <c r="AN409" s="32">
        <f t="shared" si="132"/>
        <v>0</v>
      </c>
      <c r="AO409" s="32" t="b">
        <f t="shared" si="133"/>
        <v>0</v>
      </c>
      <c r="AP409" s="32" t="str">
        <f>IF(K409="c",SUMMARY!$C$13*F409/12,"-")</f>
        <v>-</v>
      </c>
      <c r="AQ409" s="32" t="str">
        <f>IF(K409="s",SUMMARY!$C$12*J409,"-")</f>
        <v>-</v>
      </c>
      <c r="AR409" s="32" t="str">
        <f t="shared" si="123"/>
        <v>-</v>
      </c>
      <c r="AS409" s="32" t="str">
        <f>IF(K409="s",I409*SUMMARY!$I$12,"-")</f>
        <v>-</v>
      </c>
      <c r="AT409" s="32" t="str">
        <f>IF(K409="S",IF(AQ409*SUMMARY!$H$74&gt;AS409,SUMMARY!$H$74*AS409,AQ409),"-")</f>
        <v>-</v>
      </c>
      <c r="AV409" s="32">
        <f t="shared" si="124"/>
        <v>0</v>
      </c>
      <c r="AW409" s="32">
        <f t="shared" si="125"/>
        <v>0</v>
      </c>
      <c r="AX409" s="32">
        <f t="shared" si="126"/>
        <v>0</v>
      </c>
      <c r="BA409" s="32" t="str">
        <f t="shared" si="127"/>
        <v xml:space="preserve"> </v>
      </c>
    </row>
    <row r="410" spans="1:53" ht="15" x14ac:dyDescent="0.2">
      <c r="A410" s="67"/>
      <c r="B410" s="67"/>
      <c r="C410" s="410">
        <f t="shared" si="128"/>
        <v>389</v>
      </c>
      <c r="D410" s="424"/>
      <c r="E410" s="424"/>
      <c r="F410" s="424"/>
      <c r="G410" s="410"/>
      <c r="H410" s="410"/>
      <c r="I410" s="413" t="str">
        <f t="shared" si="129"/>
        <v>-</v>
      </c>
      <c r="J410" s="414" t="str">
        <f>IF(K410="s",(D410+E410)/16*F410/12*SUMMARY!$H$73," ")</f>
        <v xml:space="preserve"> </v>
      </c>
      <c r="K410" s="414" t="str">
        <f>IF(F410&gt;0,IF(B410&lt;SUMMARY!$H$76,"C","S")," ")</f>
        <v xml:space="preserve"> </v>
      </c>
      <c r="L410" s="414" t="str">
        <f t="shared" si="117"/>
        <v>-</v>
      </c>
      <c r="O410" s="175" t="str">
        <f t="shared" si="130"/>
        <v>-</v>
      </c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 t="str">
        <f>IF(K410="s",IF(L410&gt;(SUMMARY!$I$12*I410),L410,0),"- ")</f>
        <v xml:space="preserve">- </v>
      </c>
      <c r="AH410" s="32" t="str">
        <f t="shared" si="131"/>
        <v>OK</v>
      </c>
      <c r="AI410" s="32">
        <f t="shared" si="118"/>
        <v>0</v>
      </c>
      <c r="AJ410" s="421">
        <f t="shared" si="119"/>
        <v>0</v>
      </c>
      <c r="AK410" s="422">
        <f t="shared" si="120"/>
        <v>0</v>
      </c>
      <c r="AL410" s="32">
        <f t="shared" si="121"/>
        <v>0</v>
      </c>
      <c r="AM410" s="32">
        <f t="shared" si="122"/>
        <v>0</v>
      </c>
      <c r="AN410" s="32">
        <f t="shared" si="132"/>
        <v>0</v>
      </c>
      <c r="AO410" s="32" t="b">
        <f t="shared" si="133"/>
        <v>0</v>
      </c>
      <c r="AP410" s="32" t="str">
        <f>IF(K410="c",SUMMARY!$C$13*F410/12,"-")</f>
        <v>-</v>
      </c>
      <c r="AQ410" s="32" t="str">
        <f>IF(K410="s",SUMMARY!$C$12*J410,"-")</f>
        <v>-</v>
      </c>
      <c r="AR410" s="32" t="str">
        <f t="shared" si="123"/>
        <v>-</v>
      </c>
      <c r="AS410" s="32" t="str">
        <f>IF(K410="s",I410*SUMMARY!$I$12,"-")</f>
        <v>-</v>
      </c>
      <c r="AT410" s="32" t="str">
        <f>IF(K410="S",IF(AQ410*SUMMARY!$H$74&gt;AS410,SUMMARY!$H$74*AS410,AQ410),"-")</f>
        <v>-</v>
      </c>
      <c r="AV410" s="32">
        <f t="shared" si="124"/>
        <v>0</v>
      </c>
      <c r="AW410" s="32">
        <f t="shared" si="125"/>
        <v>0</v>
      </c>
      <c r="AX410" s="32">
        <f t="shared" si="126"/>
        <v>0</v>
      </c>
      <c r="BA410" s="32" t="str">
        <f t="shared" si="127"/>
        <v xml:space="preserve"> </v>
      </c>
    </row>
    <row r="411" spans="1:53" ht="15" x14ac:dyDescent="0.2">
      <c r="A411" s="67"/>
      <c r="B411" s="67"/>
      <c r="C411" s="410">
        <f t="shared" si="128"/>
        <v>390</v>
      </c>
      <c r="D411" s="424"/>
      <c r="E411" s="424"/>
      <c r="F411" s="424"/>
      <c r="G411" s="410"/>
      <c r="H411" s="410"/>
      <c r="I411" s="413" t="str">
        <f t="shared" si="129"/>
        <v>-</v>
      </c>
      <c r="J411" s="414" t="str">
        <f>IF(K411="s",(D411+E411)/16*F411/12*SUMMARY!$H$73," ")</f>
        <v xml:space="preserve"> </v>
      </c>
      <c r="K411" s="414" t="str">
        <f>IF(F411&gt;0,IF(B411&lt;SUMMARY!$H$76,"C","S")," ")</f>
        <v xml:space="preserve"> </v>
      </c>
      <c r="L411" s="414" t="str">
        <f t="shared" si="117"/>
        <v>-</v>
      </c>
      <c r="O411" s="175" t="str">
        <f t="shared" si="130"/>
        <v>-</v>
      </c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 t="str">
        <f>IF(K411="s",IF(L411&gt;(SUMMARY!$I$12*I411),L411,0),"- ")</f>
        <v xml:space="preserve">- </v>
      </c>
      <c r="AH411" s="32" t="str">
        <f t="shared" si="131"/>
        <v>OK</v>
      </c>
      <c r="AI411" s="32">
        <f t="shared" si="118"/>
        <v>0</v>
      </c>
      <c r="AJ411" s="421">
        <f t="shared" si="119"/>
        <v>0</v>
      </c>
      <c r="AK411" s="422">
        <f t="shared" si="120"/>
        <v>0</v>
      </c>
      <c r="AL411" s="32">
        <f t="shared" si="121"/>
        <v>0</v>
      </c>
      <c r="AM411" s="32">
        <f t="shared" si="122"/>
        <v>0</v>
      </c>
      <c r="AN411" s="32">
        <f t="shared" si="132"/>
        <v>0</v>
      </c>
      <c r="AO411" s="32" t="b">
        <f t="shared" si="133"/>
        <v>0</v>
      </c>
      <c r="AP411" s="32" t="str">
        <f>IF(K411="c",SUMMARY!$C$13*F411/12,"-")</f>
        <v>-</v>
      </c>
      <c r="AQ411" s="32" t="str">
        <f>IF(K411="s",SUMMARY!$C$12*J411,"-")</f>
        <v>-</v>
      </c>
      <c r="AR411" s="32" t="str">
        <f t="shared" si="123"/>
        <v>-</v>
      </c>
      <c r="AS411" s="32" t="str">
        <f>IF(K411="s",I411*SUMMARY!$I$12,"-")</f>
        <v>-</v>
      </c>
      <c r="AT411" s="32" t="str">
        <f>IF(K411="S",IF(AQ411*SUMMARY!$H$74&gt;AS411,SUMMARY!$H$74*AS411,AQ411),"-")</f>
        <v>-</v>
      </c>
      <c r="AV411" s="32">
        <f t="shared" si="124"/>
        <v>0</v>
      </c>
      <c r="AW411" s="32">
        <f t="shared" si="125"/>
        <v>0</v>
      </c>
      <c r="AX411" s="32">
        <f t="shared" si="126"/>
        <v>0</v>
      </c>
      <c r="BA411" s="32" t="str">
        <f t="shared" si="127"/>
        <v xml:space="preserve"> </v>
      </c>
    </row>
    <row r="412" spans="1:53" ht="15" x14ac:dyDescent="0.2">
      <c r="A412" s="67"/>
      <c r="B412" s="67"/>
      <c r="C412" s="410">
        <f t="shared" si="128"/>
        <v>391</v>
      </c>
      <c r="D412" s="424"/>
      <c r="E412" s="424"/>
      <c r="F412" s="424"/>
      <c r="G412" s="410"/>
      <c r="H412" s="410"/>
      <c r="I412" s="413" t="str">
        <f t="shared" si="129"/>
        <v>-</v>
      </c>
      <c r="J412" s="414" t="str">
        <f>IF(K412="s",(D412+E412)/16*F412/12*SUMMARY!$H$73," ")</f>
        <v xml:space="preserve"> </v>
      </c>
      <c r="K412" s="414" t="str">
        <f>IF(F412&gt;0,IF(B412&lt;SUMMARY!$H$76,"C","S")," ")</f>
        <v xml:space="preserve"> </v>
      </c>
      <c r="L412" s="414" t="str">
        <f t="shared" si="117"/>
        <v>-</v>
      </c>
      <c r="O412" s="175" t="str">
        <f t="shared" si="130"/>
        <v>-</v>
      </c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 t="str">
        <f>IF(K412="s",IF(L412&gt;(SUMMARY!$I$12*I412),L412,0),"- ")</f>
        <v xml:space="preserve">- </v>
      </c>
      <c r="AH412" s="32" t="str">
        <f t="shared" si="131"/>
        <v>OK</v>
      </c>
      <c r="AI412" s="32">
        <f t="shared" si="118"/>
        <v>0</v>
      </c>
      <c r="AJ412" s="421">
        <f t="shared" si="119"/>
        <v>0</v>
      </c>
      <c r="AK412" s="422">
        <f t="shared" si="120"/>
        <v>0</v>
      </c>
      <c r="AL412" s="32">
        <f t="shared" si="121"/>
        <v>0</v>
      </c>
      <c r="AM412" s="32">
        <f t="shared" si="122"/>
        <v>0</v>
      </c>
      <c r="AN412" s="32">
        <f t="shared" si="132"/>
        <v>0</v>
      </c>
      <c r="AO412" s="32" t="b">
        <f t="shared" si="133"/>
        <v>0</v>
      </c>
      <c r="AP412" s="32" t="str">
        <f>IF(K412="c",SUMMARY!$C$13*F412/12,"-")</f>
        <v>-</v>
      </c>
      <c r="AQ412" s="32" t="str">
        <f>IF(K412="s",SUMMARY!$C$12*J412,"-")</f>
        <v>-</v>
      </c>
      <c r="AR412" s="32" t="str">
        <f t="shared" si="123"/>
        <v>-</v>
      </c>
      <c r="AS412" s="32" t="str">
        <f>IF(K412="s",I412*SUMMARY!$I$12,"-")</f>
        <v>-</v>
      </c>
      <c r="AT412" s="32" t="str">
        <f>IF(K412="S",IF(AQ412*SUMMARY!$H$74&gt;AS412,SUMMARY!$H$74*AS412,AQ412),"-")</f>
        <v>-</v>
      </c>
      <c r="AV412" s="32">
        <f t="shared" si="124"/>
        <v>0</v>
      </c>
      <c r="AW412" s="32">
        <f t="shared" si="125"/>
        <v>0</v>
      </c>
      <c r="AX412" s="32">
        <f t="shared" si="126"/>
        <v>0</v>
      </c>
      <c r="BA412" s="32" t="str">
        <f t="shared" si="127"/>
        <v xml:space="preserve"> </v>
      </c>
    </row>
    <row r="413" spans="1:53" ht="15" x14ac:dyDescent="0.2">
      <c r="A413" s="67"/>
      <c r="B413" s="67"/>
      <c r="C413" s="410">
        <f t="shared" si="128"/>
        <v>392</v>
      </c>
      <c r="D413" s="424"/>
      <c r="E413" s="424"/>
      <c r="F413" s="424"/>
      <c r="G413" s="410"/>
      <c r="H413" s="410"/>
      <c r="I413" s="413" t="str">
        <f t="shared" si="129"/>
        <v>-</v>
      </c>
      <c r="J413" s="414" t="str">
        <f>IF(K413="s",(D413+E413)/16*F413/12*SUMMARY!$H$73," ")</f>
        <v xml:space="preserve"> </v>
      </c>
      <c r="K413" s="414" t="str">
        <f>IF(F413&gt;0,IF(B413&lt;SUMMARY!$H$76,"C","S")," ")</f>
        <v xml:space="preserve"> </v>
      </c>
      <c r="L413" s="414" t="str">
        <f t="shared" si="117"/>
        <v>-</v>
      </c>
      <c r="O413" s="175" t="str">
        <f t="shared" si="130"/>
        <v>-</v>
      </c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 t="str">
        <f>IF(K413="s",IF(L413&gt;(SUMMARY!$I$12*I413),L413,0),"- ")</f>
        <v xml:space="preserve">- </v>
      </c>
      <c r="AH413" s="32" t="str">
        <f t="shared" si="131"/>
        <v>OK</v>
      </c>
      <c r="AI413" s="32">
        <f t="shared" si="118"/>
        <v>0</v>
      </c>
      <c r="AJ413" s="421">
        <f t="shared" si="119"/>
        <v>0</v>
      </c>
      <c r="AK413" s="422">
        <f t="shared" si="120"/>
        <v>0</v>
      </c>
      <c r="AL413" s="32">
        <f t="shared" si="121"/>
        <v>0</v>
      </c>
      <c r="AM413" s="32">
        <f t="shared" si="122"/>
        <v>0</v>
      </c>
      <c r="AN413" s="32">
        <f t="shared" si="132"/>
        <v>0</v>
      </c>
      <c r="AO413" s="32" t="b">
        <f t="shared" si="133"/>
        <v>0</v>
      </c>
      <c r="AP413" s="32" t="str">
        <f>IF(K413="c",SUMMARY!$C$13*F413/12,"-")</f>
        <v>-</v>
      </c>
      <c r="AQ413" s="32" t="str">
        <f>IF(K413="s",SUMMARY!$C$12*J413,"-")</f>
        <v>-</v>
      </c>
      <c r="AR413" s="32" t="str">
        <f t="shared" si="123"/>
        <v>-</v>
      </c>
      <c r="AS413" s="32" t="str">
        <f>IF(K413="s",I413*SUMMARY!$I$12,"-")</f>
        <v>-</v>
      </c>
      <c r="AT413" s="32" t="str">
        <f>IF(K413="S",IF(AQ413*SUMMARY!$H$74&gt;AS413,SUMMARY!$H$74*AS413,AQ413),"-")</f>
        <v>-</v>
      </c>
      <c r="AV413" s="32">
        <f t="shared" si="124"/>
        <v>0</v>
      </c>
      <c r="AW413" s="32">
        <f t="shared" si="125"/>
        <v>0</v>
      </c>
      <c r="AX413" s="32">
        <f t="shared" si="126"/>
        <v>0</v>
      </c>
      <c r="BA413" s="32" t="str">
        <f t="shared" si="127"/>
        <v xml:space="preserve"> </v>
      </c>
    </row>
    <row r="414" spans="1:53" ht="15" x14ac:dyDescent="0.2">
      <c r="A414" s="67"/>
      <c r="B414" s="67"/>
      <c r="C414" s="410">
        <f t="shared" si="128"/>
        <v>393</v>
      </c>
      <c r="D414" s="424"/>
      <c r="E414" s="424"/>
      <c r="F414" s="424"/>
      <c r="G414" s="410"/>
      <c r="H414" s="410"/>
      <c r="I414" s="413" t="str">
        <f t="shared" si="129"/>
        <v>-</v>
      </c>
      <c r="J414" s="414" t="str">
        <f>IF(K414="s",(D414+E414)/16*F414/12*SUMMARY!$H$73," ")</f>
        <v xml:space="preserve"> </v>
      </c>
      <c r="K414" s="414" t="str">
        <f>IF(F414&gt;0,IF(B414&lt;SUMMARY!$H$76,"C","S")," ")</f>
        <v xml:space="preserve"> </v>
      </c>
      <c r="L414" s="414" t="str">
        <f t="shared" si="117"/>
        <v>-</v>
      </c>
      <c r="O414" s="175" t="str">
        <f t="shared" si="130"/>
        <v>-</v>
      </c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 t="str">
        <f>IF(K414="s",IF(L414&gt;(SUMMARY!$I$12*I414),L414,0),"- ")</f>
        <v xml:space="preserve">- </v>
      </c>
      <c r="AH414" s="32" t="str">
        <f t="shared" si="131"/>
        <v>OK</v>
      </c>
      <c r="AI414" s="32">
        <f t="shared" si="118"/>
        <v>0</v>
      </c>
      <c r="AJ414" s="421">
        <f t="shared" si="119"/>
        <v>0</v>
      </c>
      <c r="AK414" s="422">
        <f t="shared" si="120"/>
        <v>0</v>
      </c>
      <c r="AL414" s="32">
        <f t="shared" si="121"/>
        <v>0</v>
      </c>
      <c r="AM414" s="32">
        <f t="shared" si="122"/>
        <v>0</v>
      </c>
      <c r="AN414" s="32">
        <f t="shared" si="132"/>
        <v>0</v>
      </c>
      <c r="AO414" s="32" t="b">
        <f t="shared" si="133"/>
        <v>0</v>
      </c>
      <c r="AP414" s="32" t="str">
        <f>IF(K414="c",SUMMARY!$C$13*F414/12,"-")</f>
        <v>-</v>
      </c>
      <c r="AQ414" s="32" t="str">
        <f>IF(K414="s",SUMMARY!$C$12*J414,"-")</f>
        <v>-</v>
      </c>
      <c r="AR414" s="32" t="str">
        <f t="shared" si="123"/>
        <v>-</v>
      </c>
      <c r="AS414" s="32" t="str">
        <f>IF(K414="s",I414*SUMMARY!$I$12,"-")</f>
        <v>-</v>
      </c>
      <c r="AT414" s="32" t="str">
        <f>IF(K414="S",IF(AQ414*SUMMARY!$H$74&gt;AS414,SUMMARY!$H$74*AS414,AQ414),"-")</f>
        <v>-</v>
      </c>
      <c r="AV414" s="32">
        <f t="shared" si="124"/>
        <v>0</v>
      </c>
      <c r="AW414" s="32">
        <f t="shared" si="125"/>
        <v>0</v>
      </c>
      <c r="AX414" s="32">
        <f t="shared" si="126"/>
        <v>0</v>
      </c>
      <c r="BA414" s="32" t="str">
        <f t="shared" si="127"/>
        <v xml:space="preserve"> </v>
      </c>
    </row>
    <row r="415" spans="1:53" ht="15" x14ac:dyDescent="0.2">
      <c r="A415" s="67"/>
      <c r="B415" s="67"/>
      <c r="C415" s="410">
        <f t="shared" si="128"/>
        <v>394</v>
      </c>
      <c r="D415" s="424"/>
      <c r="E415" s="424"/>
      <c r="F415" s="424"/>
      <c r="G415" s="410"/>
      <c r="H415" s="410"/>
      <c r="I415" s="413" t="str">
        <f t="shared" si="129"/>
        <v>-</v>
      </c>
      <c r="J415" s="414" t="str">
        <f>IF(K415="s",(D415+E415)/16*F415/12*SUMMARY!$H$73," ")</f>
        <v xml:space="preserve"> </v>
      </c>
      <c r="K415" s="414" t="str">
        <f>IF(F415&gt;0,IF(B415&lt;SUMMARY!$H$76,"C","S")," ")</f>
        <v xml:space="preserve"> </v>
      </c>
      <c r="L415" s="414" t="str">
        <f t="shared" si="117"/>
        <v>-</v>
      </c>
      <c r="O415" s="175" t="str">
        <f t="shared" si="130"/>
        <v>-</v>
      </c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 t="str">
        <f>IF(K415="s",IF(L415&gt;(SUMMARY!$I$12*I415),L415,0),"- ")</f>
        <v xml:space="preserve">- </v>
      </c>
      <c r="AH415" s="32" t="str">
        <f t="shared" si="131"/>
        <v>OK</v>
      </c>
      <c r="AI415" s="32">
        <f t="shared" si="118"/>
        <v>0</v>
      </c>
      <c r="AJ415" s="421">
        <f t="shared" si="119"/>
        <v>0</v>
      </c>
      <c r="AK415" s="422">
        <f t="shared" si="120"/>
        <v>0</v>
      </c>
      <c r="AL415" s="32">
        <f t="shared" si="121"/>
        <v>0</v>
      </c>
      <c r="AM415" s="32">
        <f t="shared" si="122"/>
        <v>0</v>
      </c>
      <c r="AN415" s="32">
        <f t="shared" si="132"/>
        <v>0</v>
      </c>
      <c r="AO415" s="32" t="b">
        <f t="shared" si="133"/>
        <v>0</v>
      </c>
      <c r="AP415" s="32" t="str">
        <f>IF(K415="c",SUMMARY!$C$13*F415/12,"-")</f>
        <v>-</v>
      </c>
      <c r="AQ415" s="32" t="str">
        <f>IF(K415="s",SUMMARY!$C$12*J415,"-")</f>
        <v>-</v>
      </c>
      <c r="AR415" s="32" t="str">
        <f t="shared" si="123"/>
        <v>-</v>
      </c>
      <c r="AS415" s="32" t="str">
        <f>IF(K415="s",I415*SUMMARY!$I$12,"-")</f>
        <v>-</v>
      </c>
      <c r="AT415" s="32" t="str">
        <f>IF(K415="S",IF(AQ415*SUMMARY!$H$74&gt;AS415,SUMMARY!$H$74*AS415,AQ415),"-")</f>
        <v>-</v>
      </c>
      <c r="AV415" s="32">
        <f t="shared" si="124"/>
        <v>0</v>
      </c>
      <c r="AW415" s="32">
        <f t="shared" si="125"/>
        <v>0</v>
      </c>
      <c r="AX415" s="32">
        <f t="shared" si="126"/>
        <v>0</v>
      </c>
      <c r="BA415" s="32" t="str">
        <f t="shared" si="127"/>
        <v xml:space="preserve"> </v>
      </c>
    </row>
    <row r="416" spans="1:53" ht="15" x14ac:dyDescent="0.2">
      <c r="A416" s="67"/>
      <c r="B416" s="67"/>
      <c r="C416" s="410">
        <f t="shared" si="128"/>
        <v>395</v>
      </c>
      <c r="D416" s="424"/>
      <c r="E416" s="424"/>
      <c r="F416" s="424"/>
      <c r="G416" s="410"/>
      <c r="H416" s="410"/>
      <c r="I416" s="413" t="str">
        <f t="shared" si="129"/>
        <v>-</v>
      </c>
      <c r="J416" s="414" t="str">
        <f>IF(K416="s",(D416+E416)/16*F416/12*SUMMARY!$H$73," ")</f>
        <v xml:space="preserve"> </v>
      </c>
      <c r="K416" s="414" t="str">
        <f>IF(F416&gt;0,IF(B416&lt;SUMMARY!$H$76,"C","S")," ")</f>
        <v xml:space="preserve"> </v>
      </c>
      <c r="L416" s="414" t="str">
        <f t="shared" si="117"/>
        <v>-</v>
      </c>
      <c r="O416" s="175" t="str">
        <f t="shared" si="130"/>
        <v>-</v>
      </c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 t="str">
        <f>IF(K416="s",IF(L416&gt;(SUMMARY!$I$12*I416),L416,0),"- ")</f>
        <v xml:space="preserve">- </v>
      </c>
      <c r="AH416" s="32" t="str">
        <f t="shared" si="131"/>
        <v>OK</v>
      </c>
      <c r="AI416" s="32">
        <f t="shared" si="118"/>
        <v>0</v>
      </c>
      <c r="AJ416" s="421">
        <f t="shared" si="119"/>
        <v>0</v>
      </c>
      <c r="AK416" s="422">
        <f t="shared" si="120"/>
        <v>0</v>
      </c>
      <c r="AL416" s="32">
        <f t="shared" si="121"/>
        <v>0</v>
      </c>
      <c r="AM416" s="32">
        <f t="shared" si="122"/>
        <v>0</v>
      </c>
      <c r="AN416" s="32">
        <f t="shared" si="132"/>
        <v>0</v>
      </c>
      <c r="AO416" s="32" t="b">
        <f t="shared" si="133"/>
        <v>0</v>
      </c>
      <c r="AP416" s="32" t="str">
        <f>IF(K416="c",SUMMARY!$C$13*F416/12,"-")</f>
        <v>-</v>
      </c>
      <c r="AQ416" s="32" t="str">
        <f>IF(K416="s",SUMMARY!$C$12*J416,"-")</f>
        <v>-</v>
      </c>
      <c r="AR416" s="32" t="str">
        <f t="shared" si="123"/>
        <v>-</v>
      </c>
      <c r="AS416" s="32" t="str">
        <f>IF(K416="s",I416*SUMMARY!$I$12,"-")</f>
        <v>-</v>
      </c>
      <c r="AT416" s="32" t="str">
        <f>IF(K416="S",IF(AQ416*SUMMARY!$H$74&gt;AS416,SUMMARY!$H$74*AS416,AQ416),"-")</f>
        <v>-</v>
      </c>
      <c r="AV416" s="32">
        <f t="shared" si="124"/>
        <v>0</v>
      </c>
      <c r="AW416" s="32">
        <f t="shared" si="125"/>
        <v>0</v>
      </c>
      <c r="AX416" s="32">
        <f t="shared" si="126"/>
        <v>0</v>
      </c>
      <c r="BA416" s="32" t="str">
        <f t="shared" si="127"/>
        <v xml:space="preserve"> </v>
      </c>
    </row>
    <row r="417" spans="1:53" ht="15" x14ac:dyDescent="0.2">
      <c r="A417" s="67"/>
      <c r="B417" s="67"/>
      <c r="C417" s="410">
        <f t="shared" si="128"/>
        <v>396</v>
      </c>
      <c r="D417" s="424"/>
      <c r="E417" s="424"/>
      <c r="F417" s="424"/>
      <c r="G417" s="410"/>
      <c r="H417" s="410"/>
      <c r="I417" s="413" t="str">
        <f t="shared" si="129"/>
        <v>-</v>
      </c>
      <c r="J417" s="414" t="str">
        <f>IF(K417="s",(D417+E417)/16*F417/12*SUMMARY!$H$73," ")</f>
        <v xml:space="preserve"> </v>
      </c>
      <c r="K417" s="414" t="str">
        <f>IF(F417&gt;0,IF(B417&lt;SUMMARY!$H$76,"C","S")," ")</f>
        <v xml:space="preserve"> </v>
      </c>
      <c r="L417" s="414" t="str">
        <f t="shared" si="117"/>
        <v>-</v>
      </c>
      <c r="O417" s="175" t="str">
        <f t="shared" si="130"/>
        <v>-</v>
      </c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 t="str">
        <f>IF(K417="s",IF(L417&gt;(SUMMARY!$I$12*I417),L417,0),"- ")</f>
        <v xml:space="preserve">- </v>
      </c>
      <c r="AH417" s="32" t="str">
        <f t="shared" si="131"/>
        <v>OK</v>
      </c>
      <c r="AI417" s="32">
        <f t="shared" si="118"/>
        <v>0</v>
      </c>
      <c r="AJ417" s="421">
        <f t="shared" si="119"/>
        <v>0</v>
      </c>
      <c r="AK417" s="422">
        <f t="shared" si="120"/>
        <v>0</v>
      </c>
      <c r="AL417" s="32">
        <f t="shared" si="121"/>
        <v>0</v>
      </c>
      <c r="AM417" s="32">
        <f t="shared" si="122"/>
        <v>0</v>
      </c>
      <c r="AN417" s="32">
        <f t="shared" si="132"/>
        <v>0</v>
      </c>
      <c r="AO417" s="32" t="b">
        <f t="shared" si="133"/>
        <v>0</v>
      </c>
      <c r="AP417" s="32" t="str">
        <f>IF(K417="c",SUMMARY!$C$13*F417/12,"-")</f>
        <v>-</v>
      </c>
      <c r="AQ417" s="32" t="str">
        <f>IF(K417="s",SUMMARY!$C$12*J417,"-")</f>
        <v>-</v>
      </c>
      <c r="AR417" s="32" t="str">
        <f t="shared" si="123"/>
        <v>-</v>
      </c>
      <c r="AS417" s="32" t="str">
        <f>IF(K417="s",I417*SUMMARY!$I$12,"-")</f>
        <v>-</v>
      </c>
      <c r="AT417" s="32" t="str">
        <f>IF(K417="S",IF(AQ417*SUMMARY!$H$74&gt;AS417,SUMMARY!$H$74*AS417,AQ417),"-")</f>
        <v>-</v>
      </c>
      <c r="AV417" s="32">
        <f t="shared" si="124"/>
        <v>0</v>
      </c>
      <c r="AW417" s="32">
        <f t="shared" si="125"/>
        <v>0</v>
      </c>
      <c r="AX417" s="32">
        <f t="shared" si="126"/>
        <v>0</v>
      </c>
      <c r="BA417" s="32" t="str">
        <f t="shared" si="127"/>
        <v xml:space="preserve"> </v>
      </c>
    </row>
    <row r="418" spans="1:53" ht="15" x14ac:dyDescent="0.2">
      <c r="A418" s="67"/>
      <c r="B418" s="67"/>
      <c r="C418" s="410">
        <f t="shared" si="128"/>
        <v>397</v>
      </c>
      <c r="D418" s="424"/>
      <c r="E418" s="424"/>
      <c r="F418" s="424"/>
      <c r="G418" s="410"/>
      <c r="H418" s="410"/>
      <c r="I418" s="413" t="str">
        <f t="shared" si="129"/>
        <v>-</v>
      </c>
      <c r="J418" s="414" t="str">
        <f>IF(K418="s",(D418+E418)/16*F418/12*SUMMARY!$H$73," ")</f>
        <v xml:space="preserve"> </v>
      </c>
      <c r="K418" s="414" t="str">
        <f>IF(F418&gt;0,IF(B418&lt;SUMMARY!$H$76,"C","S")," ")</f>
        <v xml:space="preserve"> </v>
      </c>
      <c r="L418" s="414" t="str">
        <f t="shared" si="117"/>
        <v>-</v>
      </c>
      <c r="O418" s="175" t="str">
        <f t="shared" si="130"/>
        <v>-</v>
      </c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 t="str">
        <f>IF(K418="s",IF(L418&gt;(SUMMARY!$I$12*I418),L418,0),"- ")</f>
        <v xml:space="preserve">- </v>
      </c>
      <c r="AH418" s="32" t="str">
        <f t="shared" si="131"/>
        <v>OK</v>
      </c>
      <c r="AI418" s="32">
        <f t="shared" si="118"/>
        <v>0</v>
      </c>
      <c r="AJ418" s="421">
        <f t="shared" si="119"/>
        <v>0</v>
      </c>
      <c r="AK418" s="422">
        <f t="shared" si="120"/>
        <v>0</v>
      </c>
      <c r="AL418" s="32">
        <f t="shared" si="121"/>
        <v>0</v>
      </c>
      <c r="AM418" s="32">
        <f t="shared" si="122"/>
        <v>0</v>
      </c>
      <c r="AN418" s="32">
        <f t="shared" si="132"/>
        <v>0</v>
      </c>
      <c r="AO418" s="32" t="b">
        <f t="shared" si="133"/>
        <v>0</v>
      </c>
      <c r="AP418" s="32" t="str">
        <f>IF(K418="c",SUMMARY!$C$13*F418/12,"-")</f>
        <v>-</v>
      </c>
      <c r="AQ418" s="32" t="str">
        <f>IF(K418="s",SUMMARY!$C$12*J418,"-")</f>
        <v>-</v>
      </c>
      <c r="AR418" s="32" t="str">
        <f t="shared" si="123"/>
        <v>-</v>
      </c>
      <c r="AS418" s="32" t="str">
        <f>IF(K418="s",I418*SUMMARY!$I$12,"-")</f>
        <v>-</v>
      </c>
      <c r="AT418" s="32" t="str">
        <f>IF(K418="S",IF(AQ418*SUMMARY!$H$74&gt;AS418,SUMMARY!$H$74*AS418,AQ418),"-")</f>
        <v>-</v>
      </c>
      <c r="AV418" s="32">
        <f t="shared" si="124"/>
        <v>0</v>
      </c>
      <c r="AW418" s="32">
        <f t="shared" si="125"/>
        <v>0</v>
      </c>
      <c r="AX418" s="32">
        <f t="shared" si="126"/>
        <v>0</v>
      </c>
      <c r="BA418" s="32" t="str">
        <f t="shared" si="127"/>
        <v xml:space="preserve"> </v>
      </c>
    </row>
    <row r="419" spans="1:53" ht="15" x14ac:dyDescent="0.2">
      <c r="A419" s="67"/>
      <c r="B419" s="67"/>
      <c r="C419" s="410">
        <f t="shared" si="128"/>
        <v>398</v>
      </c>
      <c r="D419" s="424"/>
      <c r="E419" s="424"/>
      <c r="F419" s="424"/>
      <c r="G419" s="410"/>
      <c r="H419" s="410"/>
      <c r="I419" s="413" t="str">
        <f t="shared" si="129"/>
        <v>-</v>
      </c>
      <c r="J419" s="414" t="str">
        <f>IF(K419="s",(D419+E419)/16*F419/12*SUMMARY!$H$73," ")</f>
        <v xml:space="preserve"> </v>
      </c>
      <c r="K419" s="414" t="str">
        <f>IF(F419&gt;0,IF(B419&lt;SUMMARY!$H$76,"C","S")," ")</f>
        <v xml:space="preserve"> </v>
      </c>
      <c r="L419" s="414" t="str">
        <f t="shared" si="117"/>
        <v>-</v>
      </c>
      <c r="O419" s="175" t="str">
        <f t="shared" si="130"/>
        <v>-</v>
      </c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 t="str">
        <f>IF(K419="s",IF(L419&gt;(SUMMARY!$I$12*I419),L419,0),"- ")</f>
        <v xml:space="preserve">- </v>
      </c>
      <c r="AH419" s="32" t="str">
        <f t="shared" si="131"/>
        <v>OK</v>
      </c>
      <c r="AI419" s="32">
        <f t="shared" si="118"/>
        <v>0</v>
      </c>
      <c r="AJ419" s="421">
        <f t="shared" si="119"/>
        <v>0</v>
      </c>
      <c r="AK419" s="422">
        <f t="shared" si="120"/>
        <v>0</v>
      </c>
      <c r="AL419" s="32">
        <f t="shared" si="121"/>
        <v>0</v>
      </c>
      <c r="AM419" s="32">
        <f t="shared" si="122"/>
        <v>0</v>
      </c>
      <c r="AN419" s="32">
        <f t="shared" si="132"/>
        <v>0</v>
      </c>
      <c r="AO419" s="32" t="b">
        <f t="shared" si="133"/>
        <v>0</v>
      </c>
      <c r="AP419" s="32" t="str">
        <f>IF(K419="c",SUMMARY!$C$13*F419/12,"-")</f>
        <v>-</v>
      </c>
      <c r="AQ419" s="32" t="str">
        <f>IF(K419="s",SUMMARY!$C$12*J419,"-")</f>
        <v>-</v>
      </c>
      <c r="AR419" s="32" t="str">
        <f t="shared" si="123"/>
        <v>-</v>
      </c>
      <c r="AS419" s="32" t="str">
        <f>IF(K419="s",I419*SUMMARY!$I$12,"-")</f>
        <v>-</v>
      </c>
      <c r="AT419" s="32" t="str">
        <f>IF(K419="S",IF(AQ419*SUMMARY!$H$74&gt;AS419,SUMMARY!$H$74*AS419,AQ419),"-")</f>
        <v>-</v>
      </c>
      <c r="AV419" s="32">
        <f t="shared" si="124"/>
        <v>0</v>
      </c>
      <c r="AW419" s="32">
        <f t="shared" si="125"/>
        <v>0</v>
      </c>
      <c r="AX419" s="32">
        <f t="shared" si="126"/>
        <v>0</v>
      </c>
      <c r="BA419" s="32" t="str">
        <f t="shared" si="127"/>
        <v xml:space="preserve"> </v>
      </c>
    </row>
    <row r="420" spans="1:53" ht="15" x14ac:dyDescent="0.2">
      <c r="A420" s="67"/>
      <c r="B420" s="67"/>
      <c r="C420" s="410">
        <f t="shared" si="128"/>
        <v>399</v>
      </c>
      <c r="D420" s="424"/>
      <c r="E420" s="424"/>
      <c r="F420" s="424"/>
      <c r="G420" s="410"/>
      <c r="H420" s="410"/>
      <c r="I420" s="413" t="str">
        <f t="shared" si="129"/>
        <v>-</v>
      </c>
      <c r="J420" s="414" t="str">
        <f>IF(K420="s",(D420+E420)/16*F420/12*SUMMARY!$H$73," ")</f>
        <v xml:space="preserve"> </v>
      </c>
      <c r="K420" s="414" t="str">
        <f>IF(F420&gt;0,IF(B420&lt;SUMMARY!$H$76,"C","S")," ")</f>
        <v xml:space="preserve"> </v>
      </c>
      <c r="L420" s="414" t="str">
        <f t="shared" si="117"/>
        <v>-</v>
      </c>
      <c r="O420" s="175" t="str">
        <f t="shared" si="130"/>
        <v>-</v>
      </c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 t="str">
        <f>IF(K420="s",IF(L420&gt;(SUMMARY!$I$12*I420),L420,0),"- ")</f>
        <v xml:space="preserve">- </v>
      </c>
      <c r="AH420" s="32" t="str">
        <f t="shared" si="131"/>
        <v>OK</v>
      </c>
      <c r="AI420" s="32">
        <f t="shared" si="118"/>
        <v>0</v>
      </c>
      <c r="AJ420" s="421">
        <f t="shared" si="119"/>
        <v>0</v>
      </c>
      <c r="AK420" s="422">
        <f t="shared" si="120"/>
        <v>0</v>
      </c>
      <c r="AL420" s="32">
        <f t="shared" si="121"/>
        <v>0</v>
      </c>
      <c r="AM420" s="32">
        <f t="shared" si="122"/>
        <v>0</v>
      </c>
      <c r="AN420" s="32">
        <f t="shared" si="132"/>
        <v>0</v>
      </c>
      <c r="AO420" s="32" t="b">
        <f t="shared" si="133"/>
        <v>0</v>
      </c>
      <c r="AP420" s="32" t="str">
        <f>IF(K420="c",SUMMARY!$C$13*F420/12,"-")</f>
        <v>-</v>
      </c>
      <c r="AQ420" s="32" t="str">
        <f>IF(K420="s",SUMMARY!$C$12*J420,"-")</f>
        <v>-</v>
      </c>
      <c r="AR420" s="32" t="str">
        <f t="shared" si="123"/>
        <v>-</v>
      </c>
      <c r="AS420" s="32" t="str">
        <f>IF(K420="s",I420*SUMMARY!$I$12,"-")</f>
        <v>-</v>
      </c>
      <c r="AT420" s="32" t="str">
        <f>IF(K420="S",IF(AQ420*SUMMARY!$H$74&gt;AS420,SUMMARY!$H$74*AS420,AQ420),"-")</f>
        <v>-</v>
      </c>
      <c r="AV420" s="32">
        <f t="shared" si="124"/>
        <v>0</v>
      </c>
      <c r="AW420" s="32">
        <f t="shared" si="125"/>
        <v>0</v>
      </c>
      <c r="AX420" s="32">
        <f t="shared" si="126"/>
        <v>0</v>
      </c>
      <c r="BA420" s="32" t="str">
        <f t="shared" si="127"/>
        <v xml:space="preserve"> </v>
      </c>
    </row>
    <row r="421" spans="1:53" ht="15" x14ac:dyDescent="0.2">
      <c r="A421" s="67"/>
      <c r="B421" s="67"/>
      <c r="C421" s="410">
        <f t="shared" si="128"/>
        <v>400</v>
      </c>
      <c r="D421" s="424"/>
      <c r="E421" s="424"/>
      <c r="F421" s="424"/>
      <c r="G421" s="410"/>
      <c r="H421" s="410"/>
      <c r="I421" s="413" t="str">
        <f t="shared" si="129"/>
        <v>-</v>
      </c>
      <c r="J421" s="414" t="str">
        <f>IF(K421="s",(D421+E421)/16*F421/12*SUMMARY!$H$73," ")</f>
        <v xml:space="preserve"> </v>
      </c>
      <c r="K421" s="414" t="str">
        <f>IF(F421&gt;0,IF(B421&lt;SUMMARY!$H$76,"C","S")," ")</f>
        <v xml:space="preserve"> </v>
      </c>
      <c r="L421" s="414" t="str">
        <f t="shared" si="117"/>
        <v>-</v>
      </c>
      <c r="O421" s="175" t="str">
        <f t="shared" si="130"/>
        <v>-</v>
      </c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 t="str">
        <f>IF(K421="s",IF(L421&gt;(SUMMARY!$I$12*I421),L421,0),"- ")</f>
        <v xml:space="preserve">- </v>
      </c>
      <c r="AH421" s="32" t="str">
        <f t="shared" si="131"/>
        <v>OK</v>
      </c>
      <c r="AI421" s="32">
        <f t="shared" si="118"/>
        <v>0</v>
      </c>
      <c r="AJ421" s="421">
        <f t="shared" si="119"/>
        <v>0</v>
      </c>
      <c r="AK421" s="422">
        <f t="shared" si="120"/>
        <v>0</v>
      </c>
      <c r="AL421" s="32">
        <f t="shared" si="121"/>
        <v>0</v>
      </c>
      <c r="AM421" s="32">
        <f t="shared" si="122"/>
        <v>0</v>
      </c>
      <c r="AN421" s="32">
        <f t="shared" si="132"/>
        <v>0</v>
      </c>
      <c r="AO421" s="32" t="b">
        <f t="shared" si="133"/>
        <v>0</v>
      </c>
      <c r="AP421" s="32" t="str">
        <f>IF(K421="c",SUMMARY!$C$13*F421/12,"-")</f>
        <v>-</v>
      </c>
      <c r="AQ421" s="32" t="str">
        <f>IF(K421="s",SUMMARY!$C$12*J421,"-")</f>
        <v>-</v>
      </c>
      <c r="AR421" s="32" t="str">
        <f t="shared" si="123"/>
        <v>-</v>
      </c>
      <c r="AS421" s="32" t="str">
        <f>IF(K421="s",I421*SUMMARY!$I$12,"-")</f>
        <v>-</v>
      </c>
      <c r="AT421" s="32" t="str">
        <f>IF(K421="S",IF(AQ421*SUMMARY!$H$74&gt;AS421,SUMMARY!$H$74*AS421,AQ421),"-")</f>
        <v>-</v>
      </c>
      <c r="AV421" s="32">
        <f t="shared" si="124"/>
        <v>0</v>
      </c>
      <c r="AW421" s="32">
        <f t="shared" si="125"/>
        <v>0</v>
      </c>
      <c r="AX421" s="32">
        <f t="shared" si="126"/>
        <v>0</v>
      </c>
      <c r="BA421" s="32" t="str">
        <f t="shared" si="127"/>
        <v xml:space="preserve"> </v>
      </c>
    </row>
    <row r="422" spans="1:53" ht="15" x14ac:dyDescent="0.2">
      <c r="A422" s="67"/>
      <c r="B422" s="67"/>
      <c r="C422" s="410">
        <f t="shared" si="128"/>
        <v>401</v>
      </c>
      <c r="D422" s="424"/>
      <c r="E422" s="424"/>
      <c r="F422" s="424"/>
      <c r="G422" s="410"/>
      <c r="H422" s="410"/>
      <c r="I422" s="413" t="str">
        <f t="shared" si="129"/>
        <v>-</v>
      </c>
      <c r="J422" s="414" t="str">
        <f>IF(K422="s",(D422+E422)/16*F422/12*SUMMARY!$H$73," ")</f>
        <v xml:space="preserve"> </v>
      </c>
      <c r="K422" s="414" t="str">
        <f>IF(F422&gt;0,IF(B422&lt;SUMMARY!$H$76,"C","S")," ")</f>
        <v xml:space="preserve"> </v>
      </c>
      <c r="L422" s="414" t="str">
        <f t="shared" si="117"/>
        <v>-</v>
      </c>
      <c r="O422" s="175" t="str">
        <f t="shared" si="130"/>
        <v>-</v>
      </c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 t="str">
        <f>IF(K422="s",IF(L422&gt;(SUMMARY!$I$12*I422),L422,0),"- ")</f>
        <v xml:space="preserve">- </v>
      </c>
      <c r="AH422" s="32" t="str">
        <f t="shared" si="131"/>
        <v>OK</v>
      </c>
      <c r="AI422" s="32">
        <f t="shared" si="118"/>
        <v>0</v>
      </c>
      <c r="AJ422" s="421">
        <f t="shared" si="119"/>
        <v>0</v>
      </c>
      <c r="AK422" s="422">
        <f t="shared" si="120"/>
        <v>0</v>
      </c>
      <c r="AL422" s="32">
        <f t="shared" si="121"/>
        <v>0</v>
      </c>
      <c r="AM422" s="32">
        <f t="shared" si="122"/>
        <v>0</v>
      </c>
      <c r="AN422" s="32">
        <f t="shared" si="132"/>
        <v>0</v>
      </c>
      <c r="AO422" s="32" t="b">
        <f t="shared" si="133"/>
        <v>0</v>
      </c>
      <c r="AP422" s="32" t="str">
        <f>IF(K422="c",SUMMARY!$C$13*F422/12,"-")</f>
        <v>-</v>
      </c>
      <c r="AQ422" s="32" t="str">
        <f>IF(K422="s",SUMMARY!$C$12*J422,"-")</f>
        <v>-</v>
      </c>
      <c r="AR422" s="32" t="str">
        <f t="shared" si="123"/>
        <v>-</v>
      </c>
      <c r="AS422" s="32" t="str">
        <f>IF(K422="s",I422*SUMMARY!$I$12,"-")</f>
        <v>-</v>
      </c>
      <c r="AT422" s="32" t="str">
        <f>IF(K422="S",IF(AQ422*SUMMARY!$H$74&gt;AS422,SUMMARY!$H$74*AS422,AQ422),"-")</f>
        <v>-</v>
      </c>
      <c r="AV422" s="32">
        <f t="shared" si="124"/>
        <v>0</v>
      </c>
      <c r="AW422" s="32">
        <f t="shared" si="125"/>
        <v>0</v>
      </c>
      <c r="AX422" s="32">
        <f t="shared" si="126"/>
        <v>0</v>
      </c>
      <c r="BA422" s="32" t="str">
        <f t="shared" si="127"/>
        <v xml:space="preserve"> </v>
      </c>
    </row>
    <row r="423" spans="1:53" ht="15" x14ac:dyDescent="0.2">
      <c r="A423" s="67"/>
      <c r="B423" s="67"/>
      <c r="C423" s="410">
        <f t="shared" si="128"/>
        <v>402</v>
      </c>
      <c r="D423" s="424"/>
      <c r="E423" s="424"/>
      <c r="F423" s="424"/>
      <c r="G423" s="410"/>
      <c r="H423" s="410"/>
      <c r="I423" s="413" t="str">
        <f t="shared" si="129"/>
        <v>-</v>
      </c>
      <c r="J423" s="414" t="str">
        <f>IF(K423="s",(D423+E423)/16*F423/12*SUMMARY!$H$73," ")</f>
        <v xml:space="preserve"> </v>
      </c>
      <c r="K423" s="414" t="str">
        <f>IF(F423&gt;0,IF(B423&lt;SUMMARY!$H$76,"C","S")," ")</f>
        <v xml:space="preserve"> </v>
      </c>
      <c r="L423" s="414" t="str">
        <f t="shared" si="117"/>
        <v>-</v>
      </c>
      <c r="O423" s="175" t="str">
        <f t="shared" si="130"/>
        <v>-</v>
      </c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 t="str">
        <f>IF(K423="s",IF(L423&gt;(SUMMARY!$I$12*I423),L423,0),"- ")</f>
        <v xml:space="preserve">- </v>
      </c>
      <c r="AH423" s="32" t="str">
        <f t="shared" si="131"/>
        <v>OK</v>
      </c>
      <c r="AI423" s="32">
        <f t="shared" si="118"/>
        <v>0</v>
      </c>
      <c r="AJ423" s="421">
        <f t="shared" si="119"/>
        <v>0</v>
      </c>
      <c r="AK423" s="422">
        <f t="shared" si="120"/>
        <v>0</v>
      </c>
      <c r="AL423" s="32">
        <f t="shared" si="121"/>
        <v>0</v>
      </c>
      <c r="AM423" s="32">
        <f t="shared" si="122"/>
        <v>0</v>
      </c>
      <c r="AN423" s="32">
        <f t="shared" si="132"/>
        <v>0</v>
      </c>
      <c r="AO423" s="32" t="b">
        <f t="shared" si="133"/>
        <v>0</v>
      </c>
      <c r="AP423" s="32" t="str">
        <f>IF(K423="c",SUMMARY!$C$13*F423/12,"-")</f>
        <v>-</v>
      </c>
      <c r="AQ423" s="32" t="str">
        <f>IF(K423="s",SUMMARY!$C$12*J423,"-")</f>
        <v>-</v>
      </c>
      <c r="AR423" s="32" t="str">
        <f t="shared" si="123"/>
        <v>-</v>
      </c>
      <c r="AS423" s="32" t="str">
        <f>IF(K423="s",I423*SUMMARY!$I$12,"-")</f>
        <v>-</v>
      </c>
      <c r="AT423" s="32" t="str">
        <f>IF(K423="S",IF(AQ423*SUMMARY!$H$74&gt;AS423,SUMMARY!$H$74*AS423,AQ423),"-")</f>
        <v>-</v>
      </c>
      <c r="AV423" s="32">
        <f t="shared" si="124"/>
        <v>0</v>
      </c>
      <c r="AW423" s="32">
        <f t="shared" si="125"/>
        <v>0</v>
      </c>
      <c r="AX423" s="32">
        <f t="shared" si="126"/>
        <v>0</v>
      </c>
      <c r="BA423" s="32" t="str">
        <f t="shared" si="127"/>
        <v xml:space="preserve"> </v>
      </c>
    </row>
    <row r="424" spans="1:53" ht="15" x14ac:dyDescent="0.2">
      <c r="A424" s="67"/>
      <c r="B424" s="67"/>
      <c r="C424" s="410">
        <f t="shared" si="128"/>
        <v>403</v>
      </c>
      <c r="D424" s="424"/>
      <c r="E424" s="424"/>
      <c r="F424" s="424"/>
      <c r="G424" s="410"/>
      <c r="H424" s="410"/>
      <c r="I424" s="413" t="str">
        <f t="shared" si="129"/>
        <v>-</v>
      </c>
      <c r="J424" s="414" t="str">
        <f>IF(K424="s",(D424+E424)/16*F424/12*SUMMARY!$H$73," ")</f>
        <v xml:space="preserve"> </v>
      </c>
      <c r="K424" s="414" t="str">
        <f>IF(F424&gt;0,IF(B424&lt;SUMMARY!$H$76,"C","S")," ")</f>
        <v xml:space="preserve"> </v>
      </c>
      <c r="L424" s="414" t="str">
        <f t="shared" si="117"/>
        <v>-</v>
      </c>
      <c r="O424" s="175" t="str">
        <f t="shared" si="130"/>
        <v>-</v>
      </c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 t="str">
        <f>IF(K424="s",IF(L424&gt;(SUMMARY!$I$12*I424),L424,0),"- ")</f>
        <v xml:space="preserve">- </v>
      </c>
      <c r="AH424" s="32" t="str">
        <f t="shared" si="131"/>
        <v>OK</v>
      </c>
      <c r="AI424" s="32">
        <f t="shared" si="118"/>
        <v>0</v>
      </c>
      <c r="AJ424" s="421">
        <f t="shared" si="119"/>
        <v>0</v>
      </c>
      <c r="AK424" s="422">
        <f t="shared" si="120"/>
        <v>0</v>
      </c>
      <c r="AL424" s="32">
        <f t="shared" si="121"/>
        <v>0</v>
      </c>
      <c r="AM424" s="32">
        <f t="shared" si="122"/>
        <v>0</v>
      </c>
      <c r="AN424" s="32">
        <f t="shared" si="132"/>
        <v>0</v>
      </c>
      <c r="AO424" s="32" t="b">
        <f t="shared" si="133"/>
        <v>0</v>
      </c>
      <c r="AP424" s="32" t="str">
        <f>IF(K424="c",SUMMARY!$C$13*F424/12,"-")</f>
        <v>-</v>
      </c>
      <c r="AQ424" s="32" t="str">
        <f>IF(K424="s",SUMMARY!$C$12*J424,"-")</f>
        <v>-</v>
      </c>
      <c r="AR424" s="32" t="str">
        <f t="shared" si="123"/>
        <v>-</v>
      </c>
      <c r="AS424" s="32" t="str">
        <f>IF(K424="s",I424*SUMMARY!$I$12,"-")</f>
        <v>-</v>
      </c>
      <c r="AT424" s="32" t="str">
        <f>IF(K424="S",IF(AQ424*SUMMARY!$H$74&gt;AS424,SUMMARY!$H$74*AS424,AQ424),"-")</f>
        <v>-</v>
      </c>
      <c r="AV424" s="32">
        <f t="shared" si="124"/>
        <v>0</v>
      </c>
      <c r="AW424" s="32">
        <f t="shared" si="125"/>
        <v>0</v>
      </c>
      <c r="AX424" s="32">
        <f t="shared" si="126"/>
        <v>0</v>
      </c>
      <c r="BA424" s="32" t="str">
        <f t="shared" si="127"/>
        <v xml:space="preserve"> </v>
      </c>
    </row>
    <row r="425" spans="1:53" ht="15" x14ac:dyDescent="0.2">
      <c r="A425" s="67"/>
      <c r="B425" s="67"/>
      <c r="C425" s="410">
        <f t="shared" si="128"/>
        <v>404</v>
      </c>
      <c r="D425" s="424"/>
      <c r="E425" s="424"/>
      <c r="F425" s="424"/>
      <c r="G425" s="410"/>
      <c r="H425" s="410"/>
      <c r="I425" s="413" t="str">
        <f t="shared" si="129"/>
        <v>-</v>
      </c>
      <c r="J425" s="414" t="str">
        <f>IF(K425="s",(D425+E425)/16*F425/12*SUMMARY!$H$73," ")</f>
        <v xml:space="preserve"> </v>
      </c>
      <c r="K425" s="414" t="str">
        <f>IF(F425&gt;0,IF(B425&lt;SUMMARY!$H$76,"C","S")," ")</f>
        <v xml:space="preserve"> </v>
      </c>
      <c r="L425" s="414" t="str">
        <f t="shared" si="117"/>
        <v>-</v>
      </c>
      <c r="O425" s="175" t="str">
        <f t="shared" si="130"/>
        <v>-</v>
      </c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 t="str">
        <f>IF(K425="s",IF(L425&gt;(SUMMARY!$I$12*I425),L425,0),"- ")</f>
        <v xml:space="preserve">- </v>
      </c>
      <c r="AH425" s="32" t="str">
        <f t="shared" si="131"/>
        <v>OK</v>
      </c>
      <c r="AI425" s="32">
        <f t="shared" si="118"/>
        <v>0</v>
      </c>
      <c r="AJ425" s="421">
        <f t="shared" si="119"/>
        <v>0</v>
      </c>
      <c r="AK425" s="422">
        <f t="shared" si="120"/>
        <v>0</v>
      </c>
      <c r="AL425" s="32">
        <f t="shared" si="121"/>
        <v>0</v>
      </c>
      <c r="AM425" s="32">
        <f t="shared" si="122"/>
        <v>0</v>
      </c>
      <c r="AN425" s="32">
        <f t="shared" si="132"/>
        <v>0</v>
      </c>
      <c r="AO425" s="32" t="b">
        <f t="shared" si="133"/>
        <v>0</v>
      </c>
      <c r="AP425" s="32" t="str">
        <f>IF(K425="c",SUMMARY!$C$13*F425/12,"-")</f>
        <v>-</v>
      </c>
      <c r="AQ425" s="32" t="str">
        <f>IF(K425="s",SUMMARY!$C$12*J425,"-")</f>
        <v>-</v>
      </c>
      <c r="AR425" s="32" t="str">
        <f t="shared" si="123"/>
        <v>-</v>
      </c>
      <c r="AS425" s="32" t="str">
        <f>IF(K425="s",I425*SUMMARY!$I$12,"-")</f>
        <v>-</v>
      </c>
      <c r="AT425" s="32" t="str">
        <f>IF(K425="S",IF(AQ425*SUMMARY!$H$74&gt;AS425,SUMMARY!$H$74*AS425,AQ425),"-")</f>
        <v>-</v>
      </c>
      <c r="AV425" s="32">
        <f t="shared" si="124"/>
        <v>0</v>
      </c>
      <c r="AW425" s="32">
        <f t="shared" si="125"/>
        <v>0</v>
      </c>
      <c r="AX425" s="32">
        <f t="shared" si="126"/>
        <v>0</v>
      </c>
      <c r="BA425" s="32" t="str">
        <f t="shared" si="127"/>
        <v xml:space="preserve"> </v>
      </c>
    </row>
    <row r="426" spans="1:53" ht="15" x14ac:dyDescent="0.2">
      <c r="A426" s="67"/>
      <c r="B426" s="67"/>
      <c r="C426" s="410">
        <f t="shared" si="128"/>
        <v>405</v>
      </c>
      <c r="D426" s="424"/>
      <c r="E426" s="424"/>
      <c r="F426" s="424"/>
      <c r="G426" s="410"/>
      <c r="H426" s="410"/>
      <c r="I426" s="413" t="str">
        <f t="shared" si="129"/>
        <v>-</v>
      </c>
      <c r="J426" s="414" t="str">
        <f>IF(K426="s",(D426+E426)/16*F426/12*SUMMARY!$H$73," ")</f>
        <v xml:space="preserve"> </v>
      </c>
      <c r="K426" s="414" t="str">
        <f>IF(F426&gt;0,IF(B426&lt;SUMMARY!$H$76,"C","S")," ")</f>
        <v xml:space="preserve"> </v>
      </c>
      <c r="L426" s="414" t="str">
        <f t="shared" si="117"/>
        <v>-</v>
      </c>
      <c r="O426" s="175" t="str">
        <f t="shared" si="130"/>
        <v>-</v>
      </c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 t="str">
        <f>IF(K426="s",IF(L426&gt;(SUMMARY!$I$12*I426),L426,0),"- ")</f>
        <v xml:space="preserve">- </v>
      </c>
      <c r="AH426" s="32" t="str">
        <f t="shared" si="131"/>
        <v>OK</v>
      </c>
      <c r="AI426" s="32">
        <f t="shared" si="118"/>
        <v>0</v>
      </c>
      <c r="AJ426" s="421">
        <f t="shared" si="119"/>
        <v>0</v>
      </c>
      <c r="AK426" s="422">
        <f t="shared" si="120"/>
        <v>0</v>
      </c>
      <c r="AL426" s="32">
        <f t="shared" si="121"/>
        <v>0</v>
      </c>
      <c r="AM426" s="32">
        <f t="shared" si="122"/>
        <v>0</v>
      </c>
      <c r="AN426" s="32">
        <f t="shared" si="132"/>
        <v>0</v>
      </c>
      <c r="AO426" s="32" t="b">
        <f t="shared" si="133"/>
        <v>0</v>
      </c>
      <c r="AP426" s="32" t="str">
        <f>IF(K426="c",SUMMARY!$C$13*F426/12,"-")</f>
        <v>-</v>
      </c>
      <c r="AQ426" s="32" t="str">
        <f>IF(K426="s",SUMMARY!$C$12*J426,"-")</f>
        <v>-</v>
      </c>
      <c r="AR426" s="32" t="str">
        <f t="shared" si="123"/>
        <v>-</v>
      </c>
      <c r="AS426" s="32" t="str">
        <f>IF(K426="s",I426*SUMMARY!$I$12,"-")</f>
        <v>-</v>
      </c>
      <c r="AT426" s="32" t="str">
        <f>IF(K426="S",IF(AQ426*SUMMARY!$H$74&gt;AS426,SUMMARY!$H$74*AS426,AQ426),"-")</f>
        <v>-</v>
      </c>
      <c r="AV426" s="32">
        <f t="shared" si="124"/>
        <v>0</v>
      </c>
      <c r="AW426" s="32">
        <f t="shared" si="125"/>
        <v>0</v>
      </c>
      <c r="AX426" s="32">
        <f t="shared" si="126"/>
        <v>0</v>
      </c>
      <c r="BA426" s="32" t="str">
        <f t="shared" si="127"/>
        <v xml:space="preserve"> </v>
      </c>
    </row>
    <row r="427" spans="1:53" ht="15" x14ac:dyDescent="0.2">
      <c r="A427" s="67"/>
      <c r="B427" s="67"/>
      <c r="C427" s="410">
        <f t="shared" si="128"/>
        <v>406</v>
      </c>
      <c r="D427" s="424"/>
      <c r="E427" s="424"/>
      <c r="F427" s="424"/>
      <c r="G427" s="410"/>
      <c r="H427" s="410"/>
      <c r="I427" s="413" t="str">
        <f t="shared" si="129"/>
        <v>-</v>
      </c>
      <c r="J427" s="414" t="str">
        <f>IF(K427="s",(D427+E427)/16*F427/12*SUMMARY!$H$73," ")</f>
        <v xml:space="preserve"> </v>
      </c>
      <c r="K427" s="414" t="str">
        <f>IF(F427&gt;0,IF(B427&lt;SUMMARY!$H$76,"C","S")," ")</f>
        <v xml:space="preserve"> </v>
      </c>
      <c r="L427" s="414" t="str">
        <f t="shared" si="117"/>
        <v>-</v>
      </c>
      <c r="O427" s="175" t="str">
        <f t="shared" si="130"/>
        <v>-</v>
      </c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 t="str">
        <f>IF(K427="s",IF(L427&gt;(SUMMARY!$I$12*I427),L427,0),"- ")</f>
        <v xml:space="preserve">- </v>
      </c>
      <c r="AH427" s="32" t="str">
        <f t="shared" si="131"/>
        <v>OK</v>
      </c>
      <c r="AI427" s="32">
        <f t="shared" si="118"/>
        <v>0</v>
      </c>
      <c r="AJ427" s="421">
        <f t="shared" si="119"/>
        <v>0</v>
      </c>
      <c r="AK427" s="422">
        <f t="shared" si="120"/>
        <v>0</v>
      </c>
      <c r="AL427" s="32">
        <f t="shared" si="121"/>
        <v>0</v>
      </c>
      <c r="AM427" s="32">
        <f t="shared" si="122"/>
        <v>0</v>
      </c>
      <c r="AN427" s="32">
        <f t="shared" si="132"/>
        <v>0</v>
      </c>
      <c r="AO427" s="32" t="b">
        <f t="shared" si="133"/>
        <v>0</v>
      </c>
      <c r="AP427" s="32" t="str">
        <f>IF(K427="c",SUMMARY!$C$13*F427/12,"-")</f>
        <v>-</v>
      </c>
      <c r="AQ427" s="32" t="str">
        <f>IF(K427="s",SUMMARY!$C$12*J427,"-")</f>
        <v>-</v>
      </c>
      <c r="AR427" s="32" t="str">
        <f t="shared" si="123"/>
        <v>-</v>
      </c>
      <c r="AS427" s="32" t="str">
        <f>IF(K427="s",I427*SUMMARY!$I$12,"-")</f>
        <v>-</v>
      </c>
      <c r="AT427" s="32" t="str">
        <f>IF(K427="S",IF(AQ427*SUMMARY!$H$74&gt;AS427,SUMMARY!$H$74*AS427,AQ427),"-")</f>
        <v>-</v>
      </c>
      <c r="AV427" s="32">
        <f t="shared" si="124"/>
        <v>0</v>
      </c>
      <c r="AW427" s="32">
        <f t="shared" si="125"/>
        <v>0</v>
      </c>
      <c r="AX427" s="32">
        <f t="shared" si="126"/>
        <v>0</v>
      </c>
      <c r="BA427" s="32" t="str">
        <f t="shared" si="127"/>
        <v xml:space="preserve"> </v>
      </c>
    </row>
    <row r="428" spans="1:53" ht="15" x14ac:dyDescent="0.2">
      <c r="A428" s="67"/>
      <c r="B428" s="67"/>
      <c r="C428" s="410">
        <f t="shared" si="128"/>
        <v>407</v>
      </c>
      <c r="D428" s="424"/>
      <c r="E428" s="424"/>
      <c r="F428" s="424"/>
      <c r="G428" s="410"/>
      <c r="H428" s="410"/>
      <c r="I428" s="413" t="str">
        <f t="shared" si="129"/>
        <v>-</v>
      </c>
      <c r="J428" s="414" t="str">
        <f>IF(K428="s",(D428+E428)/16*F428/12*SUMMARY!$H$73," ")</f>
        <v xml:space="preserve"> </v>
      </c>
      <c r="K428" s="414" t="str">
        <f>IF(F428&gt;0,IF(B428&lt;SUMMARY!$H$76,"C","S")," ")</f>
        <v xml:space="preserve"> </v>
      </c>
      <c r="L428" s="414" t="str">
        <f t="shared" si="117"/>
        <v>-</v>
      </c>
      <c r="O428" s="175" t="str">
        <f t="shared" si="130"/>
        <v>-</v>
      </c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 t="str">
        <f>IF(K428="s",IF(L428&gt;(SUMMARY!$I$12*I428),L428,0),"- ")</f>
        <v xml:space="preserve">- </v>
      </c>
      <c r="AH428" s="32" t="str">
        <f t="shared" si="131"/>
        <v>OK</v>
      </c>
      <c r="AI428" s="32">
        <f t="shared" si="118"/>
        <v>0</v>
      </c>
      <c r="AJ428" s="421">
        <f t="shared" si="119"/>
        <v>0</v>
      </c>
      <c r="AK428" s="422">
        <f t="shared" si="120"/>
        <v>0</v>
      </c>
      <c r="AL428" s="32">
        <f t="shared" si="121"/>
        <v>0</v>
      </c>
      <c r="AM428" s="32">
        <f t="shared" si="122"/>
        <v>0</v>
      </c>
      <c r="AN428" s="32">
        <f t="shared" si="132"/>
        <v>0</v>
      </c>
      <c r="AO428" s="32" t="b">
        <f t="shared" si="133"/>
        <v>0</v>
      </c>
      <c r="AP428" s="32" t="str">
        <f>IF(K428="c",SUMMARY!$C$13*F428/12,"-")</f>
        <v>-</v>
      </c>
      <c r="AQ428" s="32" t="str">
        <f>IF(K428="s",SUMMARY!$C$12*J428,"-")</f>
        <v>-</v>
      </c>
      <c r="AR428" s="32" t="str">
        <f t="shared" si="123"/>
        <v>-</v>
      </c>
      <c r="AS428" s="32" t="str">
        <f>IF(K428="s",I428*SUMMARY!$I$12,"-")</f>
        <v>-</v>
      </c>
      <c r="AT428" s="32" t="str">
        <f>IF(K428="S",IF(AQ428*SUMMARY!$H$74&gt;AS428,SUMMARY!$H$74*AS428,AQ428),"-")</f>
        <v>-</v>
      </c>
      <c r="AV428" s="32">
        <f t="shared" si="124"/>
        <v>0</v>
      </c>
      <c r="AW428" s="32">
        <f t="shared" si="125"/>
        <v>0</v>
      </c>
      <c r="AX428" s="32">
        <f t="shared" si="126"/>
        <v>0</v>
      </c>
      <c r="BA428" s="32" t="str">
        <f t="shared" si="127"/>
        <v xml:space="preserve"> </v>
      </c>
    </row>
    <row r="429" spans="1:53" ht="15" x14ac:dyDescent="0.2">
      <c r="A429" s="67"/>
      <c r="B429" s="67"/>
      <c r="C429" s="410">
        <f t="shared" si="128"/>
        <v>408</v>
      </c>
      <c r="D429" s="424"/>
      <c r="E429" s="424"/>
      <c r="F429" s="424"/>
      <c r="G429" s="410"/>
      <c r="H429" s="410"/>
      <c r="I429" s="413" t="str">
        <f t="shared" si="129"/>
        <v>-</v>
      </c>
      <c r="J429" s="414" t="str">
        <f>IF(K429="s",(D429+E429)/16*F429/12*SUMMARY!$H$73," ")</f>
        <v xml:space="preserve"> </v>
      </c>
      <c r="K429" s="414" t="str">
        <f>IF(F429&gt;0,IF(B429&lt;SUMMARY!$H$76,"C","S")," ")</f>
        <v xml:space="preserve"> </v>
      </c>
      <c r="L429" s="414" t="str">
        <f t="shared" si="117"/>
        <v>-</v>
      </c>
      <c r="O429" s="175" t="str">
        <f t="shared" si="130"/>
        <v>-</v>
      </c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 t="str">
        <f>IF(K429="s",IF(L429&gt;(SUMMARY!$I$12*I429),L429,0),"- ")</f>
        <v xml:space="preserve">- </v>
      </c>
      <c r="AH429" s="32" t="str">
        <f t="shared" si="131"/>
        <v>OK</v>
      </c>
      <c r="AI429" s="32">
        <f t="shared" si="118"/>
        <v>0</v>
      </c>
      <c r="AJ429" s="421">
        <f t="shared" si="119"/>
        <v>0</v>
      </c>
      <c r="AK429" s="422">
        <f t="shared" si="120"/>
        <v>0</v>
      </c>
      <c r="AL429" s="32">
        <f t="shared" si="121"/>
        <v>0</v>
      </c>
      <c r="AM429" s="32">
        <f t="shared" si="122"/>
        <v>0</v>
      </c>
      <c r="AN429" s="32">
        <f t="shared" si="132"/>
        <v>0</v>
      </c>
      <c r="AO429" s="32" t="b">
        <f t="shared" si="133"/>
        <v>0</v>
      </c>
      <c r="AP429" s="32" t="str">
        <f>IF(K429="c",SUMMARY!$C$13*F429/12,"-")</f>
        <v>-</v>
      </c>
      <c r="AQ429" s="32" t="str">
        <f>IF(K429="s",SUMMARY!$C$12*J429,"-")</f>
        <v>-</v>
      </c>
      <c r="AR429" s="32" t="str">
        <f t="shared" si="123"/>
        <v>-</v>
      </c>
      <c r="AS429" s="32" t="str">
        <f>IF(K429="s",I429*SUMMARY!$I$12,"-")</f>
        <v>-</v>
      </c>
      <c r="AT429" s="32" t="str">
        <f>IF(K429="S",IF(AQ429*SUMMARY!$H$74&gt;AS429,SUMMARY!$H$74*AS429,AQ429),"-")</f>
        <v>-</v>
      </c>
      <c r="AV429" s="32">
        <f t="shared" si="124"/>
        <v>0</v>
      </c>
      <c r="AW429" s="32">
        <f t="shared" si="125"/>
        <v>0</v>
      </c>
      <c r="AX429" s="32">
        <f t="shared" si="126"/>
        <v>0</v>
      </c>
      <c r="BA429" s="32" t="str">
        <f t="shared" si="127"/>
        <v xml:space="preserve"> </v>
      </c>
    </row>
    <row r="430" spans="1:53" ht="15" x14ac:dyDescent="0.2">
      <c r="A430" s="67"/>
      <c r="B430" s="67"/>
      <c r="C430" s="410">
        <f t="shared" si="128"/>
        <v>409</v>
      </c>
      <c r="D430" s="424"/>
      <c r="E430" s="424"/>
      <c r="F430" s="424"/>
      <c r="G430" s="410"/>
      <c r="H430" s="410"/>
      <c r="I430" s="413" t="str">
        <f t="shared" si="129"/>
        <v>-</v>
      </c>
      <c r="J430" s="414" t="str">
        <f>IF(K430="s",(D430+E430)/16*F430/12*SUMMARY!$H$73," ")</f>
        <v xml:space="preserve"> </v>
      </c>
      <c r="K430" s="414" t="str">
        <f>IF(F430&gt;0,IF(B430&lt;SUMMARY!$H$76,"C","S")," ")</f>
        <v xml:space="preserve"> </v>
      </c>
      <c r="L430" s="414" t="str">
        <f t="shared" si="117"/>
        <v>-</v>
      </c>
      <c r="O430" s="175" t="str">
        <f t="shared" si="130"/>
        <v>-</v>
      </c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 t="str">
        <f>IF(K430="s",IF(L430&gt;(SUMMARY!$I$12*I430),L430,0),"- ")</f>
        <v xml:space="preserve">- </v>
      </c>
      <c r="AH430" s="32" t="str">
        <f t="shared" si="131"/>
        <v>OK</v>
      </c>
      <c r="AI430" s="32">
        <f t="shared" si="118"/>
        <v>0</v>
      </c>
      <c r="AJ430" s="421">
        <f t="shared" si="119"/>
        <v>0</v>
      </c>
      <c r="AK430" s="422">
        <f t="shared" si="120"/>
        <v>0</v>
      </c>
      <c r="AL430" s="32">
        <f t="shared" si="121"/>
        <v>0</v>
      </c>
      <c r="AM430" s="32">
        <f t="shared" si="122"/>
        <v>0</v>
      </c>
      <c r="AN430" s="32">
        <f t="shared" si="132"/>
        <v>0</v>
      </c>
      <c r="AO430" s="32" t="b">
        <f t="shared" si="133"/>
        <v>0</v>
      </c>
      <c r="AP430" s="32" t="str">
        <f>IF(K430="c",SUMMARY!$C$13*F430/12,"-")</f>
        <v>-</v>
      </c>
      <c r="AQ430" s="32" t="str">
        <f>IF(K430="s",SUMMARY!$C$12*J430,"-")</f>
        <v>-</v>
      </c>
      <c r="AR430" s="32" t="str">
        <f t="shared" si="123"/>
        <v>-</v>
      </c>
      <c r="AS430" s="32" t="str">
        <f>IF(K430="s",I430*SUMMARY!$I$12,"-")</f>
        <v>-</v>
      </c>
      <c r="AT430" s="32" t="str">
        <f>IF(K430="S",IF(AQ430*SUMMARY!$H$74&gt;AS430,SUMMARY!$H$74*AS430,AQ430),"-")</f>
        <v>-</v>
      </c>
      <c r="AV430" s="32">
        <f t="shared" si="124"/>
        <v>0</v>
      </c>
      <c r="AW430" s="32">
        <f t="shared" si="125"/>
        <v>0</v>
      </c>
      <c r="AX430" s="32">
        <f t="shared" si="126"/>
        <v>0</v>
      </c>
      <c r="BA430" s="32" t="str">
        <f t="shared" si="127"/>
        <v xml:space="preserve"> </v>
      </c>
    </row>
    <row r="431" spans="1:53" ht="15" x14ac:dyDescent="0.2">
      <c r="A431" s="67"/>
      <c r="B431" s="67"/>
      <c r="C431" s="410">
        <f t="shared" si="128"/>
        <v>410</v>
      </c>
      <c r="D431" s="424"/>
      <c r="E431" s="424"/>
      <c r="F431" s="424"/>
      <c r="G431" s="410"/>
      <c r="H431" s="410"/>
      <c r="I431" s="413" t="str">
        <f t="shared" si="129"/>
        <v>-</v>
      </c>
      <c r="J431" s="414" t="str">
        <f>IF(K431="s",(D431+E431)/16*F431/12*SUMMARY!$H$73," ")</f>
        <v xml:space="preserve"> </v>
      </c>
      <c r="K431" s="414" t="str">
        <f>IF(F431&gt;0,IF(B431&lt;SUMMARY!$H$76,"C","S")," ")</f>
        <v xml:space="preserve"> </v>
      </c>
      <c r="L431" s="414" t="str">
        <f t="shared" si="117"/>
        <v>-</v>
      </c>
      <c r="O431" s="175" t="str">
        <f t="shared" si="130"/>
        <v>-</v>
      </c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 t="str">
        <f>IF(K431="s",IF(L431&gt;(SUMMARY!$I$12*I431),L431,0),"- ")</f>
        <v xml:space="preserve">- </v>
      </c>
      <c r="AH431" s="32" t="str">
        <f t="shared" si="131"/>
        <v>OK</v>
      </c>
      <c r="AI431" s="32">
        <f t="shared" si="118"/>
        <v>0</v>
      </c>
      <c r="AJ431" s="421">
        <f t="shared" si="119"/>
        <v>0</v>
      </c>
      <c r="AK431" s="422">
        <f t="shared" si="120"/>
        <v>0</v>
      </c>
      <c r="AL431" s="32">
        <f t="shared" si="121"/>
        <v>0</v>
      </c>
      <c r="AM431" s="32">
        <f t="shared" si="122"/>
        <v>0</v>
      </c>
      <c r="AN431" s="32">
        <f t="shared" si="132"/>
        <v>0</v>
      </c>
      <c r="AO431" s="32" t="b">
        <f t="shared" si="133"/>
        <v>0</v>
      </c>
      <c r="AP431" s="32" t="str">
        <f>IF(K431="c",SUMMARY!$C$13*F431/12,"-")</f>
        <v>-</v>
      </c>
      <c r="AQ431" s="32" t="str">
        <f>IF(K431="s",SUMMARY!$C$12*J431,"-")</f>
        <v>-</v>
      </c>
      <c r="AR431" s="32" t="str">
        <f t="shared" si="123"/>
        <v>-</v>
      </c>
      <c r="AS431" s="32" t="str">
        <f>IF(K431="s",I431*SUMMARY!$I$12,"-")</f>
        <v>-</v>
      </c>
      <c r="AT431" s="32" t="str">
        <f>IF(K431="S",IF(AQ431*SUMMARY!$H$74&gt;AS431,SUMMARY!$H$74*AS431,AQ431),"-")</f>
        <v>-</v>
      </c>
      <c r="AV431" s="32">
        <f t="shared" si="124"/>
        <v>0</v>
      </c>
      <c r="AW431" s="32">
        <f t="shared" si="125"/>
        <v>0</v>
      </c>
      <c r="AX431" s="32">
        <f t="shared" si="126"/>
        <v>0</v>
      </c>
      <c r="BA431" s="32" t="str">
        <f t="shared" si="127"/>
        <v xml:space="preserve"> </v>
      </c>
    </row>
    <row r="432" spans="1:53" ht="15" x14ac:dyDescent="0.2">
      <c r="A432" s="67"/>
      <c r="B432" s="67"/>
      <c r="C432" s="410">
        <f t="shared" si="128"/>
        <v>411</v>
      </c>
      <c r="D432" s="424"/>
      <c r="E432" s="424"/>
      <c r="F432" s="424"/>
      <c r="G432" s="410"/>
      <c r="H432" s="410"/>
      <c r="I432" s="413" t="str">
        <f t="shared" si="129"/>
        <v>-</v>
      </c>
      <c r="J432" s="414" t="str">
        <f>IF(K432="s",(D432+E432)/16*F432/12*SUMMARY!$H$73," ")</f>
        <v xml:space="preserve"> </v>
      </c>
      <c r="K432" s="414" t="str">
        <f>IF(F432&gt;0,IF(B432&lt;SUMMARY!$H$76,"C","S")," ")</f>
        <v xml:space="preserve"> </v>
      </c>
      <c r="L432" s="414" t="str">
        <f t="shared" si="117"/>
        <v>-</v>
      </c>
      <c r="O432" s="175" t="str">
        <f t="shared" si="130"/>
        <v>-</v>
      </c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 t="str">
        <f>IF(K432="s",IF(L432&gt;(SUMMARY!$I$12*I432),L432,0),"- ")</f>
        <v xml:space="preserve">- </v>
      </c>
      <c r="AH432" s="32" t="str">
        <f t="shared" si="131"/>
        <v>OK</v>
      </c>
      <c r="AI432" s="32">
        <f t="shared" si="118"/>
        <v>0</v>
      </c>
      <c r="AJ432" s="421">
        <f t="shared" si="119"/>
        <v>0</v>
      </c>
      <c r="AK432" s="422">
        <f t="shared" si="120"/>
        <v>0</v>
      </c>
      <c r="AL432" s="32">
        <f t="shared" si="121"/>
        <v>0</v>
      </c>
      <c r="AM432" s="32">
        <f t="shared" si="122"/>
        <v>0</v>
      </c>
      <c r="AN432" s="32">
        <f t="shared" si="132"/>
        <v>0</v>
      </c>
      <c r="AO432" s="32" t="b">
        <f t="shared" si="133"/>
        <v>0</v>
      </c>
      <c r="AP432" s="32" t="str">
        <f>IF(K432="c",SUMMARY!$C$13*F432/12,"-")</f>
        <v>-</v>
      </c>
      <c r="AQ432" s="32" t="str">
        <f>IF(K432="s",SUMMARY!$C$12*J432,"-")</f>
        <v>-</v>
      </c>
      <c r="AR432" s="32" t="str">
        <f t="shared" si="123"/>
        <v>-</v>
      </c>
      <c r="AS432" s="32" t="str">
        <f>IF(K432="s",I432*SUMMARY!$I$12,"-")</f>
        <v>-</v>
      </c>
      <c r="AT432" s="32" t="str">
        <f>IF(K432="S",IF(AQ432*SUMMARY!$H$74&gt;AS432,SUMMARY!$H$74*AS432,AQ432),"-")</f>
        <v>-</v>
      </c>
      <c r="AV432" s="32">
        <f t="shared" si="124"/>
        <v>0</v>
      </c>
      <c r="AW432" s="32">
        <f t="shared" si="125"/>
        <v>0</v>
      </c>
      <c r="AX432" s="32">
        <f t="shared" si="126"/>
        <v>0</v>
      </c>
      <c r="BA432" s="32" t="str">
        <f t="shared" si="127"/>
        <v xml:space="preserve"> </v>
      </c>
    </row>
    <row r="433" spans="1:53" ht="15" x14ac:dyDescent="0.2">
      <c r="A433" s="67"/>
      <c r="B433" s="67"/>
      <c r="C433" s="410">
        <f t="shared" si="128"/>
        <v>412</v>
      </c>
      <c r="D433" s="424"/>
      <c r="E433" s="424"/>
      <c r="F433" s="424"/>
      <c r="G433" s="410"/>
      <c r="H433" s="410"/>
      <c r="I433" s="413" t="str">
        <f t="shared" si="129"/>
        <v>-</v>
      </c>
      <c r="J433" s="414" t="str">
        <f>IF(K433="s",(D433+E433)/16*F433/12*SUMMARY!$H$73," ")</f>
        <v xml:space="preserve"> </v>
      </c>
      <c r="K433" s="414" t="str">
        <f>IF(F433&gt;0,IF(B433&lt;SUMMARY!$H$76,"C","S")," ")</f>
        <v xml:space="preserve"> </v>
      </c>
      <c r="L433" s="414" t="str">
        <f t="shared" si="117"/>
        <v>-</v>
      </c>
      <c r="O433" s="175" t="str">
        <f t="shared" si="130"/>
        <v>-</v>
      </c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 t="str">
        <f>IF(K433="s",IF(L433&gt;(SUMMARY!$I$12*I433),L433,0),"- ")</f>
        <v xml:space="preserve">- </v>
      </c>
      <c r="AH433" s="32" t="str">
        <f t="shared" si="131"/>
        <v>OK</v>
      </c>
      <c r="AI433" s="32">
        <f t="shared" si="118"/>
        <v>0</v>
      </c>
      <c r="AJ433" s="421">
        <f t="shared" si="119"/>
        <v>0</v>
      </c>
      <c r="AK433" s="422">
        <f t="shared" si="120"/>
        <v>0</v>
      </c>
      <c r="AL433" s="32">
        <f t="shared" si="121"/>
        <v>0</v>
      </c>
      <c r="AM433" s="32">
        <f t="shared" si="122"/>
        <v>0</v>
      </c>
      <c r="AN433" s="32">
        <f t="shared" si="132"/>
        <v>0</v>
      </c>
      <c r="AO433" s="32" t="b">
        <f t="shared" si="133"/>
        <v>0</v>
      </c>
      <c r="AP433" s="32" t="str">
        <f>IF(K433="c",SUMMARY!$C$13*F433/12,"-")</f>
        <v>-</v>
      </c>
      <c r="AQ433" s="32" t="str">
        <f>IF(K433="s",SUMMARY!$C$12*J433,"-")</f>
        <v>-</v>
      </c>
      <c r="AR433" s="32" t="str">
        <f t="shared" si="123"/>
        <v>-</v>
      </c>
      <c r="AS433" s="32" t="str">
        <f>IF(K433="s",I433*SUMMARY!$I$12,"-")</f>
        <v>-</v>
      </c>
      <c r="AT433" s="32" t="str">
        <f>IF(K433="S",IF(AQ433*SUMMARY!$H$74&gt;AS433,SUMMARY!$H$74*AS433,AQ433),"-")</f>
        <v>-</v>
      </c>
      <c r="AV433" s="32">
        <f t="shared" si="124"/>
        <v>0</v>
      </c>
      <c r="AW433" s="32">
        <f t="shared" si="125"/>
        <v>0</v>
      </c>
      <c r="AX433" s="32">
        <f t="shared" si="126"/>
        <v>0</v>
      </c>
      <c r="BA433" s="32" t="str">
        <f t="shared" si="127"/>
        <v xml:space="preserve"> </v>
      </c>
    </row>
    <row r="434" spans="1:53" ht="15" x14ac:dyDescent="0.2">
      <c r="A434" s="67"/>
      <c r="B434" s="67"/>
      <c r="C434" s="410">
        <f t="shared" si="128"/>
        <v>413</v>
      </c>
      <c r="D434" s="424"/>
      <c r="E434" s="424"/>
      <c r="F434" s="424"/>
      <c r="G434" s="410"/>
      <c r="H434" s="410"/>
      <c r="I434" s="413" t="str">
        <f t="shared" si="129"/>
        <v>-</v>
      </c>
      <c r="J434" s="414" t="str">
        <f>IF(K434="s",(D434+E434)/16*F434/12*SUMMARY!$H$73," ")</f>
        <v xml:space="preserve"> </v>
      </c>
      <c r="K434" s="414" t="str">
        <f>IF(F434&gt;0,IF(B434&lt;SUMMARY!$H$76,"C","S")," ")</f>
        <v xml:space="preserve"> </v>
      </c>
      <c r="L434" s="414" t="str">
        <f t="shared" si="117"/>
        <v>-</v>
      </c>
      <c r="O434" s="175" t="str">
        <f t="shared" si="130"/>
        <v>-</v>
      </c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 t="str">
        <f>IF(K434="s",IF(L434&gt;(SUMMARY!$I$12*I434),L434,0),"- ")</f>
        <v xml:space="preserve">- </v>
      </c>
      <c r="AH434" s="32" t="str">
        <f t="shared" si="131"/>
        <v>OK</v>
      </c>
      <c r="AI434" s="32">
        <f t="shared" si="118"/>
        <v>0</v>
      </c>
      <c r="AJ434" s="421">
        <f t="shared" si="119"/>
        <v>0</v>
      </c>
      <c r="AK434" s="422">
        <f t="shared" si="120"/>
        <v>0</v>
      </c>
      <c r="AL434" s="32">
        <f t="shared" si="121"/>
        <v>0</v>
      </c>
      <c r="AM434" s="32">
        <f t="shared" si="122"/>
        <v>0</v>
      </c>
      <c r="AN434" s="32">
        <f t="shared" si="132"/>
        <v>0</v>
      </c>
      <c r="AO434" s="32" t="b">
        <f t="shared" si="133"/>
        <v>0</v>
      </c>
      <c r="AP434" s="32" t="str">
        <f>IF(K434="c",SUMMARY!$C$13*F434/12,"-")</f>
        <v>-</v>
      </c>
      <c r="AQ434" s="32" t="str">
        <f>IF(K434="s",SUMMARY!$C$12*J434,"-")</f>
        <v>-</v>
      </c>
      <c r="AR434" s="32" t="str">
        <f t="shared" si="123"/>
        <v>-</v>
      </c>
      <c r="AS434" s="32" t="str">
        <f>IF(K434="s",I434*SUMMARY!$I$12,"-")</f>
        <v>-</v>
      </c>
      <c r="AT434" s="32" t="str">
        <f>IF(K434="S",IF(AQ434*SUMMARY!$H$74&gt;AS434,SUMMARY!$H$74*AS434,AQ434),"-")</f>
        <v>-</v>
      </c>
      <c r="AV434" s="32">
        <f t="shared" si="124"/>
        <v>0</v>
      </c>
      <c r="AW434" s="32">
        <f t="shared" si="125"/>
        <v>0</v>
      </c>
      <c r="AX434" s="32">
        <f t="shared" si="126"/>
        <v>0</v>
      </c>
      <c r="BA434" s="32" t="str">
        <f t="shared" si="127"/>
        <v xml:space="preserve"> </v>
      </c>
    </row>
    <row r="435" spans="1:53" ht="15" x14ac:dyDescent="0.2">
      <c r="A435" s="67"/>
      <c r="B435" s="67"/>
      <c r="C435" s="410">
        <f t="shared" si="128"/>
        <v>414</v>
      </c>
      <c r="D435" s="424"/>
      <c r="E435" s="424"/>
      <c r="F435" s="424"/>
      <c r="G435" s="410"/>
      <c r="H435" s="410"/>
      <c r="I435" s="413" t="str">
        <f t="shared" si="129"/>
        <v>-</v>
      </c>
      <c r="J435" s="414" t="str">
        <f>IF(K435="s",(D435+E435)/16*F435/12*SUMMARY!$H$73," ")</f>
        <v xml:space="preserve"> </v>
      </c>
      <c r="K435" s="414" t="str">
        <f>IF(F435&gt;0,IF(B435&lt;SUMMARY!$H$76,"C","S")," ")</f>
        <v xml:space="preserve"> </v>
      </c>
      <c r="L435" s="414" t="str">
        <f t="shared" si="117"/>
        <v>-</v>
      </c>
      <c r="O435" s="175" t="str">
        <f t="shared" si="130"/>
        <v>-</v>
      </c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 t="str">
        <f>IF(K435="s",IF(L435&gt;(SUMMARY!$I$12*I435),L435,0),"- ")</f>
        <v xml:space="preserve">- </v>
      </c>
      <c r="AH435" s="32" t="str">
        <f t="shared" si="131"/>
        <v>OK</v>
      </c>
      <c r="AI435" s="32">
        <f t="shared" si="118"/>
        <v>0</v>
      </c>
      <c r="AJ435" s="421">
        <f t="shared" si="119"/>
        <v>0</v>
      </c>
      <c r="AK435" s="422">
        <f t="shared" si="120"/>
        <v>0</v>
      </c>
      <c r="AL435" s="32">
        <f t="shared" si="121"/>
        <v>0</v>
      </c>
      <c r="AM435" s="32">
        <f t="shared" si="122"/>
        <v>0</v>
      </c>
      <c r="AN435" s="32">
        <f t="shared" si="132"/>
        <v>0</v>
      </c>
      <c r="AO435" s="32" t="b">
        <f t="shared" si="133"/>
        <v>0</v>
      </c>
      <c r="AP435" s="32" t="str">
        <f>IF(K435="c",SUMMARY!$C$13*F435/12,"-")</f>
        <v>-</v>
      </c>
      <c r="AQ435" s="32" t="str">
        <f>IF(K435="s",SUMMARY!$C$12*J435,"-")</f>
        <v>-</v>
      </c>
      <c r="AR435" s="32" t="str">
        <f t="shared" si="123"/>
        <v>-</v>
      </c>
      <c r="AS435" s="32" t="str">
        <f>IF(K435="s",I435*SUMMARY!$I$12,"-")</f>
        <v>-</v>
      </c>
      <c r="AT435" s="32" t="str">
        <f>IF(K435="S",IF(AQ435*SUMMARY!$H$74&gt;AS435,SUMMARY!$H$74*AS435,AQ435),"-")</f>
        <v>-</v>
      </c>
      <c r="AV435" s="32">
        <f t="shared" si="124"/>
        <v>0</v>
      </c>
      <c r="AW435" s="32">
        <f t="shared" si="125"/>
        <v>0</v>
      </c>
      <c r="AX435" s="32">
        <f t="shared" si="126"/>
        <v>0</v>
      </c>
      <c r="BA435" s="32" t="str">
        <f t="shared" si="127"/>
        <v xml:space="preserve"> </v>
      </c>
    </row>
    <row r="436" spans="1:53" ht="15" x14ac:dyDescent="0.2">
      <c r="A436" s="67"/>
      <c r="B436" s="67"/>
      <c r="C436" s="410">
        <f t="shared" si="128"/>
        <v>415</v>
      </c>
      <c r="D436" s="424"/>
      <c r="E436" s="424"/>
      <c r="F436" s="424"/>
      <c r="G436" s="410"/>
      <c r="H436" s="410"/>
      <c r="I436" s="413" t="str">
        <f t="shared" si="129"/>
        <v>-</v>
      </c>
      <c r="J436" s="414" t="str">
        <f>IF(K436="s",(D436+E436)/16*F436/12*SUMMARY!$H$73," ")</f>
        <v xml:space="preserve"> </v>
      </c>
      <c r="K436" s="414" t="str">
        <f>IF(F436&gt;0,IF(B436&lt;SUMMARY!$H$76,"C","S")," ")</f>
        <v xml:space="preserve"> </v>
      </c>
      <c r="L436" s="414" t="str">
        <f t="shared" si="117"/>
        <v>-</v>
      </c>
      <c r="O436" s="175" t="str">
        <f t="shared" si="130"/>
        <v>-</v>
      </c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 t="str">
        <f>IF(K436="s",IF(L436&gt;(SUMMARY!$I$12*I436),L436,0),"- ")</f>
        <v xml:space="preserve">- </v>
      </c>
      <c r="AH436" s="32" t="str">
        <f t="shared" si="131"/>
        <v>OK</v>
      </c>
      <c r="AI436" s="32">
        <f t="shared" si="118"/>
        <v>0</v>
      </c>
      <c r="AJ436" s="421">
        <f t="shared" si="119"/>
        <v>0</v>
      </c>
      <c r="AK436" s="422">
        <f t="shared" si="120"/>
        <v>0</v>
      </c>
      <c r="AL436" s="32">
        <f t="shared" si="121"/>
        <v>0</v>
      </c>
      <c r="AM436" s="32">
        <f t="shared" si="122"/>
        <v>0</v>
      </c>
      <c r="AN436" s="32">
        <f t="shared" si="132"/>
        <v>0</v>
      </c>
      <c r="AO436" s="32" t="b">
        <f t="shared" si="133"/>
        <v>0</v>
      </c>
      <c r="AP436" s="32" t="str">
        <f>IF(K436="c",SUMMARY!$C$13*F436/12,"-")</f>
        <v>-</v>
      </c>
      <c r="AQ436" s="32" t="str">
        <f>IF(K436="s",SUMMARY!$C$12*J436,"-")</f>
        <v>-</v>
      </c>
      <c r="AR436" s="32" t="str">
        <f t="shared" si="123"/>
        <v>-</v>
      </c>
      <c r="AS436" s="32" t="str">
        <f>IF(K436="s",I436*SUMMARY!$I$12,"-")</f>
        <v>-</v>
      </c>
      <c r="AT436" s="32" t="str">
        <f>IF(K436="S",IF(AQ436*SUMMARY!$H$74&gt;AS436,SUMMARY!$H$74*AS436,AQ436),"-")</f>
        <v>-</v>
      </c>
      <c r="AV436" s="32">
        <f t="shared" si="124"/>
        <v>0</v>
      </c>
      <c r="AW436" s="32">
        <f t="shared" si="125"/>
        <v>0</v>
      </c>
      <c r="AX436" s="32">
        <f t="shared" si="126"/>
        <v>0</v>
      </c>
      <c r="BA436" s="32" t="str">
        <f t="shared" si="127"/>
        <v xml:space="preserve"> </v>
      </c>
    </row>
    <row r="437" spans="1:53" ht="15" x14ac:dyDescent="0.2">
      <c r="A437" s="67"/>
      <c r="B437" s="67"/>
      <c r="C437" s="410">
        <f t="shared" si="128"/>
        <v>416</v>
      </c>
      <c r="D437" s="424"/>
      <c r="E437" s="424"/>
      <c r="F437" s="424"/>
      <c r="G437" s="410"/>
      <c r="H437" s="410"/>
      <c r="I437" s="413" t="str">
        <f t="shared" si="129"/>
        <v>-</v>
      </c>
      <c r="J437" s="414" t="str">
        <f>IF(K437="s",(D437+E437)/16*F437/12*SUMMARY!$H$73," ")</f>
        <v xml:space="preserve"> </v>
      </c>
      <c r="K437" s="414" t="str">
        <f>IF(F437&gt;0,IF(B437&lt;SUMMARY!$H$76,"C","S")," ")</f>
        <v xml:space="preserve"> </v>
      </c>
      <c r="L437" s="414" t="str">
        <f t="shared" si="117"/>
        <v>-</v>
      </c>
      <c r="O437" s="175" t="str">
        <f t="shared" si="130"/>
        <v>-</v>
      </c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 t="str">
        <f>IF(K437="s",IF(L437&gt;(SUMMARY!$I$12*I437),L437,0),"- ")</f>
        <v xml:space="preserve">- </v>
      </c>
      <c r="AH437" s="32" t="str">
        <f t="shared" si="131"/>
        <v>OK</v>
      </c>
      <c r="AI437" s="32">
        <f t="shared" si="118"/>
        <v>0</v>
      </c>
      <c r="AJ437" s="421">
        <f t="shared" si="119"/>
        <v>0</v>
      </c>
      <c r="AK437" s="422">
        <f t="shared" si="120"/>
        <v>0</v>
      </c>
      <c r="AL437" s="32">
        <f t="shared" si="121"/>
        <v>0</v>
      </c>
      <c r="AM437" s="32">
        <f t="shared" si="122"/>
        <v>0</v>
      </c>
      <c r="AN437" s="32">
        <f t="shared" si="132"/>
        <v>0</v>
      </c>
      <c r="AO437" s="32" t="b">
        <f t="shared" si="133"/>
        <v>0</v>
      </c>
      <c r="AP437" s="32" t="str">
        <f>IF(K437="c",SUMMARY!$C$13*F437/12,"-")</f>
        <v>-</v>
      </c>
      <c r="AQ437" s="32" t="str">
        <f>IF(K437="s",SUMMARY!$C$12*J437,"-")</f>
        <v>-</v>
      </c>
      <c r="AR437" s="32" t="str">
        <f t="shared" si="123"/>
        <v>-</v>
      </c>
      <c r="AS437" s="32" t="str">
        <f>IF(K437="s",I437*SUMMARY!$I$12,"-")</f>
        <v>-</v>
      </c>
      <c r="AT437" s="32" t="str">
        <f>IF(K437="S",IF(AQ437*SUMMARY!$H$74&gt;AS437,SUMMARY!$H$74*AS437,AQ437),"-")</f>
        <v>-</v>
      </c>
      <c r="AV437" s="32">
        <f t="shared" si="124"/>
        <v>0</v>
      </c>
      <c r="AW437" s="32">
        <f t="shared" si="125"/>
        <v>0</v>
      </c>
      <c r="AX437" s="32">
        <f t="shared" si="126"/>
        <v>0</v>
      </c>
      <c r="BA437" s="32" t="str">
        <f t="shared" si="127"/>
        <v xml:space="preserve"> </v>
      </c>
    </row>
    <row r="438" spans="1:53" ht="15" x14ac:dyDescent="0.2">
      <c r="A438" s="67"/>
      <c r="B438" s="67"/>
      <c r="C438" s="410">
        <f t="shared" si="128"/>
        <v>417</v>
      </c>
      <c r="D438" s="424"/>
      <c r="E438" s="424"/>
      <c r="F438" s="424"/>
      <c r="G438" s="410"/>
      <c r="H438" s="410"/>
      <c r="I438" s="413" t="str">
        <f t="shared" si="129"/>
        <v>-</v>
      </c>
      <c r="J438" s="414" t="str">
        <f>IF(K438="s",(D438+E438)/16*F438/12*SUMMARY!$H$73," ")</f>
        <v xml:space="preserve"> </v>
      </c>
      <c r="K438" s="414" t="str">
        <f>IF(F438&gt;0,IF(B438&lt;SUMMARY!$H$76,"C","S")," ")</f>
        <v xml:space="preserve"> </v>
      </c>
      <c r="L438" s="414" t="str">
        <f t="shared" si="117"/>
        <v>-</v>
      </c>
      <c r="O438" s="175" t="str">
        <f t="shared" si="130"/>
        <v>-</v>
      </c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 t="str">
        <f>IF(K438="s",IF(L438&gt;(SUMMARY!$I$12*I438),L438,0),"- ")</f>
        <v xml:space="preserve">- </v>
      </c>
      <c r="AH438" s="32" t="str">
        <f t="shared" si="131"/>
        <v>OK</v>
      </c>
      <c r="AI438" s="32">
        <f t="shared" si="118"/>
        <v>0</v>
      </c>
      <c r="AJ438" s="421">
        <f t="shared" si="119"/>
        <v>0</v>
      </c>
      <c r="AK438" s="422">
        <f t="shared" si="120"/>
        <v>0</v>
      </c>
      <c r="AL438" s="32">
        <f t="shared" si="121"/>
        <v>0</v>
      </c>
      <c r="AM438" s="32">
        <f t="shared" si="122"/>
        <v>0</v>
      </c>
      <c r="AN438" s="32">
        <f t="shared" si="132"/>
        <v>0</v>
      </c>
      <c r="AO438" s="32" t="b">
        <f t="shared" si="133"/>
        <v>0</v>
      </c>
      <c r="AP438" s="32" t="str">
        <f>IF(K438="c",SUMMARY!$C$13*F438/12,"-")</f>
        <v>-</v>
      </c>
      <c r="AQ438" s="32" t="str">
        <f>IF(K438="s",SUMMARY!$C$12*J438,"-")</f>
        <v>-</v>
      </c>
      <c r="AR438" s="32" t="str">
        <f t="shared" si="123"/>
        <v>-</v>
      </c>
      <c r="AS438" s="32" t="str">
        <f>IF(K438="s",I438*SUMMARY!$I$12,"-")</f>
        <v>-</v>
      </c>
      <c r="AT438" s="32" t="str">
        <f>IF(K438="S",IF(AQ438*SUMMARY!$H$74&gt;AS438,SUMMARY!$H$74*AS438,AQ438),"-")</f>
        <v>-</v>
      </c>
      <c r="AV438" s="32">
        <f t="shared" si="124"/>
        <v>0</v>
      </c>
      <c r="AW438" s="32">
        <f t="shared" si="125"/>
        <v>0</v>
      </c>
      <c r="AX438" s="32">
        <f t="shared" si="126"/>
        <v>0</v>
      </c>
      <c r="BA438" s="32" t="str">
        <f t="shared" si="127"/>
        <v xml:space="preserve"> </v>
      </c>
    </row>
    <row r="439" spans="1:53" ht="15" x14ac:dyDescent="0.2">
      <c r="A439" s="67"/>
      <c r="B439" s="67"/>
      <c r="C439" s="410">
        <f t="shared" si="128"/>
        <v>418</v>
      </c>
      <c r="D439" s="424"/>
      <c r="E439" s="424"/>
      <c r="F439" s="424"/>
      <c r="G439" s="410"/>
      <c r="H439" s="410"/>
      <c r="I439" s="413" t="str">
        <f t="shared" si="129"/>
        <v>-</v>
      </c>
      <c r="J439" s="414" t="str">
        <f>IF(K439="s",(D439+E439)/16*F439/12*SUMMARY!$H$73," ")</f>
        <v xml:space="preserve"> </v>
      </c>
      <c r="K439" s="414" t="str">
        <f>IF(F439&gt;0,IF(B439&lt;SUMMARY!$H$76,"C","S")," ")</f>
        <v xml:space="preserve"> </v>
      </c>
      <c r="L439" s="414" t="str">
        <f t="shared" si="117"/>
        <v>-</v>
      </c>
      <c r="O439" s="175" t="str">
        <f t="shared" si="130"/>
        <v>-</v>
      </c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 t="str">
        <f>IF(K439="s",IF(L439&gt;(SUMMARY!$I$12*I439),L439,0),"- ")</f>
        <v xml:space="preserve">- </v>
      </c>
      <c r="AH439" s="32" t="str">
        <f t="shared" si="131"/>
        <v>OK</v>
      </c>
      <c r="AI439" s="32">
        <f t="shared" si="118"/>
        <v>0</v>
      </c>
      <c r="AJ439" s="421">
        <f t="shared" si="119"/>
        <v>0</v>
      </c>
      <c r="AK439" s="422">
        <f t="shared" si="120"/>
        <v>0</v>
      </c>
      <c r="AL439" s="32">
        <f t="shared" si="121"/>
        <v>0</v>
      </c>
      <c r="AM439" s="32">
        <f t="shared" si="122"/>
        <v>0</v>
      </c>
      <c r="AN439" s="32">
        <f t="shared" si="132"/>
        <v>0</v>
      </c>
      <c r="AO439" s="32" t="b">
        <f t="shared" si="133"/>
        <v>0</v>
      </c>
      <c r="AP439" s="32" t="str">
        <f>IF(K439="c",SUMMARY!$C$13*F439/12,"-")</f>
        <v>-</v>
      </c>
      <c r="AQ439" s="32" t="str">
        <f>IF(K439="s",SUMMARY!$C$12*J439,"-")</f>
        <v>-</v>
      </c>
      <c r="AR439" s="32" t="str">
        <f t="shared" si="123"/>
        <v>-</v>
      </c>
      <c r="AS439" s="32" t="str">
        <f>IF(K439="s",I439*SUMMARY!$I$12,"-")</f>
        <v>-</v>
      </c>
      <c r="AT439" s="32" t="str">
        <f>IF(K439="S",IF(AQ439*SUMMARY!$H$74&gt;AS439,SUMMARY!$H$74*AS439,AQ439),"-")</f>
        <v>-</v>
      </c>
      <c r="AV439" s="32">
        <f t="shared" si="124"/>
        <v>0</v>
      </c>
      <c r="AW439" s="32">
        <f t="shared" si="125"/>
        <v>0</v>
      </c>
      <c r="AX439" s="32">
        <f t="shared" si="126"/>
        <v>0</v>
      </c>
      <c r="BA439" s="32" t="str">
        <f t="shared" si="127"/>
        <v xml:space="preserve"> </v>
      </c>
    </row>
    <row r="440" spans="1:53" ht="15" x14ac:dyDescent="0.2">
      <c r="A440" s="67"/>
      <c r="B440" s="67"/>
      <c r="C440" s="410">
        <f t="shared" si="128"/>
        <v>419</v>
      </c>
      <c r="D440" s="424"/>
      <c r="E440" s="424"/>
      <c r="F440" s="424"/>
      <c r="G440" s="410"/>
      <c r="H440" s="410"/>
      <c r="I440" s="413" t="str">
        <f t="shared" si="129"/>
        <v>-</v>
      </c>
      <c r="J440" s="414" t="str">
        <f>IF(K440="s",(D440+E440)/16*F440/12*SUMMARY!$H$73," ")</f>
        <v xml:space="preserve"> </v>
      </c>
      <c r="K440" s="414" t="str">
        <f>IF(F440&gt;0,IF(B440&lt;SUMMARY!$H$76,"C","S")," ")</f>
        <v xml:space="preserve"> </v>
      </c>
      <c r="L440" s="414" t="str">
        <f t="shared" si="117"/>
        <v>-</v>
      </c>
      <c r="O440" s="175" t="str">
        <f t="shared" si="130"/>
        <v>-</v>
      </c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 t="str">
        <f>IF(K440="s",IF(L440&gt;(SUMMARY!$I$12*I440),L440,0),"- ")</f>
        <v xml:space="preserve">- </v>
      </c>
      <c r="AH440" s="32" t="str">
        <f t="shared" si="131"/>
        <v>OK</v>
      </c>
      <c r="AI440" s="32">
        <f t="shared" si="118"/>
        <v>0</v>
      </c>
      <c r="AJ440" s="421">
        <f t="shared" si="119"/>
        <v>0</v>
      </c>
      <c r="AK440" s="422">
        <f t="shared" si="120"/>
        <v>0</v>
      </c>
      <c r="AL440" s="32">
        <f t="shared" si="121"/>
        <v>0</v>
      </c>
      <c r="AM440" s="32">
        <f t="shared" si="122"/>
        <v>0</v>
      </c>
      <c r="AN440" s="32">
        <f t="shared" si="132"/>
        <v>0</v>
      </c>
      <c r="AO440" s="32" t="b">
        <f t="shared" si="133"/>
        <v>0</v>
      </c>
      <c r="AP440" s="32" t="str">
        <f>IF(K440="c",SUMMARY!$C$13*F440/12,"-")</f>
        <v>-</v>
      </c>
      <c r="AQ440" s="32" t="str">
        <f>IF(K440="s",SUMMARY!$C$12*J440,"-")</f>
        <v>-</v>
      </c>
      <c r="AR440" s="32" t="str">
        <f t="shared" si="123"/>
        <v>-</v>
      </c>
      <c r="AS440" s="32" t="str">
        <f>IF(K440="s",I440*SUMMARY!$I$12,"-")</f>
        <v>-</v>
      </c>
      <c r="AT440" s="32" t="str">
        <f>IF(K440="S",IF(AQ440*SUMMARY!$H$74&gt;AS440,SUMMARY!$H$74*AS440,AQ440),"-")</f>
        <v>-</v>
      </c>
      <c r="AV440" s="32">
        <f t="shared" si="124"/>
        <v>0</v>
      </c>
      <c r="AW440" s="32">
        <f t="shared" si="125"/>
        <v>0</v>
      </c>
      <c r="AX440" s="32">
        <f t="shared" si="126"/>
        <v>0</v>
      </c>
      <c r="BA440" s="32" t="str">
        <f t="shared" si="127"/>
        <v xml:space="preserve"> </v>
      </c>
    </row>
    <row r="441" spans="1:53" ht="15" x14ac:dyDescent="0.2">
      <c r="A441" s="67"/>
      <c r="B441" s="67"/>
      <c r="C441" s="410">
        <f t="shared" si="128"/>
        <v>420</v>
      </c>
      <c r="D441" s="424"/>
      <c r="E441" s="424"/>
      <c r="F441" s="424"/>
      <c r="G441" s="410"/>
      <c r="H441" s="410"/>
      <c r="I441" s="413" t="str">
        <f t="shared" si="129"/>
        <v>-</v>
      </c>
      <c r="J441" s="414" t="str">
        <f>IF(K441="s",(D441+E441)/16*F441/12*SUMMARY!$H$73," ")</f>
        <v xml:space="preserve"> </v>
      </c>
      <c r="K441" s="414" t="str">
        <f>IF(F441&gt;0,IF(B441&lt;SUMMARY!$H$76,"C","S")," ")</f>
        <v xml:space="preserve"> </v>
      </c>
      <c r="L441" s="414" t="str">
        <f t="shared" si="117"/>
        <v>-</v>
      </c>
      <c r="O441" s="175" t="str">
        <f t="shared" si="130"/>
        <v>-</v>
      </c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 t="str">
        <f>IF(K441="s",IF(L441&gt;(SUMMARY!$I$12*I441),L441,0),"- ")</f>
        <v xml:space="preserve">- </v>
      </c>
      <c r="AH441" s="32" t="str">
        <f t="shared" si="131"/>
        <v>OK</v>
      </c>
      <c r="AI441" s="32">
        <f t="shared" si="118"/>
        <v>0</v>
      </c>
      <c r="AJ441" s="421">
        <f t="shared" si="119"/>
        <v>0</v>
      </c>
      <c r="AK441" s="422">
        <f t="shared" si="120"/>
        <v>0</v>
      </c>
      <c r="AL441" s="32">
        <f t="shared" si="121"/>
        <v>0</v>
      </c>
      <c r="AM441" s="32">
        <f t="shared" si="122"/>
        <v>0</v>
      </c>
      <c r="AN441" s="32">
        <f t="shared" si="132"/>
        <v>0</v>
      </c>
      <c r="AO441" s="32" t="b">
        <f t="shared" si="133"/>
        <v>0</v>
      </c>
      <c r="AP441" s="32" t="str">
        <f>IF(K441="c",SUMMARY!$C$13*F441/12,"-")</f>
        <v>-</v>
      </c>
      <c r="AQ441" s="32" t="str">
        <f>IF(K441="s",SUMMARY!$C$12*J441,"-")</f>
        <v>-</v>
      </c>
      <c r="AR441" s="32" t="str">
        <f t="shared" si="123"/>
        <v>-</v>
      </c>
      <c r="AS441" s="32" t="str">
        <f>IF(K441="s",I441*SUMMARY!$I$12,"-")</f>
        <v>-</v>
      </c>
      <c r="AT441" s="32" t="str">
        <f>IF(K441="S",IF(AQ441*SUMMARY!$H$74&gt;AS441,SUMMARY!$H$74*AS441,AQ441),"-")</f>
        <v>-</v>
      </c>
      <c r="AV441" s="32">
        <f t="shared" si="124"/>
        <v>0</v>
      </c>
      <c r="AW441" s="32">
        <f t="shared" si="125"/>
        <v>0</v>
      </c>
      <c r="AX441" s="32">
        <f t="shared" si="126"/>
        <v>0</v>
      </c>
      <c r="BA441" s="32" t="str">
        <f t="shared" si="127"/>
        <v xml:space="preserve"> </v>
      </c>
    </row>
    <row r="442" spans="1:53" ht="15" x14ac:dyDescent="0.2">
      <c r="A442" s="67"/>
      <c r="B442" s="67"/>
      <c r="C442" s="410">
        <f t="shared" si="128"/>
        <v>421</v>
      </c>
      <c r="D442" s="424"/>
      <c r="E442" s="424"/>
      <c r="F442" s="424"/>
      <c r="G442" s="410"/>
      <c r="H442" s="410"/>
      <c r="I442" s="413" t="str">
        <f t="shared" si="129"/>
        <v>-</v>
      </c>
      <c r="J442" s="414" t="str">
        <f>IF(K442="s",(D442+E442)/16*F442/12*SUMMARY!$H$73," ")</f>
        <v xml:space="preserve"> </v>
      </c>
      <c r="K442" s="414" t="str">
        <f>IF(F442&gt;0,IF(B442&lt;SUMMARY!$H$76,"C","S")," ")</f>
        <v xml:space="preserve"> </v>
      </c>
      <c r="L442" s="414" t="str">
        <f t="shared" si="117"/>
        <v>-</v>
      </c>
      <c r="O442" s="175" t="str">
        <f t="shared" si="130"/>
        <v>-</v>
      </c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 t="str">
        <f>IF(K442="s",IF(L442&gt;(SUMMARY!$I$12*I442),L442,0),"- ")</f>
        <v xml:space="preserve">- </v>
      </c>
      <c r="AH442" s="32" t="str">
        <f t="shared" si="131"/>
        <v>OK</v>
      </c>
      <c r="AI442" s="32">
        <f t="shared" si="118"/>
        <v>0</v>
      </c>
      <c r="AJ442" s="421">
        <f t="shared" si="119"/>
        <v>0</v>
      </c>
      <c r="AK442" s="422">
        <f t="shared" si="120"/>
        <v>0</v>
      </c>
      <c r="AL442" s="32">
        <f t="shared" si="121"/>
        <v>0</v>
      </c>
      <c r="AM442" s="32">
        <f t="shared" si="122"/>
        <v>0</v>
      </c>
      <c r="AN442" s="32">
        <f t="shared" si="132"/>
        <v>0</v>
      </c>
      <c r="AO442" s="32" t="b">
        <f t="shared" si="133"/>
        <v>0</v>
      </c>
      <c r="AP442" s="32" t="str">
        <f>IF(K442="c",SUMMARY!$C$13*F442/12,"-")</f>
        <v>-</v>
      </c>
      <c r="AQ442" s="32" t="str">
        <f>IF(K442="s",SUMMARY!$C$12*J442,"-")</f>
        <v>-</v>
      </c>
      <c r="AR442" s="32" t="str">
        <f t="shared" si="123"/>
        <v>-</v>
      </c>
      <c r="AS442" s="32" t="str">
        <f>IF(K442="s",I442*SUMMARY!$I$12,"-")</f>
        <v>-</v>
      </c>
      <c r="AT442" s="32" t="str">
        <f>IF(K442="S",IF(AQ442*SUMMARY!$H$74&gt;AS442,SUMMARY!$H$74*AS442,AQ442),"-")</f>
        <v>-</v>
      </c>
      <c r="AV442" s="32">
        <f t="shared" si="124"/>
        <v>0</v>
      </c>
      <c r="AW442" s="32">
        <f t="shared" si="125"/>
        <v>0</v>
      </c>
      <c r="AX442" s="32">
        <f t="shared" si="126"/>
        <v>0</v>
      </c>
      <c r="BA442" s="32" t="str">
        <f t="shared" si="127"/>
        <v xml:space="preserve"> </v>
      </c>
    </row>
    <row r="443" spans="1:53" ht="15" x14ac:dyDescent="0.2">
      <c r="A443" s="67"/>
      <c r="B443" s="67"/>
      <c r="C443" s="410">
        <f t="shared" si="128"/>
        <v>422</v>
      </c>
      <c r="D443" s="424"/>
      <c r="E443" s="424"/>
      <c r="F443" s="424"/>
      <c r="G443" s="410"/>
      <c r="H443" s="410"/>
      <c r="I443" s="413" t="str">
        <f t="shared" si="129"/>
        <v>-</v>
      </c>
      <c r="J443" s="414" t="str">
        <f>IF(K443="s",(D443+E443)/16*F443/12*SUMMARY!$H$73," ")</f>
        <v xml:space="preserve"> </v>
      </c>
      <c r="K443" s="414" t="str">
        <f>IF(F443&gt;0,IF(B443&lt;SUMMARY!$H$76,"C","S")," ")</f>
        <v xml:space="preserve"> </v>
      </c>
      <c r="L443" s="414" t="str">
        <f t="shared" si="117"/>
        <v>-</v>
      </c>
      <c r="O443" s="175" t="str">
        <f t="shared" si="130"/>
        <v>-</v>
      </c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 t="str">
        <f>IF(K443="s",IF(L443&gt;(SUMMARY!$I$12*I443),L443,0),"- ")</f>
        <v xml:space="preserve">- </v>
      </c>
      <c r="AH443" s="32" t="str">
        <f t="shared" si="131"/>
        <v>OK</v>
      </c>
      <c r="AI443" s="32">
        <f t="shared" si="118"/>
        <v>0</v>
      </c>
      <c r="AJ443" s="421">
        <f t="shared" si="119"/>
        <v>0</v>
      </c>
      <c r="AK443" s="422">
        <f t="shared" si="120"/>
        <v>0</v>
      </c>
      <c r="AL443" s="32">
        <f t="shared" si="121"/>
        <v>0</v>
      </c>
      <c r="AM443" s="32">
        <f t="shared" si="122"/>
        <v>0</v>
      </c>
      <c r="AN443" s="32">
        <f t="shared" si="132"/>
        <v>0</v>
      </c>
      <c r="AO443" s="32" t="b">
        <f t="shared" si="133"/>
        <v>0</v>
      </c>
      <c r="AP443" s="32" t="str">
        <f>IF(K443="c",SUMMARY!$C$13*F443/12,"-")</f>
        <v>-</v>
      </c>
      <c r="AQ443" s="32" t="str">
        <f>IF(K443="s",SUMMARY!$C$12*J443,"-")</f>
        <v>-</v>
      </c>
      <c r="AR443" s="32" t="str">
        <f t="shared" si="123"/>
        <v>-</v>
      </c>
      <c r="AS443" s="32" t="str">
        <f>IF(K443="s",I443*SUMMARY!$I$12,"-")</f>
        <v>-</v>
      </c>
      <c r="AT443" s="32" t="str">
        <f>IF(K443="S",IF(AQ443*SUMMARY!$H$74&gt;AS443,SUMMARY!$H$74*AS443,AQ443),"-")</f>
        <v>-</v>
      </c>
      <c r="AV443" s="32">
        <f t="shared" si="124"/>
        <v>0</v>
      </c>
      <c r="AW443" s="32">
        <f t="shared" si="125"/>
        <v>0</v>
      </c>
      <c r="AX443" s="32">
        <f t="shared" si="126"/>
        <v>0</v>
      </c>
      <c r="BA443" s="32" t="str">
        <f t="shared" si="127"/>
        <v xml:space="preserve"> </v>
      </c>
    </row>
    <row r="444" spans="1:53" ht="15" x14ac:dyDescent="0.2">
      <c r="A444" s="67"/>
      <c r="B444" s="67"/>
      <c r="C444" s="410">
        <f t="shared" si="128"/>
        <v>423</v>
      </c>
      <c r="D444" s="424"/>
      <c r="E444" s="424"/>
      <c r="F444" s="424"/>
      <c r="G444" s="410"/>
      <c r="H444" s="410"/>
      <c r="I444" s="413" t="str">
        <f t="shared" si="129"/>
        <v>-</v>
      </c>
      <c r="J444" s="414" t="str">
        <f>IF(K444="s",(D444+E444)/16*F444/12*SUMMARY!$H$73," ")</f>
        <v xml:space="preserve"> </v>
      </c>
      <c r="K444" s="414" t="str">
        <f>IF(F444&gt;0,IF(B444&lt;SUMMARY!$H$76,"C","S")," ")</f>
        <v xml:space="preserve"> </v>
      </c>
      <c r="L444" s="414" t="str">
        <f t="shared" si="117"/>
        <v>-</v>
      </c>
      <c r="O444" s="175" t="str">
        <f t="shared" si="130"/>
        <v>-</v>
      </c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 t="str">
        <f>IF(K444="s",IF(L444&gt;(SUMMARY!$I$12*I444),L444,0),"- ")</f>
        <v xml:space="preserve">- </v>
      </c>
      <c r="AH444" s="32" t="str">
        <f t="shared" si="131"/>
        <v>OK</v>
      </c>
      <c r="AI444" s="32">
        <f t="shared" si="118"/>
        <v>0</v>
      </c>
      <c r="AJ444" s="421">
        <f t="shared" si="119"/>
        <v>0</v>
      </c>
      <c r="AK444" s="422">
        <f t="shared" si="120"/>
        <v>0</v>
      </c>
      <c r="AL444" s="32">
        <f t="shared" si="121"/>
        <v>0</v>
      </c>
      <c r="AM444" s="32">
        <f t="shared" si="122"/>
        <v>0</v>
      </c>
      <c r="AN444" s="32">
        <f t="shared" si="132"/>
        <v>0</v>
      </c>
      <c r="AO444" s="32" t="b">
        <f t="shared" si="133"/>
        <v>0</v>
      </c>
      <c r="AP444" s="32" t="str">
        <f>IF(K444="c",SUMMARY!$C$13*F444/12,"-")</f>
        <v>-</v>
      </c>
      <c r="AQ444" s="32" t="str">
        <f>IF(K444="s",SUMMARY!$C$12*J444,"-")</f>
        <v>-</v>
      </c>
      <c r="AR444" s="32" t="str">
        <f t="shared" si="123"/>
        <v>-</v>
      </c>
      <c r="AS444" s="32" t="str">
        <f>IF(K444="s",I444*SUMMARY!$I$12,"-")</f>
        <v>-</v>
      </c>
      <c r="AT444" s="32" t="str">
        <f>IF(K444="S",IF(AQ444*SUMMARY!$H$74&gt;AS444,SUMMARY!$H$74*AS444,AQ444),"-")</f>
        <v>-</v>
      </c>
      <c r="AV444" s="32">
        <f t="shared" si="124"/>
        <v>0</v>
      </c>
      <c r="AW444" s="32">
        <f t="shared" si="125"/>
        <v>0</v>
      </c>
      <c r="AX444" s="32">
        <f t="shared" si="126"/>
        <v>0</v>
      </c>
      <c r="BA444" s="32" t="str">
        <f t="shared" si="127"/>
        <v xml:space="preserve"> </v>
      </c>
    </row>
    <row r="445" spans="1:53" ht="15" x14ac:dyDescent="0.2">
      <c r="A445" s="67"/>
      <c r="B445" s="67"/>
      <c r="C445" s="410">
        <f t="shared" si="128"/>
        <v>424</v>
      </c>
      <c r="D445" s="424"/>
      <c r="E445" s="424"/>
      <c r="F445" s="424"/>
      <c r="G445" s="410"/>
      <c r="H445" s="410"/>
      <c r="I445" s="413" t="str">
        <f t="shared" si="129"/>
        <v>-</v>
      </c>
      <c r="J445" s="414" t="str">
        <f>IF(K445="s",(D445+E445)/16*F445/12*SUMMARY!$H$73," ")</f>
        <v xml:space="preserve"> </v>
      </c>
      <c r="K445" s="414" t="str">
        <f>IF(F445&gt;0,IF(B445&lt;SUMMARY!$H$76,"C","S")," ")</f>
        <v xml:space="preserve"> </v>
      </c>
      <c r="L445" s="414" t="str">
        <f t="shared" si="117"/>
        <v>-</v>
      </c>
      <c r="O445" s="175" t="str">
        <f t="shared" si="130"/>
        <v>-</v>
      </c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 t="str">
        <f>IF(K445="s",IF(L445&gt;(SUMMARY!$I$12*I445),L445,0),"- ")</f>
        <v xml:space="preserve">- </v>
      </c>
      <c r="AH445" s="32" t="str">
        <f t="shared" si="131"/>
        <v>OK</v>
      </c>
      <c r="AI445" s="32">
        <f t="shared" si="118"/>
        <v>0</v>
      </c>
      <c r="AJ445" s="421">
        <f t="shared" si="119"/>
        <v>0</v>
      </c>
      <c r="AK445" s="422">
        <f t="shared" si="120"/>
        <v>0</v>
      </c>
      <c r="AL445" s="32">
        <f t="shared" si="121"/>
        <v>0</v>
      </c>
      <c r="AM445" s="32">
        <f t="shared" si="122"/>
        <v>0</v>
      </c>
      <c r="AN445" s="32">
        <f t="shared" si="132"/>
        <v>0</v>
      </c>
      <c r="AO445" s="32" t="b">
        <f t="shared" si="133"/>
        <v>0</v>
      </c>
      <c r="AP445" s="32" t="str">
        <f>IF(K445="c",SUMMARY!$C$13*F445/12,"-")</f>
        <v>-</v>
      </c>
      <c r="AQ445" s="32" t="str">
        <f>IF(K445="s",SUMMARY!$C$12*J445,"-")</f>
        <v>-</v>
      </c>
      <c r="AR445" s="32" t="str">
        <f t="shared" si="123"/>
        <v>-</v>
      </c>
      <c r="AS445" s="32" t="str">
        <f>IF(K445="s",I445*SUMMARY!$I$12,"-")</f>
        <v>-</v>
      </c>
      <c r="AT445" s="32" t="str">
        <f>IF(K445="S",IF(AQ445*SUMMARY!$H$74&gt;AS445,SUMMARY!$H$74*AS445,AQ445),"-")</f>
        <v>-</v>
      </c>
      <c r="AV445" s="32">
        <f t="shared" si="124"/>
        <v>0</v>
      </c>
      <c r="AW445" s="32">
        <f t="shared" si="125"/>
        <v>0</v>
      </c>
      <c r="AX445" s="32">
        <f t="shared" si="126"/>
        <v>0</v>
      </c>
      <c r="BA445" s="32" t="str">
        <f t="shared" si="127"/>
        <v xml:space="preserve"> </v>
      </c>
    </row>
    <row r="446" spans="1:53" ht="15" x14ac:dyDescent="0.2">
      <c r="A446" s="67"/>
      <c r="B446" s="67"/>
      <c r="C446" s="410">
        <f t="shared" si="128"/>
        <v>425</v>
      </c>
      <c r="D446" s="424"/>
      <c r="E446" s="424"/>
      <c r="F446" s="424"/>
      <c r="G446" s="410"/>
      <c r="H446" s="410"/>
      <c r="I446" s="413" t="str">
        <f t="shared" si="129"/>
        <v>-</v>
      </c>
      <c r="J446" s="414" t="str">
        <f>IF(K446="s",(D446+E446)/16*F446/12*SUMMARY!$H$73," ")</f>
        <v xml:space="preserve"> </v>
      </c>
      <c r="K446" s="414" t="str">
        <f>IF(F446&gt;0,IF(B446&lt;SUMMARY!$H$76,"C","S")," ")</f>
        <v xml:space="preserve"> </v>
      </c>
      <c r="L446" s="414" t="str">
        <f t="shared" si="117"/>
        <v>-</v>
      </c>
      <c r="O446" s="175" t="str">
        <f t="shared" si="130"/>
        <v>-</v>
      </c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 t="str">
        <f>IF(K446="s",IF(L446&gt;(SUMMARY!$I$12*I446),L446,0),"- ")</f>
        <v xml:space="preserve">- </v>
      </c>
      <c r="AH446" s="32" t="str">
        <f t="shared" si="131"/>
        <v>OK</v>
      </c>
      <c r="AI446" s="32">
        <f t="shared" si="118"/>
        <v>0</v>
      </c>
      <c r="AJ446" s="421">
        <f t="shared" si="119"/>
        <v>0</v>
      </c>
      <c r="AK446" s="422">
        <f t="shared" si="120"/>
        <v>0</v>
      </c>
      <c r="AL446" s="32">
        <f t="shared" si="121"/>
        <v>0</v>
      </c>
      <c r="AM446" s="32">
        <f t="shared" si="122"/>
        <v>0</v>
      </c>
      <c r="AN446" s="32">
        <f t="shared" si="132"/>
        <v>0</v>
      </c>
      <c r="AO446" s="32" t="b">
        <f t="shared" si="133"/>
        <v>0</v>
      </c>
      <c r="AP446" s="32" t="str">
        <f>IF(K446="c",SUMMARY!$C$13*F446/12,"-")</f>
        <v>-</v>
      </c>
      <c r="AQ446" s="32" t="str">
        <f>IF(K446="s",SUMMARY!$C$12*J446,"-")</f>
        <v>-</v>
      </c>
      <c r="AR446" s="32" t="str">
        <f t="shared" si="123"/>
        <v>-</v>
      </c>
      <c r="AS446" s="32" t="str">
        <f>IF(K446="s",I446*SUMMARY!$I$12,"-")</f>
        <v>-</v>
      </c>
      <c r="AT446" s="32" t="str">
        <f>IF(K446="S",IF(AQ446*SUMMARY!$H$74&gt;AS446,SUMMARY!$H$74*AS446,AQ446),"-")</f>
        <v>-</v>
      </c>
      <c r="AV446" s="32">
        <f t="shared" si="124"/>
        <v>0</v>
      </c>
      <c r="AW446" s="32">
        <f t="shared" si="125"/>
        <v>0</v>
      </c>
      <c r="AX446" s="32">
        <f t="shared" si="126"/>
        <v>0</v>
      </c>
      <c r="BA446" s="32" t="str">
        <f t="shared" si="127"/>
        <v xml:space="preserve"> </v>
      </c>
    </row>
    <row r="447" spans="1:53" ht="15" x14ac:dyDescent="0.2">
      <c r="A447" s="67"/>
      <c r="B447" s="67"/>
      <c r="C447" s="410">
        <f t="shared" si="128"/>
        <v>426</v>
      </c>
      <c r="D447" s="424"/>
      <c r="E447" s="424"/>
      <c r="F447" s="424"/>
      <c r="G447" s="410"/>
      <c r="H447" s="410"/>
      <c r="I447" s="413" t="str">
        <f t="shared" si="129"/>
        <v>-</v>
      </c>
      <c r="J447" s="414" t="str">
        <f>IF(K447="s",(D447+E447)/16*F447/12*SUMMARY!$H$73," ")</f>
        <v xml:space="preserve"> </v>
      </c>
      <c r="K447" s="414" t="str">
        <f>IF(F447&gt;0,IF(B447&lt;SUMMARY!$H$76,"C","S")," ")</f>
        <v xml:space="preserve"> </v>
      </c>
      <c r="L447" s="414" t="str">
        <f t="shared" si="117"/>
        <v>-</v>
      </c>
      <c r="O447" s="175" t="str">
        <f t="shared" si="130"/>
        <v>-</v>
      </c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 t="str">
        <f>IF(K447="s",IF(L447&gt;(SUMMARY!$I$12*I447),L447,0),"- ")</f>
        <v xml:space="preserve">- </v>
      </c>
      <c r="AH447" s="32" t="str">
        <f t="shared" si="131"/>
        <v>OK</v>
      </c>
      <c r="AI447" s="32">
        <f t="shared" si="118"/>
        <v>0</v>
      </c>
      <c r="AJ447" s="421">
        <f t="shared" si="119"/>
        <v>0</v>
      </c>
      <c r="AK447" s="422">
        <f t="shared" si="120"/>
        <v>0</v>
      </c>
      <c r="AL447" s="32">
        <f t="shared" si="121"/>
        <v>0</v>
      </c>
      <c r="AM447" s="32">
        <f t="shared" si="122"/>
        <v>0</v>
      </c>
      <c r="AN447" s="32">
        <f t="shared" si="132"/>
        <v>0</v>
      </c>
      <c r="AO447" s="32" t="b">
        <f t="shared" si="133"/>
        <v>0</v>
      </c>
      <c r="AP447" s="32" t="str">
        <f>IF(K447="c",SUMMARY!$C$13*F447/12,"-")</f>
        <v>-</v>
      </c>
      <c r="AQ447" s="32" t="str">
        <f>IF(K447="s",SUMMARY!$C$12*J447,"-")</f>
        <v>-</v>
      </c>
      <c r="AR447" s="32" t="str">
        <f t="shared" si="123"/>
        <v>-</v>
      </c>
      <c r="AS447" s="32" t="str">
        <f>IF(K447="s",I447*SUMMARY!$I$12,"-")</f>
        <v>-</v>
      </c>
      <c r="AT447" s="32" t="str">
        <f>IF(K447="S",IF(AQ447*SUMMARY!$H$74&gt;AS447,SUMMARY!$H$74*AS447,AQ447),"-")</f>
        <v>-</v>
      </c>
      <c r="AV447" s="32">
        <f t="shared" si="124"/>
        <v>0</v>
      </c>
      <c r="AW447" s="32">
        <f t="shared" si="125"/>
        <v>0</v>
      </c>
      <c r="AX447" s="32">
        <f t="shared" si="126"/>
        <v>0</v>
      </c>
      <c r="BA447" s="32" t="str">
        <f t="shared" si="127"/>
        <v xml:space="preserve"> </v>
      </c>
    </row>
    <row r="448" spans="1:53" ht="15" x14ac:dyDescent="0.2">
      <c r="A448" s="67"/>
      <c r="B448" s="67"/>
      <c r="C448" s="410">
        <f t="shared" si="128"/>
        <v>427</v>
      </c>
      <c r="D448" s="424"/>
      <c r="E448" s="424"/>
      <c r="F448" s="424"/>
      <c r="G448" s="410"/>
      <c r="H448" s="410"/>
      <c r="I448" s="413" t="str">
        <f t="shared" si="129"/>
        <v>-</v>
      </c>
      <c r="J448" s="414" t="str">
        <f>IF(K448="s",(D448+E448)/16*F448/12*SUMMARY!$H$73," ")</f>
        <v xml:space="preserve"> </v>
      </c>
      <c r="K448" s="414" t="str">
        <f>IF(F448&gt;0,IF(B448&lt;SUMMARY!$H$76,"C","S")," ")</f>
        <v xml:space="preserve"> </v>
      </c>
      <c r="L448" s="414" t="str">
        <f t="shared" si="117"/>
        <v>-</v>
      </c>
      <c r="O448" s="175" t="str">
        <f t="shared" si="130"/>
        <v>-</v>
      </c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 t="str">
        <f>IF(K448="s",IF(L448&gt;(SUMMARY!$I$12*I448),L448,0),"- ")</f>
        <v xml:space="preserve">- </v>
      </c>
      <c r="AH448" s="32" t="str">
        <f t="shared" si="131"/>
        <v>OK</v>
      </c>
      <c r="AI448" s="32">
        <f t="shared" si="118"/>
        <v>0</v>
      </c>
      <c r="AJ448" s="421">
        <f t="shared" si="119"/>
        <v>0</v>
      </c>
      <c r="AK448" s="422">
        <f t="shared" si="120"/>
        <v>0</v>
      </c>
      <c r="AL448" s="32">
        <f t="shared" si="121"/>
        <v>0</v>
      </c>
      <c r="AM448" s="32">
        <f t="shared" si="122"/>
        <v>0</v>
      </c>
      <c r="AN448" s="32">
        <f t="shared" si="132"/>
        <v>0</v>
      </c>
      <c r="AO448" s="32" t="b">
        <f t="shared" si="133"/>
        <v>0</v>
      </c>
      <c r="AP448" s="32" t="str">
        <f>IF(K448="c",SUMMARY!$C$13*F448/12,"-")</f>
        <v>-</v>
      </c>
      <c r="AQ448" s="32" t="str">
        <f>IF(K448="s",SUMMARY!$C$12*J448,"-")</f>
        <v>-</v>
      </c>
      <c r="AR448" s="32" t="str">
        <f t="shared" si="123"/>
        <v>-</v>
      </c>
      <c r="AS448" s="32" t="str">
        <f>IF(K448="s",I448*SUMMARY!$I$12,"-")</f>
        <v>-</v>
      </c>
      <c r="AT448" s="32" t="str">
        <f>IF(K448="S",IF(AQ448*SUMMARY!$H$74&gt;AS448,SUMMARY!$H$74*AS448,AQ448),"-")</f>
        <v>-</v>
      </c>
      <c r="AV448" s="32">
        <f t="shared" si="124"/>
        <v>0</v>
      </c>
      <c r="AW448" s="32">
        <f t="shared" si="125"/>
        <v>0</v>
      </c>
      <c r="AX448" s="32">
        <f t="shared" si="126"/>
        <v>0</v>
      </c>
      <c r="BA448" s="32" t="str">
        <f t="shared" si="127"/>
        <v xml:space="preserve"> </v>
      </c>
    </row>
    <row r="449" spans="1:53" ht="15" x14ac:dyDescent="0.2">
      <c r="A449" s="67"/>
      <c r="B449" s="67"/>
      <c r="C449" s="410">
        <f t="shared" si="128"/>
        <v>428</v>
      </c>
      <c r="D449" s="424"/>
      <c r="E449" s="424"/>
      <c r="F449" s="424"/>
      <c r="G449" s="410"/>
      <c r="H449" s="410"/>
      <c r="I449" s="413" t="str">
        <f t="shared" si="129"/>
        <v>-</v>
      </c>
      <c r="J449" s="414" t="str">
        <f>IF(K449="s",(D449+E449)/16*F449/12*SUMMARY!$H$73," ")</f>
        <v xml:space="preserve"> </v>
      </c>
      <c r="K449" s="414" t="str">
        <f>IF(F449&gt;0,IF(B449&lt;SUMMARY!$H$76,"C","S")," ")</f>
        <v xml:space="preserve"> </v>
      </c>
      <c r="L449" s="414" t="str">
        <f t="shared" si="117"/>
        <v>-</v>
      </c>
      <c r="O449" s="175" t="str">
        <f t="shared" si="130"/>
        <v>-</v>
      </c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 t="str">
        <f>IF(K449="s",IF(L449&gt;(SUMMARY!$I$12*I449),L449,0),"- ")</f>
        <v xml:space="preserve">- </v>
      </c>
      <c r="AH449" s="32" t="str">
        <f t="shared" si="131"/>
        <v>OK</v>
      </c>
      <c r="AI449" s="32">
        <f t="shared" si="118"/>
        <v>0</v>
      </c>
      <c r="AJ449" s="421">
        <f t="shared" si="119"/>
        <v>0</v>
      </c>
      <c r="AK449" s="422">
        <f t="shared" si="120"/>
        <v>0</v>
      </c>
      <c r="AL449" s="32">
        <f t="shared" si="121"/>
        <v>0</v>
      </c>
      <c r="AM449" s="32">
        <f t="shared" si="122"/>
        <v>0</v>
      </c>
      <c r="AN449" s="32">
        <f t="shared" si="132"/>
        <v>0</v>
      </c>
      <c r="AO449" s="32" t="b">
        <f t="shared" si="133"/>
        <v>0</v>
      </c>
      <c r="AP449" s="32" t="str">
        <f>IF(K449="c",SUMMARY!$C$13*F449/12,"-")</f>
        <v>-</v>
      </c>
      <c r="AQ449" s="32" t="str">
        <f>IF(K449="s",SUMMARY!$C$12*J449,"-")</f>
        <v>-</v>
      </c>
      <c r="AR449" s="32" t="str">
        <f t="shared" si="123"/>
        <v>-</v>
      </c>
      <c r="AS449" s="32" t="str">
        <f>IF(K449="s",I449*SUMMARY!$I$12,"-")</f>
        <v>-</v>
      </c>
      <c r="AT449" s="32" t="str">
        <f>IF(K449="S",IF(AQ449*SUMMARY!$H$74&gt;AS449,SUMMARY!$H$74*AS449,AQ449),"-")</f>
        <v>-</v>
      </c>
      <c r="AV449" s="32">
        <f t="shared" si="124"/>
        <v>0</v>
      </c>
      <c r="AW449" s="32">
        <f t="shared" si="125"/>
        <v>0</v>
      </c>
      <c r="AX449" s="32">
        <f t="shared" si="126"/>
        <v>0</v>
      </c>
      <c r="BA449" s="32" t="str">
        <f t="shared" si="127"/>
        <v xml:space="preserve"> </v>
      </c>
    </row>
    <row r="450" spans="1:53" ht="15" x14ac:dyDescent="0.2">
      <c r="A450" s="67"/>
      <c r="B450" s="67"/>
      <c r="C450" s="410">
        <f t="shared" si="128"/>
        <v>429</v>
      </c>
      <c r="D450" s="424"/>
      <c r="E450" s="424"/>
      <c r="F450" s="424"/>
      <c r="G450" s="410"/>
      <c r="H450" s="410"/>
      <c r="I450" s="413" t="str">
        <f t="shared" si="129"/>
        <v>-</v>
      </c>
      <c r="J450" s="414" t="str">
        <f>IF(K450="s",(D450+E450)/16*F450/12*SUMMARY!$H$73," ")</f>
        <v xml:space="preserve"> </v>
      </c>
      <c r="K450" s="414" t="str">
        <f>IF(F450&gt;0,IF(B450&lt;SUMMARY!$H$76,"C","S")," ")</f>
        <v xml:space="preserve"> </v>
      </c>
      <c r="L450" s="414" t="str">
        <f t="shared" si="117"/>
        <v>-</v>
      </c>
      <c r="O450" s="175" t="str">
        <f t="shared" si="130"/>
        <v>-</v>
      </c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 t="str">
        <f>IF(K450="s",IF(L450&gt;(SUMMARY!$I$12*I450),L450,0),"- ")</f>
        <v xml:space="preserve">- </v>
      </c>
      <c r="AH450" s="32" t="str">
        <f t="shared" si="131"/>
        <v>OK</v>
      </c>
      <c r="AI450" s="32">
        <f t="shared" si="118"/>
        <v>0</v>
      </c>
      <c r="AJ450" s="421">
        <f t="shared" si="119"/>
        <v>0</v>
      </c>
      <c r="AK450" s="422">
        <f t="shared" si="120"/>
        <v>0</v>
      </c>
      <c r="AL450" s="32">
        <f t="shared" si="121"/>
        <v>0</v>
      </c>
      <c r="AM450" s="32">
        <f t="shared" si="122"/>
        <v>0</v>
      </c>
      <c r="AN450" s="32">
        <f t="shared" si="132"/>
        <v>0</v>
      </c>
      <c r="AO450" s="32" t="b">
        <f t="shared" si="133"/>
        <v>0</v>
      </c>
      <c r="AP450" s="32" t="str">
        <f>IF(K450="c",SUMMARY!$C$13*F450/12,"-")</f>
        <v>-</v>
      </c>
      <c r="AQ450" s="32" t="str">
        <f>IF(K450="s",SUMMARY!$C$12*J450,"-")</f>
        <v>-</v>
      </c>
      <c r="AR450" s="32" t="str">
        <f t="shared" si="123"/>
        <v>-</v>
      </c>
      <c r="AS450" s="32" t="str">
        <f>IF(K450="s",I450*SUMMARY!$I$12,"-")</f>
        <v>-</v>
      </c>
      <c r="AT450" s="32" t="str">
        <f>IF(K450="S",IF(AQ450*SUMMARY!$H$74&gt;AS450,SUMMARY!$H$74*AS450,AQ450),"-")</f>
        <v>-</v>
      </c>
      <c r="AV450" s="32">
        <f t="shared" si="124"/>
        <v>0</v>
      </c>
      <c r="AW450" s="32">
        <f t="shared" si="125"/>
        <v>0</v>
      </c>
      <c r="AX450" s="32">
        <f t="shared" si="126"/>
        <v>0</v>
      </c>
      <c r="BA450" s="32" t="str">
        <f t="shared" si="127"/>
        <v xml:space="preserve"> </v>
      </c>
    </row>
    <row r="451" spans="1:53" ht="15" x14ac:dyDescent="0.2">
      <c r="A451" s="67"/>
      <c r="B451" s="67"/>
      <c r="C451" s="410">
        <f t="shared" si="128"/>
        <v>430</v>
      </c>
      <c r="D451" s="424"/>
      <c r="E451" s="424"/>
      <c r="F451" s="424"/>
      <c r="G451" s="410"/>
      <c r="H451" s="410"/>
      <c r="I451" s="413" t="str">
        <f t="shared" si="129"/>
        <v>-</v>
      </c>
      <c r="J451" s="414" t="str">
        <f>IF(K451="s",(D451+E451)/16*F451/12*SUMMARY!$H$73," ")</f>
        <v xml:space="preserve"> </v>
      </c>
      <c r="K451" s="414" t="str">
        <f>IF(F451&gt;0,IF(B451&lt;SUMMARY!$H$76,"C","S")," ")</f>
        <v xml:space="preserve"> </v>
      </c>
      <c r="L451" s="414" t="str">
        <f t="shared" si="117"/>
        <v>-</v>
      </c>
      <c r="O451" s="175" t="str">
        <f t="shared" si="130"/>
        <v>-</v>
      </c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 t="str">
        <f>IF(K451="s",IF(L451&gt;(SUMMARY!$I$12*I451),L451,0),"- ")</f>
        <v xml:space="preserve">- </v>
      </c>
      <c r="AH451" s="32" t="str">
        <f t="shared" si="131"/>
        <v>OK</v>
      </c>
      <c r="AI451" s="32">
        <f t="shared" si="118"/>
        <v>0</v>
      </c>
      <c r="AJ451" s="421">
        <f t="shared" si="119"/>
        <v>0</v>
      </c>
      <c r="AK451" s="422">
        <f t="shared" si="120"/>
        <v>0</v>
      </c>
      <c r="AL451" s="32">
        <f t="shared" si="121"/>
        <v>0</v>
      </c>
      <c r="AM451" s="32">
        <f t="shared" si="122"/>
        <v>0</v>
      </c>
      <c r="AN451" s="32">
        <f t="shared" si="132"/>
        <v>0</v>
      </c>
      <c r="AO451" s="32" t="b">
        <f t="shared" si="133"/>
        <v>0</v>
      </c>
      <c r="AP451" s="32" t="str">
        <f>IF(K451="c",SUMMARY!$C$13*F451/12,"-")</f>
        <v>-</v>
      </c>
      <c r="AQ451" s="32" t="str">
        <f>IF(K451="s",SUMMARY!$C$12*J451,"-")</f>
        <v>-</v>
      </c>
      <c r="AR451" s="32" t="str">
        <f t="shared" si="123"/>
        <v>-</v>
      </c>
      <c r="AS451" s="32" t="str">
        <f>IF(K451="s",I451*SUMMARY!$I$12,"-")</f>
        <v>-</v>
      </c>
      <c r="AT451" s="32" t="str">
        <f>IF(K451="S",IF(AQ451*SUMMARY!$H$74&gt;AS451,SUMMARY!$H$74*AS451,AQ451),"-")</f>
        <v>-</v>
      </c>
      <c r="AV451" s="32">
        <f t="shared" si="124"/>
        <v>0</v>
      </c>
      <c r="AW451" s="32">
        <f t="shared" si="125"/>
        <v>0</v>
      </c>
      <c r="AX451" s="32">
        <f t="shared" si="126"/>
        <v>0</v>
      </c>
      <c r="BA451" s="32" t="str">
        <f t="shared" si="127"/>
        <v xml:space="preserve"> </v>
      </c>
    </row>
    <row r="452" spans="1:53" ht="15" x14ac:dyDescent="0.2">
      <c r="A452" s="67"/>
      <c r="B452" s="67"/>
      <c r="C452" s="410">
        <f t="shared" si="128"/>
        <v>431</v>
      </c>
      <c r="D452" s="424"/>
      <c r="E452" s="424"/>
      <c r="F452" s="424"/>
      <c r="G452" s="410"/>
      <c r="H452" s="410"/>
      <c r="I452" s="413" t="str">
        <f t="shared" si="129"/>
        <v>-</v>
      </c>
      <c r="J452" s="414" t="str">
        <f>IF(K452="s",(D452+E452)/16*F452/12*SUMMARY!$H$73," ")</f>
        <v xml:space="preserve"> </v>
      </c>
      <c r="K452" s="414" t="str">
        <f>IF(F452&gt;0,IF(B452&lt;SUMMARY!$H$76,"C","S")," ")</f>
        <v xml:space="preserve"> </v>
      </c>
      <c r="L452" s="414" t="str">
        <f t="shared" si="117"/>
        <v>-</v>
      </c>
      <c r="O452" s="175" t="str">
        <f t="shared" si="130"/>
        <v>-</v>
      </c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 t="str">
        <f>IF(K452="s",IF(L452&gt;(SUMMARY!$I$12*I452),L452,0),"- ")</f>
        <v xml:space="preserve">- </v>
      </c>
      <c r="AH452" s="32" t="str">
        <f t="shared" si="131"/>
        <v>OK</v>
      </c>
      <c r="AI452" s="32">
        <f t="shared" si="118"/>
        <v>0</v>
      </c>
      <c r="AJ452" s="421">
        <f t="shared" si="119"/>
        <v>0</v>
      </c>
      <c r="AK452" s="422">
        <f t="shared" si="120"/>
        <v>0</v>
      </c>
      <c r="AL452" s="32">
        <f t="shared" si="121"/>
        <v>0</v>
      </c>
      <c r="AM452" s="32">
        <f t="shared" si="122"/>
        <v>0</v>
      </c>
      <c r="AN452" s="32">
        <f t="shared" si="132"/>
        <v>0</v>
      </c>
      <c r="AO452" s="32" t="b">
        <f t="shared" si="133"/>
        <v>0</v>
      </c>
      <c r="AP452" s="32" t="str">
        <f>IF(K452="c",SUMMARY!$C$13*F452/12,"-")</f>
        <v>-</v>
      </c>
      <c r="AQ452" s="32" t="str">
        <f>IF(K452="s",SUMMARY!$C$12*J452,"-")</f>
        <v>-</v>
      </c>
      <c r="AR452" s="32" t="str">
        <f t="shared" si="123"/>
        <v>-</v>
      </c>
      <c r="AS452" s="32" t="str">
        <f>IF(K452="s",I452*SUMMARY!$I$12,"-")</f>
        <v>-</v>
      </c>
      <c r="AT452" s="32" t="str">
        <f>IF(K452="S",IF(AQ452*SUMMARY!$H$74&gt;AS452,SUMMARY!$H$74*AS452,AQ452),"-")</f>
        <v>-</v>
      </c>
      <c r="AV452" s="32">
        <f t="shared" si="124"/>
        <v>0</v>
      </c>
      <c r="AW452" s="32">
        <f t="shared" si="125"/>
        <v>0</v>
      </c>
      <c r="AX452" s="32">
        <f t="shared" si="126"/>
        <v>0</v>
      </c>
      <c r="BA452" s="32" t="str">
        <f t="shared" si="127"/>
        <v xml:space="preserve"> </v>
      </c>
    </row>
    <row r="453" spans="1:53" ht="15" x14ac:dyDescent="0.2">
      <c r="A453" s="67"/>
      <c r="B453" s="67"/>
      <c r="C453" s="410">
        <f t="shared" si="128"/>
        <v>432</v>
      </c>
      <c r="D453" s="424"/>
      <c r="E453" s="424"/>
      <c r="F453" s="424"/>
      <c r="G453" s="410"/>
      <c r="H453" s="410"/>
      <c r="I453" s="413" t="str">
        <f t="shared" si="129"/>
        <v>-</v>
      </c>
      <c r="J453" s="414" t="str">
        <f>IF(K453="s",(D453+E453)/16*F453/12*SUMMARY!$H$73," ")</f>
        <v xml:space="preserve"> </v>
      </c>
      <c r="K453" s="414" t="str">
        <f>IF(F453&gt;0,IF(B453&lt;SUMMARY!$H$76,"C","S")," ")</f>
        <v xml:space="preserve"> </v>
      </c>
      <c r="L453" s="414" t="str">
        <f t="shared" si="117"/>
        <v>-</v>
      </c>
      <c r="O453" s="175" t="str">
        <f t="shared" si="130"/>
        <v>-</v>
      </c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 t="str">
        <f>IF(K453="s",IF(L453&gt;(SUMMARY!$I$12*I453),L453,0),"- ")</f>
        <v xml:space="preserve">- </v>
      </c>
      <c r="AH453" s="32" t="str">
        <f t="shared" si="131"/>
        <v>OK</v>
      </c>
      <c r="AI453" s="32">
        <f t="shared" si="118"/>
        <v>0</v>
      </c>
      <c r="AJ453" s="421">
        <f t="shared" si="119"/>
        <v>0</v>
      </c>
      <c r="AK453" s="422">
        <f t="shared" si="120"/>
        <v>0</v>
      </c>
      <c r="AL453" s="32">
        <f t="shared" si="121"/>
        <v>0</v>
      </c>
      <c r="AM453" s="32">
        <f t="shared" si="122"/>
        <v>0</v>
      </c>
      <c r="AN453" s="32">
        <f t="shared" si="132"/>
        <v>0</v>
      </c>
      <c r="AO453" s="32" t="b">
        <f t="shared" si="133"/>
        <v>0</v>
      </c>
      <c r="AP453" s="32" t="str">
        <f>IF(K453="c",SUMMARY!$C$13*F453/12,"-")</f>
        <v>-</v>
      </c>
      <c r="AQ453" s="32" t="str">
        <f>IF(K453="s",SUMMARY!$C$12*J453,"-")</f>
        <v>-</v>
      </c>
      <c r="AR453" s="32" t="str">
        <f t="shared" si="123"/>
        <v>-</v>
      </c>
      <c r="AS453" s="32" t="str">
        <f>IF(K453="s",I453*SUMMARY!$I$12,"-")</f>
        <v>-</v>
      </c>
      <c r="AT453" s="32" t="str">
        <f>IF(K453="S",IF(AQ453*SUMMARY!$H$74&gt;AS453,SUMMARY!$H$74*AS453,AQ453),"-")</f>
        <v>-</v>
      </c>
      <c r="AV453" s="32">
        <f t="shared" si="124"/>
        <v>0</v>
      </c>
      <c r="AW453" s="32">
        <f t="shared" si="125"/>
        <v>0</v>
      </c>
      <c r="AX453" s="32">
        <f t="shared" si="126"/>
        <v>0</v>
      </c>
      <c r="BA453" s="32" t="str">
        <f t="shared" si="127"/>
        <v xml:space="preserve"> </v>
      </c>
    </row>
    <row r="454" spans="1:53" ht="15" x14ac:dyDescent="0.2">
      <c r="A454" s="67"/>
      <c r="B454" s="67"/>
      <c r="C454" s="410">
        <f t="shared" si="128"/>
        <v>433</v>
      </c>
      <c r="D454" s="424"/>
      <c r="E454" s="424"/>
      <c r="F454" s="424"/>
      <c r="G454" s="410"/>
      <c r="H454" s="410"/>
      <c r="I454" s="413" t="str">
        <f t="shared" si="129"/>
        <v>-</v>
      </c>
      <c r="J454" s="414" t="str">
        <f>IF(K454="s",(D454+E454)/16*F454/12*SUMMARY!$H$73," ")</f>
        <v xml:space="preserve"> </v>
      </c>
      <c r="K454" s="414" t="str">
        <f>IF(F454&gt;0,IF(B454&lt;SUMMARY!$H$76,"C","S")," ")</f>
        <v xml:space="preserve"> </v>
      </c>
      <c r="L454" s="414" t="str">
        <f t="shared" si="117"/>
        <v>-</v>
      </c>
      <c r="O454" s="175" t="str">
        <f t="shared" si="130"/>
        <v>-</v>
      </c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 t="str">
        <f>IF(K454="s",IF(L454&gt;(SUMMARY!$I$12*I454),L454,0),"- ")</f>
        <v xml:space="preserve">- </v>
      </c>
      <c r="AH454" s="32" t="str">
        <f t="shared" si="131"/>
        <v>OK</v>
      </c>
      <c r="AI454" s="32">
        <f t="shared" si="118"/>
        <v>0</v>
      </c>
      <c r="AJ454" s="421">
        <f t="shared" si="119"/>
        <v>0</v>
      </c>
      <c r="AK454" s="422">
        <f t="shared" si="120"/>
        <v>0</v>
      </c>
      <c r="AL454" s="32">
        <f t="shared" si="121"/>
        <v>0</v>
      </c>
      <c r="AM454" s="32">
        <f t="shared" si="122"/>
        <v>0</v>
      </c>
      <c r="AN454" s="32">
        <f t="shared" si="132"/>
        <v>0</v>
      </c>
      <c r="AO454" s="32" t="b">
        <f t="shared" si="133"/>
        <v>0</v>
      </c>
      <c r="AP454" s="32" t="str">
        <f>IF(K454="c",SUMMARY!$C$13*F454/12,"-")</f>
        <v>-</v>
      </c>
      <c r="AQ454" s="32" t="str">
        <f>IF(K454="s",SUMMARY!$C$12*J454,"-")</f>
        <v>-</v>
      </c>
      <c r="AR454" s="32" t="str">
        <f t="shared" si="123"/>
        <v>-</v>
      </c>
      <c r="AS454" s="32" t="str">
        <f>IF(K454="s",I454*SUMMARY!$I$12,"-")</f>
        <v>-</v>
      </c>
      <c r="AT454" s="32" t="str">
        <f>IF(K454="S",IF(AQ454*SUMMARY!$H$74&gt;AS454,SUMMARY!$H$74*AS454,AQ454),"-")</f>
        <v>-</v>
      </c>
      <c r="AV454" s="32">
        <f t="shared" si="124"/>
        <v>0</v>
      </c>
      <c r="AW454" s="32">
        <f t="shared" si="125"/>
        <v>0</v>
      </c>
      <c r="AX454" s="32">
        <f t="shared" si="126"/>
        <v>0</v>
      </c>
      <c r="BA454" s="32" t="str">
        <f t="shared" si="127"/>
        <v xml:space="preserve"> </v>
      </c>
    </row>
    <row r="455" spans="1:53" ht="15" x14ac:dyDescent="0.2">
      <c r="A455" s="67"/>
      <c r="B455" s="67"/>
      <c r="C455" s="410">
        <f t="shared" si="128"/>
        <v>434</v>
      </c>
      <c r="D455" s="424"/>
      <c r="E455" s="424"/>
      <c r="F455" s="424"/>
      <c r="G455" s="410"/>
      <c r="H455" s="410"/>
      <c r="I455" s="413" t="str">
        <f t="shared" si="129"/>
        <v>-</v>
      </c>
      <c r="J455" s="414" t="str">
        <f>IF(K455="s",(D455+E455)/16*F455/12*SUMMARY!$H$73," ")</f>
        <v xml:space="preserve"> </v>
      </c>
      <c r="K455" s="414" t="str">
        <f>IF(F455&gt;0,IF(B455&lt;SUMMARY!$H$76,"C","S")," ")</f>
        <v xml:space="preserve"> </v>
      </c>
      <c r="L455" s="414" t="str">
        <f t="shared" si="117"/>
        <v>-</v>
      </c>
      <c r="O455" s="175" t="str">
        <f t="shared" si="130"/>
        <v>-</v>
      </c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 t="str">
        <f>IF(K455="s",IF(L455&gt;(SUMMARY!$I$12*I455),L455,0),"- ")</f>
        <v xml:space="preserve">- </v>
      </c>
      <c r="AH455" s="32" t="str">
        <f t="shared" si="131"/>
        <v>OK</v>
      </c>
      <c r="AI455" s="32">
        <f t="shared" si="118"/>
        <v>0</v>
      </c>
      <c r="AJ455" s="421">
        <f t="shared" si="119"/>
        <v>0</v>
      </c>
      <c r="AK455" s="422">
        <f t="shared" si="120"/>
        <v>0</v>
      </c>
      <c r="AL455" s="32">
        <f t="shared" si="121"/>
        <v>0</v>
      </c>
      <c r="AM455" s="32">
        <f t="shared" si="122"/>
        <v>0</v>
      </c>
      <c r="AN455" s="32">
        <f t="shared" si="132"/>
        <v>0</v>
      </c>
      <c r="AO455" s="32" t="b">
        <f t="shared" si="133"/>
        <v>0</v>
      </c>
      <c r="AP455" s="32" t="str">
        <f>IF(K455="c",SUMMARY!$C$13*F455/12,"-")</f>
        <v>-</v>
      </c>
      <c r="AQ455" s="32" t="str">
        <f>IF(K455="s",SUMMARY!$C$12*J455,"-")</f>
        <v>-</v>
      </c>
      <c r="AR455" s="32" t="str">
        <f t="shared" si="123"/>
        <v>-</v>
      </c>
      <c r="AS455" s="32" t="str">
        <f>IF(K455="s",I455*SUMMARY!$I$12,"-")</f>
        <v>-</v>
      </c>
      <c r="AT455" s="32" t="str">
        <f>IF(K455="S",IF(AQ455*SUMMARY!$H$74&gt;AS455,SUMMARY!$H$74*AS455,AQ455),"-")</f>
        <v>-</v>
      </c>
      <c r="AV455" s="32">
        <f t="shared" si="124"/>
        <v>0</v>
      </c>
      <c r="AW455" s="32">
        <f t="shared" si="125"/>
        <v>0</v>
      </c>
      <c r="AX455" s="32">
        <f t="shared" si="126"/>
        <v>0</v>
      </c>
      <c r="BA455" s="32" t="str">
        <f t="shared" si="127"/>
        <v xml:space="preserve"> </v>
      </c>
    </row>
    <row r="456" spans="1:53" ht="15" x14ac:dyDescent="0.2">
      <c r="A456" s="67"/>
      <c r="B456" s="67"/>
      <c r="C456" s="410">
        <f t="shared" si="128"/>
        <v>435</v>
      </c>
      <c r="D456" s="424"/>
      <c r="E456" s="424"/>
      <c r="F456" s="424"/>
      <c r="G456" s="410"/>
      <c r="H456" s="410"/>
      <c r="I456" s="413" t="str">
        <f t="shared" si="129"/>
        <v>-</v>
      </c>
      <c r="J456" s="414" t="str">
        <f>IF(K456="s",(D456+E456)/16*F456/12*SUMMARY!$H$73," ")</f>
        <v xml:space="preserve"> </v>
      </c>
      <c r="K456" s="414" t="str">
        <f>IF(F456&gt;0,IF(B456&lt;SUMMARY!$H$76,"C","S")," ")</f>
        <v xml:space="preserve"> </v>
      </c>
      <c r="L456" s="414" t="str">
        <f t="shared" si="117"/>
        <v>-</v>
      </c>
      <c r="O456" s="175" t="str">
        <f t="shared" si="130"/>
        <v>-</v>
      </c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 t="str">
        <f>IF(K456="s",IF(L456&gt;(SUMMARY!$I$12*I456),L456,0),"- ")</f>
        <v xml:space="preserve">- </v>
      </c>
      <c r="AH456" s="32" t="str">
        <f t="shared" si="131"/>
        <v>OK</v>
      </c>
      <c r="AI456" s="32">
        <f t="shared" si="118"/>
        <v>0</v>
      </c>
      <c r="AJ456" s="421">
        <f t="shared" si="119"/>
        <v>0</v>
      </c>
      <c r="AK456" s="422">
        <f t="shared" si="120"/>
        <v>0</v>
      </c>
      <c r="AL456" s="32">
        <f t="shared" si="121"/>
        <v>0</v>
      </c>
      <c r="AM456" s="32">
        <f t="shared" si="122"/>
        <v>0</v>
      </c>
      <c r="AN456" s="32">
        <f t="shared" si="132"/>
        <v>0</v>
      </c>
      <c r="AO456" s="32" t="b">
        <f t="shared" si="133"/>
        <v>0</v>
      </c>
      <c r="AP456" s="32" t="str">
        <f>IF(K456="c",SUMMARY!$C$13*F456/12,"-")</f>
        <v>-</v>
      </c>
      <c r="AQ456" s="32" t="str">
        <f>IF(K456="s",SUMMARY!$C$12*J456,"-")</f>
        <v>-</v>
      </c>
      <c r="AR456" s="32" t="str">
        <f t="shared" si="123"/>
        <v>-</v>
      </c>
      <c r="AS456" s="32" t="str">
        <f>IF(K456="s",I456*SUMMARY!$I$12,"-")</f>
        <v>-</v>
      </c>
      <c r="AT456" s="32" t="str">
        <f>IF(K456="S",IF(AQ456*SUMMARY!$H$74&gt;AS456,SUMMARY!$H$74*AS456,AQ456),"-")</f>
        <v>-</v>
      </c>
      <c r="AV456" s="32">
        <f t="shared" si="124"/>
        <v>0</v>
      </c>
      <c r="AW456" s="32">
        <f t="shared" si="125"/>
        <v>0</v>
      </c>
      <c r="AX456" s="32">
        <f t="shared" si="126"/>
        <v>0</v>
      </c>
      <c r="BA456" s="32" t="str">
        <f t="shared" si="127"/>
        <v xml:space="preserve"> </v>
      </c>
    </row>
    <row r="457" spans="1:53" ht="15" x14ac:dyDescent="0.2">
      <c r="A457" s="67"/>
      <c r="B457" s="67"/>
      <c r="C457" s="410">
        <f t="shared" si="128"/>
        <v>436</v>
      </c>
      <c r="D457" s="424"/>
      <c r="E457" s="424"/>
      <c r="F457" s="424"/>
      <c r="G457" s="410"/>
      <c r="H457" s="410"/>
      <c r="I457" s="413" t="str">
        <f t="shared" si="129"/>
        <v>-</v>
      </c>
      <c r="J457" s="414" t="str">
        <f>IF(K457="s",(D457+E457)/16*F457/12*SUMMARY!$H$73," ")</f>
        <v xml:space="preserve"> </v>
      </c>
      <c r="K457" s="414" t="str">
        <f>IF(F457&gt;0,IF(B457&lt;SUMMARY!$H$76,"C","S")," ")</f>
        <v xml:space="preserve"> </v>
      </c>
      <c r="L457" s="414" t="str">
        <f t="shared" si="117"/>
        <v>-</v>
      </c>
      <c r="O457" s="175" t="str">
        <f t="shared" si="130"/>
        <v>-</v>
      </c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 t="str">
        <f>IF(K457="s",IF(L457&gt;(SUMMARY!$I$12*I457),L457,0),"- ")</f>
        <v xml:space="preserve">- </v>
      </c>
      <c r="AH457" s="32" t="str">
        <f t="shared" si="131"/>
        <v>OK</v>
      </c>
      <c r="AI457" s="32">
        <f t="shared" si="118"/>
        <v>0</v>
      </c>
      <c r="AJ457" s="421">
        <f t="shared" si="119"/>
        <v>0</v>
      </c>
      <c r="AK457" s="422">
        <f t="shared" si="120"/>
        <v>0</v>
      </c>
      <c r="AL457" s="32">
        <f t="shared" si="121"/>
        <v>0</v>
      </c>
      <c r="AM457" s="32">
        <f t="shared" si="122"/>
        <v>0</v>
      </c>
      <c r="AN457" s="32">
        <f t="shared" si="132"/>
        <v>0</v>
      </c>
      <c r="AO457" s="32" t="b">
        <f t="shared" si="133"/>
        <v>0</v>
      </c>
      <c r="AP457" s="32" t="str">
        <f>IF(K457="c",SUMMARY!$C$13*F457/12,"-")</f>
        <v>-</v>
      </c>
      <c r="AQ457" s="32" t="str">
        <f>IF(K457="s",SUMMARY!$C$12*J457,"-")</f>
        <v>-</v>
      </c>
      <c r="AR457" s="32" t="str">
        <f t="shared" si="123"/>
        <v>-</v>
      </c>
      <c r="AS457" s="32" t="str">
        <f>IF(K457="s",I457*SUMMARY!$I$12,"-")</f>
        <v>-</v>
      </c>
      <c r="AT457" s="32" t="str">
        <f>IF(K457="S",IF(AQ457*SUMMARY!$H$74&gt;AS457,SUMMARY!$H$74*AS457,AQ457),"-")</f>
        <v>-</v>
      </c>
      <c r="AV457" s="32">
        <f t="shared" si="124"/>
        <v>0</v>
      </c>
      <c r="AW457" s="32">
        <f t="shared" si="125"/>
        <v>0</v>
      </c>
      <c r="AX457" s="32">
        <f t="shared" si="126"/>
        <v>0</v>
      </c>
      <c r="BA457" s="32" t="str">
        <f t="shared" si="127"/>
        <v xml:space="preserve"> </v>
      </c>
    </row>
    <row r="458" spans="1:53" ht="15" x14ac:dyDescent="0.2">
      <c r="A458" s="67"/>
      <c r="B458" s="67"/>
      <c r="C458" s="410">
        <f t="shared" si="128"/>
        <v>437</v>
      </c>
      <c r="D458" s="424"/>
      <c r="E458" s="424"/>
      <c r="F458" s="424"/>
      <c r="G458" s="410"/>
      <c r="H458" s="410"/>
      <c r="I458" s="413" t="str">
        <f t="shared" si="129"/>
        <v>-</v>
      </c>
      <c r="J458" s="414" t="str">
        <f>IF(K458="s",(D458+E458)/16*F458/12*SUMMARY!$H$73," ")</f>
        <v xml:space="preserve"> </v>
      </c>
      <c r="K458" s="414" t="str">
        <f>IF(F458&gt;0,IF(B458&lt;SUMMARY!$H$76,"C","S")," ")</f>
        <v xml:space="preserve"> </v>
      </c>
      <c r="L458" s="414" t="str">
        <f t="shared" si="117"/>
        <v>-</v>
      </c>
      <c r="O458" s="175" t="str">
        <f t="shared" si="130"/>
        <v>-</v>
      </c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 t="str">
        <f>IF(K458="s",IF(L458&gt;(SUMMARY!$I$12*I458),L458,0),"- ")</f>
        <v xml:space="preserve">- </v>
      </c>
      <c r="AH458" s="32" t="str">
        <f t="shared" si="131"/>
        <v>OK</v>
      </c>
      <c r="AI458" s="32">
        <f t="shared" si="118"/>
        <v>0</v>
      </c>
      <c r="AJ458" s="421">
        <f t="shared" si="119"/>
        <v>0</v>
      </c>
      <c r="AK458" s="422">
        <f t="shared" si="120"/>
        <v>0</v>
      </c>
      <c r="AL458" s="32">
        <f t="shared" si="121"/>
        <v>0</v>
      </c>
      <c r="AM458" s="32">
        <f t="shared" si="122"/>
        <v>0</v>
      </c>
      <c r="AN458" s="32">
        <f t="shared" si="132"/>
        <v>0</v>
      </c>
      <c r="AO458" s="32" t="b">
        <f t="shared" si="133"/>
        <v>0</v>
      </c>
      <c r="AP458" s="32" t="str">
        <f>IF(K458="c",SUMMARY!$C$13*F458/12,"-")</f>
        <v>-</v>
      </c>
      <c r="AQ458" s="32" t="str">
        <f>IF(K458="s",SUMMARY!$C$12*J458,"-")</f>
        <v>-</v>
      </c>
      <c r="AR458" s="32" t="str">
        <f t="shared" si="123"/>
        <v>-</v>
      </c>
      <c r="AS458" s="32" t="str">
        <f>IF(K458="s",I458*SUMMARY!$I$12,"-")</f>
        <v>-</v>
      </c>
      <c r="AT458" s="32" t="str">
        <f>IF(K458="S",IF(AQ458*SUMMARY!$H$74&gt;AS458,SUMMARY!$H$74*AS458,AQ458),"-")</f>
        <v>-</v>
      </c>
      <c r="AV458" s="32">
        <f t="shared" si="124"/>
        <v>0</v>
      </c>
      <c r="AW458" s="32">
        <f t="shared" si="125"/>
        <v>0</v>
      </c>
      <c r="AX458" s="32">
        <f t="shared" si="126"/>
        <v>0</v>
      </c>
      <c r="BA458" s="32" t="str">
        <f t="shared" si="127"/>
        <v xml:space="preserve"> </v>
      </c>
    </row>
    <row r="459" spans="1:53" ht="15" x14ac:dyDescent="0.2">
      <c r="A459" s="67"/>
      <c r="B459" s="67"/>
      <c r="C459" s="410">
        <f t="shared" si="128"/>
        <v>438</v>
      </c>
      <c r="D459" s="424"/>
      <c r="E459" s="424"/>
      <c r="F459" s="424"/>
      <c r="G459" s="410"/>
      <c r="H459" s="410"/>
      <c r="I459" s="413" t="str">
        <f t="shared" si="129"/>
        <v>-</v>
      </c>
      <c r="J459" s="414" t="str">
        <f>IF(K459="s",(D459+E459)/16*F459/12*SUMMARY!$H$73," ")</f>
        <v xml:space="preserve"> </v>
      </c>
      <c r="K459" s="414" t="str">
        <f>IF(F459&gt;0,IF(B459&lt;SUMMARY!$H$76,"C","S")," ")</f>
        <v xml:space="preserve"> </v>
      </c>
      <c r="L459" s="414" t="str">
        <f t="shared" si="117"/>
        <v>-</v>
      </c>
      <c r="O459" s="175" t="str">
        <f t="shared" si="130"/>
        <v>-</v>
      </c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 t="str">
        <f>IF(K459="s",IF(L459&gt;(SUMMARY!$I$12*I459),L459,0),"- ")</f>
        <v xml:space="preserve">- </v>
      </c>
      <c r="AH459" s="32" t="str">
        <f t="shared" si="131"/>
        <v>OK</v>
      </c>
      <c r="AI459" s="32">
        <f t="shared" si="118"/>
        <v>0</v>
      </c>
      <c r="AJ459" s="421">
        <f t="shared" si="119"/>
        <v>0</v>
      </c>
      <c r="AK459" s="422">
        <f t="shared" si="120"/>
        <v>0</v>
      </c>
      <c r="AL459" s="32">
        <f t="shared" si="121"/>
        <v>0</v>
      </c>
      <c r="AM459" s="32">
        <f t="shared" si="122"/>
        <v>0</v>
      </c>
      <c r="AN459" s="32">
        <f t="shared" si="132"/>
        <v>0</v>
      </c>
      <c r="AO459" s="32" t="b">
        <f t="shared" si="133"/>
        <v>0</v>
      </c>
      <c r="AP459" s="32" t="str">
        <f>IF(K459="c",SUMMARY!$C$13*F459/12,"-")</f>
        <v>-</v>
      </c>
      <c r="AQ459" s="32" t="str">
        <f>IF(K459="s",SUMMARY!$C$12*J459,"-")</f>
        <v>-</v>
      </c>
      <c r="AR459" s="32" t="str">
        <f t="shared" si="123"/>
        <v>-</v>
      </c>
      <c r="AS459" s="32" t="str">
        <f>IF(K459="s",I459*SUMMARY!$I$12,"-")</f>
        <v>-</v>
      </c>
      <c r="AT459" s="32" t="str">
        <f>IF(K459="S",IF(AQ459*SUMMARY!$H$74&gt;AS459,SUMMARY!$H$74*AS459,AQ459),"-")</f>
        <v>-</v>
      </c>
      <c r="AV459" s="32">
        <f t="shared" si="124"/>
        <v>0</v>
      </c>
      <c r="AW459" s="32">
        <f t="shared" si="125"/>
        <v>0</v>
      </c>
      <c r="AX459" s="32">
        <f t="shared" si="126"/>
        <v>0</v>
      </c>
      <c r="BA459" s="32" t="str">
        <f t="shared" si="127"/>
        <v xml:space="preserve"> </v>
      </c>
    </row>
    <row r="460" spans="1:53" ht="15" x14ac:dyDescent="0.2">
      <c r="A460" s="67"/>
      <c r="B460" s="67"/>
      <c r="C460" s="410">
        <f t="shared" si="128"/>
        <v>439</v>
      </c>
      <c r="D460" s="424"/>
      <c r="E460" s="424"/>
      <c r="F460" s="424"/>
      <c r="G460" s="410"/>
      <c r="H460" s="410"/>
      <c r="I460" s="413" t="str">
        <f t="shared" si="129"/>
        <v>-</v>
      </c>
      <c r="J460" s="414" t="str">
        <f>IF(K460="s",(D460+E460)/16*F460/12*SUMMARY!$H$73," ")</f>
        <v xml:space="preserve"> </v>
      </c>
      <c r="K460" s="414" t="str">
        <f>IF(F460&gt;0,IF(B460&lt;SUMMARY!$H$76,"C","S")," ")</f>
        <v xml:space="preserve"> </v>
      </c>
      <c r="L460" s="414" t="str">
        <f t="shared" si="117"/>
        <v>-</v>
      </c>
      <c r="O460" s="175" t="str">
        <f t="shared" si="130"/>
        <v>-</v>
      </c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 t="str">
        <f>IF(K460="s",IF(L460&gt;(SUMMARY!$I$12*I460),L460,0),"- ")</f>
        <v xml:space="preserve">- </v>
      </c>
      <c r="AH460" s="32" t="str">
        <f t="shared" si="131"/>
        <v>OK</v>
      </c>
      <c r="AI460" s="32">
        <f t="shared" si="118"/>
        <v>0</v>
      </c>
      <c r="AJ460" s="421">
        <f t="shared" si="119"/>
        <v>0</v>
      </c>
      <c r="AK460" s="422">
        <f t="shared" si="120"/>
        <v>0</v>
      </c>
      <c r="AL460" s="32">
        <f t="shared" si="121"/>
        <v>0</v>
      </c>
      <c r="AM460" s="32">
        <f t="shared" si="122"/>
        <v>0</v>
      </c>
      <c r="AN460" s="32">
        <f t="shared" si="132"/>
        <v>0</v>
      </c>
      <c r="AO460" s="32" t="b">
        <f t="shared" si="133"/>
        <v>0</v>
      </c>
      <c r="AP460" s="32" t="str">
        <f>IF(K460="c",SUMMARY!$C$13*F460/12,"-")</f>
        <v>-</v>
      </c>
      <c r="AQ460" s="32" t="str">
        <f>IF(K460="s",SUMMARY!$C$12*J460,"-")</f>
        <v>-</v>
      </c>
      <c r="AR460" s="32" t="str">
        <f t="shared" si="123"/>
        <v>-</v>
      </c>
      <c r="AS460" s="32" t="str">
        <f>IF(K460="s",I460*SUMMARY!$I$12,"-")</f>
        <v>-</v>
      </c>
      <c r="AT460" s="32" t="str">
        <f>IF(K460="S",IF(AQ460*SUMMARY!$H$74&gt;AS460,SUMMARY!$H$74*AS460,AQ460),"-")</f>
        <v>-</v>
      </c>
      <c r="AV460" s="32">
        <f t="shared" si="124"/>
        <v>0</v>
      </c>
      <c r="AW460" s="32">
        <f t="shared" si="125"/>
        <v>0</v>
      </c>
      <c r="AX460" s="32">
        <f t="shared" si="126"/>
        <v>0</v>
      </c>
      <c r="BA460" s="32" t="str">
        <f t="shared" si="127"/>
        <v xml:space="preserve"> </v>
      </c>
    </row>
    <row r="461" spans="1:53" ht="15" x14ac:dyDescent="0.2">
      <c r="A461" s="67"/>
      <c r="B461" s="67"/>
      <c r="C461" s="410">
        <f>C460+1</f>
        <v>440</v>
      </c>
      <c r="D461" s="424"/>
      <c r="E461" s="424"/>
      <c r="F461" s="424"/>
      <c r="G461" s="410"/>
      <c r="H461" s="410"/>
      <c r="I461" s="413" t="str">
        <f t="shared" si="129"/>
        <v>-</v>
      </c>
      <c r="J461" s="414" t="str">
        <f>IF(K461="s",(D461+E461)/16*F461/12*SUMMARY!$H$73," ")</f>
        <v xml:space="preserve"> </v>
      </c>
      <c r="K461" s="414" t="str">
        <f>IF(F461&gt;0,IF(B461&lt;SUMMARY!$H$76,"C","S")," ")</f>
        <v xml:space="preserve"> </v>
      </c>
      <c r="L461" s="414" t="str">
        <f t="shared" si="117"/>
        <v>-</v>
      </c>
      <c r="O461" s="175" t="str">
        <f t="shared" si="130"/>
        <v>-</v>
      </c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 t="str">
        <f>IF(K461="s",IF(L461&gt;(SUMMARY!$I$12*I461),L461,0),"- ")</f>
        <v xml:space="preserve">- </v>
      </c>
      <c r="AH461" s="32" t="str">
        <f t="shared" si="131"/>
        <v>OK</v>
      </c>
      <c r="AI461" s="32">
        <f t="shared" si="118"/>
        <v>0</v>
      </c>
      <c r="AJ461" s="421">
        <f t="shared" si="119"/>
        <v>0</v>
      </c>
      <c r="AK461" s="422">
        <f t="shared" si="120"/>
        <v>0</v>
      </c>
      <c r="AL461" s="32">
        <f t="shared" si="121"/>
        <v>0</v>
      </c>
      <c r="AM461" s="32">
        <f t="shared" si="122"/>
        <v>0</v>
      </c>
      <c r="AN461" s="32">
        <f t="shared" si="132"/>
        <v>0</v>
      </c>
      <c r="AO461" s="32" t="b">
        <f t="shared" si="133"/>
        <v>0</v>
      </c>
      <c r="AP461" s="32" t="str">
        <f>IF(K461="c",SUMMARY!$C$13*F461/12,"-")</f>
        <v>-</v>
      </c>
      <c r="AQ461" s="32" t="str">
        <f>IF(K461="s",SUMMARY!$C$12*J461,"-")</f>
        <v>-</v>
      </c>
      <c r="AR461" s="32" t="str">
        <f t="shared" si="123"/>
        <v>-</v>
      </c>
      <c r="AS461" s="32" t="str">
        <f>IF(K461="s",I461*SUMMARY!$I$12,"-")</f>
        <v>-</v>
      </c>
      <c r="AT461" s="32" t="str">
        <f>IF(K461="S",IF(AQ461*SUMMARY!$H$74&gt;AS461,SUMMARY!$H$74*AS461,AQ461),"-")</f>
        <v>-</v>
      </c>
      <c r="AV461" s="32">
        <f t="shared" si="124"/>
        <v>0</v>
      </c>
      <c r="AW461" s="32">
        <f t="shared" si="125"/>
        <v>0</v>
      </c>
      <c r="AX461" s="32">
        <f t="shared" si="126"/>
        <v>0</v>
      </c>
      <c r="BA461" s="32" t="str">
        <f t="shared" si="127"/>
        <v xml:space="preserve"> </v>
      </c>
    </row>
    <row r="462" spans="1:53" ht="15" x14ac:dyDescent="0.2">
      <c r="A462" s="67"/>
      <c r="B462" s="67"/>
      <c r="C462" s="410">
        <f>C461+1</f>
        <v>441</v>
      </c>
      <c r="D462" s="424"/>
      <c r="E462" s="424"/>
      <c r="F462" s="424"/>
      <c r="G462" s="410"/>
      <c r="H462" s="410"/>
      <c r="I462" s="413" t="str">
        <f t="shared" si="129"/>
        <v>-</v>
      </c>
      <c r="J462" s="414" t="str">
        <f>IF(K462="s",(D462+E462)/16*F462/12*SUMMARY!$H$73," ")</f>
        <v xml:space="preserve"> </v>
      </c>
      <c r="K462" s="414" t="str">
        <f>IF(F462&gt;0,IF(B462&lt;SUMMARY!$H$76,"C","S")," ")</f>
        <v xml:space="preserve"> </v>
      </c>
      <c r="L462" s="414" t="str">
        <f t="shared" si="117"/>
        <v>-</v>
      </c>
      <c r="O462" s="175" t="str">
        <f t="shared" si="130"/>
        <v>-</v>
      </c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 t="str">
        <f>IF(K462="s",IF(L462&gt;(SUMMARY!$I$12*I462),L462,0),"- ")</f>
        <v xml:space="preserve">- </v>
      </c>
      <c r="AH462" s="32" t="str">
        <f t="shared" si="131"/>
        <v>OK</v>
      </c>
      <c r="AI462" s="32">
        <f t="shared" si="118"/>
        <v>0</v>
      </c>
      <c r="AJ462" s="421">
        <f t="shared" si="119"/>
        <v>0</v>
      </c>
      <c r="AK462" s="422">
        <f t="shared" si="120"/>
        <v>0</v>
      </c>
      <c r="AL462" s="32">
        <f t="shared" si="121"/>
        <v>0</v>
      </c>
      <c r="AM462" s="32">
        <f t="shared" si="122"/>
        <v>0</v>
      </c>
      <c r="AN462" s="32">
        <f t="shared" si="132"/>
        <v>0</v>
      </c>
      <c r="AO462" s="32" t="b">
        <f t="shared" si="133"/>
        <v>0</v>
      </c>
      <c r="AP462" s="32" t="str">
        <f>IF(K462="c",SUMMARY!$C$13*F462/12,"-")</f>
        <v>-</v>
      </c>
      <c r="AQ462" s="32" t="str">
        <f>IF(K462="s",SUMMARY!$C$12*J462,"-")</f>
        <v>-</v>
      </c>
      <c r="AR462" s="32" t="str">
        <f t="shared" si="123"/>
        <v>-</v>
      </c>
      <c r="AS462" s="32" t="str">
        <f>IF(K462="s",I462*SUMMARY!$I$12,"-")</f>
        <v>-</v>
      </c>
      <c r="AT462" s="32" t="str">
        <f>IF(K462="S",IF(AQ462*SUMMARY!$H$74&gt;AS462,SUMMARY!$H$74*AS462,AQ462),"-")</f>
        <v>-</v>
      </c>
      <c r="AV462" s="32">
        <f t="shared" si="124"/>
        <v>0</v>
      </c>
      <c r="AW462" s="32">
        <f t="shared" si="125"/>
        <v>0</v>
      </c>
      <c r="AX462" s="32">
        <f t="shared" si="126"/>
        <v>0</v>
      </c>
      <c r="BA462" s="32" t="str">
        <f t="shared" si="127"/>
        <v xml:space="preserve"> </v>
      </c>
    </row>
    <row r="463" spans="1:53" ht="15" x14ac:dyDescent="0.2">
      <c r="C463" s="410">
        <f>C462+1</f>
        <v>442</v>
      </c>
      <c r="D463" s="424"/>
      <c r="E463" s="424"/>
      <c r="F463" s="424"/>
      <c r="G463" s="410"/>
      <c r="H463" s="410"/>
      <c r="I463" s="413" t="str">
        <f t="shared" si="129"/>
        <v>-</v>
      </c>
      <c r="J463" s="414" t="str">
        <f>IF(K463="s",(D463+E463)/16*F463/12*SUMMARY!$H$73," ")</f>
        <v xml:space="preserve"> </v>
      </c>
      <c r="K463" s="414" t="str">
        <f>IF(F463&gt;0,IF(B463&lt;SUMMARY!$H$76,"C","S")," ")</f>
        <v xml:space="preserve"> </v>
      </c>
      <c r="L463" s="414" t="str">
        <f t="shared" si="117"/>
        <v>-</v>
      </c>
      <c r="O463" s="277" t="str">
        <f t="shared" si="130"/>
        <v>-</v>
      </c>
      <c r="AG463" s="12" t="str">
        <f>IF(K463="s",IF(L463&gt;(SUMMARY!$I$12*I463),L463,0),"- ")</f>
        <v xml:space="preserve">- </v>
      </c>
      <c r="AH463" s="12" t="str">
        <f t="shared" si="131"/>
        <v>OK</v>
      </c>
      <c r="AI463" s="12">
        <f t="shared" si="118"/>
        <v>0</v>
      </c>
      <c r="AJ463" s="421">
        <f t="shared" si="119"/>
        <v>0</v>
      </c>
      <c r="AK463" s="422">
        <f t="shared" si="120"/>
        <v>0</v>
      </c>
      <c r="AL463" s="32">
        <f t="shared" si="121"/>
        <v>0</v>
      </c>
      <c r="AM463" s="32">
        <f t="shared" si="122"/>
        <v>0</v>
      </c>
      <c r="AN463" s="32">
        <f t="shared" si="132"/>
        <v>0</v>
      </c>
      <c r="AO463" s="32" t="b">
        <f t="shared" si="133"/>
        <v>0</v>
      </c>
      <c r="AP463" s="32" t="str">
        <f>IF(K463="c",SUMMARY!$C$13*F463/12,"-")</f>
        <v>-</v>
      </c>
      <c r="AQ463" s="32" t="str">
        <f>IF(K463="s",SUMMARY!$C$12*J463,"-")</f>
        <v>-</v>
      </c>
      <c r="AR463" s="32" t="str">
        <f t="shared" si="123"/>
        <v>-</v>
      </c>
      <c r="AS463" s="32" t="str">
        <f>IF(K463="s",I463*SUMMARY!$I$12,"-")</f>
        <v>-</v>
      </c>
      <c r="AT463" s="32" t="str">
        <f>IF(K463="S",IF(AQ463*SUMMARY!$H$74&gt;AS463,SUMMARY!$H$74*AS463,AQ463),"-")</f>
        <v>-</v>
      </c>
      <c r="AV463" s="32">
        <f t="shared" si="124"/>
        <v>0</v>
      </c>
      <c r="AW463" s="32">
        <f t="shared" si="125"/>
        <v>0</v>
      </c>
      <c r="AX463" s="32">
        <f t="shared" si="126"/>
        <v>0</v>
      </c>
      <c r="BA463" s="32" t="str">
        <f t="shared" si="127"/>
        <v xml:space="preserve"> </v>
      </c>
    </row>
    <row r="464" spans="1:53" ht="30" x14ac:dyDescent="0.2">
      <c r="C464" s="410">
        <f>C463+1</f>
        <v>443</v>
      </c>
      <c r="D464" s="424">
        <v>0</v>
      </c>
      <c r="E464" s="424">
        <v>0</v>
      </c>
      <c r="F464" s="424">
        <v>0</v>
      </c>
      <c r="G464" s="410"/>
      <c r="H464" s="410" t="s">
        <v>201</v>
      </c>
      <c r="I464" s="413" t="str">
        <f t="shared" si="129"/>
        <v>-</v>
      </c>
      <c r="J464" s="414" t="str">
        <f>IF(K464="s",(D464+E464)/16*F464/12*SUMMARY!$H$73," ")</f>
        <v xml:space="preserve"> </v>
      </c>
      <c r="K464" s="414" t="str">
        <f>IF(F464&gt;0,IF(B464&lt;SUMMARY!$H$76,"C","S")," ")</f>
        <v xml:space="preserve"> </v>
      </c>
      <c r="L464" s="414">
        <v>0</v>
      </c>
      <c r="O464" s="277" t="str">
        <f t="shared" si="130"/>
        <v>-</v>
      </c>
      <c r="AG464" s="12" t="str">
        <f>IF(K464="s",IF(L464&gt;(SUMMARY!$I$12*I464),L464,0),"- ")</f>
        <v xml:space="preserve">- </v>
      </c>
      <c r="AH464" s="12" t="str">
        <f t="shared" si="131"/>
        <v>OK</v>
      </c>
      <c r="AI464" s="12">
        <f t="shared" si="118"/>
        <v>0</v>
      </c>
      <c r="AJ464" s="421">
        <f t="shared" si="119"/>
        <v>0</v>
      </c>
      <c r="AK464" s="422">
        <f t="shared" si="120"/>
        <v>0</v>
      </c>
      <c r="AL464" s="32">
        <f t="shared" si="121"/>
        <v>0</v>
      </c>
      <c r="AM464" s="32">
        <f t="shared" si="122"/>
        <v>0</v>
      </c>
      <c r="AN464" s="32">
        <f t="shared" si="132"/>
        <v>0</v>
      </c>
      <c r="AO464" s="32" t="b">
        <f t="shared" si="133"/>
        <v>0</v>
      </c>
      <c r="AP464" s="32" t="str">
        <f>IF(K464="c",SUMMARY!$C$13*F464/12,"-")</f>
        <v>-</v>
      </c>
      <c r="AQ464" s="32" t="str">
        <f>IF(K464="s",SUMMARY!$C$12*J464,"-")</f>
        <v>-</v>
      </c>
      <c r="AR464" s="32" t="str">
        <f t="shared" si="123"/>
        <v>-</v>
      </c>
      <c r="AS464" s="32" t="str">
        <f>IF(K464="s",I464*SUMMARY!$I$12,"-")</f>
        <v>-</v>
      </c>
      <c r="AT464" s="32" t="str">
        <f>IF(K464="S",IF(AQ464*SUMMARY!$H$74&gt;AS464,SUMMARY!$H$74*AS464,AQ464),"-")</f>
        <v>-</v>
      </c>
      <c r="AV464" s="32">
        <f t="shared" si="124"/>
        <v>0</v>
      </c>
      <c r="AW464" s="32">
        <f t="shared" si="125"/>
        <v>0</v>
      </c>
      <c r="AX464" s="32">
        <f t="shared" si="126"/>
        <v>0</v>
      </c>
      <c r="BA464" s="32" t="str">
        <f t="shared" si="127"/>
        <v xml:space="preserve"> </v>
      </c>
    </row>
    <row r="465" spans="1:53" ht="20.25" customHeight="1" x14ac:dyDescent="0.2">
      <c r="A465" s="67"/>
      <c r="B465" s="67"/>
      <c r="C465" s="474" t="s">
        <v>202</v>
      </c>
      <c r="D465" s="475"/>
      <c r="E465" s="475"/>
      <c r="F465" s="475"/>
      <c r="G465" s="475"/>
      <c r="H465" s="475"/>
      <c r="I465" s="475"/>
      <c r="J465" s="475"/>
      <c r="K465" s="475"/>
      <c r="L465" s="476"/>
      <c r="M465" s="426"/>
      <c r="N465" s="426"/>
      <c r="O465" s="175"/>
      <c r="P465" s="416"/>
      <c r="Q465" s="416"/>
      <c r="R465" s="416"/>
      <c r="S465" s="416"/>
      <c r="T465" s="417"/>
      <c r="U465" s="417"/>
      <c r="V465" s="417"/>
      <c r="W465" s="417"/>
      <c r="X465" s="417"/>
      <c r="Y465" s="417"/>
      <c r="Z465" s="417"/>
      <c r="AA465" s="417"/>
      <c r="AB465" s="417"/>
      <c r="AC465" s="417"/>
      <c r="AD465" s="417"/>
      <c r="AE465" s="417"/>
      <c r="AG465" s="67"/>
      <c r="AH465" s="67"/>
      <c r="AI465" s="67"/>
      <c r="AJ465" s="67"/>
      <c r="AK465" s="32"/>
      <c r="AQ465" s="57"/>
      <c r="AR465" s="421"/>
      <c r="AS465" s="422"/>
      <c r="BA465" s="423"/>
    </row>
    <row r="466" spans="1:53" x14ac:dyDescent="0.2">
      <c r="AJ466" s="421"/>
      <c r="AK466" s="422"/>
    </row>
    <row r="467" spans="1:53" x14ac:dyDescent="0.2">
      <c r="AJ467" s="421"/>
      <c r="AK467" s="422"/>
    </row>
    <row r="468" spans="1:53" x14ac:dyDescent="0.2">
      <c r="AJ468" s="421"/>
      <c r="AK468" s="422"/>
    </row>
    <row r="469" spans="1:53" x14ac:dyDescent="0.2">
      <c r="AJ469" s="421"/>
      <c r="AK469" s="422"/>
    </row>
  </sheetData>
  <mergeCells count="2">
    <mergeCell ref="C465:L465"/>
    <mergeCell ref="E11:F11"/>
  </mergeCells>
  <hyperlinks>
    <hyperlink ref="L7" r:id="rId1" xr:uid="{6ADB1490-DEF8-4594-804B-DED376EB3FC8}"/>
  </hyperlinks>
  <printOptions horizontalCentered="1"/>
  <pageMargins left="0" right="0" top="0.66" bottom="0.69" header="0.11" footer="0.19"/>
  <pageSetup orientation="portrait" horizontalDpi="4294967293" verticalDpi="300" r:id="rId2"/>
  <headerFooter alignWithMargins="0">
    <oddFooter>&amp;C&amp;"Calibri,Regular"&amp;8Page &amp;P of &amp;N&amp;R&amp;"-,Regular"&amp;8Work Date:  &amp;A</oddFooter>
  </headerFooter>
  <ignoredErrors>
    <ignoredError xmlns:x16r3="http://schemas.microsoft.com/office/spreadsheetml/2018/08/main" sqref="E7" x16r3:misleadingForma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5D93B-2F7A-441F-A881-32A43A08192F}">
  <dimension ref="A1:BA385"/>
  <sheetViews>
    <sheetView topLeftCell="A362" workbookViewId="0">
      <selection activeCell="AF380" sqref="P22:AF380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SUM(J22:J996)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SUM(AL22:AL1174)</f>
        <v>0</v>
      </c>
      <c r="G14" s="3"/>
      <c r="H14" s="3"/>
      <c r="I14" s="3" t="s">
        <v>170</v>
      </c>
      <c r="J14" s="386">
        <f>SUM(AM22:AM1100)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SUM(AO22:AO1100)</f>
        <v>0</v>
      </c>
      <c r="G15" s="3"/>
      <c r="H15" s="3"/>
      <c r="I15" s="3" t="s">
        <v>171</v>
      </c>
      <c r="J15" s="388">
        <f>SUM(AN22:AN1100)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SUM(AR22:AR1100)</f>
        <v>0</v>
      </c>
      <c r="G16" s="3"/>
      <c r="H16" s="3"/>
      <c r="I16" s="3" t="s">
        <v>173</v>
      </c>
      <c r="J16" s="390">
        <f>SUM(AP22:AP1100)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SUM(I22:I1100)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SUM(O22:O1100)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SUM(AT22:AT1100)</f>
        <v>0</v>
      </c>
      <c r="G19" s="3"/>
      <c r="H19" s="348"/>
      <c r="I19" s="3" t="s">
        <v>176</v>
      </c>
      <c r="J19" s="394">
        <f>SUM(L22:L1100)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" si="2">IF(U18=U20,"OK","ERR")</f>
        <v>OK</v>
      </c>
      <c r="V19" s="372" t="str">
        <f t="shared" ref="V19:AA19" si="3">IF(V18=V20,"OK","ERR")</f>
        <v>OK</v>
      </c>
      <c r="W19" s="372" t="str">
        <f t="shared" si="3"/>
        <v>OK</v>
      </c>
      <c r="X19" s="372" t="str">
        <f t="shared" si="3"/>
        <v>OK</v>
      </c>
      <c r="Y19" s="372" t="str">
        <f t="shared" si="3"/>
        <v>OK</v>
      </c>
      <c r="Z19" s="372" t="str">
        <f t="shared" si="3"/>
        <v>OK</v>
      </c>
      <c r="AA19" s="372" t="str">
        <f t="shared" si="3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4">SUM(P22:P1003)</f>
        <v>0</v>
      </c>
      <c r="Q20" s="392">
        <f t="shared" si="4"/>
        <v>0</v>
      </c>
      <c r="R20" s="392">
        <f t="shared" si="4"/>
        <v>0</v>
      </c>
      <c r="S20" s="392">
        <f t="shared" si="4"/>
        <v>0</v>
      </c>
      <c r="T20" s="392">
        <f t="shared" si="4"/>
        <v>0</v>
      </c>
      <c r="U20" s="392">
        <f t="shared" si="4"/>
        <v>0</v>
      </c>
      <c r="V20" s="392">
        <f t="shared" ref="V20:AF20" si="5">SUM(V22:V1107)</f>
        <v>0</v>
      </c>
      <c r="W20" s="392">
        <f t="shared" si="5"/>
        <v>0</v>
      </c>
      <c r="X20" s="392">
        <f t="shared" si="5"/>
        <v>0</v>
      </c>
      <c r="Y20" s="392">
        <f t="shared" si="5"/>
        <v>0</v>
      </c>
      <c r="Z20" s="392">
        <f t="shared" si="5"/>
        <v>0</v>
      </c>
      <c r="AA20" s="392">
        <f t="shared" si="5"/>
        <v>0</v>
      </c>
      <c r="AB20" s="392">
        <f t="shared" si="5"/>
        <v>0</v>
      </c>
      <c r="AC20" s="392">
        <f t="shared" si="5"/>
        <v>0</v>
      </c>
      <c r="AD20" s="392">
        <f t="shared" si="5"/>
        <v>0</v>
      </c>
      <c r="AE20" s="392">
        <f t="shared" si="5"/>
        <v>0</v>
      </c>
      <c r="AF20" s="392">
        <f t="shared" si="5"/>
        <v>0</v>
      </c>
      <c r="AG20" s="392"/>
      <c r="AH20" s="396"/>
      <c r="AI20" s="396">
        <f>SUM(AI22:AI380)</f>
        <v>0</v>
      </c>
      <c r="AJ20" s="396">
        <f>SUM(AJ22:AJ380)</f>
        <v>0</v>
      </c>
      <c r="AK20" s="396">
        <f>SUM(AK22:AK380)</f>
        <v>0</v>
      </c>
      <c r="AL20" s="12"/>
      <c r="AM20" s="12"/>
      <c r="AN20" s="12"/>
      <c r="AO20" s="12"/>
      <c r="AP20" s="345"/>
      <c r="AQ20" s="346"/>
      <c r="AV20" s="397">
        <f>SUM(AV22:AV380)</f>
        <v>0</v>
      </c>
      <c r="AW20" s="397">
        <f>SUM(AW22:AW380)</f>
        <v>0</v>
      </c>
      <c r="AX20" s="397">
        <f>SUM(AX22:AX380)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285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189" si="6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189" si="7">IF(K22="s",AT22,AP22)</f>
        <v>-</v>
      </c>
      <c r="M22" s="415"/>
      <c r="N22" s="415"/>
      <c r="O22" s="160" t="str">
        <f t="shared" ref="O22:O189" si="8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189" si="9">IF(F22&gt;(A22*12),"error","OK")</f>
        <v>OK</v>
      </c>
      <c r="AI22" s="22">
        <f t="shared" ref="AI22:AI189" si="10">IF(O22="-",0,IF(O22&gt;7.999,1,0))</f>
        <v>0</v>
      </c>
      <c r="AJ22" s="22">
        <f t="shared" ref="AJ22:AJ189" si="11">IF(O22&lt;8,IF(O22&gt;3.999,1,0),0)</f>
        <v>0</v>
      </c>
      <c r="AK22" s="22">
        <f t="shared" ref="AK22:AK189" si="12">IF(O22&lt;4,IF(O22&gt;0,1,0),0)</f>
        <v>0</v>
      </c>
      <c r="AL22" s="22">
        <f t="shared" ref="AL22:AL189" si="13">IF(K22="S",1,0)</f>
        <v>0</v>
      </c>
      <c r="AM22" s="22">
        <f t="shared" ref="AM22:AM189" si="14">IF(K22="C",1,0)</f>
        <v>0</v>
      </c>
      <c r="AN22" s="22">
        <f t="shared" ref="AN22:AN189" si="15">IF(K22="c",F22/12,0)</f>
        <v>0</v>
      </c>
      <c r="AO22" s="418" t="b">
        <f t="shared" ref="AO22:AO189" si="16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189" si="17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6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7"/>
        <v>-</v>
      </c>
      <c r="M23" s="415"/>
      <c r="N23" s="415"/>
      <c r="O23" s="160" t="str">
        <f t="shared" si="8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9"/>
        <v>OK</v>
      </c>
      <c r="AI23" s="22">
        <f t="shared" si="10"/>
        <v>0</v>
      </c>
      <c r="AJ23" s="22">
        <f t="shared" si="11"/>
        <v>0</v>
      </c>
      <c r="AK23" s="22">
        <f t="shared" si="12"/>
        <v>0</v>
      </c>
      <c r="AL23" s="22">
        <f t="shared" si="13"/>
        <v>0</v>
      </c>
      <c r="AM23" s="22">
        <f t="shared" si="14"/>
        <v>0</v>
      </c>
      <c r="AN23" s="22">
        <f t="shared" si="15"/>
        <v>0</v>
      </c>
      <c r="AO23" s="418" t="b">
        <f t="shared" si="16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7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190" si="18">IF(AI23=1,AT23,0)</f>
        <v>0</v>
      </c>
      <c r="AW23" s="67">
        <f t="shared" ref="AW23:AW190" si="19">IF(AJ23=1,AT23,0)</f>
        <v>0</v>
      </c>
      <c r="AX23" s="397">
        <f t="shared" ref="AX23:AX190" si="20">IF(AK23=1,AT23,0)</f>
        <v>0</v>
      </c>
      <c r="AY23" s="32"/>
      <c r="AZ23" s="32"/>
      <c r="BA23" s="423" t="str">
        <f t="shared" ref="BA23:BA190" si="21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191" si="22">C23+1</f>
        <v>3</v>
      </c>
      <c r="D24" s="411"/>
      <c r="E24" s="411"/>
      <c r="F24" s="411"/>
      <c r="G24" s="412"/>
      <c r="H24" s="412"/>
      <c r="I24" s="413" t="str">
        <f t="shared" si="6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7"/>
        <v>-</v>
      </c>
      <c r="M24" s="415"/>
      <c r="N24" s="415"/>
      <c r="O24" s="160" t="str">
        <f t="shared" si="8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9"/>
        <v>OK</v>
      </c>
      <c r="AI24" s="22">
        <f t="shared" si="10"/>
        <v>0</v>
      </c>
      <c r="AJ24" s="22">
        <f t="shared" si="11"/>
        <v>0</v>
      </c>
      <c r="AK24" s="22">
        <f t="shared" si="12"/>
        <v>0</v>
      </c>
      <c r="AL24" s="22">
        <f t="shared" si="13"/>
        <v>0</v>
      </c>
      <c r="AM24" s="22">
        <f t="shared" si="14"/>
        <v>0</v>
      </c>
      <c r="AN24" s="22">
        <f t="shared" si="15"/>
        <v>0</v>
      </c>
      <c r="AO24" s="418" t="b">
        <f t="shared" si="16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7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8"/>
        <v>0</v>
      </c>
      <c r="AW24" s="67">
        <f t="shared" si="19"/>
        <v>0</v>
      </c>
      <c r="AX24" s="397">
        <f t="shared" si="20"/>
        <v>0</v>
      </c>
      <c r="AY24" s="32"/>
      <c r="AZ24" s="32"/>
      <c r="BA24" s="423" t="str">
        <f t="shared" si="21"/>
        <v xml:space="preserve"> </v>
      </c>
    </row>
    <row r="25" spans="1:53" s="339" customFormat="1" ht="15" x14ac:dyDescent="0.2">
      <c r="A25" s="409"/>
      <c r="B25" s="409"/>
      <c r="C25" s="410">
        <f t="shared" si="22"/>
        <v>4</v>
      </c>
      <c r="D25" s="411"/>
      <c r="E25" s="411"/>
      <c r="F25" s="411"/>
      <c r="G25" s="412"/>
      <c r="H25" s="412"/>
      <c r="I25" s="413" t="str">
        <f t="shared" si="6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7"/>
        <v>-</v>
      </c>
      <c r="M25" s="415"/>
      <c r="N25" s="415"/>
      <c r="O25" s="160" t="str">
        <f t="shared" si="8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9"/>
        <v>OK</v>
      </c>
      <c r="AI25" s="22">
        <f t="shared" si="10"/>
        <v>0</v>
      </c>
      <c r="AJ25" s="22">
        <f t="shared" si="11"/>
        <v>0</v>
      </c>
      <c r="AK25" s="22">
        <f t="shared" si="12"/>
        <v>0</v>
      </c>
      <c r="AL25" s="22">
        <f t="shared" si="13"/>
        <v>0</v>
      </c>
      <c r="AM25" s="22">
        <f t="shared" si="14"/>
        <v>0</v>
      </c>
      <c r="AN25" s="22">
        <f t="shared" si="15"/>
        <v>0</v>
      </c>
      <c r="AO25" s="418" t="b">
        <f t="shared" si="16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7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8"/>
        <v>0</v>
      </c>
      <c r="AW25" s="67">
        <f t="shared" si="19"/>
        <v>0</v>
      </c>
      <c r="AX25" s="397">
        <f t="shared" si="20"/>
        <v>0</v>
      </c>
      <c r="AY25" s="32"/>
      <c r="AZ25" s="32"/>
      <c r="BA25" s="423" t="str">
        <f t="shared" si="21"/>
        <v xml:space="preserve"> </v>
      </c>
    </row>
    <row r="26" spans="1:53" s="339" customFormat="1" ht="15" x14ac:dyDescent="0.2">
      <c r="A26" s="409"/>
      <c r="B26" s="409"/>
      <c r="C26" s="410">
        <f t="shared" si="22"/>
        <v>5</v>
      </c>
      <c r="D26" s="411"/>
      <c r="E26" s="411"/>
      <c r="F26" s="411"/>
      <c r="G26" s="412"/>
      <c r="H26" s="412"/>
      <c r="I26" s="413" t="str">
        <f t="shared" si="6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7"/>
        <v>-</v>
      </c>
      <c r="M26" s="415"/>
      <c r="N26" s="415"/>
      <c r="O26" s="160" t="str">
        <f t="shared" si="8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9"/>
        <v>OK</v>
      </c>
      <c r="AI26" s="22">
        <f t="shared" si="10"/>
        <v>0</v>
      </c>
      <c r="AJ26" s="22">
        <f t="shared" si="11"/>
        <v>0</v>
      </c>
      <c r="AK26" s="22">
        <f t="shared" si="12"/>
        <v>0</v>
      </c>
      <c r="AL26" s="22">
        <f t="shared" si="13"/>
        <v>0</v>
      </c>
      <c r="AM26" s="22">
        <f t="shared" si="14"/>
        <v>0</v>
      </c>
      <c r="AN26" s="22">
        <f t="shared" si="15"/>
        <v>0</v>
      </c>
      <c r="AO26" s="418" t="b">
        <f t="shared" si="16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7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8"/>
        <v>0</v>
      </c>
      <c r="AW26" s="67">
        <f t="shared" si="19"/>
        <v>0</v>
      </c>
      <c r="AX26" s="397">
        <f t="shared" si="20"/>
        <v>0</v>
      </c>
      <c r="AY26" s="32"/>
      <c r="AZ26" s="32"/>
      <c r="BA26" s="423" t="str">
        <f t="shared" si="21"/>
        <v xml:space="preserve"> </v>
      </c>
    </row>
    <row r="27" spans="1:53" s="339" customFormat="1" ht="15" x14ac:dyDescent="0.2">
      <c r="A27" s="409"/>
      <c r="B27" s="409"/>
      <c r="C27" s="410">
        <f t="shared" si="22"/>
        <v>6</v>
      </c>
      <c r="D27" s="411"/>
      <c r="E27" s="411"/>
      <c r="F27" s="411"/>
      <c r="G27" s="412"/>
      <c r="H27" s="412"/>
      <c r="I27" s="413" t="str">
        <f t="shared" si="6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7"/>
        <v>-</v>
      </c>
      <c r="M27" s="415"/>
      <c r="N27" s="415"/>
      <c r="O27" s="160" t="str">
        <f t="shared" si="8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9"/>
        <v>OK</v>
      </c>
      <c r="AI27" s="22">
        <f t="shared" si="10"/>
        <v>0</v>
      </c>
      <c r="AJ27" s="22">
        <f t="shared" si="11"/>
        <v>0</v>
      </c>
      <c r="AK27" s="22">
        <f t="shared" si="12"/>
        <v>0</v>
      </c>
      <c r="AL27" s="22">
        <f t="shared" si="13"/>
        <v>0</v>
      </c>
      <c r="AM27" s="22">
        <f t="shared" si="14"/>
        <v>0</v>
      </c>
      <c r="AN27" s="22">
        <f t="shared" si="15"/>
        <v>0</v>
      </c>
      <c r="AO27" s="418" t="b">
        <f t="shared" si="16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7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8"/>
        <v>0</v>
      </c>
      <c r="AW27" s="67">
        <f t="shared" si="19"/>
        <v>0</v>
      </c>
      <c r="AX27" s="397">
        <f t="shared" si="20"/>
        <v>0</v>
      </c>
      <c r="AY27" s="32"/>
      <c r="AZ27" s="32"/>
      <c r="BA27" s="423" t="str">
        <f t="shared" si="21"/>
        <v xml:space="preserve"> </v>
      </c>
    </row>
    <row r="28" spans="1:53" s="339" customFormat="1" ht="15" x14ac:dyDescent="0.2">
      <c r="A28" s="409"/>
      <c r="B28" s="409"/>
      <c r="C28" s="410">
        <f t="shared" si="22"/>
        <v>7</v>
      </c>
      <c r="D28" s="411"/>
      <c r="E28" s="411"/>
      <c r="F28" s="411"/>
      <c r="G28" s="412"/>
      <c r="H28" s="412"/>
      <c r="I28" s="413" t="str">
        <f t="shared" si="6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7"/>
        <v>-</v>
      </c>
      <c r="M28" s="415"/>
      <c r="N28" s="415"/>
      <c r="O28" s="160" t="str">
        <f t="shared" si="8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9"/>
        <v>OK</v>
      </c>
      <c r="AI28" s="22">
        <f t="shared" si="10"/>
        <v>0</v>
      </c>
      <c r="AJ28" s="22">
        <f t="shared" si="11"/>
        <v>0</v>
      </c>
      <c r="AK28" s="22">
        <f t="shared" si="12"/>
        <v>0</v>
      </c>
      <c r="AL28" s="22">
        <f t="shared" si="13"/>
        <v>0</v>
      </c>
      <c r="AM28" s="22">
        <f t="shared" si="14"/>
        <v>0</v>
      </c>
      <c r="AN28" s="22">
        <f t="shared" si="15"/>
        <v>0</v>
      </c>
      <c r="AO28" s="418" t="b">
        <f t="shared" si="16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7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8"/>
        <v>0</v>
      </c>
      <c r="AW28" s="67">
        <f t="shared" si="19"/>
        <v>0</v>
      </c>
      <c r="AX28" s="397">
        <f t="shared" si="20"/>
        <v>0</v>
      </c>
      <c r="AY28" s="32"/>
      <c r="AZ28" s="32"/>
      <c r="BA28" s="423" t="str">
        <f t="shared" si="21"/>
        <v xml:space="preserve"> </v>
      </c>
    </row>
    <row r="29" spans="1:53" s="339" customFormat="1" ht="15" x14ac:dyDescent="0.2">
      <c r="A29" s="409"/>
      <c r="B29" s="409"/>
      <c r="C29" s="410">
        <f t="shared" si="22"/>
        <v>8</v>
      </c>
      <c r="D29" s="411"/>
      <c r="E29" s="411"/>
      <c r="F29" s="411"/>
      <c r="G29" s="412"/>
      <c r="H29" s="412"/>
      <c r="I29" s="413" t="str">
        <f t="shared" si="6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7"/>
        <v>-</v>
      </c>
      <c r="M29" s="415"/>
      <c r="N29" s="415"/>
      <c r="O29" s="160" t="str">
        <f t="shared" si="8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9"/>
        <v>OK</v>
      </c>
      <c r="AI29" s="22">
        <f t="shared" si="10"/>
        <v>0</v>
      </c>
      <c r="AJ29" s="22">
        <f t="shared" si="11"/>
        <v>0</v>
      </c>
      <c r="AK29" s="22">
        <f t="shared" si="12"/>
        <v>0</v>
      </c>
      <c r="AL29" s="22">
        <f t="shared" si="13"/>
        <v>0</v>
      </c>
      <c r="AM29" s="22">
        <f t="shared" si="14"/>
        <v>0</v>
      </c>
      <c r="AN29" s="22">
        <f t="shared" si="15"/>
        <v>0</v>
      </c>
      <c r="AO29" s="418" t="b">
        <f t="shared" si="16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7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8"/>
        <v>0</v>
      </c>
      <c r="AW29" s="67">
        <f t="shared" si="19"/>
        <v>0</v>
      </c>
      <c r="AX29" s="397">
        <f t="shared" si="20"/>
        <v>0</v>
      </c>
      <c r="AY29" s="32"/>
      <c r="AZ29" s="32"/>
      <c r="BA29" s="423" t="str">
        <f t="shared" si="21"/>
        <v xml:space="preserve"> </v>
      </c>
    </row>
    <row r="30" spans="1:53" s="339" customFormat="1" ht="15" x14ac:dyDescent="0.2">
      <c r="A30" s="409"/>
      <c r="B30" s="409"/>
      <c r="C30" s="410">
        <f t="shared" si="22"/>
        <v>9</v>
      </c>
      <c r="D30" s="411"/>
      <c r="E30" s="411"/>
      <c r="F30" s="411"/>
      <c r="G30" s="412"/>
      <c r="H30" s="412"/>
      <c r="I30" s="413" t="str">
        <f t="shared" si="6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7"/>
        <v>-</v>
      </c>
      <c r="M30" s="415"/>
      <c r="N30" s="415"/>
      <c r="O30" s="160" t="str">
        <f t="shared" si="8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9"/>
        <v>OK</v>
      </c>
      <c r="AI30" s="22">
        <f t="shared" si="10"/>
        <v>0</v>
      </c>
      <c r="AJ30" s="22">
        <f t="shared" si="11"/>
        <v>0</v>
      </c>
      <c r="AK30" s="22">
        <f t="shared" si="12"/>
        <v>0</v>
      </c>
      <c r="AL30" s="22">
        <f t="shared" si="13"/>
        <v>0</v>
      </c>
      <c r="AM30" s="22">
        <f t="shared" si="14"/>
        <v>0</v>
      </c>
      <c r="AN30" s="22">
        <f t="shared" si="15"/>
        <v>0</v>
      </c>
      <c r="AO30" s="418" t="b">
        <f t="shared" si="16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7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8"/>
        <v>0</v>
      </c>
      <c r="AW30" s="67">
        <f t="shared" si="19"/>
        <v>0</v>
      </c>
      <c r="AX30" s="397">
        <f t="shared" si="20"/>
        <v>0</v>
      </c>
      <c r="AY30" s="32"/>
      <c r="AZ30" s="32"/>
      <c r="BA30" s="423" t="str">
        <f t="shared" si="21"/>
        <v xml:space="preserve"> </v>
      </c>
    </row>
    <row r="31" spans="1:53" s="339" customFormat="1" ht="15" x14ac:dyDescent="0.2">
      <c r="A31" s="409"/>
      <c r="B31" s="409"/>
      <c r="C31" s="410">
        <f t="shared" si="22"/>
        <v>10</v>
      </c>
      <c r="D31" s="411"/>
      <c r="E31" s="411"/>
      <c r="F31" s="411"/>
      <c r="G31" s="412"/>
      <c r="H31" s="412"/>
      <c r="I31" s="413" t="str">
        <f t="shared" ref="I31:I94" si="23">IF(K31="s",A31*B31,"-")</f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ref="L31:L94" si="24">IF(K31="s",AT31,AP31)</f>
        <v>-</v>
      </c>
      <c r="M31" s="415"/>
      <c r="N31" s="415"/>
      <c r="O31" s="160" t="str">
        <f t="shared" ref="O31:O94" si="25">IF(K31="S",IF(D31&lt;E31,E31,D31),"-")</f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ref="AH31:AH94" si="26">IF(F31&gt;(A31*12),"error","OK")</f>
        <v>OK</v>
      </c>
      <c r="AI31" s="22">
        <f t="shared" ref="AI31:AI94" si="27">IF(O31="-",0,IF(O31&gt;7.999,1,0))</f>
        <v>0</v>
      </c>
      <c r="AJ31" s="22">
        <f t="shared" ref="AJ31:AJ94" si="28">IF(O31&lt;8,IF(O31&gt;3.999,1,0),0)</f>
        <v>0</v>
      </c>
      <c r="AK31" s="22">
        <f t="shared" ref="AK31:AK94" si="29">IF(O31&lt;4,IF(O31&gt;0,1,0),0)</f>
        <v>0</v>
      </c>
      <c r="AL31" s="22">
        <f t="shared" ref="AL31:AL94" si="30">IF(K31="S",1,0)</f>
        <v>0</v>
      </c>
      <c r="AM31" s="22">
        <f t="shared" ref="AM31:AM94" si="31">IF(K31="C",1,0)</f>
        <v>0</v>
      </c>
      <c r="AN31" s="22">
        <f t="shared" ref="AN31:AN94" si="32">IF(K31="c",F31/12,0)</f>
        <v>0</v>
      </c>
      <c r="AO31" s="418" t="b">
        <f t="shared" ref="AO31:AO94" si="33">IF(K31="s",IF(A31&gt;B31,A31,B31))</f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ref="AR31:AR94" si="34">IF(K31="s",J31,"-")</f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ref="AV31:AV94" si="35">IF(AI31=1,AT31,0)</f>
        <v>0</v>
      </c>
      <c r="AW31" s="67">
        <f t="shared" ref="AW31:AW94" si="36">IF(AJ31=1,AT31,0)</f>
        <v>0</v>
      </c>
      <c r="AX31" s="397">
        <f t="shared" ref="AX31:AX94" si="37">IF(AK31=1,AT31,0)</f>
        <v>0</v>
      </c>
      <c r="AY31" s="32"/>
      <c r="AZ31" s="32"/>
      <c r="BA31" s="423" t="str">
        <f t="shared" ref="BA31:BA94" si="38">IF(BB31="s",(AV31+AW31)/16*AX31/12," ")</f>
        <v xml:space="preserve"> </v>
      </c>
    </row>
    <row r="32" spans="1:53" s="339" customFormat="1" ht="15" x14ac:dyDescent="0.2">
      <c r="A32" s="409"/>
      <c r="B32" s="409"/>
      <c r="C32" s="410">
        <f t="shared" si="22"/>
        <v>11</v>
      </c>
      <c r="D32" s="411"/>
      <c r="E32" s="411"/>
      <c r="F32" s="411"/>
      <c r="G32" s="412"/>
      <c r="H32" s="412"/>
      <c r="I32" s="413" t="str">
        <f t="shared" si="23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24"/>
        <v>-</v>
      </c>
      <c r="M32" s="415"/>
      <c r="N32" s="415"/>
      <c r="O32" s="160" t="str">
        <f t="shared" si="25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26"/>
        <v>OK</v>
      </c>
      <c r="AI32" s="22">
        <f t="shared" si="27"/>
        <v>0</v>
      </c>
      <c r="AJ32" s="22">
        <f t="shared" si="28"/>
        <v>0</v>
      </c>
      <c r="AK32" s="22">
        <f t="shared" si="29"/>
        <v>0</v>
      </c>
      <c r="AL32" s="22">
        <f t="shared" si="30"/>
        <v>0</v>
      </c>
      <c r="AM32" s="22">
        <f t="shared" si="31"/>
        <v>0</v>
      </c>
      <c r="AN32" s="22">
        <f t="shared" si="32"/>
        <v>0</v>
      </c>
      <c r="AO32" s="418" t="b">
        <f t="shared" si="33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34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35"/>
        <v>0</v>
      </c>
      <c r="AW32" s="67">
        <f t="shared" si="36"/>
        <v>0</v>
      </c>
      <c r="AX32" s="397">
        <f t="shared" si="37"/>
        <v>0</v>
      </c>
      <c r="AY32" s="32"/>
      <c r="AZ32" s="32"/>
      <c r="BA32" s="423" t="str">
        <f t="shared" si="38"/>
        <v xml:space="preserve"> </v>
      </c>
    </row>
    <row r="33" spans="1:53" s="339" customFormat="1" ht="15" x14ac:dyDescent="0.2">
      <c r="A33" s="409"/>
      <c r="B33" s="409"/>
      <c r="C33" s="410">
        <f t="shared" si="22"/>
        <v>12</v>
      </c>
      <c r="D33" s="411"/>
      <c r="E33" s="411"/>
      <c r="F33" s="411"/>
      <c r="G33" s="412"/>
      <c r="H33" s="412"/>
      <c r="I33" s="413" t="str">
        <f t="shared" si="23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24"/>
        <v>-</v>
      </c>
      <c r="M33" s="415"/>
      <c r="N33" s="415"/>
      <c r="O33" s="160" t="str">
        <f t="shared" si="25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26"/>
        <v>OK</v>
      </c>
      <c r="AI33" s="22">
        <f t="shared" si="27"/>
        <v>0</v>
      </c>
      <c r="AJ33" s="22">
        <f t="shared" si="28"/>
        <v>0</v>
      </c>
      <c r="AK33" s="22">
        <f t="shared" si="29"/>
        <v>0</v>
      </c>
      <c r="AL33" s="22">
        <f t="shared" si="30"/>
        <v>0</v>
      </c>
      <c r="AM33" s="22">
        <f t="shared" si="31"/>
        <v>0</v>
      </c>
      <c r="AN33" s="22">
        <f t="shared" si="32"/>
        <v>0</v>
      </c>
      <c r="AO33" s="418" t="b">
        <f t="shared" si="33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34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35"/>
        <v>0</v>
      </c>
      <c r="AW33" s="67">
        <f t="shared" si="36"/>
        <v>0</v>
      </c>
      <c r="AX33" s="397">
        <f t="shared" si="37"/>
        <v>0</v>
      </c>
      <c r="AY33" s="32"/>
      <c r="AZ33" s="32"/>
      <c r="BA33" s="423" t="str">
        <f t="shared" si="38"/>
        <v xml:space="preserve"> </v>
      </c>
    </row>
    <row r="34" spans="1:53" s="339" customFormat="1" ht="15" x14ac:dyDescent="0.2">
      <c r="A34" s="409"/>
      <c r="B34" s="409"/>
      <c r="C34" s="410">
        <f t="shared" si="22"/>
        <v>13</v>
      </c>
      <c r="D34" s="411"/>
      <c r="E34" s="411"/>
      <c r="F34" s="411"/>
      <c r="G34" s="412"/>
      <c r="H34" s="412"/>
      <c r="I34" s="413" t="str">
        <f t="shared" si="23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24"/>
        <v>-</v>
      </c>
      <c r="M34" s="415"/>
      <c r="N34" s="415"/>
      <c r="O34" s="160" t="str">
        <f t="shared" si="25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26"/>
        <v>OK</v>
      </c>
      <c r="AI34" s="22">
        <f t="shared" si="27"/>
        <v>0</v>
      </c>
      <c r="AJ34" s="22">
        <f t="shared" si="28"/>
        <v>0</v>
      </c>
      <c r="AK34" s="22">
        <f t="shared" si="29"/>
        <v>0</v>
      </c>
      <c r="AL34" s="22">
        <f t="shared" si="30"/>
        <v>0</v>
      </c>
      <c r="AM34" s="22">
        <f t="shared" si="31"/>
        <v>0</v>
      </c>
      <c r="AN34" s="22">
        <f t="shared" si="32"/>
        <v>0</v>
      </c>
      <c r="AO34" s="418" t="b">
        <f t="shared" si="33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34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35"/>
        <v>0</v>
      </c>
      <c r="AW34" s="67">
        <f t="shared" si="36"/>
        <v>0</v>
      </c>
      <c r="AX34" s="397">
        <f t="shared" si="37"/>
        <v>0</v>
      </c>
      <c r="AY34" s="32"/>
      <c r="AZ34" s="32"/>
      <c r="BA34" s="423" t="str">
        <f t="shared" si="38"/>
        <v xml:space="preserve"> </v>
      </c>
    </row>
    <row r="35" spans="1:53" s="339" customFormat="1" ht="15" x14ac:dyDescent="0.2">
      <c r="A35" s="409"/>
      <c r="B35" s="409"/>
      <c r="C35" s="410">
        <f t="shared" si="22"/>
        <v>14</v>
      </c>
      <c r="D35" s="411"/>
      <c r="E35" s="411"/>
      <c r="F35" s="411"/>
      <c r="G35" s="412"/>
      <c r="H35" s="412"/>
      <c r="I35" s="413" t="str">
        <f t="shared" si="23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24"/>
        <v>-</v>
      </c>
      <c r="M35" s="415"/>
      <c r="N35" s="415"/>
      <c r="O35" s="160" t="str">
        <f t="shared" si="25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26"/>
        <v>OK</v>
      </c>
      <c r="AI35" s="22">
        <f t="shared" si="27"/>
        <v>0</v>
      </c>
      <c r="AJ35" s="22">
        <f t="shared" si="28"/>
        <v>0</v>
      </c>
      <c r="AK35" s="22">
        <f t="shared" si="29"/>
        <v>0</v>
      </c>
      <c r="AL35" s="22">
        <f t="shared" si="30"/>
        <v>0</v>
      </c>
      <c r="AM35" s="22">
        <f t="shared" si="31"/>
        <v>0</v>
      </c>
      <c r="AN35" s="22">
        <f t="shared" si="32"/>
        <v>0</v>
      </c>
      <c r="AO35" s="418" t="b">
        <f t="shared" si="33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34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35"/>
        <v>0</v>
      </c>
      <c r="AW35" s="67">
        <f t="shared" si="36"/>
        <v>0</v>
      </c>
      <c r="AX35" s="397">
        <f t="shared" si="37"/>
        <v>0</v>
      </c>
      <c r="AY35" s="32"/>
      <c r="AZ35" s="32"/>
      <c r="BA35" s="423" t="str">
        <f t="shared" si="38"/>
        <v xml:space="preserve"> </v>
      </c>
    </row>
    <row r="36" spans="1:53" s="339" customFormat="1" ht="15" x14ac:dyDescent="0.2">
      <c r="A36" s="409"/>
      <c r="B36" s="409"/>
      <c r="C36" s="410">
        <f t="shared" si="22"/>
        <v>15</v>
      </c>
      <c r="D36" s="411"/>
      <c r="E36" s="411"/>
      <c r="F36" s="411"/>
      <c r="G36" s="412"/>
      <c r="H36" s="412"/>
      <c r="I36" s="413" t="str">
        <f t="shared" si="23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24"/>
        <v>-</v>
      </c>
      <c r="M36" s="415"/>
      <c r="N36" s="415"/>
      <c r="O36" s="160" t="str">
        <f t="shared" si="25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26"/>
        <v>OK</v>
      </c>
      <c r="AI36" s="22">
        <f t="shared" si="27"/>
        <v>0</v>
      </c>
      <c r="AJ36" s="22">
        <f t="shared" si="28"/>
        <v>0</v>
      </c>
      <c r="AK36" s="22">
        <f t="shared" si="29"/>
        <v>0</v>
      </c>
      <c r="AL36" s="22">
        <f t="shared" si="30"/>
        <v>0</v>
      </c>
      <c r="AM36" s="22">
        <f t="shared" si="31"/>
        <v>0</v>
      </c>
      <c r="AN36" s="22">
        <f t="shared" si="32"/>
        <v>0</v>
      </c>
      <c r="AO36" s="418" t="b">
        <f t="shared" si="33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34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35"/>
        <v>0</v>
      </c>
      <c r="AW36" s="67">
        <f t="shared" si="36"/>
        <v>0</v>
      </c>
      <c r="AX36" s="397">
        <f t="shared" si="37"/>
        <v>0</v>
      </c>
      <c r="AY36" s="32"/>
      <c r="AZ36" s="32"/>
      <c r="BA36" s="423" t="str">
        <f t="shared" si="38"/>
        <v xml:space="preserve"> </v>
      </c>
    </row>
    <row r="37" spans="1:53" s="339" customFormat="1" ht="15" x14ac:dyDescent="0.2">
      <c r="A37" s="409"/>
      <c r="B37" s="409"/>
      <c r="C37" s="410">
        <f t="shared" si="22"/>
        <v>16</v>
      </c>
      <c r="D37" s="411"/>
      <c r="E37" s="411"/>
      <c r="F37" s="411"/>
      <c r="G37" s="412"/>
      <c r="H37" s="412"/>
      <c r="I37" s="413" t="str">
        <f t="shared" si="23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24"/>
        <v>-</v>
      </c>
      <c r="M37" s="415"/>
      <c r="N37" s="415"/>
      <c r="O37" s="160" t="str">
        <f t="shared" si="25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26"/>
        <v>OK</v>
      </c>
      <c r="AI37" s="22">
        <f t="shared" si="27"/>
        <v>0</v>
      </c>
      <c r="AJ37" s="22">
        <f t="shared" si="28"/>
        <v>0</v>
      </c>
      <c r="AK37" s="22">
        <f t="shared" si="29"/>
        <v>0</v>
      </c>
      <c r="AL37" s="22">
        <f t="shared" si="30"/>
        <v>0</v>
      </c>
      <c r="AM37" s="22">
        <f t="shared" si="31"/>
        <v>0</v>
      </c>
      <c r="AN37" s="22">
        <f t="shared" si="32"/>
        <v>0</v>
      </c>
      <c r="AO37" s="418" t="b">
        <f t="shared" si="33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34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35"/>
        <v>0</v>
      </c>
      <c r="AW37" s="67">
        <f t="shared" si="36"/>
        <v>0</v>
      </c>
      <c r="AX37" s="397">
        <f t="shared" si="37"/>
        <v>0</v>
      </c>
      <c r="AY37" s="32"/>
      <c r="AZ37" s="32"/>
      <c r="BA37" s="423" t="str">
        <f t="shared" si="38"/>
        <v xml:space="preserve"> </v>
      </c>
    </row>
    <row r="38" spans="1:53" s="339" customFormat="1" ht="15" x14ac:dyDescent="0.2">
      <c r="A38" s="409"/>
      <c r="B38" s="409"/>
      <c r="C38" s="410">
        <f t="shared" si="22"/>
        <v>17</v>
      </c>
      <c r="D38" s="411"/>
      <c r="E38" s="411"/>
      <c r="F38" s="411"/>
      <c r="G38" s="412"/>
      <c r="H38" s="412"/>
      <c r="I38" s="413" t="str">
        <f t="shared" si="23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24"/>
        <v>-</v>
      </c>
      <c r="M38" s="415"/>
      <c r="N38" s="415"/>
      <c r="O38" s="160" t="str">
        <f t="shared" si="25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26"/>
        <v>OK</v>
      </c>
      <c r="AI38" s="22">
        <f t="shared" si="27"/>
        <v>0</v>
      </c>
      <c r="AJ38" s="22">
        <f t="shared" si="28"/>
        <v>0</v>
      </c>
      <c r="AK38" s="22">
        <f t="shared" si="29"/>
        <v>0</v>
      </c>
      <c r="AL38" s="22">
        <f t="shared" si="30"/>
        <v>0</v>
      </c>
      <c r="AM38" s="22">
        <f t="shared" si="31"/>
        <v>0</v>
      </c>
      <c r="AN38" s="22">
        <f t="shared" si="32"/>
        <v>0</v>
      </c>
      <c r="AO38" s="418" t="b">
        <f t="shared" si="33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34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35"/>
        <v>0</v>
      </c>
      <c r="AW38" s="67">
        <f t="shared" si="36"/>
        <v>0</v>
      </c>
      <c r="AX38" s="397">
        <f t="shared" si="37"/>
        <v>0</v>
      </c>
      <c r="AY38" s="32"/>
      <c r="AZ38" s="32"/>
      <c r="BA38" s="423" t="str">
        <f t="shared" si="38"/>
        <v xml:space="preserve"> </v>
      </c>
    </row>
    <row r="39" spans="1:53" s="339" customFormat="1" ht="15" x14ac:dyDescent="0.2">
      <c r="A39" s="409"/>
      <c r="B39" s="409"/>
      <c r="C39" s="410">
        <f t="shared" si="22"/>
        <v>18</v>
      </c>
      <c r="D39" s="411"/>
      <c r="E39" s="411"/>
      <c r="F39" s="411"/>
      <c r="G39" s="412"/>
      <c r="H39" s="412"/>
      <c r="I39" s="413" t="str">
        <f t="shared" si="23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24"/>
        <v>-</v>
      </c>
      <c r="M39" s="415"/>
      <c r="N39" s="415"/>
      <c r="O39" s="160" t="str">
        <f t="shared" si="25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26"/>
        <v>OK</v>
      </c>
      <c r="AI39" s="22">
        <f t="shared" si="27"/>
        <v>0</v>
      </c>
      <c r="AJ39" s="22">
        <f t="shared" si="28"/>
        <v>0</v>
      </c>
      <c r="AK39" s="22">
        <f t="shared" si="29"/>
        <v>0</v>
      </c>
      <c r="AL39" s="22">
        <f t="shared" si="30"/>
        <v>0</v>
      </c>
      <c r="AM39" s="22">
        <f t="shared" si="31"/>
        <v>0</v>
      </c>
      <c r="AN39" s="22">
        <f t="shared" si="32"/>
        <v>0</v>
      </c>
      <c r="AO39" s="418" t="b">
        <f t="shared" si="33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34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35"/>
        <v>0</v>
      </c>
      <c r="AW39" s="67">
        <f t="shared" si="36"/>
        <v>0</v>
      </c>
      <c r="AX39" s="397">
        <f t="shared" si="37"/>
        <v>0</v>
      </c>
      <c r="AY39" s="32"/>
      <c r="AZ39" s="32"/>
      <c r="BA39" s="423" t="str">
        <f t="shared" si="38"/>
        <v xml:space="preserve"> </v>
      </c>
    </row>
    <row r="40" spans="1:53" s="339" customFormat="1" ht="15" x14ac:dyDescent="0.2">
      <c r="A40" s="409"/>
      <c r="B40" s="409"/>
      <c r="C40" s="410">
        <f t="shared" si="22"/>
        <v>19</v>
      </c>
      <c r="D40" s="411"/>
      <c r="E40" s="411"/>
      <c r="F40" s="411"/>
      <c r="G40" s="412"/>
      <c r="H40" s="412"/>
      <c r="I40" s="413" t="str">
        <f t="shared" si="23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24"/>
        <v>-</v>
      </c>
      <c r="M40" s="415"/>
      <c r="N40" s="415"/>
      <c r="O40" s="160" t="str">
        <f t="shared" si="25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26"/>
        <v>OK</v>
      </c>
      <c r="AI40" s="22">
        <f t="shared" si="27"/>
        <v>0</v>
      </c>
      <c r="AJ40" s="22">
        <f t="shared" si="28"/>
        <v>0</v>
      </c>
      <c r="AK40" s="22">
        <f t="shared" si="29"/>
        <v>0</v>
      </c>
      <c r="AL40" s="22">
        <f t="shared" si="30"/>
        <v>0</v>
      </c>
      <c r="AM40" s="22">
        <f t="shared" si="31"/>
        <v>0</v>
      </c>
      <c r="AN40" s="22">
        <f t="shared" si="32"/>
        <v>0</v>
      </c>
      <c r="AO40" s="418" t="b">
        <f t="shared" si="33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34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35"/>
        <v>0</v>
      </c>
      <c r="AW40" s="67">
        <f t="shared" si="36"/>
        <v>0</v>
      </c>
      <c r="AX40" s="397">
        <f t="shared" si="37"/>
        <v>0</v>
      </c>
      <c r="AY40" s="32"/>
      <c r="AZ40" s="32"/>
      <c r="BA40" s="423" t="str">
        <f t="shared" si="38"/>
        <v xml:space="preserve"> </v>
      </c>
    </row>
    <row r="41" spans="1:53" s="339" customFormat="1" ht="15" x14ac:dyDescent="0.2">
      <c r="A41" s="409"/>
      <c r="B41" s="409"/>
      <c r="C41" s="410">
        <f t="shared" si="22"/>
        <v>20</v>
      </c>
      <c r="D41" s="411"/>
      <c r="E41" s="411"/>
      <c r="F41" s="411"/>
      <c r="G41" s="412"/>
      <c r="H41" s="412"/>
      <c r="I41" s="413" t="str">
        <f t="shared" si="23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24"/>
        <v>-</v>
      </c>
      <c r="M41" s="415"/>
      <c r="N41" s="415"/>
      <c r="O41" s="160" t="str">
        <f t="shared" si="25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26"/>
        <v>OK</v>
      </c>
      <c r="AI41" s="22">
        <f t="shared" si="27"/>
        <v>0</v>
      </c>
      <c r="AJ41" s="22">
        <f t="shared" si="28"/>
        <v>0</v>
      </c>
      <c r="AK41" s="22">
        <f t="shared" si="29"/>
        <v>0</v>
      </c>
      <c r="AL41" s="22">
        <f t="shared" si="30"/>
        <v>0</v>
      </c>
      <c r="AM41" s="22">
        <f t="shared" si="31"/>
        <v>0</v>
      </c>
      <c r="AN41" s="22">
        <f t="shared" si="32"/>
        <v>0</v>
      </c>
      <c r="AO41" s="418" t="b">
        <f t="shared" si="33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34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35"/>
        <v>0</v>
      </c>
      <c r="AW41" s="67">
        <f t="shared" si="36"/>
        <v>0</v>
      </c>
      <c r="AX41" s="397">
        <f t="shared" si="37"/>
        <v>0</v>
      </c>
      <c r="AY41" s="32"/>
      <c r="AZ41" s="32"/>
      <c r="BA41" s="423" t="str">
        <f t="shared" si="38"/>
        <v xml:space="preserve"> </v>
      </c>
    </row>
    <row r="42" spans="1:53" s="339" customFormat="1" ht="15" x14ac:dyDescent="0.2">
      <c r="A42" s="409"/>
      <c r="B42" s="409"/>
      <c r="C42" s="410">
        <f t="shared" si="22"/>
        <v>21</v>
      </c>
      <c r="D42" s="411"/>
      <c r="E42" s="411"/>
      <c r="F42" s="411"/>
      <c r="G42" s="412"/>
      <c r="H42" s="412"/>
      <c r="I42" s="413" t="str">
        <f t="shared" si="23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24"/>
        <v>-</v>
      </c>
      <c r="M42" s="415"/>
      <c r="N42" s="415"/>
      <c r="O42" s="160" t="str">
        <f t="shared" si="25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26"/>
        <v>OK</v>
      </c>
      <c r="AI42" s="22">
        <f t="shared" si="27"/>
        <v>0</v>
      </c>
      <c r="AJ42" s="22">
        <f t="shared" si="28"/>
        <v>0</v>
      </c>
      <c r="AK42" s="22">
        <f t="shared" si="29"/>
        <v>0</v>
      </c>
      <c r="AL42" s="22">
        <f t="shared" si="30"/>
        <v>0</v>
      </c>
      <c r="AM42" s="22">
        <f t="shared" si="31"/>
        <v>0</v>
      </c>
      <c r="AN42" s="22">
        <f t="shared" si="32"/>
        <v>0</v>
      </c>
      <c r="AO42" s="418" t="b">
        <f t="shared" si="33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34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35"/>
        <v>0</v>
      </c>
      <c r="AW42" s="67">
        <f t="shared" si="36"/>
        <v>0</v>
      </c>
      <c r="AX42" s="397">
        <f t="shared" si="37"/>
        <v>0</v>
      </c>
      <c r="AY42" s="32"/>
      <c r="AZ42" s="32"/>
      <c r="BA42" s="423" t="str">
        <f t="shared" si="38"/>
        <v xml:space="preserve"> </v>
      </c>
    </row>
    <row r="43" spans="1:53" s="339" customFormat="1" ht="15" x14ac:dyDescent="0.2">
      <c r="A43" s="409"/>
      <c r="B43" s="409"/>
      <c r="C43" s="410">
        <f t="shared" si="22"/>
        <v>22</v>
      </c>
      <c r="D43" s="411"/>
      <c r="E43" s="411"/>
      <c r="F43" s="411"/>
      <c r="G43" s="412"/>
      <c r="H43" s="412"/>
      <c r="I43" s="413" t="str">
        <f t="shared" si="23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24"/>
        <v>-</v>
      </c>
      <c r="M43" s="415"/>
      <c r="N43" s="415"/>
      <c r="O43" s="160" t="str">
        <f t="shared" si="25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26"/>
        <v>OK</v>
      </c>
      <c r="AI43" s="22">
        <f t="shared" si="27"/>
        <v>0</v>
      </c>
      <c r="AJ43" s="22">
        <f t="shared" si="28"/>
        <v>0</v>
      </c>
      <c r="AK43" s="22">
        <f t="shared" si="29"/>
        <v>0</v>
      </c>
      <c r="AL43" s="22">
        <f t="shared" si="30"/>
        <v>0</v>
      </c>
      <c r="AM43" s="22">
        <f t="shared" si="31"/>
        <v>0</v>
      </c>
      <c r="AN43" s="22">
        <f t="shared" si="32"/>
        <v>0</v>
      </c>
      <c r="AO43" s="418" t="b">
        <f t="shared" si="33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34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35"/>
        <v>0</v>
      </c>
      <c r="AW43" s="67">
        <f t="shared" si="36"/>
        <v>0</v>
      </c>
      <c r="AX43" s="397">
        <f t="shared" si="37"/>
        <v>0</v>
      </c>
      <c r="AY43" s="32"/>
      <c r="AZ43" s="32"/>
      <c r="BA43" s="423" t="str">
        <f t="shared" si="38"/>
        <v xml:space="preserve"> </v>
      </c>
    </row>
    <row r="44" spans="1:53" s="339" customFormat="1" ht="15" x14ac:dyDescent="0.2">
      <c r="A44" s="409"/>
      <c r="B44" s="409"/>
      <c r="C44" s="410">
        <f t="shared" si="22"/>
        <v>23</v>
      </c>
      <c r="D44" s="411"/>
      <c r="E44" s="411"/>
      <c r="F44" s="411"/>
      <c r="G44" s="412"/>
      <c r="H44" s="412"/>
      <c r="I44" s="413" t="str">
        <f t="shared" si="23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24"/>
        <v>-</v>
      </c>
      <c r="M44" s="415"/>
      <c r="N44" s="415"/>
      <c r="O44" s="160" t="str">
        <f t="shared" si="25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26"/>
        <v>OK</v>
      </c>
      <c r="AI44" s="22">
        <f t="shared" si="27"/>
        <v>0</v>
      </c>
      <c r="AJ44" s="22">
        <f t="shared" si="28"/>
        <v>0</v>
      </c>
      <c r="AK44" s="22">
        <f t="shared" si="29"/>
        <v>0</v>
      </c>
      <c r="AL44" s="22">
        <f t="shared" si="30"/>
        <v>0</v>
      </c>
      <c r="AM44" s="22">
        <f t="shared" si="31"/>
        <v>0</v>
      </c>
      <c r="AN44" s="22">
        <f t="shared" si="32"/>
        <v>0</v>
      </c>
      <c r="AO44" s="418" t="b">
        <f t="shared" si="33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34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35"/>
        <v>0</v>
      </c>
      <c r="AW44" s="67">
        <f t="shared" si="36"/>
        <v>0</v>
      </c>
      <c r="AX44" s="397">
        <f t="shared" si="37"/>
        <v>0</v>
      </c>
      <c r="AY44" s="32"/>
      <c r="AZ44" s="32"/>
      <c r="BA44" s="423" t="str">
        <f t="shared" si="38"/>
        <v xml:space="preserve"> </v>
      </c>
    </row>
    <row r="45" spans="1:53" s="339" customFormat="1" ht="15" x14ac:dyDescent="0.2">
      <c r="A45" s="409"/>
      <c r="B45" s="409"/>
      <c r="C45" s="410">
        <f t="shared" si="22"/>
        <v>24</v>
      </c>
      <c r="D45" s="411"/>
      <c r="E45" s="411"/>
      <c r="F45" s="411"/>
      <c r="G45" s="410"/>
      <c r="H45" s="410"/>
      <c r="I45" s="413" t="str">
        <f t="shared" si="23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24"/>
        <v>-</v>
      </c>
      <c r="M45" s="415"/>
      <c r="N45" s="415"/>
      <c r="O45" s="160" t="str">
        <f t="shared" si="25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26"/>
        <v>OK</v>
      </c>
      <c r="AI45" s="22">
        <f t="shared" si="27"/>
        <v>0</v>
      </c>
      <c r="AJ45" s="22">
        <f t="shared" si="28"/>
        <v>0</v>
      </c>
      <c r="AK45" s="22">
        <f t="shared" si="29"/>
        <v>0</v>
      </c>
      <c r="AL45" s="22">
        <f t="shared" si="30"/>
        <v>0</v>
      </c>
      <c r="AM45" s="22">
        <f t="shared" si="31"/>
        <v>0</v>
      </c>
      <c r="AN45" s="22">
        <f t="shared" si="32"/>
        <v>0</v>
      </c>
      <c r="AO45" s="418" t="b">
        <f t="shared" si="33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34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35"/>
        <v>0</v>
      </c>
      <c r="AW45" s="67">
        <f t="shared" si="36"/>
        <v>0</v>
      </c>
      <c r="AX45" s="397">
        <f t="shared" si="37"/>
        <v>0</v>
      </c>
      <c r="AY45" s="32"/>
      <c r="AZ45" s="32"/>
      <c r="BA45" s="423" t="str">
        <f t="shared" si="38"/>
        <v xml:space="preserve"> </v>
      </c>
    </row>
    <row r="46" spans="1:53" s="339" customFormat="1" ht="15" x14ac:dyDescent="0.2">
      <c r="A46" s="409"/>
      <c r="B46" s="409"/>
      <c r="C46" s="410">
        <f t="shared" si="22"/>
        <v>25</v>
      </c>
      <c r="D46" s="411"/>
      <c r="E46" s="411"/>
      <c r="F46" s="411"/>
      <c r="G46" s="410"/>
      <c r="H46" s="410"/>
      <c r="I46" s="413" t="str">
        <f t="shared" si="23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24"/>
        <v>-</v>
      </c>
      <c r="M46" s="415"/>
      <c r="N46" s="415"/>
      <c r="O46" s="160" t="str">
        <f t="shared" si="25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26"/>
        <v>OK</v>
      </c>
      <c r="AI46" s="22">
        <f t="shared" si="27"/>
        <v>0</v>
      </c>
      <c r="AJ46" s="22">
        <f t="shared" si="28"/>
        <v>0</v>
      </c>
      <c r="AK46" s="22">
        <f t="shared" si="29"/>
        <v>0</v>
      </c>
      <c r="AL46" s="22">
        <f t="shared" si="30"/>
        <v>0</v>
      </c>
      <c r="AM46" s="22">
        <f t="shared" si="31"/>
        <v>0</v>
      </c>
      <c r="AN46" s="22">
        <f t="shared" si="32"/>
        <v>0</v>
      </c>
      <c r="AO46" s="418" t="b">
        <f t="shared" si="33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34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35"/>
        <v>0</v>
      </c>
      <c r="AW46" s="67">
        <f t="shared" si="36"/>
        <v>0</v>
      </c>
      <c r="AX46" s="397">
        <f t="shared" si="37"/>
        <v>0</v>
      </c>
      <c r="AY46" s="32"/>
      <c r="AZ46" s="32"/>
      <c r="BA46" s="423" t="str">
        <f t="shared" si="38"/>
        <v xml:space="preserve"> </v>
      </c>
    </row>
    <row r="47" spans="1:53" s="339" customFormat="1" ht="15" x14ac:dyDescent="0.2">
      <c r="A47" s="409"/>
      <c r="B47" s="409"/>
      <c r="C47" s="410">
        <f t="shared" si="22"/>
        <v>26</v>
      </c>
      <c r="D47" s="411"/>
      <c r="E47" s="411"/>
      <c r="F47" s="411"/>
      <c r="G47" s="410"/>
      <c r="H47" s="410"/>
      <c r="I47" s="413" t="str">
        <f t="shared" si="23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24"/>
        <v>-</v>
      </c>
      <c r="M47" s="415"/>
      <c r="N47" s="415"/>
      <c r="O47" s="160" t="str">
        <f t="shared" si="25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26"/>
        <v>OK</v>
      </c>
      <c r="AI47" s="22">
        <f t="shared" si="27"/>
        <v>0</v>
      </c>
      <c r="AJ47" s="22">
        <f t="shared" si="28"/>
        <v>0</v>
      </c>
      <c r="AK47" s="22">
        <f t="shared" si="29"/>
        <v>0</v>
      </c>
      <c r="AL47" s="22">
        <f t="shared" si="30"/>
        <v>0</v>
      </c>
      <c r="AM47" s="22">
        <f t="shared" si="31"/>
        <v>0</v>
      </c>
      <c r="AN47" s="22">
        <f t="shared" si="32"/>
        <v>0</v>
      </c>
      <c r="AO47" s="418" t="b">
        <f t="shared" si="33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34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35"/>
        <v>0</v>
      </c>
      <c r="AW47" s="67">
        <f t="shared" si="36"/>
        <v>0</v>
      </c>
      <c r="AX47" s="397">
        <f t="shared" si="37"/>
        <v>0</v>
      </c>
      <c r="AY47" s="32"/>
      <c r="AZ47" s="32"/>
      <c r="BA47" s="423" t="str">
        <f t="shared" si="38"/>
        <v xml:space="preserve"> </v>
      </c>
    </row>
    <row r="48" spans="1:53" s="339" customFormat="1" ht="15" x14ac:dyDescent="0.2">
      <c r="A48" s="409"/>
      <c r="B48" s="409"/>
      <c r="C48" s="410">
        <f t="shared" si="22"/>
        <v>27</v>
      </c>
      <c r="D48" s="411"/>
      <c r="E48" s="411"/>
      <c r="F48" s="411"/>
      <c r="G48" s="410"/>
      <c r="H48" s="410"/>
      <c r="I48" s="413" t="str">
        <f t="shared" si="23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24"/>
        <v>-</v>
      </c>
      <c r="M48" s="415"/>
      <c r="N48" s="415"/>
      <c r="O48" s="160" t="str">
        <f t="shared" si="25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26"/>
        <v>OK</v>
      </c>
      <c r="AI48" s="22">
        <f t="shared" si="27"/>
        <v>0</v>
      </c>
      <c r="AJ48" s="22">
        <f t="shared" si="28"/>
        <v>0</v>
      </c>
      <c r="AK48" s="22">
        <f t="shared" si="29"/>
        <v>0</v>
      </c>
      <c r="AL48" s="22">
        <f t="shared" si="30"/>
        <v>0</v>
      </c>
      <c r="AM48" s="22">
        <f t="shared" si="31"/>
        <v>0</v>
      </c>
      <c r="AN48" s="22">
        <f t="shared" si="32"/>
        <v>0</v>
      </c>
      <c r="AO48" s="418" t="b">
        <f t="shared" si="33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34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35"/>
        <v>0</v>
      </c>
      <c r="AW48" s="67">
        <f t="shared" si="36"/>
        <v>0</v>
      </c>
      <c r="AX48" s="397">
        <f t="shared" si="37"/>
        <v>0</v>
      </c>
      <c r="AY48" s="32"/>
      <c r="AZ48" s="32"/>
      <c r="BA48" s="423" t="str">
        <f t="shared" si="38"/>
        <v xml:space="preserve"> </v>
      </c>
    </row>
    <row r="49" spans="1:53" s="339" customFormat="1" ht="15" x14ac:dyDescent="0.2">
      <c r="A49" s="409"/>
      <c r="B49" s="409"/>
      <c r="C49" s="410">
        <f t="shared" si="22"/>
        <v>28</v>
      </c>
      <c r="D49" s="411"/>
      <c r="E49" s="411"/>
      <c r="F49" s="411"/>
      <c r="G49" s="410"/>
      <c r="H49" s="410"/>
      <c r="I49" s="413" t="str">
        <f t="shared" si="23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24"/>
        <v>-</v>
      </c>
      <c r="M49" s="415"/>
      <c r="N49" s="415"/>
      <c r="O49" s="160" t="str">
        <f t="shared" si="25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26"/>
        <v>OK</v>
      </c>
      <c r="AI49" s="22">
        <f t="shared" si="27"/>
        <v>0</v>
      </c>
      <c r="AJ49" s="22">
        <f t="shared" si="28"/>
        <v>0</v>
      </c>
      <c r="AK49" s="22">
        <f t="shared" si="29"/>
        <v>0</v>
      </c>
      <c r="AL49" s="22">
        <f t="shared" si="30"/>
        <v>0</v>
      </c>
      <c r="AM49" s="22">
        <f t="shared" si="31"/>
        <v>0</v>
      </c>
      <c r="AN49" s="22">
        <f t="shared" si="32"/>
        <v>0</v>
      </c>
      <c r="AO49" s="418" t="b">
        <f t="shared" si="33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34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35"/>
        <v>0</v>
      </c>
      <c r="AW49" s="67">
        <f t="shared" si="36"/>
        <v>0</v>
      </c>
      <c r="AX49" s="397">
        <f t="shared" si="37"/>
        <v>0</v>
      </c>
      <c r="AY49" s="32"/>
      <c r="AZ49" s="32"/>
      <c r="BA49" s="423" t="str">
        <f t="shared" si="38"/>
        <v xml:space="preserve"> </v>
      </c>
    </row>
    <row r="50" spans="1:53" s="339" customFormat="1" ht="15" x14ac:dyDescent="0.2">
      <c r="A50" s="409"/>
      <c r="B50" s="409"/>
      <c r="C50" s="410">
        <f t="shared" si="22"/>
        <v>29</v>
      </c>
      <c r="D50" s="411"/>
      <c r="E50" s="411"/>
      <c r="F50" s="411"/>
      <c r="G50" s="410"/>
      <c r="H50" s="410"/>
      <c r="I50" s="413" t="str">
        <f t="shared" si="23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24"/>
        <v>-</v>
      </c>
      <c r="M50" s="415"/>
      <c r="N50" s="415"/>
      <c r="O50" s="160" t="str">
        <f t="shared" si="25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26"/>
        <v>OK</v>
      </c>
      <c r="AI50" s="22">
        <f t="shared" si="27"/>
        <v>0</v>
      </c>
      <c r="AJ50" s="22">
        <f t="shared" si="28"/>
        <v>0</v>
      </c>
      <c r="AK50" s="22">
        <f t="shared" si="29"/>
        <v>0</v>
      </c>
      <c r="AL50" s="22">
        <f t="shared" si="30"/>
        <v>0</v>
      </c>
      <c r="AM50" s="22">
        <f t="shared" si="31"/>
        <v>0</v>
      </c>
      <c r="AN50" s="22">
        <f t="shared" si="32"/>
        <v>0</v>
      </c>
      <c r="AO50" s="418" t="b">
        <f t="shared" si="33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34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35"/>
        <v>0</v>
      </c>
      <c r="AW50" s="67">
        <f t="shared" si="36"/>
        <v>0</v>
      </c>
      <c r="AX50" s="397">
        <f t="shared" si="37"/>
        <v>0</v>
      </c>
      <c r="AY50" s="32"/>
      <c r="AZ50" s="32"/>
      <c r="BA50" s="423" t="str">
        <f t="shared" si="38"/>
        <v xml:space="preserve"> </v>
      </c>
    </row>
    <row r="51" spans="1:53" s="339" customFormat="1" ht="15" x14ac:dyDescent="0.2">
      <c r="A51" s="409"/>
      <c r="B51" s="409"/>
      <c r="C51" s="410">
        <f t="shared" si="22"/>
        <v>30</v>
      </c>
      <c r="D51" s="411"/>
      <c r="E51" s="411"/>
      <c r="F51" s="411"/>
      <c r="G51" s="410"/>
      <c r="H51" s="410"/>
      <c r="I51" s="413" t="str">
        <f t="shared" si="23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24"/>
        <v>-</v>
      </c>
      <c r="M51" s="415"/>
      <c r="N51" s="415"/>
      <c r="O51" s="160" t="str">
        <f t="shared" si="25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26"/>
        <v>OK</v>
      </c>
      <c r="AI51" s="22">
        <f t="shared" si="27"/>
        <v>0</v>
      </c>
      <c r="AJ51" s="22">
        <f t="shared" si="28"/>
        <v>0</v>
      </c>
      <c r="AK51" s="22">
        <f t="shared" si="29"/>
        <v>0</v>
      </c>
      <c r="AL51" s="22">
        <f t="shared" si="30"/>
        <v>0</v>
      </c>
      <c r="AM51" s="22">
        <f t="shared" si="31"/>
        <v>0</v>
      </c>
      <c r="AN51" s="22">
        <f t="shared" si="32"/>
        <v>0</v>
      </c>
      <c r="AO51" s="418" t="b">
        <f t="shared" si="33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34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35"/>
        <v>0</v>
      </c>
      <c r="AW51" s="67">
        <f t="shared" si="36"/>
        <v>0</v>
      </c>
      <c r="AX51" s="397">
        <f t="shared" si="37"/>
        <v>0</v>
      </c>
      <c r="AY51" s="32"/>
      <c r="AZ51" s="32"/>
      <c r="BA51" s="423" t="str">
        <f t="shared" si="38"/>
        <v xml:space="preserve"> </v>
      </c>
    </row>
    <row r="52" spans="1:53" s="339" customFormat="1" ht="15" x14ac:dyDescent="0.2">
      <c r="A52" s="409"/>
      <c r="B52" s="409"/>
      <c r="C52" s="410">
        <f t="shared" si="22"/>
        <v>31</v>
      </c>
      <c r="D52" s="411"/>
      <c r="E52" s="411"/>
      <c r="F52" s="411"/>
      <c r="G52" s="410"/>
      <c r="H52" s="410"/>
      <c r="I52" s="413" t="str">
        <f t="shared" si="23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24"/>
        <v>-</v>
      </c>
      <c r="M52" s="415"/>
      <c r="N52" s="415"/>
      <c r="O52" s="160" t="str">
        <f t="shared" si="25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26"/>
        <v>OK</v>
      </c>
      <c r="AI52" s="22">
        <f t="shared" si="27"/>
        <v>0</v>
      </c>
      <c r="AJ52" s="22">
        <f t="shared" si="28"/>
        <v>0</v>
      </c>
      <c r="AK52" s="22">
        <f t="shared" si="29"/>
        <v>0</v>
      </c>
      <c r="AL52" s="22">
        <f t="shared" si="30"/>
        <v>0</v>
      </c>
      <c r="AM52" s="22">
        <f t="shared" si="31"/>
        <v>0</v>
      </c>
      <c r="AN52" s="22">
        <f t="shared" si="32"/>
        <v>0</v>
      </c>
      <c r="AO52" s="418" t="b">
        <f t="shared" si="33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34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35"/>
        <v>0</v>
      </c>
      <c r="AW52" s="67">
        <f t="shared" si="36"/>
        <v>0</v>
      </c>
      <c r="AX52" s="397">
        <f t="shared" si="37"/>
        <v>0</v>
      </c>
      <c r="AY52" s="32"/>
      <c r="AZ52" s="32"/>
      <c r="BA52" s="423" t="str">
        <f t="shared" si="38"/>
        <v xml:space="preserve"> </v>
      </c>
    </row>
    <row r="53" spans="1:53" s="339" customFormat="1" ht="15" x14ac:dyDescent="0.2">
      <c r="A53" s="409"/>
      <c r="B53" s="409"/>
      <c r="C53" s="410">
        <f t="shared" si="22"/>
        <v>32</v>
      </c>
      <c r="D53" s="411"/>
      <c r="E53" s="411"/>
      <c r="F53" s="411"/>
      <c r="G53" s="410"/>
      <c r="H53" s="410"/>
      <c r="I53" s="413" t="str">
        <f t="shared" si="23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24"/>
        <v>-</v>
      </c>
      <c r="M53" s="415"/>
      <c r="N53" s="415"/>
      <c r="O53" s="160" t="str">
        <f t="shared" si="25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26"/>
        <v>OK</v>
      </c>
      <c r="AI53" s="22">
        <f t="shared" si="27"/>
        <v>0</v>
      </c>
      <c r="AJ53" s="22">
        <f t="shared" si="28"/>
        <v>0</v>
      </c>
      <c r="AK53" s="22">
        <f t="shared" si="29"/>
        <v>0</v>
      </c>
      <c r="AL53" s="22">
        <f t="shared" si="30"/>
        <v>0</v>
      </c>
      <c r="AM53" s="22">
        <f t="shared" si="31"/>
        <v>0</v>
      </c>
      <c r="AN53" s="22">
        <f t="shared" si="32"/>
        <v>0</v>
      </c>
      <c r="AO53" s="418" t="b">
        <f t="shared" si="33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34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35"/>
        <v>0</v>
      </c>
      <c r="AW53" s="67">
        <f t="shared" si="36"/>
        <v>0</v>
      </c>
      <c r="AX53" s="397">
        <f t="shared" si="37"/>
        <v>0</v>
      </c>
      <c r="AY53" s="32"/>
      <c r="AZ53" s="32"/>
      <c r="BA53" s="423" t="str">
        <f t="shared" si="38"/>
        <v xml:space="preserve"> </v>
      </c>
    </row>
    <row r="54" spans="1:53" s="339" customFormat="1" ht="15" x14ac:dyDescent="0.2">
      <c r="A54" s="409"/>
      <c r="B54" s="409"/>
      <c r="C54" s="410">
        <f t="shared" si="22"/>
        <v>33</v>
      </c>
      <c r="D54" s="411"/>
      <c r="E54" s="411"/>
      <c r="F54" s="411"/>
      <c r="G54" s="410"/>
      <c r="H54" s="410"/>
      <c r="I54" s="413" t="str">
        <f t="shared" si="23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24"/>
        <v>-</v>
      </c>
      <c r="M54" s="415"/>
      <c r="N54" s="415"/>
      <c r="O54" s="160" t="str">
        <f t="shared" si="25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26"/>
        <v>OK</v>
      </c>
      <c r="AI54" s="22">
        <f t="shared" si="27"/>
        <v>0</v>
      </c>
      <c r="AJ54" s="22">
        <f t="shared" si="28"/>
        <v>0</v>
      </c>
      <c r="AK54" s="22">
        <f t="shared" si="29"/>
        <v>0</v>
      </c>
      <c r="AL54" s="22">
        <f t="shared" si="30"/>
        <v>0</v>
      </c>
      <c r="AM54" s="22">
        <f t="shared" si="31"/>
        <v>0</v>
      </c>
      <c r="AN54" s="22">
        <f t="shared" si="32"/>
        <v>0</v>
      </c>
      <c r="AO54" s="418" t="b">
        <f t="shared" si="33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34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35"/>
        <v>0</v>
      </c>
      <c r="AW54" s="67">
        <f t="shared" si="36"/>
        <v>0</v>
      </c>
      <c r="AX54" s="397">
        <f t="shared" si="37"/>
        <v>0</v>
      </c>
      <c r="AY54" s="32"/>
      <c r="AZ54" s="32"/>
      <c r="BA54" s="423" t="str">
        <f t="shared" si="38"/>
        <v xml:space="preserve"> </v>
      </c>
    </row>
    <row r="55" spans="1:53" s="339" customFormat="1" ht="15" x14ac:dyDescent="0.2">
      <c r="A55" s="409"/>
      <c r="B55" s="409"/>
      <c r="C55" s="410">
        <f t="shared" si="22"/>
        <v>34</v>
      </c>
      <c r="D55" s="411"/>
      <c r="E55" s="411"/>
      <c r="F55" s="411"/>
      <c r="G55" s="410"/>
      <c r="H55" s="410"/>
      <c r="I55" s="413" t="str">
        <f t="shared" si="23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24"/>
        <v>-</v>
      </c>
      <c r="M55" s="415"/>
      <c r="N55" s="415"/>
      <c r="O55" s="160" t="str">
        <f t="shared" si="25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26"/>
        <v>OK</v>
      </c>
      <c r="AI55" s="22">
        <f t="shared" si="27"/>
        <v>0</v>
      </c>
      <c r="AJ55" s="22">
        <f t="shared" si="28"/>
        <v>0</v>
      </c>
      <c r="AK55" s="22">
        <f t="shared" si="29"/>
        <v>0</v>
      </c>
      <c r="AL55" s="22">
        <f t="shared" si="30"/>
        <v>0</v>
      </c>
      <c r="AM55" s="22">
        <f t="shared" si="31"/>
        <v>0</v>
      </c>
      <c r="AN55" s="22">
        <f t="shared" si="32"/>
        <v>0</v>
      </c>
      <c r="AO55" s="418" t="b">
        <f t="shared" si="33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34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35"/>
        <v>0</v>
      </c>
      <c r="AW55" s="67">
        <f t="shared" si="36"/>
        <v>0</v>
      </c>
      <c r="AX55" s="397">
        <f t="shared" si="37"/>
        <v>0</v>
      </c>
      <c r="AY55" s="32"/>
      <c r="AZ55" s="32"/>
      <c r="BA55" s="423" t="str">
        <f t="shared" si="38"/>
        <v xml:space="preserve"> </v>
      </c>
    </row>
    <row r="56" spans="1:53" s="339" customFormat="1" ht="15" x14ac:dyDescent="0.2">
      <c r="A56" s="409"/>
      <c r="B56" s="409"/>
      <c r="C56" s="410">
        <f t="shared" si="22"/>
        <v>35</v>
      </c>
      <c r="D56" s="411"/>
      <c r="E56" s="411"/>
      <c r="F56" s="411"/>
      <c r="G56" s="410"/>
      <c r="H56" s="410"/>
      <c r="I56" s="413" t="str">
        <f t="shared" si="23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24"/>
        <v>-</v>
      </c>
      <c r="M56" s="415"/>
      <c r="N56" s="415"/>
      <c r="O56" s="160" t="str">
        <f t="shared" si="25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26"/>
        <v>OK</v>
      </c>
      <c r="AI56" s="22">
        <f t="shared" si="27"/>
        <v>0</v>
      </c>
      <c r="AJ56" s="22">
        <f t="shared" si="28"/>
        <v>0</v>
      </c>
      <c r="AK56" s="22">
        <f t="shared" si="29"/>
        <v>0</v>
      </c>
      <c r="AL56" s="22">
        <f t="shared" si="30"/>
        <v>0</v>
      </c>
      <c r="AM56" s="22">
        <f t="shared" si="31"/>
        <v>0</v>
      </c>
      <c r="AN56" s="22">
        <f t="shared" si="32"/>
        <v>0</v>
      </c>
      <c r="AO56" s="418" t="b">
        <f t="shared" si="33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34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35"/>
        <v>0</v>
      </c>
      <c r="AW56" s="67">
        <f t="shared" si="36"/>
        <v>0</v>
      </c>
      <c r="AX56" s="397">
        <f t="shared" si="37"/>
        <v>0</v>
      </c>
      <c r="AY56" s="32"/>
      <c r="AZ56" s="32"/>
      <c r="BA56" s="423" t="str">
        <f t="shared" si="38"/>
        <v xml:space="preserve"> </v>
      </c>
    </row>
    <row r="57" spans="1:53" s="339" customFormat="1" ht="15" x14ac:dyDescent="0.2">
      <c r="A57" s="409"/>
      <c r="B57" s="409"/>
      <c r="C57" s="410">
        <f t="shared" si="22"/>
        <v>36</v>
      </c>
      <c r="D57" s="411"/>
      <c r="E57" s="411"/>
      <c r="F57" s="411"/>
      <c r="G57" s="410"/>
      <c r="H57" s="410"/>
      <c r="I57" s="413" t="str">
        <f t="shared" si="23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24"/>
        <v>-</v>
      </c>
      <c r="M57" s="415"/>
      <c r="N57" s="415"/>
      <c r="O57" s="160" t="str">
        <f t="shared" si="25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26"/>
        <v>OK</v>
      </c>
      <c r="AI57" s="22">
        <f t="shared" si="27"/>
        <v>0</v>
      </c>
      <c r="AJ57" s="22">
        <f t="shared" si="28"/>
        <v>0</v>
      </c>
      <c r="AK57" s="22">
        <f t="shared" si="29"/>
        <v>0</v>
      </c>
      <c r="AL57" s="22">
        <f t="shared" si="30"/>
        <v>0</v>
      </c>
      <c r="AM57" s="22">
        <f t="shared" si="31"/>
        <v>0</v>
      </c>
      <c r="AN57" s="22">
        <f t="shared" si="32"/>
        <v>0</v>
      </c>
      <c r="AO57" s="418" t="b">
        <f t="shared" si="33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34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35"/>
        <v>0</v>
      </c>
      <c r="AW57" s="67">
        <f t="shared" si="36"/>
        <v>0</v>
      </c>
      <c r="AX57" s="397">
        <f t="shared" si="37"/>
        <v>0</v>
      </c>
      <c r="AY57" s="32"/>
      <c r="AZ57" s="32"/>
      <c r="BA57" s="423" t="str">
        <f t="shared" si="38"/>
        <v xml:space="preserve"> </v>
      </c>
    </row>
    <row r="58" spans="1:53" s="339" customFormat="1" ht="15" x14ac:dyDescent="0.2">
      <c r="A58" s="409"/>
      <c r="B58" s="409"/>
      <c r="C58" s="410">
        <f t="shared" si="22"/>
        <v>37</v>
      </c>
      <c r="D58" s="411"/>
      <c r="E58" s="411"/>
      <c r="F58" s="411"/>
      <c r="G58" s="410"/>
      <c r="H58" s="410"/>
      <c r="I58" s="413" t="str">
        <f t="shared" si="23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24"/>
        <v>-</v>
      </c>
      <c r="M58" s="415"/>
      <c r="N58" s="415"/>
      <c r="O58" s="160" t="str">
        <f t="shared" si="25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26"/>
        <v>OK</v>
      </c>
      <c r="AI58" s="22">
        <f t="shared" si="27"/>
        <v>0</v>
      </c>
      <c r="AJ58" s="22">
        <f t="shared" si="28"/>
        <v>0</v>
      </c>
      <c r="AK58" s="22">
        <f t="shared" si="29"/>
        <v>0</v>
      </c>
      <c r="AL58" s="22">
        <f t="shared" si="30"/>
        <v>0</v>
      </c>
      <c r="AM58" s="22">
        <f t="shared" si="31"/>
        <v>0</v>
      </c>
      <c r="AN58" s="22">
        <f t="shared" si="32"/>
        <v>0</v>
      </c>
      <c r="AO58" s="418" t="b">
        <f t="shared" si="33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34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35"/>
        <v>0</v>
      </c>
      <c r="AW58" s="67">
        <f t="shared" si="36"/>
        <v>0</v>
      </c>
      <c r="AX58" s="397">
        <f t="shared" si="37"/>
        <v>0</v>
      </c>
      <c r="AY58" s="32"/>
      <c r="AZ58" s="32"/>
      <c r="BA58" s="423" t="str">
        <f t="shared" si="38"/>
        <v xml:space="preserve"> </v>
      </c>
    </row>
    <row r="59" spans="1:53" s="339" customFormat="1" ht="15" x14ac:dyDescent="0.2">
      <c r="A59" s="409"/>
      <c r="B59" s="409"/>
      <c r="C59" s="410">
        <f t="shared" si="22"/>
        <v>38</v>
      </c>
      <c r="D59" s="411"/>
      <c r="E59" s="411"/>
      <c r="F59" s="411"/>
      <c r="G59" s="410"/>
      <c r="H59" s="410"/>
      <c r="I59" s="413" t="str">
        <f t="shared" si="23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24"/>
        <v>-</v>
      </c>
      <c r="M59" s="415"/>
      <c r="N59" s="415"/>
      <c r="O59" s="160" t="str">
        <f t="shared" si="25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26"/>
        <v>OK</v>
      </c>
      <c r="AI59" s="22">
        <f t="shared" si="27"/>
        <v>0</v>
      </c>
      <c r="AJ59" s="22">
        <f t="shared" si="28"/>
        <v>0</v>
      </c>
      <c r="AK59" s="22">
        <f t="shared" si="29"/>
        <v>0</v>
      </c>
      <c r="AL59" s="22">
        <f t="shared" si="30"/>
        <v>0</v>
      </c>
      <c r="AM59" s="22">
        <f t="shared" si="31"/>
        <v>0</v>
      </c>
      <c r="AN59" s="22">
        <f t="shared" si="32"/>
        <v>0</v>
      </c>
      <c r="AO59" s="418" t="b">
        <f t="shared" si="33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34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35"/>
        <v>0</v>
      </c>
      <c r="AW59" s="67">
        <f t="shared" si="36"/>
        <v>0</v>
      </c>
      <c r="AX59" s="397">
        <f t="shared" si="37"/>
        <v>0</v>
      </c>
      <c r="AY59" s="32"/>
      <c r="AZ59" s="32"/>
      <c r="BA59" s="423" t="str">
        <f t="shared" si="38"/>
        <v xml:space="preserve"> </v>
      </c>
    </row>
    <row r="60" spans="1:53" s="339" customFormat="1" ht="15" x14ac:dyDescent="0.2">
      <c r="A60" s="409"/>
      <c r="B60" s="409"/>
      <c r="C60" s="410">
        <f t="shared" si="22"/>
        <v>39</v>
      </c>
      <c r="D60" s="411"/>
      <c r="E60" s="411"/>
      <c r="F60" s="411"/>
      <c r="G60" s="410"/>
      <c r="H60" s="410"/>
      <c r="I60" s="413" t="str">
        <f t="shared" si="23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24"/>
        <v>-</v>
      </c>
      <c r="M60" s="415"/>
      <c r="N60" s="415"/>
      <c r="O60" s="160" t="str">
        <f t="shared" si="25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26"/>
        <v>OK</v>
      </c>
      <c r="AI60" s="22">
        <f t="shared" si="27"/>
        <v>0</v>
      </c>
      <c r="AJ60" s="22">
        <f t="shared" si="28"/>
        <v>0</v>
      </c>
      <c r="AK60" s="22">
        <f t="shared" si="29"/>
        <v>0</v>
      </c>
      <c r="AL60" s="22">
        <f t="shared" si="30"/>
        <v>0</v>
      </c>
      <c r="AM60" s="22">
        <f t="shared" si="31"/>
        <v>0</v>
      </c>
      <c r="AN60" s="22">
        <f t="shared" si="32"/>
        <v>0</v>
      </c>
      <c r="AO60" s="418" t="b">
        <f t="shared" si="33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34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35"/>
        <v>0</v>
      </c>
      <c r="AW60" s="67">
        <f t="shared" si="36"/>
        <v>0</v>
      </c>
      <c r="AX60" s="397">
        <f t="shared" si="37"/>
        <v>0</v>
      </c>
      <c r="AY60" s="32"/>
      <c r="AZ60" s="32"/>
      <c r="BA60" s="423" t="str">
        <f t="shared" si="38"/>
        <v xml:space="preserve"> </v>
      </c>
    </row>
    <row r="61" spans="1:53" s="339" customFormat="1" ht="15" x14ac:dyDescent="0.2">
      <c r="A61" s="409"/>
      <c r="B61" s="409"/>
      <c r="C61" s="410">
        <f t="shared" si="22"/>
        <v>40</v>
      </c>
      <c r="D61" s="411"/>
      <c r="E61" s="411"/>
      <c r="F61" s="411"/>
      <c r="G61" s="410"/>
      <c r="H61" s="410"/>
      <c r="I61" s="413" t="str">
        <f t="shared" si="23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24"/>
        <v>-</v>
      </c>
      <c r="M61" s="415"/>
      <c r="N61" s="415"/>
      <c r="O61" s="160" t="str">
        <f t="shared" si="25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26"/>
        <v>OK</v>
      </c>
      <c r="AI61" s="22">
        <f t="shared" si="27"/>
        <v>0</v>
      </c>
      <c r="AJ61" s="22">
        <f t="shared" si="28"/>
        <v>0</v>
      </c>
      <c r="AK61" s="22">
        <f t="shared" si="29"/>
        <v>0</v>
      </c>
      <c r="AL61" s="22">
        <f t="shared" si="30"/>
        <v>0</v>
      </c>
      <c r="AM61" s="22">
        <f t="shared" si="31"/>
        <v>0</v>
      </c>
      <c r="AN61" s="22">
        <f t="shared" si="32"/>
        <v>0</v>
      </c>
      <c r="AO61" s="418" t="b">
        <f t="shared" si="33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34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35"/>
        <v>0</v>
      </c>
      <c r="AW61" s="67">
        <f t="shared" si="36"/>
        <v>0</v>
      </c>
      <c r="AX61" s="397">
        <f t="shared" si="37"/>
        <v>0</v>
      </c>
      <c r="AY61" s="32"/>
      <c r="AZ61" s="32"/>
      <c r="BA61" s="423" t="str">
        <f t="shared" si="38"/>
        <v xml:space="preserve"> </v>
      </c>
    </row>
    <row r="62" spans="1:53" s="339" customFormat="1" ht="15" x14ac:dyDescent="0.2">
      <c r="A62" s="409"/>
      <c r="B62" s="409"/>
      <c r="C62" s="410">
        <f t="shared" si="22"/>
        <v>41</v>
      </c>
      <c r="D62" s="411"/>
      <c r="E62" s="411"/>
      <c r="F62" s="411"/>
      <c r="G62" s="410"/>
      <c r="H62" s="410"/>
      <c r="I62" s="413" t="str">
        <f t="shared" si="23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24"/>
        <v>-</v>
      </c>
      <c r="M62" s="415"/>
      <c r="N62" s="415"/>
      <c r="O62" s="160" t="str">
        <f t="shared" si="25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26"/>
        <v>OK</v>
      </c>
      <c r="AI62" s="22">
        <f t="shared" si="27"/>
        <v>0</v>
      </c>
      <c r="AJ62" s="22">
        <f t="shared" si="28"/>
        <v>0</v>
      </c>
      <c r="AK62" s="22">
        <f t="shared" si="29"/>
        <v>0</v>
      </c>
      <c r="AL62" s="22">
        <f t="shared" si="30"/>
        <v>0</v>
      </c>
      <c r="AM62" s="22">
        <f t="shared" si="31"/>
        <v>0</v>
      </c>
      <c r="AN62" s="22">
        <f t="shared" si="32"/>
        <v>0</v>
      </c>
      <c r="AO62" s="418" t="b">
        <f t="shared" si="33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34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35"/>
        <v>0</v>
      </c>
      <c r="AW62" s="67">
        <f t="shared" si="36"/>
        <v>0</v>
      </c>
      <c r="AX62" s="397">
        <f t="shared" si="37"/>
        <v>0</v>
      </c>
      <c r="AY62" s="32"/>
      <c r="AZ62" s="32"/>
      <c r="BA62" s="423" t="str">
        <f t="shared" si="38"/>
        <v xml:space="preserve"> </v>
      </c>
    </row>
    <row r="63" spans="1:53" s="339" customFormat="1" ht="15" x14ac:dyDescent="0.2">
      <c r="A63" s="409"/>
      <c r="B63" s="409"/>
      <c r="C63" s="410">
        <f t="shared" si="22"/>
        <v>42</v>
      </c>
      <c r="D63" s="411"/>
      <c r="E63" s="411"/>
      <c r="F63" s="411"/>
      <c r="G63" s="410"/>
      <c r="H63" s="410"/>
      <c r="I63" s="413" t="str">
        <f t="shared" si="23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24"/>
        <v>-</v>
      </c>
      <c r="M63" s="415"/>
      <c r="N63" s="415"/>
      <c r="O63" s="160" t="str">
        <f t="shared" si="25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26"/>
        <v>OK</v>
      </c>
      <c r="AI63" s="22">
        <f t="shared" si="27"/>
        <v>0</v>
      </c>
      <c r="AJ63" s="22">
        <f t="shared" si="28"/>
        <v>0</v>
      </c>
      <c r="AK63" s="22">
        <f t="shared" si="29"/>
        <v>0</v>
      </c>
      <c r="AL63" s="22">
        <f t="shared" si="30"/>
        <v>0</v>
      </c>
      <c r="AM63" s="22">
        <f t="shared" si="31"/>
        <v>0</v>
      </c>
      <c r="AN63" s="22">
        <f t="shared" si="32"/>
        <v>0</v>
      </c>
      <c r="AO63" s="418" t="b">
        <f t="shared" si="33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34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35"/>
        <v>0</v>
      </c>
      <c r="AW63" s="67">
        <f t="shared" si="36"/>
        <v>0</v>
      </c>
      <c r="AX63" s="397">
        <f t="shared" si="37"/>
        <v>0</v>
      </c>
      <c r="AY63" s="32"/>
      <c r="AZ63" s="32"/>
      <c r="BA63" s="423" t="str">
        <f t="shared" si="38"/>
        <v xml:space="preserve"> </v>
      </c>
    </row>
    <row r="64" spans="1:53" s="339" customFormat="1" ht="15" x14ac:dyDescent="0.2">
      <c r="A64" s="409"/>
      <c r="B64" s="409"/>
      <c r="C64" s="410">
        <f t="shared" si="22"/>
        <v>43</v>
      </c>
      <c r="D64" s="411"/>
      <c r="E64" s="411"/>
      <c r="F64" s="411"/>
      <c r="G64" s="410"/>
      <c r="H64" s="410"/>
      <c r="I64" s="413" t="str">
        <f t="shared" si="23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24"/>
        <v>-</v>
      </c>
      <c r="M64" s="415"/>
      <c r="N64" s="415"/>
      <c r="O64" s="160" t="str">
        <f t="shared" si="25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26"/>
        <v>OK</v>
      </c>
      <c r="AI64" s="22">
        <f t="shared" si="27"/>
        <v>0</v>
      </c>
      <c r="AJ64" s="22">
        <f t="shared" si="28"/>
        <v>0</v>
      </c>
      <c r="AK64" s="22">
        <f t="shared" si="29"/>
        <v>0</v>
      </c>
      <c r="AL64" s="22">
        <f t="shared" si="30"/>
        <v>0</v>
      </c>
      <c r="AM64" s="22">
        <f t="shared" si="31"/>
        <v>0</v>
      </c>
      <c r="AN64" s="22">
        <f t="shared" si="32"/>
        <v>0</v>
      </c>
      <c r="AO64" s="418" t="b">
        <f t="shared" si="33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34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35"/>
        <v>0</v>
      </c>
      <c r="AW64" s="67">
        <f t="shared" si="36"/>
        <v>0</v>
      </c>
      <c r="AX64" s="397">
        <f t="shared" si="37"/>
        <v>0</v>
      </c>
      <c r="AY64" s="32"/>
      <c r="AZ64" s="32"/>
      <c r="BA64" s="423" t="str">
        <f t="shared" si="38"/>
        <v xml:space="preserve"> </v>
      </c>
    </row>
    <row r="65" spans="1:53" s="339" customFormat="1" ht="15" x14ac:dyDescent="0.2">
      <c r="A65" s="409"/>
      <c r="B65" s="409"/>
      <c r="C65" s="410">
        <f t="shared" si="22"/>
        <v>44</v>
      </c>
      <c r="D65" s="411"/>
      <c r="E65" s="411"/>
      <c r="F65" s="411"/>
      <c r="G65" s="410"/>
      <c r="H65" s="410"/>
      <c r="I65" s="413" t="str">
        <f t="shared" si="23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24"/>
        <v>-</v>
      </c>
      <c r="M65" s="415"/>
      <c r="N65" s="415"/>
      <c r="O65" s="160" t="str">
        <f t="shared" si="25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26"/>
        <v>OK</v>
      </c>
      <c r="AI65" s="22">
        <f t="shared" si="27"/>
        <v>0</v>
      </c>
      <c r="AJ65" s="22">
        <f t="shared" si="28"/>
        <v>0</v>
      </c>
      <c r="AK65" s="22">
        <f t="shared" si="29"/>
        <v>0</v>
      </c>
      <c r="AL65" s="22">
        <f t="shared" si="30"/>
        <v>0</v>
      </c>
      <c r="AM65" s="22">
        <f t="shared" si="31"/>
        <v>0</v>
      </c>
      <c r="AN65" s="22">
        <f t="shared" si="32"/>
        <v>0</v>
      </c>
      <c r="AO65" s="418" t="b">
        <f t="shared" si="33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34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35"/>
        <v>0</v>
      </c>
      <c r="AW65" s="67">
        <f t="shared" si="36"/>
        <v>0</v>
      </c>
      <c r="AX65" s="397">
        <f t="shared" si="37"/>
        <v>0</v>
      </c>
      <c r="AY65" s="32"/>
      <c r="AZ65" s="32"/>
      <c r="BA65" s="423" t="str">
        <f t="shared" si="38"/>
        <v xml:space="preserve"> </v>
      </c>
    </row>
    <row r="66" spans="1:53" s="339" customFormat="1" ht="15" x14ac:dyDescent="0.2">
      <c r="A66" s="409"/>
      <c r="B66" s="409"/>
      <c r="C66" s="410">
        <f t="shared" si="22"/>
        <v>45</v>
      </c>
      <c r="D66" s="411"/>
      <c r="E66" s="411"/>
      <c r="F66" s="411"/>
      <c r="G66" s="410"/>
      <c r="H66" s="410"/>
      <c r="I66" s="413" t="str">
        <f t="shared" si="23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24"/>
        <v>-</v>
      </c>
      <c r="M66" s="415"/>
      <c r="N66" s="415"/>
      <c r="O66" s="160" t="str">
        <f t="shared" si="25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26"/>
        <v>OK</v>
      </c>
      <c r="AI66" s="22">
        <f t="shared" si="27"/>
        <v>0</v>
      </c>
      <c r="AJ66" s="22">
        <f t="shared" si="28"/>
        <v>0</v>
      </c>
      <c r="AK66" s="22">
        <f t="shared" si="29"/>
        <v>0</v>
      </c>
      <c r="AL66" s="22">
        <f t="shared" si="30"/>
        <v>0</v>
      </c>
      <c r="AM66" s="22">
        <f t="shared" si="31"/>
        <v>0</v>
      </c>
      <c r="AN66" s="22">
        <f t="shared" si="32"/>
        <v>0</v>
      </c>
      <c r="AO66" s="418" t="b">
        <f t="shared" si="33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34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35"/>
        <v>0</v>
      </c>
      <c r="AW66" s="67">
        <f t="shared" si="36"/>
        <v>0</v>
      </c>
      <c r="AX66" s="397">
        <f t="shared" si="37"/>
        <v>0</v>
      </c>
      <c r="AY66" s="32"/>
      <c r="AZ66" s="32"/>
      <c r="BA66" s="423" t="str">
        <f t="shared" si="38"/>
        <v xml:space="preserve"> </v>
      </c>
    </row>
    <row r="67" spans="1:53" s="339" customFormat="1" ht="15" x14ac:dyDescent="0.2">
      <c r="A67" s="409"/>
      <c r="B67" s="409"/>
      <c r="C67" s="410">
        <f t="shared" si="22"/>
        <v>46</v>
      </c>
      <c r="D67" s="411"/>
      <c r="E67" s="411"/>
      <c r="F67" s="411"/>
      <c r="G67" s="410"/>
      <c r="H67" s="410"/>
      <c r="I67" s="413" t="str">
        <f t="shared" si="23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24"/>
        <v>-</v>
      </c>
      <c r="M67" s="415"/>
      <c r="N67" s="415"/>
      <c r="O67" s="160" t="str">
        <f t="shared" si="25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26"/>
        <v>OK</v>
      </c>
      <c r="AI67" s="22">
        <f t="shared" si="27"/>
        <v>0</v>
      </c>
      <c r="AJ67" s="22">
        <f t="shared" si="28"/>
        <v>0</v>
      </c>
      <c r="AK67" s="22">
        <f t="shared" si="29"/>
        <v>0</v>
      </c>
      <c r="AL67" s="22">
        <f t="shared" si="30"/>
        <v>0</v>
      </c>
      <c r="AM67" s="22">
        <f t="shared" si="31"/>
        <v>0</v>
      </c>
      <c r="AN67" s="22">
        <f t="shared" si="32"/>
        <v>0</v>
      </c>
      <c r="AO67" s="418" t="b">
        <f t="shared" si="33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34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35"/>
        <v>0</v>
      </c>
      <c r="AW67" s="67">
        <f t="shared" si="36"/>
        <v>0</v>
      </c>
      <c r="AX67" s="397">
        <f t="shared" si="37"/>
        <v>0</v>
      </c>
      <c r="AY67" s="32"/>
      <c r="AZ67" s="32"/>
      <c r="BA67" s="423" t="str">
        <f t="shared" si="38"/>
        <v xml:space="preserve"> </v>
      </c>
    </row>
    <row r="68" spans="1:53" s="339" customFormat="1" ht="15" x14ac:dyDescent="0.2">
      <c r="A68" s="409"/>
      <c r="B68" s="409"/>
      <c r="C68" s="410">
        <f t="shared" si="22"/>
        <v>47</v>
      </c>
      <c r="D68" s="411"/>
      <c r="E68" s="411"/>
      <c r="F68" s="411"/>
      <c r="G68" s="410"/>
      <c r="H68" s="410"/>
      <c r="I68" s="413" t="str">
        <f t="shared" si="23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24"/>
        <v>-</v>
      </c>
      <c r="M68" s="415"/>
      <c r="N68" s="415"/>
      <c r="O68" s="160" t="str">
        <f t="shared" si="25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26"/>
        <v>OK</v>
      </c>
      <c r="AI68" s="22">
        <f t="shared" si="27"/>
        <v>0</v>
      </c>
      <c r="AJ68" s="22">
        <f t="shared" si="28"/>
        <v>0</v>
      </c>
      <c r="AK68" s="22">
        <f t="shared" si="29"/>
        <v>0</v>
      </c>
      <c r="AL68" s="22">
        <f t="shared" si="30"/>
        <v>0</v>
      </c>
      <c r="AM68" s="22">
        <f t="shared" si="31"/>
        <v>0</v>
      </c>
      <c r="AN68" s="22">
        <f t="shared" si="32"/>
        <v>0</v>
      </c>
      <c r="AO68" s="418" t="b">
        <f t="shared" si="33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34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35"/>
        <v>0</v>
      </c>
      <c r="AW68" s="67">
        <f t="shared" si="36"/>
        <v>0</v>
      </c>
      <c r="AX68" s="397">
        <f t="shared" si="37"/>
        <v>0</v>
      </c>
      <c r="AY68" s="32"/>
      <c r="AZ68" s="32"/>
      <c r="BA68" s="423" t="str">
        <f t="shared" si="38"/>
        <v xml:space="preserve"> </v>
      </c>
    </row>
    <row r="69" spans="1:53" s="339" customFormat="1" ht="15" x14ac:dyDescent="0.2">
      <c r="A69" s="409"/>
      <c r="B69" s="409"/>
      <c r="C69" s="410">
        <f t="shared" si="22"/>
        <v>48</v>
      </c>
      <c r="D69" s="411"/>
      <c r="E69" s="411"/>
      <c r="F69" s="411"/>
      <c r="G69" s="410"/>
      <c r="H69" s="410"/>
      <c r="I69" s="413" t="str">
        <f t="shared" si="23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24"/>
        <v>-</v>
      </c>
      <c r="M69" s="415"/>
      <c r="N69" s="415"/>
      <c r="O69" s="160" t="str">
        <f t="shared" si="25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26"/>
        <v>OK</v>
      </c>
      <c r="AI69" s="22">
        <f t="shared" si="27"/>
        <v>0</v>
      </c>
      <c r="AJ69" s="22">
        <f t="shared" si="28"/>
        <v>0</v>
      </c>
      <c r="AK69" s="22">
        <f t="shared" si="29"/>
        <v>0</v>
      </c>
      <c r="AL69" s="22">
        <f t="shared" si="30"/>
        <v>0</v>
      </c>
      <c r="AM69" s="22">
        <f t="shared" si="31"/>
        <v>0</v>
      </c>
      <c r="AN69" s="22">
        <f t="shared" si="32"/>
        <v>0</v>
      </c>
      <c r="AO69" s="418" t="b">
        <f t="shared" si="33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34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35"/>
        <v>0</v>
      </c>
      <c r="AW69" s="67">
        <f t="shared" si="36"/>
        <v>0</v>
      </c>
      <c r="AX69" s="397">
        <f t="shared" si="37"/>
        <v>0</v>
      </c>
      <c r="AY69" s="32"/>
      <c r="AZ69" s="32"/>
      <c r="BA69" s="423" t="str">
        <f t="shared" si="38"/>
        <v xml:space="preserve"> </v>
      </c>
    </row>
    <row r="70" spans="1:53" s="339" customFormat="1" ht="15" x14ac:dyDescent="0.2">
      <c r="A70" s="32"/>
      <c r="B70" s="32"/>
      <c r="C70" s="410">
        <f t="shared" si="22"/>
        <v>49</v>
      </c>
      <c r="D70" s="424"/>
      <c r="E70" s="424"/>
      <c r="F70" s="424"/>
      <c r="G70" s="410"/>
      <c r="H70" s="410"/>
      <c r="I70" s="413" t="str">
        <f t="shared" si="23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24"/>
        <v>-</v>
      </c>
      <c r="M70" s="415"/>
      <c r="N70" s="415"/>
      <c r="O70" s="160" t="str">
        <f t="shared" si="25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26"/>
        <v>OK</v>
      </c>
      <c r="AI70" s="22">
        <f t="shared" si="27"/>
        <v>0</v>
      </c>
      <c r="AJ70" s="22">
        <f t="shared" si="28"/>
        <v>0</v>
      </c>
      <c r="AK70" s="22">
        <f t="shared" si="29"/>
        <v>0</v>
      </c>
      <c r="AL70" s="22">
        <f t="shared" si="30"/>
        <v>0</v>
      </c>
      <c r="AM70" s="22">
        <f t="shared" si="31"/>
        <v>0</v>
      </c>
      <c r="AN70" s="22">
        <f t="shared" si="32"/>
        <v>0</v>
      </c>
      <c r="AO70" s="418" t="b">
        <f t="shared" si="33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34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35"/>
        <v>0</v>
      </c>
      <c r="AW70" s="67">
        <f t="shared" si="36"/>
        <v>0</v>
      </c>
      <c r="AX70" s="397">
        <f t="shared" si="37"/>
        <v>0</v>
      </c>
      <c r="AY70" s="32"/>
      <c r="AZ70" s="32"/>
      <c r="BA70" s="423" t="str">
        <f t="shared" si="38"/>
        <v xml:space="preserve"> </v>
      </c>
    </row>
    <row r="71" spans="1:53" s="339" customFormat="1" ht="15" x14ac:dyDescent="0.2">
      <c r="A71" s="32"/>
      <c r="B71" s="32"/>
      <c r="C71" s="410">
        <f t="shared" si="22"/>
        <v>50</v>
      </c>
      <c r="D71" s="424"/>
      <c r="E71" s="424"/>
      <c r="F71" s="424"/>
      <c r="G71" s="410"/>
      <c r="H71" s="410"/>
      <c r="I71" s="413" t="str">
        <f t="shared" si="23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24"/>
        <v>-</v>
      </c>
      <c r="M71" s="415"/>
      <c r="N71" s="415"/>
      <c r="O71" s="160" t="str">
        <f t="shared" si="25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26"/>
        <v>OK</v>
      </c>
      <c r="AI71" s="22">
        <f t="shared" si="27"/>
        <v>0</v>
      </c>
      <c r="AJ71" s="22">
        <f t="shared" si="28"/>
        <v>0</v>
      </c>
      <c r="AK71" s="22">
        <f t="shared" si="29"/>
        <v>0</v>
      </c>
      <c r="AL71" s="22">
        <f t="shared" si="30"/>
        <v>0</v>
      </c>
      <c r="AM71" s="22">
        <f t="shared" si="31"/>
        <v>0</v>
      </c>
      <c r="AN71" s="22">
        <f t="shared" si="32"/>
        <v>0</v>
      </c>
      <c r="AO71" s="418" t="b">
        <f t="shared" si="33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34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35"/>
        <v>0</v>
      </c>
      <c r="AW71" s="67">
        <f t="shared" si="36"/>
        <v>0</v>
      </c>
      <c r="AX71" s="397">
        <f t="shared" si="37"/>
        <v>0</v>
      </c>
      <c r="AY71" s="32"/>
      <c r="AZ71" s="32"/>
      <c r="BA71" s="423" t="str">
        <f t="shared" si="38"/>
        <v xml:space="preserve"> </v>
      </c>
    </row>
    <row r="72" spans="1:53" s="339" customFormat="1" ht="15" x14ac:dyDescent="0.2">
      <c r="A72" s="32"/>
      <c r="B72" s="32"/>
      <c r="C72" s="410">
        <f t="shared" si="22"/>
        <v>51</v>
      </c>
      <c r="D72" s="424"/>
      <c r="E72" s="424"/>
      <c r="F72" s="424"/>
      <c r="G72" s="410"/>
      <c r="H72" s="410"/>
      <c r="I72" s="413" t="str">
        <f t="shared" si="23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24"/>
        <v>-</v>
      </c>
      <c r="M72" s="415"/>
      <c r="N72" s="415"/>
      <c r="O72" s="160" t="str">
        <f t="shared" si="25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26"/>
        <v>OK</v>
      </c>
      <c r="AI72" s="22">
        <f t="shared" si="27"/>
        <v>0</v>
      </c>
      <c r="AJ72" s="22">
        <f t="shared" si="28"/>
        <v>0</v>
      </c>
      <c r="AK72" s="22">
        <f t="shared" si="29"/>
        <v>0</v>
      </c>
      <c r="AL72" s="22">
        <f t="shared" si="30"/>
        <v>0</v>
      </c>
      <c r="AM72" s="22">
        <f t="shared" si="31"/>
        <v>0</v>
      </c>
      <c r="AN72" s="22">
        <f t="shared" si="32"/>
        <v>0</v>
      </c>
      <c r="AO72" s="418" t="b">
        <f t="shared" si="33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34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35"/>
        <v>0</v>
      </c>
      <c r="AW72" s="67">
        <f t="shared" si="36"/>
        <v>0</v>
      </c>
      <c r="AX72" s="397">
        <f t="shared" si="37"/>
        <v>0</v>
      </c>
      <c r="AY72" s="32"/>
      <c r="AZ72" s="32"/>
      <c r="BA72" s="423" t="str">
        <f t="shared" si="38"/>
        <v xml:space="preserve"> </v>
      </c>
    </row>
    <row r="73" spans="1:53" s="339" customFormat="1" ht="15" x14ac:dyDescent="0.2">
      <c r="A73" s="32"/>
      <c r="B73" s="32"/>
      <c r="C73" s="410">
        <f t="shared" si="22"/>
        <v>52</v>
      </c>
      <c r="D73" s="424"/>
      <c r="E73" s="424"/>
      <c r="F73" s="424"/>
      <c r="G73" s="410"/>
      <c r="H73" s="410"/>
      <c r="I73" s="413" t="str">
        <f t="shared" si="23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24"/>
        <v>-</v>
      </c>
      <c r="M73" s="415"/>
      <c r="N73" s="415"/>
      <c r="O73" s="160" t="str">
        <f t="shared" si="25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26"/>
        <v>OK</v>
      </c>
      <c r="AI73" s="22">
        <f t="shared" si="27"/>
        <v>0</v>
      </c>
      <c r="AJ73" s="22">
        <f t="shared" si="28"/>
        <v>0</v>
      </c>
      <c r="AK73" s="22">
        <f t="shared" si="29"/>
        <v>0</v>
      </c>
      <c r="AL73" s="22">
        <f t="shared" si="30"/>
        <v>0</v>
      </c>
      <c r="AM73" s="22">
        <f t="shared" si="31"/>
        <v>0</v>
      </c>
      <c r="AN73" s="22">
        <f t="shared" si="32"/>
        <v>0</v>
      </c>
      <c r="AO73" s="418" t="b">
        <f t="shared" si="33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34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35"/>
        <v>0</v>
      </c>
      <c r="AW73" s="67">
        <f t="shared" si="36"/>
        <v>0</v>
      </c>
      <c r="AX73" s="397">
        <f t="shared" si="37"/>
        <v>0</v>
      </c>
      <c r="AY73" s="32"/>
      <c r="AZ73" s="32"/>
      <c r="BA73" s="423" t="str">
        <f t="shared" si="38"/>
        <v xml:space="preserve"> </v>
      </c>
    </row>
    <row r="74" spans="1:53" s="339" customFormat="1" ht="15" x14ac:dyDescent="0.2">
      <c r="A74" s="32"/>
      <c r="B74" s="32"/>
      <c r="C74" s="410">
        <f t="shared" si="22"/>
        <v>53</v>
      </c>
      <c r="D74" s="424"/>
      <c r="E74" s="424"/>
      <c r="F74" s="424"/>
      <c r="G74" s="410"/>
      <c r="H74" s="410"/>
      <c r="I74" s="413" t="str">
        <f t="shared" si="23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24"/>
        <v>-</v>
      </c>
      <c r="M74" s="415"/>
      <c r="N74" s="415"/>
      <c r="O74" s="160" t="str">
        <f t="shared" si="25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26"/>
        <v>OK</v>
      </c>
      <c r="AI74" s="22">
        <f t="shared" si="27"/>
        <v>0</v>
      </c>
      <c r="AJ74" s="22">
        <f t="shared" si="28"/>
        <v>0</v>
      </c>
      <c r="AK74" s="22">
        <f t="shared" si="29"/>
        <v>0</v>
      </c>
      <c r="AL74" s="22">
        <f t="shared" si="30"/>
        <v>0</v>
      </c>
      <c r="AM74" s="22">
        <f t="shared" si="31"/>
        <v>0</v>
      </c>
      <c r="AN74" s="22">
        <f t="shared" si="32"/>
        <v>0</v>
      </c>
      <c r="AO74" s="418" t="b">
        <f t="shared" si="33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34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35"/>
        <v>0</v>
      </c>
      <c r="AW74" s="67">
        <f t="shared" si="36"/>
        <v>0</v>
      </c>
      <c r="AX74" s="397">
        <f t="shared" si="37"/>
        <v>0</v>
      </c>
      <c r="AY74" s="32"/>
      <c r="AZ74" s="32"/>
      <c r="BA74" s="423" t="str">
        <f t="shared" si="38"/>
        <v xml:space="preserve"> </v>
      </c>
    </row>
    <row r="75" spans="1:53" s="339" customFormat="1" ht="15" x14ac:dyDescent="0.2">
      <c r="A75" s="32"/>
      <c r="B75" s="32"/>
      <c r="C75" s="410">
        <f t="shared" si="22"/>
        <v>54</v>
      </c>
      <c r="D75" s="424"/>
      <c r="E75" s="424"/>
      <c r="F75" s="424"/>
      <c r="G75" s="410"/>
      <c r="H75" s="410"/>
      <c r="I75" s="413" t="str">
        <f t="shared" si="23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24"/>
        <v>-</v>
      </c>
      <c r="M75" s="415"/>
      <c r="N75" s="415"/>
      <c r="O75" s="160" t="str">
        <f t="shared" si="25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26"/>
        <v>OK</v>
      </c>
      <c r="AI75" s="22">
        <f t="shared" si="27"/>
        <v>0</v>
      </c>
      <c r="AJ75" s="22">
        <f t="shared" si="28"/>
        <v>0</v>
      </c>
      <c r="AK75" s="22">
        <f t="shared" si="29"/>
        <v>0</v>
      </c>
      <c r="AL75" s="22">
        <f t="shared" si="30"/>
        <v>0</v>
      </c>
      <c r="AM75" s="22">
        <f t="shared" si="31"/>
        <v>0</v>
      </c>
      <c r="AN75" s="22">
        <f t="shared" si="32"/>
        <v>0</v>
      </c>
      <c r="AO75" s="418" t="b">
        <f t="shared" si="33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34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35"/>
        <v>0</v>
      </c>
      <c r="AW75" s="67">
        <f t="shared" si="36"/>
        <v>0</v>
      </c>
      <c r="AX75" s="397">
        <f t="shared" si="37"/>
        <v>0</v>
      </c>
      <c r="AY75" s="32"/>
      <c r="AZ75" s="32"/>
      <c r="BA75" s="423" t="str">
        <f t="shared" si="38"/>
        <v xml:space="preserve"> </v>
      </c>
    </row>
    <row r="76" spans="1:53" s="339" customFormat="1" ht="15" x14ac:dyDescent="0.2">
      <c r="A76" s="32"/>
      <c r="B76" s="32"/>
      <c r="C76" s="410">
        <f t="shared" si="22"/>
        <v>55</v>
      </c>
      <c r="D76" s="424"/>
      <c r="E76" s="424"/>
      <c r="F76" s="424"/>
      <c r="G76" s="410"/>
      <c r="H76" s="410"/>
      <c r="I76" s="413" t="str">
        <f t="shared" si="23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24"/>
        <v>-</v>
      </c>
      <c r="M76" s="415"/>
      <c r="N76" s="415"/>
      <c r="O76" s="160" t="str">
        <f t="shared" si="25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26"/>
        <v>OK</v>
      </c>
      <c r="AI76" s="22">
        <f t="shared" si="27"/>
        <v>0</v>
      </c>
      <c r="AJ76" s="22">
        <f t="shared" si="28"/>
        <v>0</v>
      </c>
      <c r="AK76" s="22">
        <f t="shared" si="29"/>
        <v>0</v>
      </c>
      <c r="AL76" s="22">
        <f t="shared" si="30"/>
        <v>0</v>
      </c>
      <c r="AM76" s="22">
        <f t="shared" si="31"/>
        <v>0</v>
      </c>
      <c r="AN76" s="22">
        <f t="shared" si="32"/>
        <v>0</v>
      </c>
      <c r="AO76" s="418" t="b">
        <f t="shared" si="33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34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35"/>
        <v>0</v>
      </c>
      <c r="AW76" s="67">
        <f t="shared" si="36"/>
        <v>0</v>
      </c>
      <c r="AX76" s="397">
        <f t="shared" si="37"/>
        <v>0</v>
      </c>
      <c r="AY76" s="32"/>
      <c r="AZ76" s="32"/>
      <c r="BA76" s="423" t="str">
        <f t="shared" si="38"/>
        <v xml:space="preserve"> </v>
      </c>
    </row>
    <row r="77" spans="1:53" s="339" customFormat="1" ht="15" x14ac:dyDescent="0.2">
      <c r="A77" s="32"/>
      <c r="B77" s="32"/>
      <c r="C77" s="410">
        <f t="shared" si="22"/>
        <v>56</v>
      </c>
      <c r="D77" s="424"/>
      <c r="E77" s="424"/>
      <c r="F77" s="424"/>
      <c r="G77" s="410"/>
      <c r="H77" s="410"/>
      <c r="I77" s="413" t="str">
        <f t="shared" si="23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24"/>
        <v>-</v>
      </c>
      <c r="M77" s="415"/>
      <c r="N77" s="415"/>
      <c r="O77" s="160" t="str">
        <f t="shared" si="25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26"/>
        <v>OK</v>
      </c>
      <c r="AI77" s="22">
        <f t="shared" si="27"/>
        <v>0</v>
      </c>
      <c r="AJ77" s="22">
        <f t="shared" si="28"/>
        <v>0</v>
      </c>
      <c r="AK77" s="22">
        <f t="shared" si="29"/>
        <v>0</v>
      </c>
      <c r="AL77" s="22">
        <f t="shared" si="30"/>
        <v>0</v>
      </c>
      <c r="AM77" s="22">
        <f t="shared" si="31"/>
        <v>0</v>
      </c>
      <c r="AN77" s="22">
        <f t="shared" si="32"/>
        <v>0</v>
      </c>
      <c r="AO77" s="418" t="b">
        <f t="shared" si="33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34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35"/>
        <v>0</v>
      </c>
      <c r="AW77" s="67">
        <f t="shared" si="36"/>
        <v>0</v>
      </c>
      <c r="AX77" s="397">
        <f t="shared" si="37"/>
        <v>0</v>
      </c>
      <c r="AY77" s="32"/>
      <c r="AZ77" s="32"/>
      <c r="BA77" s="423" t="str">
        <f t="shared" si="38"/>
        <v xml:space="preserve"> </v>
      </c>
    </row>
    <row r="78" spans="1:53" s="339" customFormat="1" ht="15" x14ac:dyDescent="0.2">
      <c r="A78" s="32"/>
      <c r="B78" s="32"/>
      <c r="C78" s="410">
        <f t="shared" si="22"/>
        <v>57</v>
      </c>
      <c r="D78" s="424"/>
      <c r="E78" s="424"/>
      <c r="F78" s="424"/>
      <c r="G78" s="410"/>
      <c r="H78" s="410"/>
      <c r="I78" s="413" t="str">
        <f t="shared" si="23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24"/>
        <v>-</v>
      </c>
      <c r="M78" s="415"/>
      <c r="N78" s="415"/>
      <c r="O78" s="160" t="str">
        <f t="shared" si="25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26"/>
        <v>OK</v>
      </c>
      <c r="AI78" s="22">
        <f t="shared" si="27"/>
        <v>0</v>
      </c>
      <c r="AJ78" s="22">
        <f t="shared" si="28"/>
        <v>0</v>
      </c>
      <c r="AK78" s="22">
        <f t="shared" si="29"/>
        <v>0</v>
      </c>
      <c r="AL78" s="22">
        <f t="shared" si="30"/>
        <v>0</v>
      </c>
      <c r="AM78" s="22">
        <f t="shared" si="31"/>
        <v>0</v>
      </c>
      <c r="AN78" s="22">
        <f t="shared" si="32"/>
        <v>0</v>
      </c>
      <c r="AO78" s="418" t="b">
        <f t="shared" si="33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34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35"/>
        <v>0</v>
      </c>
      <c r="AW78" s="67">
        <f t="shared" si="36"/>
        <v>0</v>
      </c>
      <c r="AX78" s="397">
        <f t="shared" si="37"/>
        <v>0</v>
      </c>
      <c r="AY78" s="32"/>
      <c r="AZ78" s="32"/>
      <c r="BA78" s="423" t="str">
        <f t="shared" si="38"/>
        <v xml:space="preserve"> </v>
      </c>
    </row>
    <row r="79" spans="1:53" s="339" customFormat="1" ht="15" x14ac:dyDescent="0.2">
      <c r="A79" s="32"/>
      <c r="B79" s="32"/>
      <c r="C79" s="410">
        <f t="shared" si="22"/>
        <v>58</v>
      </c>
      <c r="D79" s="424"/>
      <c r="E79" s="424"/>
      <c r="F79" s="424"/>
      <c r="G79" s="410"/>
      <c r="H79" s="410"/>
      <c r="I79" s="413" t="str">
        <f t="shared" si="23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24"/>
        <v>-</v>
      </c>
      <c r="M79" s="415"/>
      <c r="N79" s="415"/>
      <c r="O79" s="160" t="str">
        <f t="shared" si="25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26"/>
        <v>OK</v>
      </c>
      <c r="AI79" s="22">
        <f t="shared" si="27"/>
        <v>0</v>
      </c>
      <c r="AJ79" s="22">
        <f t="shared" si="28"/>
        <v>0</v>
      </c>
      <c r="AK79" s="22">
        <f t="shared" si="29"/>
        <v>0</v>
      </c>
      <c r="AL79" s="22">
        <f t="shared" si="30"/>
        <v>0</v>
      </c>
      <c r="AM79" s="22">
        <f t="shared" si="31"/>
        <v>0</v>
      </c>
      <c r="AN79" s="22">
        <f t="shared" si="32"/>
        <v>0</v>
      </c>
      <c r="AO79" s="418" t="b">
        <f t="shared" si="33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34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35"/>
        <v>0</v>
      </c>
      <c r="AW79" s="67">
        <f t="shared" si="36"/>
        <v>0</v>
      </c>
      <c r="AX79" s="397">
        <f t="shared" si="37"/>
        <v>0</v>
      </c>
      <c r="AY79" s="32"/>
      <c r="AZ79" s="32"/>
      <c r="BA79" s="423" t="str">
        <f t="shared" si="38"/>
        <v xml:space="preserve"> </v>
      </c>
    </row>
    <row r="80" spans="1:53" s="339" customFormat="1" ht="15" x14ac:dyDescent="0.2">
      <c r="A80" s="32"/>
      <c r="B80" s="32"/>
      <c r="C80" s="410">
        <f t="shared" si="22"/>
        <v>59</v>
      </c>
      <c r="D80" s="424"/>
      <c r="E80" s="424"/>
      <c r="F80" s="424"/>
      <c r="G80" s="410"/>
      <c r="H80" s="410"/>
      <c r="I80" s="413" t="str">
        <f t="shared" si="23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24"/>
        <v>-</v>
      </c>
      <c r="M80" s="415"/>
      <c r="N80" s="415"/>
      <c r="O80" s="160" t="str">
        <f t="shared" si="25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26"/>
        <v>OK</v>
      </c>
      <c r="AI80" s="22">
        <f t="shared" si="27"/>
        <v>0</v>
      </c>
      <c r="AJ80" s="22">
        <f t="shared" si="28"/>
        <v>0</v>
      </c>
      <c r="AK80" s="22">
        <f t="shared" si="29"/>
        <v>0</v>
      </c>
      <c r="AL80" s="22">
        <f t="shared" si="30"/>
        <v>0</v>
      </c>
      <c r="AM80" s="22">
        <f t="shared" si="31"/>
        <v>0</v>
      </c>
      <c r="AN80" s="22">
        <f t="shared" si="32"/>
        <v>0</v>
      </c>
      <c r="AO80" s="418" t="b">
        <f t="shared" si="33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34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35"/>
        <v>0</v>
      </c>
      <c r="AW80" s="67">
        <f t="shared" si="36"/>
        <v>0</v>
      </c>
      <c r="AX80" s="397">
        <f t="shared" si="37"/>
        <v>0</v>
      </c>
      <c r="AY80" s="32"/>
      <c r="AZ80" s="32"/>
      <c r="BA80" s="423" t="str">
        <f t="shared" si="38"/>
        <v xml:space="preserve"> </v>
      </c>
    </row>
    <row r="81" spans="1:53" s="339" customFormat="1" ht="15" x14ac:dyDescent="0.2">
      <c r="A81" s="32"/>
      <c r="B81" s="32"/>
      <c r="C81" s="410">
        <f t="shared" si="22"/>
        <v>60</v>
      </c>
      <c r="D81" s="424"/>
      <c r="E81" s="424"/>
      <c r="F81" s="424"/>
      <c r="G81" s="410"/>
      <c r="H81" s="410"/>
      <c r="I81" s="413" t="str">
        <f t="shared" si="23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24"/>
        <v>-</v>
      </c>
      <c r="M81" s="415"/>
      <c r="N81" s="415"/>
      <c r="O81" s="160" t="str">
        <f t="shared" si="25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26"/>
        <v>OK</v>
      </c>
      <c r="AI81" s="22">
        <f t="shared" si="27"/>
        <v>0</v>
      </c>
      <c r="AJ81" s="22">
        <f t="shared" si="28"/>
        <v>0</v>
      </c>
      <c r="AK81" s="22">
        <f t="shared" si="29"/>
        <v>0</v>
      </c>
      <c r="AL81" s="22">
        <f t="shared" si="30"/>
        <v>0</v>
      </c>
      <c r="AM81" s="22">
        <f t="shared" si="31"/>
        <v>0</v>
      </c>
      <c r="AN81" s="22">
        <f t="shared" si="32"/>
        <v>0</v>
      </c>
      <c r="AO81" s="418" t="b">
        <f t="shared" si="33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34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35"/>
        <v>0</v>
      </c>
      <c r="AW81" s="67">
        <f t="shared" si="36"/>
        <v>0</v>
      </c>
      <c r="AX81" s="397">
        <f t="shared" si="37"/>
        <v>0</v>
      </c>
      <c r="AY81" s="32"/>
      <c r="AZ81" s="32"/>
      <c r="BA81" s="423" t="str">
        <f t="shared" si="38"/>
        <v xml:space="preserve"> </v>
      </c>
    </row>
    <row r="82" spans="1:53" s="339" customFormat="1" ht="15" x14ac:dyDescent="0.2">
      <c r="A82" s="32"/>
      <c r="B82" s="32"/>
      <c r="C82" s="410">
        <f t="shared" si="22"/>
        <v>61</v>
      </c>
      <c r="D82" s="424"/>
      <c r="E82" s="424"/>
      <c r="F82" s="424"/>
      <c r="G82" s="410"/>
      <c r="H82" s="410"/>
      <c r="I82" s="413" t="str">
        <f t="shared" si="23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24"/>
        <v>-</v>
      </c>
      <c r="M82" s="415"/>
      <c r="N82" s="415"/>
      <c r="O82" s="160" t="str">
        <f t="shared" si="25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26"/>
        <v>OK</v>
      </c>
      <c r="AI82" s="22">
        <f t="shared" si="27"/>
        <v>0</v>
      </c>
      <c r="AJ82" s="22">
        <f t="shared" si="28"/>
        <v>0</v>
      </c>
      <c r="AK82" s="22">
        <f t="shared" si="29"/>
        <v>0</v>
      </c>
      <c r="AL82" s="22">
        <f t="shared" si="30"/>
        <v>0</v>
      </c>
      <c r="AM82" s="22">
        <f t="shared" si="31"/>
        <v>0</v>
      </c>
      <c r="AN82" s="22">
        <f t="shared" si="32"/>
        <v>0</v>
      </c>
      <c r="AO82" s="418" t="b">
        <f t="shared" si="33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34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35"/>
        <v>0</v>
      </c>
      <c r="AW82" s="67">
        <f t="shared" si="36"/>
        <v>0</v>
      </c>
      <c r="AX82" s="397">
        <f t="shared" si="37"/>
        <v>0</v>
      </c>
      <c r="AY82" s="32"/>
      <c r="AZ82" s="32"/>
      <c r="BA82" s="423" t="str">
        <f t="shared" si="38"/>
        <v xml:space="preserve"> </v>
      </c>
    </row>
    <row r="83" spans="1:53" s="339" customFormat="1" ht="15" x14ac:dyDescent="0.2">
      <c r="A83" s="32"/>
      <c r="B83" s="32"/>
      <c r="C83" s="410">
        <f t="shared" si="22"/>
        <v>62</v>
      </c>
      <c r="D83" s="424"/>
      <c r="E83" s="424"/>
      <c r="F83" s="424"/>
      <c r="G83" s="410"/>
      <c r="H83" s="410"/>
      <c r="I83" s="413" t="str">
        <f t="shared" si="23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24"/>
        <v>-</v>
      </c>
      <c r="M83" s="415"/>
      <c r="N83" s="415"/>
      <c r="O83" s="160" t="str">
        <f t="shared" si="25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26"/>
        <v>OK</v>
      </c>
      <c r="AI83" s="22">
        <f t="shared" si="27"/>
        <v>0</v>
      </c>
      <c r="AJ83" s="22">
        <f t="shared" si="28"/>
        <v>0</v>
      </c>
      <c r="AK83" s="22">
        <f t="shared" si="29"/>
        <v>0</v>
      </c>
      <c r="AL83" s="22">
        <f t="shared" si="30"/>
        <v>0</v>
      </c>
      <c r="AM83" s="22">
        <f t="shared" si="31"/>
        <v>0</v>
      </c>
      <c r="AN83" s="22">
        <f t="shared" si="32"/>
        <v>0</v>
      </c>
      <c r="AO83" s="418" t="b">
        <f t="shared" si="33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34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35"/>
        <v>0</v>
      </c>
      <c r="AW83" s="67">
        <f t="shared" si="36"/>
        <v>0</v>
      </c>
      <c r="AX83" s="397">
        <f t="shared" si="37"/>
        <v>0</v>
      </c>
      <c r="AY83" s="32"/>
      <c r="AZ83" s="32"/>
      <c r="BA83" s="423" t="str">
        <f t="shared" si="38"/>
        <v xml:space="preserve"> </v>
      </c>
    </row>
    <row r="84" spans="1:53" s="339" customFormat="1" ht="15" x14ac:dyDescent="0.2">
      <c r="A84" s="32"/>
      <c r="B84" s="32"/>
      <c r="C84" s="410">
        <f t="shared" si="22"/>
        <v>63</v>
      </c>
      <c r="D84" s="424"/>
      <c r="E84" s="424"/>
      <c r="F84" s="424"/>
      <c r="G84" s="410"/>
      <c r="H84" s="410"/>
      <c r="I84" s="413" t="str">
        <f t="shared" si="23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24"/>
        <v>-</v>
      </c>
      <c r="M84" s="415"/>
      <c r="N84" s="415"/>
      <c r="O84" s="160" t="str">
        <f t="shared" si="25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26"/>
        <v>OK</v>
      </c>
      <c r="AI84" s="22">
        <f t="shared" si="27"/>
        <v>0</v>
      </c>
      <c r="AJ84" s="22">
        <f t="shared" si="28"/>
        <v>0</v>
      </c>
      <c r="AK84" s="22">
        <f t="shared" si="29"/>
        <v>0</v>
      </c>
      <c r="AL84" s="22">
        <f t="shared" si="30"/>
        <v>0</v>
      </c>
      <c r="AM84" s="22">
        <f t="shared" si="31"/>
        <v>0</v>
      </c>
      <c r="AN84" s="22">
        <f t="shared" si="32"/>
        <v>0</v>
      </c>
      <c r="AO84" s="418" t="b">
        <f t="shared" si="33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34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35"/>
        <v>0</v>
      </c>
      <c r="AW84" s="67">
        <f t="shared" si="36"/>
        <v>0</v>
      </c>
      <c r="AX84" s="397">
        <f t="shared" si="37"/>
        <v>0</v>
      </c>
      <c r="AY84" s="32"/>
      <c r="AZ84" s="32"/>
      <c r="BA84" s="423" t="str">
        <f t="shared" si="38"/>
        <v xml:space="preserve"> </v>
      </c>
    </row>
    <row r="85" spans="1:53" s="339" customFormat="1" ht="15" x14ac:dyDescent="0.2">
      <c r="A85" s="32"/>
      <c r="B85" s="32"/>
      <c r="C85" s="410">
        <f t="shared" si="22"/>
        <v>64</v>
      </c>
      <c r="D85" s="424"/>
      <c r="E85" s="424"/>
      <c r="F85" s="424"/>
      <c r="G85" s="410"/>
      <c r="H85" s="410"/>
      <c r="I85" s="413" t="str">
        <f t="shared" si="23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24"/>
        <v>-</v>
      </c>
      <c r="M85" s="425"/>
      <c r="N85" s="425"/>
      <c r="O85" s="160" t="str">
        <f t="shared" si="25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26"/>
        <v>OK</v>
      </c>
      <c r="AI85" s="22">
        <f t="shared" si="27"/>
        <v>0</v>
      </c>
      <c r="AJ85" s="22">
        <f t="shared" si="28"/>
        <v>0</v>
      </c>
      <c r="AK85" s="22">
        <f t="shared" si="29"/>
        <v>0</v>
      </c>
      <c r="AL85" s="22">
        <f t="shared" si="30"/>
        <v>0</v>
      </c>
      <c r="AM85" s="22">
        <f t="shared" si="31"/>
        <v>0</v>
      </c>
      <c r="AN85" s="22">
        <f t="shared" si="32"/>
        <v>0</v>
      </c>
      <c r="AO85" s="418" t="b">
        <f t="shared" si="33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34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35"/>
        <v>0</v>
      </c>
      <c r="AW85" s="67">
        <f t="shared" si="36"/>
        <v>0</v>
      </c>
      <c r="AX85" s="397">
        <f t="shared" si="37"/>
        <v>0</v>
      </c>
      <c r="AY85" s="32"/>
      <c r="AZ85" s="32"/>
      <c r="BA85" s="423" t="str">
        <f t="shared" si="38"/>
        <v xml:space="preserve"> </v>
      </c>
    </row>
    <row r="86" spans="1:53" s="339" customFormat="1" ht="15" x14ac:dyDescent="0.2">
      <c r="A86" s="32"/>
      <c r="B86" s="32"/>
      <c r="C86" s="410">
        <f t="shared" si="22"/>
        <v>65</v>
      </c>
      <c r="D86" s="424"/>
      <c r="E86" s="424"/>
      <c r="F86" s="424"/>
      <c r="G86" s="410"/>
      <c r="H86" s="410"/>
      <c r="I86" s="413" t="str">
        <f t="shared" si="23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24"/>
        <v>-</v>
      </c>
      <c r="M86" s="425"/>
      <c r="N86" s="425"/>
      <c r="O86" s="160" t="str">
        <f t="shared" si="25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26"/>
        <v>OK</v>
      </c>
      <c r="AI86" s="22">
        <f t="shared" si="27"/>
        <v>0</v>
      </c>
      <c r="AJ86" s="22">
        <f t="shared" si="28"/>
        <v>0</v>
      </c>
      <c r="AK86" s="22">
        <f t="shared" si="29"/>
        <v>0</v>
      </c>
      <c r="AL86" s="22">
        <f t="shared" si="30"/>
        <v>0</v>
      </c>
      <c r="AM86" s="22">
        <f t="shared" si="31"/>
        <v>0</v>
      </c>
      <c r="AN86" s="22">
        <f t="shared" si="32"/>
        <v>0</v>
      </c>
      <c r="AO86" s="418" t="b">
        <f t="shared" si="33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34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35"/>
        <v>0</v>
      </c>
      <c r="AW86" s="67">
        <f t="shared" si="36"/>
        <v>0</v>
      </c>
      <c r="AX86" s="397">
        <f t="shared" si="37"/>
        <v>0</v>
      </c>
      <c r="AY86" s="32"/>
      <c r="AZ86" s="32"/>
      <c r="BA86" s="423" t="str">
        <f t="shared" si="38"/>
        <v xml:space="preserve"> </v>
      </c>
    </row>
    <row r="87" spans="1:53" s="339" customFormat="1" ht="15" x14ac:dyDescent="0.2">
      <c r="A87" s="32"/>
      <c r="B87" s="32"/>
      <c r="C87" s="410">
        <f t="shared" si="22"/>
        <v>66</v>
      </c>
      <c r="D87" s="424"/>
      <c r="E87" s="424"/>
      <c r="F87" s="424"/>
      <c r="G87" s="410"/>
      <c r="H87" s="410"/>
      <c r="I87" s="413" t="str">
        <f t="shared" si="23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24"/>
        <v>-</v>
      </c>
      <c r="M87" s="425"/>
      <c r="N87" s="425"/>
      <c r="O87" s="160" t="str">
        <f t="shared" si="25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26"/>
        <v>OK</v>
      </c>
      <c r="AI87" s="22">
        <f t="shared" si="27"/>
        <v>0</v>
      </c>
      <c r="AJ87" s="22">
        <f t="shared" si="28"/>
        <v>0</v>
      </c>
      <c r="AK87" s="22">
        <f t="shared" si="29"/>
        <v>0</v>
      </c>
      <c r="AL87" s="22">
        <f t="shared" si="30"/>
        <v>0</v>
      </c>
      <c r="AM87" s="22">
        <f t="shared" si="31"/>
        <v>0</v>
      </c>
      <c r="AN87" s="22">
        <f t="shared" si="32"/>
        <v>0</v>
      </c>
      <c r="AO87" s="418" t="b">
        <f t="shared" si="33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34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35"/>
        <v>0</v>
      </c>
      <c r="AW87" s="67">
        <f t="shared" si="36"/>
        <v>0</v>
      </c>
      <c r="AX87" s="397">
        <f t="shared" si="37"/>
        <v>0</v>
      </c>
      <c r="AY87" s="32"/>
      <c r="AZ87" s="32"/>
      <c r="BA87" s="423" t="str">
        <f t="shared" si="38"/>
        <v xml:space="preserve"> </v>
      </c>
    </row>
    <row r="88" spans="1:53" s="339" customFormat="1" ht="15" x14ac:dyDescent="0.2">
      <c r="A88" s="32"/>
      <c r="B88" s="32"/>
      <c r="C88" s="410">
        <f t="shared" si="22"/>
        <v>67</v>
      </c>
      <c r="D88" s="424"/>
      <c r="E88" s="424"/>
      <c r="F88" s="424"/>
      <c r="G88" s="410"/>
      <c r="H88" s="410"/>
      <c r="I88" s="413" t="str">
        <f t="shared" si="23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24"/>
        <v>-</v>
      </c>
      <c r="M88" s="425"/>
      <c r="N88" s="425"/>
      <c r="O88" s="160" t="str">
        <f t="shared" si="25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26"/>
        <v>OK</v>
      </c>
      <c r="AI88" s="22">
        <f t="shared" si="27"/>
        <v>0</v>
      </c>
      <c r="AJ88" s="22">
        <f t="shared" si="28"/>
        <v>0</v>
      </c>
      <c r="AK88" s="22">
        <f t="shared" si="29"/>
        <v>0</v>
      </c>
      <c r="AL88" s="22">
        <f t="shared" si="30"/>
        <v>0</v>
      </c>
      <c r="AM88" s="22">
        <f t="shared" si="31"/>
        <v>0</v>
      </c>
      <c r="AN88" s="22">
        <f t="shared" si="32"/>
        <v>0</v>
      </c>
      <c r="AO88" s="418" t="b">
        <f t="shared" si="33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34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35"/>
        <v>0</v>
      </c>
      <c r="AW88" s="67">
        <f t="shared" si="36"/>
        <v>0</v>
      </c>
      <c r="AX88" s="397">
        <f t="shared" si="37"/>
        <v>0</v>
      </c>
      <c r="AY88" s="32"/>
      <c r="AZ88" s="32"/>
      <c r="BA88" s="423" t="str">
        <f t="shared" si="38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23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24"/>
        <v>-</v>
      </c>
      <c r="M89" s="425"/>
      <c r="N89" s="425"/>
      <c r="O89" s="160" t="str">
        <f t="shared" si="25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26"/>
        <v>OK</v>
      </c>
      <c r="AI89" s="22">
        <f t="shared" si="27"/>
        <v>0</v>
      </c>
      <c r="AJ89" s="22">
        <f t="shared" si="28"/>
        <v>0</v>
      </c>
      <c r="AK89" s="22">
        <f t="shared" si="29"/>
        <v>0</v>
      </c>
      <c r="AL89" s="22">
        <f t="shared" si="30"/>
        <v>0</v>
      </c>
      <c r="AM89" s="22">
        <f t="shared" si="31"/>
        <v>0</v>
      </c>
      <c r="AN89" s="22">
        <f t="shared" si="32"/>
        <v>0</v>
      </c>
      <c r="AO89" s="418" t="b">
        <f t="shared" si="33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34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35"/>
        <v>0</v>
      </c>
      <c r="AW89" s="67">
        <f t="shared" si="36"/>
        <v>0</v>
      </c>
      <c r="AX89" s="397">
        <f t="shared" si="37"/>
        <v>0</v>
      </c>
      <c r="AY89" s="32"/>
      <c r="AZ89" s="32"/>
      <c r="BA89" s="423" t="str">
        <f t="shared" si="38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23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24"/>
        <v>-</v>
      </c>
      <c r="M90" s="425"/>
      <c r="N90" s="425"/>
      <c r="O90" s="160" t="str">
        <f t="shared" si="25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26"/>
        <v>OK</v>
      </c>
      <c r="AI90" s="22">
        <f t="shared" si="27"/>
        <v>0</v>
      </c>
      <c r="AJ90" s="22">
        <f t="shared" si="28"/>
        <v>0</v>
      </c>
      <c r="AK90" s="22">
        <f t="shared" si="29"/>
        <v>0</v>
      </c>
      <c r="AL90" s="22">
        <f t="shared" si="30"/>
        <v>0</v>
      </c>
      <c r="AM90" s="22">
        <f t="shared" si="31"/>
        <v>0</v>
      </c>
      <c r="AN90" s="22">
        <f t="shared" si="32"/>
        <v>0</v>
      </c>
      <c r="AO90" s="418" t="b">
        <f t="shared" si="33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34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35"/>
        <v>0</v>
      </c>
      <c r="AW90" s="67">
        <f t="shared" si="36"/>
        <v>0</v>
      </c>
      <c r="AX90" s="397">
        <f t="shared" si="37"/>
        <v>0</v>
      </c>
      <c r="AY90" s="32"/>
      <c r="AZ90" s="32"/>
      <c r="BA90" s="423" t="str">
        <f t="shared" si="38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23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24"/>
        <v>-</v>
      </c>
      <c r="M91" s="425"/>
      <c r="N91" s="425"/>
      <c r="O91" s="160" t="str">
        <f t="shared" si="25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26"/>
        <v>OK</v>
      </c>
      <c r="AI91" s="22">
        <f t="shared" si="27"/>
        <v>0</v>
      </c>
      <c r="AJ91" s="22">
        <f t="shared" si="28"/>
        <v>0</v>
      </c>
      <c r="AK91" s="22">
        <f t="shared" si="29"/>
        <v>0</v>
      </c>
      <c r="AL91" s="22">
        <f t="shared" si="30"/>
        <v>0</v>
      </c>
      <c r="AM91" s="22">
        <f t="shared" si="31"/>
        <v>0</v>
      </c>
      <c r="AN91" s="22">
        <f t="shared" si="32"/>
        <v>0</v>
      </c>
      <c r="AO91" s="418" t="b">
        <f t="shared" si="33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34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35"/>
        <v>0</v>
      </c>
      <c r="AW91" s="67">
        <f t="shared" si="36"/>
        <v>0</v>
      </c>
      <c r="AX91" s="397">
        <f t="shared" si="37"/>
        <v>0</v>
      </c>
      <c r="AY91" s="32"/>
      <c r="AZ91" s="32"/>
      <c r="BA91" s="423" t="str">
        <f t="shared" si="38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23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24"/>
        <v>-</v>
      </c>
      <c r="M92" s="425"/>
      <c r="N92" s="425"/>
      <c r="O92" s="160" t="str">
        <f t="shared" si="25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26"/>
        <v>OK</v>
      </c>
      <c r="AI92" s="22">
        <f t="shared" si="27"/>
        <v>0</v>
      </c>
      <c r="AJ92" s="22">
        <f t="shared" si="28"/>
        <v>0</v>
      </c>
      <c r="AK92" s="22">
        <f t="shared" si="29"/>
        <v>0</v>
      </c>
      <c r="AL92" s="22">
        <f t="shared" si="30"/>
        <v>0</v>
      </c>
      <c r="AM92" s="22">
        <f t="shared" si="31"/>
        <v>0</v>
      </c>
      <c r="AN92" s="22">
        <f t="shared" si="32"/>
        <v>0</v>
      </c>
      <c r="AO92" s="418" t="b">
        <f t="shared" si="33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34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35"/>
        <v>0</v>
      </c>
      <c r="AW92" s="67">
        <f t="shared" si="36"/>
        <v>0</v>
      </c>
      <c r="AX92" s="397">
        <f t="shared" si="37"/>
        <v>0</v>
      </c>
      <c r="AY92" s="32"/>
      <c r="AZ92" s="32"/>
      <c r="BA92" s="423" t="str">
        <f t="shared" si="38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23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24"/>
        <v>-</v>
      </c>
      <c r="M93" s="425"/>
      <c r="N93" s="425"/>
      <c r="O93" s="160" t="str">
        <f t="shared" si="25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26"/>
        <v>OK</v>
      </c>
      <c r="AI93" s="22">
        <f t="shared" si="27"/>
        <v>0</v>
      </c>
      <c r="AJ93" s="22">
        <f t="shared" si="28"/>
        <v>0</v>
      </c>
      <c r="AK93" s="22">
        <f t="shared" si="29"/>
        <v>0</v>
      </c>
      <c r="AL93" s="22">
        <f t="shared" si="30"/>
        <v>0</v>
      </c>
      <c r="AM93" s="22">
        <f t="shared" si="31"/>
        <v>0</v>
      </c>
      <c r="AN93" s="22">
        <f t="shared" si="32"/>
        <v>0</v>
      </c>
      <c r="AO93" s="418" t="b">
        <f t="shared" si="33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34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35"/>
        <v>0</v>
      </c>
      <c r="AW93" s="67">
        <f t="shared" si="36"/>
        <v>0</v>
      </c>
      <c r="AX93" s="397">
        <f t="shared" si="37"/>
        <v>0</v>
      </c>
      <c r="AY93" s="32"/>
      <c r="AZ93" s="32"/>
      <c r="BA93" s="423" t="str">
        <f t="shared" si="38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23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24"/>
        <v>-</v>
      </c>
      <c r="M94" s="425"/>
      <c r="N94" s="425"/>
      <c r="O94" s="160" t="str">
        <f t="shared" si="25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26"/>
        <v>OK</v>
      </c>
      <c r="AI94" s="22">
        <f t="shared" si="27"/>
        <v>0</v>
      </c>
      <c r="AJ94" s="22">
        <f t="shared" si="28"/>
        <v>0</v>
      </c>
      <c r="AK94" s="22">
        <f t="shared" si="29"/>
        <v>0</v>
      </c>
      <c r="AL94" s="22">
        <f t="shared" si="30"/>
        <v>0</v>
      </c>
      <c r="AM94" s="22">
        <f t="shared" si="31"/>
        <v>0</v>
      </c>
      <c r="AN94" s="22">
        <f t="shared" si="32"/>
        <v>0</v>
      </c>
      <c r="AO94" s="418" t="b">
        <f t="shared" si="33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34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35"/>
        <v>0</v>
      </c>
      <c r="AW94" s="67">
        <f t="shared" si="36"/>
        <v>0</v>
      </c>
      <c r="AX94" s="397">
        <f t="shared" si="37"/>
        <v>0</v>
      </c>
      <c r="AY94" s="32"/>
      <c r="AZ94" s="32"/>
      <c r="BA94" s="423" t="str">
        <f t="shared" si="38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ref="I95:I154" si="39">IF(K95="s",A95*B95,"-")</f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ref="L95:L154" si="40">IF(K95="s",AT95,AP95)</f>
        <v>-</v>
      </c>
      <c r="M95" s="425"/>
      <c r="N95" s="425"/>
      <c r="O95" s="160" t="str">
        <f t="shared" ref="O95:O154" si="41">IF(K95="S",IF(D95&lt;E95,E95,D95),"-")</f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ref="AH95:AH154" si="42">IF(F95&gt;(A95*12),"error","OK")</f>
        <v>OK</v>
      </c>
      <c r="AI95" s="22">
        <f t="shared" ref="AI95:AI154" si="43">IF(O95="-",0,IF(O95&gt;7.999,1,0))</f>
        <v>0</v>
      </c>
      <c r="AJ95" s="22">
        <f t="shared" ref="AJ95:AJ154" si="44">IF(O95&lt;8,IF(O95&gt;3.999,1,0),0)</f>
        <v>0</v>
      </c>
      <c r="AK95" s="22">
        <f t="shared" ref="AK95:AK154" si="45">IF(O95&lt;4,IF(O95&gt;0,1,0),0)</f>
        <v>0</v>
      </c>
      <c r="AL95" s="22">
        <f t="shared" ref="AL95:AL154" si="46">IF(K95="S",1,0)</f>
        <v>0</v>
      </c>
      <c r="AM95" s="22">
        <f t="shared" ref="AM95:AM154" si="47">IF(K95="C",1,0)</f>
        <v>0</v>
      </c>
      <c r="AN95" s="22">
        <f t="shared" ref="AN95:AN154" si="48">IF(K95="c",F95/12,0)</f>
        <v>0</v>
      </c>
      <c r="AO95" s="418" t="b">
        <f t="shared" ref="AO95:AO154" si="49">IF(K95="s",IF(A95&gt;B95,A95,B95))</f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ref="AR95:AR154" si="50">IF(K95="s",J95,"-")</f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ref="AV95:AV154" si="51">IF(AI95=1,AT95,0)</f>
        <v>0</v>
      </c>
      <c r="AW95" s="67">
        <f t="shared" ref="AW95:AW154" si="52">IF(AJ95=1,AT95,0)</f>
        <v>0</v>
      </c>
      <c r="AX95" s="397">
        <f t="shared" ref="AX95:AX154" si="53">IF(AK95=1,AT95,0)</f>
        <v>0</v>
      </c>
      <c r="AY95" s="32"/>
      <c r="AZ95" s="32"/>
      <c r="BA95" s="423" t="str">
        <f t="shared" ref="BA95:BA154" si="54">IF(BB95="s",(AV95+AW95)/16*AX95/12," ")</f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39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40"/>
        <v>-</v>
      </c>
      <c r="M96" s="425"/>
      <c r="N96" s="425"/>
      <c r="O96" s="160" t="str">
        <f t="shared" si="41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42"/>
        <v>OK</v>
      </c>
      <c r="AI96" s="22">
        <f t="shared" si="43"/>
        <v>0</v>
      </c>
      <c r="AJ96" s="22">
        <f t="shared" si="44"/>
        <v>0</v>
      </c>
      <c r="AK96" s="22">
        <f t="shared" si="45"/>
        <v>0</v>
      </c>
      <c r="AL96" s="22">
        <f t="shared" si="46"/>
        <v>0</v>
      </c>
      <c r="AM96" s="22">
        <f t="shared" si="47"/>
        <v>0</v>
      </c>
      <c r="AN96" s="22">
        <f t="shared" si="48"/>
        <v>0</v>
      </c>
      <c r="AO96" s="418" t="b">
        <f t="shared" si="49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50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51"/>
        <v>0</v>
      </c>
      <c r="AW96" s="67">
        <f t="shared" si="52"/>
        <v>0</v>
      </c>
      <c r="AX96" s="397">
        <f t="shared" si="53"/>
        <v>0</v>
      </c>
      <c r="AY96" s="32"/>
      <c r="AZ96" s="32"/>
      <c r="BA96" s="423" t="str">
        <f t="shared" si="54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39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40"/>
        <v>-</v>
      </c>
      <c r="M97" s="425"/>
      <c r="N97" s="425"/>
      <c r="O97" s="160" t="str">
        <f t="shared" si="41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42"/>
        <v>OK</v>
      </c>
      <c r="AI97" s="22">
        <f t="shared" si="43"/>
        <v>0</v>
      </c>
      <c r="AJ97" s="22">
        <f t="shared" si="44"/>
        <v>0</v>
      </c>
      <c r="AK97" s="22">
        <f t="shared" si="45"/>
        <v>0</v>
      </c>
      <c r="AL97" s="22">
        <f t="shared" si="46"/>
        <v>0</v>
      </c>
      <c r="AM97" s="22">
        <f t="shared" si="47"/>
        <v>0</v>
      </c>
      <c r="AN97" s="22">
        <f t="shared" si="48"/>
        <v>0</v>
      </c>
      <c r="AO97" s="418" t="b">
        <f t="shared" si="49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50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51"/>
        <v>0</v>
      </c>
      <c r="AW97" s="67">
        <f t="shared" si="52"/>
        <v>0</v>
      </c>
      <c r="AX97" s="397">
        <f t="shared" si="53"/>
        <v>0</v>
      </c>
      <c r="AY97" s="32"/>
      <c r="AZ97" s="32"/>
      <c r="BA97" s="423" t="str">
        <f t="shared" si="54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39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40"/>
        <v>-</v>
      </c>
      <c r="M98" s="425"/>
      <c r="N98" s="425"/>
      <c r="O98" s="160" t="str">
        <f t="shared" si="41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42"/>
        <v>OK</v>
      </c>
      <c r="AI98" s="22">
        <f t="shared" si="43"/>
        <v>0</v>
      </c>
      <c r="AJ98" s="22">
        <f t="shared" si="44"/>
        <v>0</v>
      </c>
      <c r="AK98" s="22">
        <f t="shared" si="45"/>
        <v>0</v>
      </c>
      <c r="AL98" s="22">
        <f t="shared" si="46"/>
        <v>0</v>
      </c>
      <c r="AM98" s="22">
        <f t="shared" si="47"/>
        <v>0</v>
      </c>
      <c r="AN98" s="22">
        <f t="shared" si="48"/>
        <v>0</v>
      </c>
      <c r="AO98" s="418" t="b">
        <f t="shared" si="49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50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51"/>
        <v>0</v>
      </c>
      <c r="AW98" s="67">
        <f t="shared" si="52"/>
        <v>0</v>
      </c>
      <c r="AX98" s="397">
        <f t="shared" si="53"/>
        <v>0</v>
      </c>
      <c r="AY98" s="32"/>
      <c r="AZ98" s="32"/>
      <c r="BA98" s="423" t="str">
        <f t="shared" si="54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39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40"/>
        <v>-</v>
      </c>
      <c r="M99" s="425"/>
      <c r="N99" s="425"/>
      <c r="O99" s="160" t="str">
        <f t="shared" si="41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42"/>
        <v>OK</v>
      </c>
      <c r="AI99" s="22">
        <f t="shared" si="43"/>
        <v>0</v>
      </c>
      <c r="AJ99" s="22">
        <f t="shared" si="44"/>
        <v>0</v>
      </c>
      <c r="AK99" s="22">
        <f t="shared" si="45"/>
        <v>0</v>
      </c>
      <c r="AL99" s="22">
        <f t="shared" si="46"/>
        <v>0</v>
      </c>
      <c r="AM99" s="22">
        <f t="shared" si="47"/>
        <v>0</v>
      </c>
      <c r="AN99" s="22">
        <f t="shared" si="48"/>
        <v>0</v>
      </c>
      <c r="AO99" s="418" t="b">
        <f t="shared" si="49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50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51"/>
        <v>0</v>
      </c>
      <c r="AW99" s="67">
        <f t="shared" si="52"/>
        <v>0</v>
      </c>
      <c r="AX99" s="397">
        <f t="shared" si="53"/>
        <v>0</v>
      </c>
      <c r="AY99" s="32"/>
      <c r="AZ99" s="32"/>
      <c r="BA99" s="423" t="str">
        <f t="shared" si="54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39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40"/>
        <v>-</v>
      </c>
      <c r="M100" s="425"/>
      <c r="N100" s="425"/>
      <c r="O100" s="160" t="str">
        <f t="shared" si="41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42"/>
        <v>OK</v>
      </c>
      <c r="AI100" s="22">
        <f t="shared" si="43"/>
        <v>0</v>
      </c>
      <c r="AJ100" s="22">
        <f t="shared" si="44"/>
        <v>0</v>
      </c>
      <c r="AK100" s="22">
        <f t="shared" si="45"/>
        <v>0</v>
      </c>
      <c r="AL100" s="22">
        <f t="shared" si="46"/>
        <v>0</v>
      </c>
      <c r="AM100" s="22">
        <f t="shared" si="47"/>
        <v>0</v>
      </c>
      <c r="AN100" s="22">
        <f t="shared" si="48"/>
        <v>0</v>
      </c>
      <c r="AO100" s="418" t="b">
        <f t="shared" si="49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50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51"/>
        <v>0</v>
      </c>
      <c r="AW100" s="67">
        <f t="shared" si="52"/>
        <v>0</v>
      </c>
      <c r="AX100" s="397">
        <f t="shared" si="53"/>
        <v>0</v>
      </c>
      <c r="AY100" s="32"/>
      <c r="AZ100" s="32"/>
      <c r="BA100" s="423" t="str">
        <f t="shared" si="54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39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40"/>
        <v>-</v>
      </c>
      <c r="M101" s="425"/>
      <c r="N101" s="425"/>
      <c r="O101" s="160" t="str">
        <f t="shared" si="41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42"/>
        <v>OK</v>
      </c>
      <c r="AI101" s="22">
        <f t="shared" si="43"/>
        <v>0</v>
      </c>
      <c r="AJ101" s="22">
        <f t="shared" si="44"/>
        <v>0</v>
      </c>
      <c r="AK101" s="22">
        <f t="shared" si="45"/>
        <v>0</v>
      </c>
      <c r="AL101" s="22">
        <f t="shared" si="46"/>
        <v>0</v>
      </c>
      <c r="AM101" s="22">
        <f t="shared" si="47"/>
        <v>0</v>
      </c>
      <c r="AN101" s="22">
        <f t="shared" si="48"/>
        <v>0</v>
      </c>
      <c r="AO101" s="418" t="b">
        <f t="shared" si="49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50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51"/>
        <v>0</v>
      </c>
      <c r="AW101" s="67">
        <f t="shared" si="52"/>
        <v>0</v>
      </c>
      <c r="AX101" s="397">
        <f t="shared" si="53"/>
        <v>0</v>
      </c>
      <c r="AY101" s="32"/>
      <c r="AZ101" s="32"/>
      <c r="BA101" s="423" t="str">
        <f t="shared" si="54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39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40"/>
        <v>-</v>
      </c>
      <c r="M102" s="425"/>
      <c r="N102" s="425"/>
      <c r="O102" s="160" t="str">
        <f t="shared" si="41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42"/>
        <v>OK</v>
      </c>
      <c r="AI102" s="22">
        <f t="shared" si="43"/>
        <v>0</v>
      </c>
      <c r="AJ102" s="22">
        <f t="shared" si="44"/>
        <v>0</v>
      </c>
      <c r="AK102" s="22">
        <f t="shared" si="45"/>
        <v>0</v>
      </c>
      <c r="AL102" s="22">
        <f t="shared" si="46"/>
        <v>0</v>
      </c>
      <c r="AM102" s="22">
        <f t="shared" si="47"/>
        <v>0</v>
      </c>
      <c r="AN102" s="22">
        <f t="shared" si="48"/>
        <v>0</v>
      </c>
      <c r="AO102" s="418" t="b">
        <f t="shared" si="49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50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51"/>
        <v>0</v>
      </c>
      <c r="AW102" s="67">
        <f t="shared" si="52"/>
        <v>0</v>
      </c>
      <c r="AX102" s="397">
        <f t="shared" si="53"/>
        <v>0</v>
      </c>
      <c r="AY102" s="32"/>
      <c r="AZ102" s="32"/>
      <c r="BA102" s="423" t="str">
        <f t="shared" si="54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39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40"/>
        <v>-</v>
      </c>
      <c r="M103" s="425"/>
      <c r="N103" s="425"/>
      <c r="O103" s="160" t="str">
        <f t="shared" si="41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42"/>
        <v>OK</v>
      </c>
      <c r="AI103" s="22">
        <f t="shared" si="43"/>
        <v>0</v>
      </c>
      <c r="AJ103" s="22">
        <f t="shared" si="44"/>
        <v>0</v>
      </c>
      <c r="AK103" s="22">
        <f t="shared" si="45"/>
        <v>0</v>
      </c>
      <c r="AL103" s="22">
        <f t="shared" si="46"/>
        <v>0</v>
      </c>
      <c r="AM103" s="22">
        <f t="shared" si="47"/>
        <v>0</v>
      </c>
      <c r="AN103" s="22">
        <f t="shared" si="48"/>
        <v>0</v>
      </c>
      <c r="AO103" s="418" t="b">
        <f t="shared" si="49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50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51"/>
        <v>0</v>
      </c>
      <c r="AW103" s="67">
        <f t="shared" si="52"/>
        <v>0</v>
      </c>
      <c r="AX103" s="397">
        <f t="shared" si="53"/>
        <v>0</v>
      </c>
      <c r="AY103" s="32"/>
      <c r="AZ103" s="32"/>
      <c r="BA103" s="423" t="str">
        <f t="shared" si="54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39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40"/>
        <v>-</v>
      </c>
      <c r="M104" s="425"/>
      <c r="N104" s="425"/>
      <c r="O104" s="160" t="str">
        <f t="shared" si="41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42"/>
        <v>OK</v>
      </c>
      <c r="AI104" s="22">
        <f t="shared" si="43"/>
        <v>0</v>
      </c>
      <c r="AJ104" s="22">
        <f t="shared" si="44"/>
        <v>0</v>
      </c>
      <c r="AK104" s="22">
        <f t="shared" si="45"/>
        <v>0</v>
      </c>
      <c r="AL104" s="22">
        <f t="shared" si="46"/>
        <v>0</v>
      </c>
      <c r="AM104" s="22">
        <f t="shared" si="47"/>
        <v>0</v>
      </c>
      <c r="AN104" s="22">
        <f t="shared" si="48"/>
        <v>0</v>
      </c>
      <c r="AO104" s="418" t="b">
        <f t="shared" si="49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50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51"/>
        <v>0</v>
      </c>
      <c r="AW104" s="67">
        <f t="shared" si="52"/>
        <v>0</v>
      </c>
      <c r="AX104" s="397">
        <f t="shared" si="53"/>
        <v>0</v>
      </c>
      <c r="AY104" s="32"/>
      <c r="AZ104" s="32"/>
      <c r="BA104" s="423" t="str">
        <f t="shared" si="54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39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40"/>
        <v>-</v>
      </c>
      <c r="M105" s="425"/>
      <c r="N105" s="425"/>
      <c r="O105" s="160" t="str">
        <f t="shared" si="41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42"/>
        <v>OK</v>
      </c>
      <c r="AI105" s="22">
        <f t="shared" si="43"/>
        <v>0</v>
      </c>
      <c r="AJ105" s="22">
        <f t="shared" si="44"/>
        <v>0</v>
      </c>
      <c r="AK105" s="22">
        <f t="shared" si="45"/>
        <v>0</v>
      </c>
      <c r="AL105" s="22">
        <f t="shared" si="46"/>
        <v>0</v>
      </c>
      <c r="AM105" s="22">
        <f t="shared" si="47"/>
        <v>0</v>
      </c>
      <c r="AN105" s="22">
        <f t="shared" si="48"/>
        <v>0</v>
      </c>
      <c r="AO105" s="418" t="b">
        <f t="shared" si="49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50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51"/>
        <v>0</v>
      </c>
      <c r="AW105" s="67">
        <f t="shared" si="52"/>
        <v>0</v>
      </c>
      <c r="AX105" s="397">
        <f t="shared" si="53"/>
        <v>0</v>
      </c>
      <c r="AY105" s="32"/>
      <c r="AZ105" s="32"/>
      <c r="BA105" s="423" t="str">
        <f t="shared" si="54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39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40"/>
        <v>-</v>
      </c>
      <c r="M106" s="425"/>
      <c r="N106" s="425"/>
      <c r="O106" s="160" t="str">
        <f t="shared" si="41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42"/>
        <v>OK</v>
      </c>
      <c r="AI106" s="22">
        <f t="shared" si="43"/>
        <v>0</v>
      </c>
      <c r="AJ106" s="22">
        <f t="shared" si="44"/>
        <v>0</v>
      </c>
      <c r="AK106" s="22">
        <f t="shared" si="45"/>
        <v>0</v>
      </c>
      <c r="AL106" s="22">
        <f t="shared" si="46"/>
        <v>0</v>
      </c>
      <c r="AM106" s="22">
        <f t="shared" si="47"/>
        <v>0</v>
      </c>
      <c r="AN106" s="22">
        <f t="shared" si="48"/>
        <v>0</v>
      </c>
      <c r="AO106" s="418" t="b">
        <f t="shared" si="49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50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51"/>
        <v>0</v>
      </c>
      <c r="AW106" s="67">
        <f t="shared" si="52"/>
        <v>0</v>
      </c>
      <c r="AX106" s="397">
        <f t="shared" si="53"/>
        <v>0</v>
      </c>
      <c r="AY106" s="32"/>
      <c r="AZ106" s="32"/>
      <c r="BA106" s="423" t="str">
        <f t="shared" si="54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39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40"/>
        <v>-</v>
      </c>
      <c r="M107" s="425"/>
      <c r="N107" s="425"/>
      <c r="O107" s="160" t="str">
        <f t="shared" si="41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42"/>
        <v>OK</v>
      </c>
      <c r="AI107" s="22">
        <f t="shared" si="43"/>
        <v>0</v>
      </c>
      <c r="AJ107" s="22">
        <f t="shared" si="44"/>
        <v>0</v>
      </c>
      <c r="AK107" s="22">
        <f t="shared" si="45"/>
        <v>0</v>
      </c>
      <c r="AL107" s="22">
        <f t="shared" si="46"/>
        <v>0</v>
      </c>
      <c r="AM107" s="22">
        <f t="shared" si="47"/>
        <v>0</v>
      </c>
      <c r="AN107" s="22">
        <f t="shared" si="48"/>
        <v>0</v>
      </c>
      <c r="AO107" s="418" t="b">
        <f t="shared" si="49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50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51"/>
        <v>0</v>
      </c>
      <c r="AW107" s="67">
        <f t="shared" si="52"/>
        <v>0</v>
      </c>
      <c r="AX107" s="397">
        <f t="shared" si="53"/>
        <v>0</v>
      </c>
      <c r="AY107" s="32"/>
      <c r="AZ107" s="32"/>
      <c r="BA107" s="423" t="str">
        <f t="shared" si="54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39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40"/>
        <v>-</v>
      </c>
      <c r="M108" s="425"/>
      <c r="N108" s="425"/>
      <c r="O108" s="160" t="str">
        <f t="shared" si="41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42"/>
        <v>OK</v>
      </c>
      <c r="AI108" s="22">
        <f t="shared" si="43"/>
        <v>0</v>
      </c>
      <c r="AJ108" s="22">
        <f t="shared" si="44"/>
        <v>0</v>
      </c>
      <c r="AK108" s="22">
        <f t="shared" si="45"/>
        <v>0</v>
      </c>
      <c r="AL108" s="22">
        <f t="shared" si="46"/>
        <v>0</v>
      </c>
      <c r="AM108" s="22">
        <f t="shared" si="47"/>
        <v>0</v>
      </c>
      <c r="AN108" s="22">
        <f t="shared" si="48"/>
        <v>0</v>
      </c>
      <c r="AO108" s="418" t="b">
        <f t="shared" si="49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50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51"/>
        <v>0</v>
      </c>
      <c r="AW108" s="67">
        <f t="shared" si="52"/>
        <v>0</v>
      </c>
      <c r="AX108" s="397">
        <f t="shared" si="53"/>
        <v>0</v>
      </c>
      <c r="AY108" s="32"/>
      <c r="AZ108" s="32"/>
      <c r="BA108" s="423" t="str">
        <f t="shared" si="54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39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40"/>
        <v>-</v>
      </c>
      <c r="M109" s="425"/>
      <c r="N109" s="425"/>
      <c r="O109" s="160" t="str">
        <f t="shared" si="41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42"/>
        <v>OK</v>
      </c>
      <c r="AI109" s="22">
        <f t="shared" si="43"/>
        <v>0</v>
      </c>
      <c r="AJ109" s="22">
        <f t="shared" si="44"/>
        <v>0</v>
      </c>
      <c r="AK109" s="22">
        <f t="shared" si="45"/>
        <v>0</v>
      </c>
      <c r="AL109" s="22">
        <f t="shared" si="46"/>
        <v>0</v>
      </c>
      <c r="AM109" s="22">
        <f t="shared" si="47"/>
        <v>0</v>
      </c>
      <c r="AN109" s="22">
        <f t="shared" si="48"/>
        <v>0</v>
      </c>
      <c r="AO109" s="418" t="b">
        <f t="shared" si="49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50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51"/>
        <v>0</v>
      </c>
      <c r="AW109" s="67">
        <f t="shared" si="52"/>
        <v>0</v>
      </c>
      <c r="AX109" s="397">
        <f t="shared" si="53"/>
        <v>0</v>
      </c>
      <c r="AY109" s="32"/>
      <c r="AZ109" s="32"/>
      <c r="BA109" s="423" t="str">
        <f t="shared" si="54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39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40"/>
        <v>-</v>
      </c>
      <c r="M110" s="425"/>
      <c r="N110" s="425"/>
      <c r="O110" s="160" t="str">
        <f t="shared" si="41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42"/>
        <v>OK</v>
      </c>
      <c r="AI110" s="22">
        <f t="shared" si="43"/>
        <v>0</v>
      </c>
      <c r="AJ110" s="22">
        <f t="shared" si="44"/>
        <v>0</v>
      </c>
      <c r="AK110" s="22">
        <f t="shared" si="45"/>
        <v>0</v>
      </c>
      <c r="AL110" s="22">
        <f t="shared" si="46"/>
        <v>0</v>
      </c>
      <c r="AM110" s="22">
        <f t="shared" si="47"/>
        <v>0</v>
      </c>
      <c r="AN110" s="22">
        <f t="shared" si="48"/>
        <v>0</v>
      </c>
      <c r="AO110" s="418" t="b">
        <f t="shared" si="49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50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51"/>
        <v>0</v>
      </c>
      <c r="AW110" s="67">
        <f t="shared" si="52"/>
        <v>0</v>
      </c>
      <c r="AX110" s="397">
        <f t="shared" si="53"/>
        <v>0</v>
      </c>
      <c r="AY110" s="32"/>
      <c r="AZ110" s="32"/>
      <c r="BA110" s="423" t="str">
        <f t="shared" si="54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39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40"/>
        <v>-</v>
      </c>
      <c r="M111" s="425"/>
      <c r="N111" s="425"/>
      <c r="O111" s="160" t="str">
        <f t="shared" si="41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42"/>
        <v>OK</v>
      </c>
      <c r="AI111" s="22">
        <f t="shared" si="43"/>
        <v>0</v>
      </c>
      <c r="AJ111" s="22">
        <f t="shared" si="44"/>
        <v>0</v>
      </c>
      <c r="AK111" s="22">
        <f t="shared" si="45"/>
        <v>0</v>
      </c>
      <c r="AL111" s="22">
        <f t="shared" si="46"/>
        <v>0</v>
      </c>
      <c r="AM111" s="22">
        <f t="shared" si="47"/>
        <v>0</v>
      </c>
      <c r="AN111" s="22">
        <f t="shared" si="48"/>
        <v>0</v>
      </c>
      <c r="AO111" s="418" t="b">
        <f t="shared" si="49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50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51"/>
        <v>0</v>
      </c>
      <c r="AW111" s="67">
        <f t="shared" si="52"/>
        <v>0</v>
      </c>
      <c r="AX111" s="397">
        <f t="shared" si="53"/>
        <v>0</v>
      </c>
      <c r="AY111" s="32"/>
      <c r="AZ111" s="32"/>
      <c r="BA111" s="423" t="str">
        <f t="shared" si="54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39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40"/>
        <v>-</v>
      </c>
      <c r="M112" s="425"/>
      <c r="N112" s="425"/>
      <c r="O112" s="160" t="str">
        <f t="shared" si="41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42"/>
        <v>OK</v>
      </c>
      <c r="AI112" s="22">
        <f t="shared" si="43"/>
        <v>0</v>
      </c>
      <c r="AJ112" s="22">
        <f t="shared" si="44"/>
        <v>0</v>
      </c>
      <c r="AK112" s="22">
        <f t="shared" si="45"/>
        <v>0</v>
      </c>
      <c r="AL112" s="22">
        <f t="shared" si="46"/>
        <v>0</v>
      </c>
      <c r="AM112" s="22">
        <f t="shared" si="47"/>
        <v>0</v>
      </c>
      <c r="AN112" s="22">
        <f t="shared" si="48"/>
        <v>0</v>
      </c>
      <c r="AO112" s="418" t="b">
        <f t="shared" si="49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50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51"/>
        <v>0</v>
      </c>
      <c r="AW112" s="67">
        <f t="shared" si="52"/>
        <v>0</v>
      </c>
      <c r="AX112" s="397">
        <f t="shared" si="53"/>
        <v>0</v>
      </c>
      <c r="AY112" s="32"/>
      <c r="AZ112" s="32"/>
      <c r="BA112" s="423" t="str">
        <f t="shared" si="54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39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40"/>
        <v>-</v>
      </c>
      <c r="M113" s="425"/>
      <c r="N113" s="425"/>
      <c r="O113" s="160" t="str">
        <f t="shared" si="41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42"/>
        <v>OK</v>
      </c>
      <c r="AI113" s="22">
        <f t="shared" si="43"/>
        <v>0</v>
      </c>
      <c r="AJ113" s="22">
        <f t="shared" si="44"/>
        <v>0</v>
      </c>
      <c r="AK113" s="22">
        <f t="shared" si="45"/>
        <v>0</v>
      </c>
      <c r="AL113" s="22">
        <f t="shared" si="46"/>
        <v>0</v>
      </c>
      <c r="AM113" s="22">
        <f t="shared" si="47"/>
        <v>0</v>
      </c>
      <c r="AN113" s="22">
        <f t="shared" si="48"/>
        <v>0</v>
      </c>
      <c r="AO113" s="418" t="b">
        <f t="shared" si="49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50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51"/>
        <v>0</v>
      </c>
      <c r="AW113" s="67">
        <f t="shared" si="52"/>
        <v>0</v>
      </c>
      <c r="AX113" s="397">
        <f t="shared" si="53"/>
        <v>0</v>
      </c>
      <c r="AY113" s="32"/>
      <c r="AZ113" s="32"/>
      <c r="BA113" s="423" t="str">
        <f t="shared" si="54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39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40"/>
        <v>-</v>
      </c>
      <c r="M114" s="425"/>
      <c r="N114" s="425"/>
      <c r="O114" s="160" t="str">
        <f t="shared" si="41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42"/>
        <v>OK</v>
      </c>
      <c r="AI114" s="22">
        <f t="shared" si="43"/>
        <v>0</v>
      </c>
      <c r="AJ114" s="22">
        <f t="shared" si="44"/>
        <v>0</v>
      </c>
      <c r="AK114" s="22">
        <f t="shared" si="45"/>
        <v>0</v>
      </c>
      <c r="AL114" s="22">
        <f t="shared" si="46"/>
        <v>0</v>
      </c>
      <c r="AM114" s="22">
        <f t="shared" si="47"/>
        <v>0</v>
      </c>
      <c r="AN114" s="22">
        <f t="shared" si="48"/>
        <v>0</v>
      </c>
      <c r="AO114" s="418" t="b">
        <f t="shared" si="49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50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51"/>
        <v>0</v>
      </c>
      <c r="AW114" s="67">
        <f t="shared" si="52"/>
        <v>0</v>
      </c>
      <c r="AX114" s="397">
        <f t="shared" si="53"/>
        <v>0</v>
      </c>
      <c r="AY114" s="32"/>
      <c r="AZ114" s="32"/>
      <c r="BA114" s="423" t="str">
        <f t="shared" si="54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39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40"/>
        <v>-</v>
      </c>
      <c r="M115" s="425"/>
      <c r="N115" s="425"/>
      <c r="O115" s="160" t="str">
        <f t="shared" si="41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42"/>
        <v>OK</v>
      </c>
      <c r="AI115" s="22">
        <f t="shared" si="43"/>
        <v>0</v>
      </c>
      <c r="AJ115" s="22">
        <f t="shared" si="44"/>
        <v>0</v>
      </c>
      <c r="AK115" s="22">
        <f t="shared" si="45"/>
        <v>0</v>
      </c>
      <c r="AL115" s="22">
        <f t="shared" si="46"/>
        <v>0</v>
      </c>
      <c r="AM115" s="22">
        <f t="shared" si="47"/>
        <v>0</v>
      </c>
      <c r="AN115" s="22">
        <f t="shared" si="48"/>
        <v>0</v>
      </c>
      <c r="AO115" s="418" t="b">
        <f t="shared" si="49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50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51"/>
        <v>0</v>
      </c>
      <c r="AW115" s="67">
        <f t="shared" si="52"/>
        <v>0</v>
      </c>
      <c r="AX115" s="397">
        <f t="shared" si="53"/>
        <v>0</v>
      </c>
      <c r="AY115" s="32"/>
      <c r="AZ115" s="32"/>
      <c r="BA115" s="423" t="str">
        <f t="shared" si="54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39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40"/>
        <v>-</v>
      </c>
      <c r="M116" s="425"/>
      <c r="N116" s="425"/>
      <c r="O116" s="160" t="str">
        <f t="shared" si="41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42"/>
        <v>OK</v>
      </c>
      <c r="AI116" s="22">
        <f t="shared" si="43"/>
        <v>0</v>
      </c>
      <c r="AJ116" s="22">
        <f t="shared" si="44"/>
        <v>0</v>
      </c>
      <c r="AK116" s="22">
        <f t="shared" si="45"/>
        <v>0</v>
      </c>
      <c r="AL116" s="22">
        <f t="shared" si="46"/>
        <v>0</v>
      </c>
      <c r="AM116" s="22">
        <f t="shared" si="47"/>
        <v>0</v>
      </c>
      <c r="AN116" s="22">
        <f t="shared" si="48"/>
        <v>0</v>
      </c>
      <c r="AO116" s="418" t="b">
        <f t="shared" si="49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50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51"/>
        <v>0</v>
      </c>
      <c r="AW116" s="67">
        <f t="shared" si="52"/>
        <v>0</v>
      </c>
      <c r="AX116" s="397">
        <f t="shared" si="53"/>
        <v>0</v>
      </c>
      <c r="AY116" s="32"/>
      <c r="AZ116" s="32"/>
      <c r="BA116" s="423" t="str">
        <f t="shared" si="54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39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40"/>
        <v>-</v>
      </c>
      <c r="M117" s="425"/>
      <c r="N117" s="425"/>
      <c r="O117" s="160" t="str">
        <f t="shared" si="41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42"/>
        <v>OK</v>
      </c>
      <c r="AI117" s="22">
        <f t="shared" si="43"/>
        <v>0</v>
      </c>
      <c r="AJ117" s="22">
        <f t="shared" si="44"/>
        <v>0</v>
      </c>
      <c r="AK117" s="22">
        <f t="shared" si="45"/>
        <v>0</v>
      </c>
      <c r="AL117" s="22">
        <f t="shared" si="46"/>
        <v>0</v>
      </c>
      <c r="AM117" s="22">
        <f t="shared" si="47"/>
        <v>0</v>
      </c>
      <c r="AN117" s="22">
        <f t="shared" si="48"/>
        <v>0</v>
      </c>
      <c r="AO117" s="418" t="b">
        <f t="shared" si="49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50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51"/>
        <v>0</v>
      </c>
      <c r="AW117" s="67">
        <f t="shared" si="52"/>
        <v>0</v>
      </c>
      <c r="AX117" s="397">
        <f t="shared" si="53"/>
        <v>0</v>
      </c>
      <c r="AY117" s="32"/>
      <c r="AZ117" s="32"/>
      <c r="BA117" s="423" t="str">
        <f t="shared" si="54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39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40"/>
        <v>-</v>
      </c>
      <c r="M118" s="425"/>
      <c r="N118" s="425"/>
      <c r="O118" s="160" t="str">
        <f t="shared" si="41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42"/>
        <v>OK</v>
      </c>
      <c r="AI118" s="22">
        <f t="shared" si="43"/>
        <v>0</v>
      </c>
      <c r="AJ118" s="22">
        <f t="shared" si="44"/>
        <v>0</v>
      </c>
      <c r="AK118" s="22">
        <f t="shared" si="45"/>
        <v>0</v>
      </c>
      <c r="AL118" s="22">
        <f t="shared" si="46"/>
        <v>0</v>
      </c>
      <c r="AM118" s="22">
        <f t="shared" si="47"/>
        <v>0</v>
      </c>
      <c r="AN118" s="22">
        <f t="shared" si="48"/>
        <v>0</v>
      </c>
      <c r="AO118" s="418" t="b">
        <f t="shared" si="49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50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51"/>
        <v>0</v>
      </c>
      <c r="AW118" s="67">
        <f t="shared" si="52"/>
        <v>0</v>
      </c>
      <c r="AX118" s="397">
        <f t="shared" si="53"/>
        <v>0</v>
      </c>
      <c r="AY118" s="32"/>
      <c r="AZ118" s="32"/>
      <c r="BA118" s="423" t="str">
        <f t="shared" si="54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39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40"/>
        <v>-</v>
      </c>
      <c r="M119" s="425"/>
      <c r="N119" s="425"/>
      <c r="O119" s="160" t="str">
        <f t="shared" si="41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42"/>
        <v>OK</v>
      </c>
      <c r="AI119" s="22">
        <f t="shared" si="43"/>
        <v>0</v>
      </c>
      <c r="AJ119" s="22">
        <f t="shared" si="44"/>
        <v>0</v>
      </c>
      <c r="AK119" s="22">
        <f t="shared" si="45"/>
        <v>0</v>
      </c>
      <c r="AL119" s="22">
        <f t="shared" si="46"/>
        <v>0</v>
      </c>
      <c r="AM119" s="22">
        <f t="shared" si="47"/>
        <v>0</v>
      </c>
      <c r="AN119" s="22">
        <f t="shared" si="48"/>
        <v>0</v>
      </c>
      <c r="AO119" s="418" t="b">
        <f t="shared" si="49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50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51"/>
        <v>0</v>
      </c>
      <c r="AW119" s="67">
        <f t="shared" si="52"/>
        <v>0</v>
      </c>
      <c r="AX119" s="397">
        <f t="shared" si="53"/>
        <v>0</v>
      </c>
      <c r="AY119" s="32"/>
      <c r="AZ119" s="32"/>
      <c r="BA119" s="423" t="str">
        <f t="shared" si="54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39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40"/>
        <v>-</v>
      </c>
      <c r="M120" s="425"/>
      <c r="N120" s="425"/>
      <c r="O120" s="160" t="str">
        <f t="shared" si="41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42"/>
        <v>OK</v>
      </c>
      <c r="AI120" s="22">
        <f t="shared" si="43"/>
        <v>0</v>
      </c>
      <c r="AJ120" s="22">
        <f t="shared" si="44"/>
        <v>0</v>
      </c>
      <c r="AK120" s="22">
        <f t="shared" si="45"/>
        <v>0</v>
      </c>
      <c r="AL120" s="22">
        <f t="shared" si="46"/>
        <v>0</v>
      </c>
      <c r="AM120" s="22">
        <f t="shared" si="47"/>
        <v>0</v>
      </c>
      <c r="AN120" s="22">
        <f t="shared" si="48"/>
        <v>0</v>
      </c>
      <c r="AO120" s="418" t="b">
        <f t="shared" si="49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50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51"/>
        <v>0</v>
      </c>
      <c r="AW120" s="67">
        <f t="shared" si="52"/>
        <v>0</v>
      </c>
      <c r="AX120" s="397">
        <f t="shared" si="53"/>
        <v>0</v>
      </c>
      <c r="AY120" s="32"/>
      <c r="AZ120" s="32"/>
      <c r="BA120" s="423" t="str">
        <f t="shared" si="54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39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40"/>
        <v>-</v>
      </c>
      <c r="M121" s="425"/>
      <c r="N121" s="425"/>
      <c r="O121" s="160" t="str">
        <f t="shared" si="41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42"/>
        <v>OK</v>
      </c>
      <c r="AI121" s="22">
        <f t="shared" si="43"/>
        <v>0</v>
      </c>
      <c r="AJ121" s="22">
        <f t="shared" si="44"/>
        <v>0</v>
      </c>
      <c r="AK121" s="22">
        <f t="shared" si="45"/>
        <v>0</v>
      </c>
      <c r="AL121" s="22">
        <f t="shared" si="46"/>
        <v>0</v>
      </c>
      <c r="AM121" s="22">
        <f t="shared" si="47"/>
        <v>0</v>
      </c>
      <c r="AN121" s="22">
        <f t="shared" si="48"/>
        <v>0</v>
      </c>
      <c r="AO121" s="418" t="b">
        <f t="shared" si="49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50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51"/>
        <v>0</v>
      </c>
      <c r="AW121" s="67">
        <f t="shared" si="52"/>
        <v>0</v>
      </c>
      <c r="AX121" s="397">
        <f t="shared" si="53"/>
        <v>0</v>
      </c>
      <c r="AY121" s="32"/>
      <c r="AZ121" s="32"/>
      <c r="BA121" s="423" t="str">
        <f t="shared" si="54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39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40"/>
        <v>-</v>
      </c>
      <c r="M122" s="425"/>
      <c r="N122" s="425"/>
      <c r="O122" s="160" t="str">
        <f t="shared" si="41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42"/>
        <v>OK</v>
      </c>
      <c r="AI122" s="22">
        <f t="shared" si="43"/>
        <v>0</v>
      </c>
      <c r="AJ122" s="22">
        <f t="shared" si="44"/>
        <v>0</v>
      </c>
      <c r="AK122" s="22">
        <f t="shared" si="45"/>
        <v>0</v>
      </c>
      <c r="AL122" s="22">
        <f t="shared" si="46"/>
        <v>0</v>
      </c>
      <c r="AM122" s="22">
        <f t="shared" si="47"/>
        <v>0</v>
      </c>
      <c r="AN122" s="22">
        <f t="shared" si="48"/>
        <v>0</v>
      </c>
      <c r="AO122" s="418" t="b">
        <f t="shared" si="49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50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51"/>
        <v>0</v>
      </c>
      <c r="AW122" s="67">
        <f t="shared" si="52"/>
        <v>0</v>
      </c>
      <c r="AX122" s="397">
        <f t="shared" si="53"/>
        <v>0</v>
      </c>
      <c r="AY122" s="32"/>
      <c r="AZ122" s="32"/>
      <c r="BA122" s="423" t="str">
        <f t="shared" si="54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39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40"/>
        <v>-</v>
      </c>
      <c r="M123" s="425"/>
      <c r="N123" s="425"/>
      <c r="O123" s="160" t="str">
        <f t="shared" si="41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42"/>
        <v>OK</v>
      </c>
      <c r="AI123" s="22">
        <f t="shared" si="43"/>
        <v>0</v>
      </c>
      <c r="AJ123" s="22">
        <f t="shared" si="44"/>
        <v>0</v>
      </c>
      <c r="AK123" s="22">
        <f t="shared" si="45"/>
        <v>0</v>
      </c>
      <c r="AL123" s="22">
        <f t="shared" si="46"/>
        <v>0</v>
      </c>
      <c r="AM123" s="22">
        <f t="shared" si="47"/>
        <v>0</v>
      </c>
      <c r="AN123" s="22">
        <f t="shared" si="48"/>
        <v>0</v>
      </c>
      <c r="AO123" s="418" t="b">
        <f t="shared" si="49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50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51"/>
        <v>0</v>
      </c>
      <c r="AW123" s="67">
        <f t="shared" si="52"/>
        <v>0</v>
      </c>
      <c r="AX123" s="397">
        <f t="shared" si="53"/>
        <v>0</v>
      </c>
      <c r="AY123" s="32"/>
      <c r="AZ123" s="32"/>
      <c r="BA123" s="423" t="str">
        <f t="shared" si="54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39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40"/>
        <v>-</v>
      </c>
      <c r="M124" s="425"/>
      <c r="N124" s="425"/>
      <c r="O124" s="160" t="str">
        <f t="shared" si="41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42"/>
        <v>OK</v>
      </c>
      <c r="AI124" s="22">
        <f t="shared" si="43"/>
        <v>0</v>
      </c>
      <c r="AJ124" s="22">
        <f t="shared" si="44"/>
        <v>0</v>
      </c>
      <c r="AK124" s="22">
        <f t="shared" si="45"/>
        <v>0</v>
      </c>
      <c r="AL124" s="22">
        <f t="shared" si="46"/>
        <v>0</v>
      </c>
      <c r="AM124" s="22">
        <f t="shared" si="47"/>
        <v>0</v>
      </c>
      <c r="AN124" s="22">
        <f t="shared" si="48"/>
        <v>0</v>
      </c>
      <c r="AO124" s="418" t="b">
        <f t="shared" si="49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50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51"/>
        <v>0</v>
      </c>
      <c r="AW124" s="67">
        <f t="shared" si="52"/>
        <v>0</v>
      </c>
      <c r="AX124" s="397">
        <f t="shared" si="53"/>
        <v>0</v>
      </c>
      <c r="AY124" s="32"/>
      <c r="AZ124" s="32"/>
      <c r="BA124" s="423" t="str">
        <f t="shared" si="54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39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40"/>
        <v>-</v>
      </c>
      <c r="M125" s="425"/>
      <c r="N125" s="425"/>
      <c r="O125" s="160" t="str">
        <f t="shared" si="41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42"/>
        <v>OK</v>
      </c>
      <c r="AI125" s="22">
        <f t="shared" si="43"/>
        <v>0</v>
      </c>
      <c r="AJ125" s="22">
        <f t="shared" si="44"/>
        <v>0</v>
      </c>
      <c r="AK125" s="22">
        <f t="shared" si="45"/>
        <v>0</v>
      </c>
      <c r="AL125" s="22">
        <f t="shared" si="46"/>
        <v>0</v>
      </c>
      <c r="AM125" s="22">
        <f t="shared" si="47"/>
        <v>0</v>
      </c>
      <c r="AN125" s="22">
        <f t="shared" si="48"/>
        <v>0</v>
      </c>
      <c r="AO125" s="418" t="b">
        <f t="shared" si="49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50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51"/>
        <v>0</v>
      </c>
      <c r="AW125" s="67">
        <f t="shared" si="52"/>
        <v>0</v>
      </c>
      <c r="AX125" s="397">
        <f t="shared" si="53"/>
        <v>0</v>
      </c>
      <c r="AY125" s="32"/>
      <c r="AZ125" s="32"/>
      <c r="BA125" s="423" t="str">
        <f t="shared" si="54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39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40"/>
        <v>-</v>
      </c>
      <c r="M126" s="425"/>
      <c r="N126" s="425"/>
      <c r="O126" s="160" t="str">
        <f t="shared" si="41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42"/>
        <v>OK</v>
      </c>
      <c r="AI126" s="22">
        <f t="shared" si="43"/>
        <v>0</v>
      </c>
      <c r="AJ126" s="22">
        <f t="shared" si="44"/>
        <v>0</v>
      </c>
      <c r="AK126" s="22">
        <f t="shared" si="45"/>
        <v>0</v>
      </c>
      <c r="AL126" s="22">
        <f t="shared" si="46"/>
        <v>0</v>
      </c>
      <c r="AM126" s="22">
        <f t="shared" si="47"/>
        <v>0</v>
      </c>
      <c r="AN126" s="22">
        <f t="shared" si="48"/>
        <v>0</v>
      </c>
      <c r="AO126" s="418" t="b">
        <f t="shared" si="49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50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51"/>
        <v>0</v>
      </c>
      <c r="AW126" s="67">
        <f t="shared" si="52"/>
        <v>0</v>
      </c>
      <c r="AX126" s="397">
        <f t="shared" si="53"/>
        <v>0</v>
      </c>
      <c r="AY126" s="32"/>
      <c r="AZ126" s="32"/>
      <c r="BA126" s="423" t="str">
        <f t="shared" si="54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39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40"/>
        <v>-</v>
      </c>
      <c r="M127" s="425"/>
      <c r="N127" s="425"/>
      <c r="O127" s="160" t="str">
        <f t="shared" si="41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42"/>
        <v>OK</v>
      </c>
      <c r="AI127" s="22">
        <f t="shared" si="43"/>
        <v>0</v>
      </c>
      <c r="AJ127" s="22">
        <f t="shared" si="44"/>
        <v>0</v>
      </c>
      <c r="AK127" s="22">
        <f t="shared" si="45"/>
        <v>0</v>
      </c>
      <c r="AL127" s="22">
        <f t="shared" si="46"/>
        <v>0</v>
      </c>
      <c r="AM127" s="22">
        <f t="shared" si="47"/>
        <v>0</v>
      </c>
      <c r="AN127" s="22">
        <f t="shared" si="48"/>
        <v>0</v>
      </c>
      <c r="AO127" s="418" t="b">
        <f t="shared" si="49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50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51"/>
        <v>0</v>
      </c>
      <c r="AW127" s="67">
        <f t="shared" si="52"/>
        <v>0</v>
      </c>
      <c r="AX127" s="397">
        <f t="shared" si="53"/>
        <v>0</v>
      </c>
      <c r="AY127" s="32"/>
      <c r="AZ127" s="32"/>
      <c r="BA127" s="423" t="str">
        <f t="shared" si="54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39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40"/>
        <v>-</v>
      </c>
      <c r="M128" s="425"/>
      <c r="N128" s="425"/>
      <c r="O128" s="160" t="str">
        <f t="shared" si="41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42"/>
        <v>OK</v>
      </c>
      <c r="AI128" s="22">
        <f t="shared" si="43"/>
        <v>0</v>
      </c>
      <c r="AJ128" s="22">
        <f t="shared" si="44"/>
        <v>0</v>
      </c>
      <c r="AK128" s="22">
        <f t="shared" si="45"/>
        <v>0</v>
      </c>
      <c r="AL128" s="22">
        <f t="shared" si="46"/>
        <v>0</v>
      </c>
      <c r="AM128" s="22">
        <f t="shared" si="47"/>
        <v>0</v>
      </c>
      <c r="AN128" s="22">
        <f t="shared" si="48"/>
        <v>0</v>
      </c>
      <c r="AO128" s="418" t="b">
        <f t="shared" si="49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50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51"/>
        <v>0</v>
      </c>
      <c r="AW128" s="67">
        <f t="shared" si="52"/>
        <v>0</v>
      </c>
      <c r="AX128" s="397">
        <f t="shared" si="53"/>
        <v>0</v>
      </c>
      <c r="AY128" s="32"/>
      <c r="AZ128" s="32"/>
      <c r="BA128" s="423" t="str">
        <f t="shared" si="54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39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40"/>
        <v>-</v>
      </c>
      <c r="M129" s="425"/>
      <c r="N129" s="425"/>
      <c r="O129" s="160" t="str">
        <f t="shared" si="41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42"/>
        <v>OK</v>
      </c>
      <c r="AI129" s="22">
        <f t="shared" si="43"/>
        <v>0</v>
      </c>
      <c r="AJ129" s="22">
        <f t="shared" si="44"/>
        <v>0</v>
      </c>
      <c r="AK129" s="22">
        <f t="shared" si="45"/>
        <v>0</v>
      </c>
      <c r="AL129" s="22">
        <f t="shared" si="46"/>
        <v>0</v>
      </c>
      <c r="AM129" s="22">
        <f t="shared" si="47"/>
        <v>0</v>
      </c>
      <c r="AN129" s="22">
        <f t="shared" si="48"/>
        <v>0</v>
      </c>
      <c r="AO129" s="418" t="b">
        <f t="shared" si="49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50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51"/>
        <v>0</v>
      </c>
      <c r="AW129" s="67">
        <f t="shared" si="52"/>
        <v>0</v>
      </c>
      <c r="AX129" s="397">
        <f t="shared" si="53"/>
        <v>0</v>
      </c>
      <c r="AY129" s="32"/>
      <c r="AZ129" s="32"/>
      <c r="BA129" s="423" t="str">
        <f t="shared" si="54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39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40"/>
        <v>-</v>
      </c>
      <c r="M130" s="425"/>
      <c r="N130" s="425"/>
      <c r="O130" s="160" t="str">
        <f t="shared" si="41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42"/>
        <v>OK</v>
      </c>
      <c r="AI130" s="22">
        <f t="shared" si="43"/>
        <v>0</v>
      </c>
      <c r="AJ130" s="22">
        <f t="shared" si="44"/>
        <v>0</v>
      </c>
      <c r="AK130" s="22">
        <f t="shared" si="45"/>
        <v>0</v>
      </c>
      <c r="AL130" s="22">
        <f t="shared" si="46"/>
        <v>0</v>
      </c>
      <c r="AM130" s="22">
        <f t="shared" si="47"/>
        <v>0</v>
      </c>
      <c r="AN130" s="22">
        <f t="shared" si="48"/>
        <v>0</v>
      </c>
      <c r="AO130" s="418" t="b">
        <f t="shared" si="49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50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51"/>
        <v>0</v>
      </c>
      <c r="AW130" s="67">
        <f t="shared" si="52"/>
        <v>0</v>
      </c>
      <c r="AX130" s="397">
        <f t="shared" si="53"/>
        <v>0</v>
      </c>
      <c r="AY130" s="32"/>
      <c r="AZ130" s="32"/>
      <c r="BA130" s="423" t="str">
        <f t="shared" si="54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39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40"/>
        <v>-</v>
      </c>
      <c r="M131" s="425"/>
      <c r="N131" s="425"/>
      <c r="O131" s="160" t="str">
        <f t="shared" si="41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42"/>
        <v>OK</v>
      </c>
      <c r="AI131" s="22">
        <f t="shared" si="43"/>
        <v>0</v>
      </c>
      <c r="AJ131" s="22">
        <f t="shared" si="44"/>
        <v>0</v>
      </c>
      <c r="AK131" s="22">
        <f t="shared" si="45"/>
        <v>0</v>
      </c>
      <c r="AL131" s="22">
        <f t="shared" si="46"/>
        <v>0</v>
      </c>
      <c r="AM131" s="22">
        <f t="shared" si="47"/>
        <v>0</v>
      </c>
      <c r="AN131" s="22">
        <f t="shared" si="48"/>
        <v>0</v>
      </c>
      <c r="AO131" s="418" t="b">
        <f t="shared" si="49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50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51"/>
        <v>0</v>
      </c>
      <c r="AW131" s="67">
        <f t="shared" si="52"/>
        <v>0</v>
      </c>
      <c r="AX131" s="397">
        <f t="shared" si="53"/>
        <v>0</v>
      </c>
      <c r="AY131" s="32"/>
      <c r="AZ131" s="32"/>
      <c r="BA131" s="423" t="str">
        <f t="shared" si="54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39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40"/>
        <v>-</v>
      </c>
      <c r="M132" s="425"/>
      <c r="N132" s="425"/>
      <c r="O132" s="160" t="str">
        <f t="shared" si="41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42"/>
        <v>OK</v>
      </c>
      <c r="AI132" s="22">
        <f t="shared" si="43"/>
        <v>0</v>
      </c>
      <c r="AJ132" s="22">
        <f t="shared" si="44"/>
        <v>0</v>
      </c>
      <c r="AK132" s="22">
        <f t="shared" si="45"/>
        <v>0</v>
      </c>
      <c r="AL132" s="22">
        <f t="shared" si="46"/>
        <v>0</v>
      </c>
      <c r="AM132" s="22">
        <f t="shared" si="47"/>
        <v>0</v>
      </c>
      <c r="AN132" s="22">
        <f t="shared" si="48"/>
        <v>0</v>
      </c>
      <c r="AO132" s="418" t="b">
        <f t="shared" si="49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50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51"/>
        <v>0</v>
      </c>
      <c r="AW132" s="67">
        <f t="shared" si="52"/>
        <v>0</v>
      </c>
      <c r="AX132" s="397">
        <f t="shared" si="53"/>
        <v>0</v>
      </c>
      <c r="AY132" s="32"/>
      <c r="AZ132" s="32"/>
      <c r="BA132" s="423" t="str">
        <f t="shared" si="54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39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40"/>
        <v>-</v>
      </c>
      <c r="M133" s="425"/>
      <c r="N133" s="425"/>
      <c r="O133" s="160" t="str">
        <f t="shared" si="41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42"/>
        <v>OK</v>
      </c>
      <c r="AI133" s="22">
        <f t="shared" si="43"/>
        <v>0</v>
      </c>
      <c r="AJ133" s="22">
        <f t="shared" si="44"/>
        <v>0</v>
      </c>
      <c r="AK133" s="22">
        <f t="shared" si="45"/>
        <v>0</v>
      </c>
      <c r="AL133" s="22">
        <f t="shared" si="46"/>
        <v>0</v>
      </c>
      <c r="AM133" s="22">
        <f t="shared" si="47"/>
        <v>0</v>
      </c>
      <c r="AN133" s="22">
        <f t="shared" si="48"/>
        <v>0</v>
      </c>
      <c r="AO133" s="418" t="b">
        <f t="shared" si="49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50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51"/>
        <v>0</v>
      </c>
      <c r="AW133" s="67">
        <f t="shared" si="52"/>
        <v>0</v>
      </c>
      <c r="AX133" s="397">
        <f t="shared" si="53"/>
        <v>0</v>
      </c>
      <c r="AY133" s="32"/>
      <c r="AZ133" s="32"/>
      <c r="BA133" s="423" t="str">
        <f t="shared" si="54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39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40"/>
        <v>-</v>
      </c>
      <c r="M134" s="425"/>
      <c r="N134" s="425"/>
      <c r="O134" s="160" t="str">
        <f t="shared" si="41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42"/>
        <v>OK</v>
      </c>
      <c r="AI134" s="22">
        <f t="shared" si="43"/>
        <v>0</v>
      </c>
      <c r="AJ134" s="22">
        <f t="shared" si="44"/>
        <v>0</v>
      </c>
      <c r="AK134" s="22">
        <f t="shared" si="45"/>
        <v>0</v>
      </c>
      <c r="AL134" s="22">
        <f t="shared" si="46"/>
        <v>0</v>
      </c>
      <c r="AM134" s="22">
        <f t="shared" si="47"/>
        <v>0</v>
      </c>
      <c r="AN134" s="22">
        <f t="shared" si="48"/>
        <v>0</v>
      </c>
      <c r="AO134" s="418" t="b">
        <f t="shared" si="49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50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51"/>
        <v>0</v>
      </c>
      <c r="AW134" s="67">
        <f t="shared" si="52"/>
        <v>0</v>
      </c>
      <c r="AX134" s="397">
        <f t="shared" si="53"/>
        <v>0</v>
      </c>
      <c r="AY134" s="32"/>
      <c r="AZ134" s="32"/>
      <c r="BA134" s="423" t="str">
        <f t="shared" si="54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39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40"/>
        <v>-</v>
      </c>
      <c r="M135" s="425"/>
      <c r="N135" s="425"/>
      <c r="O135" s="160" t="str">
        <f t="shared" si="41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42"/>
        <v>OK</v>
      </c>
      <c r="AI135" s="22">
        <f t="shared" si="43"/>
        <v>0</v>
      </c>
      <c r="AJ135" s="22">
        <f t="shared" si="44"/>
        <v>0</v>
      </c>
      <c r="AK135" s="22">
        <f t="shared" si="45"/>
        <v>0</v>
      </c>
      <c r="AL135" s="22">
        <f t="shared" si="46"/>
        <v>0</v>
      </c>
      <c r="AM135" s="22">
        <f t="shared" si="47"/>
        <v>0</v>
      </c>
      <c r="AN135" s="22">
        <f t="shared" si="48"/>
        <v>0</v>
      </c>
      <c r="AO135" s="418" t="b">
        <f t="shared" si="49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50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51"/>
        <v>0</v>
      </c>
      <c r="AW135" s="67">
        <f t="shared" si="52"/>
        <v>0</v>
      </c>
      <c r="AX135" s="397">
        <f t="shared" si="53"/>
        <v>0</v>
      </c>
      <c r="AY135" s="32"/>
      <c r="AZ135" s="32"/>
      <c r="BA135" s="423" t="str">
        <f t="shared" si="54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39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40"/>
        <v>-</v>
      </c>
      <c r="M136" s="425"/>
      <c r="N136" s="425"/>
      <c r="O136" s="160" t="str">
        <f t="shared" si="41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42"/>
        <v>OK</v>
      </c>
      <c r="AI136" s="22">
        <f t="shared" si="43"/>
        <v>0</v>
      </c>
      <c r="AJ136" s="22">
        <f t="shared" si="44"/>
        <v>0</v>
      </c>
      <c r="AK136" s="22">
        <f t="shared" si="45"/>
        <v>0</v>
      </c>
      <c r="AL136" s="22">
        <f t="shared" si="46"/>
        <v>0</v>
      </c>
      <c r="AM136" s="22">
        <f t="shared" si="47"/>
        <v>0</v>
      </c>
      <c r="AN136" s="22">
        <f t="shared" si="48"/>
        <v>0</v>
      </c>
      <c r="AO136" s="418" t="b">
        <f t="shared" si="49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50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51"/>
        <v>0</v>
      </c>
      <c r="AW136" s="67">
        <f t="shared" si="52"/>
        <v>0</v>
      </c>
      <c r="AX136" s="397">
        <f t="shared" si="53"/>
        <v>0</v>
      </c>
      <c r="AY136" s="32"/>
      <c r="AZ136" s="32"/>
      <c r="BA136" s="423" t="str">
        <f t="shared" si="54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39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40"/>
        <v>-</v>
      </c>
      <c r="M137" s="425"/>
      <c r="N137" s="425"/>
      <c r="O137" s="160" t="str">
        <f t="shared" si="41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42"/>
        <v>OK</v>
      </c>
      <c r="AI137" s="22">
        <f t="shared" si="43"/>
        <v>0</v>
      </c>
      <c r="AJ137" s="22">
        <f t="shared" si="44"/>
        <v>0</v>
      </c>
      <c r="AK137" s="22">
        <f t="shared" si="45"/>
        <v>0</v>
      </c>
      <c r="AL137" s="22">
        <f t="shared" si="46"/>
        <v>0</v>
      </c>
      <c r="AM137" s="22">
        <f t="shared" si="47"/>
        <v>0</v>
      </c>
      <c r="AN137" s="22">
        <f t="shared" si="48"/>
        <v>0</v>
      </c>
      <c r="AO137" s="418" t="b">
        <f t="shared" si="49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50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51"/>
        <v>0</v>
      </c>
      <c r="AW137" s="67">
        <f t="shared" si="52"/>
        <v>0</v>
      </c>
      <c r="AX137" s="397">
        <f t="shared" si="53"/>
        <v>0</v>
      </c>
      <c r="AY137" s="32"/>
      <c r="AZ137" s="32"/>
      <c r="BA137" s="423" t="str">
        <f t="shared" si="54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39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40"/>
        <v>-</v>
      </c>
      <c r="M138" s="425"/>
      <c r="N138" s="425"/>
      <c r="O138" s="160" t="str">
        <f t="shared" si="41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42"/>
        <v>OK</v>
      </c>
      <c r="AI138" s="22">
        <f t="shared" si="43"/>
        <v>0</v>
      </c>
      <c r="AJ138" s="22">
        <f t="shared" si="44"/>
        <v>0</v>
      </c>
      <c r="AK138" s="22">
        <f t="shared" si="45"/>
        <v>0</v>
      </c>
      <c r="AL138" s="22">
        <f t="shared" si="46"/>
        <v>0</v>
      </c>
      <c r="AM138" s="22">
        <f t="shared" si="47"/>
        <v>0</v>
      </c>
      <c r="AN138" s="22">
        <f t="shared" si="48"/>
        <v>0</v>
      </c>
      <c r="AO138" s="418" t="b">
        <f t="shared" si="49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50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51"/>
        <v>0</v>
      </c>
      <c r="AW138" s="67">
        <f t="shared" si="52"/>
        <v>0</v>
      </c>
      <c r="AX138" s="397">
        <f t="shared" si="53"/>
        <v>0</v>
      </c>
      <c r="AY138" s="32"/>
      <c r="AZ138" s="32"/>
      <c r="BA138" s="423" t="str">
        <f t="shared" si="54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39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40"/>
        <v>-</v>
      </c>
      <c r="M139" s="425"/>
      <c r="N139" s="425"/>
      <c r="O139" s="160" t="str">
        <f t="shared" si="41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42"/>
        <v>OK</v>
      </c>
      <c r="AI139" s="22">
        <f t="shared" si="43"/>
        <v>0</v>
      </c>
      <c r="AJ139" s="22">
        <f t="shared" si="44"/>
        <v>0</v>
      </c>
      <c r="AK139" s="22">
        <f t="shared" si="45"/>
        <v>0</v>
      </c>
      <c r="AL139" s="22">
        <f t="shared" si="46"/>
        <v>0</v>
      </c>
      <c r="AM139" s="22">
        <f t="shared" si="47"/>
        <v>0</v>
      </c>
      <c r="AN139" s="22">
        <f t="shared" si="48"/>
        <v>0</v>
      </c>
      <c r="AO139" s="418" t="b">
        <f t="shared" si="49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50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51"/>
        <v>0</v>
      </c>
      <c r="AW139" s="67">
        <f t="shared" si="52"/>
        <v>0</v>
      </c>
      <c r="AX139" s="397">
        <f t="shared" si="53"/>
        <v>0</v>
      </c>
      <c r="AY139" s="32"/>
      <c r="AZ139" s="32"/>
      <c r="BA139" s="423" t="str">
        <f t="shared" si="54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39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40"/>
        <v>-</v>
      </c>
      <c r="M140" s="425"/>
      <c r="N140" s="425"/>
      <c r="O140" s="160" t="str">
        <f t="shared" si="41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42"/>
        <v>OK</v>
      </c>
      <c r="AI140" s="22">
        <f t="shared" si="43"/>
        <v>0</v>
      </c>
      <c r="AJ140" s="22">
        <f t="shared" si="44"/>
        <v>0</v>
      </c>
      <c r="AK140" s="22">
        <f t="shared" si="45"/>
        <v>0</v>
      </c>
      <c r="AL140" s="22">
        <f t="shared" si="46"/>
        <v>0</v>
      </c>
      <c r="AM140" s="22">
        <f t="shared" si="47"/>
        <v>0</v>
      </c>
      <c r="AN140" s="22">
        <f t="shared" si="48"/>
        <v>0</v>
      </c>
      <c r="AO140" s="418" t="b">
        <f t="shared" si="49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50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51"/>
        <v>0</v>
      </c>
      <c r="AW140" s="67">
        <f t="shared" si="52"/>
        <v>0</v>
      </c>
      <c r="AX140" s="397">
        <f t="shared" si="53"/>
        <v>0</v>
      </c>
      <c r="AY140" s="32"/>
      <c r="AZ140" s="32"/>
      <c r="BA140" s="423" t="str">
        <f t="shared" si="54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39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40"/>
        <v>-</v>
      </c>
      <c r="M141" s="425"/>
      <c r="N141" s="425"/>
      <c r="O141" s="160" t="str">
        <f t="shared" si="41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42"/>
        <v>OK</v>
      </c>
      <c r="AI141" s="22">
        <f t="shared" si="43"/>
        <v>0</v>
      </c>
      <c r="AJ141" s="22">
        <f t="shared" si="44"/>
        <v>0</v>
      </c>
      <c r="AK141" s="22">
        <f t="shared" si="45"/>
        <v>0</v>
      </c>
      <c r="AL141" s="22">
        <f t="shared" si="46"/>
        <v>0</v>
      </c>
      <c r="AM141" s="22">
        <f t="shared" si="47"/>
        <v>0</v>
      </c>
      <c r="AN141" s="22">
        <f t="shared" si="48"/>
        <v>0</v>
      </c>
      <c r="AO141" s="418" t="b">
        <f t="shared" si="49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50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51"/>
        <v>0</v>
      </c>
      <c r="AW141" s="67">
        <f t="shared" si="52"/>
        <v>0</v>
      </c>
      <c r="AX141" s="397">
        <f t="shared" si="53"/>
        <v>0</v>
      </c>
      <c r="AY141" s="32"/>
      <c r="AZ141" s="32"/>
      <c r="BA141" s="423" t="str">
        <f t="shared" si="54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39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40"/>
        <v>-</v>
      </c>
      <c r="M142" s="425"/>
      <c r="N142" s="425"/>
      <c r="O142" s="160" t="str">
        <f t="shared" si="41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42"/>
        <v>OK</v>
      </c>
      <c r="AI142" s="22">
        <f t="shared" si="43"/>
        <v>0</v>
      </c>
      <c r="AJ142" s="22">
        <f t="shared" si="44"/>
        <v>0</v>
      </c>
      <c r="AK142" s="22">
        <f t="shared" si="45"/>
        <v>0</v>
      </c>
      <c r="AL142" s="22">
        <f t="shared" si="46"/>
        <v>0</v>
      </c>
      <c r="AM142" s="22">
        <f t="shared" si="47"/>
        <v>0</v>
      </c>
      <c r="AN142" s="22">
        <f t="shared" si="48"/>
        <v>0</v>
      </c>
      <c r="AO142" s="418" t="b">
        <f t="shared" si="49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50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51"/>
        <v>0</v>
      </c>
      <c r="AW142" s="67">
        <f t="shared" si="52"/>
        <v>0</v>
      </c>
      <c r="AX142" s="397">
        <f t="shared" si="53"/>
        <v>0</v>
      </c>
      <c r="AY142" s="32"/>
      <c r="AZ142" s="32"/>
      <c r="BA142" s="423" t="str">
        <f t="shared" si="54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39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40"/>
        <v>-</v>
      </c>
      <c r="M143" s="425"/>
      <c r="N143" s="425"/>
      <c r="O143" s="160" t="str">
        <f t="shared" si="41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42"/>
        <v>OK</v>
      </c>
      <c r="AI143" s="22">
        <f t="shared" si="43"/>
        <v>0</v>
      </c>
      <c r="AJ143" s="22">
        <f t="shared" si="44"/>
        <v>0</v>
      </c>
      <c r="AK143" s="22">
        <f t="shared" si="45"/>
        <v>0</v>
      </c>
      <c r="AL143" s="22">
        <f t="shared" si="46"/>
        <v>0</v>
      </c>
      <c r="AM143" s="22">
        <f t="shared" si="47"/>
        <v>0</v>
      </c>
      <c r="AN143" s="22">
        <f t="shared" si="48"/>
        <v>0</v>
      </c>
      <c r="AO143" s="418" t="b">
        <f t="shared" si="49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50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51"/>
        <v>0</v>
      </c>
      <c r="AW143" s="67">
        <f t="shared" si="52"/>
        <v>0</v>
      </c>
      <c r="AX143" s="397">
        <f t="shared" si="53"/>
        <v>0</v>
      </c>
      <c r="AY143" s="32"/>
      <c r="AZ143" s="32"/>
      <c r="BA143" s="423" t="str">
        <f t="shared" si="54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39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40"/>
        <v>-</v>
      </c>
      <c r="M144" s="425"/>
      <c r="N144" s="425"/>
      <c r="O144" s="160" t="str">
        <f t="shared" si="41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42"/>
        <v>OK</v>
      </c>
      <c r="AI144" s="22">
        <f t="shared" si="43"/>
        <v>0</v>
      </c>
      <c r="AJ144" s="22">
        <f t="shared" si="44"/>
        <v>0</v>
      </c>
      <c r="AK144" s="22">
        <f t="shared" si="45"/>
        <v>0</v>
      </c>
      <c r="AL144" s="22">
        <f t="shared" si="46"/>
        <v>0</v>
      </c>
      <c r="AM144" s="22">
        <f t="shared" si="47"/>
        <v>0</v>
      </c>
      <c r="AN144" s="22">
        <f t="shared" si="48"/>
        <v>0</v>
      </c>
      <c r="AO144" s="418" t="b">
        <f t="shared" si="49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50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51"/>
        <v>0</v>
      </c>
      <c r="AW144" s="67">
        <f t="shared" si="52"/>
        <v>0</v>
      </c>
      <c r="AX144" s="397">
        <f t="shared" si="53"/>
        <v>0</v>
      </c>
      <c r="AY144" s="32"/>
      <c r="AZ144" s="32"/>
      <c r="BA144" s="423" t="str">
        <f t="shared" si="54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39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40"/>
        <v>-</v>
      </c>
      <c r="M145" s="425"/>
      <c r="N145" s="425"/>
      <c r="O145" s="160" t="str">
        <f t="shared" si="41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42"/>
        <v>OK</v>
      </c>
      <c r="AI145" s="22">
        <f t="shared" si="43"/>
        <v>0</v>
      </c>
      <c r="AJ145" s="22">
        <f t="shared" si="44"/>
        <v>0</v>
      </c>
      <c r="AK145" s="22">
        <f t="shared" si="45"/>
        <v>0</v>
      </c>
      <c r="AL145" s="22">
        <f t="shared" si="46"/>
        <v>0</v>
      </c>
      <c r="AM145" s="22">
        <f t="shared" si="47"/>
        <v>0</v>
      </c>
      <c r="AN145" s="22">
        <f t="shared" si="48"/>
        <v>0</v>
      </c>
      <c r="AO145" s="418" t="b">
        <f t="shared" si="49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50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51"/>
        <v>0</v>
      </c>
      <c r="AW145" s="67">
        <f t="shared" si="52"/>
        <v>0</v>
      </c>
      <c r="AX145" s="397">
        <f t="shared" si="53"/>
        <v>0</v>
      </c>
      <c r="AY145" s="32"/>
      <c r="AZ145" s="32"/>
      <c r="BA145" s="423" t="str">
        <f t="shared" si="54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39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40"/>
        <v>-</v>
      </c>
      <c r="M146" s="425"/>
      <c r="N146" s="425"/>
      <c r="O146" s="160" t="str">
        <f t="shared" si="41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42"/>
        <v>OK</v>
      </c>
      <c r="AI146" s="22">
        <f t="shared" si="43"/>
        <v>0</v>
      </c>
      <c r="AJ146" s="22">
        <f t="shared" si="44"/>
        <v>0</v>
      </c>
      <c r="AK146" s="22">
        <f t="shared" si="45"/>
        <v>0</v>
      </c>
      <c r="AL146" s="22">
        <f t="shared" si="46"/>
        <v>0</v>
      </c>
      <c r="AM146" s="22">
        <f t="shared" si="47"/>
        <v>0</v>
      </c>
      <c r="AN146" s="22">
        <f t="shared" si="48"/>
        <v>0</v>
      </c>
      <c r="AO146" s="418" t="b">
        <f t="shared" si="49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50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51"/>
        <v>0</v>
      </c>
      <c r="AW146" s="67">
        <f t="shared" si="52"/>
        <v>0</v>
      </c>
      <c r="AX146" s="397">
        <f t="shared" si="53"/>
        <v>0</v>
      </c>
      <c r="AY146" s="32"/>
      <c r="AZ146" s="32"/>
      <c r="BA146" s="423" t="str">
        <f t="shared" si="54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39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40"/>
        <v>-</v>
      </c>
      <c r="M147" s="425"/>
      <c r="N147" s="425"/>
      <c r="O147" s="160" t="str">
        <f t="shared" si="41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42"/>
        <v>OK</v>
      </c>
      <c r="AI147" s="22">
        <f t="shared" si="43"/>
        <v>0</v>
      </c>
      <c r="AJ147" s="22">
        <f t="shared" si="44"/>
        <v>0</v>
      </c>
      <c r="AK147" s="22">
        <f t="shared" si="45"/>
        <v>0</v>
      </c>
      <c r="AL147" s="22">
        <f t="shared" si="46"/>
        <v>0</v>
      </c>
      <c r="AM147" s="22">
        <f t="shared" si="47"/>
        <v>0</v>
      </c>
      <c r="AN147" s="22">
        <f t="shared" si="48"/>
        <v>0</v>
      </c>
      <c r="AO147" s="418" t="b">
        <f t="shared" si="49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50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51"/>
        <v>0</v>
      </c>
      <c r="AW147" s="67">
        <f t="shared" si="52"/>
        <v>0</v>
      </c>
      <c r="AX147" s="397">
        <f t="shared" si="53"/>
        <v>0</v>
      </c>
      <c r="AY147" s="32"/>
      <c r="AZ147" s="32"/>
      <c r="BA147" s="423" t="str">
        <f t="shared" si="54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39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40"/>
        <v>-</v>
      </c>
      <c r="M148" s="425"/>
      <c r="N148" s="425"/>
      <c r="O148" s="160" t="str">
        <f t="shared" si="41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42"/>
        <v>OK</v>
      </c>
      <c r="AI148" s="22">
        <f t="shared" si="43"/>
        <v>0</v>
      </c>
      <c r="AJ148" s="22">
        <f t="shared" si="44"/>
        <v>0</v>
      </c>
      <c r="AK148" s="22">
        <f t="shared" si="45"/>
        <v>0</v>
      </c>
      <c r="AL148" s="22">
        <f t="shared" si="46"/>
        <v>0</v>
      </c>
      <c r="AM148" s="22">
        <f t="shared" si="47"/>
        <v>0</v>
      </c>
      <c r="AN148" s="22">
        <f t="shared" si="48"/>
        <v>0</v>
      </c>
      <c r="AO148" s="418" t="b">
        <f t="shared" si="49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50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51"/>
        <v>0</v>
      </c>
      <c r="AW148" s="67">
        <f t="shared" si="52"/>
        <v>0</v>
      </c>
      <c r="AX148" s="397">
        <f t="shared" si="53"/>
        <v>0</v>
      </c>
      <c r="AY148" s="32"/>
      <c r="AZ148" s="32"/>
      <c r="BA148" s="423" t="str">
        <f t="shared" si="54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39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40"/>
        <v>-</v>
      </c>
      <c r="M149" s="425"/>
      <c r="N149" s="425"/>
      <c r="O149" s="160" t="str">
        <f t="shared" si="41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42"/>
        <v>OK</v>
      </c>
      <c r="AI149" s="22">
        <f t="shared" si="43"/>
        <v>0</v>
      </c>
      <c r="AJ149" s="22">
        <f t="shared" si="44"/>
        <v>0</v>
      </c>
      <c r="AK149" s="22">
        <f t="shared" si="45"/>
        <v>0</v>
      </c>
      <c r="AL149" s="22">
        <f t="shared" si="46"/>
        <v>0</v>
      </c>
      <c r="AM149" s="22">
        <f t="shared" si="47"/>
        <v>0</v>
      </c>
      <c r="AN149" s="22">
        <f t="shared" si="48"/>
        <v>0</v>
      </c>
      <c r="AO149" s="418" t="b">
        <f t="shared" si="49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50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51"/>
        <v>0</v>
      </c>
      <c r="AW149" s="67">
        <f t="shared" si="52"/>
        <v>0</v>
      </c>
      <c r="AX149" s="397">
        <f t="shared" si="53"/>
        <v>0</v>
      </c>
      <c r="AY149" s="32"/>
      <c r="AZ149" s="32"/>
      <c r="BA149" s="423" t="str">
        <f t="shared" si="54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39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40"/>
        <v>-</v>
      </c>
      <c r="M150" s="425"/>
      <c r="N150" s="425"/>
      <c r="O150" s="160" t="str">
        <f t="shared" si="41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42"/>
        <v>OK</v>
      </c>
      <c r="AI150" s="22">
        <f t="shared" si="43"/>
        <v>0</v>
      </c>
      <c r="AJ150" s="22">
        <f t="shared" si="44"/>
        <v>0</v>
      </c>
      <c r="AK150" s="22">
        <f t="shared" si="45"/>
        <v>0</v>
      </c>
      <c r="AL150" s="22">
        <f t="shared" si="46"/>
        <v>0</v>
      </c>
      <c r="AM150" s="22">
        <f t="shared" si="47"/>
        <v>0</v>
      </c>
      <c r="AN150" s="22">
        <f t="shared" si="48"/>
        <v>0</v>
      </c>
      <c r="AO150" s="418" t="b">
        <f t="shared" si="49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50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51"/>
        <v>0</v>
      </c>
      <c r="AW150" s="67">
        <f t="shared" si="52"/>
        <v>0</v>
      </c>
      <c r="AX150" s="397">
        <f t="shared" si="53"/>
        <v>0</v>
      </c>
      <c r="AY150" s="32"/>
      <c r="AZ150" s="32"/>
      <c r="BA150" s="423" t="str">
        <f t="shared" si="54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39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40"/>
        <v>-</v>
      </c>
      <c r="M151" s="425"/>
      <c r="N151" s="425"/>
      <c r="O151" s="160" t="str">
        <f t="shared" si="41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42"/>
        <v>OK</v>
      </c>
      <c r="AI151" s="22">
        <f t="shared" si="43"/>
        <v>0</v>
      </c>
      <c r="AJ151" s="22">
        <f t="shared" si="44"/>
        <v>0</v>
      </c>
      <c r="AK151" s="22">
        <f t="shared" si="45"/>
        <v>0</v>
      </c>
      <c r="AL151" s="22">
        <f t="shared" si="46"/>
        <v>0</v>
      </c>
      <c r="AM151" s="22">
        <f t="shared" si="47"/>
        <v>0</v>
      </c>
      <c r="AN151" s="22">
        <f t="shared" si="48"/>
        <v>0</v>
      </c>
      <c r="AO151" s="418" t="b">
        <f t="shared" si="49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50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51"/>
        <v>0</v>
      </c>
      <c r="AW151" s="67">
        <f t="shared" si="52"/>
        <v>0</v>
      </c>
      <c r="AX151" s="397">
        <f t="shared" si="53"/>
        <v>0</v>
      </c>
      <c r="AY151" s="32"/>
      <c r="AZ151" s="32"/>
      <c r="BA151" s="423" t="str">
        <f t="shared" si="54"/>
        <v xml:space="preserve"> </v>
      </c>
    </row>
    <row r="152" spans="1:53" s="339" customFormat="1" ht="15" x14ac:dyDescent="0.2">
      <c r="A152" s="32"/>
      <c r="B152" s="32"/>
      <c r="C152" s="410">
        <f t="shared" si="22"/>
        <v>131</v>
      </c>
      <c r="D152" s="424"/>
      <c r="E152" s="424"/>
      <c r="F152" s="424"/>
      <c r="G152" s="410"/>
      <c r="H152" s="410"/>
      <c r="I152" s="413" t="str">
        <f t="shared" si="39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40"/>
        <v>-</v>
      </c>
      <c r="M152" s="425"/>
      <c r="N152" s="425"/>
      <c r="O152" s="160" t="str">
        <f t="shared" si="41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42"/>
        <v>OK</v>
      </c>
      <c r="AI152" s="22">
        <f t="shared" si="43"/>
        <v>0</v>
      </c>
      <c r="AJ152" s="22">
        <f t="shared" si="44"/>
        <v>0</v>
      </c>
      <c r="AK152" s="22">
        <f t="shared" si="45"/>
        <v>0</v>
      </c>
      <c r="AL152" s="22">
        <f t="shared" si="46"/>
        <v>0</v>
      </c>
      <c r="AM152" s="22">
        <f t="shared" si="47"/>
        <v>0</v>
      </c>
      <c r="AN152" s="22">
        <f t="shared" si="48"/>
        <v>0</v>
      </c>
      <c r="AO152" s="418" t="b">
        <f t="shared" si="49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50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51"/>
        <v>0</v>
      </c>
      <c r="AW152" s="67">
        <f t="shared" si="52"/>
        <v>0</v>
      </c>
      <c r="AX152" s="397">
        <f t="shared" si="53"/>
        <v>0</v>
      </c>
      <c r="AY152" s="32"/>
      <c r="AZ152" s="32"/>
      <c r="BA152" s="423" t="str">
        <f t="shared" si="54"/>
        <v xml:space="preserve"> </v>
      </c>
    </row>
    <row r="153" spans="1:53" s="339" customFormat="1" ht="15" x14ac:dyDescent="0.2">
      <c r="A153" s="32"/>
      <c r="B153" s="32"/>
      <c r="C153" s="410">
        <f t="shared" si="22"/>
        <v>132</v>
      </c>
      <c r="D153" s="424"/>
      <c r="E153" s="424"/>
      <c r="F153" s="424"/>
      <c r="G153" s="410"/>
      <c r="H153" s="410"/>
      <c r="I153" s="413" t="str">
        <f t="shared" si="39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40"/>
        <v>-</v>
      </c>
      <c r="M153" s="425"/>
      <c r="N153" s="425"/>
      <c r="O153" s="160" t="str">
        <f t="shared" si="41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42"/>
        <v>OK</v>
      </c>
      <c r="AI153" s="22">
        <f t="shared" si="43"/>
        <v>0</v>
      </c>
      <c r="AJ153" s="22">
        <f t="shared" si="44"/>
        <v>0</v>
      </c>
      <c r="AK153" s="22">
        <f t="shared" si="45"/>
        <v>0</v>
      </c>
      <c r="AL153" s="22">
        <f t="shared" si="46"/>
        <v>0</v>
      </c>
      <c r="AM153" s="22">
        <f t="shared" si="47"/>
        <v>0</v>
      </c>
      <c r="AN153" s="22">
        <f t="shared" si="48"/>
        <v>0</v>
      </c>
      <c r="AO153" s="418" t="b">
        <f t="shared" si="49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50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51"/>
        <v>0</v>
      </c>
      <c r="AW153" s="67">
        <f t="shared" si="52"/>
        <v>0</v>
      </c>
      <c r="AX153" s="397">
        <f t="shared" si="53"/>
        <v>0</v>
      </c>
      <c r="AY153" s="32"/>
      <c r="AZ153" s="32"/>
      <c r="BA153" s="423" t="str">
        <f t="shared" si="54"/>
        <v xml:space="preserve"> </v>
      </c>
    </row>
    <row r="154" spans="1:53" s="339" customFormat="1" ht="15" x14ac:dyDescent="0.2">
      <c r="A154" s="32"/>
      <c r="B154" s="32"/>
      <c r="C154" s="410">
        <f t="shared" si="22"/>
        <v>133</v>
      </c>
      <c r="D154" s="424"/>
      <c r="E154" s="424"/>
      <c r="F154" s="424"/>
      <c r="G154" s="410"/>
      <c r="H154" s="410"/>
      <c r="I154" s="413" t="str">
        <f t="shared" si="39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40"/>
        <v>-</v>
      </c>
      <c r="M154" s="425"/>
      <c r="N154" s="425"/>
      <c r="O154" s="160" t="str">
        <f t="shared" si="41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42"/>
        <v>OK</v>
      </c>
      <c r="AI154" s="22">
        <f t="shared" si="43"/>
        <v>0</v>
      </c>
      <c r="AJ154" s="22">
        <f t="shared" si="44"/>
        <v>0</v>
      </c>
      <c r="AK154" s="22">
        <f t="shared" si="45"/>
        <v>0</v>
      </c>
      <c r="AL154" s="22">
        <f t="shared" si="46"/>
        <v>0</v>
      </c>
      <c r="AM154" s="22">
        <f t="shared" si="47"/>
        <v>0</v>
      </c>
      <c r="AN154" s="22">
        <f t="shared" si="48"/>
        <v>0</v>
      </c>
      <c r="AO154" s="418" t="b">
        <f t="shared" si="49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50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51"/>
        <v>0</v>
      </c>
      <c r="AW154" s="67">
        <f t="shared" si="52"/>
        <v>0</v>
      </c>
      <c r="AX154" s="397">
        <f t="shared" si="53"/>
        <v>0</v>
      </c>
      <c r="AY154" s="32"/>
      <c r="AZ154" s="32"/>
      <c r="BA154" s="423" t="str">
        <f t="shared" si="54"/>
        <v xml:space="preserve"> </v>
      </c>
    </row>
    <row r="155" spans="1:53" s="339" customFormat="1" ht="15" x14ac:dyDescent="0.2">
      <c r="A155" s="32"/>
      <c r="B155" s="32"/>
      <c r="C155" s="410">
        <f t="shared" si="22"/>
        <v>134</v>
      </c>
      <c r="D155" s="424"/>
      <c r="E155" s="424"/>
      <c r="F155" s="424"/>
      <c r="G155" s="410"/>
      <c r="H155" s="410"/>
      <c r="I155" s="413" t="str">
        <f t="shared" si="6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7"/>
        <v>-</v>
      </c>
      <c r="M155" s="425"/>
      <c r="N155" s="425"/>
      <c r="O155" s="160" t="str">
        <f t="shared" si="8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9"/>
        <v>OK</v>
      </c>
      <c r="AI155" s="22">
        <f t="shared" si="10"/>
        <v>0</v>
      </c>
      <c r="AJ155" s="22">
        <f t="shared" si="11"/>
        <v>0</v>
      </c>
      <c r="AK155" s="22">
        <f t="shared" si="12"/>
        <v>0</v>
      </c>
      <c r="AL155" s="22">
        <f t="shared" si="13"/>
        <v>0</v>
      </c>
      <c r="AM155" s="22">
        <f t="shared" si="14"/>
        <v>0</v>
      </c>
      <c r="AN155" s="22">
        <f t="shared" si="15"/>
        <v>0</v>
      </c>
      <c r="AO155" s="418" t="b">
        <f t="shared" si="16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17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18"/>
        <v>0</v>
      </c>
      <c r="AW155" s="67">
        <f t="shared" si="19"/>
        <v>0</v>
      </c>
      <c r="AX155" s="397">
        <f t="shared" si="20"/>
        <v>0</v>
      </c>
      <c r="AY155" s="32"/>
      <c r="AZ155" s="32"/>
      <c r="BA155" s="423" t="str">
        <f t="shared" si="21"/>
        <v xml:space="preserve"> </v>
      </c>
    </row>
    <row r="156" spans="1:53" s="339" customFormat="1" ht="15" x14ac:dyDescent="0.2">
      <c r="A156" s="32"/>
      <c r="B156" s="32"/>
      <c r="C156" s="410">
        <f t="shared" si="22"/>
        <v>135</v>
      </c>
      <c r="D156" s="424"/>
      <c r="E156" s="424"/>
      <c r="F156" s="424"/>
      <c r="G156" s="410"/>
      <c r="H156" s="410"/>
      <c r="I156" s="413" t="str">
        <f t="shared" si="6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7"/>
        <v>-</v>
      </c>
      <c r="M156" s="425"/>
      <c r="N156" s="425"/>
      <c r="O156" s="160" t="str">
        <f t="shared" si="8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9"/>
        <v>OK</v>
      </c>
      <c r="AI156" s="22">
        <f t="shared" si="10"/>
        <v>0</v>
      </c>
      <c r="AJ156" s="22">
        <f t="shared" si="11"/>
        <v>0</v>
      </c>
      <c r="AK156" s="22">
        <f t="shared" si="12"/>
        <v>0</v>
      </c>
      <c r="AL156" s="22">
        <f t="shared" si="13"/>
        <v>0</v>
      </c>
      <c r="AM156" s="22">
        <f t="shared" si="14"/>
        <v>0</v>
      </c>
      <c r="AN156" s="22">
        <f t="shared" si="15"/>
        <v>0</v>
      </c>
      <c r="AO156" s="418" t="b">
        <f t="shared" si="16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17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18"/>
        <v>0</v>
      </c>
      <c r="AW156" s="67">
        <f t="shared" si="19"/>
        <v>0</v>
      </c>
      <c r="AX156" s="397">
        <f t="shared" si="20"/>
        <v>0</v>
      </c>
      <c r="AY156" s="32"/>
      <c r="AZ156" s="32"/>
      <c r="BA156" s="423" t="str">
        <f t="shared" si="21"/>
        <v xml:space="preserve"> </v>
      </c>
    </row>
    <row r="157" spans="1:53" s="339" customFormat="1" ht="15" x14ac:dyDescent="0.2">
      <c r="A157" s="32"/>
      <c r="B157" s="32"/>
      <c r="C157" s="410">
        <f t="shared" si="22"/>
        <v>136</v>
      </c>
      <c r="D157" s="424"/>
      <c r="E157" s="424"/>
      <c r="F157" s="424"/>
      <c r="G157" s="410"/>
      <c r="H157" s="410"/>
      <c r="I157" s="413" t="str">
        <f t="shared" si="6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7"/>
        <v>-</v>
      </c>
      <c r="M157" s="425"/>
      <c r="N157" s="425"/>
      <c r="O157" s="160" t="str">
        <f t="shared" si="8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9"/>
        <v>OK</v>
      </c>
      <c r="AI157" s="22">
        <f t="shared" si="10"/>
        <v>0</v>
      </c>
      <c r="AJ157" s="22">
        <f t="shared" si="11"/>
        <v>0</v>
      </c>
      <c r="AK157" s="22">
        <f t="shared" si="12"/>
        <v>0</v>
      </c>
      <c r="AL157" s="22">
        <f t="shared" si="13"/>
        <v>0</v>
      </c>
      <c r="AM157" s="22">
        <f t="shared" si="14"/>
        <v>0</v>
      </c>
      <c r="AN157" s="22">
        <f t="shared" si="15"/>
        <v>0</v>
      </c>
      <c r="AO157" s="418" t="b">
        <f t="shared" si="16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17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18"/>
        <v>0</v>
      </c>
      <c r="AW157" s="67">
        <f t="shared" si="19"/>
        <v>0</v>
      </c>
      <c r="AX157" s="397">
        <f t="shared" si="20"/>
        <v>0</v>
      </c>
      <c r="AY157" s="32"/>
      <c r="AZ157" s="32"/>
      <c r="BA157" s="423" t="str">
        <f t="shared" si="21"/>
        <v xml:space="preserve"> </v>
      </c>
    </row>
    <row r="158" spans="1:53" s="339" customFormat="1" ht="15" x14ac:dyDescent="0.2">
      <c r="A158" s="32"/>
      <c r="B158" s="32"/>
      <c r="C158" s="410">
        <f t="shared" si="22"/>
        <v>137</v>
      </c>
      <c r="D158" s="424"/>
      <c r="E158" s="424"/>
      <c r="F158" s="424"/>
      <c r="G158" s="410"/>
      <c r="H158" s="410"/>
      <c r="I158" s="413" t="str">
        <f t="shared" si="6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7"/>
        <v>-</v>
      </c>
      <c r="M158" s="425"/>
      <c r="N158" s="425"/>
      <c r="O158" s="160" t="str">
        <f t="shared" si="8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9"/>
        <v>OK</v>
      </c>
      <c r="AI158" s="22">
        <f t="shared" si="10"/>
        <v>0</v>
      </c>
      <c r="AJ158" s="22">
        <f t="shared" si="11"/>
        <v>0</v>
      </c>
      <c r="AK158" s="22">
        <f t="shared" si="12"/>
        <v>0</v>
      </c>
      <c r="AL158" s="22">
        <f t="shared" si="13"/>
        <v>0</v>
      </c>
      <c r="AM158" s="22">
        <f t="shared" si="14"/>
        <v>0</v>
      </c>
      <c r="AN158" s="22">
        <f t="shared" si="15"/>
        <v>0</v>
      </c>
      <c r="AO158" s="418" t="b">
        <f t="shared" si="16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17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18"/>
        <v>0</v>
      </c>
      <c r="AW158" s="67">
        <f t="shared" si="19"/>
        <v>0</v>
      </c>
      <c r="AX158" s="397">
        <f t="shared" si="20"/>
        <v>0</v>
      </c>
      <c r="AY158" s="32"/>
      <c r="AZ158" s="32"/>
      <c r="BA158" s="423" t="str">
        <f t="shared" si="21"/>
        <v xml:space="preserve"> </v>
      </c>
    </row>
    <row r="159" spans="1:53" s="339" customFormat="1" ht="15" x14ac:dyDescent="0.2">
      <c r="A159" s="32"/>
      <c r="B159" s="32"/>
      <c r="C159" s="410">
        <f t="shared" si="22"/>
        <v>138</v>
      </c>
      <c r="D159" s="424"/>
      <c r="E159" s="424"/>
      <c r="F159" s="424"/>
      <c r="G159" s="410"/>
      <c r="H159" s="410"/>
      <c r="I159" s="413" t="str">
        <f t="shared" si="6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7"/>
        <v>-</v>
      </c>
      <c r="M159" s="425"/>
      <c r="N159" s="425"/>
      <c r="O159" s="160" t="str">
        <f t="shared" si="8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9"/>
        <v>OK</v>
      </c>
      <c r="AI159" s="22">
        <f t="shared" si="10"/>
        <v>0</v>
      </c>
      <c r="AJ159" s="22">
        <f t="shared" si="11"/>
        <v>0</v>
      </c>
      <c r="AK159" s="22">
        <f t="shared" si="12"/>
        <v>0</v>
      </c>
      <c r="AL159" s="22">
        <f t="shared" si="13"/>
        <v>0</v>
      </c>
      <c r="AM159" s="22">
        <f t="shared" si="14"/>
        <v>0</v>
      </c>
      <c r="AN159" s="22">
        <f t="shared" si="15"/>
        <v>0</v>
      </c>
      <c r="AO159" s="418" t="b">
        <f t="shared" si="16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17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18"/>
        <v>0</v>
      </c>
      <c r="AW159" s="67">
        <f t="shared" si="19"/>
        <v>0</v>
      </c>
      <c r="AX159" s="397">
        <f t="shared" si="20"/>
        <v>0</v>
      </c>
      <c r="AY159" s="32"/>
      <c r="AZ159" s="32"/>
      <c r="BA159" s="423" t="str">
        <f t="shared" si="21"/>
        <v xml:space="preserve"> </v>
      </c>
    </row>
    <row r="160" spans="1:53" s="339" customFormat="1" ht="15" x14ac:dyDescent="0.2">
      <c r="A160" s="32"/>
      <c r="B160" s="32"/>
      <c r="C160" s="410">
        <f t="shared" si="22"/>
        <v>139</v>
      </c>
      <c r="D160" s="424"/>
      <c r="E160" s="424"/>
      <c r="F160" s="424"/>
      <c r="G160" s="410"/>
      <c r="H160" s="410"/>
      <c r="I160" s="413" t="str">
        <f t="shared" si="6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7"/>
        <v>-</v>
      </c>
      <c r="M160" s="425"/>
      <c r="N160" s="425"/>
      <c r="O160" s="160" t="str">
        <f t="shared" si="8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9"/>
        <v>OK</v>
      </c>
      <c r="AI160" s="22">
        <f t="shared" si="10"/>
        <v>0</v>
      </c>
      <c r="AJ160" s="22">
        <f t="shared" si="11"/>
        <v>0</v>
      </c>
      <c r="AK160" s="22">
        <f t="shared" si="12"/>
        <v>0</v>
      </c>
      <c r="AL160" s="22">
        <f t="shared" si="13"/>
        <v>0</v>
      </c>
      <c r="AM160" s="22">
        <f t="shared" si="14"/>
        <v>0</v>
      </c>
      <c r="AN160" s="22">
        <f t="shared" si="15"/>
        <v>0</v>
      </c>
      <c r="AO160" s="418" t="b">
        <f t="shared" si="16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17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18"/>
        <v>0</v>
      </c>
      <c r="AW160" s="67">
        <f t="shared" si="19"/>
        <v>0</v>
      </c>
      <c r="AX160" s="397">
        <f t="shared" si="20"/>
        <v>0</v>
      </c>
      <c r="AY160" s="32"/>
      <c r="AZ160" s="32"/>
      <c r="BA160" s="423" t="str">
        <f t="shared" si="21"/>
        <v xml:space="preserve"> </v>
      </c>
    </row>
    <row r="161" spans="1:53" s="339" customFormat="1" ht="15" x14ac:dyDescent="0.2">
      <c r="A161" s="32"/>
      <c r="B161" s="32"/>
      <c r="C161" s="410">
        <f t="shared" si="22"/>
        <v>140</v>
      </c>
      <c r="D161" s="424"/>
      <c r="E161" s="424"/>
      <c r="F161" s="424"/>
      <c r="G161" s="410"/>
      <c r="H161" s="410"/>
      <c r="I161" s="413" t="str">
        <f t="shared" si="6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7"/>
        <v>-</v>
      </c>
      <c r="M161" s="425"/>
      <c r="N161" s="425"/>
      <c r="O161" s="160" t="str">
        <f t="shared" si="8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9"/>
        <v>OK</v>
      </c>
      <c r="AI161" s="22">
        <f t="shared" si="10"/>
        <v>0</v>
      </c>
      <c r="AJ161" s="22">
        <f t="shared" si="11"/>
        <v>0</v>
      </c>
      <c r="AK161" s="22">
        <f t="shared" si="12"/>
        <v>0</v>
      </c>
      <c r="AL161" s="22">
        <f t="shared" si="13"/>
        <v>0</v>
      </c>
      <c r="AM161" s="22">
        <f t="shared" si="14"/>
        <v>0</v>
      </c>
      <c r="AN161" s="22">
        <f t="shared" si="15"/>
        <v>0</v>
      </c>
      <c r="AO161" s="418" t="b">
        <f t="shared" si="16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17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18"/>
        <v>0</v>
      </c>
      <c r="AW161" s="67">
        <f t="shared" si="19"/>
        <v>0</v>
      </c>
      <c r="AX161" s="397">
        <f t="shared" si="20"/>
        <v>0</v>
      </c>
      <c r="AY161" s="32"/>
      <c r="AZ161" s="32"/>
      <c r="BA161" s="423" t="str">
        <f t="shared" si="21"/>
        <v xml:space="preserve"> </v>
      </c>
    </row>
    <row r="162" spans="1:53" s="339" customFormat="1" ht="15" x14ac:dyDescent="0.2">
      <c r="A162" s="32"/>
      <c r="B162" s="32"/>
      <c r="C162" s="410">
        <f t="shared" si="22"/>
        <v>141</v>
      </c>
      <c r="D162" s="424"/>
      <c r="E162" s="424"/>
      <c r="F162" s="424"/>
      <c r="G162" s="410"/>
      <c r="H162" s="410"/>
      <c r="I162" s="413" t="str">
        <f t="shared" si="6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7"/>
        <v>-</v>
      </c>
      <c r="M162" s="425"/>
      <c r="N162" s="425"/>
      <c r="O162" s="160" t="str">
        <f t="shared" si="8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9"/>
        <v>OK</v>
      </c>
      <c r="AI162" s="22">
        <f t="shared" si="10"/>
        <v>0</v>
      </c>
      <c r="AJ162" s="22">
        <f t="shared" si="11"/>
        <v>0</v>
      </c>
      <c r="AK162" s="22">
        <f t="shared" si="12"/>
        <v>0</v>
      </c>
      <c r="AL162" s="22">
        <f t="shared" si="13"/>
        <v>0</v>
      </c>
      <c r="AM162" s="22">
        <f t="shared" si="14"/>
        <v>0</v>
      </c>
      <c r="AN162" s="22">
        <f t="shared" si="15"/>
        <v>0</v>
      </c>
      <c r="AO162" s="418" t="b">
        <f t="shared" si="16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17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18"/>
        <v>0</v>
      </c>
      <c r="AW162" s="67">
        <f t="shared" si="19"/>
        <v>0</v>
      </c>
      <c r="AX162" s="397">
        <f t="shared" si="20"/>
        <v>0</v>
      </c>
      <c r="AY162" s="32"/>
      <c r="AZ162" s="32"/>
      <c r="BA162" s="423" t="str">
        <f t="shared" si="21"/>
        <v xml:space="preserve"> </v>
      </c>
    </row>
    <row r="163" spans="1:53" s="339" customFormat="1" ht="15" x14ac:dyDescent="0.2">
      <c r="A163" s="32"/>
      <c r="B163" s="32"/>
      <c r="C163" s="410">
        <f t="shared" si="22"/>
        <v>142</v>
      </c>
      <c r="D163" s="424"/>
      <c r="E163" s="424"/>
      <c r="F163" s="424"/>
      <c r="G163" s="410"/>
      <c r="H163" s="410"/>
      <c r="I163" s="413" t="str">
        <f t="shared" si="6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7"/>
        <v>-</v>
      </c>
      <c r="M163" s="425"/>
      <c r="N163" s="425"/>
      <c r="O163" s="160" t="str">
        <f t="shared" si="8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9"/>
        <v>OK</v>
      </c>
      <c r="AI163" s="22">
        <f t="shared" si="10"/>
        <v>0</v>
      </c>
      <c r="AJ163" s="22">
        <f t="shared" si="11"/>
        <v>0</v>
      </c>
      <c r="AK163" s="22">
        <f t="shared" si="12"/>
        <v>0</v>
      </c>
      <c r="AL163" s="22">
        <f t="shared" si="13"/>
        <v>0</v>
      </c>
      <c r="AM163" s="22">
        <f t="shared" si="14"/>
        <v>0</v>
      </c>
      <c r="AN163" s="22">
        <f t="shared" si="15"/>
        <v>0</v>
      </c>
      <c r="AO163" s="418" t="b">
        <f t="shared" si="16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17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18"/>
        <v>0</v>
      </c>
      <c r="AW163" s="67">
        <f t="shared" si="19"/>
        <v>0</v>
      </c>
      <c r="AX163" s="397">
        <f t="shared" si="20"/>
        <v>0</v>
      </c>
      <c r="AY163" s="32"/>
      <c r="AZ163" s="32"/>
      <c r="BA163" s="423" t="str">
        <f t="shared" si="21"/>
        <v xml:space="preserve"> </v>
      </c>
    </row>
    <row r="164" spans="1:53" s="339" customFormat="1" ht="15" x14ac:dyDescent="0.2">
      <c r="A164" s="32"/>
      <c r="B164" s="32"/>
      <c r="C164" s="410">
        <f t="shared" si="22"/>
        <v>143</v>
      </c>
      <c r="D164" s="424"/>
      <c r="E164" s="424"/>
      <c r="F164" s="424"/>
      <c r="G164" s="410"/>
      <c r="H164" s="410"/>
      <c r="I164" s="413" t="str">
        <f t="shared" si="6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7"/>
        <v>-</v>
      </c>
      <c r="M164" s="425"/>
      <c r="N164" s="425"/>
      <c r="O164" s="160" t="str">
        <f t="shared" si="8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9"/>
        <v>OK</v>
      </c>
      <c r="AI164" s="22">
        <f t="shared" si="10"/>
        <v>0</v>
      </c>
      <c r="AJ164" s="22">
        <f t="shared" si="11"/>
        <v>0</v>
      </c>
      <c r="AK164" s="22">
        <f t="shared" si="12"/>
        <v>0</v>
      </c>
      <c r="AL164" s="22">
        <f t="shared" si="13"/>
        <v>0</v>
      </c>
      <c r="AM164" s="22">
        <f t="shared" si="14"/>
        <v>0</v>
      </c>
      <c r="AN164" s="22">
        <f t="shared" si="15"/>
        <v>0</v>
      </c>
      <c r="AO164" s="418" t="b">
        <f t="shared" si="16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17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18"/>
        <v>0</v>
      </c>
      <c r="AW164" s="67">
        <f t="shared" si="19"/>
        <v>0</v>
      </c>
      <c r="AX164" s="397">
        <f t="shared" si="20"/>
        <v>0</v>
      </c>
      <c r="AY164" s="32"/>
      <c r="AZ164" s="32"/>
      <c r="BA164" s="423" t="str">
        <f t="shared" si="21"/>
        <v xml:space="preserve"> </v>
      </c>
    </row>
    <row r="165" spans="1:53" s="339" customFormat="1" ht="15" x14ac:dyDescent="0.2">
      <c r="A165" s="32"/>
      <c r="B165" s="32"/>
      <c r="C165" s="410">
        <f t="shared" si="22"/>
        <v>144</v>
      </c>
      <c r="D165" s="424"/>
      <c r="E165" s="424"/>
      <c r="F165" s="424"/>
      <c r="G165" s="410"/>
      <c r="H165" s="410"/>
      <c r="I165" s="413" t="str">
        <f t="shared" si="6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7"/>
        <v>-</v>
      </c>
      <c r="M165" s="425"/>
      <c r="N165" s="425"/>
      <c r="O165" s="160" t="str">
        <f t="shared" si="8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9"/>
        <v>OK</v>
      </c>
      <c r="AI165" s="22">
        <f t="shared" si="10"/>
        <v>0</v>
      </c>
      <c r="AJ165" s="22">
        <f t="shared" si="11"/>
        <v>0</v>
      </c>
      <c r="AK165" s="22">
        <f t="shared" si="12"/>
        <v>0</v>
      </c>
      <c r="AL165" s="22">
        <f t="shared" si="13"/>
        <v>0</v>
      </c>
      <c r="AM165" s="22">
        <f t="shared" si="14"/>
        <v>0</v>
      </c>
      <c r="AN165" s="22">
        <f t="shared" si="15"/>
        <v>0</v>
      </c>
      <c r="AO165" s="418" t="b">
        <f t="shared" si="16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17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18"/>
        <v>0</v>
      </c>
      <c r="AW165" s="67">
        <f t="shared" si="19"/>
        <v>0</v>
      </c>
      <c r="AX165" s="397">
        <f t="shared" si="20"/>
        <v>0</v>
      </c>
      <c r="AY165" s="32"/>
      <c r="AZ165" s="32"/>
      <c r="BA165" s="423" t="str">
        <f t="shared" si="21"/>
        <v xml:space="preserve"> </v>
      </c>
    </row>
    <row r="166" spans="1:53" s="339" customFormat="1" ht="15" x14ac:dyDescent="0.2">
      <c r="A166" s="32"/>
      <c r="B166" s="32"/>
      <c r="C166" s="410">
        <f t="shared" si="22"/>
        <v>145</v>
      </c>
      <c r="D166" s="424"/>
      <c r="E166" s="424"/>
      <c r="F166" s="424"/>
      <c r="G166" s="410"/>
      <c r="H166" s="410"/>
      <c r="I166" s="413" t="str">
        <f t="shared" si="6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7"/>
        <v>-</v>
      </c>
      <c r="M166" s="425"/>
      <c r="N166" s="425"/>
      <c r="O166" s="160" t="str">
        <f t="shared" si="8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9"/>
        <v>OK</v>
      </c>
      <c r="AI166" s="22">
        <f t="shared" si="10"/>
        <v>0</v>
      </c>
      <c r="AJ166" s="22">
        <f t="shared" si="11"/>
        <v>0</v>
      </c>
      <c r="AK166" s="22">
        <f t="shared" si="12"/>
        <v>0</v>
      </c>
      <c r="AL166" s="22">
        <f t="shared" si="13"/>
        <v>0</v>
      </c>
      <c r="AM166" s="22">
        <f t="shared" si="14"/>
        <v>0</v>
      </c>
      <c r="AN166" s="22">
        <f t="shared" si="15"/>
        <v>0</v>
      </c>
      <c r="AO166" s="418" t="b">
        <f t="shared" si="16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17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18"/>
        <v>0</v>
      </c>
      <c r="AW166" s="67">
        <f t="shared" si="19"/>
        <v>0</v>
      </c>
      <c r="AX166" s="397">
        <f t="shared" si="20"/>
        <v>0</v>
      </c>
      <c r="AY166" s="32"/>
      <c r="AZ166" s="32"/>
      <c r="BA166" s="423" t="str">
        <f t="shared" si="21"/>
        <v xml:space="preserve"> </v>
      </c>
    </row>
    <row r="167" spans="1:53" s="339" customFormat="1" ht="15" x14ac:dyDescent="0.2">
      <c r="A167" s="32"/>
      <c r="B167" s="32"/>
      <c r="C167" s="410">
        <f t="shared" si="22"/>
        <v>146</v>
      </c>
      <c r="D167" s="424"/>
      <c r="E167" s="424"/>
      <c r="F167" s="424"/>
      <c r="G167" s="410"/>
      <c r="H167" s="410"/>
      <c r="I167" s="413" t="str">
        <f t="shared" si="6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7"/>
        <v>-</v>
      </c>
      <c r="M167" s="425"/>
      <c r="N167" s="425"/>
      <c r="O167" s="160" t="str">
        <f t="shared" si="8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9"/>
        <v>OK</v>
      </c>
      <c r="AI167" s="22">
        <f t="shared" si="10"/>
        <v>0</v>
      </c>
      <c r="AJ167" s="22">
        <f t="shared" si="11"/>
        <v>0</v>
      </c>
      <c r="AK167" s="22">
        <f t="shared" si="12"/>
        <v>0</v>
      </c>
      <c r="AL167" s="22">
        <f t="shared" si="13"/>
        <v>0</v>
      </c>
      <c r="AM167" s="22">
        <f t="shared" si="14"/>
        <v>0</v>
      </c>
      <c r="AN167" s="22">
        <f t="shared" si="15"/>
        <v>0</v>
      </c>
      <c r="AO167" s="418" t="b">
        <f t="shared" si="16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17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18"/>
        <v>0</v>
      </c>
      <c r="AW167" s="67">
        <f t="shared" si="19"/>
        <v>0</v>
      </c>
      <c r="AX167" s="397">
        <f t="shared" si="20"/>
        <v>0</v>
      </c>
      <c r="AY167" s="32"/>
      <c r="AZ167" s="32"/>
      <c r="BA167" s="423" t="str">
        <f t="shared" si="21"/>
        <v xml:space="preserve"> </v>
      </c>
    </row>
    <row r="168" spans="1:53" s="339" customFormat="1" ht="15" x14ac:dyDescent="0.2">
      <c r="A168" s="32"/>
      <c r="B168" s="32"/>
      <c r="C168" s="410">
        <f t="shared" si="22"/>
        <v>147</v>
      </c>
      <c r="D168" s="424"/>
      <c r="E168" s="424"/>
      <c r="F168" s="424"/>
      <c r="G168" s="410"/>
      <c r="H168" s="410"/>
      <c r="I168" s="413" t="str">
        <f t="shared" si="6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7"/>
        <v>-</v>
      </c>
      <c r="M168" s="425"/>
      <c r="N168" s="425"/>
      <c r="O168" s="160" t="str">
        <f t="shared" si="8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9"/>
        <v>OK</v>
      </c>
      <c r="AI168" s="22">
        <f t="shared" si="10"/>
        <v>0</v>
      </c>
      <c r="AJ168" s="22">
        <f t="shared" si="11"/>
        <v>0</v>
      </c>
      <c r="AK168" s="22">
        <f t="shared" si="12"/>
        <v>0</v>
      </c>
      <c r="AL168" s="22">
        <f t="shared" si="13"/>
        <v>0</v>
      </c>
      <c r="AM168" s="22">
        <f t="shared" si="14"/>
        <v>0</v>
      </c>
      <c r="AN168" s="22">
        <f t="shared" si="15"/>
        <v>0</v>
      </c>
      <c r="AO168" s="418" t="b">
        <f t="shared" si="16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17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18"/>
        <v>0</v>
      </c>
      <c r="AW168" s="67">
        <f t="shared" si="19"/>
        <v>0</v>
      </c>
      <c r="AX168" s="397">
        <f t="shared" si="20"/>
        <v>0</v>
      </c>
      <c r="AY168" s="32"/>
      <c r="AZ168" s="32"/>
      <c r="BA168" s="423" t="str">
        <f t="shared" si="21"/>
        <v xml:space="preserve"> </v>
      </c>
    </row>
    <row r="169" spans="1:53" s="339" customFormat="1" ht="15" x14ac:dyDescent="0.2">
      <c r="A169" s="32"/>
      <c r="B169" s="32"/>
      <c r="C169" s="410">
        <f t="shared" si="22"/>
        <v>148</v>
      </c>
      <c r="D169" s="424"/>
      <c r="E169" s="424"/>
      <c r="F169" s="424"/>
      <c r="G169" s="410"/>
      <c r="H169" s="410"/>
      <c r="I169" s="413" t="str">
        <f t="shared" si="6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7"/>
        <v>-</v>
      </c>
      <c r="M169" s="425"/>
      <c r="N169" s="425"/>
      <c r="O169" s="160" t="str">
        <f t="shared" si="8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9"/>
        <v>OK</v>
      </c>
      <c r="AI169" s="22">
        <f t="shared" si="10"/>
        <v>0</v>
      </c>
      <c r="AJ169" s="22">
        <f t="shared" si="11"/>
        <v>0</v>
      </c>
      <c r="AK169" s="22">
        <f t="shared" si="12"/>
        <v>0</v>
      </c>
      <c r="AL169" s="22">
        <f t="shared" si="13"/>
        <v>0</v>
      </c>
      <c r="AM169" s="22">
        <f t="shared" si="14"/>
        <v>0</v>
      </c>
      <c r="AN169" s="22">
        <f t="shared" si="15"/>
        <v>0</v>
      </c>
      <c r="AO169" s="418" t="b">
        <f t="shared" si="16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17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18"/>
        <v>0</v>
      </c>
      <c r="AW169" s="67">
        <f t="shared" si="19"/>
        <v>0</v>
      </c>
      <c r="AX169" s="397">
        <f t="shared" si="20"/>
        <v>0</v>
      </c>
      <c r="AY169" s="32"/>
      <c r="AZ169" s="32"/>
      <c r="BA169" s="423" t="str">
        <f t="shared" si="21"/>
        <v xml:space="preserve"> </v>
      </c>
    </row>
    <row r="170" spans="1:53" s="339" customFormat="1" ht="15" x14ac:dyDescent="0.2">
      <c r="A170" s="32"/>
      <c r="B170" s="32"/>
      <c r="C170" s="410">
        <f t="shared" si="22"/>
        <v>149</v>
      </c>
      <c r="D170" s="424"/>
      <c r="E170" s="424"/>
      <c r="F170" s="424"/>
      <c r="G170" s="410"/>
      <c r="H170" s="410"/>
      <c r="I170" s="413" t="str">
        <f t="shared" si="6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7"/>
        <v>-</v>
      </c>
      <c r="M170" s="425"/>
      <c r="N170" s="425"/>
      <c r="O170" s="160" t="str">
        <f t="shared" si="8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9"/>
        <v>OK</v>
      </c>
      <c r="AI170" s="22">
        <f t="shared" si="10"/>
        <v>0</v>
      </c>
      <c r="AJ170" s="22">
        <f t="shared" si="11"/>
        <v>0</v>
      </c>
      <c r="AK170" s="22">
        <f t="shared" si="12"/>
        <v>0</v>
      </c>
      <c r="AL170" s="22">
        <f t="shared" si="13"/>
        <v>0</v>
      </c>
      <c r="AM170" s="22">
        <f t="shared" si="14"/>
        <v>0</v>
      </c>
      <c r="AN170" s="22">
        <f t="shared" si="15"/>
        <v>0</v>
      </c>
      <c r="AO170" s="418" t="b">
        <f t="shared" si="16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17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18"/>
        <v>0</v>
      </c>
      <c r="AW170" s="67">
        <f t="shared" si="19"/>
        <v>0</v>
      </c>
      <c r="AX170" s="397">
        <f t="shared" si="20"/>
        <v>0</v>
      </c>
      <c r="AY170" s="32"/>
      <c r="AZ170" s="32"/>
      <c r="BA170" s="423" t="str">
        <f t="shared" si="21"/>
        <v xml:space="preserve"> </v>
      </c>
    </row>
    <row r="171" spans="1:53" s="339" customFormat="1" ht="15" x14ac:dyDescent="0.2">
      <c r="A171" s="32"/>
      <c r="B171" s="32"/>
      <c r="C171" s="410">
        <f t="shared" si="22"/>
        <v>150</v>
      </c>
      <c r="D171" s="424"/>
      <c r="E171" s="424"/>
      <c r="F171" s="424"/>
      <c r="G171" s="410"/>
      <c r="H171" s="410"/>
      <c r="I171" s="413" t="str">
        <f t="shared" si="6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7"/>
        <v>-</v>
      </c>
      <c r="M171" s="425"/>
      <c r="N171" s="425"/>
      <c r="O171" s="160" t="str">
        <f t="shared" si="8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9"/>
        <v>OK</v>
      </c>
      <c r="AI171" s="22">
        <f t="shared" si="10"/>
        <v>0</v>
      </c>
      <c r="AJ171" s="22">
        <f t="shared" si="11"/>
        <v>0</v>
      </c>
      <c r="AK171" s="22">
        <f t="shared" si="12"/>
        <v>0</v>
      </c>
      <c r="AL171" s="22">
        <f t="shared" si="13"/>
        <v>0</v>
      </c>
      <c r="AM171" s="22">
        <f t="shared" si="14"/>
        <v>0</v>
      </c>
      <c r="AN171" s="22">
        <f t="shared" si="15"/>
        <v>0</v>
      </c>
      <c r="AO171" s="418" t="b">
        <f t="shared" si="16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17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18"/>
        <v>0</v>
      </c>
      <c r="AW171" s="67">
        <f t="shared" si="19"/>
        <v>0</v>
      </c>
      <c r="AX171" s="397">
        <f t="shared" si="20"/>
        <v>0</v>
      </c>
      <c r="AY171" s="32"/>
      <c r="AZ171" s="32"/>
      <c r="BA171" s="423" t="str">
        <f t="shared" si="21"/>
        <v xml:space="preserve"> </v>
      </c>
    </row>
    <row r="172" spans="1:53" s="339" customFormat="1" ht="15" x14ac:dyDescent="0.2">
      <c r="A172" s="32"/>
      <c r="B172" s="32"/>
      <c r="C172" s="410">
        <f t="shared" si="22"/>
        <v>151</v>
      </c>
      <c r="D172" s="424"/>
      <c r="E172" s="424"/>
      <c r="F172" s="424"/>
      <c r="G172" s="410"/>
      <c r="H172" s="410"/>
      <c r="I172" s="413" t="str">
        <f t="shared" si="6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7"/>
        <v>-</v>
      </c>
      <c r="M172" s="425"/>
      <c r="N172" s="425"/>
      <c r="O172" s="160" t="str">
        <f t="shared" si="8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9"/>
        <v>OK</v>
      </c>
      <c r="AI172" s="22">
        <f t="shared" si="10"/>
        <v>0</v>
      </c>
      <c r="AJ172" s="22">
        <f t="shared" si="11"/>
        <v>0</v>
      </c>
      <c r="AK172" s="22">
        <f t="shared" si="12"/>
        <v>0</v>
      </c>
      <c r="AL172" s="22">
        <f t="shared" si="13"/>
        <v>0</v>
      </c>
      <c r="AM172" s="22">
        <f t="shared" si="14"/>
        <v>0</v>
      </c>
      <c r="AN172" s="22">
        <f t="shared" si="15"/>
        <v>0</v>
      </c>
      <c r="AO172" s="418" t="b">
        <f t="shared" si="16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17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18"/>
        <v>0</v>
      </c>
      <c r="AW172" s="67">
        <f t="shared" si="19"/>
        <v>0</v>
      </c>
      <c r="AX172" s="397">
        <f t="shared" si="20"/>
        <v>0</v>
      </c>
      <c r="AY172" s="32"/>
      <c r="AZ172" s="32"/>
      <c r="BA172" s="423" t="str">
        <f t="shared" si="21"/>
        <v xml:space="preserve"> </v>
      </c>
    </row>
    <row r="173" spans="1:53" s="339" customFormat="1" ht="15" x14ac:dyDescent="0.2">
      <c r="A173" s="32"/>
      <c r="B173" s="32"/>
      <c r="C173" s="410">
        <f t="shared" si="22"/>
        <v>152</v>
      </c>
      <c r="D173" s="424"/>
      <c r="E173" s="424"/>
      <c r="F173" s="424"/>
      <c r="G173" s="410"/>
      <c r="H173" s="410"/>
      <c r="I173" s="413" t="str">
        <f t="shared" si="6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7"/>
        <v>-</v>
      </c>
      <c r="M173" s="425"/>
      <c r="N173" s="425"/>
      <c r="O173" s="160" t="str">
        <f t="shared" si="8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9"/>
        <v>OK</v>
      </c>
      <c r="AI173" s="22">
        <f t="shared" si="10"/>
        <v>0</v>
      </c>
      <c r="AJ173" s="22">
        <f t="shared" si="11"/>
        <v>0</v>
      </c>
      <c r="AK173" s="22">
        <f t="shared" si="12"/>
        <v>0</v>
      </c>
      <c r="AL173" s="22">
        <f t="shared" si="13"/>
        <v>0</v>
      </c>
      <c r="AM173" s="22">
        <f t="shared" si="14"/>
        <v>0</v>
      </c>
      <c r="AN173" s="22">
        <f t="shared" si="15"/>
        <v>0</v>
      </c>
      <c r="AO173" s="418" t="b">
        <f t="shared" si="16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17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18"/>
        <v>0</v>
      </c>
      <c r="AW173" s="67">
        <f t="shared" si="19"/>
        <v>0</v>
      </c>
      <c r="AX173" s="397">
        <f t="shared" si="20"/>
        <v>0</v>
      </c>
      <c r="AY173" s="32"/>
      <c r="AZ173" s="32"/>
      <c r="BA173" s="423" t="str">
        <f t="shared" si="21"/>
        <v xml:space="preserve"> </v>
      </c>
    </row>
    <row r="174" spans="1:53" s="339" customFormat="1" ht="15" x14ac:dyDescent="0.2">
      <c r="A174" s="32"/>
      <c r="B174" s="32"/>
      <c r="C174" s="410">
        <f t="shared" si="22"/>
        <v>153</v>
      </c>
      <c r="D174" s="424"/>
      <c r="E174" s="424"/>
      <c r="F174" s="424"/>
      <c r="G174" s="410"/>
      <c r="H174" s="410"/>
      <c r="I174" s="413" t="str">
        <f t="shared" si="6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7"/>
        <v>-</v>
      </c>
      <c r="M174" s="425"/>
      <c r="N174" s="425"/>
      <c r="O174" s="160" t="str">
        <f t="shared" si="8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9"/>
        <v>OK</v>
      </c>
      <c r="AI174" s="22">
        <f t="shared" si="10"/>
        <v>0</v>
      </c>
      <c r="AJ174" s="22">
        <f t="shared" si="11"/>
        <v>0</v>
      </c>
      <c r="AK174" s="22">
        <f t="shared" si="12"/>
        <v>0</v>
      </c>
      <c r="AL174" s="22">
        <f t="shared" si="13"/>
        <v>0</v>
      </c>
      <c r="AM174" s="22">
        <f t="shared" si="14"/>
        <v>0</v>
      </c>
      <c r="AN174" s="22">
        <f t="shared" si="15"/>
        <v>0</v>
      </c>
      <c r="AO174" s="418" t="b">
        <f t="shared" si="16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17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18"/>
        <v>0</v>
      </c>
      <c r="AW174" s="67">
        <f t="shared" si="19"/>
        <v>0</v>
      </c>
      <c r="AX174" s="397">
        <f t="shared" si="20"/>
        <v>0</v>
      </c>
      <c r="AY174" s="32"/>
      <c r="AZ174" s="32"/>
      <c r="BA174" s="423" t="str">
        <f t="shared" si="21"/>
        <v xml:space="preserve"> </v>
      </c>
    </row>
    <row r="175" spans="1:53" s="339" customFormat="1" ht="15" x14ac:dyDescent="0.2">
      <c r="A175" s="32"/>
      <c r="B175" s="32"/>
      <c r="C175" s="410">
        <f t="shared" si="22"/>
        <v>154</v>
      </c>
      <c r="D175" s="424"/>
      <c r="E175" s="424"/>
      <c r="F175" s="424"/>
      <c r="G175" s="410"/>
      <c r="H175" s="410"/>
      <c r="I175" s="413" t="str">
        <f t="shared" si="6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7"/>
        <v>-</v>
      </c>
      <c r="M175" s="425"/>
      <c r="N175" s="425"/>
      <c r="O175" s="160" t="str">
        <f t="shared" si="8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9"/>
        <v>OK</v>
      </c>
      <c r="AI175" s="22">
        <f t="shared" si="10"/>
        <v>0</v>
      </c>
      <c r="AJ175" s="22">
        <f t="shared" si="11"/>
        <v>0</v>
      </c>
      <c r="AK175" s="22">
        <f t="shared" si="12"/>
        <v>0</v>
      </c>
      <c r="AL175" s="22">
        <f t="shared" si="13"/>
        <v>0</v>
      </c>
      <c r="AM175" s="22">
        <f t="shared" si="14"/>
        <v>0</v>
      </c>
      <c r="AN175" s="22">
        <f t="shared" si="15"/>
        <v>0</v>
      </c>
      <c r="AO175" s="418" t="b">
        <f t="shared" si="16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17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18"/>
        <v>0</v>
      </c>
      <c r="AW175" s="67">
        <f t="shared" si="19"/>
        <v>0</v>
      </c>
      <c r="AX175" s="397">
        <f t="shared" si="20"/>
        <v>0</v>
      </c>
      <c r="AY175" s="32"/>
      <c r="AZ175" s="32"/>
      <c r="BA175" s="423" t="str">
        <f t="shared" si="21"/>
        <v xml:space="preserve"> </v>
      </c>
    </row>
    <row r="176" spans="1:53" s="339" customFormat="1" ht="15" x14ac:dyDescent="0.2">
      <c r="A176" s="32"/>
      <c r="B176" s="32"/>
      <c r="C176" s="410">
        <f t="shared" si="22"/>
        <v>155</v>
      </c>
      <c r="D176" s="424"/>
      <c r="E176" s="424"/>
      <c r="F176" s="424"/>
      <c r="G176" s="410"/>
      <c r="H176" s="410"/>
      <c r="I176" s="413" t="str">
        <f t="shared" si="6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7"/>
        <v>-</v>
      </c>
      <c r="M176" s="425"/>
      <c r="N176" s="425"/>
      <c r="O176" s="160" t="str">
        <f t="shared" si="8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9"/>
        <v>OK</v>
      </c>
      <c r="AI176" s="22">
        <f t="shared" si="10"/>
        <v>0</v>
      </c>
      <c r="AJ176" s="22">
        <f t="shared" si="11"/>
        <v>0</v>
      </c>
      <c r="AK176" s="22">
        <f t="shared" si="12"/>
        <v>0</v>
      </c>
      <c r="AL176" s="22">
        <f t="shared" si="13"/>
        <v>0</v>
      </c>
      <c r="AM176" s="22">
        <f t="shared" si="14"/>
        <v>0</v>
      </c>
      <c r="AN176" s="22">
        <f t="shared" si="15"/>
        <v>0</v>
      </c>
      <c r="AO176" s="418" t="b">
        <f t="shared" si="16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17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18"/>
        <v>0</v>
      </c>
      <c r="AW176" s="67">
        <f t="shared" si="19"/>
        <v>0</v>
      </c>
      <c r="AX176" s="397">
        <f t="shared" si="20"/>
        <v>0</v>
      </c>
      <c r="AY176" s="32"/>
      <c r="AZ176" s="32"/>
      <c r="BA176" s="423" t="str">
        <f t="shared" si="21"/>
        <v xml:space="preserve"> </v>
      </c>
    </row>
    <row r="177" spans="1:53" s="339" customFormat="1" ht="15" x14ac:dyDescent="0.2">
      <c r="A177" s="32"/>
      <c r="B177" s="32"/>
      <c r="C177" s="410">
        <f t="shared" si="22"/>
        <v>156</v>
      </c>
      <c r="D177" s="424"/>
      <c r="E177" s="424"/>
      <c r="F177" s="424"/>
      <c r="G177" s="410"/>
      <c r="H177" s="410"/>
      <c r="I177" s="413" t="str">
        <f t="shared" si="6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7"/>
        <v>-</v>
      </c>
      <c r="M177" s="425"/>
      <c r="N177" s="425"/>
      <c r="O177" s="160" t="str">
        <f t="shared" si="8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9"/>
        <v>OK</v>
      </c>
      <c r="AI177" s="22">
        <f t="shared" si="10"/>
        <v>0</v>
      </c>
      <c r="AJ177" s="22">
        <f t="shared" si="11"/>
        <v>0</v>
      </c>
      <c r="AK177" s="22">
        <f t="shared" si="12"/>
        <v>0</v>
      </c>
      <c r="AL177" s="22">
        <f t="shared" si="13"/>
        <v>0</v>
      </c>
      <c r="AM177" s="22">
        <f t="shared" si="14"/>
        <v>0</v>
      </c>
      <c r="AN177" s="22">
        <f t="shared" si="15"/>
        <v>0</v>
      </c>
      <c r="AO177" s="418" t="b">
        <f t="shared" si="16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17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8"/>
        <v>0</v>
      </c>
      <c r="AW177" s="67">
        <f t="shared" si="19"/>
        <v>0</v>
      </c>
      <c r="AX177" s="397">
        <f t="shared" si="20"/>
        <v>0</v>
      </c>
      <c r="AY177" s="32"/>
      <c r="AZ177" s="32"/>
      <c r="BA177" s="423" t="str">
        <f t="shared" si="21"/>
        <v xml:space="preserve"> </v>
      </c>
    </row>
    <row r="178" spans="1:53" s="339" customFormat="1" ht="15" x14ac:dyDescent="0.2">
      <c r="A178" s="32"/>
      <c r="B178" s="32"/>
      <c r="C178" s="410">
        <f t="shared" si="22"/>
        <v>157</v>
      </c>
      <c r="D178" s="424"/>
      <c r="E178" s="424"/>
      <c r="F178" s="424"/>
      <c r="G178" s="410"/>
      <c r="H178" s="410"/>
      <c r="I178" s="413" t="str">
        <f t="shared" si="6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7"/>
        <v>-</v>
      </c>
      <c r="M178" s="425"/>
      <c r="N178" s="425"/>
      <c r="O178" s="160" t="str">
        <f t="shared" si="8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9"/>
        <v>OK</v>
      </c>
      <c r="AI178" s="22">
        <f t="shared" si="10"/>
        <v>0</v>
      </c>
      <c r="AJ178" s="22">
        <f t="shared" si="11"/>
        <v>0</v>
      </c>
      <c r="AK178" s="22">
        <f t="shared" si="12"/>
        <v>0</v>
      </c>
      <c r="AL178" s="22">
        <f t="shared" si="13"/>
        <v>0</v>
      </c>
      <c r="AM178" s="22">
        <f t="shared" si="14"/>
        <v>0</v>
      </c>
      <c r="AN178" s="22">
        <f t="shared" si="15"/>
        <v>0</v>
      </c>
      <c r="AO178" s="418" t="b">
        <f t="shared" si="16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17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18"/>
        <v>0</v>
      </c>
      <c r="AW178" s="67">
        <f t="shared" si="19"/>
        <v>0</v>
      </c>
      <c r="AX178" s="397">
        <f t="shared" si="20"/>
        <v>0</v>
      </c>
      <c r="AY178" s="32"/>
      <c r="AZ178" s="32"/>
      <c r="BA178" s="423" t="str">
        <f t="shared" si="21"/>
        <v xml:space="preserve"> </v>
      </c>
    </row>
    <row r="179" spans="1:53" s="339" customFormat="1" ht="15" x14ac:dyDescent="0.2">
      <c r="A179" s="32"/>
      <c r="B179" s="32"/>
      <c r="C179" s="410">
        <f t="shared" si="22"/>
        <v>158</v>
      </c>
      <c r="D179" s="424"/>
      <c r="E179" s="424"/>
      <c r="F179" s="424"/>
      <c r="G179" s="410"/>
      <c r="H179" s="410"/>
      <c r="I179" s="413" t="str">
        <f t="shared" si="6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7"/>
        <v>-</v>
      </c>
      <c r="M179" s="425"/>
      <c r="N179" s="425"/>
      <c r="O179" s="160" t="str">
        <f t="shared" si="8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9"/>
        <v>OK</v>
      </c>
      <c r="AI179" s="22">
        <f t="shared" si="10"/>
        <v>0</v>
      </c>
      <c r="AJ179" s="22">
        <f t="shared" si="11"/>
        <v>0</v>
      </c>
      <c r="AK179" s="22">
        <f t="shared" si="12"/>
        <v>0</v>
      </c>
      <c r="AL179" s="22">
        <f t="shared" si="13"/>
        <v>0</v>
      </c>
      <c r="AM179" s="22">
        <f t="shared" si="14"/>
        <v>0</v>
      </c>
      <c r="AN179" s="22">
        <f t="shared" si="15"/>
        <v>0</v>
      </c>
      <c r="AO179" s="418" t="b">
        <f t="shared" si="16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17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18"/>
        <v>0</v>
      </c>
      <c r="AW179" s="67">
        <f t="shared" si="19"/>
        <v>0</v>
      </c>
      <c r="AX179" s="397">
        <f t="shared" si="20"/>
        <v>0</v>
      </c>
      <c r="AY179" s="32"/>
      <c r="AZ179" s="32"/>
      <c r="BA179" s="423" t="str">
        <f t="shared" si="21"/>
        <v xml:space="preserve"> </v>
      </c>
    </row>
    <row r="180" spans="1:53" s="339" customFormat="1" ht="15" x14ac:dyDescent="0.2">
      <c r="A180" s="32"/>
      <c r="B180" s="32"/>
      <c r="C180" s="410">
        <f t="shared" si="22"/>
        <v>159</v>
      </c>
      <c r="D180" s="424"/>
      <c r="E180" s="424"/>
      <c r="F180" s="424"/>
      <c r="G180" s="410"/>
      <c r="H180" s="410"/>
      <c r="I180" s="413" t="str">
        <f t="shared" si="6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7"/>
        <v>-</v>
      </c>
      <c r="M180" s="425"/>
      <c r="N180" s="425"/>
      <c r="O180" s="160" t="str">
        <f t="shared" si="8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9"/>
        <v>OK</v>
      </c>
      <c r="AI180" s="22">
        <f t="shared" si="10"/>
        <v>0</v>
      </c>
      <c r="AJ180" s="22">
        <f t="shared" si="11"/>
        <v>0</v>
      </c>
      <c r="AK180" s="22">
        <f t="shared" si="12"/>
        <v>0</v>
      </c>
      <c r="AL180" s="22">
        <f t="shared" si="13"/>
        <v>0</v>
      </c>
      <c r="AM180" s="22">
        <f t="shared" si="14"/>
        <v>0</v>
      </c>
      <c r="AN180" s="22">
        <f t="shared" si="15"/>
        <v>0</v>
      </c>
      <c r="AO180" s="418" t="b">
        <f t="shared" si="16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17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18"/>
        <v>0</v>
      </c>
      <c r="AW180" s="67">
        <f t="shared" si="19"/>
        <v>0</v>
      </c>
      <c r="AX180" s="397">
        <f t="shared" si="20"/>
        <v>0</v>
      </c>
      <c r="AY180" s="32"/>
      <c r="AZ180" s="32"/>
      <c r="BA180" s="423" t="str">
        <f t="shared" si="21"/>
        <v xml:space="preserve"> </v>
      </c>
    </row>
    <row r="181" spans="1:53" s="339" customFormat="1" ht="15" x14ac:dyDescent="0.2">
      <c r="A181" s="32"/>
      <c r="B181" s="32"/>
      <c r="C181" s="410">
        <f t="shared" si="22"/>
        <v>160</v>
      </c>
      <c r="D181" s="424"/>
      <c r="E181" s="424"/>
      <c r="F181" s="424"/>
      <c r="G181" s="410"/>
      <c r="H181" s="410"/>
      <c r="I181" s="413" t="str">
        <f t="shared" si="6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7"/>
        <v>-</v>
      </c>
      <c r="M181" s="425"/>
      <c r="N181" s="425"/>
      <c r="O181" s="160" t="str">
        <f t="shared" si="8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9"/>
        <v>OK</v>
      </c>
      <c r="AI181" s="22">
        <f t="shared" si="10"/>
        <v>0</v>
      </c>
      <c r="AJ181" s="22">
        <f t="shared" si="11"/>
        <v>0</v>
      </c>
      <c r="AK181" s="22">
        <f t="shared" si="12"/>
        <v>0</v>
      </c>
      <c r="AL181" s="22">
        <f t="shared" si="13"/>
        <v>0</v>
      </c>
      <c r="AM181" s="22">
        <f t="shared" si="14"/>
        <v>0</v>
      </c>
      <c r="AN181" s="22">
        <f t="shared" si="15"/>
        <v>0</v>
      </c>
      <c r="AO181" s="418" t="b">
        <f t="shared" si="16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17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18"/>
        <v>0</v>
      </c>
      <c r="AW181" s="67">
        <f t="shared" si="19"/>
        <v>0</v>
      </c>
      <c r="AX181" s="397">
        <f t="shared" si="20"/>
        <v>0</v>
      </c>
      <c r="AY181" s="32"/>
      <c r="AZ181" s="32"/>
      <c r="BA181" s="423" t="str">
        <f t="shared" si="21"/>
        <v xml:space="preserve"> </v>
      </c>
    </row>
    <row r="182" spans="1:53" s="339" customFormat="1" ht="15" x14ac:dyDescent="0.2">
      <c r="A182" s="32"/>
      <c r="B182" s="32"/>
      <c r="C182" s="410">
        <f t="shared" si="22"/>
        <v>161</v>
      </c>
      <c r="D182" s="424"/>
      <c r="E182" s="424"/>
      <c r="F182" s="424"/>
      <c r="G182" s="410"/>
      <c r="H182" s="410"/>
      <c r="I182" s="413" t="str">
        <f t="shared" si="6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7"/>
        <v>-</v>
      </c>
      <c r="M182" s="425"/>
      <c r="N182" s="425"/>
      <c r="O182" s="160" t="str">
        <f t="shared" si="8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9"/>
        <v>OK</v>
      </c>
      <c r="AI182" s="22">
        <f t="shared" si="10"/>
        <v>0</v>
      </c>
      <c r="AJ182" s="22">
        <f t="shared" si="11"/>
        <v>0</v>
      </c>
      <c r="AK182" s="22">
        <f t="shared" si="12"/>
        <v>0</v>
      </c>
      <c r="AL182" s="22">
        <f t="shared" si="13"/>
        <v>0</v>
      </c>
      <c r="AM182" s="22">
        <f t="shared" si="14"/>
        <v>0</v>
      </c>
      <c r="AN182" s="22">
        <f t="shared" si="15"/>
        <v>0</v>
      </c>
      <c r="AO182" s="418" t="b">
        <f t="shared" si="16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17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18"/>
        <v>0</v>
      </c>
      <c r="AW182" s="67">
        <f t="shared" si="19"/>
        <v>0</v>
      </c>
      <c r="AX182" s="397">
        <f t="shared" si="20"/>
        <v>0</v>
      </c>
      <c r="AY182" s="32"/>
      <c r="AZ182" s="32"/>
      <c r="BA182" s="423" t="str">
        <f t="shared" si="21"/>
        <v xml:space="preserve"> </v>
      </c>
    </row>
    <row r="183" spans="1:53" s="339" customFormat="1" ht="15" x14ac:dyDescent="0.2">
      <c r="A183" s="32"/>
      <c r="B183" s="32"/>
      <c r="C183" s="410">
        <f t="shared" si="22"/>
        <v>162</v>
      </c>
      <c r="D183" s="424"/>
      <c r="E183" s="424"/>
      <c r="F183" s="424"/>
      <c r="G183" s="410"/>
      <c r="H183" s="410"/>
      <c r="I183" s="413" t="str">
        <f t="shared" si="6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7"/>
        <v>-</v>
      </c>
      <c r="M183" s="425"/>
      <c r="N183" s="425"/>
      <c r="O183" s="160" t="str">
        <f t="shared" si="8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9"/>
        <v>OK</v>
      </c>
      <c r="AI183" s="22">
        <f t="shared" si="10"/>
        <v>0</v>
      </c>
      <c r="AJ183" s="22">
        <f t="shared" si="11"/>
        <v>0</v>
      </c>
      <c r="AK183" s="22">
        <f t="shared" si="12"/>
        <v>0</v>
      </c>
      <c r="AL183" s="22">
        <f t="shared" si="13"/>
        <v>0</v>
      </c>
      <c r="AM183" s="22">
        <f t="shared" si="14"/>
        <v>0</v>
      </c>
      <c r="AN183" s="22">
        <f t="shared" si="15"/>
        <v>0</v>
      </c>
      <c r="AO183" s="418" t="b">
        <f t="shared" si="16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17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18"/>
        <v>0</v>
      </c>
      <c r="AW183" s="67">
        <f t="shared" si="19"/>
        <v>0</v>
      </c>
      <c r="AX183" s="397">
        <f t="shared" si="20"/>
        <v>0</v>
      </c>
      <c r="AY183" s="32"/>
      <c r="AZ183" s="32"/>
      <c r="BA183" s="423" t="str">
        <f t="shared" si="21"/>
        <v xml:space="preserve"> </v>
      </c>
    </row>
    <row r="184" spans="1:53" s="339" customFormat="1" ht="15" x14ac:dyDescent="0.2">
      <c r="A184" s="32"/>
      <c r="B184" s="32"/>
      <c r="C184" s="410">
        <f t="shared" si="22"/>
        <v>163</v>
      </c>
      <c r="D184" s="424"/>
      <c r="E184" s="424"/>
      <c r="F184" s="424"/>
      <c r="G184" s="410"/>
      <c r="H184" s="410"/>
      <c r="I184" s="413" t="str">
        <f t="shared" si="6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7"/>
        <v>-</v>
      </c>
      <c r="M184" s="425"/>
      <c r="N184" s="425"/>
      <c r="O184" s="160" t="str">
        <f t="shared" si="8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9"/>
        <v>OK</v>
      </c>
      <c r="AI184" s="22">
        <f t="shared" si="10"/>
        <v>0</v>
      </c>
      <c r="AJ184" s="22">
        <f t="shared" si="11"/>
        <v>0</v>
      </c>
      <c r="AK184" s="22">
        <f t="shared" si="12"/>
        <v>0</v>
      </c>
      <c r="AL184" s="22">
        <f t="shared" si="13"/>
        <v>0</v>
      </c>
      <c r="AM184" s="22">
        <f t="shared" si="14"/>
        <v>0</v>
      </c>
      <c r="AN184" s="22">
        <f t="shared" si="15"/>
        <v>0</v>
      </c>
      <c r="AO184" s="418" t="b">
        <f t="shared" si="16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17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18"/>
        <v>0</v>
      </c>
      <c r="AW184" s="67">
        <f t="shared" si="19"/>
        <v>0</v>
      </c>
      <c r="AX184" s="397">
        <f t="shared" si="20"/>
        <v>0</v>
      </c>
      <c r="AY184" s="32"/>
      <c r="AZ184" s="32"/>
      <c r="BA184" s="423" t="str">
        <f t="shared" si="21"/>
        <v xml:space="preserve"> </v>
      </c>
    </row>
    <row r="185" spans="1:53" s="339" customFormat="1" ht="15" x14ac:dyDescent="0.2">
      <c r="A185" s="32"/>
      <c r="B185" s="32"/>
      <c r="C185" s="410">
        <f t="shared" si="22"/>
        <v>164</v>
      </c>
      <c r="D185" s="424"/>
      <c r="E185" s="424"/>
      <c r="F185" s="424"/>
      <c r="G185" s="410"/>
      <c r="H185" s="410"/>
      <c r="I185" s="413" t="str">
        <f t="shared" si="6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7"/>
        <v>-</v>
      </c>
      <c r="M185" s="425"/>
      <c r="N185" s="425"/>
      <c r="O185" s="160" t="str">
        <f t="shared" si="8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9"/>
        <v>OK</v>
      </c>
      <c r="AI185" s="22">
        <f t="shared" si="10"/>
        <v>0</v>
      </c>
      <c r="AJ185" s="22">
        <f t="shared" si="11"/>
        <v>0</v>
      </c>
      <c r="AK185" s="22">
        <f t="shared" si="12"/>
        <v>0</v>
      </c>
      <c r="AL185" s="22">
        <f t="shared" si="13"/>
        <v>0</v>
      </c>
      <c r="AM185" s="22">
        <f t="shared" si="14"/>
        <v>0</v>
      </c>
      <c r="AN185" s="22">
        <f t="shared" si="15"/>
        <v>0</v>
      </c>
      <c r="AO185" s="418" t="b">
        <f t="shared" si="16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17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18"/>
        <v>0</v>
      </c>
      <c r="AW185" s="67">
        <f t="shared" si="19"/>
        <v>0</v>
      </c>
      <c r="AX185" s="397">
        <f t="shared" si="20"/>
        <v>0</v>
      </c>
      <c r="AY185" s="32"/>
      <c r="AZ185" s="32"/>
      <c r="BA185" s="423" t="str">
        <f t="shared" si="21"/>
        <v xml:space="preserve"> </v>
      </c>
    </row>
    <row r="186" spans="1:53" s="339" customFormat="1" ht="15" x14ac:dyDescent="0.2">
      <c r="A186" s="32"/>
      <c r="B186" s="32"/>
      <c r="C186" s="410">
        <f t="shared" si="22"/>
        <v>165</v>
      </c>
      <c r="D186" s="424"/>
      <c r="E186" s="424"/>
      <c r="F186" s="424"/>
      <c r="G186" s="410"/>
      <c r="H186" s="410"/>
      <c r="I186" s="413" t="str">
        <f t="shared" si="6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7"/>
        <v>-</v>
      </c>
      <c r="M186" s="425"/>
      <c r="N186" s="425"/>
      <c r="O186" s="160" t="str">
        <f t="shared" si="8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9"/>
        <v>OK</v>
      </c>
      <c r="AI186" s="22">
        <f t="shared" si="10"/>
        <v>0</v>
      </c>
      <c r="AJ186" s="22">
        <f t="shared" si="11"/>
        <v>0</v>
      </c>
      <c r="AK186" s="22">
        <f t="shared" si="12"/>
        <v>0</v>
      </c>
      <c r="AL186" s="22">
        <f t="shared" si="13"/>
        <v>0</v>
      </c>
      <c r="AM186" s="22">
        <f t="shared" si="14"/>
        <v>0</v>
      </c>
      <c r="AN186" s="22">
        <f t="shared" si="15"/>
        <v>0</v>
      </c>
      <c r="AO186" s="418" t="b">
        <f t="shared" si="16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17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18"/>
        <v>0</v>
      </c>
      <c r="AW186" s="67">
        <f t="shared" si="19"/>
        <v>0</v>
      </c>
      <c r="AX186" s="397">
        <f t="shared" si="20"/>
        <v>0</v>
      </c>
      <c r="AY186" s="32"/>
      <c r="AZ186" s="32"/>
      <c r="BA186" s="423" t="str">
        <f t="shared" si="21"/>
        <v xml:space="preserve"> </v>
      </c>
    </row>
    <row r="187" spans="1:53" s="339" customFormat="1" ht="15" x14ac:dyDescent="0.2">
      <c r="A187" s="32"/>
      <c r="B187" s="32"/>
      <c r="C187" s="410">
        <f t="shared" si="22"/>
        <v>166</v>
      </c>
      <c r="D187" s="424"/>
      <c r="E187" s="424"/>
      <c r="F187" s="424"/>
      <c r="G187" s="410"/>
      <c r="H187" s="410"/>
      <c r="I187" s="413" t="str">
        <f t="shared" si="6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7"/>
        <v>-</v>
      </c>
      <c r="M187" s="425"/>
      <c r="N187" s="425"/>
      <c r="O187" s="160" t="str">
        <f t="shared" si="8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9"/>
        <v>OK</v>
      </c>
      <c r="AI187" s="22">
        <f t="shared" si="10"/>
        <v>0</v>
      </c>
      <c r="AJ187" s="22">
        <f t="shared" si="11"/>
        <v>0</v>
      </c>
      <c r="AK187" s="22">
        <f t="shared" si="12"/>
        <v>0</v>
      </c>
      <c r="AL187" s="22">
        <f t="shared" si="13"/>
        <v>0</v>
      </c>
      <c r="AM187" s="22">
        <f t="shared" si="14"/>
        <v>0</v>
      </c>
      <c r="AN187" s="22">
        <f t="shared" si="15"/>
        <v>0</v>
      </c>
      <c r="AO187" s="418" t="b">
        <f t="shared" si="16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17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18"/>
        <v>0</v>
      </c>
      <c r="AW187" s="67">
        <f t="shared" si="19"/>
        <v>0</v>
      </c>
      <c r="AX187" s="397">
        <f t="shared" si="20"/>
        <v>0</v>
      </c>
      <c r="AY187" s="32"/>
      <c r="AZ187" s="32"/>
      <c r="BA187" s="423" t="str">
        <f t="shared" si="21"/>
        <v xml:space="preserve"> </v>
      </c>
    </row>
    <row r="188" spans="1:53" s="339" customFormat="1" ht="15" x14ac:dyDescent="0.2">
      <c r="A188" s="32"/>
      <c r="B188" s="32"/>
      <c r="C188" s="410">
        <f t="shared" si="22"/>
        <v>167</v>
      </c>
      <c r="D188" s="424"/>
      <c r="E188" s="424"/>
      <c r="F188" s="424"/>
      <c r="G188" s="410"/>
      <c r="H188" s="410"/>
      <c r="I188" s="413" t="str">
        <f t="shared" si="6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7"/>
        <v>-</v>
      </c>
      <c r="M188" s="425"/>
      <c r="N188" s="425"/>
      <c r="O188" s="160" t="str">
        <f t="shared" si="8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9"/>
        <v>OK</v>
      </c>
      <c r="AI188" s="22">
        <f t="shared" si="10"/>
        <v>0</v>
      </c>
      <c r="AJ188" s="22">
        <f t="shared" si="11"/>
        <v>0</v>
      </c>
      <c r="AK188" s="22">
        <f t="shared" si="12"/>
        <v>0</v>
      </c>
      <c r="AL188" s="22">
        <f t="shared" si="13"/>
        <v>0</v>
      </c>
      <c r="AM188" s="22">
        <f t="shared" si="14"/>
        <v>0</v>
      </c>
      <c r="AN188" s="22">
        <f t="shared" si="15"/>
        <v>0</v>
      </c>
      <c r="AO188" s="418" t="b">
        <f t="shared" si="16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17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18"/>
        <v>0</v>
      </c>
      <c r="AW188" s="67">
        <f t="shared" si="19"/>
        <v>0</v>
      </c>
      <c r="AX188" s="397">
        <f t="shared" si="20"/>
        <v>0</v>
      </c>
      <c r="AY188" s="32"/>
      <c r="AZ188" s="32"/>
      <c r="BA188" s="423" t="str">
        <f t="shared" si="21"/>
        <v xml:space="preserve"> </v>
      </c>
    </row>
    <row r="189" spans="1:53" s="339" customFormat="1" ht="15" x14ac:dyDescent="0.2">
      <c r="A189" s="32"/>
      <c r="B189" s="32"/>
      <c r="C189" s="410">
        <f t="shared" si="22"/>
        <v>168</v>
      </c>
      <c r="D189" s="424"/>
      <c r="E189" s="424"/>
      <c r="F189" s="424"/>
      <c r="G189" s="410"/>
      <c r="H189" s="410"/>
      <c r="I189" s="413" t="str">
        <f t="shared" si="6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7"/>
        <v>-</v>
      </c>
      <c r="M189" s="425"/>
      <c r="N189" s="425"/>
      <c r="O189" s="160" t="str">
        <f t="shared" si="8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9"/>
        <v>OK</v>
      </c>
      <c r="AI189" s="22">
        <f t="shared" si="10"/>
        <v>0</v>
      </c>
      <c r="AJ189" s="22">
        <f t="shared" si="11"/>
        <v>0</v>
      </c>
      <c r="AK189" s="22">
        <f t="shared" si="12"/>
        <v>0</v>
      </c>
      <c r="AL189" s="22">
        <f t="shared" si="13"/>
        <v>0</v>
      </c>
      <c r="AM189" s="22">
        <f t="shared" si="14"/>
        <v>0</v>
      </c>
      <c r="AN189" s="22">
        <f t="shared" si="15"/>
        <v>0</v>
      </c>
      <c r="AO189" s="418" t="b">
        <f t="shared" si="16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17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18"/>
        <v>0</v>
      </c>
      <c r="AW189" s="67">
        <f t="shared" si="19"/>
        <v>0</v>
      </c>
      <c r="AX189" s="397">
        <f t="shared" si="20"/>
        <v>0</v>
      </c>
      <c r="AY189" s="32"/>
      <c r="AZ189" s="32"/>
      <c r="BA189" s="423" t="str">
        <f t="shared" si="21"/>
        <v xml:space="preserve"> </v>
      </c>
    </row>
    <row r="190" spans="1:53" s="339" customFormat="1" ht="15" x14ac:dyDescent="0.2">
      <c r="A190" s="32"/>
      <c r="B190" s="32"/>
      <c r="C190" s="410">
        <f t="shared" si="22"/>
        <v>169</v>
      </c>
      <c r="D190" s="424"/>
      <c r="E190" s="424"/>
      <c r="F190" s="424"/>
      <c r="G190" s="410"/>
      <c r="H190" s="410"/>
      <c r="I190" s="413" t="str">
        <f t="shared" ref="I190:I253" si="55">IF(K190="s",A190*B190,"-")</f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ref="L190:L253" si="56">IF(K190="s",AT190,AP190)</f>
        <v>-</v>
      </c>
      <c r="M190" s="425"/>
      <c r="N190" s="425"/>
      <c r="O190" s="160" t="str">
        <f t="shared" ref="O190:O253" si="57">IF(K190="S",IF(D190&lt;E190,E190,D190),"-")</f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ref="AH190:AH253" si="58">IF(F190&gt;(A190*12),"error","OK")</f>
        <v>OK</v>
      </c>
      <c r="AI190" s="22">
        <f t="shared" ref="AI190:AI253" si="59">IF(O190="-",0,IF(O190&gt;7.999,1,0))</f>
        <v>0</v>
      </c>
      <c r="AJ190" s="22">
        <f t="shared" ref="AJ190:AJ253" si="60">IF(O190&lt;8,IF(O190&gt;3.999,1,0),0)</f>
        <v>0</v>
      </c>
      <c r="AK190" s="22">
        <f t="shared" ref="AK190:AK253" si="61">IF(O190&lt;4,IF(O190&gt;0,1,0),0)</f>
        <v>0</v>
      </c>
      <c r="AL190" s="22">
        <f t="shared" ref="AL190:AL253" si="62">IF(K190="S",1,0)</f>
        <v>0</v>
      </c>
      <c r="AM190" s="22">
        <f t="shared" ref="AM190:AM253" si="63">IF(K190="C",1,0)</f>
        <v>0</v>
      </c>
      <c r="AN190" s="22">
        <f t="shared" ref="AN190:AN253" si="64">IF(K190="c",F190/12,0)</f>
        <v>0</v>
      </c>
      <c r="AO190" s="418" t="b">
        <f t="shared" ref="AO190:AO253" si="65">IF(K190="s",IF(A190&gt;B190,A190,B190))</f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ref="AR190:AR253" si="66">IF(K190="s",J190,"-")</f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18"/>
        <v>0</v>
      </c>
      <c r="AW190" s="67">
        <f t="shared" si="19"/>
        <v>0</v>
      </c>
      <c r="AX190" s="397">
        <f t="shared" si="20"/>
        <v>0</v>
      </c>
      <c r="AY190" s="32"/>
      <c r="AZ190" s="32"/>
      <c r="BA190" s="423" t="str">
        <f t="shared" si="21"/>
        <v xml:space="preserve"> </v>
      </c>
    </row>
    <row r="191" spans="1:53" s="339" customFormat="1" ht="15" x14ac:dyDescent="0.2">
      <c r="A191" s="32"/>
      <c r="B191" s="32"/>
      <c r="C191" s="410">
        <f t="shared" si="22"/>
        <v>170</v>
      </c>
      <c r="D191" s="424"/>
      <c r="E191" s="424"/>
      <c r="F191" s="424"/>
      <c r="G191" s="410"/>
      <c r="H191" s="410"/>
      <c r="I191" s="413" t="str">
        <f t="shared" si="55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56"/>
        <v>-</v>
      </c>
      <c r="M191" s="425"/>
      <c r="N191" s="425"/>
      <c r="O191" s="160" t="str">
        <f t="shared" si="57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58"/>
        <v>OK</v>
      </c>
      <c r="AI191" s="22">
        <f t="shared" si="59"/>
        <v>0</v>
      </c>
      <c r="AJ191" s="22">
        <f t="shared" si="60"/>
        <v>0</v>
      </c>
      <c r="AK191" s="22">
        <f t="shared" si="61"/>
        <v>0</v>
      </c>
      <c r="AL191" s="22">
        <f t="shared" si="62"/>
        <v>0</v>
      </c>
      <c r="AM191" s="22">
        <f t="shared" si="63"/>
        <v>0</v>
      </c>
      <c r="AN191" s="22">
        <f t="shared" si="64"/>
        <v>0</v>
      </c>
      <c r="AO191" s="418" t="b">
        <f t="shared" si="65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66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ref="AV191:AV254" si="67">IF(AI191=1,AT191,0)</f>
        <v>0</v>
      </c>
      <c r="AW191" s="67">
        <f t="shared" ref="AW191:AW254" si="68">IF(AJ191=1,AT191,0)</f>
        <v>0</v>
      </c>
      <c r="AX191" s="397">
        <f t="shared" ref="AX191:AX254" si="69">IF(AK191=1,AT191,0)</f>
        <v>0</v>
      </c>
      <c r="AY191" s="32"/>
      <c r="AZ191" s="32"/>
      <c r="BA191" s="423" t="str">
        <f t="shared" ref="BA191:BA254" si="70">IF(BB191="s",(AV191+AW191)/16*AX191/12," ")</f>
        <v xml:space="preserve"> </v>
      </c>
    </row>
    <row r="192" spans="1:53" s="339" customFormat="1" ht="15" x14ac:dyDescent="0.2">
      <c r="A192" s="32"/>
      <c r="B192" s="32"/>
      <c r="C192" s="410">
        <f t="shared" ref="C192:C255" si="71">C191+1</f>
        <v>171</v>
      </c>
      <c r="D192" s="424"/>
      <c r="E192" s="424"/>
      <c r="F192" s="424"/>
      <c r="G192" s="410"/>
      <c r="H192" s="410"/>
      <c r="I192" s="413" t="str">
        <f t="shared" si="55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56"/>
        <v>-</v>
      </c>
      <c r="M192" s="425"/>
      <c r="N192" s="425"/>
      <c r="O192" s="160" t="str">
        <f t="shared" si="57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58"/>
        <v>OK</v>
      </c>
      <c r="AI192" s="22">
        <f t="shared" si="59"/>
        <v>0</v>
      </c>
      <c r="AJ192" s="22">
        <f t="shared" si="60"/>
        <v>0</v>
      </c>
      <c r="AK192" s="22">
        <f t="shared" si="61"/>
        <v>0</v>
      </c>
      <c r="AL192" s="22">
        <f t="shared" si="62"/>
        <v>0</v>
      </c>
      <c r="AM192" s="22">
        <f t="shared" si="63"/>
        <v>0</v>
      </c>
      <c r="AN192" s="22">
        <f t="shared" si="64"/>
        <v>0</v>
      </c>
      <c r="AO192" s="418" t="b">
        <f t="shared" si="65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66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67"/>
        <v>0</v>
      </c>
      <c r="AW192" s="67">
        <f t="shared" si="68"/>
        <v>0</v>
      </c>
      <c r="AX192" s="397">
        <f t="shared" si="69"/>
        <v>0</v>
      </c>
      <c r="AY192" s="32"/>
      <c r="AZ192" s="32"/>
      <c r="BA192" s="423" t="str">
        <f t="shared" si="70"/>
        <v xml:space="preserve"> </v>
      </c>
    </row>
    <row r="193" spans="1:53" s="339" customFormat="1" ht="15" x14ac:dyDescent="0.2">
      <c r="A193" s="32"/>
      <c r="B193" s="32"/>
      <c r="C193" s="410">
        <f t="shared" si="71"/>
        <v>172</v>
      </c>
      <c r="D193" s="424"/>
      <c r="E193" s="424"/>
      <c r="F193" s="424"/>
      <c r="G193" s="410"/>
      <c r="H193" s="410"/>
      <c r="I193" s="413" t="str">
        <f t="shared" si="55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56"/>
        <v>-</v>
      </c>
      <c r="M193" s="425"/>
      <c r="N193" s="425"/>
      <c r="O193" s="160" t="str">
        <f t="shared" si="57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58"/>
        <v>OK</v>
      </c>
      <c r="AI193" s="22">
        <f t="shared" si="59"/>
        <v>0</v>
      </c>
      <c r="AJ193" s="22">
        <f t="shared" si="60"/>
        <v>0</v>
      </c>
      <c r="AK193" s="22">
        <f t="shared" si="61"/>
        <v>0</v>
      </c>
      <c r="AL193" s="22">
        <f t="shared" si="62"/>
        <v>0</v>
      </c>
      <c r="AM193" s="22">
        <f t="shared" si="63"/>
        <v>0</v>
      </c>
      <c r="AN193" s="22">
        <f t="shared" si="64"/>
        <v>0</v>
      </c>
      <c r="AO193" s="418" t="b">
        <f t="shared" si="65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66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67"/>
        <v>0</v>
      </c>
      <c r="AW193" s="67">
        <f t="shared" si="68"/>
        <v>0</v>
      </c>
      <c r="AX193" s="397">
        <f t="shared" si="69"/>
        <v>0</v>
      </c>
      <c r="AY193" s="32"/>
      <c r="AZ193" s="32"/>
      <c r="BA193" s="423" t="str">
        <f t="shared" si="70"/>
        <v xml:space="preserve"> </v>
      </c>
    </row>
    <row r="194" spans="1:53" s="339" customFormat="1" ht="15" x14ac:dyDescent="0.2">
      <c r="A194" s="32"/>
      <c r="B194" s="32"/>
      <c r="C194" s="410">
        <f t="shared" si="71"/>
        <v>173</v>
      </c>
      <c r="D194" s="424"/>
      <c r="E194" s="424"/>
      <c r="F194" s="424"/>
      <c r="G194" s="410"/>
      <c r="H194" s="410"/>
      <c r="I194" s="413" t="str">
        <f t="shared" si="55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56"/>
        <v>-</v>
      </c>
      <c r="M194" s="425"/>
      <c r="N194" s="425"/>
      <c r="O194" s="160" t="str">
        <f t="shared" si="57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58"/>
        <v>OK</v>
      </c>
      <c r="AI194" s="22">
        <f t="shared" si="59"/>
        <v>0</v>
      </c>
      <c r="AJ194" s="22">
        <f t="shared" si="60"/>
        <v>0</v>
      </c>
      <c r="AK194" s="22">
        <f t="shared" si="61"/>
        <v>0</v>
      </c>
      <c r="AL194" s="22">
        <f t="shared" si="62"/>
        <v>0</v>
      </c>
      <c r="AM194" s="22">
        <f t="shared" si="63"/>
        <v>0</v>
      </c>
      <c r="AN194" s="22">
        <f t="shared" si="64"/>
        <v>0</v>
      </c>
      <c r="AO194" s="418" t="b">
        <f t="shared" si="65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66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67"/>
        <v>0</v>
      </c>
      <c r="AW194" s="67">
        <f t="shared" si="68"/>
        <v>0</v>
      </c>
      <c r="AX194" s="397">
        <f t="shared" si="69"/>
        <v>0</v>
      </c>
      <c r="AY194" s="32"/>
      <c r="AZ194" s="32"/>
      <c r="BA194" s="423" t="str">
        <f t="shared" si="70"/>
        <v xml:space="preserve"> </v>
      </c>
    </row>
    <row r="195" spans="1:53" s="339" customFormat="1" ht="15" x14ac:dyDescent="0.2">
      <c r="A195" s="32"/>
      <c r="B195" s="32"/>
      <c r="C195" s="410">
        <f t="shared" si="71"/>
        <v>174</v>
      </c>
      <c r="D195" s="424"/>
      <c r="E195" s="424"/>
      <c r="F195" s="424"/>
      <c r="G195" s="410"/>
      <c r="H195" s="410"/>
      <c r="I195" s="413" t="str">
        <f t="shared" si="55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56"/>
        <v>-</v>
      </c>
      <c r="M195" s="425"/>
      <c r="N195" s="425"/>
      <c r="O195" s="160" t="str">
        <f t="shared" si="57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58"/>
        <v>OK</v>
      </c>
      <c r="AI195" s="22">
        <f t="shared" si="59"/>
        <v>0</v>
      </c>
      <c r="AJ195" s="22">
        <f t="shared" si="60"/>
        <v>0</v>
      </c>
      <c r="AK195" s="22">
        <f t="shared" si="61"/>
        <v>0</v>
      </c>
      <c r="AL195" s="22">
        <f t="shared" si="62"/>
        <v>0</v>
      </c>
      <c r="AM195" s="22">
        <f t="shared" si="63"/>
        <v>0</v>
      </c>
      <c r="AN195" s="22">
        <f t="shared" si="64"/>
        <v>0</v>
      </c>
      <c r="AO195" s="418" t="b">
        <f t="shared" si="65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66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67"/>
        <v>0</v>
      </c>
      <c r="AW195" s="67">
        <f t="shared" si="68"/>
        <v>0</v>
      </c>
      <c r="AX195" s="397">
        <f t="shared" si="69"/>
        <v>0</v>
      </c>
      <c r="AY195" s="32"/>
      <c r="AZ195" s="32"/>
      <c r="BA195" s="423" t="str">
        <f t="shared" si="70"/>
        <v xml:space="preserve"> </v>
      </c>
    </row>
    <row r="196" spans="1:53" s="339" customFormat="1" ht="15" x14ac:dyDescent="0.2">
      <c r="A196" s="32"/>
      <c r="B196" s="32"/>
      <c r="C196" s="410">
        <f t="shared" si="71"/>
        <v>175</v>
      </c>
      <c r="D196" s="424"/>
      <c r="E196" s="424"/>
      <c r="F196" s="424"/>
      <c r="G196" s="410"/>
      <c r="H196" s="410"/>
      <c r="I196" s="413" t="str">
        <f t="shared" si="55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56"/>
        <v>-</v>
      </c>
      <c r="M196" s="425"/>
      <c r="N196" s="425"/>
      <c r="O196" s="160" t="str">
        <f t="shared" si="57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58"/>
        <v>OK</v>
      </c>
      <c r="AI196" s="22">
        <f t="shared" si="59"/>
        <v>0</v>
      </c>
      <c r="AJ196" s="22">
        <f t="shared" si="60"/>
        <v>0</v>
      </c>
      <c r="AK196" s="22">
        <f t="shared" si="61"/>
        <v>0</v>
      </c>
      <c r="AL196" s="22">
        <f t="shared" si="62"/>
        <v>0</v>
      </c>
      <c r="AM196" s="22">
        <f t="shared" si="63"/>
        <v>0</v>
      </c>
      <c r="AN196" s="22">
        <f t="shared" si="64"/>
        <v>0</v>
      </c>
      <c r="AO196" s="418" t="b">
        <f t="shared" si="65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66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67"/>
        <v>0</v>
      </c>
      <c r="AW196" s="67">
        <f t="shared" si="68"/>
        <v>0</v>
      </c>
      <c r="AX196" s="397">
        <f t="shared" si="69"/>
        <v>0</v>
      </c>
      <c r="AY196" s="32"/>
      <c r="AZ196" s="32"/>
      <c r="BA196" s="423" t="str">
        <f t="shared" si="70"/>
        <v xml:space="preserve"> </v>
      </c>
    </row>
    <row r="197" spans="1:53" s="339" customFormat="1" ht="15" x14ac:dyDescent="0.2">
      <c r="A197" s="32"/>
      <c r="B197" s="32"/>
      <c r="C197" s="410">
        <f t="shared" si="71"/>
        <v>176</v>
      </c>
      <c r="D197" s="424"/>
      <c r="E197" s="424"/>
      <c r="F197" s="424"/>
      <c r="G197" s="410"/>
      <c r="H197" s="410"/>
      <c r="I197" s="413" t="str">
        <f t="shared" si="55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56"/>
        <v>-</v>
      </c>
      <c r="M197" s="425"/>
      <c r="N197" s="425"/>
      <c r="O197" s="160" t="str">
        <f t="shared" si="57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58"/>
        <v>OK</v>
      </c>
      <c r="AI197" s="22">
        <f t="shared" si="59"/>
        <v>0</v>
      </c>
      <c r="AJ197" s="22">
        <f t="shared" si="60"/>
        <v>0</v>
      </c>
      <c r="AK197" s="22">
        <f t="shared" si="61"/>
        <v>0</v>
      </c>
      <c r="AL197" s="22">
        <f t="shared" si="62"/>
        <v>0</v>
      </c>
      <c r="AM197" s="22">
        <f t="shared" si="63"/>
        <v>0</v>
      </c>
      <c r="AN197" s="22">
        <f t="shared" si="64"/>
        <v>0</v>
      </c>
      <c r="AO197" s="418" t="b">
        <f t="shared" si="65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66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67"/>
        <v>0</v>
      </c>
      <c r="AW197" s="67">
        <f t="shared" si="68"/>
        <v>0</v>
      </c>
      <c r="AX197" s="397">
        <f t="shared" si="69"/>
        <v>0</v>
      </c>
      <c r="AY197" s="32"/>
      <c r="AZ197" s="32"/>
      <c r="BA197" s="423" t="str">
        <f t="shared" si="70"/>
        <v xml:space="preserve"> </v>
      </c>
    </row>
    <row r="198" spans="1:53" s="339" customFormat="1" ht="15" x14ac:dyDescent="0.2">
      <c r="A198" s="32"/>
      <c r="B198" s="32"/>
      <c r="C198" s="410">
        <f t="shared" si="71"/>
        <v>177</v>
      </c>
      <c r="D198" s="424"/>
      <c r="E198" s="424"/>
      <c r="F198" s="424"/>
      <c r="G198" s="410"/>
      <c r="H198" s="410"/>
      <c r="I198" s="413" t="str">
        <f t="shared" si="55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56"/>
        <v>-</v>
      </c>
      <c r="M198" s="425"/>
      <c r="N198" s="425"/>
      <c r="O198" s="160" t="str">
        <f t="shared" si="57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58"/>
        <v>OK</v>
      </c>
      <c r="AI198" s="22">
        <f t="shared" si="59"/>
        <v>0</v>
      </c>
      <c r="AJ198" s="22">
        <f t="shared" si="60"/>
        <v>0</v>
      </c>
      <c r="AK198" s="22">
        <f t="shared" si="61"/>
        <v>0</v>
      </c>
      <c r="AL198" s="22">
        <f t="shared" si="62"/>
        <v>0</v>
      </c>
      <c r="AM198" s="22">
        <f t="shared" si="63"/>
        <v>0</v>
      </c>
      <c r="AN198" s="22">
        <f t="shared" si="64"/>
        <v>0</v>
      </c>
      <c r="AO198" s="418" t="b">
        <f t="shared" si="65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66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67"/>
        <v>0</v>
      </c>
      <c r="AW198" s="67">
        <f t="shared" si="68"/>
        <v>0</v>
      </c>
      <c r="AX198" s="397">
        <f t="shared" si="69"/>
        <v>0</v>
      </c>
      <c r="AY198" s="32"/>
      <c r="AZ198" s="32"/>
      <c r="BA198" s="423" t="str">
        <f t="shared" si="70"/>
        <v xml:space="preserve"> </v>
      </c>
    </row>
    <row r="199" spans="1:53" s="339" customFormat="1" ht="15" x14ac:dyDescent="0.2">
      <c r="A199" s="32"/>
      <c r="B199" s="32"/>
      <c r="C199" s="410">
        <f t="shared" si="71"/>
        <v>178</v>
      </c>
      <c r="D199" s="424"/>
      <c r="E199" s="424"/>
      <c r="F199" s="424"/>
      <c r="G199" s="410"/>
      <c r="H199" s="410"/>
      <c r="I199" s="413" t="str">
        <f t="shared" si="55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56"/>
        <v>-</v>
      </c>
      <c r="M199" s="425"/>
      <c r="N199" s="425"/>
      <c r="O199" s="160" t="str">
        <f t="shared" si="57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58"/>
        <v>OK</v>
      </c>
      <c r="AI199" s="22">
        <f t="shared" si="59"/>
        <v>0</v>
      </c>
      <c r="AJ199" s="22">
        <f t="shared" si="60"/>
        <v>0</v>
      </c>
      <c r="AK199" s="22">
        <f t="shared" si="61"/>
        <v>0</v>
      </c>
      <c r="AL199" s="22">
        <f t="shared" si="62"/>
        <v>0</v>
      </c>
      <c r="AM199" s="22">
        <f t="shared" si="63"/>
        <v>0</v>
      </c>
      <c r="AN199" s="22">
        <f t="shared" si="64"/>
        <v>0</v>
      </c>
      <c r="AO199" s="418" t="b">
        <f t="shared" si="65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66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67"/>
        <v>0</v>
      </c>
      <c r="AW199" s="67">
        <f t="shared" si="68"/>
        <v>0</v>
      </c>
      <c r="AX199" s="397">
        <f t="shared" si="69"/>
        <v>0</v>
      </c>
      <c r="AY199" s="32"/>
      <c r="AZ199" s="32"/>
      <c r="BA199" s="423" t="str">
        <f t="shared" si="70"/>
        <v xml:space="preserve"> </v>
      </c>
    </row>
    <row r="200" spans="1:53" s="339" customFormat="1" ht="15" x14ac:dyDescent="0.2">
      <c r="A200" s="32"/>
      <c r="B200" s="32"/>
      <c r="C200" s="410">
        <f t="shared" si="71"/>
        <v>179</v>
      </c>
      <c r="D200" s="424"/>
      <c r="E200" s="424"/>
      <c r="F200" s="424"/>
      <c r="G200" s="410"/>
      <c r="H200" s="410"/>
      <c r="I200" s="413" t="str">
        <f t="shared" si="55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56"/>
        <v>-</v>
      </c>
      <c r="M200" s="425"/>
      <c r="N200" s="425"/>
      <c r="O200" s="160" t="str">
        <f t="shared" si="57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58"/>
        <v>OK</v>
      </c>
      <c r="AI200" s="22">
        <f t="shared" si="59"/>
        <v>0</v>
      </c>
      <c r="AJ200" s="22">
        <f t="shared" si="60"/>
        <v>0</v>
      </c>
      <c r="AK200" s="22">
        <f t="shared" si="61"/>
        <v>0</v>
      </c>
      <c r="AL200" s="22">
        <f t="shared" si="62"/>
        <v>0</v>
      </c>
      <c r="AM200" s="22">
        <f t="shared" si="63"/>
        <v>0</v>
      </c>
      <c r="AN200" s="22">
        <f t="shared" si="64"/>
        <v>0</v>
      </c>
      <c r="AO200" s="418" t="b">
        <f t="shared" si="65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66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67"/>
        <v>0</v>
      </c>
      <c r="AW200" s="67">
        <f t="shared" si="68"/>
        <v>0</v>
      </c>
      <c r="AX200" s="397">
        <f t="shared" si="69"/>
        <v>0</v>
      </c>
      <c r="AY200" s="32"/>
      <c r="AZ200" s="32"/>
      <c r="BA200" s="423" t="str">
        <f t="shared" si="70"/>
        <v xml:space="preserve"> </v>
      </c>
    </row>
    <row r="201" spans="1:53" s="339" customFormat="1" ht="15" x14ac:dyDescent="0.2">
      <c r="A201" s="32"/>
      <c r="B201" s="32"/>
      <c r="C201" s="410">
        <f t="shared" si="71"/>
        <v>180</v>
      </c>
      <c r="D201" s="424"/>
      <c r="E201" s="424"/>
      <c r="F201" s="424"/>
      <c r="G201" s="410"/>
      <c r="H201" s="410"/>
      <c r="I201" s="413" t="str">
        <f t="shared" si="55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56"/>
        <v>-</v>
      </c>
      <c r="M201" s="425"/>
      <c r="N201" s="425"/>
      <c r="O201" s="160" t="str">
        <f t="shared" si="57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58"/>
        <v>OK</v>
      </c>
      <c r="AI201" s="22">
        <f t="shared" si="59"/>
        <v>0</v>
      </c>
      <c r="AJ201" s="22">
        <f t="shared" si="60"/>
        <v>0</v>
      </c>
      <c r="AK201" s="22">
        <f t="shared" si="61"/>
        <v>0</v>
      </c>
      <c r="AL201" s="22">
        <f t="shared" si="62"/>
        <v>0</v>
      </c>
      <c r="AM201" s="22">
        <f t="shared" si="63"/>
        <v>0</v>
      </c>
      <c r="AN201" s="22">
        <f t="shared" si="64"/>
        <v>0</v>
      </c>
      <c r="AO201" s="418" t="b">
        <f t="shared" si="65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66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67"/>
        <v>0</v>
      </c>
      <c r="AW201" s="67">
        <f t="shared" si="68"/>
        <v>0</v>
      </c>
      <c r="AX201" s="397">
        <f t="shared" si="69"/>
        <v>0</v>
      </c>
      <c r="AY201" s="32"/>
      <c r="AZ201" s="32"/>
      <c r="BA201" s="423" t="str">
        <f t="shared" si="70"/>
        <v xml:space="preserve"> </v>
      </c>
    </row>
    <row r="202" spans="1:53" s="339" customFormat="1" ht="15" x14ac:dyDescent="0.2">
      <c r="A202" s="32"/>
      <c r="B202" s="32"/>
      <c r="C202" s="410">
        <f t="shared" si="71"/>
        <v>181</v>
      </c>
      <c r="D202" s="424"/>
      <c r="E202" s="424"/>
      <c r="F202" s="424"/>
      <c r="G202" s="410"/>
      <c r="H202" s="410"/>
      <c r="I202" s="413" t="str">
        <f t="shared" si="55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56"/>
        <v>-</v>
      </c>
      <c r="M202" s="425"/>
      <c r="N202" s="425"/>
      <c r="O202" s="160" t="str">
        <f t="shared" si="57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58"/>
        <v>OK</v>
      </c>
      <c r="AI202" s="22">
        <f t="shared" si="59"/>
        <v>0</v>
      </c>
      <c r="AJ202" s="22">
        <f t="shared" si="60"/>
        <v>0</v>
      </c>
      <c r="AK202" s="22">
        <f t="shared" si="61"/>
        <v>0</v>
      </c>
      <c r="AL202" s="22">
        <f t="shared" si="62"/>
        <v>0</v>
      </c>
      <c r="AM202" s="22">
        <f t="shared" si="63"/>
        <v>0</v>
      </c>
      <c r="AN202" s="22">
        <f t="shared" si="64"/>
        <v>0</v>
      </c>
      <c r="AO202" s="418" t="b">
        <f t="shared" si="65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66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67"/>
        <v>0</v>
      </c>
      <c r="AW202" s="67">
        <f t="shared" si="68"/>
        <v>0</v>
      </c>
      <c r="AX202" s="397">
        <f t="shared" si="69"/>
        <v>0</v>
      </c>
      <c r="AY202" s="32"/>
      <c r="AZ202" s="32"/>
      <c r="BA202" s="423" t="str">
        <f t="shared" si="70"/>
        <v xml:space="preserve"> </v>
      </c>
    </row>
    <row r="203" spans="1:53" s="339" customFormat="1" ht="15" x14ac:dyDescent="0.2">
      <c r="A203" s="32"/>
      <c r="B203" s="32"/>
      <c r="C203" s="410">
        <f t="shared" si="71"/>
        <v>182</v>
      </c>
      <c r="D203" s="424"/>
      <c r="E203" s="424"/>
      <c r="F203" s="424"/>
      <c r="G203" s="410"/>
      <c r="H203" s="410"/>
      <c r="I203" s="413" t="str">
        <f t="shared" si="55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56"/>
        <v>-</v>
      </c>
      <c r="M203" s="425"/>
      <c r="N203" s="425"/>
      <c r="O203" s="160" t="str">
        <f t="shared" si="57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58"/>
        <v>OK</v>
      </c>
      <c r="AI203" s="22">
        <f t="shared" si="59"/>
        <v>0</v>
      </c>
      <c r="AJ203" s="22">
        <f t="shared" si="60"/>
        <v>0</v>
      </c>
      <c r="AK203" s="22">
        <f t="shared" si="61"/>
        <v>0</v>
      </c>
      <c r="AL203" s="22">
        <f t="shared" si="62"/>
        <v>0</v>
      </c>
      <c r="AM203" s="22">
        <f t="shared" si="63"/>
        <v>0</v>
      </c>
      <c r="AN203" s="22">
        <f t="shared" si="64"/>
        <v>0</v>
      </c>
      <c r="AO203" s="418" t="b">
        <f t="shared" si="65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66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67"/>
        <v>0</v>
      </c>
      <c r="AW203" s="67">
        <f t="shared" si="68"/>
        <v>0</v>
      </c>
      <c r="AX203" s="397">
        <f t="shared" si="69"/>
        <v>0</v>
      </c>
      <c r="AY203" s="32"/>
      <c r="AZ203" s="32"/>
      <c r="BA203" s="423" t="str">
        <f t="shared" si="70"/>
        <v xml:space="preserve"> </v>
      </c>
    </row>
    <row r="204" spans="1:53" s="339" customFormat="1" ht="15" x14ac:dyDescent="0.2">
      <c r="A204" s="32"/>
      <c r="B204" s="32"/>
      <c r="C204" s="410">
        <f t="shared" si="71"/>
        <v>183</v>
      </c>
      <c r="D204" s="424"/>
      <c r="E204" s="424"/>
      <c r="F204" s="424"/>
      <c r="G204" s="410"/>
      <c r="H204" s="410"/>
      <c r="I204" s="413" t="str">
        <f t="shared" si="55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56"/>
        <v>-</v>
      </c>
      <c r="M204" s="425"/>
      <c r="N204" s="425"/>
      <c r="O204" s="160" t="str">
        <f t="shared" si="57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58"/>
        <v>OK</v>
      </c>
      <c r="AI204" s="22">
        <f t="shared" si="59"/>
        <v>0</v>
      </c>
      <c r="AJ204" s="22">
        <f t="shared" si="60"/>
        <v>0</v>
      </c>
      <c r="AK204" s="22">
        <f t="shared" si="61"/>
        <v>0</v>
      </c>
      <c r="AL204" s="22">
        <f t="shared" si="62"/>
        <v>0</v>
      </c>
      <c r="AM204" s="22">
        <f t="shared" si="63"/>
        <v>0</v>
      </c>
      <c r="AN204" s="22">
        <f t="shared" si="64"/>
        <v>0</v>
      </c>
      <c r="AO204" s="418" t="b">
        <f t="shared" si="65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66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67"/>
        <v>0</v>
      </c>
      <c r="AW204" s="67">
        <f t="shared" si="68"/>
        <v>0</v>
      </c>
      <c r="AX204" s="397">
        <f t="shared" si="69"/>
        <v>0</v>
      </c>
      <c r="AY204" s="32"/>
      <c r="AZ204" s="32"/>
      <c r="BA204" s="423" t="str">
        <f t="shared" si="70"/>
        <v xml:space="preserve"> </v>
      </c>
    </row>
    <row r="205" spans="1:53" s="339" customFormat="1" ht="15" x14ac:dyDescent="0.2">
      <c r="A205" s="32"/>
      <c r="B205" s="32"/>
      <c r="C205" s="410">
        <f t="shared" si="71"/>
        <v>184</v>
      </c>
      <c r="D205" s="424"/>
      <c r="E205" s="424"/>
      <c r="F205" s="424"/>
      <c r="G205" s="410"/>
      <c r="H205" s="410"/>
      <c r="I205" s="413" t="str">
        <f t="shared" si="55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56"/>
        <v>-</v>
      </c>
      <c r="M205" s="425"/>
      <c r="N205" s="425"/>
      <c r="O205" s="160" t="str">
        <f t="shared" si="57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58"/>
        <v>OK</v>
      </c>
      <c r="AI205" s="22">
        <f t="shared" si="59"/>
        <v>0</v>
      </c>
      <c r="AJ205" s="22">
        <f t="shared" si="60"/>
        <v>0</v>
      </c>
      <c r="AK205" s="22">
        <f t="shared" si="61"/>
        <v>0</v>
      </c>
      <c r="AL205" s="22">
        <f t="shared" si="62"/>
        <v>0</v>
      </c>
      <c r="AM205" s="22">
        <f t="shared" si="63"/>
        <v>0</v>
      </c>
      <c r="AN205" s="22">
        <f t="shared" si="64"/>
        <v>0</v>
      </c>
      <c r="AO205" s="418" t="b">
        <f t="shared" si="65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66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67"/>
        <v>0</v>
      </c>
      <c r="AW205" s="67">
        <f t="shared" si="68"/>
        <v>0</v>
      </c>
      <c r="AX205" s="397">
        <f t="shared" si="69"/>
        <v>0</v>
      </c>
      <c r="AY205" s="32"/>
      <c r="AZ205" s="32"/>
      <c r="BA205" s="423" t="str">
        <f t="shared" si="70"/>
        <v xml:space="preserve"> </v>
      </c>
    </row>
    <row r="206" spans="1:53" s="339" customFormat="1" ht="15" x14ac:dyDescent="0.2">
      <c r="A206" s="32"/>
      <c r="B206" s="32"/>
      <c r="C206" s="410">
        <f t="shared" si="71"/>
        <v>185</v>
      </c>
      <c r="D206" s="424"/>
      <c r="E206" s="424"/>
      <c r="F206" s="424"/>
      <c r="G206" s="410"/>
      <c r="H206" s="410"/>
      <c r="I206" s="413" t="str">
        <f t="shared" si="55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56"/>
        <v>-</v>
      </c>
      <c r="M206" s="425"/>
      <c r="N206" s="425"/>
      <c r="O206" s="160" t="str">
        <f t="shared" si="57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58"/>
        <v>OK</v>
      </c>
      <c r="AI206" s="22">
        <f t="shared" si="59"/>
        <v>0</v>
      </c>
      <c r="AJ206" s="22">
        <f t="shared" si="60"/>
        <v>0</v>
      </c>
      <c r="AK206" s="22">
        <f t="shared" si="61"/>
        <v>0</v>
      </c>
      <c r="AL206" s="22">
        <f t="shared" si="62"/>
        <v>0</v>
      </c>
      <c r="AM206" s="22">
        <f t="shared" si="63"/>
        <v>0</v>
      </c>
      <c r="AN206" s="22">
        <f t="shared" si="64"/>
        <v>0</v>
      </c>
      <c r="AO206" s="418" t="b">
        <f t="shared" si="65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66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67"/>
        <v>0</v>
      </c>
      <c r="AW206" s="67">
        <f t="shared" si="68"/>
        <v>0</v>
      </c>
      <c r="AX206" s="397">
        <f t="shared" si="69"/>
        <v>0</v>
      </c>
      <c r="AY206" s="32"/>
      <c r="AZ206" s="32"/>
      <c r="BA206" s="423" t="str">
        <f t="shared" si="70"/>
        <v xml:space="preserve"> </v>
      </c>
    </row>
    <row r="207" spans="1:53" s="339" customFormat="1" ht="15" x14ac:dyDescent="0.2">
      <c r="A207" s="32"/>
      <c r="B207" s="32"/>
      <c r="C207" s="410">
        <f t="shared" si="71"/>
        <v>186</v>
      </c>
      <c r="D207" s="424"/>
      <c r="E207" s="424"/>
      <c r="F207" s="424"/>
      <c r="G207" s="410"/>
      <c r="H207" s="410"/>
      <c r="I207" s="413" t="str">
        <f t="shared" si="55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56"/>
        <v>-</v>
      </c>
      <c r="M207" s="425"/>
      <c r="N207" s="425"/>
      <c r="O207" s="160" t="str">
        <f t="shared" si="57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58"/>
        <v>OK</v>
      </c>
      <c r="AI207" s="22">
        <f t="shared" si="59"/>
        <v>0</v>
      </c>
      <c r="AJ207" s="22">
        <f t="shared" si="60"/>
        <v>0</v>
      </c>
      <c r="AK207" s="22">
        <f t="shared" si="61"/>
        <v>0</v>
      </c>
      <c r="AL207" s="22">
        <f t="shared" si="62"/>
        <v>0</v>
      </c>
      <c r="AM207" s="22">
        <f t="shared" si="63"/>
        <v>0</v>
      </c>
      <c r="AN207" s="22">
        <f t="shared" si="64"/>
        <v>0</v>
      </c>
      <c r="AO207" s="418" t="b">
        <f t="shared" si="65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66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67"/>
        <v>0</v>
      </c>
      <c r="AW207" s="67">
        <f t="shared" si="68"/>
        <v>0</v>
      </c>
      <c r="AX207" s="397">
        <f t="shared" si="69"/>
        <v>0</v>
      </c>
      <c r="AY207" s="32"/>
      <c r="AZ207" s="32"/>
      <c r="BA207" s="423" t="str">
        <f t="shared" si="70"/>
        <v xml:space="preserve"> </v>
      </c>
    </row>
    <row r="208" spans="1:53" s="339" customFormat="1" ht="15" x14ac:dyDescent="0.2">
      <c r="A208" s="32"/>
      <c r="B208" s="32"/>
      <c r="C208" s="410">
        <f t="shared" si="71"/>
        <v>187</v>
      </c>
      <c r="D208" s="424"/>
      <c r="E208" s="424"/>
      <c r="F208" s="424"/>
      <c r="G208" s="410"/>
      <c r="H208" s="410"/>
      <c r="I208" s="413" t="str">
        <f t="shared" si="55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56"/>
        <v>-</v>
      </c>
      <c r="M208" s="425"/>
      <c r="N208" s="425"/>
      <c r="O208" s="160" t="str">
        <f t="shared" si="57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58"/>
        <v>OK</v>
      </c>
      <c r="AI208" s="22">
        <f t="shared" si="59"/>
        <v>0</v>
      </c>
      <c r="AJ208" s="22">
        <f t="shared" si="60"/>
        <v>0</v>
      </c>
      <c r="AK208" s="22">
        <f t="shared" si="61"/>
        <v>0</v>
      </c>
      <c r="AL208" s="22">
        <f t="shared" si="62"/>
        <v>0</v>
      </c>
      <c r="AM208" s="22">
        <f t="shared" si="63"/>
        <v>0</v>
      </c>
      <c r="AN208" s="22">
        <f t="shared" si="64"/>
        <v>0</v>
      </c>
      <c r="AO208" s="418" t="b">
        <f t="shared" si="65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66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67"/>
        <v>0</v>
      </c>
      <c r="AW208" s="67">
        <f t="shared" si="68"/>
        <v>0</v>
      </c>
      <c r="AX208" s="397">
        <f t="shared" si="69"/>
        <v>0</v>
      </c>
      <c r="AY208" s="32"/>
      <c r="AZ208" s="32"/>
      <c r="BA208" s="423" t="str">
        <f t="shared" si="70"/>
        <v xml:space="preserve"> </v>
      </c>
    </row>
    <row r="209" spans="1:53" s="339" customFormat="1" ht="15" x14ac:dyDescent="0.2">
      <c r="A209" s="32"/>
      <c r="B209" s="32"/>
      <c r="C209" s="410">
        <f t="shared" si="71"/>
        <v>188</v>
      </c>
      <c r="D209" s="424"/>
      <c r="E209" s="424"/>
      <c r="F209" s="424"/>
      <c r="G209" s="410"/>
      <c r="H209" s="410"/>
      <c r="I209" s="413" t="str">
        <f t="shared" si="55"/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si="56"/>
        <v>-</v>
      </c>
      <c r="M209" s="425"/>
      <c r="N209" s="425"/>
      <c r="O209" s="160" t="str">
        <f t="shared" si="57"/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si="58"/>
        <v>OK</v>
      </c>
      <c r="AI209" s="22">
        <f t="shared" si="59"/>
        <v>0</v>
      </c>
      <c r="AJ209" s="22">
        <f t="shared" si="60"/>
        <v>0</v>
      </c>
      <c r="AK209" s="22">
        <f t="shared" si="61"/>
        <v>0</v>
      </c>
      <c r="AL209" s="22">
        <f t="shared" si="62"/>
        <v>0</v>
      </c>
      <c r="AM209" s="22">
        <f t="shared" si="63"/>
        <v>0</v>
      </c>
      <c r="AN209" s="22">
        <f t="shared" si="64"/>
        <v>0</v>
      </c>
      <c r="AO209" s="418" t="b">
        <f t="shared" si="65"/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si="66"/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67"/>
        <v>0</v>
      </c>
      <c r="AW209" s="67">
        <f t="shared" si="68"/>
        <v>0</v>
      </c>
      <c r="AX209" s="397">
        <f t="shared" si="69"/>
        <v>0</v>
      </c>
      <c r="AY209" s="32"/>
      <c r="AZ209" s="32"/>
      <c r="BA209" s="423" t="str">
        <f t="shared" si="70"/>
        <v xml:space="preserve"> </v>
      </c>
    </row>
    <row r="210" spans="1:53" s="339" customFormat="1" ht="15" x14ac:dyDescent="0.2">
      <c r="A210" s="32"/>
      <c r="B210" s="32"/>
      <c r="C210" s="410">
        <f t="shared" si="71"/>
        <v>189</v>
      </c>
      <c r="D210" s="424"/>
      <c r="E210" s="424"/>
      <c r="F210" s="424"/>
      <c r="G210" s="410"/>
      <c r="H210" s="410"/>
      <c r="I210" s="413" t="str">
        <f t="shared" si="55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56"/>
        <v>-</v>
      </c>
      <c r="M210" s="425"/>
      <c r="N210" s="425"/>
      <c r="O210" s="160" t="str">
        <f t="shared" si="57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58"/>
        <v>OK</v>
      </c>
      <c r="AI210" s="22">
        <f t="shared" si="59"/>
        <v>0</v>
      </c>
      <c r="AJ210" s="22">
        <f t="shared" si="60"/>
        <v>0</v>
      </c>
      <c r="AK210" s="22">
        <f t="shared" si="61"/>
        <v>0</v>
      </c>
      <c r="AL210" s="22">
        <f t="shared" si="62"/>
        <v>0</v>
      </c>
      <c r="AM210" s="22">
        <f t="shared" si="63"/>
        <v>0</v>
      </c>
      <c r="AN210" s="22">
        <f t="shared" si="64"/>
        <v>0</v>
      </c>
      <c r="AO210" s="418" t="b">
        <f t="shared" si="65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66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si="67"/>
        <v>0</v>
      </c>
      <c r="AW210" s="67">
        <f t="shared" si="68"/>
        <v>0</v>
      </c>
      <c r="AX210" s="397">
        <f t="shared" si="69"/>
        <v>0</v>
      </c>
      <c r="AY210" s="32"/>
      <c r="AZ210" s="32"/>
      <c r="BA210" s="423" t="str">
        <f t="shared" si="70"/>
        <v xml:space="preserve"> </v>
      </c>
    </row>
    <row r="211" spans="1:53" s="339" customFormat="1" ht="15" x14ac:dyDescent="0.2">
      <c r="A211" s="32"/>
      <c r="B211" s="32"/>
      <c r="C211" s="410">
        <f t="shared" si="71"/>
        <v>190</v>
      </c>
      <c r="D211" s="424"/>
      <c r="E211" s="424"/>
      <c r="F211" s="424"/>
      <c r="G211" s="410"/>
      <c r="H211" s="410"/>
      <c r="I211" s="413" t="str">
        <f t="shared" si="55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56"/>
        <v>-</v>
      </c>
      <c r="M211" s="425"/>
      <c r="N211" s="425"/>
      <c r="O211" s="160" t="str">
        <f t="shared" si="57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58"/>
        <v>OK</v>
      </c>
      <c r="AI211" s="22">
        <f t="shared" si="59"/>
        <v>0</v>
      </c>
      <c r="AJ211" s="22">
        <f t="shared" si="60"/>
        <v>0</v>
      </c>
      <c r="AK211" s="22">
        <f t="shared" si="61"/>
        <v>0</v>
      </c>
      <c r="AL211" s="22">
        <f t="shared" si="62"/>
        <v>0</v>
      </c>
      <c r="AM211" s="22">
        <f t="shared" si="63"/>
        <v>0</v>
      </c>
      <c r="AN211" s="22">
        <f t="shared" si="64"/>
        <v>0</v>
      </c>
      <c r="AO211" s="418" t="b">
        <f t="shared" si="65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66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67"/>
        <v>0</v>
      </c>
      <c r="AW211" s="67">
        <f t="shared" si="68"/>
        <v>0</v>
      </c>
      <c r="AX211" s="397">
        <f t="shared" si="69"/>
        <v>0</v>
      </c>
      <c r="AY211" s="32"/>
      <c r="AZ211" s="32"/>
      <c r="BA211" s="423" t="str">
        <f t="shared" si="70"/>
        <v xml:space="preserve"> </v>
      </c>
    </row>
    <row r="212" spans="1:53" s="339" customFormat="1" ht="15" x14ac:dyDescent="0.2">
      <c r="A212" s="32"/>
      <c r="B212" s="32"/>
      <c r="C212" s="410">
        <f t="shared" si="71"/>
        <v>191</v>
      </c>
      <c r="D212" s="424"/>
      <c r="E212" s="424"/>
      <c r="F212" s="424"/>
      <c r="G212" s="410"/>
      <c r="H212" s="410"/>
      <c r="I212" s="413" t="str">
        <f t="shared" si="55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56"/>
        <v>-</v>
      </c>
      <c r="M212" s="425"/>
      <c r="N212" s="425"/>
      <c r="O212" s="160" t="str">
        <f t="shared" si="57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58"/>
        <v>OK</v>
      </c>
      <c r="AI212" s="22">
        <f t="shared" si="59"/>
        <v>0</v>
      </c>
      <c r="AJ212" s="22">
        <f t="shared" si="60"/>
        <v>0</v>
      </c>
      <c r="AK212" s="22">
        <f t="shared" si="61"/>
        <v>0</v>
      </c>
      <c r="AL212" s="22">
        <f t="shared" si="62"/>
        <v>0</v>
      </c>
      <c r="AM212" s="22">
        <f t="shared" si="63"/>
        <v>0</v>
      </c>
      <c r="AN212" s="22">
        <f t="shared" si="64"/>
        <v>0</v>
      </c>
      <c r="AO212" s="418" t="b">
        <f t="shared" si="65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66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67"/>
        <v>0</v>
      </c>
      <c r="AW212" s="67">
        <f t="shared" si="68"/>
        <v>0</v>
      </c>
      <c r="AX212" s="397">
        <f t="shared" si="69"/>
        <v>0</v>
      </c>
      <c r="AY212" s="32"/>
      <c r="AZ212" s="32"/>
      <c r="BA212" s="423" t="str">
        <f t="shared" si="70"/>
        <v xml:space="preserve"> </v>
      </c>
    </row>
    <row r="213" spans="1:53" s="339" customFormat="1" ht="15" x14ac:dyDescent="0.2">
      <c r="A213" s="32"/>
      <c r="B213" s="32"/>
      <c r="C213" s="410">
        <f t="shared" si="71"/>
        <v>192</v>
      </c>
      <c r="D213" s="424"/>
      <c r="E213" s="424"/>
      <c r="F213" s="424"/>
      <c r="G213" s="410"/>
      <c r="H213" s="410"/>
      <c r="I213" s="413" t="str">
        <f t="shared" si="55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56"/>
        <v>-</v>
      </c>
      <c r="M213" s="425"/>
      <c r="N213" s="425"/>
      <c r="O213" s="160" t="str">
        <f t="shared" si="57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58"/>
        <v>OK</v>
      </c>
      <c r="AI213" s="22">
        <f t="shared" si="59"/>
        <v>0</v>
      </c>
      <c r="AJ213" s="22">
        <f t="shared" si="60"/>
        <v>0</v>
      </c>
      <c r="AK213" s="22">
        <f t="shared" si="61"/>
        <v>0</v>
      </c>
      <c r="AL213" s="22">
        <f t="shared" si="62"/>
        <v>0</v>
      </c>
      <c r="AM213" s="22">
        <f t="shared" si="63"/>
        <v>0</v>
      </c>
      <c r="AN213" s="22">
        <f t="shared" si="64"/>
        <v>0</v>
      </c>
      <c r="AO213" s="418" t="b">
        <f t="shared" si="65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66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67"/>
        <v>0</v>
      </c>
      <c r="AW213" s="67">
        <f t="shared" si="68"/>
        <v>0</v>
      </c>
      <c r="AX213" s="397">
        <f t="shared" si="69"/>
        <v>0</v>
      </c>
      <c r="AY213" s="32"/>
      <c r="AZ213" s="32"/>
      <c r="BA213" s="423" t="str">
        <f t="shared" si="70"/>
        <v xml:space="preserve"> </v>
      </c>
    </row>
    <row r="214" spans="1:53" s="339" customFormat="1" ht="15" x14ac:dyDescent="0.2">
      <c r="A214" s="32"/>
      <c r="B214" s="32"/>
      <c r="C214" s="410">
        <f t="shared" si="71"/>
        <v>193</v>
      </c>
      <c r="D214" s="424"/>
      <c r="E214" s="424"/>
      <c r="F214" s="424"/>
      <c r="G214" s="410"/>
      <c r="H214" s="410"/>
      <c r="I214" s="413" t="str">
        <f t="shared" si="55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56"/>
        <v>-</v>
      </c>
      <c r="M214" s="425"/>
      <c r="N214" s="425"/>
      <c r="O214" s="160" t="str">
        <f t="shared" si="57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58"/>
        <v>OK</v>
      </c>
      <c r="AI214" s="22">
        <f t="shared" si="59"/>
        <v>0</v>
      </c>
      <c r="AJ214" s="22">
        <f t="shared" si="60"/>
        <v>0</v>
      </c>
      <c r="AK214" s="22">
        <f t="shared" si="61"/>
        <v>0</v>
      </c>
      <c r="AL214" s="22">
        <f t="shared" si="62"/>
        <v>0</v>
      </c>
      <c r="AM214" s="22">
        <f t="shared" si="63"/>
        <v>0</v>
      </c>
      <c r="AN214" s="22">
        <f t="shared" si="64"/>
        <v>0</v>
      </c>
      <c r="AO214" s="418" t="b">
        <f t="shared" si="65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66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67"/>
        <v>0</v>
      </c>
      <c r="AW214" s="67">
        <f t="shared" si="68"/>
        <v>0</v>
      </c>
      <c r="AX214" s="397">
        <f t="shared" si="69"/>
        <v>0</v>
      </c>
      <c r="AY214" s="32"/>
      <c r="AZ214" s="32"/>
      <c r="BA214" s="423" t="str">
        <f t="shared" si="70"/>
        <v xml:space="preserve"> </v>
      </c>
    </row>
    <row r="215" spans="1:53" s="339" customFormat="1" ht="15" x14ac:dyDescent="0.2">
      <c r="A215" s="32"/>
      <c r="B215" s="32"/>
      <c r="C215" s="410">
        <f t="shared" si="71"/>
        <v>194</v>
      </c>
      <c r="D215" s="424"/>
      <c r="E215" s="424"/>
      <c r="F215" s="424"/>
      <c r="G215" s="410"/>
      <c r="H215" s="410"/>
      <c r="I215" s="413" t="str">
        <f t="shared" si="55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56"/>
        <v>-</v>
      </c>
      <c r="M215" s="425"/>
      <c r="N215" s="425"/>
      <c r="O215" s="160" t="str">
        <f t="shared" si="57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58"/>
        <v>OK</v>
      </c>
      <c r="AI215" s="22">
        <f t="shared" si="59"/>
        <v>0</v>
      </c>
      <c r="AJ215" s="22">
        <f t="shared" si="60"/>
        <v>0</v>
      </c>
      <c r="AK215" s="22">
        <f t="shared" si="61"/>
        <v>0</v>
      </c>
      <c r="AL215" s="22">
        <f t="shared" si="62"/>
        <v>0</v>
      </c>
      <c r="AM215" s="22">
        <f t="shared" si="63"/>
        <v>0</v>
      </c>
      <c r="AN215" s="22">
        <f t="shared" si="64"/>
        <v>0</v>
      </c>
      <c r="AO215" s="418" t="b">
        <f t="shared" si="65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66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67"/>
        <v>0</v>
      </c>
      <c r="AW215" s="67">
        <f t="shared" si="68"/>
        <v>0</v>
      </c>
      <c r="AX215" s="397">
        <f t="shared" si="69"/>
        <v>0</v>
      </c>
      <c r="AY215" s="32"/>
      <c r="AZ215" s="32"/>
      <c r="BA215" s="423" t="str">
        <f t="shared" si="70"/>
        <v xml:space="preserve"> </v>
      </c>
    </row>
    <row r="216" spans="1:53" s="339" customFormat="1" ht="15" x14ac:dyDescent="0.2">
      <c r="A216" s="32"/>
      <c r="B216" s="32"/>
      <c r="C216" s="410">
        <f t="shared" si="71"/>
        <v>195</v>
      </c>
      <c r="D216" s="424"/>
      <c r="E216" s="424"/>
      <c r="F216" s="424"/>
      <c r="G216" s="410"/>
      <c r="H216" s="410"/>
      <c r="I216" s="413" t="str">
        <f t="shared" si="55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56"/>
        <v>-</v>
      </c>
      <c r="M216" s="425"/>
      <c r="N216" s="425"/>
      <c r="O216" s="160" t="str">
        <f t="shared" si="57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58"/>
        <v>OK</v>
      </c>
      <c r="AI216" s="22">
        <f t="shared" si="59"/>
        <v>0</v>
      </c>
      <c r="AJ216" s="22">
        <f t="shared" si="60"/>
        <v>0</v>
      </c>
      <c r="AK216" s="22">
        <f t="shared" si="61"/>
        <v>0</v>
      </c>
      <c r="AL216" s="22">
        <f t="shared" si="62"/>
        <v>0</v>
      </c>
      <c r="AM216" s="22">
        <f t="shared" si="63"/>
        <v>0</v>
      </c>
      <c r="AN216" s="22">
        <f t="shared" si="64"/>
        <v>0</v>
      </c>
      <c r="AO216" s="418" t="b">
        <f t="shared" si="65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66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67"/>
        <v>0</v>
      </c>
      <c r="AW216" s="67">
        <f t="shared" si="68"/>
        <v>0</v>
      </c>
      <c r="AX216" s="397">
        <f t="shared" si="69"/>
        <v>0</v>
      </c>
      <c r="AY216" s="32"/>
      <c r="AZ216" s="32"/>
      <c r="BA216" s="423" t="str">
        <f t="shared" si="70"/>
        <v xml:space="preserve"> </v>
      </c>
    </row>
    <row r="217" spans="1:53" s="339" customFormat="1" ht="15" x14ac:dyDescent="0.2">
      <c r="A217" s="32"/>
      <c r="B217" s="32"/>
      <c r="C217" s="410">
        <f t="shared" si="71"/>
        <v>196</v>
      </c>
      <c r="D217" s="424"/>
      <c r="E217" s="424"/>
      <c r="F217" s="424"/>
      <c r="G217" s="410"/>
      <c r="H217" s="410"/>
      <c r="I217" s="413" t="str">
        <f t="shared" si="55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56"/>
        <v>-</v>
      </c>
      <c r="M217" s="425"/>
      <c r="N217" s="425"/>
      <c r="O217" s="160" t="str">
        <f t="shared" si="57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58"/>
        <v>OK</v>
      </c>
      <c r="AI217" s="22">
        <f t="shared" si="59"/>
        <v>0</v>
      </c>
      <c r="AJ217" s="22">
        <f t="shared" si="60"/>
        <v>0</v>
      </c>
      <c r="AK217" s="22">
        <f t="shared" si="61"/>
        <v>0</v>
      </c>
      <c r="AL217" s="22">
        <f t="shared" si="62"/>
        <v>0</v>
      </c>
      <c r="AM217" s="22">
        <f t="shared" si="63"/>
        <v>0</v>
      </c>
      <c r="AN217" s="22">
        <f t="shared" si="64"/>
        <v>0</v>
      </c>
      <c r="AO217" s="418" t="b">
        <f t="shared" si="65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66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67"/>
        <v>0</v>
      </c>
      <c r="AW217" s="67">
        <f t="shared" si="68"/>
        <v>0</v>
      </c>
      <c r="AX217" s="397">
        <f t="shared" si="69"/>
        <v>0</v>
      </c>
      <c r="AY217" s="32"/>
      <c r="AZ217" s="32"/>
      <c r="BA217" s="423" t="str">
        <f t="shared" si="70"/>
        <v xml:space="preserve"> </v>
      </c>
    </row>
    <row r="218" spans="1:53" s="339" customFormat="1" ht="15" x14ac:dyDescent="0.2">
      <c r="A218" s="32"/>
      <c r="B218" s="32"/>
      <c r="C218" s="410">
        <f t="shared" si="71"/>
        <v>197</v>
      </c>
      <c r="D218" s="424"/>
      <c r="E218" s="424"/>
      <c r="F218" s="424"/>
      <c r="G218" s="410"/>
      <c r="H218" s="410"/>
      <c r="I218" s="413" t="str">
        <f t="shared" si="55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56"/>
        <v>-</v>
      </c>
      <c r="M218" s="425"/>
      <c r="N218" s="425"/>
      <c r="O218" s="160" t="str">
        <f t="shared" si="57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58"/>
        <v>OK</v>
      </c>
      <c r="AI218" s="22">
        <f t="shared" si="59"/>
        <v>0</v>
      </c>
      <c r="AJ218" s="22">
        <f t="shared" si="60"/>
        <v>0</v>
      </c>
      <c r="AK218" s="22">
        <f t="shared" si="61"/>
        <v>0</v>
      </c>
      <c r="AL218" s="22">
        <f t="shared" si="62"/>
        <v>0</v>
      </c>
      <c r="AM218" s="22">
        <f t="shared" si="63"/>
        <v>0</v>
      </c>
      <c r="AN218" s="22">
        <f t="shared" si="64"/>
        <v>0</v>
      </c>
      <c r="AO218" s="418" t="b">
        <f t="shared" si="65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66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67"/>
        <v>0</v>
      </c>
      <c r="AW218" s="67">
        <f t="shared" si="68"/>
        <v>0</v>
      </c>
      <c r="AX218" s="397">
        <f t="shared" si="69"/>
        <v>0</v>
      </c>
      <c r="AY218" s="32"/>
      <c r="AZ218" s="32"/>
      <c r="BA218" s="423" t="str">
        <f t="shared" si="70"/>
        <v xml:space="preserve"> </v>
      </c>
    </row>
    <row r="219" spans="1:53" s="339" customFormat="1" ht="15" x14ac:dyDescent="0.2">
      <c r="A219" s="32"/>
      <c r="B219" s="32"/>
      <c r="C219" s="410">
        <f t="shared" si="71"/>
        <v>198</v>
      </c>
      <c r="D219" s="424"/>
      <c r="E219" s="424"/>
      <c r="F219" s="424"/>
      <c r="G219" s="410"/>
      <c r="H219" s="410"/>
      <c r="I219" s="413" t="str">
        <f t="shared" si="55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56"/>
        <v>-</v>
      </c>
      <c r="M219" s="425"/>
      <c r="N219" s="425"/>
      <c r="O219" s="160" t="str">
        <f t="shared" si="57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58"/>
        <v>OK</v>
      </c>
      <c r="AI219" s="22">
        <f t="shared" si="59"/>
        <v>0</v>
      </c>
      <c r="AJ219" s="22">
        <f t="shared" si="60"/>
        <v>0</v>
      </c>
      <c r="AK219" s="22">
        <f t="shared" si="61"/>
        <v>0</v>
      </c>
      <c r="AL219" s="22">
        <f t="shared" si="62"/>
        <v>0</v>
      </c>
      <c r="AM219" s="22">
        <f t="shared" si="63"/>
        <v>0</v>
      </c>
      <c r="AN219" s="22">
        <f t="shared" si="64"/>
        <v>0</v>
      </c>
      <c r="AO219" s="418" t="b">
        <f t="shared" si="65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66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67"/>
        <v>0</v>
      </c>
      <c r="AW219" s="67">
        <f t="shared" si="68"/>
        <v>0</v>
      </c>
      <c r="AX219" s="397">
        <f t="shared" si="69"/>
        <v>0</v>
      </c>
      <c r="AY219" s="32"/>
      <c r="AZ219" s="32"/>
      <c r="BA219" s="423" t="str">
        <f t="shared" si="70"/>
        <v xml:space="preserve"> </v>
      </c>
    </row>
    <row r="220" spans="1:53" s="339" customFormat="1" ht="15" x14ac:dyDescent="0.2">
      <c r="A220" s="32"/>
      <c r="B220" s="32"/>
      <c r="C220" s="410">
        <f t="shared" si="71"/>
        <v>199</v>
      </c>
      <c r="D220" s="424"/>
      <c r="E220" s="424"/>
      <c r="F220" s="424"/>
      <c r="G220" s="410"/>
      <c r="H220" s="410"/>
      <c r="I220" s="413" t="str">
        <f t="shared" si="55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56"/>
        <v>-</v>
      </c>
      <c r="M220" s="425"/>
      <c r="N220" s="425"/>
      <c r="O220" s="160" t="str">
        <f t="shared" si="57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58"/>
        <v>OK</v>
      </c>
      <c r="AI220" s="22">
        <f t="shared" si="59"/>
        <v>0</v>
      </c>
      <c r="AJ220" s="22">
        <f t="shared" si="60"/>
        <v>0</v>
      </c>
      <c r="AK220" s="22">
        <f t="shared" si="61"/>
        <v>0</v>
      </c>
      <c r="AL220" s="22">
        <f t="shared" si="62"/>
        <v>0</v>
      </c>
      <c r="AM220" s="22">
        <f t="shared" si="63"/>
        <v>0</v>
      </c>
      <c r="AN220" s="22">
        <f t="shared" si="64"/>
        <v>0</v>
      </c>
      <c r="AO220" s="418" t="b">
        <f t="shared" si="65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66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67"/>
        <v>0</v>
      </c>
      <c r="AW220" s="67">
        <f t="shared" si="68"/>
        <v>0</v>
      </c>
      <c r="AX220" s="397">
        <f t="shared" si="69"/>
        <v>0</v>
      </c>
      <c r="AY220" s="32"/>
      <c r="AZ220" s="32"/>
      <c r="BA220" s="423" t="str">
        <f t="shared" si="70"/>
        <v xml:space="preserve"> </v>
      </c>
    </row>
    <row r="221" spans="1:53" s="339" customFormat="1" ht="15" x14ac:dyDescent="0.2">
      <c r="A221" s="32"/>
      <c r="B221" s="32"/>
      <c r="C221" s="410">
        <f t="shared" si="71"/>
        <v>200</v>
      </c>
      <c r="D221" s="424"/>
      <c r="E221" s="424"/>
      <c r="F221" s="424"/>
      <c r="G221" s="410"/>
      <c r="H221" s="410"/>
      <c r="I221" s="413" t="str">
        <f t="shared" si="55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56"/>
        <v>-</v>
      </c>
      <c r="M221" s="425"/>
      <c r="N221" s="425"/>
      <c r="O221" s="160" t="str">
        <f t="shared" si="57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58"/>
        <v>OK</v>
      </c>
      <c r="AI221" s="22">
        <f t="shared" si="59"/>
        <v>0</v>
      </c>
      <c r="AJ221" s="22">
        <f t="shared" si="60"/>
        <v>0</v>
      </c>
      <c r="AK221" s="22">
        <f t="shared" si="61"/>
        <v>0</v>
      </c>
      <c r="AL221" s="22">
        <f t="shared" si="62"/>
        <v>0</v>
      </c>
      <c r="AM221" s="22">
        <f t="shared" si="63"/>
        <v>0</v>
      </c>
      <c r="AN221" s="22">
        <f t="shared" si="64"/>
        <v>0</v>
      </c>
      <c r="AO221" s="418" t="b">
        <f t="shared" si="65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66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67"/>
        <v>0</v>
      </c>
      <c r="AW221" s="67">
        <f t="shared" si="68"/>
        <v>0</v>
      </c>
      <c r="AX221" s="397">
        <f t="shared" si="69"/>
        <v>0</v>
      </c>
      <c r="AY221" s="32"/>
      <c r="AZ221" s="32"/>
      <c r="BA221" s="423" t="str">
        <f t="shared" si="70"/>
        <v xml:space="preserve"> </v>
      </c>
    </row>
    <row r="222" spans="1:53" s="339" customFormat="1" ht="15" x14ac:dyDescent="0.2">
      <c r="A222" s="32"/>
      <c r="B222" s="32"/>
      <c r="C222" s="410">
        <f t="shared" si="71"/>
        <v>201</v>
      </c>
      <c r="D222" s="424"/>
      <c r="E222" s="424"/>
      <c r="F222" s="424"/>
      <c r="G222" s="410"/>
      <c r="H222" s="410"/>
      <c r="I222" s="413" t="str">
        <f t="shared" si="55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56"/>
        <v>-</v>
      </c>
      <c r="M222" s="425"/>
      <c r="N222" s="425"/>
      <c r="O222" s="160" t="str">
        <f t="shared" si="57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58"/>
        <v>OK</v>
      </c>
      <c r="AI222" s="22">
        <f t="shared" si="59"/>
        <v>0</v>
      </c>
      <c r="AJ222" s="22">
        <f t="shared" si="60"/>
        <v>0</v>
      </c>
      <c r="AK222" s="22">
        <f t="shared" si="61"/>
        <v>0</v>
      </c>
      <c r="AL222" s="22">
        <f t="shared" si="62"/>
        <v>0</v>
      </c>
      <c r="AM222" s="22">
        <f t="shared" si="63"/>
        <v>0</v>
      </c>
      <c r="AN222" s="22">
        <f t="shared" si="64"/>
        <v>0</v>
      </c>
      <c r="AO222" s="418" t="b">
        <f t="shared" si="65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66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67"/>
        <v>0</v>
      </c>
      <c r="AW222" s="67">
        <f t="shared" si="68"/>
        <v>0</v>
      </c>
      <c r="AX222" s="397">
        <f t="shared" si="69"/>
        <v>0</v>
      </c>
      <c r="AY222" s="32"/>
      <c r="AZ222" s="32"/>
      <c r="BA222" s="423" t="str">
        <f t="shared" si="70"/>
        <v xml:space="preserve"> </v>
      </c>
    </row>
    <row r="223" spans="1:53" s="339" customFormat="1" ht="15" x14ac:dyDescent="0.2">
      <c r="A223" s="32"/>
      <c r="B223" s="32"/>
      <c r="C223" s="410">
        <f t="shared" si="71"/>
        <v>202</v>
      </c>
      <c r="D223" s="424"/>
      <c r="E223" s="424"/>
      <c r="F223" s="424"/>
      <c r="G223" s="410"/>
      <c r="H223" s="410"/>
      <c r="I223" s="413" t="str">
        <f t="shared" si="55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56"/>
        <v>-</v>
      </c>
      <c r="M223" s="425"/>
      <c r="N223" s="425"/>
      <c r="O223" s="160" t="str">
        <f t="shared" si="57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58"/>
        <v>OK</v>
      </c>
      <c r="AI223" s="22">
        <f t="shared" si="59"/>
        <v>0</v>
      </c>
      <c r="AJ223" s="22">
        <f t="shared" si="60"/>
        <v>0</v>
      </c>
      <c r="AK223" s="22">
        <f t="shared" si="61"/>
        <v>0</v>
      </c>
      <c r="AL223" s="22">
        <f t="shared" si="62"/>
        <v>0</v>
      </c>
      <c r="AM223" s="22">
        <f t="shared" si="63"/>
        <v>0</v>
      </c>
      <c r="AN223" s="22">
        <f t="shared" si="64"/>
        <v>0</v>
      </c>
      <c r="AO223" s="418" t="b">
        <f t="shared" si="65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66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67"/>
        <v>0</v>
      </c>
      <c r="AW223" s="67">
        <f t="shared" si="68"/>
        <v>0</v>
      </c>
      <c r="AX223" s="397">
        <f t="shared" si="69"/>
        <v>0</v>
      </c>
      <c r="AY223" s="32"/>
      <c r="AZ223" s="32"/>
      <c r="BA223" s="423" t="str">
        <f t="shared" si="70"/>
        <v xml:space="preserve"> </v>
      </c>
    </row>
    <row r="224" spans="1:53" s="339" customFormat="1" ht="15" x14ac:dyDescent="0.2">
      <c r="A224" s="32"/>
      <c r="B224" s="32"/>
      <c r="C224" s="410">
        <f t="shared" si="71"/>
        <v>203</v>
      </c>
      <c r="D224" s="424"/>
      <c r="E224" s="424"/>
      <c r="F224" s="424"/>
      <c r="G224" s="410"/>
      <c r="H224" s="410"/>
      <c r="I224" s="413" t="str">
        <f t="shared" si="55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56"/>
        <v>-</v>
      </c>
      <c r="M224" s="425"/>
      <c r="N224" s="425"/>
      <c r="O224" s="160" t="str">
        <f t="shared" si="57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58"/>
        <v>OK</v>
      </c>
      <c r="AI224" s="22">
        <f t="shared" si="59"/>
        <v>0</v>
      </c>
      <c r="AJ224" s="22">
        <f t="shared" si="60"/>
        <v>0</v>
      </c>
      <c r="AK224" s="22">
        <f t="shared" si="61"/>
        <v>0</v>
      </c>
      <c r="AL224" s="22">
        <f t="shared" si="62"/>
        <v>0</v>
      </c>
      <c r="AM224" s="22">
        <f t="shared" si="63"/>
        <v>0</v>
      </c>
      <c r="AN224" s="22">
        <f t="shared" si="64"/>
        <v>0</v>
      </c>
      <c r="AO224" s="418" t="b">
        <f t="shared" si="65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66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67"/>
        <v>0</v>
      </c>
      <c r="AW224" s="67">
        <f t="shared" si="68"/>
        <v>0</v>
      </c>
      <c r="AX224" s="397">
        <f t="shared" si="69"/>
        <v>0</v>
      </c>
      <c r="AY224" s="32"/>
      <c r="AZ224" s="32"/>
      <c r="BA224" s="423" t="str">
        <f t="shared" si="70"/>
        <v xml:space="preserve"> </v>
      </c>
    </row>
    <row r="225" spans="1:53" s="339" customFormat="1" ht="15" x14ac:dyDescent="0.2">
      <c r="A225" s="32"/>
      <c r="B225" s="32"/>
      <c r="C225" s="410">
        <f t="shared" si="71"/>
        <v>204</v>
      </c>
      <c r="D225" s="424"/>
      <c r="E225" s="424"/>
      <c r="F225" s="424"/>
      <c r="G225" s="410"/>
      <c r="H225" s="410"/>
      <c r="I225" s="413" t="str">
        <f t="shared" si="55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56"/>
        <v>-</v>
      </c>
      <c r="M225" s="425"/>
      <c r="N225" s="425"/>
      <c r="O225" s="160" t="str">
        <f t="shared" si="57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58"/>
        <v>OK</v>
      </c>
      <c r="AI225" s="22">
        <f t="shared" si="59"/>
        <v>0</v>
      </c>
      <c r="AJ225" s="22">
        <f t="shared" si="60"/>
        <v>0</v>
      </c>
      <c r="AK225" s="22">
        <f t="shared" si="61"/>
        <v>0</v>
      </c>
      <c r="AL225" s="22">
        <f t="shared" si="62"/>
        <v>0</v>
      </c>
      <c r="AM225" s="22">
        <f t="shared" si="63"/>
        <v>0</v>
      </c>
      <c r="AN225" s="22">
        <f t="shared" si="64"/>
        <v>0</v>
      </c>
      <c r="AO225" s="418" t="b">
        <f t="shared" si="65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66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67"/>
        <v>0</v>
      </c>
      <c r="AW225" s="67">
        <f t="shared" si="68"/>
        <v>0</v>
      </c>
      <c r="AX225" s="397">
        <f t="shared" si="69"/>
        <v>0</v>
      </c>
      <c r="AY225" s="32"/>
      <c r="AZ225" s="32"/>
      <c r="BA225" s="423" t="str">
        <f t="shared" si="70"/>
        <v xml:space="preserve"> </v>
      </c>
    </row>
    <row r="226" spans="1:53" s="339" customFormat="1" ht="15" x14ac:dyDescent="0.2">
      <c r="A226" s="32"/>
      <c r="B226" s="32"/>
      <c r="C226" s="410">
        <f t="shared" si="71"/>
        <v>205</v>
      </c>
      <c r="D226" s="424"/>
      <c r="E226" s="424"/>
      <c r="F226" s="424"/>
      <c r="G226" s="410"/>
      <c r="H226" s="410"/>
      <c r="I226" s="413" t="str">
        <f t="shared" si="55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56"/>
        <v>-</v>
      </c>
      <c r="M226" s="425"/>
      <c r="N226" s="425"/>
      <c r="O226" s="160" t="str">
        <f t="shared" si="57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58"/>
        <v>OK</v>
      </c>
      <c r="AI226" s="22">
        <f t="shared" si="59"/>
        <v>0</v>
      </c>
      <c r="AJ226" s="22">
        <f t="shared" si="60"/>
        <v>0</v>
      </c>
      <c r="AK226" s="22">
        <f t="shared" si="61"/>
        <v>0</v>
      </c>
      <c r="AL226" s="22">
        <f t="shared" si="62"/>
        <v>0</v>
      </c>
      <c r="AM226" s="22">
        <f t="shared" si="63"/>
        <v>0</v>
      </c>
      <c r="AN226" s="22">
        <f t="shared" si="64"/>
        <v>0</v>
      </c>
      <c r="AO226" s="418" t="b">
        <f t="shared" si="65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66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67"/>
        <v>0</v>
      </c>
      <c r="AW226" s="67">
        <f t="shared" si="68"/>
        <v>0</v>
      </c>
      <c r="AX226" s="397">
        <f t="shared" si="69"/>
        <v>0</v>
      </c>
      <c r="AY226" s="32"/>
      <c r="AZ226" s="32"/>
      <c r="BA226" s="423" t="str">
        <f t="shared" si="70"/>
        <v xml:space="preserve"> </v>
      </c>
    </row>
    <row r="227" spans="1:53" s="339" customFormat="1" ht="15" x14ac:dyDescent="0.2">
      <c r="A227" s="32"/>
      <c r="B227" s="32"/>
      <c r="C227" s="410">
        <f t="shared" si="71"/>
        <v>206</v>
      </c>
      <c r="D227" s="424"/>
      <c r="E227" s="424"/>
      <c r="F227" s="424"/>
      <c r="G227" s="410"/>
      <c r="H227" s="410"/>
      <c r="I227" s="413" t="str">
        <f t="shared" si="55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56"/>
        <v>-</v>
      </c>
      <c r="M227" s="425"/>
      <c r="N227" s="425"/>
      <c r="O227" s="160" t="str">
        <f t="shared" si="57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58"/>
        <v>OK</v>
      </c>
      <c r="AI227" s="22">
        <f t="shared" si="59"/>
        <v>0</v>
      </c>
      <c r="AJ227" s="22">
        <f t="shared" si="60"/>
        <v>0</v>
      </c>
      <c r="AK227" s="22">
        <f t="shared" si="61"/>
        <v>0</v>
      </c>
      <c r="AL227" s="22">
        <f t="shared" si="62"/>
        <v>0</v>
      </c>
      <c r="AM227" s="22">
        <f t="shared" si="63"/>
        <v>0</v>
      </c>
      <c r="AN227" s="22">
        <f t="shared" si="64"/>
        <v>0</v>
      </c>
      <c r="AO227" s="418" t="b">
        <f t="shared" si="65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66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67"/>
        <v>0</v>
      </c>
      <c r="AW227" s="67">
        <f t="shared" si="68"/>
        <v>0</v>
      </c>
      <c r="AX227" s="397">
        <f t="shared" si="69"/>
        <v>0</v>
      </c>
      <c r="AY227" s="32"/>
      <c r="AZ227" s="32"/>
      <c r="BA227" s="423" t="str">
        <f t="shared" si="70"/>
        <v xml:space="preserve"> </v>
      </c>
    </row>
    <row r="228" spans="1:53" s="339" customFormat="1" ht="15" x14ac:dyDescent="0.2">
      <c r="A228" s="32"/>
      <c r="B228" s="32"/>
      <c r="C228" s="410">
        <f t="shared" si="71"/>
        <v>207</v>
      </c>
      <c r="D228" s="424"/>
      <c r="E228" s="424"/>
      <c r="F228" s="424"/>
      <c r="G228" s="410"/>
      <c r="H228" s="410"/>
      <c r="I228" s="413" t="str">
        <f t="shared" si="55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56"/>
        <v>-</v>
      </c>
      <c r="M228" s="425"/>
      <c r="N228" s="425"/>
      <c r="O228" s="160" t="str">
        <f t="shared" si="57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58"/>
        <v>OK</v>
      </c>
      <c r="AI228" s="22">
        <f t="shared" si="59"/>
        <v>0</v>
      </c>
      <c r="AJ228" s="22">
        <f t="shared" si="60"/>
        <v>0</v>
      </c>
      <c r="AK228" s="22">
        <f t="shared" si="61"/>
        <v>0</v>
      </c>
      <c r="AL228" s="22">
        <f t="shared" si="62"/>
        <v>0</v>
      </c>
      <c r="AM228" s="22">
        <f t="shared" si="63"/>
        <v>0</v>
      </c>
      <c r="AN228" s="22">
        <f t="shared" si="64"/>
        <v>0</v>
      </c>
      <c r="AO228" s="418" t="b">
        <f t="shared" si="65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66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67"/>
        <v>0</v>
      </c>
      <c r="AW228" s="67">
        <f t="shared" si="68"/>
        <v>0</v>
      </c>
      <c r="AX228" s="397">
        <f t="shared" si="69"/>
        <v>0</v>
      </c>
      <c r="AY228" s="32"/>
      <c r="AZ228" s="32"/>
      <c r="BA228" s="423" t="str">
        <f t="shared" si="70"/>
        <v xml:space="preserve"> </v>
      </c>
    </row>
    <row r="229" spans="1:53" s="339" customFormat="1" ht="15" x14ac:dyDescent="0.2">
      <c r="A229" s="32"/>
      <c r="B229" s="32"/>
      <c r="C229" s="410">
        <f t="shared" si="71"/>
        <v>208</v>
      </c>
      <c r="D229" s="424"/>
      <c r="E229" s="424"/>
      <c r="F229" s="424"/>
      <c r="G229" s="410"/>
      <c r="H229" s="410"/>
      <c r="I229" s="413" t="str">
        <f t="shared" si="55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56"/>
        <v>-</v>
      </c>
      <c r="M229" s="425"/>
      <c r="N229" s="425"/>
      <c r="O229" s="160" t="str">
        <f t="shared" si="57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58"/>
        <v>OK</v>
      </c>
      <c r="AI229" s="22">
        <f t="shared" si="59"/>
        <v>0</v>
      </c>
      <c r="AJ229" s="22">
        <f t="shared" si="60"/>
        <v>0</v>
      </c>
      <c r="AK229" s="22">
        <f t="shared" si="61"/>
        <v>0</v>
      </c>
      <c r="AL229" s="22">
        <f t="shared" si="62"/>
        <v>0</v>
      </c>
      <c r="AM229" s="22">
        <f t="shared" si="63"/>
        <v>0</v>
      </c>
      <c r="AN229" s="22">
        <f t="shared" si="64"/>
        <v>0</v>
      </c>
      <c r="AO229" s="418" t="b">
        <f t="shared" si="65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66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67"/>
        <v>0</v>
      </c>
      <c r="AW229" s="67">
        <f t="shared" si="68"/>
        <v>0</v>
      </c>
      <c r="AX229" s="397">
        <f t="shared" si="69"/>
        <v>0</v>
      </c>
      <c r="AY229" s="32"/>
      <c r="AZ229" s="32"/>
      <c r="BA229" s="423" t="str">
        <f t="shared" si="70"/>
        <v xml:space="preserve"> </v>
      </c>
    </row>
    <row r="230" spans="1:53" s="339" customFormat="1" ht="15" x14ac:dyDescent="0.2">
      <c r="A230" s="32"/>
      <c r="B230" s="32"/>
      <c r="C230" s="410">
        <f t="shared" si="71"/>
        <v>209</v>
      </c>
      <c r="D230" s="424"/>
      <c r="E230" s="424"/>
      <c r="F230" s="424"/>
      <c r="G230" s="410"/>
      <c r="H230" s="410"/>
      <c r="I230" s="413" t="str">
        <f t="shared" si="55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56"/>
        <v>-</v>
      </c>
      <c r="M230" s="425"/>
      <c r="N230" s="425"/>
      <c r="O230" s="160" t="str">
        <f t="shared" si="57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58"/>
        <v>OK</v>
      </c>
      <c r="AI230" s="22">
        <f t="shared" si="59"/>
        <v>0</v>
      </c>
      <c r="AJ230" s="22">
        <f t="shared" si="60"/>
        <v>0</v>
      </c>
      <c r="AK230" s="22">
        <f t="shared" si="61"/>
        <v>0</v>
      </c>
      <c r="AL230" s="22">
        <f t="shared" si="62"/>
        <v>0</v>
      </c>
      <c r="AM230" s="22">
        <f t="shared" si="63"/>
        <v>0</v>
      </c>
      <c r="AN230" s="22">
        <f t="shared" si="64"/>
        <v>0</v>
      </c>
      <c r="AO230" s="418" t="b">
        <f t="shared" si="65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66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67"/>
        <v>0</v>
      </c>
      <c r="AW230" s="67">
        <f t="shared" si="68"/>
        <v>0</v>
      </c>
      <c r="AX230" s="397">
        <f t="shared" si="69"/>
        <v>0</v>
      </c>
      <c r="AY230" s="32"/>
      <c r="AZ230" s="32"/>
      <c r="BA230" s="423" t="str">
        <f t="shared" si="70"/>
        <v xml:space="preserve"> </v>
      </c>
    </row>
    <row r="231" spans="1:53" s="339" customFormat="1" ht="15" x14ac:dyDescent="0.2">
      <c r="A231" s="32"/>
      <c r="B231" s="32"/>
      <c r="C231" s="410">
        <f t="shared" si="71"/>
        <v>210</v>
      </c>
      <c r="D231" s="424"/>
      <c r="E231" s="424"/>
      <c r="F231" s="424"/>
      <c r="G231" s="410"/>
      <c r="H231" s="410"/>
      <c r="I231" s="413" t="str">
        <f t="shared" si="55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56"/>
        <v>-</v>
      </c>
      <c r="M231" s="425"/>
      <c r="N231" s="425"/>
      <c r="O231" s="160" t="str">
        <f t="shared" si="57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58"/>
        <v>OK</v>
      </c>
      <c r="AI231" s="22">
        <f t="shared" si="59"/>
        <v>0</v>
      </c>
      <c r="AJ231" s="22">
        <f t="shared" si="60"/>
        <v>0</v>
      </c>
      <c r="AK231" s="22">
        <f t="shared" si="61"/>
        <v>0</v>
      </c>
      <c r="AL231" s="22">
        <f t="shared" si="62"/>
        <v>0</v>
      </c>
      <c r="AM231" s="22">
        <f t="shared" si="63"/>
        <v>0</v>
      </c>
      <c r="AN231" s="22">
        <f t="shared" si="64"/>
        <v>0</v>
      </c>
      <c r="AO231" s="418" t="b">
        <f t="shared" si="65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66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67"/>
        <v>0</v>
      </c>
      <c r="AW231" s="67">
        <f t="shared" si="68"/>
        <v>0</v>
      </c>
      <c r="AX231" s="397">
        <f t="shared" si="69"/>
        <v>0</v>
      </c>
      <c r="AY231" s="32"/>
      <c r="AZ231" s="32"/>
      <c r="BA231" s="423" t="str">
        <f t="shared" si="70"/>
        <v xml:space="preserve"> </v>
      </c>
    </row>
    <row r="232" spans="1:53" s="339" customFormat="1" ht="15" x14ac:dyDescent="0.2">
      <c r="A232" s="32"/>
      <c r="B232" s="32"/>
      <c r="C232" s="410">
        <f t="shared" si="71"/>
        <v>211</v>
      </c>
      <c r="D232" s="424"/>
      <c r="E232" s="424"/>
      <c r="F232" s="424"/>
      <c r="G232" s="410"/>
      <c r="H232" s="410"/>
      <c r="I232" s="413" t="str">
        <f t="shared" si="55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56"/>
        <v>-</v>
      </c>
      <c r="M232" s="425"/>
      <c r="N232" s="425"/>
      <c r="O232" s="160" t="str">
        <f t="shared" si="57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58"/>
        <v>OK</v>
      </c>
      <c r="AI232" s="22">
        <f t="shared" si="59"/>
        <v>0</v>
      </c>
      <c r="AJ232" s="22">
        <f t="shared" si="60"/>
        <v>0</v>
      </c>
      <c r="AK232" s="22">
        <f t="shared" si="61"/>
        <v>0</v>
      </c>
      <c r="AL232" s="22">
        <f t="shared" si="62"/>
        <v>0</v>
      </c>
      <c r="AM232" s="22">
        <f t="shared" si="63"/>
        <v>0</v>
      </c>
      <c r="AN232" s="22">
        <f t="shared" si="64"/>
        <v>0</v>
      </c>
      <c r="AO232" s="418" t="b">
        <f t="shared" si="65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66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67"/>
        <v>0</v>
      </c>
      <c r="AW232" s="67">
        <f t="shared" si="68"/>
        <v>0</v>
      </c>
      <c r="AX232" s="397">
        <f t="shared" si="69"/>
        <v>0</v>
      </c>
      <c r="AY232" s="32"/>
      <c r="AZ232" s="32"/>
      <c r="BA232" s="423" t="str">
        <f t="shared" si="70"/>
        <v xml:space="preserve"> </v>
      </c>
    </row>
    <row r="233" spans="1:53" s="339" customFormat="1" ht="15" x14ac:dyDescent="0.2">
      <c r="A233" s="32"/>
      <c r="B233" s="32"/>
      <c r="C233" s="410">
        <f t="shared" si="71"/>
        <v>212</v>
      </c>
      <c r="D233" s="424"/>
      <c r="E233" s="424"/>
      <c r="F233" s="424"/>
      <c r="G233" s="410"/>
      <c r="H233" s="410"/>
      <c r="I233" s="413" t="str">
        <f t="shared" si="55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56"/>
        <v>-</v>
      </c>
      <c r="M233" s="425"/>
      <c r="N233" s="425"/>
      <c r="O233" s="160" t="str">
        <f t="shared" si="57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58"/>
        <v>OK</v>
      </c>
      <c r="AI233" s="22">
        <f t="shared" si="59"/>
        <v>0</v>
      </c>
      <c r="AJ233" s="22">
        <f t="shared" si="60"/>
        <v>0</v>
      </c>
      <c r="AK233" s="22">
        <f t="shared" si="61"/>
        <v>0</v>
      </c>
      <c r="AL233" s="22">
        <f t="shared" si="62"/>
        <v>0</v>
      </c>
      <c r="AM233" s="22">
        <f t="shared" si="63"/>
        <v>0</v>
      </c>
      <c r="AN233" s="22">
        <f t="shared" si="64"/>
        <v>0</v>
      </c>
      <c r="AO233" s="418" t="b">
        <f t="shared" si="65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66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67"/>
        <v>0</v>
      </c>
      <c r="AW233" s="67">
        <f t="shared" si="68"/>
        <v>0</v>
      </c>
      <c r="AX233" s="397">
        <f t="shared" si="69"/>
        <v>0</v>
      </c>
      <c r="AY233" s="32"/>
      <c r="AZ233" s="32"/>
      <c r="BA233" s="423" t="str">
        <f t="shared" si="70"/>
        <v xml:space="preserve"> </v>
      </c>
    </row>
    <row r="234" spans="1:53" s="339" customFormat="1" ht="15" x14ac:dyDescent="0.2">
      <c r="A234" s="32"/>
      <c r="B234" s="32"/>
      <c r="C234" s="410">
        <f t="shared" si="71"/>
        <v>213</v>
      </c>
      <c r="D234" s="424"/>
      <c r="E234" s="424"/>
      <c r="F234" s="424"/>
      <c r="G234" s="410"/>
      <c r="H234" s="410"/>
      <c r="I234" s="413" t="str">
        <f t="shared" si="55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56"/>
        <v>-</v>
      </c>
      <c r="M234" s="425"/>
      <c r="N234" s="425"/>
      <c r="O234" s="160" t="str">
        <f t="shared" si="57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58"/>
        <v>OK</v>
      </c>
      <c r="AI234" s="22">
        <f t="shared" si="59"/>
        <v>0</v>
      </c>
      <c r="AJ234" s="22">
        <f t="shared" si="60"/>
        <v>0</v>
      </c>
      <c r="AK234" s="22">
        <f t="shared" si="61"/>
        <v>0</v>
      </c>
      <c r="AL234" s="22">
        <f t="shared" si="62"/>
        <v>0</v>
      </c>
      <c r="AM234" s="22">
        <f t="shared" si="63"/>
        <v>0</v>
      </c>
      <c r="AN234" s="22">
        <f t="shared" si="64"/>
        <v>0</v>
      </c>
      <c r="AO234" s="418" t="b">
        <f t="shared" si="65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66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67"/>
        <v>0</v>
      </c>
      <c r="AW234" s="67">
        <f t="shared" si="68"/>
        <v>0</v>
      </c>
      <c r="AX234" s="397">
        <f t="shared" si="69"/>
        <v>0</v>
      </c>
      <c r="AY234" s="32"/>
      <c r="AZ234" s="32"/>
      <c r="BA234" s="423" t="str">
        <f t="shared" si="70"/>
        <v xml:space="preserve"> </v>
      </c>
    </row>
    <row r="235" spans="1:53" s="339" customFormat="1" ht="15" x14ac:dyDescent="0.2">
      <c r="A235" s="32"/>
      <c r="B235" s="32"/>
      <c r="C235" s="410">
        <f t="shared" si="71"/>
        <v>214</v>
      </c>
      <c r="D235" s="424"/>
      <c r="E235" s="424"/>
      <c r="F235" s="424"/>
      <c r="G235" s="410"/>
      <c r="H235" s="410"/>
      <c r="I235" s="413" t="str">
        <f t="shared" si="55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56"/>
        <v>-</v>
      </c>
      <c r="M235" s="425"/>
      <c r="N235" s="425"/>
      <c r="O235" s="160" t="str">
        <f t="shared" si="57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58"/>
        <v>OK</v>
      </c>
      <c r="AI235" s="22">
        <f t="shared" si="59"/>
        <v>0</v>
      </c>
      <c r="AJ235" s="22">
        <f t="shared" si="60"/>
        <v>0</v>
      </c>
      <c r="AK235" s="22">
        <f t="shared" si="61"/>
        <v>0</v>
      </c>
      <c r="AL235" s="22">
        <f t="shared" si="62"/>
        <v>0</v>
      </c>
      <c r="AM235" s="22">
        <f t="shared" si="63"/>
        <v>0</v>
      </c>
      <c r="AN235" s="22">
        <f t="shared" si="64"/>
        <v>0</v>
      </c>
      <c r="AO235" s="418" t="b">
        <f t="shared" si="65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66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67"/>
        <v>0</v>
      </c>
      <c r="AW235" s="67">
        <f t="shared" si="68"/>
        <v>0</v>
      </c>
      <c r="AX235" s="397">
        <f t="shared" si="69"/>
        <v>0</v>
      </c>
      <c r="AY235" s="32"/>
      <c r="AZ235" s="32"/>
      <c r="BA235" s="423" t="str">
        <f t="shared" si="70"/>
        <v xml:space="preserve"> </v>
      </c>
    </row>
    <row r="236" spans="1:53" s="339" customFormat="1" ht="15" x14ac:dyDescent="0.2">
      <c r="A236" s="32"/>
      <c r="B236" s="32"/>
      <c r="C236" s="410">
        <f t="shared" si="71"/>
        <v>215</v>
      </c>
      <c r="D236" s="424"/>
      <c r="E236" s="424"/>
      <c r="F236" s="424"/>
      <c r="G236" s="410"/>
      <c r="H236" s="410"/>
      <c r="I236" s="413" t="str">
        <f t="shared" si="55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56"/>
        <v>-</v>
      </c>
      <c r="M236" s="425"/>
      <c r="N236" s="425"/>
      <c r="O236" s="160" t="str">
        <f t="shared" si="57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58"/>
        <v>OK</v>
      </c>
      <c r="AI236" s="22">
        <f t="shared" si="59"/>
        <v>0</v>
      </c>
      <c r="AJ236" s="22">
        <f t="shared" si="60"/>
        <v>0</v>
      </c>
      <c r="AK236" s="22">
        <f t="shared" si="61"/>
        <v>0</v>
      </c>
      <c r="AL236" s="22">
        <f t="shared" si="62"/>
        <v>0</v>
      </c>
      <c r="AM236" s="22">
        <f t="shared" si="63"/>
        <v>0</v>
      </c>
      <c r="AN236" s="22">
        <f t="shared" si="64"/>
        <v>0</v>
      </c>
      <c r="AO236" s="418" t="b">
        <f t="shared" si="65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66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67"/>
        <v>0</v>
      </c>
      <c r="AW236" s="67">
        <f t="shared" si="68"/>
        <v>0</v>
      </c>
      <c r="AX236" s="397">
        <f t="shared" si="69"/>
        <v>0</v>
      </c>
      <c r="AY236" s="32"/>
      <c r="AZ236" s="32"/>
      <c r="BA236" s="423" t="str">
        <f t="shared" si="70"/>
        <v xml:space="preserve"> </v>
      </c>
    </row>
    <row r="237" spans="1:53" s="339" customFormat="1" ht="15" x14ac:dyDescent="0.2">
      <c r="A237" s="32"/>
      <c r="B237" s="32"/>
      <c r="C237" s="410">
        <f t="shared" si="71"/>
        <v>216</v>
      </c>
      <c r="D237" s="424"/>
      <c r="E237" s="424"/>
      <c r="F237" s="424"/>
      <c r="G237" s="410"/>
      <c r="H237" s="410"/>
      <c r="I237" s="413" t="str">
        <f t="shared" si="55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56"/>
        <v>-</v>
      </c>
      <c r="M237" s="425"/>
      <c r="N237" s="425"/>
      <c r="O237" s="160" t="str">
        <f t="shared" si="57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58"/>
        <v>OK</v>
      </c>
      <c r="AI237" s="22">
        <f t="shared" si="59"/>
        <v>0</v>
      </c>
      <c r="AJ237" s="22">
        <f t="shared" si="60"/>
        <v>0</v>
      </c>
      <c r="AK237" s="22">
        <f t="shared" si="61"/>
        <v>0</v>
      </c>
      <c r="AL237" s="22">
        <f t="shared" si="62"/>
        <v>0</v>
      </c>
      <c r="AM237" s="22">
        <f t="shared" si="63"/>
        <v>0</v>
      </c>
      <c r="AN237" s="22">
        <f t="shared" si="64"/>
        <v>0</v>
      </c>
      <c r="AO237" s="418" t="b">
        <f t="shared" si="65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66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67"/>
        <v>0</v>
      </c>
      <c r="AW237" s="67">
        <f t="shared" si="68"/>
        <v>0</v>
      </c>
      <c r="AX237" s="397">
        <f t="shared" si="69"/>
        <v>0</v>
      </c>
      <c r="AY237" s="32"/>
      <c r="AZ237" s="32"/>
      <c r="BA237" s="423" t="str">
        <f t="shared" si="70"/>
        <v xml:space="preserve"> </v>
      </c>
    </row>
    <row r="238" spans="1:53" s="339" customFormat="1" ht="15" x14ac:dyDescent="0.2">
      <c r="A238" s="32"/>
      <c r="B238" s="32"/>
      <c r="C238" s="410">
        <f t="shared" si="71"/>
        <v>217</v>
      </c>
      <c r="D238" s="424"/>
      <c r="E238" s="424"/>
      <c r="F238" s="424"/>
      <c r="G238" s="410"/>
      <c r="H238" s="410"/>
      <c r="I238" s="413" t="str">
        <f t="shared" si="55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56"/>
        <v>-</v>
      </c>
      <c r="M238" s="425"/>
      <c r="N238" s="425"/>
      <c r="O238" s="160" t="str">
        <f t="shared" si="57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58"/>
        <v>OK</v>
      </c>
      <c r="AI238" s="22">
        <f t="shared" si="59"/>
        <v>0</v>
      </c>
      <c r="AJ238" s="22">
        <f t="shared" si="60"/>
        <v>0</v>
      </c>
      <c r="AK238" s="22">
        <f t="shared" si="61"/>
        <v>0</v>
      </c>
      <c r="AL238" s="22">
        <f t="shared" si="62"/>
        <v>0</v>
      </c>
      <c r="AM238" s="22">
        <f t="shared" si="63"/>
        <v>0</v>
      </c>
      <c r="AN238" s="22">
        <f t="shared" si="64"/>
        <v>0</v>
      </c>
      <c r="AO238" s="418" t="b">
        <f t="shared" si="65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66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67"/>
        <v>0</v>
      </c>
      <c r="AW238" s="67">
        <f t="shared" si="68"/>
        <v>0</v>
      </c>
      <c r="AX238" s="397">
        <f t="shared" si="69"/>
        <v>0</v>
      </c>
      <c r="AY238" s="32"/>
      <c r="AZ238" s="32"/>
      <c r="BA238" s="423" t="str">
        <f t="shared" si="70"/>
        <v xml:space="preserve"> </v>
      </c>
    </row>
    <row r="239" spans="1:53" s="339" customFormat="1" ht="15" x14ac:dyDescent="0.2">
      <c r="A239" s="32"/>
      <c r="B239" s="32"/>
      <c r="C239" s="410">
        <f t="shared" si="71"/>
        <v>218</v>
      </c>
      <c r="D239" s="424"/>
      <c r="E239" s="424"/>
      <c r="F239" s="424"/>
      <c r="G239" s="410"/>
      <c r="H239" s="410"/>
      <c r="I239" s="413" t="str">
        <f t="shared" si="55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56"/>
        <v>-</v>
      </c>
      <c r="M239" s="425"/>
      <c r="N239" s="425"/>
      <c r="O239" s="160" t="str">
        <f t="shared" si="57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58"/>
        <v>OK</v>
      </c>
      <c r="AI239" s="22">
        <f t="shared" si="59"/>
        <v>0</v>
      </c>
      <c r="AJ239" s="22">
        <f t="shared" si="60"/>
        <v>0</v>
      </c>
      <c r="AK239" s="22">
        <f t="shared" si="61"/>
        <v>0</v>
      </c>
      <c r="AL239" s="22">
        <f t="shared" si="62"/>
        <v>0</v>
      </c>
      <c r="AM239" s="22">
        <f t="shared" si="63"/>
        <v>0</v>
      </c>
      <c r="AN239" s="22">
        <f t="shared" si="64"/>
        <v>0</v>
      </c>
      <c r="AO239" s="418" t="b">
        <f t="shared" si="65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66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67"/>
        <v>0</v>
      </c>
      <c r="AW239" s="67">
        <f t="shared" si="68"/>
        <v>0</v>
      </c>
      <c r="AX239" s="397">
        <f t="shared" si="69"/>
        <v>0</v>
      </c>
      <c r="AY239" s="32"/>
      <c r="AZ239" s="32"/>
      <c r="BA239" s="423" t="str">
        <f t="shared" si="70"/>
        <v xml:space="preserve"> </v>
      </c>
    </row>
    <row r="240" spans="1:53" s="339" customFormat="1" ht="15" x14ac:dyDescent="0.2">
      <c r="A240" s="32"/>
      <c r="B240" s="32"/>
      <c r="C240" s="410">
        <f t="shared" si="71"/>
        <v>219</v>
      </c>
      <c r="D240" s="424"/>
      <c r="E240" s="424"/>
      <c r="F240" s="424"/>
      <c r="G240" s="410"/>
      <c r="H240" s="410"/>
      <c r="I240" s="413" t="str">
        <f t="shared" si="55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56"/>
        <v>-</v>
      </c>
      <c r="M240" s="425"/>
      <c r="N240" s="425"/>
      <c r="O240" s="160" t="str">
        <f t="shared" si="57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58"/>
        <v>OK</v>
      </c>
      <c r="AI240" s="22">
        <f t="shared" si="59"/>
        <v>0</v>
      </c>
      <c r="AJ240" s="22">
        <f t="shared" si="60"/>
        <v>0</v>
      </c>
      <c r="AK240" s="22">
        <f t="shared" si="61"/>
        <v>0</v>
      </c>
      <c r="AL240" s="22">
        <f t="shared" si="62"/>
        <v>0</v>
      </c>
      <c r="AM240" s="22">
        <f t="shared" si="63"/>
        <v>0</v>
      </c>
      <c r="AN240" s="22">
        <f t="shared" si="64"/>
        <v>0</v>
      </c>
      <c r="AO240" s="418" t="b">
        <f t="shared" si="65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66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67"/>
        <v>0</v>
      </c>
      <c r="AW240" s="67">
        <f t="shared" si="68"/>
        <v>0</v>
      </c>
      <c r="AX240" s="397">
        <f t="shared" si="69"/>
        <v>0</v>
      </c>
      <c r="AY240" s="32"/>
      <c r="AZ240" s="32"/>
      <c r="BA240" s="423" t="str">
        <f t="shared" si="70"/>
        <v xml:space="preserve"> </v>
      </c>
    </row>
    <row r="241" spans="1:53" s="339" customFormat="1" ht="15" x14ac:dyDescent="0.2">
      <c r="A241" s="32"/>
      <c r="B241" s="32"/>
      <c r="C241" s="410">
        <f t="shared" si="71"/>
        <v>220</v>
      </c>
      <c r="D241" s="424"/>
      <c r="E241" s="424"/>
      <c r="F241" s="424"/>
      <c r="G241" s="410"/>
      <c r="H241" s="410"/>
      <c r="I241" s="413" t="str">
        <f t="shared" si="55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56"/>
        <v>-</v>
      </c>
      <c r="M241" s="425"/>
      <c r="N241" s="425"/>
      <c r="O241" s="160" t="str">
        <f t="shared" si="57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58"/>
        <v>OK</v>
      </c>
      <c r="AI241" s="22">
        <f t="shared" si="59"/>
        <v>0</v>
      </c>
      <c r="AJ241" s="22">
        <f t="shared" si="60"/>
        <v>0</v>
      </c>
      <c r="AK241" s="22">
        <f t="shared" si="61"/>
        <v>0</v>
      </c>
      <c r="AL241" s="22">
        <f t="shared" si="62"/>
        <v>0</v>
      </c>
      <c r="AM241" s="22">
        <f t="shared" si="63"/>
        <v>0</v>
      </c>
      <c r="AN241" s="22">
        <f t="shared" si="64"/>
        <v>0</v>
      </c>
      <c r="AO241" s="418" t="b">
        <f t="shared" si="65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66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67"/>
        <v>0</v>
      </c>
      <c r="AW241" s="67">
        <f t="shared" si="68"/>
        <v>0</v>
      </c>
      <c r="AX241" s="397">
        <f t="shared" si="69"/>
        <v>0</v>
      </c>
      <c r="AY241" s="32"/>
      <c r="AZ241" s="32"/>
      <c r="BA241" s="423" t="str">
        <f t="shared" si="70"/>
        <v xml:space="preserve"> </v>
      </c>
    </row>
    <row r="242" spans="1:53" s="339" customFormat="1" ht="15" x14ac:dyDescent="0.2">
      <c r="A242" s="32"/>
      <c r="B242" s="32"/>
      <c r="C242" s="410">
        <f t="shared" si="71"/>
        <v>221</v>
      </c>
      <c r="D242" s="424"/>
      <c r="E242" s="424"/>
      <c r="F242" s="424"/>
      <c r="G242" s="410"/>
      <c r="H242" s="410"/>
      <c r="I242" s="413" t="str">
        <f t="shared" si="55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56"/>
        <v>-</v>
      </c>
      <c r="M242" s="425"/>
      <c r="N242" s="425"/>
      <c r="O242" s="160" t="str">
        <f t="shared" si="57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58"/>
        <v>OK</v>
      </c>
      <c r="AI242" s="22">
        <f t="shared" si="59"/>
        <v>0</v>
      </c>
      <c r="AJ242" s="22">
        <f t="shared" si="60"/>
        <v>0</v>
      </c>
      <c r="AK242" s="22">
        <f t="shared" si="61"/>
        <v>0</v>
      </c>
      <c r="AL242" s="22">
        <f t="shared" si="62"/>
        <v>0</v>
      </c>
      <c r="AM242" s="22">
        <f t="shared" si="63"/>
        <v>0</v>
      </c>
      <c r="AN242" s="22">
        <f t="shared" si="64"/>
        <v>0</v>
      </c>
      <c r="AO242" s="418" t="b">
        <f t="shared" si="65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66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67"/>
        <v>0</v>
      </c>
      <c r="AW242" s="67">
        <f t="shared" si="68"/>
        <v>0</v>
      </c>
      <c r="AX242" s="397">
        <f t="shared" si="69"/>
        <v>0</v>
      </c>
      <c r="AY242" s="32"/>
      <c r="AZ242" s="32"/>
      <c r="BA242" s="423" t="str">
        <f t="shared" si="70"/>
        <v xml:space="preserve"> </v>
      </c>
    </row>
    <row r="243" spans="1:53" s="339" customFormat="1" ht="15" x14ac:dyDescent="0.2">
      <c r="A243" s="32"/>
      <c r="B243" s="32"/>
      <c r="C243" s="410">
        <f t="shared" si="71"/>
        <v>222</v>
      </c>
      <c r="D243" s="424"/>
      <c r="E243" s="424"/>
      <c r="F243" s="424"/>
      <c r="G243" s="410"/>
      <c r="H243" s="410"/>
      <c r="I243" s="413" t="str">
        <f t="shared" si="55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56"/>
        <v>-</v>
      </c>
      <c r="M243" s="425"/>
      <c r="N243" s="425"/>
      <c r="O243" s="160" t="str">
        <f t="shared" si="57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58"/>
        <v>OK</v>
      </c>
      <c r="AI243" s="22">
        <f t="shared" si="59"/>
        <v>0</v>
      </c>
      <c r="AJ243" s="22">
        <f t="shared" si="60"/>
        <v>0</v>
      </c>
      <c r="AK243" s="22">
        <f t="shared" si="61"/>
        <v>0</v>
      </c>
      <c r="AL243" s="22">
        <f t="shared" si="62"/>
        <v>0</v>
      </c>
      <c r="AM243" s="22">
        <f t="shared" si="63"/>
        <v>0</v>
      </c>
      <c r="AN243" s="22">
        <f t="shared" si="64"/>
        <v>0</v>
      </c>
      <c r="AO243" s="418" t="b">
        <f t="shared" si="65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66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67"/>
        <v>0</v>
      </c>
      <c r="AW243" s="67">
        <f t="shared" si="68"/>
        <v>0</v>
      </c>
      <c r="AX243" s="397">
        <f t="shared" si="69"/>
        <v>0</v>
      </c>
      <c r="AY243" s="32"/>
      <c r="AZ243" s="32"/>
      <c r="BA243" s="423" t="str">
        <f t="shared" si="70"/>
        <v xml:space="preserve"> </v>
      </c>
    </row>
    <row r="244" spans="1:53" s="339" customFormat="1" ht="15" x14ac:dyDescent="0.2">
      <c r="A244" s="32"/>
      <c r="B244" s="32"/>
      <c r="C244" s="410">
        <f t="shared" si="71"/>
        <v>223</v>
      </c>
      <c r="D244" s="424"/>
      <c r="E244" s="424"/>
      <c r="F244" s="424"/>
      <c r="G244" s="410"/>
      <c r="H244" s="410"/>
      <c r="I244" s="413" t="str">
        <f t="shared" si="55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56"/>
        <v>-</v>
      </c>
      <c r="M244" s="425"/>
      <c r="N244" s="425"/>
      <c r="O244" s="160" t="str">
        <f t="shared" si="57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58"/>
        <v>OK</v>
      </c>
      <c r="AI244" s="22">
        <f t="shared" si="59"/>
        <v>0</v>
      </c>
      <c r="AJ244" s="22">
        <f t="shared" si="60"/>
        <v>0</v>
      </c>
      <c r="AK244" s="22">
        <f t="shared" si="61"/>
        <v>0</v>
      </c>
      <c r="AL244" s="22">
        <f t="shared" si="62"/>
        <v>0</v>
      </c>
      <c r="AM244" s="22">
        <f t="shared" si="63"/>
        <v>0</v>
      </c>
      <c r="AN244" s="22">
        <f t="shared" si="64"/>
        <v>0</v>
      </c>
      <c r="AO244" s="418" t="b">
        <f t="shared" si="65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66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67"/>
        <v>0</v>
      </c>
      <c r="AW244" s="67">
        <f t="shared" si="68"/>
        <v>0</v>
      </c>
      <c r="AX244" s="397">
        <f t="shared" si="69"/>
        <v>0</v>
      </c>
      <c r="AY244" s="32"/>
      <c r="AZ244" s="32"/>
      <c r="BA244" s="423" t="str">
        <f t="shared" si="70"/>
        <v xml:space="preserve"> </v>
      </c>
    </row>
    <row r="245" spans="1:53" s="339" customFormat="1" ht="15" x14ac:dyDescent="0.2">
      <c r="A245" s="32"/>
      <c r="B245" s="32"/>
      <c r="C245" s="410">
        <f t="shared" si="71"/>
        <v>224</v>
      </c>
      <c r="D245" s="424"/>
      <c r="E245" s="424"/>
      <c r="F245" s="424"/>
      <c r="G245" s="410"/>
      <c r="H245" s="410"/>
      <c r="I245" s="413" t="str">
        <f t="shared" si="55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56"/>
        <v>-</v>
      </c>
      <c r="M245" s="425"/>
      <c r="N245" s="425"/>
      <c r="O245" s="160" t="str">
        <f t="shared" si="57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58"/>
        <v>OK</v>
      </c>
      <c r="AI245" s="22">
        <f t="shared" si="59"/>
        <v>0</v>
      </c>
      <c r="AJ245" s="22">
        <f t="shared" si="60"/>
        <v>0</v>
      </c>
      <c r="AK245" s="22">
        <f t="shared" si="61"/>
        <v>0</v>
      </c>
      <c r="AL245" s="22">
        <f t="shared" si="62"/>
        <v>0</v>
      </c>
      <c r="AM245" s="22">
        <f t="shared" si="63"/>
        <v>0</v>
      </c>
      <c r="AN245" s="22">
        <f t="shared" si="64"/>
        <v>0</v>
      </c>
      <c r="AO245" s="418" t="b">
        <f t="shared" si="65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66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67"/>
        <v>0</v>
      </c>
      <c r="AW245" s="67">
        <f t="shared" si="68"/>
        <v>0</v>
      </c>
      <c r="AX245" s="397">
        <f t="shared" si="69"/>
        <v>0</v>
      </c>
      <c r="AY245" s="32"/>
      <c r="AZ245" s="32"/>
      <c r="BA245" s="423" t="str">
        <f t="shared" si="70"/>
        <v xml:space="preserve"> </v>
      </c>
    </row>
    <row r="246" spans="1:53" s="339" customFormat="1" ht="15" x14ac:dyDescent="0.2">
      <c r="A246" s="32"/>
      <c r="B246" s="32"/>
      <c r="C246" s="410">
        <f t="shared" si="71"/>
        <v>225</v>
      </c>
      <c r="D246" s="424"/>
      <c r="E246" s="424"/>
      <c r="F246" s="424"/>
      <c r="G246" s="410"/>
      <c r="H246" s="410"/>
      <c r="I246" s="413" t="str">
        <f t="shared" si="55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56"/>
        <v>-</v>
      </c>
      <c r="M246" s="425"/>
      <c r="N246" s="425"/>
      <c r="O246" s="160" t="str">
        <f t="shared" si="57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58"/>
        <v>OK</v>
      </c>
      <c r="AI246" s="22">
        <f t="shared" si="59"/>
        <v>0</v>
      </c>
      <c r="AJ246" s="22">
        <f t="shared" si="60"/>
        <v>0</v>
      </c>
      <c r="AK246" s="22">
        <f t="shared" si="61"/>
        <v>0</v>
      </c>
      <c r="AL246" s="22">
        <f t="shared" si="62"/>
        <v>0</v>
      </c>
      <c r="AM246" s="22">
        <f t="shared" si="63"/>
        <v>0</v>
      </c>
      <c r="AN246" s="22">
        <f t="shared" si="64"/>
        <v>0</v>
      </c>
      <c r="AO246" s="418" t="b">
        <f t="shared" si="65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66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67"/>
        <v>0</v>
      </c>
      <c r="AW246" s="67">
        <f t="shared" si="68"/>
        <v>0</v>
      </c>
      <c r="AX246" s="397">
        <f t="shared" si="69"/>
        <v>0</v>
      </c>
      <c r="AY246" s="32"/>
      <c r="AZ246" s="32"/>
      <c r="BA246" s="423" t="str">
        <f t="shared" si="70"/>
        <v xml:space="preserve"> </v>
      </c>
    </row>
    <row r="247" spans="1:53" s="339" customFormat="1" ht="15" x14ac:dyDescent="0.2">
      <c r="A247" s="32"/>
      <c r="B247" s="32"/>
      <c r="C247" s="410">
        <f t="shared" si="71"/>
        <v>226</v>
      </c>
      <c r="D247" s="424"/>
      <c r="E247" s="424"/>
      <c r="F247" s="424"/>
      <c r="G247" s="410"/>
      <c r="H247" s="410"/>
      <c r="I247" s="413" t="str">
        <f t="shared" si="55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56"/>
        <v>-</v>
      </c>
      <c r="M247" s="425"/>
      <c r="N247" s="425"/>
      <c r="O247" s="160" t="str">
        <f t="shared" si="57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58"/>
        <v>OK</v>
      </c>
      <c r="AI247" s="22">
        <f t="shared" si="59"/>
        <v>0</v>
      </c>
      <c r="AJ247" s="22">
        <f t="shared" si="60"/>
        <v>0</v>
      </c>
      <c r="AK247" s="22">
        <f t="shared" si="61"/>
        <v>0</v>
      </c>
      <c r="AL247" s="22">
        <f t="shared" si="62"/>
        <v>0</v>
      </c>
      <c r="AM247" s="22">
        <f t="shared" si="63"/>
        <v>0</v>
      </c>
      <c r="AN247" s="22">
        <f t="shared" si="64"/>
        <v>0</v>
      </c>
      <c r="AO247" s="418" t="b">
        <f t="shared" si="65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66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67"/>
        <v>0</v>
      </c>
      <c r="AW247" s="67">
        <f t="shared" si="68"/>
        <v>0</v>
      </c>
      <c r="AX247" s="397">
        <f t="shared" si="69"/>
        <v>0</v>
      </c>
      <c r="AY247" s="32"/>
      <c r="AZ247" s="32"/>
      <c r="BA247" s="423" t="str">
        <f t="shared" si="70"/>
        <v xml:space="preserve"> </v>
      </c>
    </row>
    <row r="248" spans="1:53" s="339" customFormat="1" ht="15" x14ac:dyDescent="0.2">
      <c r="A248" s="32"/>
      <c r="B248" s="32"/>
      <c r="C248" s="410">
        <f t="shared" si="71"/>
        <v>227</v>
      </c>
      <c r="D248" s="424"/>
      <c r="E248" s="424"/>
      <c r="F248" s="424"/>
      <c r="G248" s="410"/>
      <c r="H248" s="410"/>
      <c r="I248" s="413" t="str">
        <f t="shared" si="55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56"/>
        <v>-</v>
      </c>
      <c r="M248" s="425"/>
      <c r="N248" s="425"/>
      <c r="O248" s="160" t="str">
        <f t="shared" si="57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58"/>
        <v>OK</v>
      </c>
      <c r="AI248" s="22">
        <f t="shared" si="59"/>
        <v>0</v>
      </c>
      <c r="AJ248" s="22">
        <f t="shared" si="60"/>
        <v>0</v>
      </c>
      <c r="AK248" s="22">
        <f t="shared" si="61"/>
        <v>0</v>
      </c>
      <c r="AL248" s="22">
        <f t="shared" si="62"/>
        <v>0</v>
      </c>
      <c r="AM248" s="22">
        <f t="shared" si="63"/>
        <v>0</v>
      </c>
      <c r="AN248" s="22">
        <f t="shared" si="64"/>
        <v>0</v>
      </c>
      <c r="AO248" s="418" t="b">
        <f t="shared" si="65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66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67"/>
        <v>0</v>
      </c>
      <c r="AW248" s="67">
        <f t="shared" si="68"/>
        <v>0</v>
      </c>
      <c r="AX248" s="397">
        <f t="shared" si="69"/>
        <v>0</v>
      </c>
      <c r="AY248" s="32"/>
      <c r="AZ248" s="32"/>
      <c r="BA248" s="423" t="str">
        <f t="shared" si="70"/>
        <v xml:space="preserve"> </v>
      </c>
    </row>
    <row r="249" spans="1:53" s="339" customFormat="1" ht="15" x14ac:dyDescent="0.2">
      <c r="A249" s="32"/>
      <c r="B249" s="32"/>
      <c r="C249" s="410">
        <f t="shared" si="71"/>
        <v>228</v>
      </c>
      <c r="D249" s="424"/>
      <c r="E249" s="424"/>
      <c r="F249" s="424"/>
      <c r="G249" s="410"/>
      <c r="H249" s="410"/>
      <c r="I249" s="413" t="str">
        <f t="shared" si="55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56"/>
        <v>-</v>
      </c>
      <c r="M249" s="425"/>
      <c r="N249" s="425"/>
      <c r="O249" s="160" t="str">
        <f t="shared" si="57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58"/>
        <v>OK</v>
      </c>
      <c r="AI249" s="22">
        <f t="shared" si="59"/>
        <v>0</v>
      </c>
      <c r="AJ249" s="22">
        <f t="shared" si="60"/>
        <v>0</v>
      </c>
      <c r="AK249" s="22">
        <f t="shared" si="61"/>
        <v>0</v>
      </c>
      <c r="AL249" s="22">
        <f t="shared" si="62"/>
        <v>0</v>
      </c>
      <c r="AM249" s="22">
        <f t="shared" si="63"/>
        <v>0</v>
      </c>
      <c r="AN249" s="22">
        <f t="shared" si="64"/>
        <v>0</v>
      </c>
      <c r="AO249" s="418" t="b">
        <f t="shared" si="65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66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67"/>
        <v>0</v>
      </c>
      <c r="AW249" s="67">
        <f t="shared" si="68"/>
        <v>0</v>
      </c>
      <c r="AX249" s="397">
        <f t="shared" si="69"/>
        <v>0</v>
      </c>
      <c r="AY249" s="32"/>
      <c r="AZ249" s="32"/>
      <c r="BA249" s="423" t="str">
        <f t="shared" si="70"/>
        <v xml:space="preserve"> </v>
      </c>
    </row>
    <row r="250" spans="1:53" s="339" customFormat="1" ht="15" x14ac:dyDescent="0.2">
      <c r="A250" s="32"/>
      <c r="B250" s="32"/>
      <c r="C250" s="410">
        <f t="shared" si="71"/>
        <v>229</v>
      </c>
      <c r="D250" s="424"/>
      <c r="E250" s="424"/>
      <c r="F250" s="424"/>
      <c r="G250" s="410"/>
      <c r="H250" s="410"/>
      <c r="I250" s="413" t="str">
        <f t="shared" si="55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56"/>
        <v>-</v>
      </c>
      <c r="M250" s="425"/>
      <c r="N250" s="425"/>
      <c r="O250" s="160" t="str">
        <f t="shared" si="57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58"/>
        <v>OK</v>
      </c>
      <c r="AI250" s="22">
        <f t="shared" si="59"/>
        <v>0</v>
      </c>
      <c r="AJ250" s="22">
        <f t="shared" si="60"/>
        <v>0</v>
      </c>
      <c r="AK250" s="22">
        <f t="shared" si="61"/>
        <v>0</v>
      </c>
      <c r="AL250" s="22">
        <f t="shared" si="62"/>
        <v>0</v>
      </c>
      <c r="AM250" s="22">
        <f t="shared" si="63"/>
        <v>0</v>
      </c>
      <c r="AN250" s="22">
        <f t="shared" si="64"/>
        <v>0</v>
      </c>
      <c r="AO250" s="418" t="b">
        <f t="shared" si="65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66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67"/>
        <v>0</v>
      </c>
      <c r="AW250" s="67">
        <f t="shared" si="68"/>
        <v>0</v>
      </c>
      <c r="AX250" s="397">
        <f t="shared" si="69"/>
        <v>0</v>
      </c>
      <c r="AY250" s="32"/>
      <c r="AZ250" s="32"/>
      <c r="BA250" s="423" t="str">
        <f t="shared" si="70"/>
        <v xml:space="preserve"> </v>
      </c>
    </row>
    <row r="251" spans="1:53" s="339" customFormat="1" ht="15" x14ac:dyDescent="0.2">
      <c r="A251" s="32"/>
      <c r="B251" s="32"/>
      <c r="C251" s="410">
        <f t="shared" si="71"/>
        <v>230</v>
      </c>
      <c r="D251" s="424"/>
      <c r="E251" s="424"/>
      <c r="F251" s="424"/>
      <c r="G251" s="410"/>
      <c r="H251" s="410"/>
      <c r="I251" s="413" t="str">
        <f t="shared" si="55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56"/>
        <v>-</v>
      </c>
      <c r="M251" s="425"/>
      <c r="N251" s="425"/>
      <c r="O251" s="160" t="str">
        <f t="shared" si="57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58"/>
        <v>OK</v>
      </c>
      <c r="AI251" s="22">
        <f t="shared" si="59"/>
        <v>0</v>
      </c>
      <c r="AJ251" s="22">
        <f t="shared" si="60"/>
        <v>0</v>
      </c>
      <c r="AK251" s="22">
        <f t="shared" si="61"/>
        <v>0</v>
      </c>
      <c r="AL251" s="22">
        <f t="shared" si="62"/>
        <v>0</v>
      </c>
      <c r="AM251" s="22">
        <f t="shared" si="63"/>
        <v>0</v>
      </c>
      <c r="AN251" s="22">
        <f t="shared" si="64"/>
        <v>0</v>
      </c>
      <c r="AO251" s="418" t="b">
        <f t="shared" si="65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66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67"/>
        <v>0</v>
      </c>
      <c r="AW251" s="67">
        <f t="shared" si="68"/>
        <v>0</v>
      </c>
      <c r="AX251" s="397">
        <f t="shared" si="69"/>
        <v>0</v>
      </c>
      <c r="AY251" s="32"/>
      <c r="AZ251" s="32"/>
      <c r="BA251" s="423" t="str">
        <f t="shared" si="70"/>
        <v xml:space="preserve"> </v>
      </c>
    </row>
    <row r="252" spans="1:53" s="339" customFormat="1" ht="15" x14ac:dyDescent="0.2">
      <c r="A252" s="32"/>
      <c r="B252" s="32"/>
      <c r="C252" s="410">
        <f t="shared" si="71"/>
        <v>231</v>
      </c>
      <c r="D252" s="424"/>
      <c r="E252" s="424"/>
      <c r="F252" s="424"/>
      <c r="G252" s="410"/>
      <c r="H252" s="410"/>
      <c r="I252" s="413" t="str">
        <f t="shared" si="55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56"/>
        <v>-</v>
      </c>
      <c r="M252" s="425"/>
      <c r="N252" s="425"/>
      <c r="O252" s="160" t="str">
        <f t="shared" si="57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58"/>
        <v>OK</v>
      </c>
      <c r="AI252" s="22">
        <f t="shared" si="59"/>
        <v>0</v>
      </c>
      <c r="AJ252" s="22">
        <f t="shared" si="60"/>
        <v>0</v>
      </c>
      <c r="AK252" s="22">
        <f t="shared" si="61"/>
        <v>0</v>
      </c>
      <c r="AL252" s="22">
        <f t="shared" si="62"/>
        <v>0</v>
      </c>
      <c r="AM252" s="22">
        <f t="shared" si="63"/>
        <v>0</v>
      </c>
      <c r="AN252" s="22">
        <f t="shared" si="64"/>
        <v>0</v>
      </c>
      <c r="AO252" s="418" t="b">
        <f t="shared" si="65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66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67"/>
        <v>0</v>
      </c>
      <c r="AW252" s="67">
        <f t="shared" si="68"/>
        <v>0</v>
      </c>
      <c r="AX252" s="397">
        <f t="shared" si="69"/>
        <v>0</v>
      </c>
      <c r="AY252" s="32"/>
      <c r="AZ252" s="32"/>
      <c r="BA252" s="423" t="str">
        <f t="shared" si="70"/>
        <v xml:space="preserve"> </v>
      </c>
    </row>
    <row r="253" spans="1:53" s="339" customFormat="1" ht="15" x14ac:dyDescent="0.2">
      <c r="A253" s="32"/>
      <c r="B253" s="32"/>
      <c r="C253" s="410">
        <f t="shared" si="71"/>
        <v>232</v>
      </c>
      <c r="D253" s="424"/>
      <c r="E253" s="424"/>
      <c r="F253" s="424"/>
      <c r="G253" s="410"/>
      <c r="H253" s="410"/>
      <c r="I253" s="413" t="str">
        <f t="shared" si="55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56"/>
        <v>-</v>
      </c>
      <c r="M253" s="425"/>
      <c r="N253" s="425"/>
      <c r="O253" s="160" t="str">
        <f t="shared" si="57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58"/>
        <v>OK</v>
      </c>
      <c r="AI253" s="22">
        <f t="shared" si="59"/>
        <v>0</v>
      </c>
      <c r="AJ253" s="22">
        <f t="shared" si="60"/>
        <v>0</v>
      </c>
      <c r="AK253" s="22">
        <f t="shared" si="61"/>
        <v>0</v>
      </c>
      <c r="AL253" s="22">
        <f t="shared" si="62"/>
        <v>0</v>
      </c>
      <c r="AM253" s="22">
        <f t="shared" si="63"/>
        <v>0</v>
      </c>
      <c r="AN253" s="22">
        <f t="shared" si="64"/>
        <v>0</v>
      </c>
      <c r="AO253" s="418" t="b">
        <f t="shared" si="65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66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67"/>
        <v>0</v>
      </c>
      <c r="AW253" s="67">
        <f t="shared" si="68"/>
        <v>0</v>
      </c>
      <c r="AX253" s="397">
        <f t="shared" si="69"/>
        <v>0</v>
      </c>
      <c r="AY253" s="32"/>
      <c r="AZ253" s="32"/>
      <c r="BA253" s="423" t="str">
        <f t="shared" si="70"/>
        <v xml:space="preserve"> </v>
      </c>
    </row>
    <row r="254" spans="1:53" s="339" customFormat="1" ht="15" x14ac:dyDescent="0.2">
      <c r="A254" s="32"/>
      <c r="B254" s="32"/>
      <c r="C254" s="410">
        <f t="shared" si="71"/>
        <v>233</v>
      </c>
      <c r="D254" s="424"/>
      <c r="E254" s="424"/>
      <c r="F254" s="424"/>
      <c r="G254" s="410"/>
      <c r="H254" s="410"/>
      <c r="I254" s="413" t="str">
        <f t="shared" ref="I254:I317" si="72">IF(K254="s",A254*B254,"-")</f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ref="L254:L317" si="73">IF(K254="s",AT254,AP254)</f>
        <v>-</v>
      </c>
      <c r="M254" s="425"/>
      <c r="N254" s="425"/>
      <c r="O254" s="160" t="str">
        <f t="shared" ref="O254:O317" si="74">IF(K254="S",IF(D254&lt;E254,E254,D254),"-")</f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ref="AH254:AH317" si="75">IF(F254&gt;(A254*12),"error","OK")</f>
        <v>OK</v>
      </c>
      <c r="AI254" s="22">
        <f t="shared" ref="AI254:AI317" si="76">IF(O254="-",0,IF(O254&gt;7.999,1,0))</f>
        <v>0</v>
      </c>
      <c r="AJ254" s="22">
        <f t="shared" ref="AJ254:AJ317" si="77">IF(O254&lt;8,IF(O254&gt;3.999,1,0),0)</f>
        <v>0</v>
      </c>
      <c r="AK254" s="22">
        <f t="shared" ref="AK254:AK317" si="78">IF(O254&lt;4,IF(O254&gt;0,1,0),0)</f>
        <v>0</v>
      </c>
      <c r="AL254" s="22">
        <f t="shared" ref="AL254:AL317" si="79">IF(K254="S",1,0)</f>
        <v>0</v>
      </c>
      <c r="AM254" s="22">
        <f t="shared" ref="AM254:AM317" si="80">IF(K254="C",1,0)</f>
        <v>0</v>
      </c>
      <c r="AN254" s="22">
        <f t="shared" ref="AN254:AN317" si="81">IF(K254="c",F254/12,0)</f>
        <v>0</v>
      </c>
      <c r="AO254" s="418" t="b">
        <f t="shared" ref="AO254:AO317" si="82">IF(K254="s",IF(A254&gt;B254,A254,B254))</f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ref="AR254:AR317" si="83">IF(K254="s",J254,"-")</f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67"/>
        <v>0</v>
      </c>
      <c r="AW254" s="67">
        <f t="shared" si="68"/>
        <v>0</v>
      </c>
      <c r="AX254" s="397">
        <f t="shared" si="69"/>
        <v>0</v>
      </c>
      <c r="AY254" s="32"/>
      <c r="AZ254" s="32"/>
      <c r="BA254" s="423" t="str">
        <f t="shared" si="70"/>
        <v xml:space="preserve"> </v>
      </c>
    </row>
    <row r="255" spans="1:53" s="339" customFormat="1" ht="15" x14ac:dyDescent="0.2">
      <c r="A255" s="32"/>
      <c r="B255" s="32"/>
      <c r="C255" s="410">
        <f t="shared" si="71"/>
        <v>234</v>
      </c>
      <c r="D255" s="424"/>
      <c r="E255" s="424"/>
      <c r="F255" s="424"/>
      <c r="G255" s="410"/>
      <c r="H255" s="410"/>
      <c r="I255" s="413" t="str">
        <f t="shared" si="72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73"/>
        <v>-</v>
      </c>
      <c r="M255" s="425"/>
      <c r="N255" s="425"/>
      <c r="O255" s="160" t="str">
        <f t="shared" si="74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75"/>
        <v>OK</v>
      </c>
      <c r="AI255" s="22">
        <f t="shared" si="76"/>
        <v>0</v>
      </c>
      <c r="AJ255" s="22">
        <f t="shared" si="77"/>
        <v>0</v>
      </c>
      <c r="AK255" s="22">
        <f t="shared" si="78"/>
        <v>0</v>
      </c>
      <c r="AL255" s="22">
        <f t="shared" si="79"/>
        <v>0</v>
      </c>
      <c r="AM255" s="22">
        <f t="shared" si="80"/>
        <v>0</v>
      </c>
      <c r="AN255" s="22">
        <f t="shared" si="81"/>
        <v>0</v>
      </c>
      <c r="AO255" s="418" t="b">
        <f t="shared" si="82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83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ref="AV255:AV318" si="84">IF(AI255=1,AT255,0)</f>
        <v>0</v>
      </c>
      <c r="AW255" s="67">
        <f t="shared" ref="AW255:AW318" si="85">IF(AJ255=1,AT255,0)</f>
        <v>0</v>
      </c>
      <c r="AX255" s="397">
        <f t="shared" ref="AX255:AX318" si="86">IF(AK255=1,AT255,0)</f>
        <v>0</v>
      </c>
      <c r="AY255" s="32"/>
      <c r="AZ255" s="32"/>
      <c r="BA255" s="423" t="str">
        <f t="shared" ref="BA255:BA318" si="87">IF(BB255="s",(AV255+AW255)/16*AX255/12," ")</f>
        <v xml:space="preserve"> </v>
      </c>
    </row>
    <row r="256" spans="1:53" s="339" customFormat="1" ht="15" x14ac:dyDescent="0.2">
      <c r="A256" s="32"/>
      <c r="B256" s="32"/>
      <c r="C256" s="410">
        <f t="shared" ref="C256:C319" si="88">C255+1</f>
        <v>235</v>
      </c>
      <c r="D256" s="424"/>
      <c r="E256" s="424"/>
      <c r="F256" s="424"/>
      <c r="G256" s="410"/>
      <c r="H256" s="410"/>
      <c r="I256" s="413" t="str">
        <f t="shared" si="72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73"/>
        <v>-</v>
      </c>
      <c r="M256" s="425"/>
      <c r="N256" s="425"/>
      <c r="O256" s="160" t="str">
        <f t="shared" si="74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75"/>
        <v>OK</v>
      </c>
      <c r="AI256" s="22">
        <f t="shared" si="76"/>
        <v>0</v>
      </c>
      <c r="AJ256" s="22">
        <f t="shared" si="77"/>
        <v>0</v>
      </c>
      <c r="AK256" s="22">
        <f t="shared" si="78"/>
        <v>0</v>
      </c>
      <c r="AL256" s="22">
        <f t="shared" si="79"/>
        <v>0</v>
      </c>
      <c r="AM256" s="22">
        <f t="shared" si="80"/>
        <v>0</v>
      </c>
      <c r="AN256" s="22">
        <f t="shared" si="81"/>
        <v>0</v>
      </c>
      <c r="AO256" s="418" t="b">
        <f t="shared" si="82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83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84"/>
        <v>0</v>
      </c>
      <c r="AW256" s="67">
        <f t="shared" si="85"/>
        <v>0</v>
      </c>
      <c r="AX256" s="397">
        <f t="shared" si="86"/>
        <v>0</v>
      </c>
      <c r="AY256" s="32"/>
      <c r="AZ256" s="32"/>
      <c r="BA256" s="423" t="str">
        <f t="shared" si="87"/>
        <v xml:space="preserve"> </v>
      </c>
    </row>
    <row r="257" spans="1:53" s="339" customFormat="1" ht="15" x14ac:dyDescent="0.2">
      <c r="A257" s="32"/>
      <c r="B257" s="32"/>
      <c r="C257" s="410">
        <f t="shared" si="88"/>
        <v>236</v>
      </c>
      <c r="D257" s="424"/>
      <c r="E257" s="424"/>
      <c r="F257" s="424"/>
      <c r="G257" s="410"/>
      <c r="H257" s="410"/>
      <c r="I257" s="413" t="str">
        <f t="shared" si="72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73"/>
        <v>-</v>
      </c>
      <c r="M257" s="425"/>
      <c r="N257" s="425"/>
      <c r="O257" s="160" t="str">
        <f t="shared" si="74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75"/>
        <v>OK</v>
      </c>
      <c r="AI257" s="22">
        <f t="shared" si="76"/>
        <v>0</v>
      </c>
      <c r="AJ257" s="22">
        <f t="shared" si="77"/>
        <v>0</v>
      </c>
      <c r="AK257" s="22">
        <f t="shared" si="78"/>
        <v>0</v>
      </c>
      <c r="AL257" s="22">
        <f t="shared" si="79"/>
        <v>0</v>
      </c>
      <c r="AM257" s="22">
        <f t="shared" si="80"/>
        <v>0</v>
      </c>
      <c r="AN257" s="22">
        <f t="shared" si="81"/>
        <v>0</v>
      </c>
      <c r="AO257" s="418" t="b">
        <f t="shared" si="82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83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84"/>
        <v>0</v>
      </c>
      <c r="AW257" s="67">
        <f t="shared" si="85"/>
        <v>0</v>
      </c>
      <c r="AX257" s="397">
        <f t="shared" si="86"/>
        <v>0</v>
      </c>
      <c r="AY257" s="32"/>
      <c r="AZ257" s="32"/>
      <c r="BA257" s="423" t="str">
        <f t="shared" si="87"/>
        <v xml:space="preserve"> </v>
      </c>
    </row>
    <row r="258" spans="1:53" s="339" customFormat="1" ht="15" x14ac:dyDescent="0.2">
      <c r="A258" s="32"/>
      <c r="B258" s="32"/>
      <c r="C258" s="410">
        <f t="shared" si="88"/>
        <v>237</v>
      </c>
      <c r="D258" s="424"/>
      <c r="E258" s="424"/>
      <c r="F258" s="424"/>
      <c r="G258" s="410"/>
      <c r="H258" s="410"/>
      <c r="I258" s="413" t="str">
        <f t="shared" si="72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73"/>
        <v>-</v>
      </c>
      <c r="M258" s="425"/>
      <c r="N258" s="425"/>
      <c r="O258" s="160" t="str">
        <f t="shared" si="74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75"/>
        <v>OK</v>
      </c>
      <c r="AI258" s="22">
        <f t="shared" si="76"/>
        <v>0</v>
      </c>
      <c r="AJ258" s="22">
        <f t="shared" si="77"/>
        <v>0</v>
      </c>
      <c r="AK258" s="22">
        <f t="shared" si="78"/>
        <v>0</v>
      </c>
      <c r="AL258" s="22">
        <f t="shared" si="79"/>
        <v>0</v>
      </c>
      <c r="AM258" s="22">
        <f t="shared" si="80"/>
        <v>0</v>
      </c>
      <c r="AN258" s="22">
        <f t="shared" si="81"/>
        <v>0</v>
      </c>
      <c r="AO258" s="418" t="b">
        <f t="shared" si="82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83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84"/>
        <v>0</v>
      </c>
      <c r="AW258" s="67">
        <f t="shared" si="85"/>
        <v>0</v>
      </c>
      <c r="AX258" s="397">
        <f t="shared" si="86"/>
        <v>0</v>
      </c>
      <c r="AY258" s="32"/>
      <c r="AZ258" s="32"/>
      <c r="BA258" s="423" t="str">
        <f t="shared" si="87"/>
        <v xml:space="preserve"> </v>
      </c>
    </row>
    <row r="259" spans="1:53" s="339" customFormat="1" ht="15" x14ac:dyDescent="0.2">
      <c r="A259" s="32"/>
      <c r="B259" s="32"/>
      <c r="C259" s="410">
        <f t="shared" si="88"/>
        <v>238</v>
      </c>
      <c r="D259" s="424"/>
      <c r="E259" s="424"/>
      <c r="F259" s="424"/>
      <c r="G259" s="410"/>
      <c r="H259" s="410"/>
      <c r="I259" s="413" t="str">
        <f t="shared" si="72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73"/>
        <v>-</v>
      </c>
      <c r="M259" s="425"/>
      <c r="N259" s="425"/>
      <c r="O259" s="160" t="str">
        <f t="shared" si="74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75"/>
        <v>OK</v>
      </c>
      <c r="AI259" s="22">
        <f t="shared" si="76"/>
        <v>0</v>
      </c>
      <c r="AJ259" s="22">
        <f t="shared" si="77"/>
        <v>0</v>
      </c>
      <c r="AK259" s="22">
        <f t="shared" si="78"/>
        <v>0</v>
      </c>
      <c r="AL259" s="22">
        <f t="shared" si="79"/>
        <v>0</v>
      </c>
      <c r="AM259" s="22">
        <f t="shared" si="80"/>
        <v>0</v>
      </c>
      <c r="AN259" s="22">
        <f t="shared" si="81"/>
        <v>0</v>
      </c>
      <c r="AO259" s="418" t="b">
        <f t="shared" si="82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83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84"/>
        <v>0</v>
      </c>
      <c r="AW259" s="67">
        <f t="shared" si="85"/>
        <v>0</v>
      </c>
      <c r="AX259" s="397">
        <f t="shared" si="86"/>
        <v>0</v>
      </c>
      <c r="AY259" s="32"/>
      <c r="AZ259" s="32"/>
      <c r="BA259" s="423" t="str">
        <f t="shared" si="87"/>
        <v xml:space="preserve"> </v>
      </c>
    </row>
    <row r="260" spans="1:53" s="339" customFormat="1" ht="15" x14ac:dyDescent="0.2">
      <c r="A260" s="32"/>
      <c r="B260" s="32"/>
      <c r="C260" s="410">
        <f t="shared" si="88"/>
        <v>239</v>
      </c>
      <c r="D260" s="424"/>
      <c r="E260" s="424"/>
      <c r="F260" s="424"/>
      <c r="G260" s="410"/>
      <c r="H260" s="410"/>
      <c r="I260" s="413" t="str">
        <f t="shared" si="72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73"/>
        <v>-</v>
      </c>
      <c r="M260" s="425"/>
      <c r="N260" s="425"/>
      <c r="O260" s="160" t="str">
        <f t="shared" si="74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75"/>
        <v>OK</v>
      </c>
      <c r="AI260" s="22">
        <f t="shared" si="76"/>
        <v>0</v>
      </c>
      <c r="AJ260" s="22">
        <f t="shared" si="77"/>
        <v>0</v>
      </c>
      <c r="AK260" s="22">
        <f t="shared" si="78"/>
        <v>0</v>
      </c>
      <c r="AL260" s="22">
        <f t="shared" si="79"/>
        <v>0</v>
      </c>
      <c r="AM260" s="22">
        <f t="shared" si="80"/>
        <v>0</v>
      </c>
      <c r="AN260" s="22">
        <f t="shared" si="81"/>
        <v>0</v>
      </c>
      <c r="AO260" s="418" t="b">
        <f t="shared" si="82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83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84"/>
        <v>0</v>
      </c>
      <c r="AW260" s="67">
        <f t="shared" si="85"/>
        <v>0</v>
      </c>
      <c r="AX260" s="397">
        <f t="shared" si="86"/>
        <v>0</v>
      </c>
      <c r="AY260" s="32"/>
      <c r="AZ260" s="32"/>
      <c r="BA260" s="423" t="str">
        <f t="shared" si="87"/>
        <v xml:space="preserve"> </v>
      </c>
    </row>
    <row r="261" spans="1:53" s="339" customFormat="1" ht="15" x14ac:dyDescent="0.2">
      <c r="A261" s="32"/>
      <c r="B261" s="32"/>
      <c r="C261" s="410">
        <f t="shared" si="88"/>
        <v>240</v>
      </c>
      <c r="D261" s="424"/>
      <c r="E261" s="424"/>
      <c r="F261" s="424"/>
      <c r="G261" s="410"/>
      <c r="H261" s="410"/>
      <c r="I261" s="413" t="str">
        <f t="shared" si="72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73"/>
        <v>-</v>
      </c>
      <c r="M261" s="425"/>
      <c r="N261" s="425"/>
      <c r="O261" s="160" t="str">
        <f t="shared" si="74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75"/>
        <v>OK</v>
      </c>
      <c r="AI261" s="22">
        <f t="shared" si="76"/>
        <v>0</v>
      </c>
      <c r="AJ261" s="22">
        <f t="shared" si="77"/>
        <v>0</v>
      </c>
      <c r="AK261" s="22">
        <f t="shared" si="78"/>
        <v>0</v>
      </c>
      <c r="AL261" s="22">
        <f t="shared" si="79"/>
        <v>0</v>
      </c>
      <c r="AM261" s="22">
        <f t="shared" si="80"/>
        <v>0</v>
      </c>
      <c r="AN261" s="22">
        <f t="shared" si="81"/>
        <v>0</v>
      </c>
      <c r="AO261" s="418" t="b">
        <f t="shared" si="82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83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84"/>
        <v>0</v>
      </c>
      <c r="AW261" s="67">
        <f t="shared" si="85"/>
        <v>0</v>
      </c>
      <c r="AX261" s="397">
        <f t="shared" si="86"/>
        <v>0</v>
      </c>
      <c r="AY261" s="32"/>
      <c r="AZ261" s="32"/>
      <c r="BA261" s="423" t="str">
        <f t="shared" si="87"/>
        <v xml:space="preserve"> </v>
      </c>
    </row>
    <row r="262" spans="1:53" s="339" customFormat="1" ht="15" x14ac:dyDescent="0.2">
      <c r="A262" s="32"/>
      <c r="B262" s="32"/>
      <c r="C262" s="410">
        <f t="shared" si="88"/>
        <v>241</v>
      </c>
      <c r="D262" s="424"/>
      <c r="E262" s="424"/>
      <c r="F262" s="424"/>
      <c r="G262" s="410"/>
      <c r="H262" s="410"/>
      <c r="I262" s="413" t="str">
        <f t="shared" si="72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73"/>
        <v>-</v>
      </c>
      <c r="M262" s="425"/>
      <c r="N262" s="425"/>
      <c r="O262" s="160" t="str">
        <f t="shared" si="74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75"/>
        <v>OK</v>
      </c>
      <c r="AI262" s="22">
        <f t="shared" si="76"/>
        <v>0</v>
      </c>
      <c r="AJ262" s="22">
        <f t="shared" si="77"/>
        <v>0</v>
      </c>
      <c r="AK262" s="22">
        <f t="shared" si="78"/>
        <v>0</v>
      </c>
      <c r="AL262" s="22">
        <f t="shared" si="79"/>
        <v>0</v>
      </c>
      <c r="AM262" s="22">
        <f t="shared" si="80"/>
        <v>0</v>
      </c>
      <c r="AN262" s="22">
        <f t="shared" si="81"/>
        <v>0</v>
      </c>
      <c r="AO262" s="418" t="b">
        <f t="shared" si="82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83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84"/>
        <v>0</v>
      </c>
      <c r="AW262" s="67">
        <f t="shared" si="85"/>
        <v>0</v>
      </c>
      <c r="AX262" s="397">
        <f t="shared" si="86"/>
        <v>0</v>
      </c>
      <c r="AY262" s="32"/>
      <c r="AZ262" s="32"/>
      <c r="BA262" s="423" t="str">
        <f t="shared" si="87"/>
        <v xml:space="preserve"> </v>
      </c>
    </row>
    <row r="263" spans="1:53" s="339" customFormat="1" ht="15" x14ac:dyDescent="0.2">
      <c r="A263" s="32"/>
      <c r="B263" s="32"/>
      <c r="C263" s="410">
        <f t="shared" si="88"/>
        <v>242</v>
      </c>
      <c r="D263" s="424"/>
      <c r="E263" s="424"/>
      <c r="F263" s="424"/>
      <c r="G263" s="410"/>
      <c r="H263" s="410"/>
      <c r="I263" s="413" t="str">
        <f t="shared" si="72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73"/>
        <v>-</v>
      </c>
      <c r="M263" s="425"/>
      <c r="N263" s="425"/>
      <c r="O263" s="160" t="str">
        <f t="shared" si="74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75"/>
        <v>OK</v>
      </c>
      <c r="AI263" s="22">
        <f t="shared" si="76"/>
        <v>0</v>
      </c>
      <c r="AJ263" s="22">
        <f t="shared" si="77"/>
        <v>0</v>
      </c>
      <c r="AK263" s="22">
        <f t="shared" si="78"/>
        <v>0</v>
      </c>
      <c r="AL263" s="22">
        <f t="shared" si="79"/>
        <v>0</v>
      </c>
      <c r="AM263" s="22">
        <f t="shared" si="80"/>
        <v>0</v>
      </c>
      <c r="AN263" s="22">
        <f t="shared" si="81"/>
        <v>0</v>
      </c>
      <c r="AO263" s="418" t="b">
        <f t="shared" si="82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83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84"/>
        <v>0</v>
      </c>
      <c r="AW263" s="67">
        <f t="shared" si="85"/>
        <v>0</v>
      </c>
      <c r="AX263" s="397">
        <f t="shared" si="86"/>
        <v>0</v>
      </c>
      <c r="AY263" s="32"/>
      <c r="AZ263" s="32"/>
      <c r="BA263" s="423" t="str">
        <f t="shared" si="87"/>
        <v xml:space="preserve"> </v>
      </c>
    </row>
    <row r="264" spans="1:53" s="339" customFormat="1" ht="15" x14ac:dyDescent="0.2">
      <c r="A264" s="32"/>
      <c r="B264" s="32"/>
      <c r="C264" s="410">
        <f t="shared" si="88"/>
        <v>243</v>
      </c>
      <c r="D264" s="424"/>
      <c r="E264" s="424"/>
      <c r="F264" s="424"/>
      <c r="G264" s="410"/>
      <c r="H264" s="410"/>
      <c r="I264" s="413" t="str">
        <f t="shared" si="72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73"/>
        <v>-</v>
      </c>
      <c r="M264" s="425"/>
      <c r="N264" s="425"/>
      <c r="O264" s="160" t="str">
        <f t="shared" si="74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75"/>
        <v>OK</v>
      </c>
      <c r="AI264" s="22">
        <f t="shared" si="76"/>
        <v>0</v>
      </c>
      <c r="AJ264" s="22">
        <f t="shared" si="77"/>
        <v>0</v>
      </c>
      <c r="AK264" s="22">
        <f t="shared" si="78"/>
        <v>0</v>
      </c>
      <c r="AL264" s="22">
        <f t="shared" si="79"/>
        <v>0</v>
      </c>
      <c r="AM264" s="22">
        <f t="shared" si="80"/>
        <v>0</v>
      </c>
      <c r="AN264" s="22">
        <f t="shared" si="81"/>
        <v>0</v>
      </c>
      <c r="AO264" s="418" t="b">
        <f t="shared" si="82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83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84"/>
        <v>0</v>
      </c>
      <c r="AW264" s="67">
        <f t="shared" si="85"/>
        <v>0</v>
      </c>
      <c r="AX264" s="397">
        <f t="shared" si="86"/>
        <v>0</v>
      </c>
      <c r="AY264" s="32"/>
      <c r="AZ264" s="32"/>
      <c r="BA264" s="423" t="str">
        <f t="shared" si="87"/>
        <v xml:space="preserve"> </v>
      </c>
    </row>
    <row r="265" spans="1:53" s="339" customFormat="1" ht="15" x14ac:dyDescent="0.2">
      <c r="A265" s="32"/>
      <c r="B265" s="32"/>
      <c r="C265" s="410">
        <f t="shared" si="88"/>
        <v>244</v>
      </c>
      <c r="D265" s="424"/>
      <c r="E265" s="424"/>
      <c r="F265" s="424"/>
      <c r="G265" s="410"/>
      <c r="H265" s="410"/>
      <c r="I265" s="413" t="str">
        <f t="shared" si="72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73"/>
        <v>-</v>
      </c>
      <c r="M265" s="425"/>
      <c r="N265" s="425"/>
      <c r="O265" s="160" t="str">
        <f t="shared" si="74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75"/>
        <v>OK</v>
      </c>
      <c r="AI265" s="22">
        <f t="shared" si="76"/>
        <v>0</v>
      </c>
      <c r="AJ265" s="22">
        <f t="shared" si="77"/>
        <v>0</v>
      </c>
      <c r="AK265" s="22">
        <f t="shared" si="78"/>
        <v>0</v>
      </c>
      <c r="AL265" s="22">
        <f t="shared" si="79"/>
        <v>0</v>
      </c>
      <c r="AM265" s="22">
        <f t="shared" si="80"/>
        <v>0</v>
      </c>
      <c r="AN265" s="22">
        <f t="shared" si="81"/>
        <v>0</v>
      </c>
      <c r="AO265" s="418" t="b">
        <f t="shared" si="82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83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84"/>
        <v>0</v>
      </c>
      <c r="AW265" s="67">
        <f t="shared" si="85"/>
        <v>0</v>
      </c>
      <c r="AX265" s="397">
        <f t="shared" si="86"/>
        <v>0</v>
      </c>
      <c r="AY265" s="32"/>
      <c r="AZ265" s="32"/>
      <c r="BA265" s="423" t="str">
        <f t="shared" si="87"/>
        <v xml:space="preserve"> </v>
      </c>
    </row>
    <row r="266" spans="1:53" s="339" customFormat="1" ht="15" x14ac:dyDescent="0.2">
      <c r="A266" s="32"/>
      <c r="B266" s="32"/>
      <c r="C266" s="410">
        <f t="shared" si="88"/>
        <v>245</v>
      </c>
      <c r="D266" s="424"/>
      <c r="E266" s="424"/>
      <c r="F266" s="424"/>
      <c r="G266" s="410"/>
      <c r="H266" s="410"/>
      <c r="I266" s="413" t="str">
        <f t="shared" si="72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73"/>
        <v>-</v>
      </c>
      <c r="M266" s="425"/>
      <c r="N266" s="425"/>
      <c r="O266" s="160" t="str">
        <f t="shared" si="74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75"/>
        <v>OK</v>
      </c>
      <c r="AI266" s="22">
        <f t="shared" si="76"/>
        <v>0</v>
      </c>
      <c r="AJ266" s="22">
        <f t="shared" si="77"/>
        <v>0</v>
      </c>
      <c r="AK266" s="22">
        <f t="shared" si="78"/>
        <v>0</v>
      </c>
      <c r="AL266" s="22">
        <f t="shared" si="79"/>
        <v>0</v>
      </c>
      <c r="AM266" s="22">
        <f t="shared" si="80"/>
        <v>0</v>
      </c>
      <c r="AN266" s="22">
        <f t="shared" si="81"/>
        <v>0</v>
      </c>
      <c r="AO266" s="418" t="b">
        <f t="shared" si="82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83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84"/>
        <v>0</v>
      </c>
      <c r="AW266" s="67">
        <f t="shared" si="85"/>
        <v>0</v>
      </c>
      <c r="AX266" s="397">
        <f t="shared" si="86"/>
        <v>0</v>
      </c>
      <c r="AY266" s="32"/>
      <c r="AZ266" s="32"/>
      <c r="BA266" s="423" t="str">
        <f t="shared" si="87"/>
        <v xml:space="preserve"> </v>
      </c>
    </row>
    <row r="267" spans="1:53" s="339" customFormat="1" ht="15" x14ac:dyDescent="0.2">
      <c r="A267" s="32"/>
      <c r="B267" s="32"/>
      <c r="C267" s="410">
        <f t="shared" si="88"/>
        <v>246</v>
      </c>
      <c r="D267" s="424"/>
      <c r="E267" s="424"/>
      <c r="F267" s="424"/>
      <c r="G267" s="410"/>
      <c r="H267" s="410"/>
      <c r="I267" s="413" t="str">
        <f t="shared" si="72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73"/>
        <v>-</v>
      </c>
      <c r="M267" s="425"/>
      <c r="N267" s="425"/>
      <c r="O267" s="160" t="str">
        <f t="shared" si="74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75"/>
        <v>OK</v>
      </c>
      <c r="AI267" s="22">
        <f t="shared" si="76"/>
        <v>0</v>
      </c>
      <c r="AJ267" s="22">
        <f t="shared" si="77"/>
        <v>0</v>
      </c>
      <c r="AK267" s="22">
        <f t="shared" si="78"/>
        <v>0</v>
      </c>
      <c r="AL267" s="22">
        <f t="shared" si="79"/>
        <v>0</v>
      </c>
      <c r="AM267" s="22">
        <f t="shared" si="80"/>
        <v>0</v>
      </c>
      <c r="AN267" s="22">
        <f t="shared" si="81"/>
        <v>0</v>
      </c>
      <c r="AO267" s="418" t="b">
        <f t="shared" si="82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83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84"/>
        <v>0</v>
      </c>
      <c r="AW267" s="67">
        <f t="shared" si="85"/>
        <v>0</v>
      </c>
      <c r="AX267" s="397">
        <f t="shared" si="86"/>
        <v>0</v>
      </c>
      <c r="AY267" s="32"/>
      <c r="AZ267" s="32"/>
      <c r="BA267" s="423" t="str">
        <f t="shared" si="87"/>
        <v xml:space="preserve"> </v>
      </c>
    </row>
    <row r="268" spans="1:53" s="339" customFormat="1" ht="15" x14ac:dyDescent="0.2">
      <c r="A268" s="32"/>
      <c r="B268" s="32"/>
      <c r="C268" s="410">
        <f t="shared" si="88"/>
        <v>247</v>
      </c>
      <c r="D268" s="424"/>
      <c r="E268" s="424"/>
      <c r="F268" s="424"/>
      <c r="G268" s="410"/>
      <c r="H268" s="410"/>
      <c r="I268" s="413" t="str">
        <f t="shared" si="72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73"/>
        <v>-</v>
      </c>
      <c r="M268" s="425"/>
      <c r="N268" s="425"/>
      <c r="O268" s="160" t="str">
        <f t="shared" si="74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75"/>
        <v>OK</v>
      </c>
      <c r="AI268" s="22">
        <f t="shared" si="76"/>
        <v>0</v>
      </c>
      <c r="AJ268" s="22">
        <f t="shared" si="77"/>
        <v>0</v>
      </c>
      <c r="AK268" s="22">
        <f t="shared" si="78"/>
        <v>0</v>
      </c>
      <c r="AL268" s="22">
        <f t="shared" si="79"/>
        <v>0</v>
      </c>
      <c r="AM268" s="22">
        <f t="shared" si="80"/>
        <v>0</v>
      </c>
      <c r="AN268" s="22">
        <f t="shared" si="81"/>
        <v>0</v>
      </c>
      <c r="AO268" s="418" t="b">
        <f t="shared" si="82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83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84"/>
        <v>0</v>
      </c>
      <c r="AW268" s="67">
        <f t="shared" si="85"/>
        <v>0</v>
      </c>
      <c r="AX268" s="397">
        <f t="shared" si="86"/>
        <v>0</v>
      </c>
      <c r="AY268" s="32"/>
      <c r="AZ268" s="32"/>
      <c r="BA268" s="423" t="str">
        <f t="shared" si="87"/>
        <v xml:space="preserve"> </v>
      </c>
    </row>
    <row r="269" spans="1:53" s="339" customFormat="1" ht="15" x14ac:dyDescent="0.2">
      <c r="A269" s="32"/>
      <c r="B269" s="32"/>
      <c r="C269" s="410">
        <f t="shared" si="88"/>
        <v>248</v>
      </c>
      <c r="D269" s="424"/>
      <c r="E269" s="424"/>
      <c r="F269" s="424"/>
      <c r="G269" s="410"/>
      <c r="H269" s="410"/>
      <c r="I269" s="413" t="str">
        <f t="shared" si="72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73"/>
        <v>-</v>
      </c>
      <c r="M269" s="425"/>
      <c r="N269" s="425"/>
      <c r="O269" s="160" t="str">
        <f t="shared" si="74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75"/>
        <v>OK</v>
      </c>
      <c r="AI269" s="22">
        <f t="shared" si="76"/>
        <v>0</v>
      </c>
      <c r="AJ269" s="22">
        <f t="shared" si="77"/>
        <v>0</v>
      </c>
      <c r="AK269" s="22">
        <f t="shared" si="78"/>
        <v>0</v>
      </c>
      <c r="AL269" s="22">
        <f t="shared" si="79"/>
        <v>0</v>
      </c>
      <c r="AM269" s="22">
        <f t="shared" si="80"/>
        <v>0</v>
      </c>
      <c r="AN269" s="22">
        <f t="shared" si="81"/>
        <v>0</v>
      </c>
      <c r="AO269" s="418" t="b">
        <f t="shared" si="82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83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84"/>
        <v>0</v>
      </c>
      <c r="AW269" s="67">
        <f t="shared" si="85"/>
        <v>0</v>
      </c>
      <c r="AX269" s="397">
        <f t="shared" si="86"/>
        <v>0</v>
      </c>
      <c r="AY269" s="32"/>
      <c r="AZ269" s="32"/>
      <c r="BA269" s="423" t="str">
        <f t="shared" si="87"/>
        <v xml:space="preserve"> </v>
      </c>
    </row>
    <row r="270" spans="1:53" s="339" customFormat="1" ht="15" x14ac:dyDescent="0.2">
      <c r="A270" s="32"/>
      <c r="B270" s="32"/>
      <c r="C270" s="410">
        <f t="shared" si="88"/>
        <v>249</v>
      </c>
      <c r="D270" s="424"/>
      <c r="E270" s="424"/>
      <c r="F270" s="424"/>
      <c r="G270" s="410"/>
      <c r="H270" s="410"/>
      <c r="I270" s="413" t="str">
        <f t="shared" si="72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73"/>
        <v>-</v>
      </c>
      <c r="M270" s="425"/>
      <c r="N270" s="425"/>
      <c r="O270" s="160" t="str">
        <f t="shared" si="74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75"/>
        <v>OK</v>
      </c>
      <c r="AI270" s="22">
        <f t="shared" si="76"/>
        <v>0</v>
      </c>
      <c r="AJ270" s="22">
        <f t="shared" si="77"/>
        <v>0</v>
      </c>
      <c r="AK270" s="22">
        <f t="shared" si="78"/>
        <v>0</v>
      </c>
      <c r="AL270" s="22">
        <f t="shared" si="79"/>
        <v>0</v>
      </c>
      <c r="AM270" s="22">
        <f t="shared" si="80"/>
        <v>0</v>
      </c>
      <c r="AN270" s="22">
        <f t="shared" si="81"/>
        <v>0</v>
      </c>
      <c r="AO270" s="418" t="b">
        <f t="shared" si="82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83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84"/>
        <v>0</v>
      </c>
      <c r="AW270" s="67">
        <f t="shared" si="85"/>
        <v>0</v>
      </c>
      <c r="AX270" s="397">
        <f t="shared" si="86"/>
        <v>0</v>
      </c>
      <c r="AY270" s="32"/>
      <c r="AZ270" s="32"/>
      <c r="BA270" s="423" t="str">
        <f t="shared" si="87"/>
        <v xml:space="preserve"> </v>
      </c>
    </row>
    <row r="271" spans="1:53" s="339" customFormat="1" ht="15" x14ac:dyDescent="0.2">
      <c r="A271" s="32"/>
      <c r="B271" s="32"/>
      <c r="C271" s="410">
        <f t="shared" si="88"/>
        <v>250</v>
      </c>
      <c r="D271" s="424"/>
      <c r="E271" s="424"/>
      <c r="F271" s="424"/>
      <c r="G271" s="410"/>
      <c r="H271" s="410"/>
      <c r="I271" s="413" t="str">
        <f t="shared" si="72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73"/>
        <v>-</v>
      </c>
      <c r="M271" s="425"/>
      <c r="N271" s="425"/>
      <c r="O271" s="160" t="str">
        <f t="shared" si="74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75"/>
        <v>OK</v>
      </c>
      <c r="AI271" s="22">
        <f t="shared" si="76"/>
        <v>0</v>
      </c>
      <c r="AJ271" s="22">
        <f t="shared" si="77"/>
        <v>0</v>
      </c>
      <c r="AK271" s="22">
        <f t="shared" si="78"/>
        <v>0</v>
      </c>
      <c r="AL271" s="22">
        <f t="shared" si="79"/>
        <v>0</v>
      </c>
      <c r="AM271" s="22">
        <f t="shared" si="80"/>
        <v>0</v>
      </c>
      <c r="AN271" s="22">
        <f t="shared" si="81"/>
        <v>0</v>
      </c>
      <c r="AO271" s="418" t="b">
        <f t="shared" si="82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83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84"/>
        <v>0</v>
      </c>
      <c r="AW271" s="67">
        <f t="shared" si="85"/>
        <v>0</v>
      </c>
      <c r="AX271" s="397">
        <f t="shared" si="86"/>
        <v>0</v>
      </c>
      <c r="AY271" s="32"/>
      <c r="AZ271" s="32"/>
      <c r="BA271" s="423" t="str">
        <f t="shared" si="87"/>
        <v xml:space="preserve"> </v>
      </c>
    </row>
    <row r="272" spans="1:53" s="339" customFormat="1" ht="15" x14ac:dyDescent="0.2">
      <c r="A272" s="32"/>
      <c r="B272" s="32"/>
      <c r="C272" s="410">
        <f t="shared" si="88"/>
        <v>251</v>
      </c>
      <c r="D272" s="424"/>
      <c r="E272" s="424"/>
      <c r="F272" s="424"/>
      <c r="G272" s="410"/>
      <c r="H272" s="410"/>
      <c r="I272" s="413" t="str">
        <f t="shared" si="72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73"/>
        <v>-</v>
      </c>
      <c r="M272" s="425"/>
      <c r="N272" s="425"/>
      <c r="O272" s="160" t="str">
        <f t="shared" si="74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75"/>
        <v>OK</v>
      </c>
      <c r="AI272" s="22">
        <f t="shared" si="76"/>
        <v>0</v>
      </c>
      <c r="AJ272" s="22">
        <f t="shared" si="77"/>
        <v>0</v>
      </c>
      <c r="AK272" s="22">
        <f t="shared" si="78"/>
        <v>0</v>
      </c>
      <c r="AL272" s="22">
        <f t="shared" si="79"/>
        <v>0</v>
      </c>
      <c r="AM272" s="22">
        <f t="shared" si="80"/>
        <v>0</v>
      </c>
      <c r="AN272" s="22">
        <f t="shared" si="81"/>
        <v>0</v>
      </c>
      <c r="AO272" s="418" t="b">
        <f t="shared" si="82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83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84"/>
        <v>0</v>
      </c>
      <c r="AW272" s="67">
        <f t="shared" si="85"/>
        <v>0</v>
      </c>
      <c r="AX272" s="397">
        <f t="shared" si="86"/>
        <v>0</v>
      </c>
      <c r="AY272" s="32"/>
      <c r="AZ272" s="32"/>
      <c r="BA272" s="423" t="str">
        <f t="shared" si="87"/>
        <v xml:space="preserve"> </v>
      </c>
    </row>
    <row r="273" spans="1:53" s="339" customFormat="1" ht="15" x14ac:dyDescent="0.2">
      <c r="A273" s="32"/>
      <c r="B273" s="32"/>
      <c r="C273" s="410">
        <f t="shared" si="88"/>
        <v>252</v>
      </c>
      <c r="D273" s="424"/>
      <c r="E273" s="424"/>
      <c r="F273" s="424"/>
      <c r="G273" s="410"/>
      <c r="H273" s="410"/>
      <c r="I273" s="413" t="str">
        <f t="shared" si="72"/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si="73"/>
        <v>-</v>
      </c>
      <c r="M273" s="425"/>
      <c r="N273" s="425"/>
      <c r="O273" s="160" t="str">
        <f t="shared" si="74"/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si="75"/>
        <v>OK</v>
      </c>
      <c r="AI273" s="22">
        <f t="shared" si="76"/>
        <v>0</v>
      </c>
      <c r="AJ273" s="22">
        <f t="shared" si="77"/>
        <v>0</v>
      </c>
      <c r="AK273" s="22">
        <f t="shared" si="78"/>
        <v>0</v>
      </c>
      <c r="AL273" s="22">
        <f t="shared" si="79"/>
        <v>0</v>
      </c>
      <c r="AM273" s="22">
        <f t="shared" si="80"/>
        <v>0</v>
      </c>
      <c r="AN273" s="22">
        <f t="shared" si="81"/>
        <v>0</v>
      </c>
      <c r="AO273" s="418" t="b">
        <f t="shared" si="82"/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si="83"/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84"/>
        <v>0</v>
      </c>
      <c r="AW273" s="67">
        <f t="shared" si="85"/>
        <v>0</v>
      </c>
      <c r="AX273" s="397">
        <f t="shared" si="86"/>
        <v>0</v>
      </c>
      <c r="AY273" s="32"/>
      <c r="AZ273" s="32"/>
      <c r="BA273" s="423" t="str">
        <f t="shared" si="87"/>
        <v xml:space="preserve"> </v>
      </c>
    </row>
    <row r="274" spans="1:53" s="339" customFormat="1" ht="15" x14ac:dyDescent="0.2">
      <c r="A274" s="32"/>
      <c r="B274" s="32"/>
      <c r="C274" s="410">
        <f t="shared" si="88"/>
        <v>253</v>
      </c>
      <c r="D274" s="424"/>
      <c r="E274" s="424"/>
      <c r="F274" s="424"/>
      <c r="G274" s="410"/>
      <c r="H274" s="410"/>
      <c r="I274" s="413" t="str">
        <f t="shared" si="72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73"/>
        <v>-</v>
      </c>
      <c r="M274" s="425"/>
      <c r="N274" s="425"/>
      <c r="O274" s="160" t="str">
        <f t="shared" si="74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75"/>
        <v>OK</v>
      </c>
      <c r="AI274" s="22">
        <f t="shared" si="76"/>
        <v>0</v>
      </c>
      <c r="AJ274" s="22">
        <f t="shared" si="77"/>
        <v>0</v>
      </c>
      <c r="AK274" s="22">
        <f t="shared" si="78"/>
        <v>0</v>
      </c>
      <c r="AL274" s="22">
        <f t="shared" si="79"/>
        <v>0</v>
      </c>
      <c r="AM274" s="22">
        <f t="shared" si="80"/>
        <v>0</v>
      </c>
      <c r="AN274" s="22">
        <f t="shared" si="81"/>
        <v>0</v>
      </c>
      <c r="AO274" s="418" t="b">
        <f t="shared" si="82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83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si="84"/>
        <v>0</v>
      </c>
      <c r="AW274" s="67">
        <f t="shared" si="85"/>
        <v>0</v>
      </c>
      <c r="AX274" s="397">
        <f t="shared" si="86"/>
        <v>0</v>
      </c>
      <c r="AY274" s="32"/>
      <c r="AZ274" s="32"/>
      <c r="BA274" s="423" t="str">
        <f t="shared" si="87"/>
        <v xml:space="preserve"> </v>
      </c>
    </row>
    <row r="275" spans="1:53" s="339" customFormat="1" ht="15" x14ac:dyDescent="0.2">
      <c r="A275" s="32"/>
      <c r="B275" s="32"/>
      <c r="C275" s="410">
        <f t="shared" si="88"/>
        <v>254</v>
      </c>
      <c r="D275" s="424"/>
      <c r="E275" s="424"/>
      <c r="F275" s="424"/>
      <c r="G275" s="410"/>
      <c r="H275" s="410"/>
      <c r="I275" s="413" t="str">
        <f t="shared" si="72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73"/>
        <v>-</v>
      </c>
      <c r="M275" s="425"/>
      <c r="N275" s="425"/>
      <c r="O275" s="160" t="str">
        <f t="shared" si="74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75"/>
        <v>OK</v>
      </c>
      <c r="AI275" s="22">
        <f t="shared" si="76"/>
        <v>0</v>
      </c>
      <c r="AJ275" s="22">
        <f t="shared" si="77"/>
        <v>0</v>
      </c>
      <c r="AK275" s="22">
        <f t="shared" si="78"/>
        <v>0</v>
      </c>
      <c r="AL275" s="22">
        <f t="shared" si="79"/>
        <v>0</v>
      </c>
      <c r="AM275" s="22">
        <f t="shared" si="80"/>
        <v>0</v>
      </c>
      <c r="AN275" s="22">
        <f t="shared" si="81"/>
        <v>0</v>
      </c>
      <c r="AO275" s="418" t="b">
        <f t="shared" si="82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83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84"/>
        <v>0</v>
      </c>
      <c r="AW275" s="67">
        <f t="shared" si="85"/>
        <v>0</v>
      </c>
      <c r="AX275" s="397">
        <f t="shared" si="86"/>
        <v>0</v>
      </c>
      <c r="AY275" s="32"/>
      <c r="AZ275" s="32"/>
      <c r="BA275" s="423" t="str">
        <f t="shared" si="87"/>
        <v xml:space="preserve"> </v>
      </c>
    </row>
    <row r="276" spans="1:53" s="339" customFormat="1" ht="15" x14ac:dyDescent="0.2">
      <c r="A276" s="32"/>
      <c r="B276" s="32"/>
      <c r="C276" s="410">
        <f t="shared" si="88"/>
        <v>255</v>
      </c>
      <c r="D276" s="424"/>
      <c r="E276" s="424"/>
      <c r="F276" s="424"/>
      <c r="G276" s="410"/>
      <c r="H276" s="410"/>
      <c r="I276" s="413" t="str">
        <f t="shared" si="72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73"/>
        <v>-</v>
      </c>
      <c r="M276" s="425"/>
      <c r="N276" s="425"/>
      <c r="O276" s="160" t="str">
        <f t="shared" si="74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75"/>
        <v>OK</v>
      </c>
      <c r="AI276" s="22">
        <f t="shared" si="76"/>
        <v>0</v>
      </c>
      <c r="AJ276" s="22">
        <f t="shared" si="77"/>
        <v>0</v>
      </c>
      <c r="AK276" s="22">
        <f t="shared" si="78"/>
        <v>0</v>
      </c>
      <c r="AL276" s="22">
        <f t="shared" si="79"/>
        <v>0</v>
      </c>
      <c r="AM276" s="22">
        <f t="shared" si="80"/>
        <v>0</v>
      </c>
      <c r="AN276" s="22">
        <f t="shared" si="81"/>
        <v>0</v>
      </c>
      <c r="AO276" s="418" t="b">
        <f t="shared" si="82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83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84"/>
        <v>0</v>
      </c>
      <c r="AW276" s="67">
        <f t="shared" si="85"/>
        <v>0</v>
      </c>
      <c r="AX276" s="397">
        <f t="shared" si="86"/>
        <v>0</v>
      </c>
      <c r="AY276" s="32"/>
      <c r="AZ276" s="32"/>
      <c r="BA276" s="423" t="str">
        <f t="shared" si="87"/>
        <v xml:space="preserve"> </v>
      </c>
    </row>
    <row r="277" spans="1:53" s="339" customFormat="1" ht="15" x14ac:dyDescent="0.2">
      <c r="A277" s="32"/>
      <c r="B277" s="32"/>
      <c r="C277" s="410">
        <f t="shared" si="88"/>
        <v>256</v>
      </c>
      <c r="D277" s="424"/>
      <c r="E277" s="424"/>
      <c r="F277" s="424"/>
      <c r="G277" s="410"/>
      <c r="H277" s="410"/>
      <c r="I277" s="413" t="str">
        <f t="shared" si="72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73"/>
        <v>-</v>
      </c>
      <c r="M277" s="425"/>
      <c r="N277" s="425"/>
      <c r="O277" s="160" t="str">
        <f t="shared" si="74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75"/>
        <v>OK</v>
      </c>
      <c r="AI277" s="22">
        <f t="shared" si="76"/>
        <v>0</v>
      </c>
      <c r="AJ277" s="22">
        <f t="shared" si="77"/>
        <v>0</v>
      </c>
      <c r="AK277" s="22">
        <f t="shared" si="78"/>
        <v>0</v>
      </c>
      <c r="AL277" s="22">
        <f t="shared" si="79"/>
        <v>0</v>
      </c>
      <c r="AM277" s="22">
        <f t="shared" si="80"/>
        <v>0</v>
      </c>
      <c r="AN277" s="22">
        <f t="shared" si="81"/>
        <v>0</v>
      </c>
      <c r="AO277" s="418" t="b">
        <f t="shared" si="82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83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84"/>
        <v>0</v>
      </c>
      <c r="AW277" s="67">
        <f t="shared" si="85"/>
        <v>0</v>
      </c>
      <c r="AX277" s="397">
        <f t="shared" si="86"/>
        <v>0</v>
      </c>
      <c r="AY277" s="32"/>
      <c r="AZ277" s="32"/>
      <c r="BA277" s="423" t="str">
        <f t="shared" si="87"/>
        <v xml:space="preserve"> </v>
      </c>
    </row>
    <row r="278" spans="1:53" s="339" customFormat="1" ht="15" x14ac:dyDescent="0.2">
      <c r="A278" s="32"/>
      <c r="B278" s="32"/>
      <c r="C278" s="410">
        <f t="shared" si="88"/>
        <v>257</v>
      </c>
      <c r="D278" s="424"/>
      <c r="E278" s="424"/>
      <c r="F278" s="424"/>
      <c r="G278" s="410"/>
      <c r="H278" s="410"/>
      <c r="I278" s="413" t="str">
        <f t="shared" si="72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73"/>
        <v>-</v>
      </c>
      <c r="M278" s="425"/>
      <c r="N278" s="425"/>
      <c r="O278" s="160" t="str">
        <f t="shared" si="74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75"/>
        <v>OK</v>
      </c>
      <c r="AI278" s="22">
        <f t="shared" si="76"/>
        <v>0</v>
      </c>
      <c r="AJ278" s="22">
        <f t="shared" si="77"/>
        <v>0</v>
      </c>
      <c r="AK278" s="22">
        <f t="shared" si="78"/>
        <v>0</v>
      </c>
      <c r="AL278" s="22">
        <f t="shared" si="79"/>
        <v>0</v>
      </c>
      <c r="AM278" s="22">
        <f t="shared" si="80"/>
        <v>0</v>
      </c>
      <c r="AN278" s="22">
        <f t="shared" si="81"/>
        <v>0</v>
      </c>
      <c r="AO278" s="418" t="b">
        <f t="shared" si="82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83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84"/>
        <v>0</v>
      </c>
      <c r="AW278" s="67">
        <f t="shared" si="85"/>
        <v>0</v>
      </c>
      <c r="AX278" s="397">
        <f t="shared" si="86"/>
        <v>0</v>
      </c>
      <c r="AY278" s="32"/>
      <c r="AZ278" s="32"/>
      <c r="BA278" s="423" t="str">
        <f t="shared" si="87"/>
        <v xml:space="preserve"> </v>
      </c>
    </row>
    <row r="279" spans="1:53" s="339" customFormat="1" ht="15" x14ac:dyDescent="0.2">
      <c r="A279" s="32"/>
      <c r="B279" s="32"/>
      <c r="C279" s="410">
        <f t="shared" si="88"/>
        <v>258</v>
      </c>
      <c r="D279" s="424"/>
      <c r="E279" s="424"/>
      <c r="F279" s="424"/>
      <c r="G279" s="410"/>
      <c r="H279" s="410"/>
      <c r="I279" s="413" t="str">
        <f t="shared" si="72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73"/>
        <v>-</v>
      </c>
      <c r="M279" s="425"/>
      <c r="N279" s="425"/>
      <c r="O279" s="160" t="str">
        <f t="shared" si="74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75"/>
        <v>OK</v>
      </c>
      <c r="AI279" s="22">
        <f t="shared" si="76"/>
        <v>0</v>
      </c>
      <c r="AJ279" s="22">
        <f t="shared" si="77"/>
        <v>0</v>
      </c>
      <c r="AK279" s="22">
        <f t="shared" si="78"/>
        <v>0</v>
      </c>
      <c r="AL279" s="22">
        <f t="shared" si="79"/>
        <v>0</v>
      </c>
      <c r="AM279" s="22">
        <f t="shared" si="80"/>
        <v>0</v>
      </c>
      <c r="AN279" s="22">
        <f t="shared" si="81"/>
        <v>0</v>
      </c>
      <c r="AO279" s="418" t="b">
        <f t="shared" si="82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83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84"/>
        <v>0</v>
      </c>
      <c r="AW279" s="67">
        <f t="shared" si="85"/>
        <v>0</v>
      </c>
      <c r="AX279" s="397">
        <f t="shared" si="86"/>
        <v>0</v>
      </c>
      <c r="AY279" s="32"/>
      <c r="AZ279" s="32"/>
      <c r="BA279" s="423" t="str">
        <f t="shared" si="87"/>
        <v xml:space="preserve"> </v>
      </c>
    </row>
    <row r="280" spans="1:53" s="339" customFormat="1" ht="15" x14ac:dyDescent="0.2">
      <c r="A280" s="32"/>
      <c r="B280" s="32"/>
      <c r="C280" s="410">
        <f t="shared" si="88"/>
        <v>259</v>
      </c>
      <c r="D280" s="424"/>
      <c r="E280" s="424"/>
      <c r="F280" s="424"/>
      <c r="G280" s="410"/>
      <c r="H280" s="410"/>
      <c r="I280" s="413" t="str">
        <f t="shared" si="72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73"/>
        <v>-</v>
      </c>
      <c r="M280" s="425"/>
      <c r="N280" s="425"/>
      <c r="O280" s="160" t="str">
        <f t="shared" si="74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75"/>
        <v>OK</v>
      </c>
      <c r="AI280" s="22">
        <f t="shared" si="76"/>
        <v>0</v>
      </c>
      <c r="AJ280" s="22">
        <f t="shared" si="77"/>
        <v>0</v>
      </c>
      <c r="AK280" s="22">
        <f t="shared" si="78"/>
        <v>0</v>
      </c>
      <c r="AL280" s="22">
        <f t="shared" si="79"/>
        <v>0</v>
      </c>
      <c r="AM280" s="22">
        <f t="shared" si="80"/>
        <v>0</v>
      </c>
      <c r="AN280" s="22">
        <f t="shared" si="81"/>
        <v>0</v>
      </c>
      <c r="AO280" s="418" t="b">
        <f t="shared" si="82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83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84"/>
        <v>0</v>
      </c>
      <c r="AW280" s="67">
        <f t="shared" si="85"/>
        <v>0</v>
      </c>
      <c r="AX280" s="397">
        <f t="shared" si="86"/>
        <v>0</v>
      </c>
      <c r="AY280" s="32"/>
      <c r="AZ280" s="32"/>
      <c r="BA280" s="423" t="str">
        <f t="shared" si="87"/>
        <v xml:space="preserve"> </v>
      </c>
    </row>
    <row r="281" spans="1:53" s="339" customFormat="1" ht="15" x14ac:dyDescent="0.2">
      <c r="A281" s="32"/>
      <c r="B281" s="32"/>
      <c r="C281" s="410">
        <f t="shared" si="88"/>
        <v>260</v>
      </c>
      <c r="D281" s="424"/>
      <c r="E281" s="424"/>
      <c r="F281" s="424"/>
      <c r="G281" s="410"/>
      <c r="H281" s="410"/>
      <c r="I281" s="413" t="str">
        <f t="shared" si="72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73"/>
        <v>-</v>
      </c>
      <c r="M281" s="425"/>
      <c r="N281" s="425"/>
      <c r="O281" s="160" t="str">
        <f t="shared" si="74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75"/>
        <v>OK</v>
      </c>
      <c r="AI281" s="22">
        <f t="shared" si="76"/>
        <v>0</v>
      </c>
      <c r="AJ281" s="22">
        <f t="shared" si="77"/>
        <v>0</v>
      </c>
      <c r="AK281" s="22">
        <f t="shared" si="78"/>
        <v>0</v>
      </c>
      <c r="AL281" s="22">
        <f t="shared" si="79"/>
        <v>0</v>
      </c>
      <c r="AM281" s="22">
        <f t="shared" si="80"/>
        <v>0</v>
      </c>
      <c r="AN281" s="22">
        <f t="shared" si="81"/>
        <v>0</v>
      </c>
      <c r="AO281" s="418" t="b">
        <f t="shared" si="82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83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84"/>
        <v>0</v>
      </c>
      <c r="AW281" s="67">
        <f t="shared" si="85"/>
        <v>0</v>
      </c>
      <c r="AX281" s="397">
        <f t="shared" si="86"/>
        <v>0</v>
      </c>
      <c r="AY281" s="32"/>
      <c r="AZ281" s="32"/>
      <c r="BA281" s="423" t="str">
        <f t="shared" si="87"/>
        <v xml:space="preserve"> </v>
      </c>
    </row>
    <row r="282" spans="1:53" s="339" customFormat="1" ht="15" x14ac:dyDescent="0.2">
      <c r="A282" s="32"/>
      <c r="B282" s="32"/>
      <c r="C282" s="410">
        <f t="shared" si="88"/>
        <v>261</v>
      </c>
      <c r="D282" s="424"/>
      <c r="E282" s="424"/>
      <c r="F282" s="424"/>
      <c r="G282" s="410"/>
      <c r="H282" s="410"/>
      <c r="I282" s="413" t="str">
        <f t="shared" si="72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73"/>
        <v>-</v>
      </c>
      <c r="M282" s="425"/>
      <c r="N282" s="425"/>
      <c r="O282" s="160" t="str">
        <f t="shared" si="74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75"/>
        <v>OK</v>
      </c>
      <c r="AI282" s="22">
        <f t="shared" si="76"/>
        <v>0</v>
      </c>
      <c r="AJ282" s="22">
        <f t="shared" si="77"/>
        <v>0</v>
      </c>
      <c r="AK282" s="22">
        <f t="shared" si="78"/>
        <v>0</v>
      </c>
      <c r="AL282" s="22">
        <f t="shared" si="79"/>
        <v>0</v>
      </c>
      <c r="AM282" s="22">
        <f t="shared" si="80"/>
        <v>0</v>
      </c>
      <c r="AN282" s="22">
        <f t="shared" si="81"/>
        <v>0</v>
      </c>
      <c r="AO282" s="418" t="b">
        <f t="shared" si="82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83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84"/>
        <v>0</v>
      </c>
      <c r="AW282" s="67">
        <f t="shared" si="85"/>
        <v>0</v>
      </c>
      <c r="AX282" s="397">
        <f t="shared" si="86"/>
        <v>0</v>
      </c>
      <c r="AY282" s="32"/>
      <c r="AZ282" s="32"/>
      <c r="BA282" s="423" t="str">
        <f t="shared" si="87"/>
        <v xml:space="preserve"> </v>
      </c>
    </row>
    <row r="283" spans="1:53" s="339" customFormat="1" ht="15" x14ac:dyDescent="0.2">
      <c r="A283" s="32"/>
      <c r="B283" s="32"/>
      <c r="C283" s="410">
        <f t="shared" si="88"/>
        <v>262</v>
      </c>
      <c r="D283" s="424"/>
      <c r="E283" s="424"/>
      <c r="F283" s="424"/>
      <c r="G283" s="410"/>
      <c r="H283" s="410"/>
      <c r="I283" s="413" t="str">
        <f t="shared" si="72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73"/>
        <v>-</v>
      </c>
      <c r="M283" s="425"/>
      <c r="N283" s="425"/>
      <c r="O283" s="160" t="str">
        <f t="shared" si="74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75"/>
        <v>OK</v>
      </c>
      <c r="AI283" s="22">
        <f t="shared" si="76"/>
        <v>0</v>
      </c>
      <c r="AJ283" s="22">
        <f t="shared" si="77"/>
        <v>0</v>
      </c>
      <c r="AK283" s="22">
        <f t="shared" si="78"/>
        <v>0</v>
      </c>
      <c r="AL283" s="22">
        <f t="shared" si="79"/>
        <v>0</v>
      </c>
      <c r="AM283" s="22">
        <f t="shared" si="80"/>
        <v>0</v>
      </c>
      <c r="AN283" s="22">
        <f t="shared" si="81"/>
        <v>0</v>
      </c>
      <c r="AO283" s="418" t="b">
        <f t="shared" si="82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83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84"/>
        <v>0</v>
      </c>
      <c r="AW283" s="67">
        <f t="shared" si="85"/>
        <v>0</v>
      </c>
      <c r="AX283" s="397">
        <f t="shared" si="86"/>
        <v>0</v>
      </c>
      <c r="AY283" s="32"/>
      <c r="AZ283" s="32"/>
      <c r="BA283" s="423" t="str">
        <f t="shared" si="87"/>
        <v xml:space="preserve"> </v>
      </c>
    </row>
    <row r="284" spans="1:53" s="339" customFormat="1" ht="15" x14ac:dyDescent="0.2">
      <c r="A284" s="32"/>
      <c r="B284" s="32"/>
      <c r="C284" s="410">
        <f t="shared" si="88"/>
        <v>263</v>
      </c>
      <c r="D284" s="424"/>
      <c r="E284" s="424"/>
      <c r="F284" s="424"/>
      <c r="G284" s="410"/>
      <c r="H284" s="410"/>
      <c r="I284" s="413" t="str">
        <f t="shared" si="72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73"/>
        <v>-</v>
      </c>
      <c r="M284" s="425"/>
      <c r="N284" s="425"/>
      <c r="O284" s="160" t="str">
        <f t="shared" si="74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75"/>
        <v>OK</v>
      </c>
      <c r="AI284" s="22">
        <f t="shared" si="76"/>
        <v>0</v>
      </c>
      <c r="AJ284" s="22">
        <f t="shared" si="77"/>
        <v>0</v>
      </c>
      <c r="AK284" s="22">
        <f t="shared" si="78"/>
        <v>0</v>
      </c>
      <c r="AL284" s="22">
        <f t="shared" si="79"/>
        <v>0</v>
      </c>
      <c r="AM284" s="22">
        <f t="shared" si="80"/>
        <v>0</v>
      </c>
      <c r="AN284" s="22">
        <f t="shared" si="81"/>
        <v>0</v>
      </c>
      <c r="AO284" s="418" t="b">
        <f t="shared" si="82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83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84"/>
        <v>0</v>
      </c>
      <c r="AW284" s="67">
        <f t="shared" si="85"/>
        <v>0</v>
      </c>
      <c r="AX284" s="397">
        <f t="shared" si="86"/>
        <v>0</v>
      </c>
      <c r="AY284" s="32"/>
      <c r="AZ284" s="32"/>
      <c r="BA284" s="423" t="str">
        <f t="shared" si="87"/>
        <v xml:space="preserve"> </v>
      </c>
    </row>
    <row r="285" spans="1:53" s="339" customFormat="1" ht="15" x14ac:dyDescent="0.2">
      <c r="A285" s="32"/>
      <c r="B285" s="32"/>
      <c r="C285" s="410">
        <f t="shared" si="88"/>
        <v>264</v>
      </c>
      <c r="D285" s="424"/>
      <c r="E285" s="424"/>
      <c r="F285" s="424"/>
      <c r="G285" s="410"/>
      <c r="H285" s="410"/>
      <c r="I285" s="413" t="str">
        <f t="shared" si="72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73"/>
        <v>-</v>
      </c>
      <c r="M285" s="425"/>
      <c r="N285" s="425"/>
      <c r="O285" s="160" t="str">
        <f t="shared" si="74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75"/>
        <v>OK</v>
      </c>
      <c r="AI285" s="22">
        <f t="shared" si="76"/>
        <v>0</v>
      </c>
      <c r="AJ285" s="22">
        <f t="shared" si="77"/>
        <v>0</v>
      </c>
      <c r="AK285" s="22">
        <f t="shared" si="78"/>
        <v>0</v>
      </c>
      <c r="AL285" s="22">
        <f t="shared" si="79"/>
        <v>0</v>
      </c>
      <c r="AM285" s="22">
        <f t="shared" si="80"/>
        <v>0</v>
      </c>
      <c r="AN285" s="22">
        <f t="shared" si="81"/>
        <v>0</v>
      </c>
      <c r="AO285" s="418" t="b">
        <f t="shared" si="82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83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84"/>
        <v>0</v>
      </c>
      <c r="AW285" s="67">
        <f t="shared" si="85"/>
        <v>0</v>
      </c>
      <c r="AX285" s="397">
        <f t="shared" si="86"/>
        <v>0</v>
      </c>
      <c r="AY285" s="32"/>
      <c r="AZ285" s="32"/>
      <c r="BA285" s="423" t="str">
        <f t="shared" si="87"/>
        <v xml:space="preserve"> </v>
      </c>
    </row>
    <row r="286" spans="1:53" s="339" customFormat="1" ht="15" x14ac:dyDescent="0.2">
      <c r="A286" s="32"/>
      <c r="B286" s="32"/>
      <c r="C286" s="410">
        <f t="shared" si="88"/>
        <v>265</v>
      </c>
      <c r="D286" s="424"/>
      <c r="E286" s="424"/>
      <c r="F286" s="424"/>
      <c r="G286" s="410"/>
      <c r="H286" s="410"/>
      <c r="I286" s="413" t="str">
        <f t="shared" si="72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73"/>
        <v>-</v>
      </c>
      <c r="M286" s="425"/>
      <c r="N286" s="425"/>
      <c r="O286" s="160" t="str">
        <f t="shared" si="74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75"/>
        <v>OK</v>
      </c>
      <c r="AI286" s="22">
        <f t="shared" si="76"/>
        <v>0</v>
      </c>
      <c r="AJ286" s="22">
        <f t="shared" si="77"/>
        <v>0</v>
      </c>
      <c r="AK286" s="22">
        <f t="shared" si="78"/>
        <v>0</v>
      </c>
      <c r="AL286" s="22">
        <f t="shared" si="79"/>
        <v>0</v>
      </c>
      <c r="AM286" s="22">
        <f t="shared" si="80"/>
        <v>0</v>
      </c>
      <c r="AN286" s="22">
        <f t="shared" si="81"/>
        <v>0</v>
      </c>
      <c r="AO286" s="418" t="b">
        <f t="shared" si="82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83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84"/>
        <v>0</v>
      </c>
      <c r="AW286" s="67">
        <f t="shared" si="85"/>
        <v>0</v>
      </c>
      <c r="AX286" s="397">
        <f t="shared" si="86"/>
        <v>0</v>
      </c>
      <c r="AY286" s="32"/>
      <c r="AZ286" s="32"/>
      <c r="BA286" s="423" t="str">
        <f t="shared" si="87"/>
        <v xml:space="preserve"> </v>
      </c>
    </row>
    <row r="287" spans="1:53" s="339" customFormat="1" ht="15" x14ac:dyDescent="0.2">
      <c r="A287" s="32"/>
      <c r="B287" s="32"/>
      <c r="C287" s="410">
        <f t="shared" si="88"/>
        <v>266</v>
      </c>
      <c r="D287" s="424"/>
      <c r="E287" s="424"/>
      <c r="F287" s="424"/>
      <c r="G287" s="410"/>
      <c r="H287" s="410"/>
      <c r="I287" s="413" t="str">
        <f t="shared" si="72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73"/>
        <v>-</v>
      </c>
      <c r="M287" s="425"/>
      <c r="N287" s="425"/>
      <c r="O287" s="160" t="str">
        <f t="shared" si="74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75"/>
        <v>OK</v>
      </c>
      <c r="AI287" s="22">
        <f t="shared" si="76"/>
        <v>0</v>
      </c>
      <c r="AJ287" s="22">
        <f t="shared" si="77"/>
        <v>0</v>
      </c>
      <c r="AK287" s="22">
        <f t="shared" si="78"/>
        <v>0</v>
      </c>
      <c r="AL287" s="22">
        <f t="shared" si="79"/>
        <v>0</v>
      </c>
      <c r="AM287" s="22">
        <f t="shared" si="80"/>
        <v>0</v>
      </c>
      <c r="AN287" s="22">
        <f t="shared" si="81"/>
        <v>0</v>
      </c>
      <c r="AO287" s="418" t="b">
        <f t="shared" si="82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83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84"/>
        <v>0</v>
      </c>
      <c r="AW287" s="67">
        <f t="shared" si="85"/>
        <v>0</v>
      </c>
      <c r="AX287" s="397">
        <f t="shared" si="86"/>
        <v>0</v>
      </c>
      <c r="AY287" s="32"/>
      <c r="AZ287" s="32"/>
      <c r="BA287" s="423" t="str">
        <f t="shared" si="87"/>
        <v xml:space="preserve"> </v>
      </c>
    </row>
    <row r="288" spans="1:53" s="339" customFormat="1" ht="15" x14ac:dyDescent="0.2">
      <c r="A288" s="32"/>
      <c r="B288" s="32"/>
      <c r="C288" s="410">
        <f t="shared" si="88"/>
        <v>267</v>
      </c>
      <c r="D288" s="424"/>
      <c r="E288" s="424"/>
      <c r="F288" s="424"/>
      <c r="G288" s="410"/>
      <c r="H288" s="410"/>
      <c r="I288" s="413" t="str">
        <f t="shared" si="72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73"/>
        <v>-</v>
      </c>
      <c r="M288" s="425"/>
      <c r="N288" s="425"/>
      <c r="O288" s="160" t="str">
        <f t="shared" si="74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75"/>
        <v>OK</v>
      </c>
      <c r="AI288" s="22">
        <f t="shared" si="76"/>
        <v>0</v>
      </c>
      <c r="AJ288" s="22">
        <f t="shared" si="77"/>
        <v>0</v>
      </c>
      <c r="AK288" s="22">
        <f t="shared" si="78"/>
        <v>0</v>
      </c>
      <c r="AL288" s="22">
        <f t="shared" si="79"/>
        <v>0</v>
      </c>
      <c r="AM288" s="22">
        <f t="shared" si="80"/>
        <v>0</v>
      </c>
      <c r="AN288" s="22">
        <f t="shared" si="81"/>
        <v>0</v>
      </c>
      <c r="AO288" s="418" t="b">
        <f t="shared" si="82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83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84"/>
        <v>0</v>
      </c>
      <c r="AW288" s="67">
        <f t="shared" si="85"/>
        <v>0</v>
      </c>
      <c r="AX288" s="397">
        <f t="shared" si="86"/>
        <v>0</v>
      </c>
      <c r="AY288" s="32"/>
      <c r="AZ288" s="32"/>
      <c r="BA288" s="423" t="str">
        <f t="shared" si="87"/>
        <v xml:space="preserve"> </v>
      </c>
    </row>
    <row r="289" spans="1:53" s="339" customFormat="1" ht="15" x14ac:dyDescent="0.2">
      <c r="A289" s="32"/>
      <c r="B289" s="32"/>
      <c r="C289" s="410">
        <f t="shared" si="88"/>
        <v>268</v>
      </c>
      <c r="D289" s="424"/>
      <c r="E289" s="424"/>
      <c r="F289" s="424"/>
      <c r="G289" s="410"/>
      <c r="H289" s="410"/>
      <c r="I289" s="413" t="str">
        <f t="shared" si="72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73"/>
        <v>-</v>
      </c>
      <c r="M289" s="425"/>
      <c r="N289" s="425"/>
      <c r="O289" s="160" t="str">
        <f t="shared" si="74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75"/>
        <v>OK</v>
      </c>
      <c r="AI289" s="22">
        <f t="shared" si="76"/>
        <v>0</v>
      </c>
      <c r="AJ289" s="22">
        <f t="shared" si="77"/>
        <v>0</v>
      </c>
      <c r="AK289" s="22">
        <f t="shared" si="78"/>
        <v>0</v>
      </c>
      <c r="AL289" s="22">
        <f t="shared" si="79"/>
        <v>0</v>
      </c>
      <c r="AM289" s="22">
        <f t="shared" si="80"/>
        <v>0</v>
      </c>
      <c r="AN289" s="22">
        <f t="shared" si="81"/>
        <v>0</v>
      </c>
      <c r="AO289" s="418" t="b">
        <f t="shared" si="82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83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84"/>
        <v>0</v>
      </c>
      <c r="AW289" s="67">
        <f t="shared" si="85"/>
        <v>0</v>
      </c>
      <c r="AX289" s="397">
        <f t="shared" si="86"/>
        <v>0</v>
      </c>
      <c r="AY289" s="32"/>
      <c r="AZ289" s="32"/>
      <c r="BA289" s="423" t="str">
        <f t="shared" si="87"/>
        <v xml:space="preserve"> </v>
      </c>
    </row>
    <row r="290" spans="1:53" s="339" customFormat="1" ht="15" x14ac:dyDescent="0.2">
      <c r="A290" s="32"/>
      <c r="B290" s="32"/>
      <c r="C290" s="410">
        <f t="shared" si="88"/>
        <v>269</v>
      </c>
      <c r="D290" s="424"/>
      <c r="E290" s="424"/>
      <c r="F290" s="424"/>
      <c r="G290" s="410"/>
      <c r="H290" s="410"/>
      <c r="I290" s="413" t="str">
        <f t="shared" si="72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73"/>
        <v>-</v>
      </c>
      <c r="M290" s="425"/>
      <c r="N290" s="425"/>
      <c r="O290" s="160" t="str">
        <f t="shared" si="74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75"/>
        <v>OK</v>
      </c>
      <c r="AI290" s="22">
        <f t="shared" si="76"/>
        <v>0</v>
      </c>
      <c r="AJ290" s="22">
        <f t="shared" si="77"/>
        <v>0</v>
      </c>
      <c r="AK290" s="22">
        <f t="shared" si="78"/>
        <v>0</v>
      </c>
      <c r="AL290" s="22">
        <f t="shared" si="79"/>
        <v>0</v>
      </c>
      <c r="AM290" s="22">
        <f t="shared" si="80"/>
        <v>0</v>
      </c>
      <c r="AN290" s="22">
        <f t="shared" si="81"/>
        <v>0</v>
      </c>
      <c r="AO290" s="418" t="b">
        <f t="shared" si="82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83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84"/>
        <v>0</v>
      </c>
      <c r="AW290" s="67">
        <f t="shared" si="85"/>
        <v>0</v>
      </c>
      <c r="AX290" s="397">
        <f t="shared" si="86"/>
        <v>0</v>
      </c>
      <c r="AY290" s="32"/>
      <c r="AZ290" s="32"/>
      <c r="BA290" s="423" t="str">
        <f t="shared" si="87"/>
        <v xml:space="preserve"> </v>
      </c>
    </row>
    <row r="291" spans="1:53" s="339" customFormat="1" ht="15" x14ac:dyDescent="0.2">
      <c r="A291" s="32"/>
      <c r="B291" s="32"/>
      <c r="C291" s="410">
        <f t="shared" si="88"/>
        <v>270</v>
      </c>
      <c r="D291" s="424"/>
      <c r="E291" s="424"/>
      <c r="F291" s="424"/>
      <c r="G291" s="410"/>
      <c r="H291" s="410"/>
      <c r="I291" s="413" t="str">
        <f t="shared" si="72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73"/>
        <v>-</v>
      </c>
      <c r="M291" s="425"/>
      <c r="N291" s="425"/>
      <c r="O291" s="160" t="str">
        <f t="shared" si="74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75"/>
        <v>OK</v>
      </c>
      <c r="AI291" s="22">
        <f t="shared" si="76"/>
        <v>0</v>
      </c>
      <c r="AJ291" s="22">
        <f t="shared" si="77"/>
        <v>0</v>
      </c>
      <c r="AK291" s="22">
        <f t="shared" si="78"/>
        <v>0</v>
      </c>
      <c r="AL291" s="22">
        <f t="shared" si="79"/>
        <v>0</v>
      </c>
      <c r="AM291" s="22">
        <f t="shared" si="80"/>
        <v>0</v>
      </c>
      <c r="AN291" s="22">
        <f t="shared" si="81"/>
        <v>0</v>
      </c>
      <c r="AO291" s="418" t="b">
        <f t="shared" si="82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83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84"/>
        <v>0</v>
      </c>
      <c r="AW291" s="67">
        <f t="shared" si="85"/>
        <v>0</v>
      </c>
      <c r="AX291" s="397">
        <f t="shared" si="86"/>
        <v>0</v>
      </c>
      <c r="AY291" s="32"/>
      <c r="AZ291" s="32"/>
      <c r="BA291" s="423" t="str">
        <f t="shared" si="87"/>
        <v xml:space="preserve"> </v>
      </c>
    </row>
    <row r="292" spans="1:53" s="339" customFormat="1" ht="15" x14ac:dyDescent="0.2">
      <c r="A292" s="32"/>
      <c r="B292" s="32"/>
      <c r="C292" s="410">
        <f t="shared" si="88"/>
        <v>271</v>
      </c>
      <c r="D292" s="424"/>
      <c r="E292" s="424"/>
      <c r="F292" s="424"/>
      <c r="G292" s="410"/>
      <c r="H292" s="410"/>
      <c r="I292" s="413" t="str">
        <f t="shared" si="72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73"/>
        <v>-</v>
      </c>
      <c r="M292" s="425"/>
      <c r="N292" s="425"/>
      <c r="O292" s="160" t="str">
        <f t="shared" si="74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75"/>
        <v>OK</v>
      </c>
      <c r="AI292" s="22">
        <f t="shared" si="76"/>
        <v>0</v>
      </c>
      <c r="AJ292" s="22">
        <f t="shared" si="77"/>
        <v>0</v>
      </c>
      <c r="AK292" s="22">
        <f t="shared" si="78"/>
        <v>0</v>
      </c>
      <c r="AL292" s="22">
        <f t="shared" si="79"/>
        <v>0</v>
      </c>
      <c r="AM292" s="22">
        <f t="shared" si="80"/>
        <v>0</v>
      </c>
      <c r="AN292" s="22">
        <f t="shared" si="81"/>
        <v>0</v>
      </c>
      <c r="AO292" s="418" t="b">
        <f t="shared" si="82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83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84"/>
        <v>0</v>
      </c>
      <c r="AW292" s="67">
        <f t="shared" si="85"/>
        <v>0</v>
      </c>
      <c r="AX292" s="397">
        <f t="shared" si="86"/>
        <v>0</v>
      </c>
      <c r="AY292" s="32"/>
      <c r="AZ292" s="32"/>
      <c r="BA292" s="423" t="str">
        <f t="shared" si="87"/>
        <v xml:space="preserve"> </v>
      </c>
    </row>
    <row r="293" spans="1:53" s="339" customFormat="1" ht="15" x14ac:dyDescent="0.2">
      <c r="A293" s="32"/>
      <c r="B293" s="32"/>
      <c r="C293" s="410">
        <f t="shared" si="88"/>
        <v>272</v>
      </c>
      <c r="D293" s="424"/>
      <c r="E293" s="424"/>
      <c r="F293" s="424"/>
      <c r="G293" s="410"/>
      <c r="H293" s="410"/>
      <c r="I293" s="413" t="str">
        <f t="shared" si="72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73"/>
        <v>-</v>
      </c>
      <c r="M293" s="425"/>
      <c r="N293" s="425"/>
      <c r="O293" s="160" t="str">
        <f t="shared" si="74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75"/>
        <v>OK</v>
      </c>
      <c r="AI293" s="22">
        <f t="shared" si="76"/>
        <v>0</v>
      </c>
      <c r="AJ293" s="22">
        <f t="shared" si="77"/>
        <v>0</v>
      </c>
      <c r="AK293" s="22">
        <f t="shared" si="78"/>
        <v>0</v>
      </c>
      <c r="AL293" s="22">
        <f t="shared" si="79"/>
        <v>0</v>
      </c>
      <c r="AM293" s="22">
        <f t="shared" si="80"/>
        <v>0</v>
      </c>
      <c r="AN293" s="22">
        <f t="shared" si="81"/>
        <v>0</v>
      </c>
      <c r="AO293" s="418" t="b">
        <f t="shared" si="82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83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84"/>
        <v>0</v>
      </c>
      <c r="AW293" s="67">
        <f t="shared" si="85"/>
        <v>0</v>
      </c>
      <c r="AX293" s="397">
        <f t="shared" si="86"/>
        <v>0</v>
      </c>
      <c r="AY293" s="32"/>
      <c r="AZ293" s="32"/>
      <c r="BA293" s="423" t="str">
        <f t="shared" si="87"/>
        <v xml:space="preserve"> </v>
      </c>
    </row>
    <row r="294" spans="1:53" s="339" customFormat="1" ht="15" x14ac:dyDescent="0.2">
      <c r="A294" s="32"/>
      <c r="B294" s="32"/>
      <c r="C294" s="410">
        <f t="shared" si="88"/>
        <v>273</v>
      </c>
      <c r="D294" s="424"/>
      <c r="E294" s="424"/>
      <c r="F294" s="424"/>
      <c r="G294" s="410"/>
      <c r="H294" s="410"/>
      <c r="I294" s="413" t="str">
        <f t="shared" si="72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73"/>
        <v>-</v>
      </c>
      <c r="M294" s="425"/>
      <c r="N294" s="425"/>
      <c r="O294" s="160" t="str">
        <f t="shared" si="74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75"/>
        <v>OK</v>
      </c>
      <c r="AI294" s="22">
        <f t="shared" si="76"/>
        <v>0</v>
      </c>
      <c r="AJ294" s="22">
        <f t="shared" si="77"/>
        <v>0</v>
      </c>
      <c r="AK294" s="22">
        <f t="shared" si="78"/>
        <v>0</v>
      </c>
      <c r="AL294" s="22">
        <f t="shared" si="79"/>
        <v>0</v>
      </c>
      <c r="AM294" s="22">
        <f t="shared" si="80"/>
        <v>0</v>
      </c>
      <c r="AN294" s="22">
        <f t="shared" si="81"/>
        <v>0</v>
      </c>
      <c r="AO294" s="418" t="b">
        <f t="shared" si="82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83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84"/>
        <v>0</v>
      </c>
      <c r="AW294" s="67">
        <f t="shared" si="85"/>
        <v>0</v>
      </c>
      <c r="AX294" s="397">
        <f t="shared" si="86"/>
        <v>0</v>
      </c>
      <c r="AY294" s="32"/>
      <c r="AZ294" s="32"/>
      <c r="BA294" s="423" t="str">
        <f t="shared" si="87"/>
        <v xml:space="preserve"> </v>
      </c>
    </row>
    <row r="295" spans="1:53" s="339" customFormat="1" ht="15" x14ac:dyDescent="0.2">
      <c r="A295" s="32"/>
      <c r="B295" s="32"/>
      <c r="C295" s="410">
        <f t="shared" si="88"/>
        <v>274</v>
      </c>
      <c r="D295" s="424"/>
      <c r="E295" s="424"/>
      <c r="F295" s="424"/>
      <c r="G295" s="410"/>
      <c r="H295" s="410"/>
      <c r="I295" s="413" t="str">
        <f t="shared" si="72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73"/>
        <v>-</v>
      </c>
      <c r="M295" s="425"/>
      <c r="N295" s="425"/>
      <c r="O295" s="160" t="str">
        <f t="shared" si="74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75"/>
        <v>OK</v>
      </c>
      <c r="AI295" s="22">
        <f t="shared" si="76"/>
        <v>0</v>
      </c>
      <c r="AJ295" s="22">
        <f t="shared" si="77"/>
        <v>0</v>
      </c>
      <c r="AK295" s="22">
        <f t="shared" si="78"/>
        <v>0</v>
      </c>
      <c r="AL295" s="22">
        <f t="shared" si="79"/>
        <v>0</v>
      </c>
      <c r="AM295" s="22">
        <f t="shared" si="80"/>
        <v>0</v>
      </c>
      <c r="AN295" s="22">
        <f t="shared" si="81"/>
        <v>0</v>
      </c>
      <c r="AO295" s="418" t="b">
        <f t="shared" si="82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83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84"/>
        <v>0</v>
      </c>
      <c r="AW295" s="67">
        <f t="shared" si="85"/>
        <v>0</v>
      </c>
      <c r="AX295" s="397">
        <f t="shared" si="86"/>
        <v>0</v>
      </c>
      <c r="AY295" s="32"/>
      <c r="AZ295" s="32"/>
      <c r="BA295" s="423" t="str">
        <f t="shared" si="87"/>
        <v xml:space="preserve"> </v>
      </c>
    </row>
    <row r="296" spans="1:53" s="339" customFormat="1" ht="15" x14ac:dyDescent="0.2">
      <c r="A296" s="32"/>
      <c r="B296" s="32"/>
      <c r="C296" s="410">
        <f t="shared" si="88"/>
        <v>275</v>
      </c>
      <c r="D296" s="424"/>
      <c r="E296" s="424"/>
      <c r="F296" s="424"/>
      <c r="G296" s="410"/>
      <c r="H296" s="410"/>
      <c r="I296" s="413" t="str">
        <f t="shared" si="72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73"/>
        <v>-</v>
      </c>
      <c r="M296" s="425"/>
      <c r="N296" s="425"/>
      <c r="O296" s="160" t="str">
        <f t="shared" si="74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75"/>
        <v>OK</v>
      </c>
      <c r="AI296" s="22">
        <f t="shared" si="76"/>
        <v>0</v>
      </c>
      <c r="AJ296" s="22">
        <f t="shared" si="77"/>
        <v>0</v>
      </c>
      <c r="AK296" s="22">
        <f t="shared" si="78"/>
        <v>0</v>
      </c>
      <c r="AL296" s="22">
        <f t="shared" si="79"/>
        <v>0</v>
      </c>
      <c r="AM296" s="22">
        <f t="shared" si="80"/>
        <v>0</v>
      </c>
      <c r="AN296" s="22">
        <f t="shared" si="81"/>
        <v>0</v>
      </c>
      <c r="AO296" s="418" t="b">
        <f t="shared" si="82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83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84"/>
        <v>0</v>
      </c>
      <c r="AW296" s="67">
        <f t="shared" si="85"/>
        <v>0</v>
      </c>
      <c r="AX296" s="397">
        <f t="shared" si="86"/>
        <v>0</v>
      </c>
      <c r="AY296" s="32"/>
      <c r="AZ296" s="32"/>
      <c r="BA296" s="423" t="str">
        <f t="shared" si="87"/>
        <v xml:space="preserve"> </v>
      </c>
    </row>
    <row r="297" spans="1:53" s="339" customFormat="1" ht="15" x14ac:dyDescent="0.2">
      <c r="A297" s="32"/>
      <c r="B297" s="32"/>
      <c r="C297" s="410">
        <f t="shared" si="88"/>
        <v>276</v>
      </c>
      <c r="D297" s="424"/>
      <c r="E297" s="424"/>
      <c r="F297" s="424"/>
      <c r="G297" s="410"/>
      <c r="H297" s="410"/>
      <c r="I297" s="413" t="str">
        <f t="shared" si="72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73"/>
        <v>-</v>
      </c>
      <c r="M297" s="425"/>
      <c r="N297" s="425"/>
      <c r="O297" s="160" t="str">
        <f t="shared" si="74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75"/>
        <v>OK</v>
      </c>
      <c r="AI297" s="22">
        <f t="shared" si="76"/>
        <v>0</v>
      </c>
      <c r="AJ297" s="22">
        <f t="shared" si="77"/>
        <v>0</v>
      </c>
      <c r="AK297" s="22">
        <f t="shared" si="78"/>
        <v>0</v>
      </c>
      <c r="AL297" s="22">
        <f t="shared" si="79"/>
        <v>0</v>
      </c>
      <c r="AM297" s="22">
        <f t="shared" si="80"/>
        <v>0</v>
      </c>
      <c r="AN297" s="22">
        <f t="shared" si="81"/>
        <v>0</v>
      </c>
      <c r="AO297" s="418" t="b">
        <f t="shared" si="82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83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84"/>
        <v>0</v>
      </c>
      <c r="AW297" s="67">
        <f t="shared" si="85"/>
        <v>0</v>
      </c>
      <c r="AX297" s="397">
        <f t="shared" si="86"/>
        <v>0</v>
      </c>
      <c r="AY297" s="32"/>
      <c r="AZ297" s="32"/>
      <c r="BA297" s="423" t="str">
        <f t="shared" si="87"/>
        <v xml:space="preserve"> </v>
      </c>
    </row>
    <row r="298" spans="1:53" s="339" customFormat="1" ht="15" x14ac:dyDescent="0.2">
      <c r="A298" s="32"/>
      <c r="B298" s="32"/>
      <c r="C298" s="410">
        <f t="shared" si="88"/>
        <v>277</v>
      </c>
      <c r="D298" s="424"/>
      <c r="E298" s="424"/>
      <c r="F298" s="424"/>
      <c r="G298" s="410"/>
      <c r="H298" s="410"/>
      <c r="I298" s="413" t="str">
        <f t="shared" si="72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73"/>
        <v>-</v>
      </c>
      <c r="M298" s="425"/>
      <c r="N298" s="425"/>
      <c r="O298" s="160" t="str">
        <f t="shared" si="74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75"/>
        <v>OK</v>
      </c>
      <c r="AI298" s="22">
        <f t="shared" si="76"/>
        <v>0</v>
      </c>
      <c r="AJ298" s="22">
        <f t="shared" si="77"/>
        <v>0</v>
      </c>
      <c r="AK298" s="22">
        <f t="shared" si="78"/>
        <v>0</v>
      </c>
      <c r="AL298" s="22">
        <f t="shared" si="79"/>
        <v>0</v>
      </c>
      <c r="AM298" s="22">
        <f t="shared" si="80"/>
        <v>0</v>
      </c>
      <c r="AN298" s="22">
        <f t="shared" si="81"/>
        <v>0</v>
      </c>
      <c r="AO298" s="418" t="b">
        <f t="shared" si="82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83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84"/>
        <v>0</v>
      </c>
      <c r="AW298" s="67">
        <f t="shared" si="85"/>
        <v>0</v>
      </c>
      <c r="AX298" s="397">
        <f t="shared" si="86"/>
        <v>0</v>
      </c>
      <c r="AY298" s="32"/>
      <c r="AZ298" s="32"/>
      <c r="BA298" s="423" t="str">
        <f t="shared" si="87"/>
        <v xml:space="preserve"> </v>
      </c>
    </row>
    <row r="299" spans="1:53" s="339" customFormat="1" ht="15" x14ac:dyDescent="0.2">
      <c r="A299" s="32"/>
      <c r="B299" s="32"/>
      <c r="C299" s="410">
        <f t="shared" si="88"/>
        <v>278</v>
      </c>
      <c r="D299" s="424"/>
      <c r="E299" s="424"/>
      <c r="F299" s="424"/>
      <c r="G299" s="410"/>
      <c r="H299" s="410"/>
      <c r="I299" s="413" t="str">
        <f t="shared" si="72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73"/>
        <v>-</v>
      </c>
      <c r="M299" s="425"/>
      <c r="N299" s="425"/>
      <c r="O299" s="160" t="str">
        <f t="shared" si="74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75"/>
        <v>OK</v>
      </c>
      <c r="AI299" s="22">
        <f t="shared" si="76"/>
        <v>0</v>
      </c>
      <c r="AJ299" s="22">
        <f t="shared" si="77"/>
        <v>0</v>
      </c>
      <c r="AK299" s="22">
        <f t="shared" si="78"/>
        <v>0</v>
      </c>
      <c r="AL299" s="22">
        <f t="shared" si="79"/>
        <v>0</v>
      </c>
      <c r="AM299" s="22">
        <f t="shared" si="80"/>
        <v>0</v>
      </c>
      <c r="AN299" s="22">
        <f t="shared" si="81"/>
        <v>0</v>
      </c>
      <c r="AO299" s="418" t="b">
        <f t="shared" si="82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83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84"/>
        <v>0</v>
      </c>
      <c r="AW299" s="67">
        <f t="shared" si="85"/>
        <v>0</v>
      </c>
      <c r="AX299" s="397">
        <f t="shared" si="86"/>
        <v>0</v>
      </c>
      <c r="AY299" s="32"/>
      <c r="AZ299" s="32"/>
      <c r="BA299" s="423" t="str">
        <f t="shared" si="87"/>
        <v xml:space="preserve"> </v>
      </c>
    </row>
    <row r="300" spans="1:53" s="339" customFormat="1" ht="15" x14ac:dyDescent="0.2">
      <c r="A300" s="32"/>
      <c r="B300" s="32"/>
      <c r="C300" s="410">
        <f t="shared" si="88"/>
        <v>279</v>
      </c>
      <c r="D300" s="424"/>
      <c r="E300" s="424"/>
      <c r="F300" s="424"/>
      <c r="G300" s="410"/>
      <c r="H300" s="410"/>
      <c r="I300" s="413" t="str">
        <f t="shared" si="72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73"/>
        <v>-</v>
      </c>
      <c r="M300" s="425"/>
      <c r="N300" s="425"/>
      <c r="O300" s="160" t="str">
        <f t="shared" si="74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75"/>
        <v>OK</v>
      </c>
      <c r="AI300" s="22">
        <f t="shared" si="76"/>
        <v>0</v>
      </c>
      <c r="AJ300" s="22">
        <f t="shared" si="77"/>
        <v>0</v>
      </c>
      <c r="AK300" s="22">
        <f t="shared" si="78"/>
        <v>0</v>
      </c>
      <c r="AL300" s="22">
        <f t="shared" si="79"/>
        <v>0</v>
      </c>
      <c r="AM300" s="22">
        <f t="shared" si="80"/>
        <v>0</v>
      </c>
      <c r="AN300" s="22">
        <f t="shared" si="81"/>
        <v>0</v>
      </c>
      <c r="AO300" s="418" t="b">
        <f t="shared" si="82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83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84"/>
        <v>0</v>
      </c>
      <c r="AW300" s="67">
        <f t="shared" si="85"/>
        <v>0</v>
      </c>
      <c r="AX300" s="397">
        <f t="shared" si="86"/>
        <v>0</v>
      </c>
      <c r="AY300" s="32"/>
      <c r="AZ300" s="32"/>
      <c r="BA300" s="423" t="str">
        <f t="shared" si="87"/>
        <v xml:space="preserve"> </v>
      </c>
    </row>
    <row r="301" spans="1:53" s="339" customFormat="1" ht="15" x14ac:dyDescent="0.2">
      <c r="A301" s="32"/>
      <c r="B301" s="32"/>
      <c r="C301" s="410">
        <f t="shared" si="88"/>
        <v>280</v>
      </c>
      <c r="D301" s="424"/>
      <c r="E301" s="424"/>
      <c r="F301" s="424"/>
      <c r="G301" s="410"/>
      <c r="H301" s="410"/>
      <c r="I301" s="413" t="str">
        <f t="shared" si="72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73"/>
        <v>-</v>
      </c>
      <c r="M301" s="425"/>
      <c r="N301" s="425"/>
      <c r="O301" s="160" t="str">
        <f t="shared" si="74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75"/>
        <v>OK</v>
      </c>
      <c r="AI301" s="22">
        <f t="shared" si="76"/>
        <v>0</v>
      </c>
      <c r="AJ301" s="22">
        <f t="shared" si="77"/>
        <v>0</v>
      </c>
      <c r="AK301" s="22">
        <f t="shared" si="78"/>
        <v>0</v>
      </c>
      <c r="AL301" s="22">
        <f t="shared" si="79"/>
        <v>0</v>
      </c>
      <c r="AM301" s="22">
        <f t="shared" si="80"/>
        <v>0</v>
      </c>
      <c r="AN301" s="22">
        <f t="shared" si="81"/>
        <v>0</v>
      </c>
      <c r="AO301" s="418" t="b">
        <f t="shared" si="82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83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84"/>
        <v>0</v>
      </c>
      <c r="AW301" s="67">
        <f t="shared" si="85"/>
        <v>0</v>
      </c>
      <c r="AX301" s="397">
        <f t="shared" si="86"/>
        <v>0</v>
      </c>
      <c r="AY301" s="32"/>
      <c r="AZ301" s="32"/>
      <c r="BA301" s="423" t="str">
        <f t="shared" si="87"/>
        <v xml:space="preserve"> </v>
      </c>
    </row>
    <row r="302" spans="1:53" s="339" customFormat="1" ht="15" x14ac:dyDescent="0.2">
      <c r="A302" s="32"/>
      <c r="B302" s="32"/>
      <c r="C302" s="410">
        <f t="shared" si="88"/>
        <v>281</v>
      </c>
      <c r="D302" s="424"/>
      <c r="E302" s="424"/>
      <c r="F302" s="424"/>
      <c r="G302" s="410"/>
      <c r="H302" s="410"/>
      <c r="I302" s="413" t="str">
        <f t="shared" si="72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73"/>
        <v>-</v>
      </c>
      <c r="M302" s="425"/>
      <c r="N302" s="425"/>
      <c r="O302" s="160" t="str">
        <f t="shared" si="74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75"/>
        <v>OK</v>
      </c>
      <c r="AI302" s="22">
        <f t="shared" si="76"/>
        <v>0</v>
      </c>
      <c r="AJ302" s="22">
        <f t="shared" si="77"/>
        <v>0</v>
      </c>
      <c r="AK302" s="22">
        <f t="shared" si="78"/>
        <v>0</v>
      </c>
      <c r="AL302" s="22">
        <f t="shared" si="79"/>
        <v>0</v>
      </c>
      <c r="AM302" s="22">
        <f t="shared" si="80"/>
        <v>0</v>
      </c>
      <c r="AN302" s="22">
        <f t="shared" si="81"/>
        <v>0</v>
      </c>
      <c r="AO302" s="418" t="b">
        <f t="shared" si="82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83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84"/>
        <v>0</v>
      </c>
      <c r="AW302" s="67">
        <f t="shared" si="85"/>
        <v>0</v>
      </c>
      <c r="AX302" s="397">
        <f t="shared" si="86"/>
        <v>0</v>
      </c>
      <c r="AY302" s="32"/>
      <c r="AZ302" s="32"/>
      <c r="BA302" s="423" t="str">
        <f t="shared" si="87"/>
        <v xml:space="preserve"> </v>
      </c>
    </row>
    <row r="303" spans="1:53" s="339" customFormat="1" ht="15" x14ac:dyDescent="0.2">
      <c r="A303" s="32"/>
      <c r="B303" s="32"/>
      <c r="C303" s="410">
        <f t="shared" si="88"/>
        <v>282</v>
      </c>
      <c r="D303" s="424"/>
      <c r="E303" s="424"/>
      <c r="F303" s="424"/>
      <c r="G303" s="410"/>
      <c r="H303" s="410"/>
      <c r="I303" s="413" t="str">
        <f t="shared" si="72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73"/>
        <v>-</v>
      </c>
      <c r="M303" s="425"/>
      <c r="N303" s="425"/>
      <c r="O303" s="160" t="str">
        <f t="shared" si="74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75"/>
        <v>OK</v>
      </c>
      <c r="AI303" s="22">
        <f t="shared" si="76"/>
        <v>0</v>
      </c>
      <c r="AJ303" s="22">
        <f t="shared" si="77"/>
        <v>0</v>
      </c>
      <c r="AK303" s="22">
        <f t="shared" si="78"/>
        <v>0</v>
      </c>
      <c r="AL303" s="22">
        <f t="shared" si="79"/>
        <v>0</v>
      </c>
      <c r="AM303" s="22">
        <f t="shared" si="80"/>
        <v>0</v>
      </c>
      <c r="AN303" s="22">
        <f t="shared" si="81"/>
        <v>0</v>
      </c>
      <c r="AO303" s="418" t="b">
        <f t="shared" si="82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83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84"/>
        <v>0</v>
      </c>
      <c r="AW303" s="67">
        <f t="shared" si="85"/>
        <v>0</v>
      </c>
      <c r="AX303" s="397">
        <f t="shared" si="86"/>
        <v>0</v>
      </c>
      <c r="AY303" s="32"/>
      <c r="AZ303" s="32"/>
      <c r="BA303" s="423" t="str">
        <f t="shared" si="87"/>
        <v xml:space="preserve"> </v>
      </c>
    </row>
    <row r="304" spans="1:53" s="339" customFormat="1" ht="15" x14ac:dyDescent="0.2">
      <c r="A304" s="32"/>
      <c r="B304" s="32"/>
      <c r="C304" s="410">
        <f t="shared" si="88"/>
        <v>283</v>
      </c>
      <c r="D304" s="424"/>
      <c r="E304" s="424"/>
      <c r="F304" s="424"/>
      <c r="G304" s="410"/>
      <c r="H304" s="410"/>
      <c r="I304" s="413" t="str">
        <f t="shared" si="72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73"/>
        <v>-</v>
      </c>
      <c r="M304" s="425"/>
      <c r="N304" s="425"/>
      <c r="O304" s="160" t="str">
        <f t="shared" si="74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75"/>
        <v>OK</v>
      </c>
      <c r="AI304" s="22">
        <f t="shared" si="76"/>
        <v>0</v>
      </c>
      <c r="AJ304" s="22">
        <f t="shared" si="77"/>
        <v>0</v>
      </c>
      <c r="AK304" s="22">
        <f t="shared" si="78"/>
        <v>0</v>
      </c>
      <c r="AL304" s="22">
        <f t="shared" si="79"/>
        <v>0</v>
      </c>
      <c r="AM304" s="22">
        <f t="shared" si="80"/>
        <v>0</v>
      </c>
      <c r="AN304" s="22">
        <f t="shared" si="81"/>
        <v>0</v>
      </c>
      <c r="AO304" s="418" t="b">
        <f t="shared" si="82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83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84"/>
        <v>0</v>
      </c>
      <c r="AW304" s="67">
        <f t="shared" si="85"/>
        <v>0</v>
      </c>
      <c r="AX304" s="397">
        <f t="shared" si="86"/>
        <v>0</v>
      </c>
      <c r="AY304" s="32"/>
      <c r="AZ304" s="32"/>
      <c r="BA304" s="423" t="str">
        <f t="shared" si="87"/>
        <v xml:space="preserve"> </v>
      </c>
    </row>
    <row r="305" spans="1:53" s="339" customFormat="1" ht="15" x14ac:dyDescent="0.2">
      <c r="A305" s="32"/>
      <c r="B305" s="32"/>
      <c r="C305" s="410">
        <f t="shared" si="88"/>
        <v>284</v>
      </c>
      <c r="D305" s="424"/>
      <c r="E305" s="424"/>
      <c r="F305" s="424"/>
      <c r="G305" s="410"/>
      <c r="H305" s="410"/>
      <c r="I305" s="413" t="str">
        <f t="shared" si="72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73"/>
        <v>-</v>
      </c>
      <c r="M305" s="425"/>
      <c r="N305" s="425"/>
      <c r="O305" s="160" t="str">
        <f t="shared" si="74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75"/>
        <v>OK</v>
      </c>
      <c r="AI305" s="22">
        <f t="shared" si="76"/>
        <v>0</v>
      </c>
      <c r="AJ305" s="22">
        <f t="shared" si="77"/>
        <v>0</v>
      </c>
      <c r="AK305" s="22">
        <f t="shared" si="78"/>
        <v>0</v>
      </c>
      <c r="AL305" s="22">
        <f t="shared" si="79"/>
        <v>0</v>
      </c>
      <c r="AM305" s="22">
        <f t="shared" si="80"/>
        <v>0</v>
      </c>
      <c r="AN305" s="22">
        <f t="shared" si="81"/>
        <v>0</v>
      </c>
      <c r="AO305" s="418" t="b">
        <f t="shared" si="82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83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84"/>
        <v>0</v>
      </c>
      <c r="AW305" s="67">
        <f t="shared" si="85"/>
        <v>0</v>
      </c>
      <c r="AX305" s="397">
        <f t="shared" si="86"/>
        <v>0</v>
      </c>
      <c r="AY305" s="32"/>
      <c r="AZ305" s="32"/>
      <c r="BA305" s="423" t="str">
        <f t="shared" si="87"/>
        <v xml:space="preserve"> </v>
      </c>
    </row>
    <row r="306" spans="1:53" s="339" customFormat="1" ht="15" x14ac:dyDescent="0.2">
      <c r="A306" s="32"/>
      <c r="B306" s="32"/>
      <c r="C306" s="410">
        <f t="shared" si="88"/>
        <v>285</v>
      </c>
      <c r="D306" s="424"/>
      <c r="E306" s="424"/>
      <c r="F306" s="424"/>
      <c r="G306" s="410"/>
      <c r="H306" s="410"/>
      <c r="I306" s="413" t="str">
        <f t="shared" si="72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73"/>
        <v>-</v>
      </c>
      <c r="M306" s="425"/>
      <c r="N306" s="425"/>
      <c r="O306" s="160" t="str">
        <f t="shared" si="74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75"/>
        <v>OK</v>
      </c>
      <c r="AI306" s="22">
        <f t="shared" si="76"/>
        <v>0</v>
      </c>
      <c r="AJ306" s="22">
        <f t="shared" si="77"/>
        <v>0</v>
      </c>
      <c r="AK306" s="22">
        <f t="shared" si="78"/>
        <v>0</v>
      </c>
      <c r="AL306" s="22">
        <f t="shared" si="79"/>
        <v>0</v>
      </c>
      <c r="AM306" s="22">
        <f t="shared" si="80"/>
        <v>0</v>
      </c>
      <c r="AN306" s="22">
        <f t="shared" si="81"/>
        <v>0</v>
      </c>
      <c r="AO306" s="418" t="b">
        <f t="shared" si="82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83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84"/>
        <v>0</v>
      </c>
      <c r="AW306" s="67">
        <f t="shared" si="85"/>
        <v>0</v>
      </c>
      <c r="AX306" s="397">
        <f t="shared" si="86"/>
        <v>0</v>
      </c>
      <c r="AY306" s="32"/>
      <c r="AZ306" s="32"/>
      <c r="BA306" s="423" t="str">
        <f t="shared" si="87"/>
        <v xml:space="preserve"> </v>
      </c>
    </row>
    <row r="307" spans="1:53" s="339" customFormat="1" ht="15" x14ac:dyDescent="0.2">
      <c r="A307" s="32"/>
      <c r="B307" s="32"/>
      <c r="C307" s="410">
        <f t="shared" si="88"/>
        <v>286</v>
      </c>
      <c r="D307" s="424"/>
      <c r="E307" s="424"/>
      <c r="F307" s="424"/>
      <c r="G307" s="410"/>
      <c r="H307" s="410"/>
      <c r="I307" s="413" t="str">
        <f t="shared" si="72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73"/>
        <v>-</v>
      </c>
      <c r="M307" s="425"/>
      <c r="N307" s="425"/>
      <c r="O307" s="160" t="str">
        <f t="shared" si="74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75"/>
        <v>OK</v>
      </c>
      <c r="AI307" s="22">
        <f t="shared" si="76"/>
        <v>0</v>
      </c>
      <c r="AJ307" s="22">
        <f t="shared" si="77"/>
        <v>0</v>
      </c>
      <c r="AK307" s="22">
        <f t="shared" si="78"/>
        <v>0</v>
      </c>
      <c r="AL307" s="22">
        <f t="shared" si="79"/>
        <v>0</v>
      </c>
      <c r="AM307" s="22">
        <f t="shared" si="80"/>
        <v>0</v>
      </c>
      <c r="AN307" s="22">
        <f t="shared" si="81"/>
        <v>0</v>
      </c>
      <c r="AO307" s="418" t="b">
        <f t="shared" si="82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83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84"/>
        <v>0</v>
      </c>
      <c r="AW307" s="67">
        <f t="shared" si="85"/>
        <v>0</v>
      </c>
      <c r="AX307" s="397">
        <f t="shared" si="86"/>
        <v>0</v>
      </c>
      <c r="AY307" s="32"/>
      <c r="AZ307" s="32"/>
      <c r="BA307" s="423" t="str">
        <f t="shared" si="87"/>
        <v xml:space="preserve"> </v>
      </c>
    </row>
    <row r="308" spans="1:53" s="339" customFormat="1" ht="15" x14ac:dyDescent="0.2">
      <c r="A308" s="32"/>
      <c r="B308" s="32"/>
      <c r="C308" s="410">
        <f t="shared" si="88"/>
        <v>287</v>
      </c>
      <c r="D308" s="424"/>
      <c r="E308" s="424"/>
      <c r="F308" s="424"/>
      <c r="G308" s="410"/>
      <c r="H308" s="410"/>
      <c r="I308" s="413" t="str">
        <f t="shared" si="72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73"/>
        <v>-</v>
      </c>
      <c r="M308" s="425"/>
      <c r="N308" s="425"/>
      <c r="O308" s="160" t="str">
        <f t="shared" si="74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75"/>
        <v>OK</v>
      </c>
      <c r="AI308" s="22">
        <f t="shared" si="76"/>
        <v>0</v>
      </c>
      <c r="AJ308" s="22">
        <f t="shared" si="77"/>
        <v>0</v>
      </c>
      <c r="AK308" s="22">
        <f t="shared" si="78"/>
        <v>0</v>
      </c>
      <c r="AL308" s="22">
        <f t="shared" si="79"/>
        <v>0</v>
      </c>
      <c r="AM308" s="22">
        <f t="shared" si="80"/>
        <v>0</v>
      </c>
      <c r="AN308" s="22">
        <f t="shared" si="81"/>
        <v>0</v>
      </c>
      <c r="AO308" s="418" t="b">
        <f t="shared" si="82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83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84"/>
        <v>0</v>
      </c>
      <c r="AW308" s="67">
        <f t="shared" si="85"/>
        <v>0</v>
      </c>
      <c r="AX308" s="397">
        <f t="shared" si="86"/>
        <v>0</v>
      </c>
      <c r="AY308" s="32"/>
      <c r="AZ308" s="32"/>
      <c r="BA308" s="423" t="str">
        <f t="shared" si="87"/>
        <v xml:space="preserve"> </v>
      </c>
    </row>
    <row r="309" spans="1:53" s="339" customFormat="1" ht="15" x14ac:dyDescent="0.2">
      <c r="A309" s="32"/>
      <c r="B309" s="32"/>
      <c r="C309" s="410">
        <f t="shared" si="88"/>
        <v>288</v>
      </c>
      <c r="D309" s="424"/>
      <c r="E309" s="424"/>
      <c r="F309" s="424"/>
      <c r="G309" s="410"/>
      <c r="H309" s="410"/>
      <c r="I309" s="413" t="str">
        <f t="shared" si="72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73"/>
        <v>-</v>
      </c>
      <c r="M309" s="425"/>
      <c r="N309" s="425"/>
      <c r="O309" s="160" t="str">
        <f t="shared" si="74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75"/>
        <v>OK</v>
      </c>
      <c r="AI309" s="22">
        <f t="shared" si="76"/>
        <v>0</v>
      </c>
      <c r="AJ309" s="22">
        <f t="shared" si="77"/>
        <v>0</v>
      </c>
      <c r="AK309" s="22">
        <f t="shared" si="78"/>
        <v>0</v>
      </c>
      <c r="AL309" s="22">
        <f t="shared" si="79"/>
        <v>0</v>
      </c>
      <c r="AM309" s="22">
        <f t="shared" si="80"/>
        <v>0</v>
      </c>
      <c r="AN309" s="22">
        <f t="shared" si="81"/>
        <v>0</v>
      </c>
      <c r="AO309" s="418" t="b">
        <f t="shared" si="82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83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84"/>
        <v>0</v>
      </c>
      <c r="AW309" s="67">
        <f t="shared" si="85"/>
        <v>0</v>
      </c>
      <c r="AX309" s="397">
        <f t="shared" si="86"/>
        <v>0</v>
      </c>
      <c r="AY309" s="32"/>
      <c r="AZ309" s="32"/>
      <c r="BA309" s="423" t="str">
        <f t="shared" si="87"/>
        <v xml:space="preserve"> </v>
      </c>
    </row>
    <row r="310" spans="1:53" s="339" customFormat="1" ht="15" x14ac:dyDescent="0.2">
      <c r="A310" s="32"/>
      <c r="B310" s="32"/>
      <c r="C310" s="410">
        <f t="shared" si="88"/>
        <v>289</v>
      </c>
      <c r="D310" s="424"/>
      <c r="E310" s="424"/>
      <c r="F310" s="424"/>
      <c r="G310" s="410"/>
      <c r="H310" s="410"/>
      <c r="I310" s="413" t="str">
        <f t="shared" si="72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73"/>
        <v>-</v>
      </c>
      <c r="M310" s="425"/>
      <c r="N310" s="425"/>
      <c r="O310" s="160" t="str">
        <f t="shared" si="74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75"/>
        <v>OK</v>
      </c>
      <c r="AI310" s="22">
        <f t="shared" si="76"/>
        <v>0</v>
      </c>
      <c r="AJ310" s="22">
        <f t="shared" si="77"/>
        <v>0</v>
      </c>
      <c r="AK310" s="22">
        <f t="shared" si="78"/>
        <v>0</v>
      </c>
      <c r="AL310" s="22">
        <f t="shared" si="79"/>
        <v>0</v>
      </c>
      <c r="AM310" s="22">
        <f t="shared" si="80"/>
        <v>0</v>
      </c>
      <c r="AN310" s="22">
        <f t="shared" si="81"/>
        <v>0</v>
      </c>
      <c r="AO310" s="418" t="b">
        <f t="shared" si="82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83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84"/>
        <v>0</v>
      </c>
      <c r="AW310" s="67">
        <f t="shared" si="85"/>
        <v>0</v>
      </c>
      <c r="AX310" s="397">
        <f t="shared" si="86"/>
        <v>0</v>
      </c>
      <c r="AY310" s="32"/>
      <c r="AZ310" s="32"/>
      <c r="BA310" s="423" t="str">
        <f t="shared" si="87"/>
        <v xml:space="preserve"> </v>
      </c>
    </row>
    <row r="311" spans="1:53" s="339" customFormat="1" ht="15" x14ac:dyDescent="0.2">
      <c r="A311" s="32"/>
      <c r="B311" s="32"/>
      <c r="C311" s="410">
        <f t="shared" si="88"/>
        <v>290</v>
      </c>
      <c r="D311" s="424"/>
      <c r="E311" s="424"/>
      <c r="F311" s="424"/>
      <c r="G311" s="410"/>
      <c r="H311" s="410"/>
      <c r="I311" s="413" t="str">
        <f t="shared" si="72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73"/>
        <v>-</v>
      </c>
      <c r="M311" s="425"/>
      <c r="N311" s="425"/>
      <c r="O311" s="160" t="str">
        <f t="shared" si="74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75"/>
        <v>OK</v>
      </c>
      <c r="AI311" s="22">
        <f t="shared" si="76"/>
        <v>0</v>
      </c>
      <c r="AJ311" s="22">
        <f t="shared" si="77"/>
        <v>0</v>
      </c>
      <c r="AK311" s="22">
        <f t="shared" si="78"/>
        <v>0</v>
      </c>
      <c r="AL311" s="22">
        <f t="shared" si="79"/>
        <v>0</v>
      </c>
      <c r="AM311" s="22">
        <f t="shared" si="80"/>
        <v>0</v>
      </c>
      <c r="AN311" s="22">
        <f t="shared" si="81"/>
        <v>0</v>
      </c>
      <c r="AO311" s="418" t="b">
        <f t="shared" si="82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83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84"/>
        <v>0</v>
      </c>
      <c r="AW311" s="67">
        <f t="shared" si="85"/>
        <v>0</v>
      </c>
      <c r="AX311" s="397">
        <f t="shared" si="86"/>
        <v>0</v>
      </c>
      <c r="AY311" s="32"/>
      <c r="AZ311" s="32"/>
      <c r="BA311" s="423" t="str">
        <f t="shared" si="87"/>
        <v xml:space="preserve"> </v>
      </c>
    </row>
    <row r="312" spans="1:53" s="339" customFormat="1" ht="15" x14ac:dyDescent="0.2">
      <c r="A312" s="32"/>
      <c r="B312" s="32"/>
      <c r="C312" s="410">
        <f t="shared" si="88"/>
        <v>291</v>
      </c>
      <c r="D312" s="424"/>
      <c r="E312" s="424"/>
      <c r="F312" s="424"/>
      <c r="G312" s="410"/>
      <c r="H312" s="410"/>
      <c r="I312" s="413" t="str">
        <f t="shared" si="72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73"/>
        <v>-</v>
      </c>
      <c r="M312" s="425"/>
      <c r="N312" s="425"/>
      <c r="O312" s="160" t="str">
        <f t="shared" si="74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75"/>
        <v>OK</v>
      </c>
      <c r="AI312" s="22">
        <f t="shared" si="76"/>
        <v>0</v>
      </c>
      <c r="AJ312" s="22">
        <f t="shared" si="77"/>
        <v>0</v>
      </c>
      <c r="AK312" s="22">
        <f t="shared" si="78"/>
        <v>0</v>
      </c>
      <c r="AL312" s="22">
        <f t="shared" si="79"/>
        <v>0</v>
      </c>
      <c r="AM312" s="22">
        <f t="shared" si="80"/>
        <v>0</v>
      </c>
      <c r="AN312" s="22">
        <f t="shared" si="81"/>
        <v>0</v>
      </c>
      <c r="AO312" s="418" t="b">
        <f t="shared" si="82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83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84"/>
        <v>0</v>
      </c>
      <c r="AW312" s="67">
        <f t="shared" si="85"/>
        <v>0</v>
      </c>
      <c r="AX312" s="397">
        <f t="shared" si="86"/>
        <v>0</v>
      </c>
      <c r="AY312" s="32"/>
      <c r="AZ312" s="32"/>
      <c r="BA312" s="423" t="str">
        <f t="shared" si="87"/>
        <v xml:space="preserve"> </v>
      </c>
    </row>
    <row r="313" spans="1:53" s="339" customFormat="1" ht="15" x14ac:dyDescent="0.2">
      <c r="A313" s="32"/>
      <c r="B313" s="32"/>
      <c r="C313" s="410">
        <f t="shared" si="88"/>
        <v>292</v>
      </c>
      <c r="D313" s="424"/>
      <c r="E313" s="424"/>
      <c r="F313" s="424"/>
      <c r="G313" s="410"/>
      <c r="H313" s="410"/>
      <c r="I313" s="413" t="str">
        <f t="shared" si="72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73"/>
        <v>-</v>
      </c>
      <c r="M313" s="425"/>
      <c r="N313" s="425"/>
      <c r="O313" s="160" t="str">
        <f t="shared" si="74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75"/>
        <v>OK</v>
      </c>
      <c r="AI313" s="22">
        <f t="shared" si="76"/>
        <v>0</v>
      </c>
      <c r="AJ313" s="22">
        <f t="shared" si="77"/>
        <v>0</v>
      </c>
      <c r="AK313" s="22">
        <f t="shared" si="78"/>
        <v>0</v>
      </c>
      <c r="AL313" s="22">
        <f t="shared" si="79"/>
        <v>0</v>
      </c>
      <c r="AM313" s="22">
        <f t="shared" si="80"/>
        <v>0</v>
      </c>
      <c r="AN313" s="22">
        <f t="shared" si="81"/>
        <v>0</v>
      </c>
      <c r="AO313" s="418" t="b">
        <f t="shared" si="82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83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84"/>
        <v>0</v>
      </c>
      <c r="AW313" s="67">
        <f t="shared" si="85"/>
        <v>0</v>
      </c>
      <c r="AX313" s="397">
        <f t="shared" si="86"/>
        <v>0</v>
      </c>
      <c r="AY313" s="32"/>
      <c r="AZ313" s="32"/>
      <c r="BA313" s="423" t="str">
        <f t="shared" si="87"/>
        <v xml:space="preserve"> </v>
      </c>
    </row>
    <row r="314" spans="1:53" s="339" customFormat="1" ht="15" x14ac:dyDescent="0.2">
      <c r="A314" s="32"/>
      <c r="B314" s="32"/>
      <c r="C314" s="410">
        <f t="shared" si="88"/>
        <v>293</v>
      </c>
      <c r="D314" s="424"/>
      <c r="E314" s="424"/>
      <c r="F314" s="424"/>
      <c r="G314" s="410"/>
      <c r="H314" s="410"/>
      <c r="I314" s="413" t="str">
        <f t="shared" si="72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73"/>
        <v>-</v>
      </c>
      <c r="M314" s="425"/>
      <c r="N314" s="425"/>
      <c r="O314" s="160" t="str">
        <f t="shared" si="74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75"/>
        <v>OK</v>
      </c>
      <c r="AI314" s="22">
        <f t="shared" si="76"/>
        <v>0</v>
      </c>
      <c r="AJ314" s="22">
        <f t="shared" si="77"/>
        <v>0</v>
      </c>
      <c r="AK314" s="22">
        <f t="shared" si="78"/>
        <v>0</v>
      </c>
      <c r="AL314" s="22">
        <f t="shared" si="79"/>
        <v>0</v>
      </c>
      <c r="AM314" s="22">
        <f t="shared" si="80"/>
        <v>0</v>
      </c>
      <c r="AN314" s="22">
        <f t="shared" si="81"/>
        <v>0</v>
      </c>
      <c r="AO314" s="418" t="b">
        <f t="shared" si="82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83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84"/>
        <v>0</v>
      </c>
      <c r="AW314" s="67">
        <f t="shared" si="85"/>
        <v>0</v>
      </c>
      <c r="AX314" s="397">
        <f t="shared" si="86"/>
        <v>0</v>
      </c>
      <c r="AY314" s="32"/>
      <c r="AZ314" s="32"/>
      <c r="BA314" s="423" t="str">
        <f t="shared" si="87"/>
        <v xml:space="preserve"> </v>
      </c>
    </row>
    <row r="315" spans="1:53" s="339" customFormat="1" ht="15" x14ac:dyDescent="0.2">
      <c r="A315" s="32"/>
      <c r="B315" s="32"/>
      <c r="C315" s="410">
        <f t="shared" si="88"/>
        <v>294</v>
      </c>
      <c r="D315" s="424"/>
      <c r="E315" s="424"/>
      <c r="F315" s="424"/>
      <c r="G315" s="410"/>
      <c r="H315" s="410"/>
      <c r="I315" s="413" t="str">
        <f t="shared" si="72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73"/>
        <v>-</v>
      </c>
      <c r="M315" s="425"/>
      <c r="N315" s="425"/>
      <c r="O315" s="160" t="str">
        <f t="shared" si="74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75"/>
        <v>OK</v>
      </c>
      <c r="AI315" s="22">
        <f t="shared" si="76"/>
        <v>0</v>
      </c>
      <c r="AJ315" s="22">
        <f t="shared" si="77"/>
        <v>0</v>
      </c>
      <c r="AK315" s="22">
        <f t="shared" si="78"/>
        <v>0</v>
      </c>
      <c r="AL315" s="22">
        <f t="shared" si="79"/>
        <v>0</v>
      </c>
      <c r="AM315" s="22">
        <f t="shared" si="80"/>
        <v>0</v>
      </c>
      <c r="AN315" s="22">
        <f t="shared" si="81"/>
        <v>0</v>
      </c>
      <c r="AO315" s="418" t="b">
        <f t="shared" si="82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83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84"/>
        <v>0</v>
      </c>
      <c r="AW315" s="67">
        <f t="shared" si="85"/>
        <v>0</v>
      </c>
      <c r="AX315" s="397">
        <f t="shared" si="86"/>
        <v>0</v>
      </c>
      <c r="AY315" s="32"/>
      <c r="AZ315" s="32"/>
      <c r="BA315" s="423" t="str">
        <f t="shared" si="87"/>
        <v xml:space="preserve"> </v>
      </c>
    </row>
    <row r="316" spans="1:53" s="339" customFormat="1" ht="15" x14ac:dyDescent="0.2">
      <c r="A316" s="32"/>
      <c r="B316" s="32"/>
      <c r="C316" s="410">
        <f t="shared" si="88"/>
        <v>295</v>
      </c>
      <c r="D316" s="424"/>
      <c r="E316" s="424"/>
      <c r="F316" s="424"/>
      <c r="G316" s="410"/>
      <c r="H316" s="410"/>
      <c r="I316" s="413" t="str">
        <f t="shared" si="72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73"/>
        <v>-</v>
      </c>
      <c r="M316" s="425"/>
      <c r="N316" s="425"/>
      <c r="O316" s="160" t="str">
        <f t="shared" si="74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75"/>
        <v>OK</v>
      </c>
      <c r="AI316" s="22">
        <f t="shared" si="76"/>
        <v>0</v>
      </c>
      <c r="AJ316" s="22">
        <f t="shared" si="77"/>
        <v>0</v>
      </c>
      <c r="AK316" s="22">
        <f t="shared" si="78"/>
        <v>0</v>
      </c>
      <c r="AL316" s="22">
        <f t="shared" si="79"/>
        <v>0</v>
      </c>
      <c r="AM316" s="22">
        <f t="shared" si="80"/>
        <v>0</v>
      </c>
      <c r="AN316" s="22">
        <f t="shared" si="81"/>
        <v>0</v>
      </c>
      <c r="AO316" s="418" t="b">
        <f t="shared" si="82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83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84"/>
        <v>0</v>
      </c>
      <c r="AW316" s="67">
        <f t="shared" si="85"/>
        <v>0</v>
      </c>
      <c r="AX316" s="397">
        <f t="shared" si="86"/>
        <v>0</v>
      </c>
      <c r="AY316" s="32"/>
      <c r="AZ316" s="32"/>
      <c r="BA316" s="423" t="str">
        <f t="shared" si="87"/>
        <v xml:space="preserve"> </v>
      </c>
    </row>
    <row r="317" spans="1:53" s="339" customFormat="1" ht="15" x14ac:dyDescent="0.2">
      <c r="A317" s="32"/>
      <c r="B317" s="32"/>
      <c r="C317" s="410">
        <f t="shared" si="88"/>
        <v>296</v>
      </c>
      <c r="D317" s="424"/>
      <c r="E317" s="424"/>
      <c r="F317" s="424"/>
      <c r="G317" s="410"/>
      <c r="H317" s="410"/>
      <c r="I317" s="413" t="str">
        <f t="shared" si="72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73"/>
        <v>-</v>
      </c>
      <c r="M317" s="425"/>
      <c r="N317" s="425"/>
      <c r="O317" s="160" t="str">
        <f t="shared" si="74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75"/>
        <v>OK</v>
      </c>
      <c r="AI317" s="22">
        <f t="shared" si="76"/>
        <v>0</v>
      </c>
      <c r="AJ317" s="22">
        <f t="shared" si="77"/>
        <v>0</v>
      </c>
      <c r="AK317" s="22">
        <f t="shared" si="78"/>
        <v>0</v>
      </c>
      <c r="AL317" s="22">
        <f t="shared" si="79"/>
        <v>0</v>
      </c>
      <c r="AM317" s="22">
        <f t="shared" si="80"/>
        <v>0</v>
      </c>
      <c r="AN317" s="22">
        <f t="shared" si="81"/>
        <v>0</v>
      </c>
      <c r="AO317" s="418" t="b">
        <f t="shared" si="82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83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84"/>
        <v>0</v>
      </c>
      <c r="AW317" s="67">
        <f t="shared" si="85"/>
        <v>0</v>
      </c>
      <c r="AX317" s="397">
        <f t="shared" si="86"/>
        <v>0</v>
      </c>
      <c r="AY317" s="32"/>
      <c r="AZ317" s="32"/>
      <c r="BA317" s="423" t="str">
        <f t="shared" si="87"/>
        <v xml:space="preserve"> </v>
      </c>
    </row>
    <row r="318" spans="1:53" s="339" customFormat="1" ht="15" x14ac:dyDescent="0.2">
      <c r="A318" s="32"/>
      <c r="B318" s="32"/>
      <c r="C318" s="410">
        <f t="shared" si="88"/>
        <v>297</v>
      </c>
      <c r="D318" s="424"/>
      <c r="E318" s="424"/>
      <c r="F318" s="424"/>
      <c r="G318" s="410"/>
      <c r="H318" s="410"/>
      <c r="I318" s="413" t="str">
        <f t="shared" ref="I318:I376" si="89">IF(K318="s",A318*B318,"-")</f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ref="L318:L379" si="90">IF(K318="s",AT318,AP318)</f>
        <v>-</v>
      </c>
      <c r="M318" s="425"/>
      <c r="N318" s="425"/>
      <c r="O318" s="160" t="str">
        <f t="shared" ref="O318:O376" si="91">IF(K318="S",IF(D318&lt;E318,E318,D318),"-")</f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ref="AH318:AH380" si="92">IF(F318&gt;(A318*12),"error","OK")</f>
        <v>OK</v>
      </c>
      <c r="AI318" s="22">
        <f t="shared" ref="AI318:AI380" si="93">IF(O318="-",0,IF(O318&gt;7.999,1,0))</f>
        <v>0</v>
      </c>
      <c r="AJ318" s="22">
        <f t="shared" ref="AJ318:AJ380" si="94">IF(O318&lt;8,IF(O318&gt;3.999,1,0),0)</f>
        <v>0</v>
      </c>
      <c r="AK318" s="22">
        <f t="shared" ref="AK318:AK380" si="95">IF(O318&lt;4,IF(O318&gt;0,1,0),0)</f>
        <v>0</v>
      </c>
      <c r="AL318" s="22">
        <f t="shared" ref="AL318:AL380" si="96">IF(K318="S",1,0)</f>
        <v>0</v>
      </c>
      <c r="AM318" s="22">
        <f t="shared" ref="AM318:AM380" si="97">IF(K318="C",1,0)</f>
        <v>0</v>
      </c>
      <c r="AN318" s="22">
        <f t="shared" ref="AN318:AN380" si="98">IF(K318="c",F318/12,0)</f>
        <v>0</v>
      </c>
      <c r="AO318" s="418" t="b">
        <f t="shared" ref="AO318:AO380" si="99">IF(K318="s",IF(A318&gt;B318,A318,B318))</f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ref="AR318:AR380" si="100">IF(K318="s",J318,"-")</f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84"/>
        <v>0</v>
      </c>
      <c r="AW318" s="67">
        <f t="shared" si="85"/>
        <v>0</v>
      </c>
      <c r="AX318" s="397">
        <f t="shared" si="86"/>
        <v>0</v>
      </c>
      <c r="AY318" s="32"/>
      <c r="AZ318" s="32"/>
      <c r="BA318" s="423" t="str">
        <f t="shared" si="87"/>
        <v xml:space="preserve"> </v>
      </c>
    </row>
    <row r="319" spans="1:53" s="339" customFormat="1" ht="15" x14ac:dyDescent="0.2">
      <c r="A319" s="32"/>
      <c r="B319" s="32"/>
      <c r="C319" s="410">
        <f t="shared" si="88"/>
        <v>298</v>
      </c>
      <c r="D319" s="424"/>
      <c r="E319" s="424"/>
      <c r="F319" s="424"/>
      <c r="G319" s="410"/>
      <c r="H319" s="410"/>
      <c r="I319" s="413" t="str">
        <f t="shared" si="89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90"/>
        <v>-</v>
      </c>
      <c r="M319" s="425"/>
      <c r="N319" s="425"/>
      <c r="O319" s="160" t="str">
        <f t="shared" si="91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92"/>
        <v>OK</v>
      </c>
      <c r="AI319" s="22">
        <f t="shared" si="93"/>
        <v>0</v>
      </c>
      <c r="AJ319" s="22">
        <f t="shared" si="94"/>
        <v>0</v>
      </c>
      <c r="AK319" s="22">
        <f t="shared" si="95"/>
        <v>0</v>
      </c>
      <c r="AL319" s="22">
        <f t="shared" si="96"/>
        <v>0</v>
      </c>
      <c r="AM319" s="22">
        <f t="shared" si="97"/>
        <v>0</v>
      </c>
      <c r="AN319" s="22">
        <f t="shared" si="98"/>
        <v>0</v>
      </c>
      <c r="AO319" s="418" t="b">
        <f t="shared" si="99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100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ref="AV319:AV380" si="101">IF(AI319=1,AT319,0)</f>
        <v>0</v>
      </c>
      <c r="AW319" s="67">
        <f t="shared" ref="AW319:AW380" si="102">IF(AJ319=1,AT319,0)</f>
        <v>0</v>
      </c>
      <c r="AX319" s="397">
        <f t="shared" ref="AX319:AX380" si="103">IF(AK319=1,AT319,0)</f>
        <v>0</v>
      </c>
      <c r="AY319" s="32"/>
      <c r="AZ319" s="32"/>
      <c r="BA319" s="423" t="str">
        <f t="shared" ref="BA319:BA380" si="104">IF(BB319="s",(AV319+AW319)/16*AX319/12," ")</f>
        <v xml:space="preserve"> </v>
      </c>
    </row>
    <row r="320" spans="1:53" s="339" customFormat="1" ht="15" x14ac:dyDescent="0.2">
      <c r="A320" s="32"/>
      <c r="B320" s="32"/>
      <c r="C320" s="410">
        <f t="shared" ref="C320:C376" si="105">C319+1</f>
        <v>299</v>
      </c>
      <c r="D320" s="424"/>
      <c r="E320" s="424"/>
      <c r="F320" s="424"/>
      <c r="G320" s="410"/>
      <c r="H320" s="410"/>
      <c r="I320" s="413" t="str">
        <f t="shared" si="89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90"/>
        <v>-</v>
      </c>
      <c r="M320" s="425"/>
      <c r="N320" s="425"/>
      <c r="O320" s="160" t="str">
        <f t="shared" si="91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92"/>
        <v>OK</v>
      </c>
      <c r="AI320" s="22">
        <f t="shared" si="93"/>
        <v>0</v>
      </c>
      <c r="AJ320" s="22">
        <f t="shared" si="94"/>
        <v>0</v>
      </c>
      <c r="AK320" s="22">
        <f t="shared" si="95"/>
        <v>0</v>
      </c>
      <c r="AL320" s="22">
        <f t="shared" si="96"/>
        <v>0</v>
      </c>
      <c r="AM320" s="22">
        <f t="shared" si="97"/>
        <v>0</v>
      </c>
      <c r="AN320" s="22">
        <f t="shared" si="98"/>
        <v>0</v>
      </c>
      <c r="AO320" s="418" t="b">
        <f t="shared" si="99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100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101"/>
        <v>0</v>
      </c>
      <c r="AW320" s="67">
        <f t="shared" si="102"/>
        <v>0</v>
      </c>
      <c r="AX320" s="397">
        <f t="shared" si="103"/>
        <v>0</v>
      </c>
      <c r="AY320" s="32"/>
      <c r="AZ320" s="32"/>
      <c r="BA320" s="423" t="str">
        <f t="shared" si="104"/>
        <v xml:space="preserve"> </v>
      </c>
    </row>
    <row r="321" spans="1:53" s="339" customFormat="1" ht="15" x14ac:dyDescent="0.2">
      <c r="A321" s="32"/>
      <c r="B321" s="32"/>
      <c r="C321" s="410">
        <f t="shared" si="105"/>
        <v>300</v>
      </c>
      <c r="D321" s="424"/>
      <c r="E321" s="424"/>
      <c r="F321" s="424"/>
      <c r="G321" s="410"/>
      <c r="H321" s="410"/>
      <c r="I321" s="413" t="str">
        <f t="shared" si="89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90"/>
        <v>-</v>
      </c>
      <c r="M321" s="425"/>
      <c r="N321" s="425"/>
      <c r="O321" s="160" t="str">
        <f t="shared" si="91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92"/>
        <v>OK</v>
      </c>
      <c r="AI321" s="22">
        <f t="shared" si="93"/>
        <v>0</v>
      </c>
      <c r="AJ321" s="22">
        <f t="shared" si="94"/>
        <v>0</v>
      </c>
      <c r="AK321" s="22">
        <f t="shared" si="95"/>
        <v>0</v>
      </c>
      <c r="AL321" s="22">
        <f t="shared" si="96"/>
        <v>0</v>
      </c>
      <c r="AM321" s="22">
        <f t="shared" si="97"/>
        <v>0</v>
      </c>
      <c r="AN321" s="22">
        <f t="shared" si="98"/>
        <v>0</v>
      </c>
      <c r="AO321" s="418" t="b">
        <f t="shared" si="99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100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101"/>
        <v>0</v>
      </c>
      <c r="AW321" s="67">
        <f t="shared" si="102"/>
        <v>0</v>
      </c>
      <c r="AX321" s="397">
        <f t="shared" si="103"/>
        <v>0</v>
      </c>
      <c r="AY321" s="32"/>
      <c r="AZ321" s="32"/>
      <c r="BA321" s="423" t="str">
        <f t="shared" si="104"/>
        <v xml:space="preserve"> </v>
      </c>
    </row>
    <row r="322" spans="1:53" s="339" customFormat="1" ht="15" x14ac:dyDescent="0.2">
      <c r="A322" s="32"/>
      <c r="B322" s="32"/>
      <c r="C322" s="410">
        <f t="shared" si="105"/>
        <v>301</v>
      </c>
      <c r="D322" s="424"/>
      <c r="E322" s="424"/>
      <c r="F322" s="424"/>
      <c r="G322" s="410"/>
      <c r="H322" s="410"/>
      <c r="I322" s="413" t="str">
        <f t="shared" si="89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90"/>
        <v>-</v>
      </c>
      <c r="M322" s="425"/>
      <c r="N322" s="425"/>
      <c r="O322" s="160" t="str">
        <f t="shared" si="91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92"/>
        <v>OK</v>
      </c>
      <c r="AI322" s="22">
        <f t="shared" si="93"/>
        <v>0</v>
      </c>
      <c r="AJ322" s="22">
        <f t="shared" si="94"/>
        <v>0</v>
      </c>
      <c r="AK322" s="22">
        <f t="shared" si="95"/>
        <v>0</v>
      </c>
      <c r="AL322" s="22">
        <f t="shared" si="96"/>
        <v>0</v>
      </c>
      <c r="AM322" s="22">
        <f t="shared" si="97"/>
        <v>0</v>
      </c>
      <c r="AN322" s="22">
        <f t="shared" si="98"/>
        <v>0</v>
      </c>
      <c r="AO322" s="418" t="b">
        <f t="shared" si="99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100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101"/>
        <v>0</v>
      </c>
      <c r="AW322" s="67">
        <f t="shared" si="102"/>
        <v>0</v>
      </c>
      <c r="AX322" s="397">
        <f t="shared" si="103"/>
        <v>0</v>
      </c>
      <c r="AY322" s="32"/>
      <c r="AZ322" s="32"/>
      <c r="BA322" s="423" t="str">
        <f t="shared" si="104"/>
        <v xml:space="preserve"> </v>
      </c>
    </row>
    <row r="323" spans="1:53" s="339" customFormat="1" ht="15" x14ac:dyDescent="0.2">
      <c r="A323" s="32"/>
      <c r="B323" s="32"/>
      <c r="C323" s="410">
        <f t="shared" si="105"/>
        <v>302</v>
      </c>
      <c r="D323" s="424"/>
      <c r="E323" s="424"/>
      <c r="F323" s="424"/>
      <c r="G323" s="410"/>
      <c r="H323" s="410"/>
      <c r="I323" s="413" t="str">
        <f t="shared" si="89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90"/>
        <v>-</v>
      </c>
      <c r="M323" s="425"/>
      <c r="N323" s="425"/>
      <c r="O323" s="160" t="str">
        <f t="shared" si="91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92"/>
        <v>OK</v>
      </c>
      <c r="AI323" s="22">
        <f t="shared" si="93"/>
        <v>0</v>
      </c>
      <c r="AJ323" s="22">
        <f t="shared" si="94"/>
        <v>0</v>
      </c>
      <c r="AK323" s="22">
        <f t="shared" si="95"/>
        <v>0</v>
      </c>
      <c r="AL323" s="22">
        <f t="shared" si="96"/>
        <v>0</v>
      </c>
      <c r="AM323" s="22">
        <f t="shared" si="97"/>
        <v>0</v>
      </c>
      <c r="AN323" s="22">
        <f t="shared" si="98"/>
        <v>0</v>
      </c>
      <c r="AO323" s="418" t="b">
        <f t="shared" si="99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100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101"/>
        <v>0</v>
      </c>
      <c r="AW323" s="67">
        <f t="shared" si="102"/>
        <v>0</v>
      </c>
      <c r="AX323" s="397">
        <f t="shared" si="103"/>
        <v>0</v>
      </c>
      <c r="AY323" s="32"/>
      <c r="AZ323" s="32"/>
      <c r="BA323" s="423" t="str">
        <f t="shared" si="104"/>
        <v xml:space="preserve"> </v>
      </c>
    </row>
    <row r="324" spans="1:53" s="339" customFormat="1" ht="15" x14ac:dyDescent="0.2">
      <c r="A324" s="32"/>
      <c r="B324" s="32"/>
      <c r="C324" s="410">
        <f t="shared" si="105"/>
        <v>303</v>
      </c>
      <c r="D324" s="424"/>
      <c r="E324" s="424"/>
      <c r="F324" s="424"/>
      <c r="G324" s="410"/>
      <c r="H324" s="410"/>
      <c r="I324" s="413" t="str">
        <f t="shared" si="89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90"/>
        <v>-</v>
      </c>
      <c r="M324" s="425"/>
      <c r="N324" s="425"/>
      <c r="O324" s="160" t="str">
        <f t="shared" si="91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92"/>
        <v>OK</v>
      </c>
      <c r="AI324" s="22">
        <f t="shared" si="93"/>
        <v>0</v>
      </c>
      <c r="AJ324" s="22">
        <f t="shared" si="94"/>
        <v>0</v>
      </c>
      <c r="AK324" s="22">
        <f t="shared" si="95"/>
        <v>0</v>
      </c>
      <c r="AL324" s="22">
        <f t="shared" si="96"/>
        <v>0</v>
      </c>
      <c r="AM324" s="22">
        <f t="shared" si="97"/>
        <v>0</v>
      </c>
      <c r="AN324" s="22">
        <f t="shared" si="98"/>
        <v>0</v>
      </c>
      <c r="AO324" s="418" t="b">
        <f t="shared" si="99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100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101"/>
        <v>0</v>
      </c>
      <c r="AW324" s="67">
        <f t="shared" si="102"/>
        <v>0</v>
      </c>
      <c r="AX324" s="397">
        <f t="shared" si="103"/>
        <v>0</v>
      </c>
      <c r="AY324" s="32"/>
      <c r="AZ324" s="32"/>
      <c r="BA324" s="423" t="str">
        <f t="shared" si="104"/>
        <v xml:space="preserve"> </v>
      </c>
    </row>
    <row r="325" spans="1:53" s="339" customFormat="1" ht="15" x14ac:dyDescent="0.2">
      <c r="A325" s="32"/>
      <c r="B325" s="32"/>
      <c r="C325" s="410">
        <f t="shared" si="105"/>
        <v>304</v>
      </c>
      <c r="D325" s="424"/>
      <c r="E325" s="424"/>
      <c r="F325" s="424"/>
      <c r="G325" s="410"/>
      <c r="H325" s="410"/>
      <c r="I325" s="413" t="str">
        <f t="shared" si="89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90"/>
        <v>-</v>
      </c>
      <c r="M325" s="425"/>
      <c r="N325" s="425"/>
      <c r="O325" s="160" t="str">
        <f t="shared" si="91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92"/>
        <v>OK</v>
      </c>
      <c r="AI325" s="22">
        <f t="shared" si="93"/>
        <v>0</v>
      </c>
      <c r="AJ325" s="22">
        <f t="shared" si="94"/>
        <v>0</v>
      </c>
      <c r="AK325" s="22">
        <f t="shared" si="95"/>
        <v>0</v>
      </c>
      <c r="AL325" s="22">
        <f t="shared" si="96"/>
        <v>0</v>
      </c>
      <c r="AM325" s="22">
        <f t="shared" si="97"/>
        <v>0</v>
      </c>
      <c r="AN325" s="22">
        <f t="shared" si="98"/>
        <v>0</v>
      </c>
      <c r="AO325" s="418" t="b">
        <f t="shared" si="99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100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101"/>
        <v>0</v>
      </c>
      <c r="AW325" s="67">
        <f t="shared" si="102"/>
        <v>0</v>
      </c>
      <c r="AX325" s="397">
        <f t="shared" si="103"/>
        <v>0</v>
      </c>
      <c r="AY325" s="32"/>
      <c r="AZ325" s="32"/>
      <c r="BA325" s="423" t="str">
        <f t="shared" si="104"/>
        <v xml:space="preserve"> </v>
      </c>
    </row>
    <row r="326" spans="1:53" s="339" customFormat="1" ht="15" x14ac:dyDescent="0.2">
      <c r="A326" s="32"/>
      <c r="B326" s="32"/>
      <c r="C326" s="410">
        <f t="shared" si="105"/>
        <v>305</v>
      </c>
      <c r="D326" s="424"/>
      <c r="E326" s="424"/>
      <c r="F326" s="424"/>
      <c r="G326" s="410"/>
      <c r="H326" s="410"/>
      <c r="I326" s="413" t="str">
        <f t="shared" si="89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90"/>
        <v>-</v>
      </c>
      <c r="M326" s="425"/>
      <c r="N326" s="425"/>
      <c r="O326" s="160" t="str">
        <f t="shared" si="91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92"/>
        <v>OK</v>
      </c>
      <c r="AI326" s="22">
        <f t="shared" si="93"/>
        <v>0</v>
      </c>
      <c r="AJ326" s="22">
        <f t="shared" si="94"/>
        <v>0</v>
      </c>
      <c r="AK326" s="22">
        <f t="shared" si="95"/>
        <v>0</v>
      </c>
      <c r="AL326" s="22">
        <f t="shared" si="96"/>
        <v>0</v>
      </c>
      <c r="AM326" s="22">
        <f t="shared" si="97"/>
        <v>0</v>
      </c>
      <c r="AN326" s="22">
        <f t="shared" si="98"/>
        <v>0</v>
      </c>
      <c r="AO326" s="418" t="b">
        <f t="shared" si="99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100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101"/>
        <v>0</v>
      </c>
      <c r="AW326" s="67">
        <f t="shared" si="102"/>
        <v>0</v>
      </c>
      <c r="AX326" s="397">
        <f t="shared" si="103"/>
        <v>0</v>
      </c>
      <c r="AY326" s="32"/>
      <c r="AZ326" s="32"/>
      <c r="BA326" s="423" t="str">
        <f t="shared" si="104"/>
        <v xml:space="preserve"> </v>
      </c>
    </row>
    <row r="327" spans="1:53" s="339" customFormat="1" ht="15" x14ac:dyDescent="0.2">
      <c r="A327" s="32"/>
      <c r="B327" s="32"/>
      <c r="C327" s="410">
        <f t="shared" si="105"/>
        <v>306</v>
      </c>
      <c r="D327" s="424"/>
      <c r="E327" s="424"/>
      <c r="F327" s="424"/>
      <c r="G327" s="410"/>
      <c r="H327" s="410"/>
      <c r="I327" s="413" t="str">
        <f t="shared" si="89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90"/>
        <v>-</v>
      </c>
      <c r="M327" s="425"/>
      <c r="N327" s="425"/>
      <c r="O327" s="160" t="str">
        <f t="shared" si="91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92"/>
        <v>OK</v>
      </c>
      <c r="AI327" s="22">
        <f t="shared" si="93"/>
        <v>0</v>
      </c>
      <c r="AJ327" s="22">
        <f t="shared" si="94"/>
        <v>0</v>
      </c>
      <c r="AK327" s="22">
        <f t="shared" si="95"/>
        <v>0</v>
      </c>
      <c r="AL327" s="22">
        <f t="shared" si="96"/>
        <v>0</v>
      </c>
      <c r="AM327" s="22">
        <f t="shared" si="97"/>
        <v>0</v>
      </c>
      <c r="AN327" s="22">
        <f t="shared" si="98"/>
        <v>0</v>
      </c>
      <c r="AO327" s="418" t="b">
        <f t="shared" si="99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100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101"/>
        <v>0</v>
      </c>
      <c r="AW327" s="67">
        <f t="shared" si="102"/>
        <v>0</v>
      </c>
      <c r="AX327" s="397">
        <f t="shared" si="103"/>
        <v>0</v>
      </c>
      <c r="AY327" s="32"/>
      <c r="AZ327" s="32"/>
      <c r="BA327" s="423" t="str">
        <f t="shared" si="104"/>
        <v xml:space="preserve"> </v>
      </c>
    </row>
    <row r="328" spans="1:53" s="339" customFormat="1" ht="15" x14ac:dyDescent="0.2">
      <c r="A328" s="32"/>
      <c r="B328" s="32"/>
      <c r="C328" s="410">
        <f t="shared" si="105"/>
        <v>307</v>
      </c>
      <c r="D328" s="424"/>
      <c r="E328" s="424"/>
      <c r="F328" s="424"/>
      <c r="G328" s="410"/>
      <c r="H328" s="410"/>
      <c r="I328" s="413" t="str">
        <f t="shared" si="89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90"/>
        <v>-</v>
      </c>
      <c r="M328" s="425"/>
      <c r="N328" s="425"/>
      <c r="O328" s="160" t="str">
        <f t="shared" si="91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92"/>
        <v>OK</v>
      </c>
      <c r="AI328" s="22">
        <f t="shared" si="93"/>
        <v>0</v>
      </c>
      <c r="AJ328" s="22">
        <f t="shared" si="94"/>
        <v>0</v>
      </c>
      <c r="AK328" s="22">
        <f t="shared" si="95"/>
        <v>0</v>
      </c>
      <c r="AL328" s="22">
        <f t="shared" si="96"/>
        <v>0</v>
      </c>
      <c r="AM328" s="22">
        <f t="shared" si="97"/>
        <v>0</v>
      </c>
      <c r="AN328" s="22">
        <f t="shared" si="98"/>
        <v>0</v>
      </c>
      <c r="AO328" s="418" t="b">
        <f t="shared" si="99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100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101"/>
        <v>0</v>
      </c>
      <c r="AW328" s="67">
        <f t="shared" si="102"/>
        <v>0</v>
      </c>
      <c r="AX328" s="397">
        <f t="shared" si="103"/>
        <v>0</v>
      </c>
      <c r="AY328" s="32"/>
      <c r="AZ328" s="32"/>
      <c r="BA328" s="423" t="str">
        <f t="shared" si="104"/>
        <v xml:space="preserve"> </v>
      </c>
    </row>
    <row r="329" spans="1:53" s="339" customFormat="1" ht="15" x14ac:dyDescent="0.2">
      <c r="A329" s="32"/>
      <c r="B329" s="32"/>
      <c r="C329" s="410">
        <f t="shared" si="105"/>
        <v>308</v>
      </c>
      <c r="D329" s="424"/>
      <c r="E329" s="424"/>
      <c r="F329" s="424"/>
      <c r="G329" s="410"/>
      <c r="H329" s="410"/>
      <c r="I329" s="413" t="str">
        <f t="shared" si="89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90"/>
        <v>-</v>
      </c>
      <c r="M329" s="425"/>
      <c r="N329" s="425"/>
      <c r="O329" s="160" t="str">
        <f t="shared" si="91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92"/>
        <v>OK</v>
      </c>
      <c r="AI329" s="22">
        <f t="shared" si="93"/>
        <v>0</v>
      </c>
      <c r="AJ329" s="22">
        <f t="shared" si="94"/>
        <v>0</v>
      </c>
      <c r="AK329" s="22">
        <f t="shared" si="95"/>
        <v>0</v>
      </c>
      <c r="AL329" s="22">
        <f t="shared" si="96"/>
        <v>0</v>
      </c>
      <c r="AM329" s="22">
        <f t="shared" si="97"/>
        <v>0</v>
      </c>
      <c r="AN329" s="22">
        <f t="shared" si="98"/>
        <v>0</v>
      </c>
      <c r="AO329" s="418" t="b">
        <f t="shared" si="99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100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101"/>
        <v>0</v>
      </c>
      <c r="AW329" s="67">
        <f t="shared" si="102"/>
        <v>0</v>
      </c>
      <c r="AX329" s="397">
        <f t="shared" si="103"/>
        <v>0</v>
      </c>
      <c r="AY329" s="32"/>
      <c r="AZ329" s="32"/>
      <c r="BA329" s="423" t="str">
        <f t="shared" si="104"/>
        <v xml:space="preserve"> </v>
      </c>
    </row>
    <row r="330" spans="1:53" s="339" customFormat="1" ht="15" x14ac:dyDescent="0.2">
      <c r="A330" s="32"/>
      <c r="B330" s="32"/>
      <c r="C330" s="410">
        <f t="shared" si="105"/>
        <v>309</v>
      </c>
      <c r="D330" s="424"/>
      <c r="E330" s="424"/>
      <c r="F330" s="424"/>
      <c r="G330" s="410"/>
      <c r="H330" s="410"/>
      <c r="I330" s="413" t="str">
        <f t="shared" si="89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90"/>
        <v>-</v>
      </c>
      <c r="M330" s="425"/>
      <c r="N330" s="425"/>
      <c r="O330" s="160" t="str">
        <f t="shared" si="91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92"/>
        <v>OK</v>
      </c>
      <c r="AI330" s="22">
        <f t="shared" si="93"/>
        <v>0</v>
      </c>
      <c r="AJ330" s="22">
        <f t="shared" si="94"/>
        <v>0</v>
      </c>
      <c r="AK330" s="22">
        <f t="shared" si="95"/>
        <v>0</v>
      </c>
      <c r="AL330" s="22">
        <f t="shared" si="96"/>
        <v>0</v>
      </c>
      <c r="AM330" s="22">
        <f t="shared" si="97"/>
        <v>0</v>
      </c>
      <c r="AN330" s="22">
        <f t="shared" si="98"/>
        <v>0</v>
      </c>
      <c r="AO330" s="418" t="b">
        <f t="shared" si="99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100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101"/>
        <v>0</v>
      </c>
      <c r="AW330" s="67">
        <f t="shared" si="102"/>
        <v>0</v>
      </c>
      <c r="AX330" s="397">
        <f t="shared" si="103"/>
        <v>0</v>
      </c>
      <c r="AY330" s="32"/>
      <c r="AZ330" s="32"/>
      <c r="BA330" s="423" t="str">
        <f t="shared" si="104"/>
        <v xml:space="preserve"> </v>
      </c>
    </row>
    <row r="331" spans="1:53" s="339" customFormat="1" ht="15" x14ac:dyDescent="0.2">
      <c r="A331" s="32"/>
      <c r="B331" s="32"/>
      <c r="C331" s="410">
        <f t="shared" si="105"/>
        <v>310</v>
      </c>
      <c r="D331" s="424"/>
      <c r="E331" s="424"/>
      <c r="F331" s="424"/>
      <c r="G331" s="410"/>
      <c r="H331" s="410"/>
      <c r="I331" s="413" t="str">
        <f t="shared" si="89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90"/>
        <v>-</v>
      </c>
      <c r="M331" s="425"/>
      <c r="N331" s="425"/>
      <c r="O331" s="160" t="str">
        <f t="shared" si="91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92"/>
        <v>OK</v>
      </c>
      <c r="AI331" s="22">
        <f t="shared" si="93"/>
        <v>0</v>
      </c>
      <c r="AJ331" s="22">
        <f t="shared" si="94"/>
        <v>0</v>
      </c>
      <c r="AK331" s="22">
        <f t="shared" si="95"/>
        <v>0</v>
      </c>
      <c r="AL331" s="22">
        <f t="shared" si="96"/>
        <v>0</v>
      </c>
      <c r="AM331" s="22">
        <f t="shared" si="97"/>
        <v>0</v>
      </c>
      <c r="AN331" s="22">
        <f t="shared" si="98"/>
        <v>0</v>
      </c>
      <c r="AO331" s="418" t="b">
        <f t="shared" si="99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100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101"/>
        <v>0</v>
      </c>
      <c r="AW331" s="67">
        <f t="shared" si="102"/>
        <v>0</v>
      </c>
      <c r="AX331" s="397">
        <f t="shared" si="103"/>
        <v>0</v>
      </c>
      <c r="AY331" s="32"/>
      <c r="AZ331" s="32"/>
      <c r="BA331" s="423" t="str">
        <f t="shared" si="104"/>
        <v xml:space="preserve"> </v>
      </c>
    </row>
    <row r="332" spans="1:53" s="339" customFormat="1" ht="15" x14ac:dyDescent="0.2">
      <c r="A332" s="32"/>
      <c r="B332" s="32"/>
      <c r="C332" s="410">
        <f t="shared" si="105"/>
        <v>311</v>
      </c>
      <c r="D332" s="424"/>
      <c r="E332" s="424"/>
      <c r="F332" s="424"/>
      <c r="G332" s="410"/>
      <c r="H332" s="410"/>
      <c r="I332" s="413" t="str">
        <f t="shared" si="89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90"/>
        <v>-</v>
      </c>
      <c r="M332" s="425"/>
      <c r="N332" s="425"/>
      <c r="O332" s="160" t="str">
        <f t="shared" si="91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92"/>
        <v>OK</v>
      </c>
      <c r="AI332" s="22">
        <f t="shared" si="93"/>
        <v>0</v>
      </c>
      <c r="AJ332" s="22">
        <f t="shared" si="94"/>
        <v>0</v>
      </c>
      <c r="AK332" s="22">
        <f t="shared" si="95"/>
        <v>0</v>
      </c>
      <c r="AL332" s="22">
        <f t="shared" si="96"/>
        <v>0</v>
      </c>
      <c r="AM332" s="22">
        <f t="shared" si="97"/>
        <v>0</v>
      </c>
      <c r="AN332" s="22">
        <f t="shared" si="98"/>
        <v>0</v>
      </c>
      <c r="AO332" s="418" t="b">
        <f t="shared" si="99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100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101"/>
        <v>0</v>
      </c>
      <c r="AW332" s="67">
        <f t="shared" si="102"/>
        <v>0</v>
      </c>
      <c r="AX332" s="397">
        <f t="shared" si="103"/>
        <v>0</v>
      </c>
      <c r="AY332" s="32"/>
      <c r="AZ332" s="32"/>
      <c r="BA332" s="423" t="str">
        <f t="shared" si="104"/>
        <v xml:space="preserve"> </v>
      </c>
    </row>
    <row r="333" spans="1:53" s="339" customFormat="1" ht="15" x14ac:dyDescent="0.2">
      <c r="A333" s="32"/>
      <c r="B333" s="32"/>
      <c r="C333" s="410">
        <f t="shared" si="105"/>
        <v>312</v>
      </c>
      <c r="D333" s="424"/>
      <c r="E333" s="424"/>
      <c r="F333" s="424"/>
      <c r="G333" s="410"/>
      <c r="H333" s="410"/>
      <c r="I333" s="413" t="str">
        <f t="shared" si="89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90"/>
        <v>-</v>
      </c>
      <c r="M333" s="425"/>
      <c r="N333" s="425"/>
      <c r="O333" s="160" t="str">
        <f t="shared" si="91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92"/>
        <v>OK</v>
      </c>
      <c r="AI333" s="22">
        <f t="shared" si="93"/>
        <v>0</v>
      </c>
      <c r="AJ333" s="22">
        <f t="shared" si="94"/>
        <v>0</v>
      </c>
      <c r="AK333" s="22">
        <f t="shared" si="95"/>
        <v>0</v>
      </c>
      <c r="AL333" s="22">
        <f t="shared" si="96"/>
        <v>0</v>
      </c>
      <c r="AM333" s="22">
        <f t="shared" si="97"/>
        <v>0</v>
      </c>
      <c r="AN333" s="22">
        <f t="shared" si="98"/>
        <v>0</v>
      </c>
      <c r="AO333" s="418" t="b">
        <f t="shared" si="99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100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101"/>
        <v>0</v>
      </c>
      <c r="AW333" s="67">
        <f t="shared" si="102"/>
        <v>0</v>
      </c>
      <c r="AX333" s="397">
        <f t="shared" si="103"/>
        <v>0</v>
      </c>
      <c r="AY333" s="32"/>
      <c r="AZ333" s="32"/>
      <c r="BA333" s="423" t="str">
        <f t="shared" si="104"/>
        <v xml:space="preserve"> </v>
      </c>
    </row>
    <row r="334" spans="1:53" s="339" customFormat="1" ht="15" x14ac:dyDescent="0.2">
      <c r="A334" s="32"/>
      <c r="B334" s="32"/>
      <c r="C334" s="410">
        <f t="shared" si="105"/>
        <v>313</v>
      </c>
      <c r="D334" s="424"/>
      <c r="E334" s="424"/>
      <c r="F334" s="424"/>
      <c r="G334" s="410"/>
      <c r="H334" s="410"/>
      <c r="I334" s="413" t="str">
        <f t="shared" si="89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90"/>
        <v>-</v>
      </c>
      <c r="M334" s="425"/>
      <c r="N334" s="425"/>
      <c r="O334" s="160" t="str">
        <f t="shared" si="91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92"/>
        <v>OK</v>
      </c>
      <c r="AI334" s="22">
        <f t="shared" si="93"/>
        <v>0</v>
      </c>
      <c r="AJ334" s="22">
        <f t="shared" si="94"/>
        <v>0</v>
      </c>
      <c r="AK334" s="22">
        <f t="shared" si="95"/>
        <v>0</v>
      </c>
      <c r="AL334" s="22">
        <f t="shared" si="96"/>
        <v>0</v>
      </c>
      <c r="AM334" s="22">
        <f t="shared" si="97"/>
        <v>0</v>
      </c>
      <c r="AN334" s="22">
        <f t="shared" si="98"/>
        <v>0</v>
      </c>
      <c r="AO334" s="418" t="b">
        <f t="shared" si="99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100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101"/>
        <v>0</v>
      </c>
      <c r="AW334" s="67">
        <f t="shared" si="102"/>
        <v>0</v>
      </c>
      <c r="AX334" s="397">
        <f t="shared" si="103"/>
        <v>0</v>
      </c>
      <c r="AY334" s="32"/>
      <c r="AZ334" s="32"/>
      <c r="BA334" s="423" t="str">
        <f t="shared" si="104"/>
        <v xml:space="preserve"> </v>
      </c>
    </row>
    <row r="335" spans="1:53" s="339" customFormat="1" ht="15" x14ac:dyDescent="0.2">
      <c r="A335" s="32"/>
      <c r="B335" s="32"/>
      <c r="C335" s="410">
        <f t="shared" si="105"/>
        <v>314</v>
      </c>
      <c r="D335" s="424"/>
      <c r="E335" s="424"/>
      <c r="F335" s="424"/>
      <c r="G335" s="410"/>
      <c r="H335" s="410"/>
      <c r="I335" s="413" t="str">
        <f t="shared" si="89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90"/>
        <v>-</v>
      </c>
      <c r="M335" s="425"/>
      <c r="N335" s="425"/>
      <c r="O335" s="160" t="str">
        <f t="shared" si="91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92"/>
        <v>OK</v>
      </c>
      <c r="AI335" s="22">
        <f t="shared" si="93"/>
        <v>0</v>
      </c>
      <c r="AJ335" s="22">
        <f t="shared" si="94"/>
        <v>0</v>
      </c>
      <c r="AK335" s="22">
        <f t="shared" si="95"/>
        <v>0</v>
      </c>
      <c r="AL335" s="22">
        <f t="shared" si="96"/>
        <v>0</v>
      </c>
      <c r="AM335" s="22">
        <f t="shared" si="97"/>
        <v>0</v>
      </c>
      <c r="AN335" s="22">
        <f t="shared" si="98"/>
        <v>0</v>
      </c>
      <c r="AO335" s="418" t="b">
        <f t="shared" si="99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100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101"/>
        <v>0</v>
      </c>
      <c r="AW335" s="67">
        <f t="shared" si="102"/>
        <v>0</v>
      </c>
      <c r="AX335" s="397">
        <f t="shared" si="103"/>
        <v>0</v>
      </c>
      <c r="AY335" s="32"/>
      <c r="AZ335" s="32"/>
      <c r="BA335" s="423" t="str">
        <f t="shared" si="104"/>
        <v xml:space="preserve"> </v>
      </c>
    </row>
    <row r="336" spans="1:53" s="339" customFormat="1" ht="15" x14ac:dyDescent="0.2">
      <c r="A336" s="32"/>
      <c r="B336" s="32"/>
      <c r="C336" s="410">
        <f t="shared" si="105"/>
        <v>315</v>
      </c>
      <c r="D336" s="424"/>
      <c r="E336" s="424"/>
      <c r="F336" s="424"/>
      <c r="G336" s="410"/>
      <c r="H336" s="410"/>
      <c r="I336" s="413" t="str">
        <f t="shared" si="89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90"/>
        <v>-</v>
      </c>
      <c r="M336" s="425"/>
      <c r="N336" s="425"/>
      <c r="O336" s="160" t="str">
        <f t="shared" si="91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92"/>
        <v>OK</v>
      </c>
      <c r="AI336" s="22">
        <f t="shared" si="93"/>
        <v>0</v>
      </c>
      <c r="AJ336" s="22">
        <f t="shared" si="94"/>
        <v>0</v>
      </c>
      <c r="AK336" s="22">
        <f t="shared" si="95"/>
        <v>0</v>
      </c>
      <c r="AL336" s="22">
        <f t="shared" si="96"/>
        <v>0</v>
      </c>
      <c r="AM336" s="22">
        <f t="shared" si="97"/>
        <v>0</v>
      </c>
      <c r="AN336" s="22">
        <f t="shared" si="98"/>
        <v>0</v>
      </c>
      <c r="AO336" s="418" t="b">
        <f t="shared" si="99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100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101"/>
        <v>0</v>
      </c>
      <c r="AW336" s="67">
        <f t="shared" si="102"/>
        <v>0</v>
      </c>
      <c r="AX336" s="397">
        <f t="shared" si="103"/>
        <v>0</v>
      </c>
      <c r="AY336" s="32"/>
      <c r="AZ336" s="32"/>
      <c r="BA336" s="423" t="str">
        <f t="shared" si="104"/>
        <v xml:space="preserve"> </v>
      </c>
    </row>
    <row r="337" spans="1:53" s="339" customFormat="1" ht="15" x14ac:dyDescent="0.2">
      <c r="A337" s="32"/>
      <c r="B337" s="32"/>
      <c r="C337" s="410">
        <f t="shared" si="105"/>
        <v>316</v>
      </c>
      <c r="D337" s="424"/>
      <c r="E337" s="424"/>
      <c r="F337" s="424"/>
      <c r="G337" s="410"/>
      <c r="H337" s="410"/>
      <c r="I337" s="413" t="str">
        <f t="shared" si="89"/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si="90"/>
        <v>-</v>
      </c>
      <c r="M337" s="425"/>
      <c r="N337" s="425"/>
      <c r="O337" s="160" t="str">
        <f t="shared" si="91"/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si="92"/>
        <v>OK</v>
      </c>
      <c r="AI337" s="22">
        <f t="shared" si="93"/>
        <v>0</v>
      </c>
      <c r="AJ337" s="22">
        <f t="shared" si="94"/>
        <v>0</v>
      </c>
      <c r="AK337" s="22">
        <f t="shared" si="95"/>
        <v>0</v>
      </c>
      <c r="AL337" s="22">
        <f t="shared" si="96"/>
        <v>0</v>
      </c>
      <c r="AM337" s="22">
        <f t="shared" si="97"/>
        <v>0</v>
      </c>
      <c r="AN337" s="22">
        <f t="shared" si="98"/>
        <v>0</v>
      </c>
      <c r="AO337" s="418" t="b">
        <f t="shared" si="99"/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si="100"/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101"/>
        <v>0</v>
      </c>
      <c r="AW337" s="67">
        <f t="shared" si="102"/>
        <v>0</v>
      </c>
      <c r="AX337" s="397">
        <f t="shared" si="103"/>
        <v>0</v>
      </c>
      <c r="AY337" s="32"/>
      <c r="AZ337" s="32"/>
      <c r="BA337" s="423" t="str">
        <f t="shared" si="104"/>
        <v xml:space="preserve"> </v>
      </c>
    </row>
    <row r="338" spans="1:53" s="339" customFormat="1" ht="15" x14ac:dyDescent="0.2">
      <c r="A338" s="32"/>
      <c r="B338" s="32"/>
      <c r="C338" s="410">
        <f t="shared" si="105"/>
        <v>317</v>
      </c>
      <c r="D338" s="424"/>
      <c r="E338" s="424"/>
      <c r="F338" s="424"/>
      <c r="G338" s="410"/>
      <c r="H338" s="410"/>
      <c r="I338" s="413" t="str">
        <f t="shared" si="89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90"/>
        <v>-</v>
      </c>
      <c r="M338" s="425"/>
      <c r="N338" s="425"/>
      <c r="O338" s="160" t="str">
        <f t="shared" si="91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92"/>
        <v>OK</v>
      </c>
      <c r="AI338" s="22">
        <f t="shared" si="93"/>
        <v>0</v>
      </c>
      <c r="AJ338" s="22">
        <f t="shared" si="94"/>
        <v>0</v>
      </c>
      <c r="AK338" s="22">
        <f t="shared" si="95"/>
        <v>0</v>
      </c>
      <c r="AL338" s="22">
        <f t="shared" si="96"/>
        <v>0</v>
      </c>
      <c r="AM338" s="22">
        <f t="shared" si="97"/>
        <v>0</v>
      </c>
      <c r="AN338" s="22">
        <f t="shared" si="98"/>
        <v>0</v>
      </c>
      <c r="AO338" s="418" t="b">
        <f t="shared" si="99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100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si="101"/>
        <v>0</v>
      </c>
      <c r="AW338" s="67">
        <f t="shared" si="102"/>
        <v>0</v>
      </c>
      <c r="AX338" s="397">
        <f t="shared" si="103"/>
        <v>0</v>
      </c>
      <c r="AY338" s="32"/>
      <c r="AZ338" s="32"/>
      <c r="BA338" s="423" t="str">
        <f t="shared" si="104"/>
        <v xml:space="preserve"> </v>
      </c>
    </row>
    <row r="339" spans="1:53" s="339" customFormat="1" ht="15" x14ac:dyDescent="0.2">
      <c r="A339" s="32"/>
      <c r="B339" s="32"/>
      <c r="C339" s="410">
        <f t="shared" si="105"/>
        <v>318</v>
      </c>
      <c r="D339" s="424"/>
      <c r="E339" s="424"/>
      <c r="F339" s="424"/>
      <c r="G339" s="410"/>
      <c r="H339" s="410"/>
      <c r="I339" s="413" t="str">
        <f t="shared" si="89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90"/>
        <v>-</v>
      </c>
      <c r="M339" s="425"/>
      <c r="N339" s="425"/>
      <c r="O339" s="160" t="str">
        <f t="shared" si="91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92"/>
        <v>OK</v>
      </c>
      <c r="AI339" s="22">
        <f t="shared" si="93"/>
        <v>0</v>
      </c>
      <c r="AJ339" s="22">
        <f t="shared" si="94"/>
        <v>0</v>
      </c>
      <c r="AK339" s="22">
        <f t="shared" si="95"/>
        <v>0</v>
      </c>
      <c r="AL339" s="22">
        <f t="shared" si="96"/>
        <v>0</v>
      </c>
      <c r="AM339" s="22">
        <f t="shared" si="97"/>
        <v>0</v>
      </c>
      <c r="AN339" s="22">
        <f t="shared" si="98"/>
        <v>0</v>
      </c>
      <c r="AO339" s="418" t="b">
        <f t="shared" si="99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100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101"/>
        <v>0</v>
      </c>
      <c r="AW339" s="67">
        <f t="shared" si="102"/>
        <v>0</v>
      </c>
      <c r="AX339" s="397">
        <f t="shared" si="103"/>
        <v>0</v>
      </c>
      <c r="AY339" s="32"/>
      <c r="AZ339" s="32"/>
      <c r="BA339" s="423" t="str">
        <f t="shared" si="104"/>
        <v xml:space="preserve"> </v>
      </c>
    </row>
    <row r="340" spans="1:53" s="339" customFormat="1" ht="15" x14ac:dyDescent="0.2">
      <c r="A340" s="32"/>
      <c r="B340" s="32"/>
      <c r="C340" s="410">
        <f t="shared" si="105"/>
        <v>319</v>
      </c>
      <c r="D340" s="424"/>
      <c r="E340" s="424"/>
      <c r="F340" s="424"/>
      <c r="G340" s="410"/>
      <c r="H340" s="410"/>
      <c r="I340" s="413" t="str">
        <f t="shared" si="89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90"/>
        <v>-</v>
      </c>
      <c r="M340" s="425"/>
      <c r="N340" s="425"/>
      <c r="O340" s="160" t="str">
        <f t="shared" si="91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92"/>
        <v>OK</v>
      </c>
      <c r="AI340" s="22">
        <f t="shared" si="93"/>
        <v>0</v>
      </c>
      <c r="AJ340" s="22">
        <f t="shared" si="94"/>
        <v>0</v>
      </c>
      <c r="AK340" s="22">
        <f t="shared" si="95"/>
        <v>0</v>
      </c>
      <c r="AL340" s="22">
        <f t="shared" si="96"/>
        <v>0</v>
      </c>
      <c r="AM340" s="22">
        <f t="shared" si="97"/>
        <v>0</v>
      </c>
      <c r="AN340" s="22">
        <f t="shared" si="98"/>
        <v>0</v>
      </c>
      <c r="AO340" s="418" t="b">
        <f t="shared" si="99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100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101"/>
        <v>0</v>
      </c>
      <c r="AW340" s="67">
        <f t="shared" si="102"/>
        <v>0</v>
      </c>
      <c r="AX340" s="397">
        <f t="shared" si="103"/>
        <v>0</v>
      </c>
      <c r="AY340" s="32"/>
      <c r="AZ340" s="32"/>
      <c r="BA340" s="423" t="str">
        <f t="shared" si="104"/>
        <v xml:space="preserve"> </v>
      </c>
    </row>
    <row r="341" spans="1:53" s="339" customFormat="1" ht="15" x14ac:dyDescent="0.2">
      <c r="A341" s="32"/>
      <c r="B341" s="32"/>
      <c r="C341" s="410">
        <f t="shared" si="105"/>
        <v>320</v>
      </c>
      <c r="D341" s="424"/>
      <c r="E341" s="424"/>
      <c r="F341" s="424"/>
      <c r="G341" s="410"/>
      <c r="H341" s="410"/>
      <c r="I341" s="413" t="str">
        <f t="shared" si="89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90"/>
        <v>-</v>
      </c>
      <c r="M341" s="425"/>
      <c r="N341" s="425"/>
      <c r="O341" s="160" t="str">
        <f t="shared" si="91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92"/>
        <v>OK</v>
      </c>
      <c r="AI341" s="22">
        <f t="shared" si="93"/>
        <v>0</v>
      </c>
      <c r="AJ341" s="22">
        <f t="shared" si="94"/>
        <v>0</v>
      </c>
      <c r="AK341" s="22">
        <f t="shared" si="95"/>
        <v>0</v>
      </c>
      <c r="AL341" s="22">
        <f t="shared" si="96"/>
        <v>0</v>
      </c>
      <c r="AM341" s="22">
        <f t="shared" si="97"/>
        <v>0</v>
      </c>
      <c r="AN341" s="22">
        <f t="shared" si="98"/>
        <v>0</v>
      </c>
      <c r="AO341" s="418" t="b">
        <f t="shared" si="99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100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101"/>
        <v>0</v>
      </c>
      <c r="AW341" s="67">
        <f t="shared" si="102"/>
        <v>0</v>
      </c>
      <c r="AX341" s="397">
        <f t="shared" si="103"/>
        <v>0</v>
      </c>
      <c r="AY341" s="32"/>
      <c r="AZ341" s="32"/>
      <c r="BA341" s="423" t="str">
        <f t="shared" si="104"/>
        <v xml:space="preserve"> </v>
      </c>
    </row>
    <row r="342" spans="1:53" s="339" customFormat="1" ht="15" x14ac:dyDescent="0.2">
      <c r="A342" s="32"/>
      <c r="B342" s="32"/>
      <c r="C342" s="410">
        <f t="shared" si="105"/>
        <v>321</v>
      </c>
      <c r="D342" s="424"/>
      <c r="E342" s="424"/>
      <c r="F342" s="424"/>
      <c r="G342" s="410"/>
      <c r="H342" s="410"/>
      <c r="I342" s="413" t="str">
        <f t="shared" si="89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90"/>
        <v>-</v>
      </c>
      <c r="M342" s="425"/>
      <c r="N342" s="425"/>
      <c r="O342" s="160" t="str">
        <f t="shared" si="91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92"/>
        <v>OK</v>
      </c>
      <c r="AI342" s="22">
        <f t="shared" si="93"/>
        <v>0</v>
      </c>
      <c r="AJ342" s="22">
        <f t="shared" si="94"/>
        <v>0</v>
      </c>
      <c r="AK342" s="22">
        <f t="shared" si="95"/>
        <v>0</v>
      </c>
      <c r="AL342" s="22">
        <f t="shared" si="96"/>
        <v>0</v>
      </c>
      <c r="AM342" s="22">
        <f t="shared" si="97"/>
        <v>0</v>
      </c>
      <c r="AN342" s="22">
        <f t="shared" si="98"/>
        <v>0</v>
      </c>
      <c r="AO342" s="418" t="b">
        <f t="shared" si="99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100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101"/>
        <v>0</v>
      </c>
      <c r="AW342" s="67">
        <f t="shared" si="102"/>
        <v>0</v>
      </c>
      <c r="AX342" s="397">
        <f t="shared" si="103"/>
        <v>0</v>
      </c>
      <c r="AY342" s="32"/>
      <c r="AZ342" s="32"/>
      <c r="BA342" s="423" t="str">
        <f t="shared" si="104"/>
        <v xml:space="preserve"> </v>
      </c>
    </row>
    <row r="343" spans="1:53" s="339" customFormat="1" ht="15" x14ac:dyDescent="0.2">
      <c r="A343" s="32"/>
      <c r="B343" s="32"/>
      <c r="C343" s="410">
        <f t="shared" si="105"/>
        <v>322</v>
      </c>
      <c r="D343" s="424"/>
      <c r="E343" s="424"/>
      <c r="F343" s="424"/>
      <c r="G343" s="410"/>
      <c r="H343" s="410"/>
      <c r="I343" s="413" t="str">
        <f t="shared" si="89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90"/>
        <v>-</v>
      </c>
      <c r="M343" s="425"/>
      <c r="N343" s="425"/>
      <c r="O343" s="160" t="str">
        <f t="shared" si="91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92"/>
        <v>OK</v>
      </c>
      <c r="AI343" s="22">
        <f t="shared" si="93"/>
        <v>0</v>
      </c>
      <c r="AJ343" s="22">
        <f t="shared" si="94"/>
        <v>0</v>
      </c>
      <c r="AK343" s="22">
        <f t="shared" si="95"/>
        <v>0</v>
      </c>
      <c r="AL343" s="22">
        <f t="shared" si="96"/>
        <v>0</v>
      </c>
      <c r="AM343" s="22">
        <f t="shared" si="97"/>
        <v>0</v>
      </c>
      <c r="AN343" s="22">
        <f t="shared" si="98"/>
        <v>0</v>
      </c>
      <c r="AO343" s="418" t="b">
        <f t="shared" si="99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100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101"/>
        <v>0</v>
      </c>
      <c r="AW343" s="67">
        <f t="shared" si="102"/>
        <v>0</v>
      </c>
      <c r="AX343" s="397">
        <f t="shared" si="103"/>
        <v>0</v>
      </c>
      <c r="AY343" s="32"/>
      <c r="AZ343" s="32"/>
      <c r="BA343" s="423" t="str">
        <f t="shared" si="104"/>
        <v xml:space="preserve"> </v>
      </c>
    </row>
    <row r="344" spans="1:53" s="339" customFormat="1" ht="15" x14ac:dyDescent="0.2">
      <c r="A344" s="32"/>
      <c r="B344" s="32"/>
      <c r="C344" s="410">
        <f t="shared" si="105"/>
        <v>323</v>
      </c>
      <c r="D344" s="424"/>
      <c r="E344" s="424"/>
      <c r="F344" s="424"/>
      <c r="G344" s="410"/>
      <c r="H344" s="410"/>
      <c r="I344" s="413" t="str">
        <f t="shared" si="89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90"/>
        <v>-</v>
      </c>
      <c r="M344" s="425"/>
      <c r="N344" s="425"/>
      <c r="O344" s="160" t="str">
        <f t="shared" si="91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92"/>
        <v>OK</v>
      </c>
      <c r="AI344" s="22">
        <f t="shared" si="93"/>
        <v>0</v>
      </c>
      <c r="AJ344" s="22">
        <f t="shared" si="94"/>
        <v>0</v>
      </c>
      <c r="AK344" s="22">
        <f t="shared" si="95"/>
        <v>0</v>
      </c>
      <c r="AL344" s="22">
        <f t="shared" si="96"/>
        <v>0</v>
      </c>
      <c r="AM344" s="22">
        <f t="shared" si="97"/>
        <v>0</v>
      </c>
      <c r="AN344" s="22">
        <f t="shared" si="98"/>
        <v>0</v>
      </c>
      <c r="AO344" s="418" t="b">
        <f t="shared" si="99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100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101"/>
        <v>0</v>
      </c>
      <c r="AW344" s="67">
        <f t="shared" si="102"/>
        <v>0</v>
      </c>
      <c r="AX344" s="397">
        <f t="shared" si="103"/>
        <v>0</v>
      </c>
      <c r="AY344" s="32"/>
      <c r="AZ344" s="32"/>
      <c r="BA344" s="423" t="str">
        <f t="shared" si="104"/>
        <v xml:space="preserve"> </v>
      </c>
    </row>
    <row r="345" spans="1:53" s="339" customFormat="1" ht="15" x14ac:dyDescent="0.2">
      <c r="A345" s="32"/>
      <c r="B345" s="32"/>
      <c r="C345" s="410">
        <f t="shared" si="105"/>
        <v>324</v>
      </c>
      <c r="D345" s="424"/>
      <c r="E345" s="424"/>
      <c r="F345" s="424"/>
      <c r="G345" s="410"/>
      <c r="H345" s="410"/>
      <c r="I345" s="413" t="str">
        <f t="shared" si="89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90"/>
        <v>-</v>
      </c>
      <c r="M345" s="425"/>
      <c r="N345" s="425"/>
      <c r="O345" s="160" t="str">
        <f t="shared" si="91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92"/>
        <v>OK</v>
      </c>
      <c r="AI345" s="22">
        <f t="shared" si="93"/>
        <v>0</v>
      </c>
      <c r="AJ345" s="22">
        <f t="shared" si="94"/>
        <v>0</v>
      </c>
      <c r="AK345" s="22">
        <f t="shared" si="95"/>
        <v>0</v>
      </c>
      <c r="AL345" s="22">
        <f t="shared" si="96"/>
        <v>0</v>
      </c>
      <c r="AM345" s="22">
        <f t="shared" si="97"/>
        <v>0</v>
      </c>
      <c r="AN345" s="22">
        <f t="shared" si="98"/>
        <v>0</v>
      </c>
      <c r="AO345" s="418" t="b">
        <f t="shared" si="99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100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101"/>
        <v>0</v>
      </c>
      <c r="AW345" s="67">
        <f t="shared" si="102"/>
        <v>0</v>
      </c>
      <c r="AX345" s="397">
        <f t="shared" si="103"/>
        <v>0</v>
      </c>
      <c r="AY345" s="32"/>
      <c r="AZ345" s="32"/>
      <c r="BA345" s="423" t="str">
        <f t="shared" si="104"/>
        <v xml:space="preserve"> </v>
      </c>
    </row>
    <row r="346" spans="1:53" s="339" customFormat="1" ht="15" x14ac:dyDescent="0.2">
      <c r="A346" s="32"/>
      <c r="B346" s="32"/>
      <c r="C346" s="410">
        <f t="shared" si="105"/>
        <v>325</v>
      </c>
      <c r="D346" s="424"/>
      <c r="E346" s="424"/>
      <c r="F346" s="424"/>
      <c r="G346" s="410"/>
      <c r="H346" s="410"/>
      <c r="I346" s="413" t="str">
        <f t="shared" si="89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90"/>
        <v>-</v>
      </c>
      <c r="M346" s="425"/>
      <c r="N346" s="425"/>
      <c r="O346" s="160" t="str">
        <f t="shared" si="91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92"/>
        <v>OK</v>
      </c>
      <c r="AI346" s="22">
        <f t="shared" si="93"/>
        <v>0</v>
      </c>
      <c r="AJ346" s="22">
        <f t="shared" si="94"/>
        <v>0</v>
      </c>
      <c r="AK346" s="22">
        <f t="shared" si="95"/>
        <v>0</v>
      </c>
      <c r="AL346" s="22">
        <f t="shared" si="96"/>
        <v>0</v>
      </c>
      <c r="AM346" s="22">
        <f t="shared" si="97"/>
        <v>0</v>
      </c>
      <c r="AN346" s="22">
        <f t="shared" si="98"/>
        <v>0</v>
      </c>
      <c r="AO346" s="418" t="b">
        <f t="shared" si="99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100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101"/>
        <v>0</v>
      </c>
      <c r="AW346" s="67">
        <f t="shared" si="102"/>
        <v>0</v>
      </c>
      <c r="AX346" s="397">
        <f t="shared" si="103"/>
        <v>0</v>
      </c>
      <c r="AY346" s="32"/>
      <c r="AZ346" s="32"/>
      <c r="BA346" s="423" t="str">
        <f t="shared" si="104"/>
        <v xml:space="preserve"> </v>
      </c>
    </row>
    <row r="347" spans="1:53" s="339" customFormat="1" ht="15" x14ac:dyDescent="0.2">
      <c r="A347" s="32"/>
      <c r="B347" s="32"/>
      <c r="C347" s="410">
        <f t="shared" si="105"/>
        <v>326</v>
      </c>
      <c r="D347" s="424"/>
      <c r="E347" s="424"/>
      <c r="F347" s="424"/>
      <c r="G347" s="410"/>
      <c r="H347" s="410"/>
      <c r="I347" s="413" t="str">
        <f t="shared" si="89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90"/>
        <v>-</v>
      </c>
      <c r="M347" s="425"/>
      <c r="N347" s="425"/>
      <c r="O347" s="160" t="str">
        <f t="shared" si="91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92"/>
        <v>OK</v>
      </c>
      <c r="AI347" s="22">
        <f t="shared" si="93"/>
        <v>0</v>
      </c>
      <c r="AJ347" s="22">
        <f t="shared" si="94"/>
        <v>0</v>
      </c>
      <c r="AK347" s="22">
        <f t="shared" si="95"/>
        <v>0</v>
      </c>
      <c r="AL347" s="22">
        <f t="shared" si="96"/>
        <v>0</v>
      </c>
      <c r="AM347" s="22">
        <f t="shared" si="97"/>
        <v>0</v>
      </c>
      <c r="AN347" s="22">
        <f t="shared" si="98"/>
        <v>0</v>
      </c>
      <c r="AO347" s="418" t="b">
        <f t="shared" si="99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100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101"/>
        <v>0</v>
      </c>
      <c r="AW347" s="67">
        <f t="shared" si="102"/>
        <v>0</v>
      </c>
      <c r="AX347" s="397">
        <f t="shared" si="103"/>
        <v>0</v>
      </c>
      <c r="AY347" s="32"/>
      <c r="AZ347" s="32"/>
      <c r="BA347" s="423" t="str">
        <f t="shared" si="104"/>
        <v xml:space="preserve"> </v>
      </c>
    </row>
    <row r="348" spans="1:53" s="339" customFormat="1" ht="15" x14ac:dyDescent="0.2">
      <c r="A348" s="32"/>
      <c r="B348" s="32"/>
      <c r="C348" s="410">
        <f t="shared" si="105"/>
        <v>327</v>
      </c>
      <c r="D348" s="424"/>
      <c r="E348" s="424"/>
      <c r="F348" s="424"/>
      <c r="G348" s="410"/>
      <c r="H348" s="410"/>
      <c r="I348" s="413" t="str">
        <f t="shared" si="89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90"/>
        <v>-</v>
      </c>
      <c r="M348" s="425"/>
      <c r="N348" s="425"/>
      <c r="O348" s="160" t="str">
        <f t="shared" si="91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92"/>
        <v>OK</v>
      </c>
      <c r="AI348" s="22">
        <f t="shared" si="93"/>
        <v>0</v>
      </c>
      <c r="AJ348" s="22">
        <f t="shared" si="94"/>
        <v>0</v>
      </c>
      <c r="AK348" s="22">
        <f t="shared" si="95"/>
        <v>0</v>
      </c>
      <c r="AL348" s="22">
        <f t="shared" si="96"/>
        <v>0</v>
      </c>
      <c r="AM348" s="22">
        <f t="shared" si="97"/>
        <v>0</v>
      </c>
      <c r="AN348" s="22">
        <f t="shared" si="98"/>
        <v>0</v>
      </c>
      <c r="AO348" s="418" t="b">
        <f t="shared" si="99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100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101"/>
        <v>0</v>
      </c>
      <c r="AW348" s="67">
        <f t="shared" si="102"/>
        <v>0</v>
      </c>
      <c r="AX348" s="397">
        <f t="shared" si="103"/>
        <v>0</v>
      </c>
      <c r="AY348" s="32"/>
      <c r="AZ348" s="32"/>
      <c r="BA348" s="423" t="str">
        <f t="shared" si="104"/>
        <v xml:space="preserve"> </v>
      </c>
    </row>
    <row r="349" spans="1:53" s="339" customFormat="1" ht="15" x14ac:dyDescent="0.2">
      <c r="A349" s="32"/>
      <c r="B349" s="32"/>
      <c r="C349" s="410">
        <f t="shared" si="105"/>
        <v>328</v>
      </c>
      <c r="D349" s="424"/>
      <c r="E349" s="424"/>
      <c r="F349" s="424"/>
      <c r="G349" s="410"/>
      <c r="H349" s="410"/>
      <c r="I349" s="413" t="str">
        <f t="shared" si="89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90"/>
        <v>-</v>
      </c>
      <c r="M349" s="425"/>
      <c r="N349" s="425"/>
      <c r="O349" s="160" t="str">
        <f t="shared" si="91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92"/>
        <v>OK</v>
      </c>
      <c r="AI349" s="22">
        <f t="shared" si="93"/>
        <v>0</v>
      </c>
      <c r="AJ349" s="22">
        <f t="shared" si="94"/>
        <v>0</v>
      </c>
      <c r="AK349" s="22">
        <f t="shared" si="95"/>
        <v>0</v>
      </c>
      <c r="AL349" s="22">
        <f t="shared" si="96"/>
        <v>0</v>
      </c>
      <c r="AM349" s="22">
        <f t="shared" si="97"/>
        <v>0</v>
      </c>
      <c r="AN349" s="22">
        <f t="shared" si="98"/>
        <v>0</v>
      </c>
      <c r="AO349" s="418" t="b">
        <f t="shared" si="99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100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101"/>
        <v>0</v>
      </c>
      <c r="AW349" s="67">
        <f t="shared" si="102"/>
        <v>0</v>
      </c>
      <c r="AX349" s="397">
        <f t="shared" si="103"/>
        <v>0</v>
      </c>
      <c r="AY349" s="32"/>
      <c r="AZ349" s="32"/>
      <c r="BA349" s="423" t="str">
        <f t="shared" si="104"/>
        <v xml:space="preserve"> </v>
      </c>
    </row>
    <row r="350" spans="1:53" s="339" customFormat="1" ht="15" x14ac:dyDescent="0.2">
      <c r="A350" s="32"/>
      <c r="B350" s="32"/>
      <c r="C350" s="410">
        <f t="shared" si="105"/>
        <v>329</v>
      </c>
      <c r="D350" s="424"/>
      <c r="E350" s="424"/>
      <c r="F350" s="424"/>
      <c r="G350" s="410"/>
      <c r="H350" s="410"/>
      <c r="I350" s="413" t="str">
        <f t="shared" si="89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90"/>
        <v>-</v>
      </c>
      <c r="M350" s="425"/>
      <c r="N350" s="425"/>
      <c r="O350" s="160" t="str">
        <f t="shared" si="91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92"/>
        <v>OK</v>
      </c>
      <c r="AI350" s="22">
        <f t="shared" si="93"/>
        <v>0</v>
      </c>
      <c r="AJ350" s="22">
        <f t="shared" si="94"/>
        <v>0</v>
      </c>
      <c r="AK350" s="22">
        <f t="shared" si="95"/>
        <v>0</v>
      </c>
      <c r="AL350" s="22">
        <f t="shared" si="96"/>
        <v>0</v>
      </c>
      <c r="AM350" s="22">
        <f t="shared" si="97"/>
        <v>0</v>
      </c>
      <c r="AN350" s="22">
        <f t="shared" si="98"/>
        <v>0</v>
      </c>
      <c r="AO350" s="418" t="b">
        <f t="shared" si="99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100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101"/>
        <v>0</v>
      </c>
      <c r="AW350" s="67">
        <f t="shared" si="102"/>
        <v>0</v>
      </c>
      <c r="AX350" s="397">
        <f t="shared" si="103"/>
        <v>0</v>
      </c>
      <c r="AY350" s="32"/>
      <c r="AZ350" s="32"/>
      <c r="BA350" s="423" t="str">
        <f t="shared" si="104"/>
        <v xml:space="preserve"> </v>
      </c>
    </row>
    <row r="351" spans="1:53" s="339" customFormat="1" ht="15" x14ac:dyDescent="0.2">
      <c r="A351" s="32"/>
      <c r="B351" s="32"/>
      <c r="C351" s="410">
        <f t="shared" si="105"/>
        <v>330</v>
      </c>
      <c r="D351" s="424"/>
      <c r="E351" s="424"/>
      <c r="F351" s="424"/>
      <c r="G351" s="410"/>
      <c r="H351" s="410"/>
      <c r="I351" s="413" t="str">
        <f t="shared" si="89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90"/>
        <v>-</v>
      </c>
      <c r="M351" s="425"/>
      <c r="N351" s="425"/>
      <c r="O351" s="160" t="str">
        <f t="shared" si="91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92"/>
        <v>OK</v>
      </c>
      <c r="AI351" s="22">
        <f t="shared" si="93"/>
        <v>0</v>
      </c>
      <c r="AJ351" s="22">
        <f t="shared" si="94"/>
        <v>0</v>
      </c>
      <c r="AK351" s="22">
        <f t="shared" si="95"/>
        <v>0</v>
      </c>
      <c r="AL351" s="22">
        <f t="shared" si="96"/>
        <v>0</v>
      </c>
      <c r="AM351" s="22">
        <f t="shared" si="97"/>
        <v>0</v>
      </c>
      <c r="AN351" s="22">
        <f t="shared" si="98"/>
        <v>0</v>
      </c>
      <c r="AO351" s="418" t="b">
        <f t="shared" si="99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100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101"/>
        <v>0</v>
      </c>
      <c r="AW351" s="67">
        <f t="shared" si="102"/>
        <v>0</v>
      </c>
      <c r="AX351" s="397">
        <f t="shared" si="103"/>
        <v>0</v>
      </c>
      <c r="AY351" s="32"/>
      <c r="AZ351" s="32"/>
      <c r="BA351" s="423" t="str">
        <f t="shared" si="104"/>
        <v xml:space="preserve"> </v>
      </c>
    </row>
    <row r="352" spans="1:53" ht="20.25" customHeight="1" x14ac:dyDescent="0.2">
      <c r="A352" s="67"/>
      <c r="B352" s="67"/>
      <c r="C352" s="410">
        <f t="shared" si="105"/>
        <v>331</v>
      </c>
      <c r="D352" s="424"/>
      <c r="E352" s="424"/>
      <c r="F352" s="424"/>
      <c r="G352" s="410"/>
      <c r="H352" s="410"/>
      <c r="I352" s="413" t="str">
        <f t="shared" si="89"/>
        <v>-</v>
      </c>
      <c r="J352" s="414" t="str">
        <f>IF(K352="s",(D352+E352)/16*F352/12*SUMMARY!$H$73," ")</f>
        <v xml:space="preserve"> </v>
      </c>
      <c r="K352" s="414" t="str">
        <f>IF(F352&gt;0,IF(B352&lt;SUMMARY!$H$76,"C","S")," ")</f>
        <v xml:space="preserve"> </v>
      </c>
      <c r="L352" s="414" t="str">
        <f t="shared" si="90"/>
        <v>-</v>
      </c>
      <c r="M352" s="426"/>
      <c r="N352" s="426"/>
      <c r="O352" s="175" t="str">
        <f t="shared" si="91"/>
        <v>-</v>
      </c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 t="str">
        <f>IF(K352="s",IF(L352&gt;(SUMMARY!$I$12*I352),L352,0),"- ")</f>
        <v xml:space="preserve">- </v>
      </c>
      <c r="AH352" s="67" t="str">
        <f t="shared" si="92"/>
        <v>OK</v>
      </c>
      <c r="AI352" s="67">
        <f t="shared" si="93"/>
        <v>0</v>
      </c>
      <c r="AJ352" s="67">
        <f t="shared" si="94"/>
        <v>0</v>
      </c>
      <c r="AK352" s="32">
        <f t="shared" si="95"/>
        <v>0</v>
      </c>
      <c r="AL352" s="32">
        <f t="shared" si="96"/>
        <v>0</v>
      </c>
      <c r="AM352" s="32">
        <f t="shared" si="97"/>
        <v>0</v>
      </c>
      <c r="AN352" s="32">
        <f t="shared" si="98"/>
        <v>0</v>
      </c>
      <c r="AO352" s="32" t="b">
        <f t="shared" si="99"/>
        <v>0</v>
      </c>
      <c r="AP352" s="32" t="str">
        <f>IF(K352="c",SUMMARY!$C$13*F352/12,"-")</f>
        <v>-</v>
      </c>
      <c r="AQ352" s="57" t="str">
        <f>IF(K352="s",SUMMARY!$C$12*J352,"-")</f>
        <v>-</v>
      </c>
      <c r="AR352" s="421" t="str">
        <f t="shared" si="100"/>
        <v>-</v>
      </c>
      <c r="AS352" s="422" t="str">
        <f>IF(K352="s",I352*SUMMARY!$I$12,"-")</f>
        <v>-</v>
      </c>
      <c r="AT352" s="32" t="str">
        <f>IF(K352="S",IF(AQ352*SUMMARY!$H$74&gt;AS352,SUMMARY!$H$74*AS352,AQ352),"-")</f>
        <v>-</v>
      </c>
      <c r="AV352" s="32">
        <f t="shared" si="101"/>
        <v>0</v>
      </c>
      <c r="AW352" s="32">
        <f t="shared" si="102"/>
        <v>0</v>
      </c>
      <c r="AX352" s="32">
        <f t="shared" si="103"/>
        <v>0</v>
      </c>
      <c r="BA352" s="423" t="str">
        <f t="shared" si="104"/>
        <v xml:space="preserve"> </v>
      </c>
    </row>
    <row r="353" spans="1:53" ht="15" x14ac:dyDescent="0.2">
      <c r="A353" s="67"/>
      <c r="B353" s="67"/>
      <c r="C353" s="410">
        <f t="shared" si="105"/>
        <v>332</v>
      </c>
      <c r="D353" s="424"/>
      <c r="E353" s="424"/>
      <c r="F353" s="424"/>
      <c r="G353" s="410"/>
      <c r="H353" s="410"/>
      <c r="I353" s="413" t="str">
        <f t="shared" si="89"/>
        <v>-</v>
      </c>
      <c r="J353" s="414" t="str">
        <f>IF(K353="s",(D353+E353)/16*F353/12*SUMMARY!$H$73," ")</f>
        <v xml:space="preserve"> </v>
      </c>
      <c r="K353" s="414" t="str">
        <f>IF(F353&gt;0,IF(B353&lt;SUMMARY!$H$76,"C","S")," ")</f>
        <v xml:space="preserve"> </v>
      </c>
      <c r="L353" s="414" t="str">
        <f t="shared" si="90"/>
        <v>-</v>
      </c>
      <c r="O353" s="175" t="str">
        <f t="shared" si="91"/>
        <v>-</v>
      </c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 t="str">
        <f>IF(K353="s",IF(L353&gt;(SUMMARY!$I$12*I353),L353,0),"- ")</f>
        <v xml:space="preserve">- </v>
      </c>
      <c r="AH353" s="67" t="str">
        <f t="shared" si="92"/>
        <v>OK</v>
      </c>
      <c r="AI353" s="32">
        <f t="shared" si="93"/>
        <v>0</v>
      </c>
      <c r="AJ353" s="32">
        <f t="shared" si="94"/>
        <v>0</v>
      </c>
      <c r="AK353" s="32">
        <f t="shared" si="95"/>
        <v>0</v>
      </c>
      <c r="AL353" s="32">
        <f t="shared" si="96"/>
        <v>0</v>
      </c>
      <c r="AM353" s="32">
        <f t="shared" si="97"/>
        <v>0</v>
      </c>
      <c r="AN353" s="32">
        <f t="shared" si="98"/>
        <v>0</v>
      </c>
      <c r="AO353" s="32" t="b">
        <f t="shared" si="99"/>
        <v>0</v>
      </c>
      <c r="AP353" s="421" t="str">
        <f>IF(K353="c",SUMMARY!$C$13*F353/12,"-")</f>
        <v>-</v>
      </c>
      <c r="AQ353" s="427" t="str">
        <f>IF(K353="s",SUMMARY!$C$12*J353,"-")</f>
        <v>-</v>
      </c>
      <c r="AR353" s="32" t="str">
        <f t="shared" si="100"/>
        <v>-</v>
      </c>
      <c r="AS353" s="32" t="str">
        <f>IF(K353="s",I353*SUMMARY!$I$12,"-")</f>
        <v>-</v>
      </c>
      <c r="AT353" s="32" t="str">
        <f>IF(K353="S",IF(AQ353*SUMMARY!$H$74&gt;AS353,SUMMARY!$H$74*AS353,AQ353),"-")</f>
        <v>-</v>
      </c>
      <c r="AV353" s="32">
        <f t="shared" si="101"/>
        <v>0</v>
      </c>
      <c r="AW353" s="32">
        <f t="shared" si="102"/>
        <v>0</v>
      </c>
      <c r="AX353" s="32">
        <f t="shared" si="103"/>
        <v>0</v>
      </c>
      <c r="BA353" s="32" t="str">
        <f t="shared" si="104"/>
        <v xml:space="preserve"> </v>
      </c>
    </row>
    <row r="354" spans="1:53" ht="15" x14ac:dyDescent="0.2">
      <c r="A354" s="67"/>
      <c r="B354" s="67"/>
      <c r="C354" s="410">
        <f t="shared" si="105"/>
        <v>333</v>
      </c>
      <c r="D354" s="424"/>
      <c r="E354" s="424"/>
      <c r="F354" s="424"/>
      <c r="G354" s="410"/>
      <c r="H354" s="410"/>
      <c r="I354" s="413" t="str">
        <f t="shared" si="89"/>
        <v>-</v>
      </c>
      <c r="J354" s="414" t="str">
        <f>IF(K354="s",(D354+E354)/16*F354/12*SUMMARY!$H$73," ")</f>
        <v xml:space="preserve"> </v>
      </c>
      <c r="K354" s="414" t="str">
        <f>IF(F354&gt;0,IF(B354&lt;SUMMARY!$H$76,"C","S")," ")</f>
        <v xml:space="preserve"> </v>
      </c>
      <c r="L354" s="414" t="str">
        <f t="shared" si="90"/>
        <v>-</v>
      </c>
      <c r="O354" s="175" t="str">
        <f t="shared" si="91"/>
        <v>-</v>
      </c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 t="str">
        <f>IF(K354="s",IF(L354&gt;(SUMMARY!$I$12*I354),L354,0),"- ")</f>
        <v xml:space="preserve">- </v>
      </c>
      <c r="AH354" s="32" t="str">
        <f t="shared" si="92"/>
        <v>OK</v>
      </c>
      <c r="AI354" s="32">
        <f t="shared" si="93"/>
        <v>0</v>
      </c>
      <c r="AJ354" s="421">
        <f t="shared" si="94"/>
        <v>0</v>
      </c>
      <c r="AK354" s="427">
        <f t="shared" si="95"/>
        <v>0</v>
      </c>
      <c r="AL354" s="32">
        <f t="shared" si="96"/>
        <v>0</v>
      </c>
      <c r="AM354" s="32">
        <f t="shared" si="97"/>
        <v>0</v>
      </c>
      <c r="AN354" s="32">
        <f t="shared" si="98"/>
        <v>0</v>
      </c>
      <c r="AO354" s="32" t="b">
        <f t="shared" si="99"/>
        <v>0</v>
      </c>
      <c r="AP354" s="32" t="str">
        <f>IF(K354="c",SUMMARY!$C$13*F354/12,"-")</f>
        <v>-</v>
      </c>
      <c r="AQ354" s="32" t="str">
        <f>IF(K354="s",SUMMARY!$C$12*J354,"-")</f>
        <v>-</v>
      </c>
      <c r="AR354" s="32" t="str">
        <f t="shared" si="100"/>
        <v>-</v>
      </c>
      <c r="AS354" s="32" t="str">
        <f>IF(K354="s",I354*SUMMARY!$I$12,"-")</f>
        <v>-</v>
      </c>
      <c r="AT354" s="32" t="str">
        <f>IF(K354="S",IF(AQ354*SUMMARY!$H$74&gt;AS354,SUMMARY!$H$74*AS354,AQ354),"-")</f>
        <v>-</v>
      </c>
      <c r="AV354" s="32">
        <f t="shared" si="101"/>
        <v>0</v>
      </c>
      <c r="AW354" s="32">
        <f t="shared" si="102"/>
        <v>0</v>
      </c>
      <c r="AX354" s="32">
        <f t="shared" si="103"/>
        <v>0</v>
      </c>
      <c r="BA354" s="32" t="str">
        <f t="shared" si="104"/>
        <v xml:space="preserve"> </v>
      </c>
    </row>
    <row r="355" spans="1:53" ht="15" x14ac:dyDescent="0.2">
      <c r="A355" s="67"/>
      <c r="B355" s="67"/>
      <c r="C355" s="410">
        <f t="shared" si="105"/>
        <v>334</v>
      </c>
      <c r="D355" s="424"/>
      <c r="E355" s="424"/>
      <c r="F355" s="424"/>
      <c r="G355" s="410"/>
      <c r="H355" s="410"/>
      <c r="I355" s="413" t="str">
        <f t="shared" si="89"/>
        <v>-</v>
      </c>
      <c r="J355" s="414" t="str">
        <f>IF(K355="s",(D355+E355)/16*F355/12*SUMMARY!$H$73," ")</f>
        <v xml:space="preserve"> </v>
      </c>
      <c r="K355" s="414" t="str">
        <f>IF(F355&gt;0,IF(B355&lt;SUMMARY!$H$76,"C","S")," ")</f>
        <v xml:space="preserve"> </v>
      </c>
      <c r="L355" s="414" t="str">
        <f t="shared" si="90"/>
        <v>-</v>
      </c>
      <c r="O355" s="175" t="str">
        <f t="shared" si="91"/>
        <v>-</v>
      </c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 t="str">
        <f>IF(K355="s",IF(L355&gt;(SUMMARY!$I$12*I355),L355,0),"- ")</f>
        <v xml:space="preserve">- </v>
      </c>
      <c r="AH355" s="32" t="str">
        <f t="shared" si="92"/>
        <v>OK</v>
      </c>
      <c r="AI355" s="32">
        <f t="shared" si="93"/>
        <v>0</v>
      </c>
      <c r="AJ355" s="421">
        <f t="shared" si="94"/>
        <v>0</v>
      </c>
      <c r="AK355" s="427">
        <f t="shared" si="95"/>
        <v>0</v>
      </c>
      <c r="AL355" s="32">
        <f t="shared" si="96"/>
        <v>0</v>
      </c>
      <c r="AM355" s="32">
        <f t="shared" si="97"/>
        <v>0</v>
      </c>
      <c r="AN355" s="32">
        <f t="shared" si="98"/>
        <v>0</v>
      </c>
      <c r="AO355" s="32" t="b">
        <f t="shared" si="99"/>
        <v>0</v>
      </c>
      <c r="AP355" s="32" t="str">
        <f>IF(K355="c",SUMMARY!$C$13*F355/12,"-")</f>
        <v>-</v>
      </c>
      <c r="AQ355" s="32" t="str">
        <f>IF(K355="s",SUMMARY!$C$12*J355,"-")</f>
        <v>-</v>
      </c>
      <c r="AR355" s="32" t="str">
        <f t="shared" si="100"/>
        <v>-</v>
      </c>
      <c r="AS355" s="32" t="str">
        <f>IF(K355="s",I355*SUMMARY!$I$12,"-")</f>
        <v>-</v>
      </c>
      <c r="AT355" s="32" t="str">
        <f>IF(K355="S",IF(AQ355*SUMMARY!$H$74&gt;AS355,SUMMARY!$H$74*AS355,AQ355),"-")</f>
        <v>-</v>
      </c>
      <c r="AV355" s="32">
        <f t="shared" si="101"/>
        <v>0</v>
      </c>
      <c r="AW355" s="32">
        <f t="shared" si="102"/>
        <v>0</v>
      </c>
      <c r="AX355" s="32">
        <f t="shared" si="103"/>
        <v>0</v>
      </c>
      <c r="BA355" s="32" t="str">
        <f t="shared" si="104"/>
        <v xml:space="preserve"> </v>
      </c>
    </row>
    <row r="356" spans="1:53" ht="15" x14ac:dyDescent="0.2">
      <c r="A356" s="67"/>
      <c r="B356" s="67"/>
      <c r="C356" s="410">
        <f t="shared" si="105"/>
        <v>335</v>
      </c>
      <c r="D356" s="424"/>
      <c r="E356" s="424"/>
      <c r="F356" s="424"/>
      <c r="G356" s="410"/>
      <c r="H356" s="410"/>
      <c r="I356" s="413" t="str">
        <f t="shared" si="89"/>
        <v>-</v>
      </c>
      <c r="J356" s="414" t="str">
        <f>IF(K356="s",(D356+E356)/16*F356/12*SUMMARY!$H$73," ")</f>
        <v xml:space="preserve"> </v>
      </c>
      <c r="K356" s="414" t="str">
        <f>IF(F356&gt;0,IF(B356&lt;SUMMARY!$H$76,"C","S")," ")</f>
        <v xml:space="preserve"> </v>
      </c>
      <c r="L356" s="414" t="str">
        <f t="shared" si="90"/>
        <v>-</v>
      </c>
      <c r="O356" s="175" t="str">
        <f t="shared" si="91"/>
        <v>-</v>
      </c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 t="str">
        <f>IF(K356="s",IF(L356&gt;(SUMMARY!$I$12*I356),L356,0),"- ")</f>
        <v xml:space="preserve">- </v>
      </c>
      <c r="AH356" s="32" t="str">
        <f t="shared" si="92"/>
        <v>OK</v>
      </c>
      <c r="AI356" s="32">
        <f t="shared" si="93"/>
        <v>0</v>
      </c>
      <c r="AJ356" s="421">
        <f t="shared" si="94"/>
        <v>0</v>
      </c>
      <c r="AK356" s="422">
        <f t="shared" si="95"/>
        <v>0</v>
      </c>
      <c r="AL356" s="32">
        <f t="shared" si="96"/>
        <v>0</v>
      </c>
      <c r="AM356" s="32">
        <f t="shared" si="97"/>
        <v>0</v>
      </c>
      <c r="AN356" s="32">
        <f t="shared" si="98"/>
        <v>0</v>
      </c>
      <c r="AO356" s="32" t="b">
        <f t="shared" si="99"/>
        <v>0</v>
      </c>
      <c r="AP356" s="32" t="str">
        <f>IF(K356="c",SUMMARY!$C$13*F356/12,"-")</f>
        <v>-</v>
      </c>
      <c r="AQ356" s="32" t="str">
        <f>IF(K356="s",SUMMARY!$C$12*J356,"-")</f>
        <v>-</v>
      </c>
      <c r="AR356" s="32" t="str">
        <f t="shared" si="100"/>
        <v>-</v>
      </c>
      <c r="AS356" s="32" t="str">
        <f>IF(K356="s",I356*SUMMARY!$I$12,"-")</f>
        <v>-</v>
      </c>
      <c r="AT356" s="32" t="str">
        <f>IF(K356="S",IF(AQ356*SUMMARY!$H$74&gt;AS356,SUMMARY!$H$74*AS356,AQ356),"-")</f>
        <v>-</v>
      </c>
      <c r="AV356" s="32">
        <f t="shared" si="101"/>
        <v>0</v>
      </c>
      <c r="AW356" s="32">
        <f t="shared" si="102"/>
        <v>0</v>
      </c>
      <c r="AX356" s="32">
        <f t="shared" si="103"/>
        <v>0</v>
      </c>
      <c r="BA356" s="32" t="str">
        <f t="shared" si="104"/>
        <v xml:space="preserve"> </v>
      </c>
    </row>
    <row r="357" spans="1:53" ht="15" x14ac:dyDescent="0.2">
      <c r="A357" s="67"/>
      <c r="B357" s="67"/>
      <c r="C357" s="410">
        <f t="shared" si="105"/>
        <v>336</v>
      </c>
      <c r="D357" s="424"/>
      <c r="E357" s="424"/>
      <c r="F357" s="424"/>
      <c r="G357" s="410"/>
      <c r="H357" s="410"/>
      <c r="I357" s="413" t="str">
        <f t="shared" si="89"/>
        <v>-</v>
      </c>
      <c r="J357" s="414" t="str">
        <f>IF(K357="s",(D357+E357)/16*F357/12*SUMMARY!$H$73," ")</f>
        <v xml:space="preserve"> </v>
      </c>
      <c r="K357" s="414" t="str">
        <f>IF(F357&gt;0,IF(B357&lt;SUMMARY!$H$76,"C","S")," ")</f>
        <v xml:space="preserve"> </v>
      </c>
      <c r="L357" s="414" t="str">
        <f t="shared" si="90"/>
        <v>-</v>
      </c>
      <c r="O357" s="175" t="str">
        <f t="shared" si="91"/>
        <v>-</v>
      </c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 t="str">
        <f>IF(K357="s",IF(L357&gt;(SUMMARY!$I$12*I357),L357,0),"- ")</f>
        <v xml:space="preserve">- </v>
      </c>
      <c r="AH357" s="32" t="str">
        <f t="shared" si="92"/>
        <v>OK</v>
      </c>
      <c r="AI357" s="32">
        <f t="shared" si="93"/>
        <v>0</v>
      </c>
      <c r="AJ357" s="421">
        <f t="shared" si="94"/>
        <v>0</v>
      </c>
      <c r="AK357" s="422">
        <f t="shared" si="95"/>
        <v>0</v>
      </c>
      <c r="AL357" s="32">
        <f t="shared" si="96"/>
        <v>0</v>
      </c>
      <c r="AM357" s="32">
        <f t="shared" si="97"/>
        <v>0</v>
      </c>
      <c r="AN357" s="32">
        <f t="shared" si="98"/>
        <v>0</v>
      </c>
      <c r="AO357" s="32" t="b">
        <f t="shared" si="99"/>
        <v>0</v>
      </c>
      <c r="AP357" s="32" t="str">
        <f>IF(K357="c",SUMMARY!$C$13*F357/12,"-")</f>
        <v>-</v>
      </c>
      <c r="AQ357" s="32" t="str">
        <f>IF(K357="s",SUMMARY!$C$12*J357,"-")</f>
        <v>-</v>
      </c>
      <c r="AR357" s="32" t="str">
        <f t="shared" si="100"/>
        <v>-</v>
      </c>
      <c r="AS357" s="32" t="str">
        <f>IF(K357="s",I357*SUMMARY!$I$12,"-")</f>
        <v>-</v>
      </c>
      <c r="AT357" s="32" t="str">
        <f>IF(K357="S",IF(AQ357*SUMMARY!$H$74&gt;AS357,SUMMARY!$H$74*AS357,AQ357),"-")</f>
        <v>-</v>
      </c>
      <c r="AV357" s="32">
        <f t="shared" si="101"/>
        <v>0</v>
      </c>
      <c r="AW357" s="32">
        <f t="shared" si="102"/>
        <v>0</v>
      </c>
      <c r="AX357" s="32">
        <f t="shared" si="103"/>
        <v>0</v>
      </c>
      <c r="BA357" s="32" t="str">
        <f t="shared" si="104"/>
        <v xml:space="preserve"> </v>
      </c>
    </row>
    <row r="358" spans="1:53" ht="15" x14ac:dyDescent="0.2">
      <c r="A358" s="67"/>
      <c r="B358" s="67"/>
      <c r="C358" s="410">
        <f t="shared" si="105"/>
        <v>337</v>
      </c>
      <c r="D358" s="424"/>
      <c r="E358" s="424"/>
      <c r="F358" s="424"/>
      <c r="G358" s="410"/>
      <c r="H358" s="410"/>
      <c r="I358" s="413" t="str">
        <f t="shared" si="89"/>
        <v>-</v>
      </c>
      <c r="J358" s="414" t="str">
        <f>IF(K358="s",(D358+E358)/16*F358/12*SUMMARY!$H$73," ")</f>
        <v xml:space="preserve"> </v>
      </c>
      <c r="K358" s="414" t="str">
        <f>IF(F358&gt;0,IF(B358&lt;SUMMARY!$H$76,"C","S")," ")</f>
        <v xml:space="preserve"> </v>
      </c>
      <c r="L358" s="414" t="str">
        <f t="shared" si="90"/>
        <v>-</v>
      </c>
      <c r="O358" s="175" t="str">
        <f t="shared" si="91"/>
        <v>-</v>
      </c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 t="str">
        <f>IF(K358="s",IF(L358&gt;(SUMMARY!$I$12*I358),L358,0),"- ")</f>
        <v xml:space="preserve">- </v>
      </c>
      <c r="AH358" s="32" t="str">
        <f t="shared" si="92"/>
        <v>OK</v>
      </c>
      <c r="AI358" s="32">
        <f t="shared" si="93"/>
        <v>0</v>
      </c>
      <c r="AJ358" s="421">
        <f t="shared" si="94"/>
        <v>0</v>
      </c>
      <c r="AK358" s="422">
        <f t="shared" si="95"/>
        <v>0</v>
      </c>
      <c r="AL358" s="32">
        <f t="shared" si="96"/>
        <v>0</v>
      </c>
      <c r="AM358" s="32">
        <f t="shared" si="97"/>
        <v>0</v>
      </c>
      <c r="AN358" s="32">
        <f t="shared" si="98"/>
        <v>0</v>
      </c>
      <c r="AO358" s="32" t="b">
        <f t="shared" si="99"/>
        <v>0</v>
      </c>
      <c r="AP358" s="32" t="str">
        <f>IF(K358="c",SUMMARY!$C$13*F358/12,"-")</f>
        <v>-</v>
      </c>
      <c r="AQ358" s="32" t="str">
        <f>IF(K358="s",SUMMARY!$C$12*J358,"-")</f>
        <v>-</v>
      </c>
      <c r="AR358" s="32" t="str">
        <f t="shared" si="100"/>
        <v>-</v>
      </c>
      <c r="AS358" s="32" t="str">
        <f>IF(K358="s",I358*SUMMARY!$I$12,"-")</f>
        <v>-</v>
      </c>
      <c r="AT358" s="32" t="str">
        <f>IF(K358="S",IF(AQ358*SUMMARY!$H$74&gt;AS358,SUMMARY!$H$74*AS358,AQ358),"-")</f>
        <v>-</v>
      </c>
      <c r="AV358" s="32">
        <f t="shared" si="101"/>
        <v>0</v>
      </c>
      <c r="AW358" s="32">
        <f t="shared" si="102"/>
        <v>0</v>
      </c>
      <c r="AX358" s="32">
        <f t="shared" si="103"/>
        <v>0</v>
      </c>
      <c r="BA358" s="32" t="str">
        <f t="shared" si="104"/>
        <v xml:space="preserve"> </v>
      </c>
    </row>
    <row r="359" spans="1:53" ht="15" x14ac:dyDescent="0.2">
      <c r="A359" s="67"/>
      <c r="B359" s="67"/>
      <c r="C359" s="410">
        <f t="shared" si="105"/>
        <v>338</v>
      </c>
      <c r="D359" s="424"/>
      <c r="E359" s="424"/>
      <c r="F359" s="424"/>
      <c r="G359" s="410"/>
      <c r="H359" s="410"/>
      <c r="I359" s="413" t="str">
        <f t="shared" si="89"/>
        <v>-</v>
      </c>
      <c r="J359" s="414" t="str">
        <f>IF(K359="s",(D359+E359)/16*F359/12*SUMMARY!$H$73," ")</f>
        <v xml:space="preserve"> </v>
      </c>
      <c r="K359" s="414" t="str">
        <f>IF(F359&gt;0,IF(B359&lt;SUMMARY!$H$76,"C","S")," ")</f>
        <v xml:space="preserve"> </v>
      </c>
      <c r="L359" s="414" t="str">
        <f t="shared" si="90"/>
        <v>-</v>
      </c>
      <c r="O359" s="175" t="str">
        <f t="shared" si="91"/>
        <v>-</v>
      </c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 t="str">
        <f>IF(K359="s",IF(L359&gt;(SUMMARY!$I$12*I359),L359,0),"- ")</f>
        <v xml:space="preserve">- </v>
      </c>
      <c r="AH359" s="32" t="str">
        <f t="shared" si="92"/>
        <v>OK</v>
      </c>
      <c r="AI359" s="32">
        <f t="shared" si="93"/>
        <v>0</v>
      </c>
      <c r="AJ359" s="421">
        <f t="shared" si="94"/>
        <v>0</v>
      </c>
      <c r="AK359" s="422">
        <f t="shared" si="95"/>
        <v>0</v>
      </c>
      <c r="AL359" s="32">
        <f t="shared" si="96"/>
        <v>0</v>
      </c>
      <c r="AM359" s="32">
        <f t="shared" si="97"/>
        <v>0</v>
      </c>
      <c r="AN359" s="32">
        <f t="shared" si="98"/>
        <v>0</v>
      </c>
      <c r="AO359" s="32" t="b">
        <f t="shared" si="99"/>
        <v>0</v>
      </c>
      <c r="AP359" s="32" t="str">
        <f>IF(K359="c",SUMMARY!$C$13*F359/12,"-")</f>
        <v>-</v>
      </c>
      <c r="AQ359" s="32" t="str">
        <f>IF(K359="s",SUMMARY!$C$12*J359,"-")</f>
        <v>-</v>
      </c>
      <c r="AR359" s="32" t="str">
        <f t="shared" si="100"/>
        <v>-</v>
      </c>
      <c r="AS359" s="32" t="str">
        <f>IF(K359="s",I359*SUMMARY!$I$12,"-")</f>
        <v>-</v>
      </c>
      <c r="AT359" s="32" t="str">
        <f>IF(K359="S",IF(AQ359*SUMMARY!$H$74&gt;AS359,SUMMARY!$H$74*AS359,AQ359),"-")</f>
        <v>-</v>
      </c>
      <c r="AV359" s="32">
        <f t="shared" si="101"/>
        <v>0</v>
      </c>
      <c r="AW359" s="32">
        <f t="shared" si="102"/>
        <v>0</v>
      </c>
      <c r="AX359" s="32">
        <f t="shared" si="103"/>
        <v>0</v>
      </c>
      <c r="BA359" s="32" t="str">
        <f t="shared" si="104"/>
        <v xml:space="preserve"> </v>
      </c>
    </row>
    <row r="360" spans="1:53" ht="15" x14ac:dyDescent="0.2">
      <c r="A360" s="67"/>
      <c r="B360" s="67"/>
      <c r="C360" s="410">
        <f t="shared" si="105"/>
        <v>339</v>
      </c>
      <c r="D360" s="424"/>
      <c r="E360" s="424"/>
      <c r="F360" s="424"/>
      <c r="G360" s="410"/>
      <c r="H360" s="410"/>
      <c r="I360" s="413" t="str">
        <f t="shared" si="89"/>
        <v>-</v>
      </c>
      <c r="J360" s="414" t="str">
        <f>IF(K360="s",(D360+E360)/16*F360/12*SUMMARY!$H$73," ")</f>
        <v xml:space="preserve"> </v>
      </c>
      <c r="K360" s="414" t="str">
        <f>IF(F360&gt;0,IF(B360&lt;SUMMARY!$H$76,"C","S")," ")</f>
        <v xml:space="preserve"> </v>
      </c>
      <c r="L360" s="414" t="str">
        <f t="shared" si="90"/>
        <v>-</v>
      </c>
      <c r="O360" s="175" t="str">
        <f t="shared" si="91"/>
        <v>-</v>
      </c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 t="str">
        <f>IF(K360="s",IF(L360&gt;(SUMMARY!$I$12*I360),L360,0),"- ")</f>
        <v xml:space="preserve">- </v>
      </c>
      <c r="AH360" s="32" t="str">
        <f t="shared" si="92"/>
        <v>OK</v>
      </c>
      <c r="AI360" s="32">
        <f t="shared" si="93"/>
        <v>0</v>
      </c>
      <c r="AJ360" s="421">
        <f t="shared" si="94"/>
        <v>0</v>
      </c>
      <c r="AK360" s="422">
        <f t="shared" si="95"/>
        <v>0</v>
      </c>
      <c r="AL360" s="32">
        <f t="shared" si="96"/>
        <v>0</v>
      </c>
      <c r="AM360" s="32">
        <f t="shared" si="97"/>
        <v>0</v>
      </c>
      <c r="AN360" s="32">
        <f t="shared" si="98"/>
        <v>0</v>
      </c>
      <c r="AO360" s="32" t="b">
        <f t="shared" si="99"/>
        <v>0</v>
      </c>
      <c r="AP360" s="32" t="str">
        <f>IF(K360="c",SUMMARY!$C$13*F360/12,"-")</f>
        <v>-</v>
      </c>
      <c r="AQ360" s="32" t="str">
        <f>IF(K360="s",SUMMARY!$C$12*J360,"-")</f>
        <v>-</v>
      </c>
      <c r="AR360" s="32" t="str">
        <f t="shared" si="100"/>
        <v>-</v>
      </c>
      <c r="AS360" s="32" t="str">
        <f>IF(K360="s",I360*SUMMARY!$I$12,"-")</f>
        <v>-</v>
      </c>
      <c r="AT360" s="32" t="str">
        <f>IF(K360="S",IF(AQ360*SUMMARY!$H$74&gt;AS360,SUMMARY!$H$74*AS360,AQ360),"-")</f>
        <v>-</v>
      </c>
      <c r="AV360" s="32">
        <f t="shared" si="101"/>
        <v>0</v>
      </c>
      <c r="AW360" s="32">
        <f t="shared" si="102"/>
        <v>0</v>
      </c>
      <c r="AX360" s="32">
        <f t="shared" si="103"/>
        <v>0</v>
      </c>
      <c r="BA360" s="32" t="str">
        <f t="shared" si="104"/>
        <v xml:space="preserve"> </v>
      </c>
    </row>
    <row r="361" spans="1:53" ht="15" x14ac:dyDescent="0.2">
      <c r="A361" s="67"/>
      <c r="B361" s="67"/>
      <c r="C361" s="410">
        <f t="shared" si="105"/>
        <v>340</v>
      </c>
      <c r="D361" s="424"/>
      <c r="E361" s="424"/>
      <c r="F361" s="424"/>
      <c r="G361" s="410"/>
      <c r="H361" s="410"/>
      <c r="I361" s="413" t="str">
        <f t="shared" si="89"/>
        <v>-</v>
      </c>
      <c r="J361" s="414" t="str">
        <f>IF(K361="s",(D361+E361)/16*F361/12*SUMMARY!$H$73," ")</f>
        <v xml:space="preserve"> </v>
      </c>
      <c r="K361" s="414" t="str">
        <f>IF(F361&gt;0,IF(B361&lt;SUMMARY!$H$76,"C","S")," ")</f>
        <v xml:space="preserve"> </v>
      </c>
      <c r="L361" s="414" t="str">
        <f t="shared" si="90"/>
        <v>-</v>
      </c>
      <c r="O361" s="175" t="str">
        <f t="shared" si="91"/>
        <v>-</v>
      </c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 t="str">
        <f>IF(K361="s",IF(L361&gt;(SUMMARY!$I$12*I361),L361,0),"- ")</f>
        <v xml:space="preserve">- </v>
      </c>
      <c r="AH361" s="32" t="str">
        <f t="shared" si="92"/>
        <v>OK</v>
      </c>
      <c r="AI361" s="32">
        <f t="shared" si="93"/>
        <v>0</v>
      </c>
      <c r="AJ361" s="421">
        <f t="shared" si="94"/>
        <v>0</v>
      </c>
      <c r="AK361" s="422">
        <f t="shared" si="95"/>
        <v>0</v>
      </c>
      <c r="AL361" s="32">
        <f t="shared" si="96"/>
        <v>0</v>
      </c>
      <c r="AM361" s="32">
        <f t="shared" si="97"/>
        <v>0</v>
      </c>
      <c r="AN361" s="32">
        <f t="shared" si="98"/>
        <v>0</v>
      </c>
      <c r="AO361" s="32" t="b">
        <f t="shared" si="99"/>
        <v>0</v>
      </c>
      <c r="AP361" s="32" t="str">
        <f>IF(K361="c",SUMMARY!$C$13*F361/12,"-")</f>
        <v>-</v>
      </c>
      <c r="AQ361" s="32" t="str">
        <f>IF(K361="s",SUMMARY!$C$12*J361,"-")</f>
        <v>-</v>
      </c>
      <c r="AR361" s="32" t="str">
        <f t="shared" si="100"/>
        <v>-</v>
      </c>
      <c r="AS361" s="32" t="str">
        <f>IF(K361="s",I361*SUMMARY!$I$12,"-")</f>
        <v>-</v>
      </c>
      <c r="AT361" s="32" t="str">
        <f>IF(K361="S",IF(AQ361*SUMMARY!$H$74&gt;AS361,SUMMARY!$H$74*AS361,AQ361),"-")</f>
        <v>-</v>
      </c>
      <c r="AV361" s="32">
        <f t="shared" si="101"/>
        <v>0</v>
      </c>
      <c r="AW361" s="32">
        <f t="shared" si="102"/>
        <v>0</v>
      </c>
      <c r="AX361" s="32">
        <f t="shared" si="103"/>
        <v>0</v>
      </c>
      <c r="BA361" s="32" t="str">
        <f t="shared" si="104"/>
        <v xml:space="preserve"> </v>
      </c>
    </row>
    <row r="362" spans="1:53" ht="15" x14ac:dyDescent="0.2">
      <c r="A362" s="67"/>
      <c r="B362" s="67"/>
      <c r="C362" s="410">
        <f t="shared" si="105"/>
        <v>341</v>
      </c>
      <c r="D362" s="424"/>
      <c r="E362" s="424"/>
      <c r="F362" s="424"/>
      <c r="G362" s="410"/>
      <c r="H362" s="410"/>
      <c r="I362" s="413" t="str">
        <f t="shared" si="89"/>
        <v>-</v>
      </c>
      <c r="J362" s="414" t="str">
        <f>IF(K362="s",(D362+E362)/16*F362/12*SUMMARY!$H$73," ")</f>
        <v xml:space="preserve"> </v>
      </c>
      <c r="K362" s="414" t="str">
        <f>IF(F362&gt;0,IF(B362&lt;SUMMARY!$H$76,"C","S")," ")</f>
        <v xml:space="preserve"> </v>
      </c>
      <c r="L362" s="414" t="str">
        <f t="shared" si="90"/>
        <v>-</v>
      </c>
      <c r="O362" s="175" t="str">
        <f t="shared" si="91"/>
        <v>-</v>
      </c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 t="str">
        <f>IF(K362="s",IF(L362&gt;(SUMMARY!$I$12*I362),L362,0),"- ")</f>
        <v xml:space="preserve">- </v>
      </c>
      <c r="AH362" s="32" t="str">
        <f t="shared" si="92"/>
        <v>OK</v>
      </c>
      <c r="AI362" s="32">
        <f t="shared" si="93"/>
        <v>0</v>
      </c>
      <c r="AJ362" s="421">
        <f t="shared" si="94"/>
        <v>0</v>
      </c>
      <c r="AK362" s="422">
        <f t="shared" si="95"/>
        <v>0</v>
      </c>
      <c r="AL362" s="32">
        <f t="shared" si="96"/>
        <v>0</v>
      </c>
      <c r="AM362" s="32">
        <f t="shared" si="97"/>
        <v>0</v>
      </c>
      <c r="AN362" s="32">
        <f t="shared" si="98"/>
        <v>0</v>
      </c>
      <c r="AO362" s="32" t="b">
        <f t="shared" si="99"/>
        <v>0</v>
      </c>
      <c r="AP362" s="32" t="str">
        <f>IF(K362="c",SUMMARY!$C$13*F362/12,"-")</f>
        <v>-</v>
      </c>
      <c r="AQ362" s="32" t="str">
        <f>IF(K362="s",SUMMARY!$C$12*J362,"-")</f>
        <v>-</v>
      </c>
      <c r="AR362" s="32" t="str">
        <f t="shared" si="100"/>
        <v>-</v>
      </c>
      <c r="AS362" s="32" t="str">
        <f>IF(K362="s",I362*SUMMARY!$I$12,"-")</f>
        <v>-</v>
      </c>
      <c r="AT362" s="32" t="str">
        <f>IF(K362="S",IF(AQ362*SUMMARY!$H$74&gt;AS362,SUMMARY!$H$74*AS362,AQ362),"-")</f>
        <v>-</v>
      </c>
      <c r="AV362" s="32">
        <f t="shared" si="101"/>
        <v>0</v>
      </c>
      <c r="AW362" s="32">
        <f t="shared" si="102"/>
        <v>0</v>
      </c>
      <c r="AX362" s="32">
        <f t="shared" si="103"/>
        <v>0</v>
      </c>
      <c r="BA362" s="32" t="str">
        <f t="shared" si="104"/>
        <v xml:space="preserve"> </v>
      </c>
    </row>
    <row r="363" spans="1:53" ht="15" x14ac:dyDescent="0.2">
      <c r="A363" s="67"/>
      <c r="B363" s="67"/>
      <c r="C363" s="410">
        <f t="shared" si="105"/>
        <v>342</v>
      </c>
      <c r="D363" s="424"/>
      <c r="E363" s="424"/>
      <c r="F363" s="424"/>
      <c r="G363" s="410"/>
      <c r="H363" s="410"/>
      <c r="I363" s="413" t="str">
        <f t="shared" si="89"/>
        <v>-</v>
      </c>
      <c r="J363" s="414" t="str">
        <f>IF(K363="s",(D363+E363)/16*F363/12*SUMMARY!$H$73," ")</f>
        <v xml:space="preserve"> </v>
      </c>
      <c r="K363" s="414" t="str">
        <f>IF(F363&gt;0,IF(B363&lt;SUMMARY!$H$76,"C","S")," ")</f>
        <v xml:space="preserve"> </v>
      </c>
      <c r="L363" s="414" t="str">
        <f t="shared" si="90"/>
        <v>-</v>
      </c>
      <c r="O363" s="175" t="str">
        <f t="shared" si="91"/>
        <v>-</v>
      </c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 t="str">
        <f>IF(K363="s",IF(L363&gt;(SUMMARY!$I$12*I363),L363,0),"- ")</f>
        <v xml:space="preserve">- </v>
      </c>
      <c r="AH363" s="32" t="str">
        <f t="shared" si="92"/>
        <v>OK</v>
      </c>
      <c r="AI363" s="32">
        <f t="shared" si="93"/>
        <v>0</v>
      </c>
      <c r="AJ363" s="421">
        <f t="shared" si="94"/>
        <v>0</v>
      </c>
      <c r="AK363" s="422">
        <f t="shared" si="95"/>
        <v>0</v>
      </c>
      <c r="AL363" s="32">
        <f t="shared" si="96"/>
        <v>0</v>
      </c>
      <c r="AM363" s="32">
        <f t="shared" si="97"/>
        <v>0</v>
      </c>
      <c r="AN363" s="32">
        <f t="shared" si="98"/>
        <v>0</v>
      </c>
      <c r="AO363" s="32" t="b">
        <f t="shared" si="99"/>
        <v>0</v>
      </c>
      <c r="AP363" s="32" t="str">
        <f>IF(K363="c",SUMMARY!$C$13*F363/12,"-")</f>
        <v>-</v>
      </c>
      <c r="AQ363" s="32" t="str">
        <f>IF(K363="s",SUMMARY!$C$12*J363,"-")</f>
        <v>-</v>
      </c>
      <c r="AR363" s="32" t="str">
        <f t="shared" si="100"/>
        <v>-</v>
      </c>
      <c r="AS363" s="32" t="str">
        <f>IF(K363="s",I363*SUMMARY!$I$12,"-")</f>
        <v>-</v>
      </c>
      <c r="AT363" s="32" t="str">
        <f>IF(K363="S",IF(AQ363*SUMMARY!$H$74&gt;AS363,SUMMARY!$H$74*AS363,AQ363),"-")</f>
        <v>-</v>
      </c>
      <c r="AV363" s="32">
        <f t="shared" si="101"/>
        <v>0</v>
      </c>
      <c r="AW363" s="32">
        <f t="shared" si="102"/>
        <v>0</v>
      </c>
      <c r="AX363" s="32">
        <f t="shared" si="103"/>
        <v>0</v>
      </c>
      <c r="BA363" s="32" t="str">
        <f t="shared" si="104"/>
        <v xml:space="preserve"> </v>
      </c>
    </row>
    <row r="364" spans="1:53" ht="15" x14ac:dyDescent="0.2">
      <c r="A364" s="67"/>
      <c r="B364" s="67"/>
      <c r="C364" s="410">
        <f t="shared" si="105"/>
        <v>343</v>
      </c>
      <c r="D364" s="424"/>
      <c r="E364" s="424"/>
      <c r="F364" s="424"/>
      <c r="G364" s="410"/>
      <c r="H364" s="410"/>
      <c r="I364" s="413" t="str">
        <f t="shared" si="89"/>
        <v>-</v>
      </c>
      <c r="J364" s="414" t="str">
        <f>IF(K364="s",(D364+E364)/16*F364/12*SUMMARY!$H$73," ")</f>
        <v xml:space="preserve"> </v>
      </c>
      <c r="K364" s="414" t="str">
        <f>IF(F364&gt;0,IF(B364&lt;SUMMARY!$H$76,"C","S")," ")</f>
        <v xml:space="preserve"> </v>
      </c>
      <c r="L364" s="414" t="str">
        <f t="shared" si="90"/>
        <v>-</v>
      </c>
      <c r="O364" s="175" t="str">
        <f t="shared" si="91"/>
        <v>-</v>
      </c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 t="str">
        <f>IF(K364="s",IF(L364&gt;(SUMMARY!$I$12*I364),L364,0),"- ")</f>
        <v xml:space="preserve">- </v>
      </c>
      <c r="AH364" s="32" t="str">
        <f t="shared" si="92"/>
        <v>OK</v>
      </c>
      <c r="AI364" s="32">
        <f t="shared" si="93"/>
        <v>0</v>
      </c>
      <c r="AJ364" s="421">
        <f t="shared" si="94"/>
        <v>0</v>
      </c>
      <c r="AK364" s="422">
        <f t="shared" si="95"/>
        <v>0</v>
      </c>
      <c r="AL364" s="32">
        <f t="shared" si="96"/>
        <v>0</v>
      </c>
      <c r="AM364" s="32">
        <f t="shared" si="97"/>
        <v>0</v>
      </c>
      <c r="AN364" s="32">
        <f t="shared" si="98"/>
        <v>0</v>
      </c>
      <c r="AO364" s="32" t="b">
        <f t="shared" si="99"/>
        <v>0</v>
      </c>
      <c r="AP364" s="32" t="str">
        <f>IF(K364="c",SUMMARY!$C$13*F364/12,"-")</f>
        <v>-</v>
      </c>
      <c r="AQ364" s="32" t="str">
        <f>IF(K364="s",SUMMARY!$C$12*J364,"-")</f>
        <v>-</v>
      </c>
      <c r="AR364" s="32" t="str">
        <f t="shared" si="100"/>
        <v>-</v>
      </c>
      <c r="AS364" s="32" t="str">
        <f>IF(K364="s",I364*SUMMARY!$I$12,"-")</f>
        <v>-</v>
      </c>
      <c r="AT364" s="32" t="str">
        <f>IF(K364="S",IF(AQ364*SUMMARY!$H$74&gt;AS364,SUMMARY!$H$74*AS364,AQ364),"-")</f>
        <v>-</v>
      </c>
      <c r="AV364" s="32">
        <f t="shared" si="101"/>
        <v>0</v>
      </c>
      <c r="AW364" s="32">
        <f t="shared" si="102"/>
        <v>0</v>
      </c>
      <c r="AX364" s="32">
        <f t="shared" si="103"/>
        <v>0</v>
      </c>
      <c r="BA364" s="32" t="str">
        <f t="shared" si="104"/>
        <v xml:space="preserve"> </v>
      </c>
    </row>
    <row r="365" spans="1:53" ht="15" x14ac:dyDescent="0.2">
      <c r="A365" s="67"/>
      <c r="B365" s="67"/>
      <c r="C365" s="410">
        <f t="shared" si="105"/>
        <v>344</v>
      </c>
      <c r="D365" s="424"/>
      <c r="E365" s="424"/>
      <c r="F365" s="424"/>
      <c r="G365" s="410"/>
      <c r="H365" s="410"/>
      <c r="I365" s="413" t="str">
        <f t="shared" si="89"/>
        <v>-</v>
      </c>
      <c r="J365" s="414" t="str">
        <f>IF(K365="s",(D365+E365)/16*F365/12*SUMMARY!$H$73," ")</f>
        <v xml:space="preserve"> </v>
      </c>
      <c r="K365" s="414" t="str">
        <f>IF(F365&gt;0,IF(B365&lt;SUMMARY!$H$76,"C","S")," ")</f>
        <v xml:space="preserve"> </v>
      </c>
      <c r="L365" s="414" t="str">
        <f t="shared" si="90"/>
        <v>-</v>
      </c>
      <c r="O365" s="175" t="str">
        <f t="shared" si="91"/>
        <v>-</v>
      </c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 t="str">
        <f>IF(K365="s",IF(L365&gt;(SUMMARY!$I$12*I365),L365,0),"- ")</f>
        <v xml:space="preserve">- </v>
      </c>
      <c r="AH365" s="32" t="str">
        <f t="shared" si="92"/>
        <v>OK</v>
      </c>
      <c r="AI365" s="32">
        <f t="shared" si="93"/>
        <v>0</v>
      </c>
      <c r="AJ365" s="421">
        <f t="shared" si="94"/>
        <v>0</v>
      </c>
      <c r="AK365" s="422">
        <f t="shared" si="95"/>
        <v>0</v>
      </c>
      <c r="AL365" s="32">
        <f t="shared" si="96"/>
        <v>0</v>
      </c>
      <c r="AM365" s="32">
        <f t="shared" si="97"/>
        <v>0</v>
      </c>
      <c r="AN365" s="32">
        <f t="shared" si="98"/>
        <v>0</v>
      </c>
      <c r="AO365" s="32" t="b">
        <f t="shared" si="99"/>
        <v>0</v>
      </c>
      <c r="AP365" s="32" t="str">
        <f>IF(K365="c",SUMMARY!$C$13*F365/12,"-")</f>
        <v>-</v>
      </c>
      <c r="AQ365" s="32" t="str">
        <f>IF(K365="s",SUMMARY!$C$12*J365,"-")</f>
        <v>-</v>
      </c>
      <c r="AR365" s="32" t="str">
        <f t="shared" si="100"/>
        <v>-</v>
      </c>
      <c r="AS365" s="32" t="str">
        <f>IF(K365="s",I365*SUMMARY!$I$12,"-")</f>
        <v>-</v>
      </c>
      <c r="AT365" s="32" t="str">
        <f>IF(K365="S",IF(AQ365*SUMMARY!$H$74&gt;AS365,SUMMARY!$H$74*AS365,AQ365),"-")</f>
        <v>-</v>
      </c>
      <c r="AV365" s="32">
        <f t="shared" si="101"/>
        <v>0</v>
      </c>
      <c r="AW365" s="32">
        <f t="shared" si="102"/>
        <v>0</v>
      </c>
      <c r="AX365" s="32">
        <f t="shared" si="103"/>
        <v>0</v>
      </c>
      <c r="BA365" s="32" t="str">
        <f t="shared" si="104"/>
        <v xml:space="preserve"> </v>
      </c>
    </row>
    <row r="366" spans="1:53" ht="15" x14ac:dyDescent="0.2">
      <c r="A366" s="67"/>
      <c r="B366" s="67"/>
      <c r="C366" s="410">
        <f t="shared" si="105"/>
        <v>345</v>
      </c>
      <c r="D366" s="424"/>
      <c r="E366" s="424"/>
      <c r="F366" s="424"/>
      <c r="G366" s="410"/>
      <c r="H366" s="410"/>
      <c r="I366" s="413" t="str">
        <f t="shared" si="89"/>
        <v>-</v>
      </c>
      <c r="J366" s="414" t="str">
        <f>IF(K366="s",(D366+E366)/16*F366/12*SUMMARY!$H$73," ")</f>
        <v xml:space="preserve"> </v>
      </c>
      <c r="K366" s="414" t="str">
        <f>IF(F366&gt;0,IF(B366&lt;SUMMARY!$H$76,"C","S")," ")</f>
        <v xml:space="preserve"> </v>
      </c>
      <c r="L366" s="414" t="str">
        <f t="shared" si="90"/>
        <v>-</v>
      </c>
      <c r="O366" s="175" t="str">
        <f t="shared" si="91"/>
        <v>-</v>
      </c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 t="str">
        <f>IF(K366="s",IF(L366&gt;(SUMMARY!$I$12*I366),L366,0),"- ")</f>
        <v xml:space="preserve">- </v>
      </c>
      <c r="AH366" s="32" t="str">
        <f t="shared" si="92"/>
        <v>OK</v>
      </c>
      <c r="AI366" s="32">
        <f t="shared" si="93"/>
        <v>0</v>
      </c>
      <c r="AJ366" s="421">
        <f t="shared" si="94"/>
        <v>0</v>
      </c>
      <c r="AK366" s="422">
        <f t="shared" si="95"/>
        <v>0</v>
      </c>
      <c r="AL366" s="32">
        <f t="shared" si="96"/>
        <v>0</v>
      </c>
      <c r="AM366" s="32">
        <f t="shared" si="97"/>
        <v>0</v>
      </c>
      <c r="AN366" s="32">
        <f t="shared" si="98"/>
        <v>0</v>
      </c>
      <c r="AO366" s="32" t="b">
        <f t="shared" si="99"/>
        <v>0</v>
      </c>
      <c r="AP366" s="32" t="str">
        <f>IF(K366="c",SUMMARY!$C$13*F366/12,"-")</f>
        <v>-</v>
      </c>
      <c r="AQ366" s="32" t="str">
        <f>IF(K366="s",SUMMARY!$C$12*J366,"-")</f>
        <v>-</v>
      </c>
      <c r="AR366" s="32" t="str">
        <f t="shared" si="100"/>
        <v>-</v>
      </c>
      <c r="AS366" s="32" t="str">
        <f>IF(K366="s",I366*SUMMARY!$I$12,"-")</f>
        <v>-</v>
      </c>
      <c r="AT366" s="32" t="str">
        <f>IF(K366="S",IF(AQ366*SUMMARY!$H$74&gt;AS366,SUMMARY!$H$74*AS366,AQ366),"-")</f>
        <v>-</v>
      </c>
      <c r="AV366" s="32">
        <f t="shared" si="101"/>
        <v>0</v>
      </c>
      <c r="AW366" s="32">
        <f t="shared" si="102"/>
        <v>0</v>
      </c>
      <c r="AX366" s="32">
        <f t="shared" si="103"/>
        <v>0</v>
      </c>
      <c r="BA366" s="32" t="str">
        <f t="shared" si="104"/>
        <v xml:space="preserve"> </v>
      </c>
    </row>
    <row r="367" spans="1:53" ht="15" x14ac:dyDescent="0.2">
      <c r="A367" s="67"/>
      <c r="B367" s="67"/>
      <c r="C367" s="410">
        <f t="shared" si="105"/>
        <v>346</v>
      </c>
      <c r="D367" s="424"/>
      <c r="E367" s="424"/>
      <c r="F367" s="424"/>
      <c r="G367" s="410"/>
      <c r="H367" s="410"/>
      <c r="I367" s="413" t="str">
        <f t="shared" si="89"/>
        <v>-</v>
      </c>
      <c r="J367" s="414" t="str">
        <f>IF(K367="s",(D367+E367)/16*F367/12*SUMMARY!$H$73," ")</f>
        <v xml:space="preserve"> </v>
      </c>
      <c r="K367" s="414" t="str">
        <f>IF(F367&gt;0,IF(B367&lt;SUMMARY!$H$76,"C","S")," ")</f>
        <v xml:space="preserve"> </v>
      </c>
      <c r="L367" s="414" t="str">
        <f t="shared" si="90"/>
        <v>-</v>
      </c>
      <c r="O367" s="175" t="str">
        <f t="shared" si="91"/>
        <v>-</v>
      </c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 t="str">
        <f>IF(K367="s",IF(L367&gt;(SUMMARY!$I$12*I367),L367,0),"- ")</f>
        <v xml:space="preserve">- </v>
      </c>
      <c r="AH367" s="32" t="str">
        <f t="shared" si="92"/>
        <v>OK</v>
      </c>
      <c r="AI367" s="32">
        <f t="shared" si="93"/>
        <v>0</v>
      </c>
      <c r="AJ367" s="421">
        <f t="shared" si="94"/>
        <v>0</v>
      </c>
      <c r="AK367" s="422">
        <f t="shared" si="95"/>
        <v>0</v>
      </c>
      <c r="AL367" s="32">
        <f t="shared" si="96"/>
        <v>0</v>
      </c>
      <c r="AM367" s="32">
        <f t="shared" si="97"/>
        <v>0</v>
      </c>
      <c r="AN367" s="32">
        <f t="shared" si="98"/>
        <v>0</v>
      </c>
      <c r="AO367" s="32" t="b">
        <f t="shared" si="99"/>
        <v>0</v>
      </c>
      <c r="AP367" s="32" t="str">
        <f>IF(K367="c",SUMMARY!$C$13*F367/12,"-")</f>
        <v>-</v>
      </c>
      <c r="AQ367" s="32" t="str">
        <f>IF(K367="s",SUMMARY!$C$12*J367,"-")</f>
        <v>-</v>
      </c>
      <c r="AR367" s="32" t="str">
        <f t="shared" si="100"/>
        <v>-</v>
      </c>
      <c r="AS367" s="32" t="str">
        <f>IF(K367="s",I367*SUMMARY!$I$12,"-")</f>
        <v>-</v>
      </c>
      <c r="AT367" s="32" t="str">
        <f>IF(K367="S",IF(AQ367*SUMMARY!$H$74&gt;AS367,SUMMARY!$H$74*AS367,AQ367),"-")</f>
        <v>-</v>
      </c>
      <c r="AV367" s="32">
        <f t="shared" si="101"/>
        <v>0</v>
      </c>
      <c r="AW367" s="32">
        <f t="shared" si="102"/>
        <v>0</v>
      </c>
      <c r="AX367" s="32">
        <f t="shared" si="103"/>
        <v>0</v>
      </c>
      <c r="BA367" s="32" t="str">
        <f t="shared" si="104"/>
        <v xml:space="preserve"> </v>
      </c>
    </row>
    <row r="368" spans="1:53" ht="15" x14ac:dyDescent="0.2">
      <c r="A368" s="67"/>
      <c r="B368" s="67"/>
      <c r="C368" s="410">
        <f t="shared" si="105"/>
        <v>347</v>
      </c>
      <c r="D368" s="424"/>
      <c r="E368" s="424"/>
      <c r="F368" s="424"/>
      <c r="G368" s="410"/>
      <c r="H368" s="410"/>
      <c r="I368" s="413" t="str">
        <f t="shared" si="89"/>
        <v>-</v>
      </c>
      <c r="J368" s="414" t="str">
        <f>IF(K368="s",(D368+E368)/16*F368/12*SUMMARY!$H$73," ")</f>
        <v xml:space="preserve"> </v>
      </c>
      <c r="K368" s="414" t="str">
        <f>IF(F368&gt;0,IF(B368&lt;SUMMARY!$H$76,"C","S")," ")</f>
        <v xml:space="preserve"> </v>
      </c>
      <c r="L368" s="414" t="str">
        <f t="shared" si="90"/>
        <v>-</v>
      </c>
      <c r="O368" s="175" t="str">
        <f t="shared" si="91"/>
        <v>-</v>
      </c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 t="str">
        <f>IF(K368="s",IF(L368&gt;(SUMMARY!$I$12*I368),L368,0),"- ")</f>
        <v xml:space="preserve">- </v>
      </c>
      <c r="AH368" s="32" t="str">
        <f t="shared" si="92"/>
        <v>OK</v>
      </c>
      <c r="AI368" s="32">
        <f t="shared" si="93"/>
        <v>0</v>
      </c>
      <c r="AJ368" s="421">
        <f t="shared" si="94"/>
        <v>0</v>
      </c>
      <c r="AK368" s="422">
        <f t="shared" si="95"/>
        <v>0</v>
      </c>
      <c r="AL368" s="32">
        <f t="shared" si="96"/>
        <v>0</v>
      </c>
      <c r="AM368" s="32">
        <f t="shared" si="97"/>
        <v>0</v>
      </c>
      <c r="AN368" s="32">
        <f t="shared" si="98"/>
        <v>0</v>
      </c>
      <c r="AO368" s="32" t="b">
        <f t="shared" si="99"/>
        <v>0</v>
      </c>
      <c r="AP368" s="32" t="str">
        <f>IF(K368="c",SUMMARY!$C$13*F368/12,"-")</f>
        <v>-</v>
      </c>
      <c r="AQ368" s="32" t="str">
        <f>IF(K368="s",SUMMARY!$C$12*J368,"-")</f>
        <v>-</v>
      </c>
      <c r="AR368" s="32" t="str">
        <f t="shared" si="100"/>
        <v>-</v>
      </c>
      <c r="AS368" s="32" t="str">
        <f>IF(K368="s",I368*SUMMARY!$I$12,"-")</f>
        <v>-</v>
      </c>
      <c r="AT368" s="32" t="str">
        <f>IF(K368="S",IF(AQ368*SUMMARY!$H$74&gt;AS368,SUMMARY!$H$74*AS368,AQ368),"-")</f>
        <v>-</v>
      </c>
      <c r="AV368" s="32">
        <f t="shared" si="101"/>
        <v>0</v>
      </c>
      <c r="AW368" s="32">
        <f t="shared" si="102"/>
        <v>0</v>
      </c>
      <c r="AX368" s="32">
        <f t="shared" si="103"/>
        <v>0</v>
      </c>
      <c r="BA368" s="32" t="str">
        <f t="shared" si="104"/>
        <v xml:space="preserve"> </v>
      </c>
    </row>
    <row r="369" spans="1:53" ht="15" x14ac:dyDescent="0.2">
      <c r="A369" s="67"/>
      <c r="B369" s="67"/>
      <c r="C369" s="410">
        <f t="shared" si="105"/>
        <v>348</v>
      </c>
      <c r="D369" s="424"/>
      <c r="E369" s="424"/>
      <c r="F369" s="424"/>
      <c r="G369" s="410"/>
      <c r="H369" s="410"/>
      <c r="I369" s="413" t="str">
        <f t="shared" si="89"/>
        <v>-</v>
      </c>
      <c r="J369" s="414" t="str">
        <f>IF(K369="s",(D369+E369)/16*F369/12*SUMMARY!$H$73," ")</f>
        <v xml:space="preserve"> </v>
      </c>
      <c r="K369" s="414" t="str">
        <f>IF(F369&gt;0,IF(B369&lt;SUMMARY!$H$76,"C","S")," ")</f>
        <v xml:space="preserve"> </v>
      </c>
      <c r="L369" s="414" t="str">
        <f t="shared" si="90"/>
        <v>-</v>
      </c>
      <c r="O369" s="175" t="str">
        <f t="shared" si="91"/>
        <v>-</v>
      </c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 t="str">
        <f>IF(K369="s",IF(L369&gt;(SUMMARY!$I$12*I369),L369,0),"- ")</f>
        <v xml:space="preserve">- </v>
      </c>
      <c r="AH369" s="32" t="str">
        <f t="shared" si="92"/>
        <v>OK</v>
      </c>
      <c r="AI369" s="32">
        <f t="shared" si="93"/>
        <v>0</v>
      </c>
      <c r="AJ369" s="421">
        <f t="shared" si="94"/>
        <v>0</v>
      </c>
      <c r="AK369" s="422">
        <f t="shared" si="95"/>
        <v>0</v>
      </c>
      <c r="AL369" s="32">
        <f t="shared" si="96"/>
        <v>0</v>
      </c>
      <c r="AM369" s="32">
        <f t="shared" si="97"/>
        <v>0</v>
      </c>
      <c r="AN369" s="32">
        <f t="shared" si="98"/>
        <v>0</v>
      </c>
      <c r="AO369" s="32" t="b">
        <f t="shared" si="99"/>
        <v>0</v>
      </c>
      <c r="AP369" s="32" t="str">
        <f>IF(K369="c",SUMMARY!$C$13*F369/12,"-")</f>
        <v>-</v>
      </c>
      <c r="AQ369" s="32" t="str">
        <f>IF(K369="s",SUMMARY!$C$12*J369,"-")</f>
        <v>-</v>
      </c>
      <c r="AR369" s="32" t="str">
        <f t="shared" si="100"/>
        <v>-</v>
      </c>
      <c r="AS369" s="32" t="str">
        <f>IF(K369="s",I369*SUMMARY!$I$12,"-")</f>
        <v>-</v>
      </c>
      <c r="AT369" s="32" t="str">
        <f>IF(K369="S",IF(AQ369*SUMMARY!$H$74&gt;AS369,SUMMARY!$H$74*AS369,AQ369),"-")</f>
        <v>-</v>
      </c>
      <c r="AV369" s="32">
        <f t="shared" si="101"/>
        <v>0</v>
      </c>
      <c r="AW369" s="32">
        <f t="shared" si="102"/>
        <v>0</v>
      </c>
      <c r="AX369" s="32">
        <f t="shared" si="103"/>
        <v>0</v>
      </c>
      <c r="BA369" s="32" t="str">
        <f t="shared" si="104"/>
        <v xml:space="preserve"> </v>
      </c>
    </row>
    <row r="370" spans="1:53" ht="15" x14ac:dyDescent="0.2">
      <c r="A370" s="67"/>
      <c r="B370" s="67"/>
      <c r="C370" s="410">
        <f t="shared" si="105"/>
        <v>349</v>
      </c>
      <c r="D370" s="424"/>
      <c r="E370" s="424"/>
      <c r="F370" s="424"/>
      <c r="G370" s="410"/>
      <c r="H370" s="410"/>
      <c r="I370" s="413" t="str">
        <f t="shared" si="89"/>
        <v>-</v>
      </c>
      <c r="J370" s="414" t="str">
        <f>IF(K370="s",(D370+E370)/16*F370/12*SUMMARY!$H$73," ")</f>
        <v xml:space="preserve"> </v>
      </c>
      <c r="K370" s="414" t="str">
        <f>IF(F370&gt;0,IF(B370&lt;SUMMARY!$H$76,"C","S")," ")</f>
        <v xml:space="preserve"> </v>
      </c>
      <c r="L370" s="414" t="str">
        <f t="shared" si="90"/>
        <v>-</v>
      </c>
      <c r="O370" s="175" t="str">
        <f t="shared" si="91"/>
        <v>-</v>
      </c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 t="str">
        <f>IF(K370="s",IF(L370&gt;(SUMMARY!$I$12*I370),L370,0),"- ")</f>
        <v xml:space="preserve">- </v>
      </c>
      <c r="AH370" s="32" t="str">
        <f t="shared" si="92"/>
        <v>OK</v>
      </c>
      <c r="AI370" s="32">
        <f t="shared" si="93"/>
        <v>0</v>
      </c>
      <c r="AJ370" s="421">
        <f t="shared" si="94"/>
        <v>0</v>
      </c>
      <c r="AK370" s="422">
        <f t="shared" si="95"/>
        <v>0</v>
      </c>
      <c r="AL370" s="32">
        <f t="shared" si="96"/>
        <v>0</v>
      </c>
      <c r="AM370" s="32">
        <f t="shared" si="97"/>
        <v>0</v>
      </c>
      <c r="AN370" s="32">
        <f t="shared" si="98"/>
        <v>0</v>
      </c>
      <c r="AO370" s="32" t="b">
        <f t="shared" si="99"/>
        <v>0</v>
      </c>
      <c r="AP370" s="32" t="str">
        <f>IF(K370="c",SUMMARY!$C$13*F370/12,"-")</f>
        <v>-</v>
      </c>
      <c r="AQ370" s="32" t="str">
        <f>IF(K370="s",SUMMARY!$C$12*J370,"-")</f>
        <v>-</v>
      </c>
      <c r="AR370" s="32" t="str">
        <f t="shared" si="100"/>
        <v>-</v>
      </c>
      <c r="AS370" s="32" t="str">
        <f>IF(K370="s",I370*SUMMARY!$I$12,"-")</f>
        <v>-</v>
      </c>
      <c r="AT370" s="32" t="str">
        <f>IF(K370="S",IF(AQ370*SUMMARY!$H$74&gt;AS370,SUMMARY!$H$74*AS370,AQ370),"-")</f>
        <v>-</v>
      </c>
      <c r="AV370" s="32">
        <f t="shared" si="101"/>
        <v>0</v>
      </c>
      <c r="AW370" s="32">
        <f t="shared" si="102"/>
        <v>0</v>
      </c>
      <c r="AX370" s="32">
        <f t="shared" si="103"/>
        <v>0</v>
      </c>
      <c r="BA370" s="32" t="str">
        <f t="shared" si="104"/>
        <v xml:space="preserve"> </v>
      </c>
    </row>
    <row r="371" spans="1:53" ht="15" x14ac:dyDescent="0.2">
      <c r="A371" s="67"/>
      <c r="B371" s="67"/>
      <c r="C371" s="410">
        <f t="shared" si="105"/>
        <v>350</v>
      </c>
      <c r="D371" s="424"/>
      <c r="E371" s="424"/>
      <c r="F371" s="424"/>
      <c r="G371" s="410"/>
      <c r="H371" s="410"/>
      <c r="I371" s="413" t="str">
        <f t="shared" si="89"/>
        <v>-</v>
      </c>
      <c r="J371" s="414" t="str">
        <f>IF(K371="s",(D371+E371)/16*F371/12*SUMMARY!$H$73," ")</f>
        <v xml:space="preserve"> </v>
      </c>
      <c r="K371" s="414" t="str">
        <f>IF(F371&gt;0,IF(B371&lt;SUMMARY!$H$76,"C","S")," ")</f>
        <v xml:space="preserve"> </v>
      </c>
      <c r="L371" s="414" t="str">
        <f t="shared" si="90"/>
        <v>-</v>
      </c>
      <c r="O371" s="175" t="str">
        <f t="shared" si="91"/>
        <v>-</v>
      </c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 t="str">
        <f>IF(K371="s",IF(L371&gt;(SUMMARY!$I$12*I371),L371,0),"- ")</f>
        <v xml:space="preserve">- </v>
      </c>
      <c r="AH371" s="32" t="str">
        <f t="shared" si="92"/>
        <v>OK</v>
      </c>
      <c r="AI371" s="32">
        <f t="shared" si="93"/>
        <v>0</v>
      </c>
      <c r="AJ371" s="421">
        <f t="shared" si="94"/>
        <v>0</v>
      </c>
      <c r="AK371" s="422">
        <f t="shared" si="95"/>
        <v>0</v>
      </c>
      <c r="AL371" s="32">
        <f t="shared" si="96"/>
        <v>0</v>
      </c>
      <c r="AM371" s="32">
        <f t="shared" si="97"/>
        <v>0</v>
      </c>
      <c r="AN371" s="32">
        <f t="shared" si="98"/>
        <v>0</v>
      </c>
      <c r="AO371" s="32" t="b">
        <f t="shared" si="99"/>
        <v>0</v>
      </c>
      <c r="AP371" s="32" t="str">
        <f>IF(K371="c",SUMMARY!$C$13*F371/12,"-")</f>
        <v>-</v>
      </c>
      <c r="AQ371" s="32" t="str">
        <f>IF(K371="s",SUMMARY!$C$12*J371,"-")</f>
        <v>-</v>
      </c>
      <c r="AR371" s="32" t="str">
        <f t="shared" si="100"/>
        <v>-</v>
      </c>
      <c r="AS371" s="32" t="str">
        <f>IF(K371="s",I371*SUMMARY!$I$12,"-")</f>
        <v>-</v>
      </c>
      <c r="AT371" s="32" t="str">
        <f>IF(K371="S",IF(AQ371*SUMMARY!$H$74&gt;AS371,SUMMARY!$H$74*AS371,AQ371),"-")</f>
        <v>-</v>
      </c>
      <c r="AV371" s="32">
        <f t="shared" si="101"/>
        <v>0</v>
      </c>
      <c r="AW371" s="32">
        <f t="shared" si="102"/>
        <v>0</v>
      </c>
      <c r="AX371" s="32">
        <f t="shared" si="103"/>
        <v>0</v>
      </c>
      <c r="BA371" s="32" t="str">
        <f t="shared" si="104"/>
        <v xml:space="preserve"> </v>
      </c>
    </row>
    <row r="372" spans="1:53" ht="15" x14ac:dyDescent="0.2">
      <c r="A372" s="67"/>
      <c r="B372" s="67"/>
      <c r="C372" s="410">
        <f t="shared" si="105"/>
        <v>351</v>
      </c>
      <c r="D372" s="424"/>
      <c r="E372" s="424"/>
      <c r="F372" s="424"/>
      <c r="G372" s="410"/>
      <c r="H372" s="410"/>
      <c r="I372" s="413" t="str">
        <f t="shared" si="89"/>
        <v>-</v>
      </c>
      <c r="J372" s="414" t="str">
        <f>IF(K372="s",(D372+E372)/16*F372/12*SUMMARY!$H$73," ")</f>
        <v xml:space="preserve"> </v>
      </c>
      <c r="K372" s="414" t="str">
        <f>IF(F372&gt;0,IF(B372&lt;SUMMARY!$H$76,"C","S")," ")</f>
        <v xml:space="preserve"> </v>
      </c>
      <c r="L372" s="414" t="str">
        <f t="shared" si="90"/>
        <v>-</v>
      </c>
      <c r="O372" s="175" t="str">
        <f t="shared" si="91"/>
        <v>-</v>
      </c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 t="str">
        <f>IF(K372="s",IF(L372&gt;(SUMMARY!$I$12*I372),L372,0),"- ")</f>
        <v xml:space="preserve">- </v>
      </c>
      <c r="AH372" s="32" t="str">
        <f t="shared" si="92"/>
        <v>OK</v>
      </c>
      <c r="AI372" s="32">
        <f t="shared" si="93"/>
        <v>0</v>
      </c>
      <c r="AJ372" s="421">
        <f t="shared" si="94"/>
        <v>0</v>
      </c>
      <c r="AK372" s="422">
        <f t="shared" si="95"/>
        <v>0</v>
      </c>
      <c r="AL372" s="32">
        <f t="shared" si="96"/>
        <v>0</v>
      </c>
      <c r="AM372" s="32">
        <f t="shared" si="97"/>
        <v>0</v>
      </c>
      <c r="AN372" s="32">
        <f t="shared" si="98"/>
        <v>0</v>
      </c>
      <c r="AO372" s="32" t="b">
        <f t="shared" si="99"/>
        <v>0</v>
      </c>
      <c r="AP372" s="32" t="str">
        <f>IF(K372="c",SUMMARY!$C$13*F372/12,"-")</f>
        <v>-</v>
      </c>
      <c r="AQ372" s="32" t="str">
        <f>IF(K372="s",SUMMARY!$C$12*J372,"-")</f>
        <v>-</v>
      </c>
      <c r="AR372" s="32" t="str">
        <f t="shared" si="100"/>
        <v>-</v>
      </c>
      <c r="AS372" s="32" t="str">
        <f>IF(K372="s",I372*SUMMARY!$I$12,"-")</f>
        <v>-</v>
      </c>
      <c r="AT372" s="32" t="str">
        <f>IF(K372="S",IF(AQ372*SUMMARY!$H$74&gt;AS372,SUMMARY!$H$74*AS372,AQ372),"-")</f>
        <v>-</v>
      </c>
      <c r="AV372" s="32">
        <f t="shared" si="101"/>
        <v>0</v>
      </c>
      <c r="AW372" s="32">
        <f t="shared" si="102"/>
        <v>0</v>
      </c>
      <c r="AX372" s="32">
        <f t="shared" si="103"/>
        <v>0</v>
      </c>
      <c r="BA372" s="32" t="str">
        <f t="shared" si="104"/>
        <v xml:space="preserve"> </v>
      </c>
    </row>
    <row r="373" spans="1:53" ht="15" x14ac:dyDescent="0.2">
      <c r="A373" s="67"/>
      <c r="B373" s="67"/>
      <c r="C373" s="410">
        <f t="shared" si="105"/>
        <v>352</v>
      </c>
      <c r="D373" s="424"/>
      <c r="E373" s="424"/>
      <c r="F373" s="424"/>
      <c r="G373" s="410"/>
      <c r="H373" s="410"/>
      <c r="I373" s="413" t="str">
        <f t="shared" si="89"/>
        <v>-</v>
      </c>
      <c r="J373" s="414" t="str">
        <f>IF(K373="s",(D373+E373)/16*F373/12*SUMMARY!$H$73," ")</f>
        <v xml:space="preserve"> </v>
      </c>
      <c r="K373" s="414" t="str">
        <f>IF(F373&gt;0,IF(B373&lt;SUMMARY!$H$76,"C","S")," ")</f>
        <v xml:space="preserve"> </v>
      </c>
      <c r="L373" s="414" t="str">
        <f t="shared" si="90"/>
        <v>-</v>
      </c>
      <c r="O373" s="175" t="str">
        <f t="shared" si="91"/>
        <v>-</v>
      </c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 t="str">
        <f>IF(K373="s",IF(L373&gt;(SUMMARY!$I$12*I373),L373,0),"- ")</f>
        <v xml:space="preserve">- </v>
      </c>
      <c r="AH373" s="32" t="str">
        <f t="shared" si="92"/>
        <v>OK</v>
      </c>
      <c r="AI373" s="32">
        <f t="shared" si="93"/>
        <v>0</v>
      </c>
      <c r="AJ373" s="421">
        <f t="shared" si="94"/>
        <v>0</v>
      </c>
      <c r="AK373" s="422">
        <f t="shared" si="95"/>
        <v>0</v>
      </c>
      <c r="AL373" s="32">
        <f t="shared" si="96"/>
        <v>0</v>
      </c>
      <c r="AM373" s="32">
        <f t="shared" si="97"/>
        <v>0</v>
      </c>
      <c r="AN373" s="32">
        <f t="shared" si="98"/>
        <v>0</v>
      </c>
      <c r="AO373" s="32" t="b">
        <f t="shared" si="99"/>
        <v>0</v>
      </c>
      <c r="AP373" s="32" t="str">
        <f>IF(K373="c",SUMMARY!$C$13*F373/12,"-")</f>
        <v>-</v>
      </c>
      <c r="AQ373" s="32" t="str">
        <f>IF(K373="s",SUMMARY!$C$12*J373,"-")</f>
        <v>-</v>
      </c>
      <c r="AR373" s="32" t="str">
        <f t="shared" si="100"/>
        <v>-</v>
      </c>
      <c r="AS373" s="32" t="str">
        <f>IF(K373="s",I373*SUMMARY!$I$12,"-")</f>
        <v>-</v>
      </c>
      <c r="AT373" s="32" t="str">
        <f>IF(K373="S",IF(AQ373*SUMMARY!$H$74&gt;AS373,SUMMARY!$H$74*AS373,AQ373),"-")</f>
        <v>-</v>
      </c>
      <c r="AV373" s="32">
        <f t="shared" si="101"/>
        <v>0</v>
      </c>
      <c r="AW373" s="32">
        <f t="shared" si="102"/>
        <v>0</v>
      </c>
      <c r="AX373" s="32">
        <f t="shared" si="103"/>
        <v>0</v>
      </c>
      <c r="BA373" s="32" t="str">
        <f t="shared" si="104"/>
        <v xml:space="preserve"> </v>
      </c>
    </row>
    <row r="374" spans="1:53" ht="15" x14ac:dyDescent="0.2">
      <c r="A374" s="67"/>
      <c r="B374" s="67"/>
      <c r="C374" s="410">
        <f t="shared" si="105"/>
        <v>353</v>
      </c>
      <c r="D374" s="424"/>
      <c r="E374" s="424"/>
      <c r="F374" s="424"/>
      <c r="G374" s="410"/>
      <c r="H374" s="410"/>
      <c r="I374" s="413" t="str">
        <f t="shared" si="89"/>
        <v>-</v>
      </c>
      <c r="J374" s="414" t="str">
        <f>IF(K374="s",(D374+E374)/16*F374/12*SUMMARY!$H$73," ")</f>
        <v xml:space="preserve"> </v>
      </c>
      <c r="K374" s="414" t="str">
        <f>IF(F374&gt;0,IF(B374&lt;SUMMARY!$H$76,"C","S")," ")</f>
        <v xml:space="preserve"> </v>
      </c>
      <c r="L374" s="414" t="str">
        <f t="shared" si="90"/>
        <v>-</v>
      </c>
      <c r="O374" s="175" t="str">
        <f t="shared" si="91"/>
        <v>-</v>
      </c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 t="str">
        <f>IF(K374="s",IF(L374&gt;(SUMMARY!$I$12*I374),L374,0),"- ")</f>
        <v xml:space="preserve">- </v>
      </c>
      <c r="AH374" s="32" t="str">
        <f t="shared" si="92"/>
        <v>OK</v>
      </c>
      <c r="AI374" s="32">
        <f t="shared" si="93"/>
        <v>0</v>
      </c>
      <c r="AJ374" s="421">
        <f t="shared" si="94"/>
        <v>0</v>
      </c>
      <c r="AK374" s="422">
        <f t="shared" si="95"/>
        <v>0</v>
      </c>
      <c r="AL374" s="32">
        <f t="shared" si="96"/>
        <v>0</v>
      </c>
      <c r="AM374" s="32">
        <f t="shared" si="97"/>
        <v>0</v>
      </c>
      <c r="AN374" s="32">
        <f t="shared" si="98"/>
        <v>0</v>
      </c>
      <c r="AO374" s="32" t="b">
        <f t="shared" si="99"/>
        <v>0</v>
      </c>
      <c r="AP374" s="32" t="str">
        <f>IF(K374="c",SUMMARY!$C$13*F374/12,"-")</f>
        <v>-</v>
      </c>
      <c r="AQ374" s="32" t="str">
        <f>IF(K374="s",SUMMARY!$C$12*J374,"-")</f>
        <v>-</v>
      </c>
      <c r="AR374" s="32" t="str">
        <f t="shared" si="100"/>
        <v>-</v>
      </c>
      <c r="AS374" s="32" t="str">
        <f>IF(K374="s",I374*SUMMARY!$I$12,"-")</f>
        <v>-</v>
      </c>
      <c r="AT374" s="32" t="str">
        <f>IF(K374="S",IF(AQ374*SUMMARY!$H$74&gt;AS374,SUMMARY!$H$74*AS374,AQ374),"-")</f>
        <v>-</v>
      </c>
      <c r="AV374" s="32">
        <f t="shared" si="101"/>
        <v>0</v>
      </c>
      <c r="AW374" s="32">
        <f t="shared" si="102"/>
        <v>0</v>
      </c>
      <c r="AX374" s="32">
        <f t="shared" si="103"/>
        <v>0</v>
      </c>
      <c r="BA374" s="32" t="str">
        <f t="shared" si="104"/>
        <v xml:space="preserve"> </v>
      </c>
    </row>
    <row r="375" spans="1:53" ht="15" x14ac:dyDescent="0.2">
      <c r="A375" s="67"/>
      <c r="B375" s="67"/>
      <c r="C375" s="410">
        <f t="shared" si="105"/>
        <v>354</v>
      </c>
      <c r="D375" s="424"/>
      <c r="E375" s="424"/>
      <c r="F375" s="424"/>
      <c r="G375" s="410"/>
      <c r="H375" s="410"/>
      <c r="I375" s="413" t="str">
        <f t="shared" si="89"/>
        <v>-</v>
      </c>
      <c r="J375" s="414" t="str">
        <f>IF(K375="s",(D375+E375)/16*F375/12*SUMMARY!$H$73," ")</f>
        <v xml:space="preserve"> </v>
      </c>
      <c r="K375" s="414" t="str">
        <f>IF(F375&gt;0,IF(B375&lt;SUMMARY!$H$76,"C","S")," ")</f>
        <v xml:space="preserve"> </v>
      </c>
      <c r="L375" s="414" t="str">
        <f t="shared" si="90"/>
        <v>-</v>
      </c>
      <c r="O375" s="175" t="str">
        <f t="shared" si="91"/>
        <v>-</v>
      </c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 t="str">
        <f>IF(K375="s",IF(L375&gt;(SUMMARY!$I$12*I375),L375,0),"- ")</f>
        <v xml:space="preserve">- </v>
      </c>
      <c r="AH375" s="32" t="str">
        <f t="shared" si="92"/>
        <v>OK</v>
      </c>
      <c r="AI375" s="32">
        <f t="shared" si="93"/>
        <v>0</v>
      </c>
      <c r="AJ375" s="421">
        <f t="shared" si="94"/>
        <v>0</v>
      </c>
      <c r="AK375" s="422">
        <f t="shared" si="95"/>
        <v>0</v>
      </c>
      <c r="AL375" s="32">
        <f t="shared" si="96"/>
        <v>0</v>
      </c>
      <c r="AM375" s="32">
        <f t="shared" si="97"/>
        <v>0</v>
      </c>
      <c r="AN375" s="32">
        <f t="shared" si="98"/>
        <v>0</v>
      </c>
      <c r="AO375" s="32" t="b">
        <f t="shared" si="99"/>
        <v>0</v>
      </c>
      <c r="AP375" s="32" t="str">
        <f>IF(K375="c",SUMMARY!$C$13*F375/12,"-")</f>
        <v>-</v>
      </c>
      <c r="AQ375" s="32" t="str">
        <f>IF(K375="s",SUMMARY!$C$12*J375,"-")</f>
        <v>-</v>
      </c>
      <c r="AR375" s="32" t="str">
        <f t="shared" si="100"/>
        <v>-</v>
      </c>
      <c r="AS375" s="32" t="str">
        <f>IF(K375="s",I375*SUMMARY!$I$12,"-")</f>
        <v>-</v>
      </c>
      <c r="AT375" s="32" t="str">
        <f>IF(K375="S",IF(AQ375*SUMMARY!$H$74&gt;AS375,SUMMARY!$H$74*AS375,AQ375),"-")</f>
        <v>-</v>
      </c>
      <c r="AV375" s="32">
        <f t="shared" si="101"/>
        <v>0</v>
      </c>
      <c r="AW375" s="32">
        <f t="shared" si="102"/>
        <v>0</v>
      </c>
      <c r="AX375" s="32">
        <f t="shared" si="103"/>
        <v>0</v>
      </c>
      <c r="BA375" s="32" t="str">
        <f t="shared" si="104"/>
        <v xml:space="preserve"> </v>
      </c>
    </row>
    <row r="376" spans="1:53" ht="15" x14ac:dyDescent="0.2">
      <c r="A376" s="67"/>
      <c r="B376" s="67"/>
      <c r="C376" s="410">
        <f t="shared" si="105"/>
        <v>355</v>
      </c>
      <c r="D376" s="424"/>
      <c r="E376" s="424"/>
      <c r="F376" s="424"/>
      <c r="G376" s="410"/>
      <c r="H376" s="410"/>
      <c r="I376" s="413" t="str">
        <f t="shared" si="89"/>
        <v>-</v>
      </c>
      <c r="J376" s="414" t="str">
        <f>IF(K376="s",(D376+E376)/16*F376/12*SUMMARY!$H$73," ")</f>
        <v xml:space="preserve"> </v>
      </c>
      <c r="K376" s="414" t="str">
        <f>IF(F376&gt;0,IF(B376&lt;SUMMARY!$H$76,"C","S")," ")</f>
        <v xml:space="preserve"> </v>
      </c>
      <c r="L376" s="414" t="str">
        <f t="shared" si="90"/>
        <v>-</v>
      </c>
      <c r="O376" s="175" t="str">
        <f t="shared" si="91"/>
        <v>-</v>
      </c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 t="str">
        <f>IF(K376="s",IF(L376&gt;(SUMMARY!$I$12*I376),L376,0),"- ")</f>
        <v xml:space="preserve">- </v>
      </c>
      <c r="AH376" s="32" t="str">
        <f t="shared" si="92"/>
        <v>OK</v>
      </c>
      <c r="AI376" s="32">
        <f t="shared" si="93"/>
        <v>0</v>
      </c>
      <c r="AJ376" s="421">
        <f t="shared" si="94"/>
        <v>0</v>
      </c>
      <c r="AK376" s="422">
        <f t="shared" si="95"/>
        <v>0</v>
      </c>
      <c r="AL376" s="32">
        <f t="shared" si="96"/>
        <v>0</v>
      </c>
      <c r="AM376" s="32">
        <f t="shared" si="97"/>
        <v>0</v>
      </c>
      <c r="AN376" s="32">
        <f t="shared" si="98"/>
        <v>0</v>
      </c>
      <c r="AO376" s="32" t="b">
        <f t="shared" si="99"/>
        <v>0</v>
      </c>
      <c r="AP376" s="32" t="str">
        <f>IF(K376="c",SUMMARY!$C$13*F376/12,"-")</f>
        <v>-</v>
      </c>
      <c r="AQ376" s="32" t="str">
        <f>IF(K376="s",SUMMARY!$C$12*J376,"-")</f>
        <v>-</v>
      </c>
      <c r="AR376" s="32" t="str">
        <f t="shared" si="100"/>
        <v>-</v>
      </c>
      <c r="AS376" s="32" t="str">
        <f>IF(K376="s",I376*SUMMARY!$I$12,"-")</f>
        <v>-</v>
      </c>
      <c r="AT376" s="32" t="str">
        <f>IF(K376="S",IF(AQ376*SUMMARY!$H$74&gt;AS376,SUMMARY!$H$74*AS376,AQ376),"-")</f>
        <v>-</v>
      </c>
      <c r="AV376" s="32">
        <f t="shared" si="101"/>
        <v>0</v>
      </c>
      <c r="AW376" s="32">
        <f t="shared" si="102"/>
        <v>0</v>
      </c>
      <c r="AX376" s="32">
        <f t="shared" si="103"/>
        <v>0</v>
      </c>
      <c r="BA376" s="32" t="str">
        <f t="shared" si="104"/>
        <v xml:space="preserve"> </v>
      </c>
    </row>
    <row r="377" spans="1:53" ht="15" x14ac:dyDescent="0.2">
      <c r="A377" s="67"/>
      <c r="B377" s="67"/>
      <c r="C377" s="410">
        <f>C376+1</f>
        <v>356</v>
      </c>
      <c r="D377" s="424"/>
      <c r="E377" s="424"/>
      <c r="F377" s="424"/>
      <c r="G377" s="410"/>
      <c r="H377" s="410"/>
      <c r="I377" s="413" t="str">
        <f>IF(K377="s",A377*B377,"-")</f>
        <v>-</v>
      </c>
      <c r="J377" s="414" t="str">
        <f>IF(K377="s",(D377+E377)/16*F377/12*SUMMARY!$H$73," ")</f>
        <v xml:space="preserve"> </v>
      </c>
      <c r="K377" s="414" t="str">
        <f>IF(F377&gt;0,IF(B377&lt;SUMMARY!$H$76,"C","S")," ")</f>
        <v xml:space="preserve"> </v>
      </c>
      <c r="L377" s="414" t="str">
        <f t="shared" si="90"/>
        <v>-</v>
      </c>
      <c r="O377" s="175" t="str">
        <f>IF(K377="S",IF(D377&lt;E377,E377,D377),"-")</f>
        <v>-</v>
      </c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 t="str">
        <f>IF(K377="s",IF(L377&gt;(SUMMARY!$I$12*I377),L377,0),"- ")</f>
        <v xml:space="preserve">- </v>
      </c>
      <c r="AH377" s="32" t="str">
        <f t="shared" si="92"/>
        <v>OK</v>
      </c>
      <c r="AI377" s="32">
        <f t="shared" si="93"/>
        <v>0</v>
      </c>
      <c r="AJ377" s="421">
        <f t="shared" si="94"/>
        <v>0</v>
      </c>
      <c r="AK377" s="422">
        <f t="shared" si="95"/>
        <v>0</v>
      </c>
      <c r="AL377" s="32">
        <f t="shared" si="96"/>
        <v>0</v>
      </c>
      <c r="AM377" s="32">
        <f t="shared" si="97"/>
        <v>0</v>
      </c>
      <c r="AN377" s="32">
        <f t="shared" si="98"/>
        <v>0</v>
      </c>
      <c r="AO377" s="32" t="b">
        <f t="shared" si="99"/>
        <v>0</v>
      </c>
      <c r="AP377" s="32" t="str">
        <f>IF(K377="c",SUMMARY!$C$13*F377/12,"-")</f>
        <v>-</v>
      </c>
      <c r="AQ377" s="32" t="str">
        <f>IF(K377="s",SUMMARY!$C$12*J377,"-")</f>
        <v>-</v>
      </c>
      <c r="AR377" s="32" t="str">
        <f t="shared" si="100"/>
        <v>-</v>
      </c>
      <c r="AS377" s="32" t="str">
        <f>IF(K377="s",I377*SUMMARY!$I$12,"-")</f>
        <v>-</v>
      </c>
      <c r="AT377" s="32" t="str">
        <f>IF(K377="S",IF(AQ377*SUMMARY!$H$74&gt;AS377,SUMMARY!$H$74*AS377,AQ377),"-")</f>
        <v>-</v>
      </c>
      <c r="AV377" s="32">
        <f t="shared" si="101"/>
        <v>0</v>
      </c>
      <c r="AW377" s="32">
        <f t="shared" si="102"/>
        <v>0</v>
      </c>
      <c r="AX377" s="32">
        <f t="shared" si="103"/>
        <v>0</v>
      </c>
      <c r="BA377" s="32" t="str">
        <f t="shared" si="104"/>
        <v xml:space="preserve"> </v>
      </c>
    </row>
    <row r="378" spans="1:53" ht="15" x14ac:dyDescent="0.2">
      <c r="A378" s="67"/>
      <c r="B378" s="67"/>
      <c r="C378" s="410">
        <f>C377+1</f>
        <v>357</v>
      </c>
      <c r="D378" s="424"/>
      <c r="E378" s="424"/>
      <c r="F378" s="424"/>
      <c r="G378" s="410"/>
      <c r="H378" s="410"/>
      <c r="I378" s="413" t="str">
        <f>IF(K378="s",A378*B378,"-")</f>
        <v>-</v>
      </c>
      <c r="J378" s="414" t="str">
        <f>IF(K378="s",(D378+E378)/16*F378/12*SUMMARY!$H$73," ")</f>
        <v xml:space="preserve"> </v>
      </c>
      <c r="K378" s="414" t="str">
        <f>IF(F378&gt;0,IF(B378&lt;SUMMARY!$H$76,"C","S")," ")</f>
        <v xml:space="preserve"> </v>
      </c>
      <c r="L378" s="414" t="str">
        <f t="shared" si="90"/>
        <v>-</v>
      </c>
      <c r="O378" s="175" t="str">
        <f>IF(K378="S",IF(D378&lt;E378,E378,D378),"-")</f>
        <v>-</v>
      </c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 t="str">
        <f>IF(K378="s",IF(L378&gt;(SUMMARY!$I$12*I378),L378,0),"- ")</f>
        <v xml:space="preserve">- </v>
      </c>
      <c r="AH378" s="32" t="str">
        <f t="shared" si="92"/>
        <v>OK</v>
      </c>
      <c r="AI378" s="32">
        <f t="shared" si="93"/>
        <v>0</v>
      </c>
      <c r="AJ378" s="421">
        <f t="shared" si="94"/>
        <v>0</v>
      </c>
      <c r="AK378" s="422">
        <f t="shared" si="95"/>
        <v>0</v>
      </c>
      <c r="AL378" s="32">
        <f t="shared" si="96"/>
        <v>0</v>
      </c>
      <c r="AM378" s="32">
        <f t="shared" si="97"/>
        <v>0</v>
      </c>
      <c r="AN378" s="32">
        <f t="shared" si="98"/>
        <v>0</v>
      </c>
      <c r="AO378" s="32" t="b">
        <f t="shared" si="99"/>
        <v>0</v>
      </c>
      <c r="AP378" s="32" t="str">
        <f>IF(K378="c",SUMMARY!$C$13*F378/12,"-")</f>
        <v>-</v>
      </c>
      <c r="AQ378" s="32" t="str">
        <f>IF(K378="s",SUMMARY!$C$12*J378,"-")</f>
        <v>-</v>
      </c>
      <c r="AR378" s="32" t="str">
        <f t="shared" si="100"/>
        <v>-</v>
      </c>
      <c r="AS378" s="32" t="str">
        <f>IF(K378="s",I378*SUMMARY!$I$12,"-")</f>
        <v>-</v>
      </c>
      <c r="AT378" s="32" t="str">
        <f>IF(K378="S",IF(AQ378*SUMMARY!$H$74&gt;AS378,SUMMARY!$H$74*AS378,AQ378),"-")</f>
        <v>-</v>
      </c>
      <c r="AV378" s="32">
        <f t="shared" si="101"/>
        <v>0</v>
      </c>
      <c r="AW378" s="32">
        <f t="shared" si="102"/>
        <v>0</v>
      </c>
      <c r="AX378" s="32">
        <f t="shared" si="103"/>
        <v>0</v>
      </c>
      <c r="BA378" s="32" t="str">
        <f t="shared" si="104"/>
        <v xml:space="preserve"> </v>
      </c>
    </row>
    <row r="379" spans="1:53" ht="15" x14ac:dyDescent="0.2">
      <c r="A379" s="67"/>
      <c r="B379" s="67"/>
      <c r="C379" s="410">
        <f>C378+1</f>
        <v>358</v>
      </c>
      <c r="D379" s="424"/>
      <c r="E379" s="424"/>
      <c r="F379" s="424"/>
      <c r="G379" s="410"/>
      <c r="H379" s="410"/>
      <c r="I379" s="413" t="str">
        <f>IF(K379="s",A379*B379,"-")</f>
        <v>-</v>
      </c>
      <c r="J379" s="414" t="str">
        <f>IF(K379="s",(D379+E379)/16*F379/12*SUMMARY!$H$73," ")</f>
        <v xml:space="preserve"> </v>
      </c>
      <c r="K379" s="414" t="str">
        <f>IF(F379&gt;0,IF(B379&lt;SUMMARY!$H$76,"C","S")," ")</f>
        <v xml:space="preserve"> </v>
      </c>
      <c r="L379" s="414" t="str">
        <f t="shared" si="90"/>
        <v>-</v>
      </c>
      <c r="O379" s="175" t="str">
        <f>IF(K379="S",IF(D379&lt;E379,E379,D379),"-")</f>
        <v>-</v>
      </c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 t="str">
        <f>IF(K379="s",IF(L379&gt;(SUMMARY!$I$12*I379),L379,0),"- ")</f>
        <v xml:space="preserve">- </v>
      </c>
      <c r="AH379" s="32" t="str">
        <f t="shared" si="92"/>
        <v>OK</v>
      </c>
      <c r="AI379" s="32">
        <f t="shared" si="93"/>
        <v>0</v>
      </c>
      <c r="AJ379" s="421">
        <f t="shared" si="94"/>
        <v>0</v>
      </c>
      <c r="AK379" s="422">
        <f t="shared" si="95"/>
        <v>0</v>
      </c>
      <c r="AL379" s="32">
        <f t="shared" si="96"/>
        <v>0</v>
      </c>
      <c r="AM379" s="32">
        <f t="shared" si="97"/>
        <v>0</v>
      </c>
      <c r="AN379" s="32">
        <f t="shared" si="98"/>
        <v>0</v>
      </c>
      <c r="AO379" s="32" t="b">
        <f t="shared" si="99"/>
        <v>0</v>
      </c>
      <c r="AP379" s="32" t="str">
        <f>IF(K379="c",SUMMARY!$C$13*F379/12,"-")</f>
        <v>-</v>
      </c>
      <c r="AQ379" s="32" t="str">
        <f>IF(K379="s",SUMMARY!$C$12*J379,"-")</f>
        <v>-</v>
      </c>
      <c r="AR379" s="32" t="str">
        <f t="shared" si="100"/>
        <v>-</v>
      </c>
      <c r="AS379" s="32" t="str">
        <f>IF(K379="s",I379*SUMMARY!$I$12,"-")</f>
        <v>-</v>
      </c>
      <c r="AT379" s="32" t="str">
        <f>IF(K379="S",IF(AQ379*SUMMARY!$H$74&gt;AS379,SUMMARY!$H$74*AS379,AQ379),"-")</f>
        <v>-</v>
      </c>
      <c r="AV379" s="32">
        <f t="shared" si="101"/>
        <v>0</v>
      </c>
      <c r="AW379" s="32">
        <f t="shared" si="102"/>
        <v>0</v>
      </c>
      <c r="AX379" s="32">
        <f t="shared" si="103"/>
        <v>0</v>
      </c>
      <c r="BA379" s="32" t="str">
        <f t="shared" si="104"/>
        <v xml:space="preserve"> </v>
      </c>
    </row>
    <row r="380" spans="1:53" ht="30" x14ac:dyDescent="0.2">
      <c r="A380" s="67"/>
      <c r="B380" s="67"/>
      <c r="C380" s="410">
        <f>C379+1</f>
        <v>359</v>
      </c>
      <c r="D380" s="424">
        <v>0</v>
      </c>
      <c r="E380" s="424">
        <v>0</v>
      </c>
      <c r="F380" s="424">
        <v>0</v>
      </c>
      <c r="G380" s="410"/>
      <c r="H380" s="410" t="s">
        <v>201</v>
      </c>
      <c r="I380" s="413" t="str">
        <f>IF(K380="s",A380*B380,"-")</f>
        <v>-</v>
      </c>
      <c r="J380" s="414" t="str">
        <f>IF(K380="s",(D380+E380)/16*F380/12*SUMMARY!$H$73," ")</f>
        <v xml:space="preserve"> </v>
      </c>
      <c r="K380" s="414" t="str">
        <f>IF(F380&gt;0,IF(B380&lt;SUMMARY!$H$76,"C","S")," ")</f>
        <v xml:space="preserve"> </v>
      </c>
      <c r="L380" s="414">
        <v>0</v>
      </c>
      <c r="O380" s="175" t="str">
        <f>IF(K380="S",IF(D380&lt;E380,E380,D380),"-")</f>
        <v>-</v>
      </c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 t="str">
        <f>IF(K380="s",IF(L380&gt;(SUMMARY!$I$12*I380),L380,0),"- ")</f>
        <v xml:space="preserve">- </v>
      </c>
      <c r="AH380" s="32" t="str">
        <f t="shared" si="92"/>
        <v>OK</v>
      </c>
      <c r="AI380" s="32">
        <f t="shared" si="93"/>
        <v>0</v>
      </c>
      <c r="AJ380" s="421">
        <f t="shared" si="94"/>
        <v>0</v>
      </c>
      <c r="AK380" s="422">
        <f t="shared" si="95"/>
        <v>0</v>
      </c>
      <c r="AL380" s="32">
        <f t="shared" si="96"/>
        <v>0</v>
      </c>
      <c r="AM380" s="32">
        <f t="shared" si="97"/>
        <v>0</v>
      </c>
      <c r="AN380" s="32">
        <f t="shared" si="98"/>
        <v>0</v>
      </c>
      <c r="AO380" s="32" t="b">
        <f t="shared" si="99"/>
        <v>0</v>
      </c>
      <c r="AP380" s="32" t="str">
        <f>IF(K380="c",SUMMARY!$C$13*F380/12,"-")</f>
        <v>-</v>
      </c>
      <c r="AQ380" s="32" t="str">
        <f>IF(K380="s",SUMMARY!$C$12*J380,"-")</f>
        <v>-</v>
      </c>
      <c r="AR380" s="32" t="str">
        <f t="shared" si="100"/>
        <v>-</v>
      </c>
      <c r="AS380" s="32" t="str">
        <f>IF(K380="s",I380*SUMMARY!$I$12,"-")</f>
        <v>-</v>
      </c>
      <c r="AT380" s="32" t="str">
        <f>IF(K380="S",IF(AQ380*SUMMARY!$H$74&gt;AS380,SUMMARY!$H$74*AS380,AQ380),"-")</f>
        <v>-</v>
      </c>
      <c r="AV380" s="32">
        <f t="shared" si="101"/>
        <v>0</v>
      </c>
      <c r="AW380" s="32">
        <f t="shared" si="102"/>
        <v>0</v>
      </c>
      <c r="AX380" s="32">
        <f t="shared" si="103"/>
        <v>0</v>
      </c>
      <c r="BA380" s="32" t="str">
        <f t="shared" si="104"/>
        <v xml:space="preserve"> </v>
      </c>
    </row>
    <row r="381" spans="1:53" ht="20.25" customHeight="1" x14ac:dyDescent="0.2">
      <c r="A381" s="67"/>
      <c r="B381" s="67"/>
      <c r="C381" s="474" t="s">
        <v>202</v>
      </c>
      <c r="D381" s="475"/>
      <c r="E381" s="475"/>
      <c r="F381" s="475"/>
      <c r="G381" s="475"/>
      <c r="H381" s="475"/>
      <c r="I381" s="475"/>
      <c r="J381" s="475"/>
      <c r="K381" s="475"/>
      <c r="L381" s="476"/>
      <c r="M381" s="426"/>
      <c r="N381" s="426"/>
      <c r="O381" s="175"/>
      <c r="P381" s="416"/>
      <c r="Q381" s="416"/>
      <c r="R381" s="416"/>
      <c r="S381" s="416"/>
      <c r="T381" s="417"/>
      <c r="U381" s="417"/>
      <c r="V381" s="417"/>
      <c r="W381" s="417"/>
      <c r="X381" s="417"/>
      <c r="Y381" s="417"/>
      <c r="Z381" s="417"/>
      <c r="AA381" s="417"/>
      <c r="AB381" s="417"/>
      <c r="AC381" s="417"/>
      <c r="AD381" s="417"/>
      <c r="AE381" s="417"/>
      <c r="AG381" s="67"/>
      <c r="AH381" s="67"/>
      <c r="AI381" s="67"/>
      <c r="AJ381" s="67"/>
      <c r="AK381" s="32"/>
      <c r="AQ381" s="57"/>
      <c r="AR381" s="421"/>
      <c r="AS381" s="422"/>
      <c r="BA381" s="423"/>
    </row>
    <row r="382" spans="1:53" x14ac:dyDescent="0.2">
      <c r="AJ382" s="421"/>
      <c r="AK382" s="422"/>
    </row>
    <row r="383" spans="1:53" x14ac:dyDescent="0.2">
      <c r="AJ383" s="421"/>
      <c r="AK383" s="422"/>
    </row>
    <row r="384" spans="1:53" x14ac:dyDescent="0.2">
      <c r="AJ384" s="421"/>
      <c r="AK384" s="422"/>
    </row>
    <row r="385" spans="36:37" x14ac:dyDescent="0.2">
      <c r="AJ385" s="421"/>
      <c r="AK385" s="422"/>
    </row>
  </sheetData>
  <mergeCells count="2">
    <mergeCell ref="C381:L381"/>
    <mergeCell ref="E11:F11"/>
  </mergeCells>
  <hyperlinks>
    <hyperlink ref="L7" r:id="rId1" xr:uid="{8F620AC0-5E37-43CA-940A-7CE08342EB41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1D1A6-98A0-4B51-8260-A331049E4953}">
  <dimension ref="A1:BA469"/>
  <sheetViews>
    <sheetView topLeftCell="H4" workbookViewId="0">
      <selection activeCell="P22" sqref="P22:AF351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A1" s="22" t="s">
        <v>240</v>
      </c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SUM(AL22:AL1245)</f>
        <v>0</v>
      </c>
      <c r="G14" s="3"/>
      <c r="H14" s="3"/>
      <c r="I14" s="3" t="s">
        <v>170</v>
      </c>
      <c r="J14" s="386">
        <f>SUM(AM22:AM1171)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SUM(AO22:AO1171)</f>
        <v>0</v>
      </c>
      <c r="G15" s="3"/>
      <c r="H15" s="3"/>
      <c r="I15" s="3" t="s">
        <v>171</v>
      </c>
      <c r="J15" s="388">
        <f>SUM(AN22:AN1171)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SUM(AR22:AR1171)</f>
        <v>0</v>
      </c>
      <c r="G16" s="3"/>
      <c r="H16" s="3"/>
      <c r="I16" s="3" t="s">
        <v>173</v>
      </c>
      <c r="J16" s="390">
        <f>SUM(AP22:AP1171)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SUM(I22:I1171)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SUM(O22:O1171)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SUM(AT22:AT1171)</f>
        <v>0</v>
      </c>
      <c r="G19" s="3"/>
      <c r="H19" s="348"/>
      <c r="I19" s="3" t="s">
        <v>176</v>
      </c>
      <c r="J19" s="394">
        <f>SUM(L22:L1171)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" si="2">IF(U18=U20,"OK","ERR")</f>
        <v>OK</v>
      </c>
      <c r="V19" s="372" t="str">
        <f t="shared" ref="V19:AA19" si="3">IF(V18=V20,"OK","ERR")</f>
        <v>OK</v>
      </c>
      <c r="W19" s="372" t="str">
        <f t="shared" si="3"/>
        <v>OK</v>
      </c>
      <c r="X19" s="372" t="str">
        <f t="shared" si="3"/>
        <v>OK</v>
      </c>
      <c r="Y19" s="372" t="str">
        <f t="shared" si="3"/>
        <v>OK</v>
      </c>
      <c r="Z19" s="372" t="str">
        <f t="shared" si="3"/>
        <v>OK</v>
      </c>
      <c r="AA19" s="372" t="str">
        <f t="shared" si="3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4">SUM(P22:P1087)</f>
        <v>0</v>
      </c>
      <c r="Q20" s="392">
        <f t="shared" si="4"/>
        <v>0</v>
      </c>
      <c r="R20" s="392">
        <f t="shared" si="4"/>
        <v>0</v>
      </c>
      <c r="S20" s="392">
        <f t="shared" si="4"/>
        <v>0</v>
      </c>
      <c r="T20" s="392">
        <f t="shared" si="4"/>
        <v>0</v>
      </c>
      <c r="U20" s="392">
        <f t="shared" si="4"/>
        <v>0</v>
      </c>
      <c r="V20" s="392">
        <f t="shared" ref="V20:AF20" si="5">SUM(V22:V1178)</f>
        <v>0</v>
      </c>
      <c r="W20" s="392">
        <f t="shared" si="5"/>
        <v>0</v>
      </c>
      <c r="X20" s="392">
        <f t="shared" si="5"/>
        <v>0</v>
      </c>
      <c r="Y20" s="392">
        <f t="shared" si="5"/>
        <v>0</v>
      </c>
      <c r="Z20" s="392">
        <f t="shared" si="5"/>
        <v>0</v>
      </c>
      <c r="AA20" s="392">
        <f t="shared" si="5"/>
        <v>0</v>
      </c>
      <c r="AB20" s="392">
        <f t="shared" si="5"/>
        <v>0</v>
      </c>
      <c r="AC20" s="392">
        <f t="shared" si="5"/>
        <v>0</v>
      </c>
      <c r="AD20" s="392">
        <f t="shared" si="5"/>
        <v>0</v>
      </c>
      <c r="AE20" s="392">
        <f t="shared" si="5"/>
        <v>0</v>
      </c>
      <c r="AF20" s="392">
        <f t="shared" si="5"/>
        <v>0</v>
      </c>
      <c r="AG20" s="392"/>
      <c r="AH20" s="396"/>
      <c r="AI20" s="396">
        <f>SUM(AI22:AI367)</f>
        <v>0</v>
      </c>
      <c r="AJ20" s="396">
        <f>SUM(AJ22:AJ367)</f>
        <v>0</v>
      </c>
      <c r="AK20" s="396">
        <f>SUM(AK22:AK367)</f>
        <v>0</v>
      </c>
      <c r="AL20" s="12"/>
      <c r="AM20" s="12"/>
      <c r="AN20" s="12"/>
      <c r="AO20" s="12"/>
      <c r="AP20" s="345"/>
      <c r="AQ20" s="346"/>
      <c r="AV20" s="397">
        <f>SUM(AV22:AV368)</f>
        <v>0</v>
      </c>
      <c r="AW20" s="397">
        <f>SUM(AW22:AW368)</f>
        <v>0</v>
      </c>
      <c r="AX20" s="397">
        <f>SUM(AX22:AX368)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285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176" si="6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176" si="7">IF(K22="s",AT22,AP22)</f>
        <v>-</v>
      </c>
      <c r="M22" s="415"/>
      <c r="N22" s="415"/>
      <c r="O22" s="160" t="str">
        <f t="shared" ref="O22:O176" si="8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176" si="9">IF(F22&gt;(A22*12),"error","OK")</f>
        <v>OK</v>
      </c>
      <c r="AI22" s="22">
        <f t="shared" ref="AI22:AI176" si="10">IF(O22="-",0,IF(O22&gt;7.999,1,0))</f>
        <v>0</v>
      </c>
      <c r="AJ22" s="22">
        <f t="shared" ref="AJ22:AJ176" si="11">IF(O22&lt;8,IF(O22&gt;3.999,1,0),0)</f>
        <v>0</v>
      </c>
      <c r="AK22" s="22">
        <f t="shared" ref="AK22:AK176" si="12">IF(O22&lt;4,IF(O22&gt;0,1,0),0)</f>
        <v>0</v>
      </c>
      <c r="AL22" s="22">
        <f t="shared" ref="AL22:AL176" si="13">IF(K22="S",1,0)</f>
        <v>0</v>
      </c>
      <c r="AM22" s="22">
        <f t="shared" ref="AM22:AM176" si="14">IF(K22="C",1,0)</f>
        <v>0</v>
      </c>
      <c r="AN22" s="22">
        <f t="shared" ref="AN22:AN176" si="15">IF(K22="c",F22/12,0)</f>
        <v>0</v>
      </c>
      <c r="AO22" s="418" t="b">
        <f t="shared" ref="AO22:AO176" si="16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176" si="17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6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7"/>
        <v>-</v>
      </c>
      <c r="M23" s="415"/>
      <c r="N23" s="415"/>
      <c r="O23" s="160" t="str">
        <f t="shared" si="8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9"/>
        <v>OK</v>
      </c>
      <c r="AI23" s="22">
        <f t="shared" si="10"/>
        <v>0</v>
      </c>
      <c r="AJ23" s="22">
        <f t="shared" si="11"/>
        <v>0</v>
      </c>
      <c r="AK23" s="22">
        <f t="shared" si="12"/>
        <v>0</v>
      </c>
      <c r="AL23" s="22">
        <f t="shared" si="13"/>
        <v>0</v>
      </c>
      <c r="AM23" s="22">
        <f t="shared" si="14"/>
        <v>0</v>
      </c>
      <c r="AN23" s="22">
        <f t="shared" si="15"/>
        <v>0</v>
      </c>
      <c r="AO23" s="418" t="b">
        <f t="shared" si="16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7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177" si="18">IF(AI23=1,AT23,0)</f>
        <v>0</v>
      </c>
      <c r="AW23" s="67">
        <f t="shared" ref="AW23:AW177" si="19">IF(AJ23=1,AT23,0)</f>
        <v>0</v>
      </c>
      <c r="AX23" s="397">
        <f t="shared" ref="AX23:AX177" si="20">IF(AK23=1,AT23,0)</f>
        <v>0</v>
      </c>
      <c r="AY23" s="32"/>
      <c r="AZ23" s="32"/>
      <c r="BA23" s="423" t="str">
        <f t="shared" ref="BA23:BA177" si="21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178" si="22">C23+1</f>
        <v>3</v>
      </c>
      <c r="D24" s="411"/>
      <c r="E24" s="411"/>
      <c r="F24" s="411"/>
      <c r="G24" s="412"/>
      <c r="H24" s="412"/>
      <c r="I24" s="413" t="str">
        <f t="shared" si="6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7"/>
        <v>-</v>
      </c>
      <c r="M24" s="415"/>
      <c r="N24" s="415"/>
      <c r="O24" s="160" t="str">
        <f t="shared" si="8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9"/>
        <v>OK</v>
      </c>
      <c r="AI24" s="22">
        <f t="shared" si="10"/>
        <v>0</v>
      </c>
      <c r="AJ24" s="22">
        <f t="shared" si="11"/>
        <v>0</v>
      </c>
      <c r="AK24" s="22">
        <f t="shared" si="12"/>
        <v>0</v>
      </c>
      <c r="AL24" s="22">
        <f t="shared" si="13"/>
        <v>0</v>
      </c>
      <c r="AM24" s="22">
        <f t="shared" si="14"/>
        <v>0</v>
      </c>
      <c r="AN24" s="22">
        <f t="shared" si="15"/>
        <v>0</v>
      </c>
      <c r="AO24" s="418" t="b">
        <f t="shared" si="16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7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8"/>
        <v>0</v>
      </c>
      <c r="AW24" s="67">
        <f t="shared" si="19"/>
        <v>0</v>
      </c>
      <c r="AX24" s="397">
        <f t="shared" si="20"/>
        <v>0</v>
      </c>
      <c r="AY24" s="32"/>
      <c r="AZ24" s="32"/>
      <c r="BA24" s="423" t="str">
        <f t="shared" si="21"/>
        <v xml:space="preserve"> </v>
      </c>
    </row>
    <row r="25" spans="1:53" s="339" customFormat="1" ht="15" x14ac:dyDescent="0.2">
      <c r="A25" s="409"/>
      <c r="B25" s="409"/>
      <c r="C25" s="410">
        <f t="shared" si="22"/>
        <v>4</v>
      </c>
      <c r="D25" s="411"/>
      <c r="E25" s="411"/>
      <c r="F25" s="411"/>
      <c r="G25" s="412"/>
      <c r="H25" s="412"/>
      <c r="I25" s="413" t="str">
        <f t="shared" si="6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7"/>
        <v>-</v>
      </c>
      <c r="M25" s="415"/>
      <c r="N25" s="415"/>
      <c r="O25" s="160" t="str">
        <f t="shared" si="8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9"/>
        <v>OK</v>
      </c>
      <c r="AI25" s="22">
        <f t="shared" si="10"/>
        <v>0</v>
      </c>
      <c r="AJ25" s="22">
        <f t="shared" si="11"/>
        <v>0</v>
      </c>
      <c r="AK25" s="22">
        <f t="shared" si="12"/>
        <v>0</v>
      </c>
      <c r="AL25" s="22">
        <f t="shared" si="13"/>
        <v>0</v>
      </c>
      <c r="AM25" s="22">
        <f t="shared" si="14"/>
        <v>0</v>
      </c>
      <c r="AN25" s="22">
        <f t="shared" si="15"/>
        <v>0</v>
      </c>
      <c r="AO25" s="418" t="b">
        <f t="shared" si="16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7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8"/>
        <v>0</v>
      </c>
      <c r="AW25" s="67">
        <f t="shared" si="19"/>
        <v>0</v>
      </c>
      <c r="AX25" s="397">
        <f t="shared" si="20"/>
        <v>0</v>
      </c>
      <c r="AY25" s="32"/>
      <c r="AZ25" s="32"/>
      <c r="BA25" s="423" t="str">
        <f t="shared" si="21"/>
        <v xml:space="preserve"> </v>
      </c>
    </row>
    <row r="26" spans="1:53" s="339" customFormat="1" ht="15" x14ac:dyDescent="0.2">
      <c r="A26" s="409"/>
      <c r="B26" s="409"/>
      <c r="C26" s="410">
        <f t="shared" si="22"/>
        <v>5</v>
      </c>
      <c r="D26" s="411"/>
      <c r="E26" s="411"/>
      <c r="F26" s="411"/>
      <c r="G26" s="412"/>
      <c r="H26" s="412"/>
      <c r="I26" s="413" t="str">
        <f t="shared" si="6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7"/>
        <v>-</v>
      </c>
      <c r="M26" s="415"/>
      <c r="N26" s="415"/>
      <c r="O26" s="160" t="str">
        <f t="shared" si="8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9"/>
        <v>OK</v>
      </c>
      <c r="AI26" s="22">
        <f t="shared" si="10"/>
        <v>0</v>
      </c>
      <c r="AJ26" s="22">
        <f t="shared" si="11"/>
        <v>0</v>
      </c>
      <c r="AK26" s="22">
        <f t="shared" si="12"/>
        <v>0</v>
      </c>
      <c r="AL26" s="22">
        <f t="shared" si="13"/>
        <v>0</v>
      </c>
      <c r="AM26" s="22">
        <f t="shared" si="14"/>
        <v>0</v>
      </c>
      <c r="AN26" s="22">
        <f t="shared" si="15"/>
        <v>0</v>
      </c>
      <c r="AO26" s="418" t="b">
        <f t="shared" si="16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7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8"/>
        <v>0</v>
      </c>
      <c r="AW26" s="67">
        <f t="shared" si="19"/>
        <v>0</v>
      </c>
      <c r="AX26" s="397">
        <f t="shared" si="20"/>
        <v>0</v>
      </c>
      <c r="AY26" s="32"/>
      <c r="AZ26" s="32"/>
      <c r="BA26" s="423" t="str">
        <f t="shared" si="21"/>
        <v xml:space="preserve"> </v>
      </c>
    </row>
    <row r="27" spans="1:53" s="339" customFormat="1" ht="15" x14ac:dyDescent="0.2">
      <c r="A27" s="409"/>
      <c r="B27" s="409"/>
      <c r="C27" s="410">
        <f t="shared" si="22"/>
        <v>6</v>
      </c>
      <c r="D27" s="411"/>
      <c r="E27" s="411"/>
      <c r="F27" s="411"/>
      <c r="G27" s="412"/>
      <c r="H27" s="412"/>
      <c r="I27" s="413" t="str">
        <f t="shared" si="6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7"/>
        <v>-</v>
      </c>
      <c r="M27" s="415"/>
      <c r="N27" s="415"/>
      <c r="O27" s="160" t="str">
        <f t="shared" si="8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9"/>
        <v>OK</v>
      </c>
      <c r="AI27" s="22">
        <f t="shared" si="10"/>
        <v>0</v>
      </c>
      <c r="AJ27" s="22">
        <f t="shared" si="11"/>
        <v>0</v>
      </c>
      <c r="AK27" s="22">
        <f t="shared" si="12"/>
        <v>0</v>
      </c>
      <c r="AL27" s="22">
        <f t="shared" si="13"/>
        <v>0</v>
      </c>
      <c r="AM27" s="22">
        <f t="shared" si="14"/>
        <v>0</v>
      </c>
      <c r="AN27" s="22">
        <f t="shared" si="15"/>
        <v>0</v>
      </c>
      <c r="AO27" s="418" t="b">
        <f t="shared" si="16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7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8"/>
        <v>0</v>
      </c>
      <c r="AW27" s="67">
        <f t="shared" si="19"/>
        <v>0</v>
      </c>
      <c r="AX27" s="397">
        <f t="shared" si="20"/>
        <v>0</v>
      </c>
      <c r="AY27" s="32"/>
      <c r="AZ27" s="32"/>
      <c r="BA27" s="423" t="str">
        <f t="shared" si="21"/>
        <v xml:space="preserve"> </v>
      </c>
    </row>
    <row r="28" spans="1:53" s="339" customFormat="1" ht="15" x14ac:dyDescent="0.2">
      <c r="A28" s="409"/>
      <c r="B28" s="409"/>
      <c r="C28" s="410">
        <f t="shared" si="22"/>
        <v>7</v>
      </c>
      <c r="D28" s="411"/>
      <c r="E28" s="411"/>
      <c r="F28" s="411"/>
      <c r="G28" s="412"/>
      <c r="H28" s="412"/>
      <c r="I28" s="413" t="str">
        <f t="shared" si="6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7"/>
        <v>-</v>
      </c>
      <c r="M28" s="415"/>
      <c r="N28" s="415"/>
      <c r="O28" s="160" t="str">
        <f t="shared" si="8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9"/>
        <v>OK</v>
      </c>
      <c r="AI28" s="22">
        <f t="shared" si="10"/>
        <v>0</v>
      </c>
      <c r="AJ28" s="22">
        <f t="shared" si="11"/>
        <v>0</v>
      </c>
      <c r="AK28" s="22">
        <f t="shared" si="12"/>
        <v>0</v>
      </c>
      <c r="AL28" s="22">
        <f t="shared" si="13"/>
        <v>0</v>
      </c>
      <c r="AM28" s="22">
        <f t="shared" si="14"/>
        <v>0</v>
      </c>
      <c r="AN28" s="22">
        <f t="shared" si="15"/>
        <v>0</v>
      </c>
      <c r="AO28" s="418" t="b">
        <f t="shared" si="16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7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8"/>
        <v>0</v>
      </c>
      <c r="AW28" s="67">
        <f t="shared" si="19"/>
        <v>0</v>
      </c>
      <c r="AX28" s="397">
        <f t="shared" si="20"/>
        <v>0</v>
      </c>
      <c r="AY28" s="32"/>
      <c r="AZ28" s="32"/>
      <c r="BA28" s="423" t="str">
        <f t="shared" si="21"/>
        <v xml:space="preserve"> </v>
      </c>
    </row>
    <row r="29" spans="1:53" s="339" customFormat="1" ht="15" x14ac:dyDescent="0.2">
      <c r="A29" s="409"/>
      <c r="B29" s="409"/>
      <c r="C29" s="410">
        <f t="shared" si="22"/>
        <v>8</v>
      </c>
      <c r="D29" s="411"/>
      <c r="E29" s="411"/>
      <c r="F29" s="411"/>
      <c r="G29" s="412"/>
      <c r="H29" s="412"/>
      <c r="I29" s="413" t="str">
        <f t="shared" si="6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7"/>
        <v>-</v>
      </c>
      <c r="M29" s="415"/>
      <c r="N29" s="415"/>
      <c r="O29" s="160" t="str">
        <f t="shared" si="8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9"/>
        <v>OK</v>
      </c>
      <c r="AI29" s="22">
        <f t="shared" si="10"/>
        <v>0</v>
      </c>
      <c r="AJ29" s="22">
        <f t="shared" si="11"/>
        <v>0</v>
      </c>
      <c r="AK29" s="22">
        <f t="shared" si="12"/>
        <v>0</v>
      </c>
      <c r="AL29" s="22">
        <f t="shared" si="13"/>
        <v>0</v>
      </c>
      <c r="AM29" s="22">
        <f t="shared" si="14"/>
        <v>0</v>
      </c>
      <c r="AN29" s="22">
        <f t="shared" si="15"/>
        <v>0</v>
      </c>
      <c r="AO29" s="418" t="b">
        <f t="shared" si="16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7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8"/>
        <v>0</v>
      </c>
      <c r="AW29" s="67">
        <f t="shared" si="19"/>
        <v>0</v>
      </c>
      <c r="AX29" s="397">
        <f t="shared" si="20"/>
        <v>0</v>
      </c>
      <c r="AY29" s="32"/>
      <c r="AZ29" s="32"/>
      <c r="BA29" s="423" t="str">
        <f t="shared" si="21"/>
        <v xml:space="preserve"> </v>
      </c>
    </row>
    <row r="30" spans="1:53" s="339" customFormat="1" ht="15" x14ac:dyDescent="0.2">
      <c r="A30" s="409"/>
      <c r="B30" s="409"/>
      <c r="C30" s="410">
        <f t="shared" si="22"/>
        <v>9</v>
      </c>
      <c r="D30" s="411"/>
      <c r="E30" s="411"/>
      <c r="F30" s="411"/>
      <c r="G30" s="412"/>
      <c r="H30" s="412"/>
      <c r="I30" s="413" t="str">
        <f t="shared" si="6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7"/>
        <v>-</v>
      </c>
      <c r="M30" s="415"/>
      <c r="N30" s="415"/>
      <c r="O30" s="160" t="str">
        <f t="shared" si="8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9"/>
        <v>OK</v>
      </c>
      <c r="AI30" s="22">
        <f t="shared" si="10"/>
        <v>0</v>
      </c>
      <c r="AJ30" s="22">
        <f t="shared" si="11"/>
        <v>0</v>
      </c>
      <c r="AK30" s="22">
        <f t="shared" si="12"/>
        <v>0</v>
      </c>
      <c r="AL30" s="22">
        <f t="shared" si="13"/>
        <v>0</v>
      </c>
      <c r="AM30" s="22">
        <f t="shared" si="14"/>
        <v>0</v>
      </c>
      <c r="AN30" s="22">
        <f t="shared" si="15"/>
        <v>0</v>
      </c>
      <c r="AO30" s="418" t="b">
        <f t="shared" si="16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7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8"/>
        <v>0</v>
      </c>
      <c r="AW30" s="67">
        <f t="shared" si="19"/>
        <v>0</v>
      </c>
      <c r="AX30" s="397">
        <f t="shared" si="20"/>
        <v>0</v>
      </c>
      <c r="AY30" s="32"/>
      <c r="AZ30" s="32"/>
      <c r="BA30" s="423" t="str">
        <f t="shared" si="21"/>
        <v xml:space="preserve"> </v>
      </c>
    </row>
    <row r="31" spans="1:53" s="339" customFormat="1" ht="15" x14ac:dyDescent="0.2">
      <c r="A31" s="409"/>
      <c r="B31" s="409"/>
      <c r="C31" s="410">
        <f t="shared" si="22"/>
        <v>10</v>
      </c>
      <c r="D31" s="411"/>
      <c r="E31" s="411"/>
      <c r="F31" s="411"/>
      <c r="G31" s="412"/>
      <c r="H31" s="412"/>
      <c r="I31" s="413" t="str">
        <f t="shared" si="6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7"/>
        <v>-</v>
      </c>
      <c r="M31" s="415"/>
      <c r="N31" s="415"/>
      <c r="O31" s="160" t="str">
        <f t="shared" si="8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9"/>
        <v>OK</v>
      </c>
      <c r="AI31" s="22">
        <f t="shared" si="10"/>
        <v>0</v>
      </c>
      <c r="AJ31" s="22">
        <f t="shared" si="11"/>
        <v>0</v>
      </c>
      <c r="AK31" s="22">
        <f t="shared" si="12"/>
        <v>0</v>
      </c>
      <c r="AL31" s="22">
        <f t="shared" si="13"/>
        <v>0</v>
      </c>
      <c r="AM31" s="22">
        <f t="shared" si="14"/>
        <v>0</v>
      </c>
      <c r="AN31" s="22">
        <f t="shared" si="15"/>
        <v>0</v>
      </c>
      <c r="AO31" s="418" t="b">
        <f t="shared" si="16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7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8"/>
        <v>0</v>
      </c>
      <c r="AW31" s="67">
        <f t="shared" si="19"/>
        <v>0</v>
      </c>
      <c r="AX31" s="397">
        <f t="shared" si="20"/>
        <v>0</v>
      </c>
      <c r="AY31" s="32"/>
      <c r="AZ31" s="32"/>
      <c r="BA31" s="423" t="str">
        <f t="shared" si="21"/>
        <v xml:space="preserve"> </v>
      </c>
    </row>
    <row r="32" spans="1:53" s="339" customFormat="1" ht="15" x14ac:dyDescent="0.2">
      <c r="A32" s="409"/>
      <c r="B32" s="409"/>
      <c r="C32" s="410">
        <f t="shared" si="22"/>
        <v>11</v>
      </c>
      <c r="D32" s="411"/>
      <c r="E32" s="411"/>
      <c r="F32" s="411"/>
      <c r="G32" s="412"/>
      <c r="H32" s="412"/>
      <c r="I32" s="413" t="str">
        <f t="shared" si="6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7"/>
        <v>-</v>
      </c>
      <c r="M32" s="415"/>
      <c r="N32" s="415"/>
      <c r="O32" s="160" t="str">
        <f t="shared" si="8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9"/>
        <v>OK</v>
      </c>
      <c r="AI32" s="22">
        <f t="shared" si="10"/>
        <v>0</v>
      </c>
      <c r="AJ32" s="22">
        <f t="shared" si="11"/>
        <v>0</v>
      </c>
      <c r="AK32" s="22">
        <f t="shared" si="12"/>
        <v>0</v>
      </c>
      <c r="AL32" s="22">
        <f t="shared" si="13"/>
        <v>0</v>
      </c>
      <c r="AM32" s="22">
        <f t="shared" si="14"/>
        <v>0</v>
      </c>
      <c r="AN32" s="22">
        <f t="shared" si="15"/>
        <v>0</v>
      </c>
      <c r="AO32" s="418" t="b">
        <f t="shared" si="16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7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8"/>
        <v>0</v>
      </c>
      <c r="AW32" s="67">
        <f t="shared" si="19"/>
        <v>0</v>
      </c>
      <c r="AX32" s="397">
        <f t="shared" si="20"/>
        <v>0</v>
      </c>
      <c r="AY32" s="32"/>
      <c r="AZ32" s="32"/>
      <c r="BA32" s="423" t="str">
        <f t="shared" si="21"/>
        <v xml:space="preserve"> </v>
      </c>
    </row>
    <row r="33" spans="1:53" s="339" customFormat="1" ht="15" x14ac:dyDescent="0.2">
      <c r="A33" s="409"/>
      <c r="B33" s="409"/>
      <c r="C33" s="410">
        <f t="shared" si="22"/>
        <v>12</v>
      </c>
      <c r="D33" s="411"/>
      <c r="E33" s="411"/>
      <c r="F33" s="411"/>
      <c r="G33" s="412"/>
      <c r="H33" s="412"/>
      <c r="I33" s="413" t="str">
        <f t="shared" ref="I33:I96" si="23">IF(K33="s",A33*B33,"-")</f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ref="L33:L96" si="24">IF(K33="s",AT33,AP33)</f>
        <v>-</v>
      </c>
      <c r="M33" s="415"/>
      <c r="N33" s="415"/>
      <c r="O33" s="160" t="str">
        <f t="shared" ref="O33:O96" si="25">IF(K33="S",IF(D33&lt;E33,E33,D33),"-")</f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ref="AH33:AH96" si="26">IF(F33&gt;(A33*12),"error","OK")</f>
        <v>OK</v>
      </c>
      <c r="AI33" s="22">
        <f t="shared" ref="AI33:AI96" si="27">IF(O33="-",0,IF(O33&gt;7.999,1,0))</f>
        <v>0</v>
      </c>
      <c r="AJ33" s="22">
        <f t="shared" ref="AJ33:AJ96" si="28">IF(O33&lt;8,IF(O33&gt;3.999,1,0),0)</f>
        <v>0</v>
      </c>
      <c r="AK33" s="22">
        <f t="shared" ref="AK33:AK96" si="29">IF(O33&lt;4,IF(O33&gt;0,1,0),0)</f>
        <v>0</v>
      </c>
      <c r="AL33" s="22">
        <f t="shared" ref="AL33:AL96" si="30">IF(K33="S",1,0)</f>
        <v>0</v>
      </c>
      <c r="AM33" s="22">
        <f t="shared" ref="AM33:AM96" si="31">IF(K33="C",1,0)</f>
        <v>0</v>
      </c>
      <c r="AN33" s="22">
        <f t="shared" ref="AN33:AN96" si="32">IF(K33="c",F33/12,0)</f>
        <v>0</v>
      </c>
      <c r="AO33" s="418" t="b">
        <f t="shared" ref="AO33:AO96" si="33">IF(K33="s",IF(A33&gt;B33,A33,B33))</f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ref="AR33:AR96" si="34">IF(K33="s",J33,"-")</f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ref="AV33:AV96" si="35">IF(AI33=1,AT33,0)</f>
        <v>0</v>
      </c>
      <c r="AW33" s="67">
        <f t="shared" ref="AW33:AW96" si="36">IF(AJ33=1,AT33,0)</f>
        <v>0</v>
      </c>
      <c r="AX33" s="397">
        <f t="shared" ref="AX33:AX96" si="37">IF(AK33=1,AT33,0)</f>
        <v>0</v>
      </c>
      <c r="AY33" s="32"/>
      <c r="AZ33" s="32"/>
      <c r="BA33" s="423" t="str">
        <f t="shared" ref="BA33:BA96" si="38">IF(BB33="s",(AV33+AW33)/16*AX33/12," ")</f>
        <v xml:space="preserve"> </v>
      </c>
    </row>
    <row r="34" spans="1:53" s="339" customFormat="1" ht="15" x14ac:dyDescent="0.2">
      <c r="A34" s="409"/>
      <c r="B34" s="409"/>
      <c r="C34" s="410">
        <f t="shared" si="22"/>
        <v>13</v>
      </c>
      <c r="D34" s="411"/>
      <c r="E34" s="411"/>
      <c r="F34" s="411"/>
      <c r="G34" s="412"/>
      <c r="H34" s="412"/>
      <c r="I34" s="413" t="str">
        <f t="shared" si="23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24"/>
        <v>-</v>
      </c>
      <c r="M34" s="415"/>
      <c r="N34" s="415"/>
      <c r="O34" s="160" t="str">
        <f t="shared" si="25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26"/>
        <v>OK</v>
      </c>
      <c r="AI34" s="22">
        <f t="shared" si="27"/>
        <v>0</v>
      </c>
      <c r="AJ34" s="22">
        <f t="shared" si="28"/>
        <v>0</v>
      </c>
      <c r="AK34" s="22">
        <f t="shared" si="29"/>
        <v>0</v>
      </c>
      <c r="AL34" s="22">
        <f t="shared" si="30"/>
        <v>0</v>
      </c>
      <c r="AM34" s="22">
        <f t="shared" si="31"/>
        <v>0</v>
      </c>
      <c r="AN34" s="22">
        <f t="shared" si="32"/>
        <v>0</v>
      </c>
      <c r="AO34" s="418" t="b">
        <f t="shared" si="33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34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35"/>
        <v>0</v>
      </c>
      <c r="AW34" s="67">
        <f t="shared" si="36"/>
        <v>0</v>
      </c>
      <c r="AX34" s="397">
        <f t="shared" si="37"/>
        <v>0</v>
      </c>
      <c r="AY34" s="32"/>
      <c r="AZ34" s="32"/>
      <c r="BA34" s="423" t="str">
        <f t="shared" si="38"/>
        <v xml:space="preserve"> </v>
      </c>
    </row>
    <row r="35" spans="1:53" s="339" customFormat="1" ht="15" x14ac:dyDescent="0.2">
      <c r="A35" s="409"/>
      <c r="B35" s="409"/>
      <c r="C35" s="410">
        <f t="shared" si="22"/>
        <v>14</v>
      </c>
      <c r="D35" s="411"/>
      <c r="E35" s="411"/>
      <c r="F35" s="411"/>
      <c r="G35" s="412"/>
      <c r="H35" s="412"/>
      <c r="I35" s="413" t="str">
        <f t="shared" si="23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24"/>
        <v>-</v>
      </c>
      <c r="M35" s="415"/>
      <c r="N35" s="415"/>
      <c r="O35" s="160" t="str">
        <f t="shared" si="25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26"/>
        <v>OK</v>
      </c>
      <c r="AI35" s="22">
        <f t="shared" si="27"/>
        <v>0</v>
      </c>
      <c r="AJ35" s="22">
        <f t="shared" si="28"/>
        <v>0</v>
      </c>
      <c r="AK35" s="22">
        <f t="shared" si="29"/>
        <v>0</v>
      </c>
      <c r="AL35" s="22">
        <f t="shared" si="30"/>
        <v>0</v>
      </c>
      <c r="AM35" s="22">
        <f t="shared" si="31"/>
        <v>0</v>
      </c>
      <c r="AN35" s="22">
        <f t="shared" si="32"/>
        <v>0</v>
      </c>
      <c r="AO35" s="418" t="b">
        <f t="shared" si="33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34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35"/>
        <v>0</v>
      </c>
      <c r="AW35" s="67">
        <f t="shared" si="36"/>
        <v>0</v>
      </c>
      <c r="AX35" s="397">
        <f t="shared" si="37"/>
        <v>0</v>
      </c>
      <c r="AY35" s="32"/>
      <c r="AZ35" s="32"/>
      <c r="BA35" s="423" t="str">
        <f t="shared" si="38"/>
        <v xml:space="preserve"> </v>
      </c>
    </row>
    <row r="36" spans="1:53" s="339" customFormat="1" ht="15" x14ac:dyDescent="0.2">
      <c r="A36" s="409"/>
      <c r="B36" s="409"/>
      <c r="C36" s="410">
        <f t="shared" si="22"/>
        <v>15</v>
      </c>
      <c r="D36" s="411"/>
      <c r="E36" s="411"/>
      <c r="F36" s="411"/>
      <c r="G36" s="412"/>
      <c r="H36" s="412"/>
      <c r="I36" s="413" t="str">
        <f t="shared" si="23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24"/>
        <v>-</v>
      </c>
      <c r="M36" s="415"/>
      <c r="N36" s="415"/>
      <c r="O36" s="160" t="str">
        <f t="shared" si="25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26"/>
        <v>OK</v>
      </c>
      <c r="AI36" s="22">
        <f t="shared" si="27"/>
        <v>0</v>
      </c>
      <c r="AJ36" s="22">
        <f t="shared" si="28"/>
        <v>0</v>
      </c>
      <c r="AK36" s="22">
        <f t="shared" si="29"/>
        <v>0</v>
      </c>
      <c r="AL36" s="22">
        <f t="shared" si="30"/>
        <v>0</v>
      </c>
      <c r="AM36" s="22">
        <f t="shared" si="31"/>
        <v>0</v>
      </c>
      <c r="AN36" s="22">
        <f t="shared" si="32"/>
        <v>0</v>
      </c>
      <c r="AO36" s="418" t="b">
        <f t="shared" si="33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34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35"/>
        <v>0</v>
      </c>
      <c r="AW36" s="67">
        <f t="shared" si="36"/>
        <v>0</v>
      </c>
      <c r="AX36" s="397">
        <f t="shared" si="37"/>
        <v>0</v>
      </c>
      <c r="AY36" s="32"/>
      <c r="AZ36" s="32"/>
      <c r="BA36" s="423" t="str">
        <f t="shared" si="38"/>
        <v xml:space="preserve"> </v>
      </c>
    </row>
    <row r="37" spans="1:53" s="339" customFormat="1" ht="15" x14ac:dyDescent="0.2">
      <c r="A37" s="409"/>
      <c r="B37" s="409"/>
      <c r="C37" s="410">
        <f t="shared" si="22"/>
        <v>16</v>
      </c>
      <c r="D37" s="411"/>
      <c r="E37" s="411"/>
      <c r="F37" s="411"/>
      <c r="G37" s="412"/>
      <c r="H37" s="412"/>
      <c r="I37" s="413" t="str">
        <f t="shared" si="23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24"/>
        <v>-</v>
      </c>
      <c r="M37" s="415"/>
      <c r="N37" s="415"/>
      <c r="O37" s="160" t="str">
        <f t="shared" si="25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26"/>
        <v>OK</v>
      </c>
      <c r="AI37" s="22">
        <f t="shared" si="27"/>
        <v>0</v>
      </c>
      <c r="AJ37" s="22">
        <f t="shared" si="28"/>
        <v>0</v>
      </c>
      <c r="AK37" s="22">
        <f t="shared" si="29"/>
        <v>0</v>
      </c>
      <c r="AL37" s="22">
        <f t="shared" si="30"/>
        <v>0</v>
      </c>
      <c r="AM37" s="22">
        <f t="shared" si="31"/>
        <v>0</v>
      </c>
      <c r="AN37" s="22">
        <f t="shared" si="32"/>
        <v>0</v>
      </c>
      <c r="AO37" s="418" t="b">
        <f t="shared" si="33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34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35"/>
        <v>0</v>
      </c>
      <c r="AW37" s="67">
        <f t="shared" si="36"/>
        <v>0</v>
      </c>
      <c r="AX37" s="397">
        <f t="shared" si="37"/>
        <v>0</v>
      </c>
      <c r="AY37" s="32"/>
      <c r="AZ37" s="32"/>
      <c r="BA37" s="423" t="str">
        <f t="shared" si="38"/>
        <v xml:space="preserve"> </v>
      </c>
    </row>
    <row r="38" spans="1:53" s="339" customFormat="1" ht="15" x14ac:dyDescent="0.2">
      <c r="A38" s="409"/>
      <c r="B38" s="409"/>
      <c r="C38" s="410">
        <f t="shared" si="22"/>
        <v>17</v>
      </c>
      <c r="D38" s="411"/>
      <c r="E38" s="411"/>
      <c r="F38" s="411"/>
      <c r="G38" s="412"/>
      <c r="H38" s="412"/>
      <c r="I38" s="413" t="str">
        <f t="shared" si="23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24"/>
        <v>-</v>
      </c>
      <c r="M38" s="415"/>
      <c r="N38" s="415"/>
      <c r="O38" s="160" t="str">
        <f t="shared" si="25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26"/>
        <v>OK</v>
      </c>
      <c r="AI38" s="22">
        <f t="shared" si="27"/>
        <v>0</v>
      </c>
      <c r="AJ38" s="22">
        <f t="shared" si="28"/>
        <v>0</v>
      </c>
      <c r="AK38" s="22">
        <f t="shared" si="29"/>
        <v>0</v>
      </c>
      <c r="AL38" s="22">
        <f t="shared" si="30"/>
        <v>0</v>
      </c>
      <c r="AM38" s="22">
        <f t="shared" si="31"/>
        <v>0</v>
      </c>
      <c r="AN38" s="22">
        <f t="shared" si="32"/>
        <v>0</v>
      </c>
      <c r="AO38" s="418" t="b">
        <f t="shared" si="33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34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35"/>
        <v>0</v>
      </c>
      <c r="AW38" s="67">
        <f t="shared" si="36"/>
        <v>0</v>
      </c>
      <c r="AX38" s="397">
        <f t="shared" si="37"/>
        <v>0</v>
      </c>
      <c r="AY38" s="32"/>
      <c r="AZ38" s="32"/>
      <c r="BA38" s="423" t="str">
        <f t="shared" si="38"/>
        <v xml:space="preserve"> </v>
      </c>
    </row>
    <row r="39" spans="1:53" s="339" customFormat="1" ht="15" x14ac:dyDescent="0.2">
      <c r="A39" s="409"/>
      <c r="B39" s="409"/>
      <c r="C39" s="410">
        <f t="shared" si="22"/>
        <v>18</v>
      </c>
      <c r="D39" s="411"/>
      <c r="E39" s="411"/>
      <c r="F39" s="411"/>
      <c r="G39" s="412"/>
      <c r="H39" s="412"/>
      <c r="I39" s="413" t="str">
        <f t="shared" si="23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24"/>
        <v>-</v>
      </c>
      <c r="M39" s="415"/>
      <c r="N39" s="415"/>
      <c r="O39" s="160" t="str">
        <f t="shared" si="25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26"/>
        <v>OK</v>
      </c>
      <c r="AI39" s="22">
        <f t="shared" si="27"/>
        <v>0</v>
      </c>
      <c r="AJ39" s="22">
        <f t="shared" si="28"/>
        <v>0</v>
      </c>
      <c r="AK39" s="22">
        <f t="shared" si="29"/>
        <v>0</v>
      </c>
      <c r="AL39" s="22">
        <f t="shared" si="30"/>
        <v>0</v>
      </c>
      <c r="AM39" s="22">
        <f t="shared" si="31"/>
        <v>0</v>
      </c>
      <c r="AN39" s="22">
        <f t="shared" si="32"/>
        <v>0</v>
      </c>
      <c r="AO39" s="418" t="b">
        <f t="shared" si="33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34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35"/>
        <v>0</v>
      </c>
      <c r="AW39" s="67">
        <f t="shared" si="36"/>
        <v>0</v>
      </c>
      <c r="AX39" s="397">
        <f t="shared" si="37"/>
        <v>0</v>
      </c>
      <c r="AY39" s="32"/>
      <c r="AZ39" s="32"/>
      <c r="BA39" s="423" t="str">
        <f t="shared" si="38"/>
        <v xml:space="preserve"> </v>
      </c>
    </row>
    <row r="40" spans="1:53" s="339" customFormat="1" ht="15" x14ac:dyDescent="0.2">
      <c r="A40" s="409"/>
      <c r="B40" s="409"/>
      <c r="C40" s="410">
        <f t="shared" si="22"/>
        <v>19</v>
      </c>
      <c r="D40" s="411"/>
      <c r="E40" s="411"/>
      <c r="F40" s="411"/>
      <c r="G40" s="412"/>
      <c r="H40" s="412"/>
      <c r="I40" s="413" t="str">
        <f t="shared" si="23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24"/>
        <v>-</v>
      </c>
      <c r="M40" s="415"/>
      <c r="N40" s="415"/>
      <c r="O40" s="160" t="str">
        <f t="shared" si="25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26"/>
        <v>OK</v>
      </c>
      <c r="AI40" s="22">
        <f t="shared" si="27"/>
        <v>0</v>
      </c>
      <c r="AJ40" s="22">
        <f t="shared" si="28"/>
        <v>0</v>
      </c>
      <c r="AK40" s="22">
        <f t="shared" si="29"/>
        <v>0</v>
      </c>
      <c r="AL40" s="22">
        <f t="shared" si="30"/>
        <v>0</v>
      </c>
      <c r="AM40" s="22">
        <f t="shared" si="31"/>
        <v>0</v>
      </c>
      <c r="AN40" s="22">
        <f t="shared" si="32"/>
        <v>0</v>
      </c>
      <c r="AO40" s="418" t="b">
        <f t="shared" si="33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34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35"/>
        <v>0</v>
      </c>
      <c r="AW40" s="67">
        <f t="shared" si="36"/>
        <v>0</v>
      </c>
      <c r="AX40" s="397">
        <f t="shared" si="37"/>
        <v>0</v>
      </c>
      <c r="AY40" s="32"/>
      <c r="AZ40" s="32"/>
      <c r="BA40" s="423" t="str">
        <f t="shared" si="38"/>
        <v xml:space="preserve"> </v>
      </c>
    </row>
    <row r="41" spans="1:53" s="339" customFormat="1" ht="15" x14ac:dyDescent="0.2">
      <c r="A41" s="409"/>
      <c r="B41" s="409"/>
      <c r="C41" s="410">
        <f t="shared" si="22"/>
        <v>20</v>
      </c>
      <c r="D41" s="411"/>
      <c r="E41" s="411"/>
      <c r="F41" s="411"/>
      <c r="G41" s="412"/>
      <c r="H41" s="412"/>
      <c r="I41" s="413" t="str">
        <f t="shared" si="23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24"/>
        <v>-</v>
      </c>
      <c r="M41" s="415"/>
      <c r="N41" s="415"/>
      <c r="O41" s="160" t="str">
        <f t="shared" si="25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26"/>
        <v>OK</v>
      </c>
      <c r="AI41" s="22">
        <f t="shared" si="27"/>
        <v>0</v>
      </c>
      <c r="AJ41" s="22">
        <f t="shared" si="28"/>
        <v>0</v>
      </c>
      <c r="AK41" s="22">
        <f t="shared" si="29"/>
        <v>0</v>
      </c>
      <c r="AL41" s="22">
        <f t="shared" si="30"/>
        <v>0</v>
      </c>
      <c r="AM41" s="22">
        <f t="shared" si="31"/>
        <v>0</v>
      </c>
      <c r="AN41" s="22">
        <f t="shared" si="32"/>
        <v>0</v>
      </c>
      <c r="AO41" s="418" t="b">
        <f t="shared" si="33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34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35"/>
        <v>0</v>
      </c>
      <c r="AW41" s="67">
        <f t="shared" si="36"/>
        <v>0</v>
      </c>
      <c r="AX41" s="397">
        <f t="shared" si="37"/>
        <v>0</v>
      </c>
      <c r="AY41" s="32"/>
      <c r="AZ41" s="32"/>
      <c r="BA41" s="423" t="str">
        <f t="shared" si="38"/>
        <v xml:space="preserve"> </v>
      </c>
    </row>
    <row r="42" spans="1:53" s="339" customFormat="1" ht="15" x14ac:dyDescent="0.2">
      <c r="A42" s="409"/>
      <c r="B42" s="409"/>
      <c r="C42" s="410">
        <f t="shared" si="22"/>
        <v>21</v>
      </c>
      <c r="D42" s="411"/>
      <c r="E42" s="411"/>
      <c r="F42" s="411"/>
      <c r="G42" s="412"/>
      <c r="H42" s="412"/>
      <c r="I42" s="413" t="str">
        <f t="shared" si="23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24"/>
        <v>-</v>
      </c>
      <c r="M42" s="415"/>
      <c r="N42" s="415"/>
      <c r="O42" s="160" t="str">
        <f t="shared" si="25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26"/>
        <v>OK</v>
      </c>
      <c r="AI42" s="22">
        <f t="shared" si="27"/>
        <v>0</v>
      </c>
      <c r="AJ42" s="22">
        <f t="shared" si="28"/>
        <v>0</v>
      </c>
      <c r="AK42" s="22">
        <f t="shared" si="29"/>
        <v>0</v>
      </c>
      <c r="AL42" s="22">
        <f t="shared" si="30"/>
        <v>0</v>
      </c>
      <c r="AM42" s="22">
        <f t="shared" si="31"/>
        <v>0</v>
      </c>
      <c r="AN42" s="22">
        <f t="shared" si="32"/>
        <v>0</v>
      </c>
      <c r="AO42" s="418" t="b">
        <f t="shared" si="33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34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35"/>
        <v>0</v>
      </c>
      <c r="AW42" s="67">
        <f t="shared" si="36"/>
        <v>0</v>
      </c>
      <c r="AX42" s="397">
        <f t="shared" si="37"/>
        <v>0</v>
      </c>
      <c r="AY42" s="32"/>
      <c r="AZ42" s="32"/>
      <c r="BA42" s="423" t="str">
        <f t="shared" si="38"/>
        <v xml:space="preserve"> </v>
      </c>
    </row>
    <row r="43" spans="1:53" s="339" customFormat="1" ht="15" x14ac:dyDescent="0.2">
      <c r="A43" s="409"/>
      <c r="B43" s="409"/>
      <c r="C43" s="410">
        <f t="shared" si="22"/>
        <v>22</v>
      </c>
      <c r="D43" s="411"/>
      <c r="E43" s="411"/>
      <c r="F43" s="411"/>
      <c r="G43" s="412"/>
      <c r="H43" s="412"/>
      <c r="I43" s="413" t="str">
        <f t="shared" si="23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24"/>
        <v>-</v>
      </c>
      <c r="M43" s="415"/>
      <c r="N43" s="415"/>
      <c r="O43" s="160" t="str">
        <f t="shared" si="25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26"/>
        <v>OK</v>
      </c>
      <c r="AI43" s="22">
        <f t="shared" si="27"/>
        <v>0</v>
      </c>
      <c r="AJ43" s="22">
        <f t="shared" si="28"/>
        <v>0</v>
      </c>
      <c r="AK43" s="22">
        <f t="shared" si="29"/>
        <v>0</v>
      </c>
      <c r="AL43" s="22">
        <f t="shared" si="30"/>
        <v>0</v>
      </c>
      <c r="AM43" s="22">
        <f t="shared" si="31"/>
        <v>0</v>
      </c>
      <c r="AN43" s="22">
        <f t="shared" si="32"/>
        <v>0</v>
      </c>
      <c r="AO43" s="418" t="b">
        <f t="shared" si="33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34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35"/>
        <v>0</v>
      </c>
      <c r="AW43" s="67">
        <f t="shared" si="36"/>
        <v>0</v>
      </c>
      <c r="AX43" s="397">
        <f t="shared" si="37"/>
        <v>0</v>
      </c>
      <c r="AY43" s="32"/>
      <c r="AZ43" s="32"/>
      <c r="BA43" s="423" t="str">
        <f t="shared" si="38"/>
        <v xml:space="preserve"> </v>
      </c>
    </row>
    <row r="44" spans="1:53" s="339" customFormat="1" ht="15" x14ac:dyDescent="0.2">
      <c r="A44" s="409"/>
      <c r="B44" s="409"/>
      <c r="C44" s="410">
        <f t="shared" si="22"/>
        <v>23</v>
      </c>
      <c r="D44" s="411"/>
      <c r="E44" s="411"/>
      <c r="F44" s="411"/>
      <c r="G44" s="412"/>
      <c r="H44" s="412"/>
      <c r="I44" s="413" t="str">
        <f t="shared" si="23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24"/>
        <v>-</v>
      </c>
      <c r="M44" s="415"/>
      <c r="N44" s="415"/>
      <c r="O44" s="160" t="str">
        <f t="shared" si="25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26"/>
        <v>OK</v>
      </c>
      <c r="AI44" s="22">
        <f t="shared" si="27"/>
        <v>0</v>
      </c>
      <c r="AJ44" s="22">
        <f t="shared" si="28"/>
        <v>0</v>
      </c>
      <c r="AK44" s="22">
        <f t="shared" si="29"/>
        <v>0</v>
      </c>
      <c r="AL44" s="22">
        <f t="shared" si="30"/>
        <v>0</v>
      </c>
      <c r="AM44" s="22">
        <f t="shared" si="31"/>
        <v>0</v>
      </c>
      <c r="AN44" s="22">
        <f t="shared" si="32"/>
        <v>0</v>
      </c>
      <c r="AO44" s="418" t="b">
        <f t="shared" si="33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34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35"/>
        <v>0</v>
      </c>
      <c r="AW44" s="67">
        <f t="shared" si="36"/>
        <v>0</v>
      </c>
      <c r="AX44" s="397">
        <f t="shared" si="37"/>
        <v>0</v>
      </c>
      <c r="AY44" s="32"/>
      <c r="AZ44" s="32"/>
      <c r="BA44" s="423" t="str">
        <f t="shared" si="38"/>
        <v xml:space="preserve"> </v>
      </c>
    </row>
    <row r="45" spans="1:53" s="339" customFormat="1" ht="15" x14ac:dyDescent="0.2">
      <c r="A45" s="409"/>
      <c r="B45" s="409"/>
      <c r="C45" s="410">
        <f t="shared" si="22"/>
        <v>24</v>
      </c>
      <c r="D45" s="411"/>
      <c r="E45" s="411"/>
      <c r="F45" s="411"/>
      <c r="G45" s="410"/>
      <c r="H45" s="410"/>
      <c r="I45" s="413" t="str">
        <f t="shared" si="23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24"/>
        <v>-</v>
      </c>
      <c r="M45" s="415"/>
      <c r="N45" s="415"/>
      <c r="O45" s="160" t="str">
        <f t="shared" si="25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26"/>
        <v>OK</v>
      </c>
      <c r="AI45" s="22">
        <f t="shared" si="27"/>
        <v>0</v>
      </c>
      <c r="AJ45" s="22">
        <f t="shared" si="28"/>
        <v>0</v>
      </c>
      <c r="AK45" s="22">
        <f t="shared" si="29"/>
        <v>0</v>
      </c>
      <c r="AL45" s="22">
        <f t="shared" si="30"/>
        <v>0</v>
      </c>
      <c r="AM45" s="22">
        <f t="shared" si="31"/>
        <v>0</v>
      </c>
      <c r="AN45" s="22">
        <f t="shared" si="32"/>
        <v>0</v>
      </c>
      <c r="AO45" s="418" t="b">
        <f t="shared" si="33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34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35"/>
        <v>0</v>
      </c>
      <c r="AW45" s="67">
        <f t="shared" si="36"/>
        <v>0</v>
      </c>
      <c r="AX45" s="397">
        <f t="shared" si="37"/>
        <v>0</v>
      </c>
      <c r="AY45" s="32"/>
      <c r="AZ45" s="32"/>
      <c r="BA45" s="423" t="str">
        <f t="shared" si="38"/>
        <v xml:space="preserve"> </v>
      </c>
    </row>
    <row r="46" spans="1:53" s="339" customFormat="1" ht="15" x14ac:dyDescent="0.2">
      <c r="A46" s="409"/>
      <c r="B46" s="409"/>
      <c r="C46" s="410">
        <f t="shared" si="22"/>
        <v>25</v>
      </c>
      <c r="D46" s="411"/>
      <c r="E46" s="411"/>
      <c r="F46" s="411"/>
      <c r="G46" s="410"/>
      <c r="H46" s="410"/>
      <c r="I46" s="413" t="str">
        <f t="shared" si="23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24"/>
        <v>-</v>
      </c>
      <c r="M46" s="415"/>
      <c r="N46" s="415"/>
      <c r="O46" s="160" t="str">
        <f t="shared" si="25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26"/>
        <v>OK</v>
      </c>
      <c r="AI46" s="22">
        <f t="shared" si="27"/>
        <v>0</v>
      </c>
      <c r="AJ46" s="22">
        <f t="shared" si="28"/>
        <v>0</v>
      </c>
      <c r="AK46" s="22">
        <f t="shared" si="29"/>
        <v>0</v>
      </c>
      <c r="AL46" s="22">
        <f t="shared" si="30"/>
        <v>0</v>
      </c>
      <c r="AM46" s="22">
        <f t="shared" si="31"/>
        <v>0</v>
      </c>
      <c r="AN46" s="22">
        <f t="shared" si="32"/>
        <v>0</v>
      </c>
      <c r="AO46" s="418" t="b">
        <f t="shared" si="33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34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35"/>
        <v>0</v>
      </c>
      <c r="AW46" s="67">
        <f t="shared" si="36"/>
        <v>0</v>
      </c>
      <c r="AX46" s="397">
        <f t="shared" si="37"/>
        <v>0</v>
      </c>
      <c r="AY46" s="32"/>
      <c r="AZ46" s="32"/>
      <c r="BA46" s="423" t="str">
        <f t="shared" si="38"/>
        <v xml:space="preserve"> </v>
      </c>
    </row>
    <row r="47" spans="1:53" s="339" customFormat="1" ht="15" x14ac:dyDescent="0.2">
      <c r="A47" s="409"/>
      <c r="B47" s="409"/>
      <c r="C47" s="410">
        <f t="shared" si="22"/>
        <v>26</v>
      </c>
      <c r="D47" s="411"/>
      <c r="E47" s="411"/>
      <c r="F47" s="411"/>
      <c r="G47" s="410"/>
      <c r="H47" s="410"/>
      <c r="I47" s="413" t="str">
        <f t="shared" si="23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24"/>
        <v>-</v>
      </c>
      <c r="M47" s="415"/>
      <c r="N47" s="415"/>
      <c r="O47" s="160" t="str">
        <f t="shared" si="25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26"/>
        <v>OK</v>
      </c>
      <c r="AI47" s="22">
        <f t="shared" si="27"/>
        <v>0</v>
      </c>
      <c r="AJ47" s="22">
        <f t="shared" si="28"/>
        <v>0</v>
      </c>
      <c r="AK47" s="22">
        <f t="shared" si="29"/>
        <v>0</v>
      </c>
      <c r="AL47" s="22">
        <f t="shared" si="30"/>
        <v>0</v>
      </c>
      <c r="AM47" s="22">
        <f t="shared" si="31"/>
        <v>0</v>
      </c>
      <c r="AN47" s="22">
        <f t="shared" si="32"/>
        <v>0</v>
      </c>
      <c r="AO47" s="418" t="b">
        <f t="shared" si="33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34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35"/>
        <v>0</v>
      </c>
      <c r="AW47" s="67">
        <f t="shared" si="36"/>
        <v>0</v>
      </c>
      <c r="AX47" s="397">
        <f t="shared" si="37"/>
        <v>0</v>
      </c>
      <c r="AY47" s="32"/>
      <c r="AZ47" s="32"/>
      <c r="BA47" s="423" t="str">
        <f t="shared" si="38"/>
        <v xml:space="preserve"> </v>
      </c>
    </row>
    <row r="48" spans="1:53" s="339" customFormat="1" ht="15" x14ac:dyDescent="0.2">
      <c r="A48" s="409"/>
      <c r="B48" s="409"/>
      <c r="C48" s="410">
        <f t="shared" si="22"/>
        <v>27</v>
      </c>
      <c r="D48" s="411"/>
      <c r="E48" s="411"/>
      <c r="F48" s="411"/>
      <c r="G48" s="410"/>
      <c r="H48" s="410"/>
      <c r="I48" s="413" t="str">
        <f t="shared" si="23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24"/>
        <v>-</v>
      </c>
      <c r="M48" s="415"/>
      <c r="N48" s="415"/>
      <c r="O48" s="160" t="str">
        <f t="shared" si="25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26"/>
        <v>OK</v>
      </c>
      <c r="AI48" s="22">
        <f t="shared" si="27"/>
        <v>0</v>
      </c>
      <c r="AJ48" s="22">
        <f t="shared" si="28"/>
        <v>0</v>
      </c>
      <c r="AK48" s="22">
        <f t="shared" si="29"/>
        <v>0</v>
      </c>
      <c r="AL48" s="22">
        <f t="shared" si="30"/>
        <v>0</v>
      </c>
      <c r="AM48" s="22">
        <f t="shared" si="31"/>
        <v>0</v>
      </c>
      <c r="AN48" s="22">
        <f t="shared" si="32"/>
        <v>0</v>
      </c>
      <c r="AO48" s="418" t="b">
        <f t="shared" si="33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34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35"/>
        <v>0</v>
      </c>
      <c r="AW48" s="67">
        <f t="shared" si="36"/>
        <v>0</v>
      </c>
      <c r="AX48" s="397">
        <f t="shared" si="37"/>
        <v>0</v>
      </c>
      <c r="AY48" s="32"/>
      <c r="AZ48" s="32"/>
      <c r="BA48" s="423" t="str">
        <f t="shared" si="38"/>
        <v xml:space="preserve"> </v>
      </c>
    </row>
    <row r="49" spans="1:53" s="339" customFormat="1" ht="15" x14ac:dyDescent="0.2">
      <c r="A49" s="409"/>
      <c r="B49" s="409"/>
      <c r="C49" s="410">
        <f t="shared" si="22"/>
        <v>28</v>
      </c>
      <c r="D49" s="411"/>
      <c r="E49" s="411"/>
      <c r="F49" s="411"/>
      <c r="G49" s="410"/>
      <c r="H49" s="410"/>
      <c r="I49" s="413" t="str">
        <f t="shared" si="23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24"/>
        <v>-</v>
      </c>
      <c r="M49" s="415"/>
      <c r="N49" s="415"/>
      <c r="O49" s="160" t="str">
        <f t="shared" si="25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26"/>
        <v>OK</v>
      </c>
      <c r="AI49" s="22">
        <f t="shared" si="27"/>
        <v>0</v>
      </c>
      <c r="AJ49" s="22">
        <f t="shared" si="28"/>
        <v>0</v>
      </c>
      <c r="AK49" s="22">
        <f t="shared" si="29"/>
        <v>0</v>
      </c>
      <c r="AL49" s="22">
        <f t="shared" si="30"/>
        <v>0</v>
      </c>
      <c r="AM49" s="22">
        <f t="shared" si="31"/>
        <v>0</v>
      </c>
      <c r="AN49" s="22">
        <f t="shared" si="32"/>
        <v>0</v>
      </c>
      <c r="AO49" s="418" t="b">
        <f t="shared" si="33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34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35"/>
        <v>0</v>
      </c>
      <c r="AW49" s="67">
        <f t="shared" si="36"/>
        <v>0</v>
      </c>
      <c r="AX49" s="397">
        <f t="shared" si="37"/>
        <v>0</v>
      </c>
      <c r="AY49" s="32"/>
      <c r="AZ49" s="32"/>
      <c r="BA49" s="423" t="str">
        <f t="shared" si="38"/>
        <v xml:space="preserve"> </v>
      </c>
    </row>
    <row r="50" spans="1:53" s="339" customFormat="1" ht="15" x14ac:dyDescent="0.2">
      <c r="A50" s="409"/>
      <c r="B50" s="409"/>
      <c r="C50" s="410">
        <f t="shared" si="22"/>
        <v>29</v>
      </c>
      <c r="D50" s="411"/>
      <c r="E50" s="411"/>
      <c r="F50" s="411"/>
      <c r="G50" s="410"/>
      <c r="H50" s="410"/>
      <c r="I50" s="413" t="str">
        <f t="shared" si="23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24"/>
        <v>-</v>
      </c>
      <c r="M50" s="415"/>
      <c r="N50" s="415"/>
      <c r="O50" s="160" t="str">
        <f t="shared" si="25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26"/>
        <v>OK</v>
      </c>
      <c r="AI50" s="22">
        <f t="shared" si="27"/>
        <v>0</v>
      </c>
      <c r="AJ50" s="22">
        <f t="shared" si="28"/>
        <v>0</v>
      </c>
      <c r="AK50" s="22">
        <f t="shared" si="29"/>
        <v>0</v>
      </c>
      <c r="AL50" s="22">
        <f t="shared" si="30"/>
        <v>0</v>
      </c>
      <c r="AM50" s="22">
        <f t="shared" si="31"/>
        <v>0</v>
      </c>
      <c r="AN50" s="22">
        <f t="shared" si="32"/>
        <v>0</v>
      </c>
      <c r="AO50" s="418" t="b">
        <f t="shared" si="33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34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35"/>
        <v>0</v>
      </c>
      <c r="AW50" s="67">
        <f t="shared" si="36"/>
        <v>0</v>
      </c>
      <c r="AX50" s="397">
        <f t="shared" si="37"/>
        <v>0</v>
      </c>
      <c r="AY50" s="32"/>
      <c r="AZ50" s="32"/>
      <c r="BA50" s="423" t="str">
        <f t="shared" si="38"/>
        <v xml:space="preserve"> </v>
      </c>
    </row>
    <row r="51" spans="1:53" s="339" customFormat="1" ht="15" x14ac:dyDescent="0.2">
      <c r="A51" s="409"/>
      <c r="B51" s="409"/>
      <c r="C51" s="410">
        <f t="shared" si="22"/>
        <v>30</v>
      </c>
      <c r="D51" s="411"/>
      <c r="E51" s="411"/>
      <c r="F51" s="411"/>
      <c r="G51" s="410"/>
      <c r="H51" s="410"/>
      <c r="I51" s="413" t="str">
        <f t="shared" si="23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24"/>
        <v>-</v>
      </c>
      <c r="M51" s="415"/>
      <c r="N51" s="415"/>
      <c r="O51" s="160" t="str">
        <f t="shared" si="25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26"/>
        <v>OK</v>
      </c>
      <c r="AI51" s="22">
        <f t="shared" si="27"/>
        <v>0</v>
      </c>
      <c r="AJ51" s="22">
        <f t="shared" si="28"/>
        <v>0</v>
      </c>
      <c r="AK51" s="22">
        <f t="shared" si="29"/>
        <v>0</v>
      </c>
      <c r="AL51" s="22">
        <f t="shared" si="30"/>
        <v>0</v>
      </c>
      <c r="AM51" s="22">
        <f t="shared" si="31"/>
        <v>0</v>
      </c>
      <c r="AN51" s="22">
        <f t="shared" si="32"/>
        <v>0</v>
      </c>
      <c r="AO51" s="418" t="b">
        <f t="shared" si="33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34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35"/>
        <v>0</v>
      </c>
      <c r="AW51" s="67">
        <f t="shared" si="36"/>
        <v>0</v>
      </c>
      <c r="AX51" s="397">
        <f t="shared" si="37"/>
        <v>0</v>
      </c>
      <c r="AY51" s="32"/>
      <c r="AZ51" s="32"/>
      <c r="BA51" s="423" t="str">
        <f t="shared" si="38"/>
        <v xml:space="preserve"> </v>
      </c>
    </row>
    <row r="52" spans="1:53" s="339" customFormat="1" ht="15" x14ac:dyDescent="0.2">
      <c r="A52" s="409"/>
      <c r="B52" s="409"/>
      <c r="C52" s="410">
        <f t="shared" si="22"/>
        <v>31</v>
      </c>
      <c r="D52" s="411"/>
      <c r="E52" s="411"/>
      <c r="F52" s="411"/>
      <c r="G52" s="410"/>
      <c r="H52" s="410"/>
      <c r="I52" s="413" t="str">
        <f t="shared" si="23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24"/>
        <v>-</v>
      </c>
      <c r="M52" s="415"/>
      <c r="N52" s="415"/>
      <c r="O52" s="160" t="str">
        <f t="shared" si="25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26"/>
        <v>OK</v>
      </c>
      <c r="AI52" s="22">
        <f t="shared" si="27"/>
        <v>0</v>
      </c>
      <c r="AJ52" s="22">
        <f t="shared" si="28"/>
        <v>0</v>
      </c>
      <c r="AK52" s="22">
        <f t="shared" si="29"/>
        <v>0</v>
      </c>
      <c r="AL52" s="22">
        <f t="shared" si="30"/>
        <v>0</v>
      </c>
      <c r="AM52" s="22">
        <f t="shared" si="31"/>
        <v>0</v>
      </c>
      <c r="AN52" s="22">
        <f t="shared" si="32"/>
        <v>0</v>
      </c>
      <c r="AO52" s="418" t="b">
        <f t="shared" si="33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34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35"/>
        <v>0</v>
      </c>
      <c r="AW52" s="67">
        <f t="shared" si="36"/>
        <v>0</v>
      </c>
      <c r="AX52" s="397">
        <f t="shared" si="37"/>
        <v>0</v>
      </c>
      <c r="AY52" s="32"/>
      <c r="AZ52" s="32"/>
      <c r="BA52" s="423" t="str">
        <f t="shared" si="38"/>
        <v xml:space="preserve"> </v>
      </c>
    </row>
    <row r="53" spans="1:53" s="339" customFormat="1" ht="15" x14ac:dyDescent="0.2">
      <c r="A53" s="409"/>
      <c r="B53" s="409"/>
      <c r="C53" s="410">
        <f t="shared" si="22"/>
        <v>32</v>
      </c>
      <c r="D53" s="411"/>
      <c r="E53" s="411"/>
      <c r="F53" s="411"/>
      <c r="G53" s="410"/>
      <c r="H53" s="410"/>
      <c r="I53" s="413" t="str">
        <f t="shared" si="23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24"/>
        <v>-</v>
      </c>
      <c r="M53" s="415"/>
      <c r="N53" s="415"/>
      <c r="O53" s="160" t="str">
        <f t="shared" si="25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26"/>
        <v>OK</v>
      </c>
      <c r="AI53" s="22">
        <f t="shared" si="27"/>
        <v>0</v>
      </c>
      <c r="AJ53" s="22">
        <f t="shared" si="28"/>
        <v>0</v>
      </c>
      <c r="AK53" s="22">
        <f t="shared" si="29"/>
        <v>0</v>
      </c>
      <c r="AL53" s="22">
        <f t="shared" si="30"/>
        <v>0</v>
      </c>
      <c r="AM53" s="22">
        <f t="shared" si="31"/>
        <v>0</v>
      </c>
      <c r="AN53" s="22">
        <f t="shared" si="32"/>
        <v>0</v>
      </c>
      <c r="AO53" s="418" t="b">
        <f t="shared" si="33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34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35"/>
        <v>0</v>
      </c>
      <c r="AW53" s="67">
        <f t="shared" si="36"/>
        <v>0</v>
      </c>
      <c r="AX53" s="397">
        <f t="shared" si="37"/>
        <v>0</v>
      </c>
      <c r="AY53" s="32"/>
      <c r="AZ53" s="32"/>
      <c r="BA53" s="423" t="str">
        <f t="shared" si="38"/>
        <v xml:space="preserve"> </v>
      </c>
    </row>
    <row r="54" spans="1:53" s="339" customFormat="1" ht="15" x14ac:dyDescent="0.2">
      <c r="A54" s="409"/>
      <c r="B54" s="409"/>
      <c r="C54" s="410">
        <f t="shared" si="22"/>
        <v>33</v>
      </c>
      <c r="D54" s="411"/>
      <c r="E54" s="411"/>
      <c r="F54" s="411"/>
      <c r="G54" s="410"/>
      <c r="H54" s="410"/>
      <c r="I54" s="413" t="str">
        <f t="shared" si="23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24"/>
        <v>-</v>
      </c>
      <c r="M54" s="415"/>
      <c r="N54" s="415"/>
      <c r="O54" s="160" t="str">
        <f t="shared" si="25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26"/>
        <v>OK</v>
      </c>
      <c r="AI54" s="22">
        <f t="shared" si="27"/>
        <v>0</v>
      </c>
      <c r="AJ54" s="22">
        <f t="shared" si="28"/>
        <v>0</v>
      </c>
      <c r="AK54" s="22">
        <f t="shared" si="29"/>
        <v>0</v>
      </c>
      <c r="AL54" s="22">
        <f t="shared" si="30"/>
        <v>0</v>
      </c>
      <c r="AM54" s="22">
        <f t="shared" si="31"/>
        <v>0</v>
      </c>
      <c r="AN54" s="22">
        <f t="shared" si="32"/>
        <v>0</v>
      </c>
      <c r="AO54" s="418" t="b">
        <f t="shared" si="33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34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35"/>
        <v>0</v>
      </c>
      <c r="AW54" s="67">
        <f t="shared" si="36"/>
        <v>0</v>
      </c>
      <c r="AX54" s="397">
        <f t="shared" si="37"/>
        <v>0</v>
      </c>
      <c r="AY54" s="32"/>
      <c r="AZ54" s="32"/>
      <c r="BA54" s="423" t="str">
        <f t="shared" si="38"/>
        <v xml:space="preserve"> </v>
      </c>
    </row>
    <row r="55" spans="1:53" s="339" customFormat="1" ht="15" x14ac:dyDescent="0.2">
      <c r="A55" s="409"/>
      <c r="B55" s="409"/>
      <c r="C55" s="410">
        <f t="shared" si="22"/>
        <v>34</v>
      </c>
      <c r="D55" s="411"/>
      <c r="E55" s="411"/>
      <c r="F55" s="411"/>
      <c r="G55" s="410"/>
      <c r="H55" s="410"/>
      <c r="I55" s="413" t="str">
        <f t="shared" si="23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24"/>
        <v>-</v>
      </c>
      <c r="M55" s="415"/>
      <c r="N55" s="415"/>
      <c r="O55" s="160" t="str">
        <f t="shared" si="25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26"/>
        <v>OK</v>
      </c>
      <c r="AI55" s="22">
        <f t="shared" si="27"/>
        <v>0</v>
      </c>
      <c r="AJ55" s="22">
        <f t="shared" si="28"/>
        <v>0</v>
      </c>
      <c r="AK55" s="22">
        <f t="shared" si="29"/>
        <v>0</v>
      </c>
      <c r="AL55" s="22">
        <f t="shared" si="30"/>
        <v>0</v>
      </c>
      <c r="AM55" s="22">
        <f t="shared" si="31"/>
        <v>0</v>
      </c>
      <c r="AN55" s="22">
        <f t="shared" si="32"/>
        <v>0</v>
      </c>
      <c r="AO55" s="418" t="b">
        <f t="shared" si="33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34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35"/>
        <v>0</v>
      </c>
      <c r="AW55" s="67">
        <f t="shared" si="36"/>
        <v>0</v>
      </c>
      <c r="AX55" s="397">
        <f t="shared" si="37"/>
        <v>0</v>
      </c>
      <c r="AY55" s="32"/>
      <c r="AZ55" s="32"/>
      <c r="BA55" s="423" t="str">
        <f t="shared" si="38"/>
        <v xml:space="preserve"> </v>
      </c>
    </row>
    <row r="56" spans="1:53" s="339" customFormat="1" ht="15" x14ac:dyDescent="0.2">
      <c r="A56" s="409"/>
      <c r="B56" s="409"/>
      <c r="C56" s="410">
        <f t="shared" si="22"/>
        <v>35</v>
      </c>
      <c r="D56" s="411"/>
      <c r="E56" s="411"/>
      <c r="F56" s="411"/>
      <c r="G56" s="410"/>
      <c r="H56" s="410"/>
      <c r="I56" s="413" t="str">
        <f t="shared" si="23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24"/>
        <v>-</v>
      </c>
      <c r="M56" s="415"/>
      <c r="N56" s="415"/>
      <c r="O56" s="160" t="str">
        <f t="shared" si="25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26"/>
        <v>OK</v>
      </c>
      <c r="AI56" s="22">
        <f t="shared" si="27"/>
        <v>0</v>
      </c>
      <c r="AJ56" s="22">
        <f t="shared" si="28"/>
        <v>0</v>
      </c>
      <c r="AK56" s="22">
        <f t="shared" si="29"/>
        <v>0</v>
      </c>
      <c r="AL56" s="22">
        <f t="shared" si="30"/>
        <v>0</v>
      </c>
      <c r="AM56" s="22">
        <f t="shared" si="31"/>
        <v>0</v>
      </c>
      <c r="AN56" s="22">
        <f t="shared" si="32"/>
        <v>0</v>
      </c>
      <c r="AO56" s="418" t="b">
        <f t="shared" si="33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34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35"/>
        <v>0</v>
      </c>
      <c r="AW56" s="67">
        <f t="shared" si="36"/>
        <v>0</v>
      </c>
      <c r="AX56" s="397">
        <f t="shared" si="37"/>
        <v>0</v>
      </c>
      <c r="AY56" s="32"/>
      <c r="AZ56" s="32"/>
      <c r="BA56" s="423" t="str">
        <f t="shared" si="38"/>
        <v xml:space="preserve"> </v>
      </c>
    </row>
    <row r="57" spans="1:53" s="339" customFormat="1" ht="15" x14ac:dyDescent="0.2">
      <c r="A57" s="409"/>
      <c r="B57" s="409"/>
      <c r="C57" s="410">
        <f t="shared" si="22"/>
        <v>36</v>
      </c>
      <c r="D57" s="411"/>
      <c r="E57" s="411"/>
      <c r="F57" s="411"/>
      <c r="G57" s="410"/>
      <c r="H57" s="410"/>
      <c r="I57" s="413" t="str">
        <f t="shared" si="23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24"/>
        <v>-</v>
      </c>
      <c r="M57" s="415"/>
      <c r="N57" s="415"/>
      <c r="O57" s="160" t="str">
        <f t="shared" si="25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26"/>
        <v>OK</v>
      </c>
      <c r="AI57" s="22">
        <f t="shared" si="27"/>
        <v>0</v>
      </c>
      <c r="AJ57" s="22">
        <f t="shared" si="28"/>
        <v>0</v>
      </c>
      <c r="AK57" s="22">
        <f t="shared" si="29"/>
        <v>0</v>
      </c>
      <c r="AL57" s="22">
        <f t="shared" si="30"/>
        <v>0</v>
      </c>
      <c r="AM57" s="22">
        <f t="shared" si="31"/>
        <v>0</v>
      </c>
      <c r="AN57" s="22">
        <f t="shared" si="32"/>
        <v>0</v>
      </c>
      <c r="AO57" s="418" t="b">
        <f t="shared" si="33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34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35"/>
        <v>0</v>
      </c>
      <c r="AW57" s="67">
        <f t="shared" si="36"/>
        <v>0</v>
      </c>
      <c r="AX57" s="397">
        <f t="shared" si="37"/>
        <v>0</v>
      </c>
      <c r="AY57" s="32"/>
      <c r="AZ57" s="32"/>
      <c r="BA57" s="423" t="str">
        <f t="shared" si="38"/>
        <v xml:space="preserve"> </v>
      </c>
    </row>
    <row r="58" spans="1:53" s="339" customFormat="1" ht="15" x14ac:dyDescent="0.2">
      <c r="A58" s="409"/>
      <c r="B58" s="409"/>
      <c r="C58" s="410">
        <f t="shared" si="22"/>
        <v>37</v>
      </c>
      <c r="D58" s="411"/>
      <c r="E58" s="411"/>
      <c r="F58" s="411"/>
      <c r="G58" s="410"/>
      <c r="H58" s="410"/>
      <c r="I58" s="413" t="str">
        <f t="shared" si="23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24"/>
        <v>-</v>
      </c>
      <c r="M58" s="415"/>
      <c r="N58" s="415"/>
      <c r="O58" s="160" t="str">
        <f t="shared" si="25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26"/>
        <v>OK</v>
      </c>
      <c r="AI58" s="22">
        <f t="shared" si="27"/>
        <v>0</v>
      </c>
      <c r="AJ58" s="22">
        <f t="shared" si="28"/>
        <v>0</v>
      </c>
      <c r="AK58" s="22">
        <f t="shared" si="29"/>
        <v>0</v>
      </c>
      <c r="AL58" s="22">
        <f t="shared" si="30"/>
        <v>0</v>
      </c>
      <c r="AM58" s="22">
        <f t="shared" si="31"/>
        <v>0</v>
      </c>
      <c r="AN58" s="22">
        <f t="shared" si="32"/>
        <v>0</v>
      </c>
      <c r="AO58" s="418" t="b">
        <f t="shared" si="33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34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35"/>
        <v>0</v>
      </c>
      <c r="AW58" s="67">
        <f t="shared" si="36"/>
        <v>0</v>
      </c>
      <c r="AX58" s="397">
        <f t="shared" si="37"/>
        <v>0</v>
      </c>
      <c r="AY58" s="32"/>
      <c r="AZ58" s="32"/>
      <c r="BA58" s="423" t="str">
        <f t="shared" si="38"/>
        <v xml:space="preserve"> </v>
      </c>
    </row>
    <row r="59" spans="1:53" s="339" customFormat="1" ht="15" x14ac:dyDescent="0.2">
      <c r="A59" s="409"/>
      <c r="B59" s="409"/>
      <c r="C59" s="410">
        <f t="shared" si="22"/>
        <v>38</v>
      </c>
      <c r="D59" s="411"/>
      <c r="E59" s="411"/>
      <c r="F59" s="411"/>
      <c r="G59" s="410"/>
      <c r="H59" s="410"/>
      <c r="I59" s="413" t="str">
        <f t="shared" si="23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24"/>
        <v>-</v>
      </c>
      <c r="M59" s="415"/>
      <c r="N59" s="415"/>
      <c r="O59" s="160" t="str">
        <f t="shared" si="25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26"/>
        <v>OK</v>
      </c>
      <c r="AI59" s="22">
        <f t="shared" si="27"/>
        <v>0</v>
      </c>
      <c r="AJ59" s="22">
        <f t="shared" si="28"/>
        <v>0</v>
      </c>
      <c r="AK59" s="22">
        <f t="shared" si="29"/>
        <v>0</v>
      </c>
      <c r="AL59" s="22">
        <f t="shared" si="30"/>
        <v>0</v>
      </c>
      <c r="AM59" s="22">
        <f t="shared" si="31"/>
        <v>0</v>
      </c>
      <c r="AN59" s="22">
        <f t="shared" si="32"/>
        <v>0</v>
      </c>
      <c r="AO59" s="418" t="b">
        <f t="shared" si="33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34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35"/>
        <v>0</v>
      </c>
      <c r="AW59" s="67">
        <f t="shared" si="36"/>
        <v>0</v>
      </c>
      <c r="AX59" s="397">
        <f t="shared" si="37"/>
        <v>0</v>
      </c>
      <c r="AY59" s="32"/>
      <c r="AZ59" s="32"/>
      <c r="BA59" s="423" t="str">
        <f t="shared" si="38"/>
        <v xml:space="preserve"> </v>
      </c>
    </row>
    <row r="60" spans="1:53" s="339" customFormat="1" ht="15" x14ac:dyDescent="0.2">
      <c r="A60" s="409"/>
      <c r="B60" s="409"/>
      <c r="C60" s="410">
        <f t="shared" si="22"/>
        <v>39</v>
      </c>
      <c r="D60" s="411"/>
      <c r="E60" s="411"/>
      <c r="F60" s="411"/>
      <c r="G60" s="410"/>
      <c r="H60" s="410"/>
      <c r="I60" s="413" t="str">
        <f t="shared" si="23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24"/>
        <v>-</v>
      </c>
      <c r="M60" s="415"/>
      <c r="N60" s="415"/>
      <c r="O60" s="160" t="str">
        <f t="shared" si="25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26"/>
        <v>OK</v>
      </c>
      <c r="AI60" s="22">
        <f t="shared" si="27"/>
        <v>0</v>
      </c>
      <c r="AJ60" s="22">
        <f t="shared" si="28"/>
        <v>0</v>
      </c>
      <c r="AK60" s="22">
        <f t="shared" si="29"/>
        <v>0</v>
      </c>
      <c r="AL60" s="22">
        <f t="shared" si="30"/>
        <v>0</v>
      </c>
      <c r="AM60" s="22">
        <f t="shared" si="31"/>
        <v>0</v>
      </c>
      <c r="AN60" s="22">
        <f t="shared" si="32"/>
        <v>0</v>
      </c>
      <c r="AO60" s="418" t="b">
        <f t="shared" si="33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34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35"/>
        <v>0</v>
      </c>
      <c r="AW60" s="67">
        <f t="shared" si="36"/>
        <v>0</v>
      </c>
      <c r="AX60" s="397">
        <f t="shared" si="37"/>
        <v>0</v>
      </c>
      <c r="AY60" s="32"/>
      <c r="AZ60" s="32"/>
      <c r="BA60" s="423" t="str">
        <f t="shared" si="38"/>
        <v xml:space="preserve"> </v>
      </c>
    </row>
    <row r="61" spans="1:53" s="339" customFormat="1" ht="15" x14ac:dyDescent="0.2">
      <c r="A61" s="409"/>
      <c r="B61" s="409"/>
      <c r="C61" s="410">
        <f t="shared" si="22"/>
        <v>40</v>
      </c>
      <c r="D61" s="411"/>
      <c r="E61" s="411"/>
      <c r="F61" s="411"/>
      <c r="G61" s="410"/>
      <c r="H61" s="410"/>
      <c r="I61" s="413" t="str">
        <f t="shared" si="23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24"/>
        <v>-</v>
      </c>
      <c r="M61" s="415"/>
      <c r="N61" s="415"/>
      <c r="O61" s="160" t="str">
        <f t="shared" si="25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26"/>
        <v>OK</v>
      </c>
      <c r="AI61" s="22">
        <f t="shared" si="27"/>
        <v>0</v>
      </c>
      <c r="AJ61" s="22">
        <f t="shared" si="28"/>
        <v>0</v>
      </c>
      <c r="AK61" s="22">
        <f t="shared" si="29"/>
        <v>0</v>
      </c>
      <c r="AL61" s="22">
        <f t="shared" si="30"/>
        <v>0</v>
      </c>
      <c r="AM61" s="22">
        <f t="shared" si="31"/>
        <v>0</v>
      </c>
      <c r="AN61" s="22">
        <f t="shared" si="32"/>
        <v>0</v>
      </c>
      <c r="AO61" s="418" t="b">
        <f t="shared" si="33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34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35"/>
        <v>0</v>
      </c>
      <c r="AW61" s="67">
        <f t="shared" si="36"/>
        <v>0</v>
      </c>
      <c r="AX61" s="397">
        <f t="shared" si="37"/>
        <v>0</v>
      </c>
      <c r="AY61" s="32"/>
      <c r="AZ61" s="32"/>
      <c r="BA61" s="423" t="str">
        <f t="shared" si="38"/>
        <v xml:space="preserve"> </v>
      </c>
    </row>
    <row r="62" spans="1:53" s="339" customFormat="1" ht="15" x14ac:dyDescent="0.2">
      <c r="A62" s="409"/>
      <c r="B62" s="409"/>
      <c r="C62" s="410">
        <f t="shared" si="22"/>
        <v>41</v>
      </c>
      <c r="D62" s="411"/>
      <c r="E62" s="411"/>
      <c r="F62" s="411"/>
      <c r="G62" s="410"/>
      <c r="H62" s="410"/>
      <c r="I62" s="413" t="str">
        <f t="shared" si="23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24"/>
        <v>-</v>
      </c>
      <c r="M62" s="415"/>
      <c r="N62" s="415"/>
      <c r="O62" s="160" t="str">
        <f t="shared" si="25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26"/>
        <v>OK</v>
      </c>
      <c r="AI62" s="22">
        <f t="shared" si="27"/>
        <v>0</v>
      </c>
      <c r="AJ62" s="22">
        <f t="shared" si="28"/>
        <v>0</v>
      </c>
      <c r="AK62" s="22">
        <f t="shared" si="29"/>
        <v>0</v>
      </c>
      <c r="AL62" s="22">
        <f t="shared" si="30"/>
        <v>0</v>
      </c>
      <c r="AM62" s="22">
        <f t="shared" si="31"/>
        <v>0</v>
      </c>
      <c r="AN62" s="22">
        <f t="shared" si="32"/>
        <v>0</v>
      </c>
      <c r="AO62" s="418" t="b">
        <f t="shared" si="33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34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35"/>
        <v>0</v>
      </c>
      <c r="AW62" s="67">
        <f t="shared" si="36"/>
        <v>0</v>
      </c>
      <c r="AX62" s="397">
        <f t="shared" si="37"/>
        <v>0</v>
      </c>
      <c r="AY62" s="32"/>
      <c r="AZ62" s="32"/>
      <c r="BA62" s="423" t="str">
        <f t="shared" si="38"/>
        <v xml:space="preserve"> </v>
      </c>
    </row>
    <row r="63" spans="1:53" s="339" customFormat="1" ht="15" x14ac:dyDescent="0.2">
      <c r="A63" s="409"/>
      <c r="B63" s="409"/>
      <c r="C63" s="410">
        <f t="shared" si="22"/>
        <v>42</v>
      </c>
      <c r="D63" s="411"/>
      <c r="E63" s="411"/>
      <c r="F63" s="411"/>
      <c r="G63" s="410"/>
      <c r="H63" s="410"/>
      <c r="I63" s="413" t="str">
        <f t="shared" si="23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24"/>
        <v>-</v>
      </c>
      <c r="M63" s="415"/>
      <c r="N63" s="415"/>
      <c r="O63" s="160" t="str">
        <f t="shared" si="25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26"/>
        <v>OK</v>
      </c>
      <c r="AI63" s="22">
        <f t="shared" si="27"/>
        <v>0</v>
      </c>
      <c r="AJ63" s="22">
        <f t="shared" si="28"/>
        <v>0</v>
      </c>
      <c r="AK63" s="22">
        <f t="shared" si="29"/>
        <v>0</v>
      </c>
      <c r="AL63" s="22">
        <f t="shared" si="30"/>
        <v>0</v>
      </c>
      <c r="AM63" s="22">
        <f t="shared" si="31"/>
        <v>0</v>
      </c>
      <c r="AN63" s="22">
        <f t="shared" si="32"/>
        <v>0</v>
      </c>
      <c r="AO63" s="418" t="b">
        <f t="shared" si="33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34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35"/>
        <v>0</v>
      </c>
      <c r="AW63" s="67">
        <f t="shared" si="36"/>
        <v>0</v>
      </c>
      <c r="AX63" s="397">
        <f t="shared" si="37"/>
        <v>0</v>
      </c>
      <c r="AY63" s="32"/>
      <c r="AZ63" s="32"/>
      <c r="BA63" s="423" t="str">
        <f t="shared" si="38"/>
        <v xml:space="preserve"> </v>
      </c>
    </row>
    <row r="64" spans="1:53" s="339" customFormat="1" ht="15" x14ac:dyDescent="0.2">
      <c r="A64" s="409"/>
      <c r="B64" s="409"/>
      <c r="C64" s="410">
        <f t="shared" si="22"/>
        <v>43</v>
      </c>
      <c r="D64" s="411"/>
      <c r="E64" s="411"/>
      <c r="F64" s="411"/>
      <c r="G64" s="410"/>
      <c r="H64" s="410"/>
      <c r="I64" s="413" t="str">
        <f t="shared" si="23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24"/>
        <v>-</v>
      </c>
      <c r="M64" s="415"/>
      <c r="N64" s="415"/>
      <c r="O64" s="160" t="str">
        <f t="shared" si="25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26"/>
        <v>OK</v>
      </c>
      <c r="AI64" s="22">
        <f t="shared" si="27"/>
        <v>0</v>
      </c>
      <c r="AJ64" s="22">
        <f t="shared" si="28"/>
        <v>0</v>
      </c>
      <c r="AK64" s="22">
        <f t="shared" si="29"/>
        <v>0</v>
      </c>
      <c r="AL64" s="22">
        <f t="shared" si="30"/>
        <v>0</v>
      </c>
      <c r="AM64" s="22">
        <f t="shared" si="31"/>
        <v>0</v>
      </c>
      <c r="AN64" s="22">
        <f t="shared" si="32"/>
        <v>0</v>
      </c>
      <c r="AO64" s="418" t="b">
        <f t="shared" si="33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34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35"/>
        <v>0</v>
      </c>
      <c r="AW64" s="67">
        <f t="shared" si="36"/>
        <v>0</v>
      </c>
      <c r="AX64" s="397">
        <f t="shared" si="37"/>
        <v>0</v>
      </c>
      <c r="AY64" s="32"/>
      <c r="AZ64" s="32"/>
      <c r="BA64" s="423" t="str">
        <f t="shared" si="38"/>
        <v xml:space="preserve"> </v>
      </c>
    </row>
    <row r="65" spans="1:53" s="339" customFormat="1" ht="15" x14ac:dyDescent="0.2">
      <c r="A65" s="409"/>
      <c r="B65" s="409"/>
      <c r="C65" s="410">
        <f t="shared" si="22"/>
        <v>44</v>
      </c>
      <c r="D65" s="411"/>
      <c r="E65" s="411"/>
      <c r="F65" s="411"/>
      <c r="G65" s="410"/>
      <c r="H65" s="410"/>
      <c r="I65" s="413" t="str">
        <f t="shared" si="23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24"/>
        <v>-</v>
      </c>
      <c r="M65" s="415"/>
      <c r="N65" s="415"/>
      <c r="O65" s="160" t="str">
        <f t="shared" si="25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26"/>
        <v>OK</v>
      </c>
      <c r="AI65" s="22">
        <f t="shared" si="27"/>
        <v>0</v>
      </c>
      <c r="AJ65" s="22">
        <f t="shared" si="28"/>
        <v>0</v>
      </c>
      <c r="AK65" s="22">
        <f t="shared" si="29"/>
        <v>0</v>
      </c>
      <c r="AL65" s="22">
        <f t="shared" si="30"/>
        <v>0</v>
      </c>
      <c r="AM65" s="22">
        <f t="shared" si="31"/>
        <v>0</v>
      </c>
      <c r="AN65" s="22">
        <f t="shared" si="32"/>
        <v>0</v>
      </c>
      <c r="AO65" s="418" t="b">
        <f t="shared" si="33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34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35"/>
        <v>0</v>
      </c>
      <c r="AW65" s="67">
        <f t="shared" si="36"/>
        <v>0</v>
      </c>
      <c r="AX65" s="397">
        <f t="shared" si="37"/>
        <v>0</v>
      </c>
      <c r="AY65" s="32"/>
      <c r="AZ65" s="32"/>
      <c r="BA65" s="423" t="str">
        <f t="shared" si="38"/>
        <v xml:space="preserve"> </v>
      </c>
    </row>
    <row r="66" spans="1:53" s="339" customFormat="1" ht="15" x14ac:dyDescent="0.2">
      <c r="A66" s="409"/>
      <c r="B66" s="409"/>
      <c r="C66" s="410">
        <f t="shared" si="22"/>
        <v>45</v>
      </c>
      <c r="D66" s="411"/>
      <c r="E66" s="411"/>
      <c r="F66" s="411"/>
      <c r="G66" s="410"/>
      <c r="H66" s="410"/>
      <c r="I66" s="413" t="str">
        <f t="shared" si="23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24"/>
        <v>-</v>
      </c>
      <c r="M66" s="415"/>
      <c r="N66" s="415"/>
      <c r="O66" s="160" t="str">
        <f t="shared" si="25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26"/>
        <v>OK</v>
      </c>
      <c r="AI66" s="22">
        <f t="shared" si="27"/>
        <v>0</v>
      </c>
      <c r="AJ66" s="22">
        <f t="shared" si="28"/>
        <v>0</v>
      </c>
      <c r="AK66" s="22">
        <f t="shared" si="29"/>
        <v>0</v>
      </c>
      <c r="AL66" s="22">
        <f t="shared" si="30"/>
        <v>0</v>
      </c>
      <c r="AM66" s="22">
        <f t="shared" si="31"/>
        <v>0</v>
      </c>
      <c r="AN66" s="22">
        <f t="shared" si="32"/>
        <v>0</v>
      </c>
      <c r="AO66" s="418" t="b">
        <f t="shared" si="33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34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35"/>
        <v>0</v>
      </c>
      <c r="AW66" s="67">
        <f t="shared" si="36"/>
        <v>0</v>
      </c>
      <c r="AX66" s="397">
        <f t="shared" si="37"/>
        <v>0</v>
      </c>
      <c r="AY66" s="32"/>
      <c r="AZ66" s="32"/>
      <c r="BA66" s="423" t="str">
        <f t="shared" si="38"/>
        <v xml:space="preserve"> </v>
      </c>
    </row>
    <row r="67" spans="1:53" s="339" customFormat="1" ht="15" x14ac:dyDescent="0.2">
      <c r="A67" s="409"/>
      <c r="B67" s="409"/>
      <c r="C67" s="410">
        <f t="shared" si="22"/>
        <v>46</v>
      </c>
      <c r="D67" s="411"/>
      <c r="E67" s="411"/>
      <c r="F67" s="411"/>
      <c r="G67" s="410"/>
      <c r="H67" s="410"/>
      <c r="I67" s="413" t="str">
        <f t="shared" si="23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24"/>
        <v>-</v>
      </c>
      <c r="M67" s="415"/>
      <c r="N67" s="415"/>
      <c r="O67" s="160" t="str">
        <f t="shared" si="25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26"/>
        <v>OK</v>
      </c>
      <c r="AI67" s="22">
        <f t="shared" si="27"/>
        <v>0</v>
      </c>
      <c r="AJ67" s="22">
        <f t="shared" si="28"/>
        <v>0</v>
      </c>
      <c r="AK67" s="22">
        <f t="shared" si="29"/>
        <v>0</v>
      </c>
      <c r="AL67" s="22">
        <f t="shared" si="30"/>
        <v>0</v>
      </c>
      <c r="AM67" s="22">
        <f t="shared" si="31"/>
        <v>0</v>
      </c>
      <c r="AN67" s="22">
        <f t="shared" si="32"/>
        <v>0</v>
      </c>
      <c r="AO67" s="418" t="b">
        <f t="shared" si="33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34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35"/>
        <v>0</v>
      </c>
      <c r="AW67" s="67">
        <f t="shared" si="36"/>
        <v>0</v>
      </c>
      <c r="AX67" s="397">
        <f t="shared" si="37"/>
        <v>0</v>
      </c>
      <c r="AY67" s="32"/>
      <c r="AZ67" s="32"/>
      <c r="BA67" s="423" t="str">
        <f t="shared" si="38"/>
        <v xml:space="preserve"> </v>
      </c>
    </row>
    <row r="68" spans="1:53" s="339" customFormat="1" ht="15" x14ac:dyDescent="0.2">
      <c r="A68" s="409"/>
      <c r="B68" s="409"/>
      <c r="C68" s="410">
        <f t="shared" si="22"/>
        <v>47</v>
      </c>
      <c r="D68" s="411"/>
      <c r="E68" s="411"/>
      <c r="F68" s="411"/>
      <c r="G68" s="410"/>
      <c r="H68" s="410"/>
      <c r="I68" s="413" t="str">
        <f t="shared" si="23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24"/>
        <v>-</v>
      </c>
      <c r="M68" s="415"/>
      <c r="N68" s="415"/>
      <c r="O68" s="160" t="str">
        <f t="shared" si="25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26"/>
        <v>OK</v>
      </c>
      <c r="AI68" s="22">
        <f t="shared" si="27"/>
        <v>0</v>
      </c>
      <c r="AJ68" s="22">
        <f t="shared" si="28"/>
        <v>0</v>
      </c>
      <c r="AK68" s="22">
        <f t="shared" si="29"/>
        <v>0</v>
      </c>
      <c r="AL68" s="22">
        <f t="shared" si="30"/>
        <v>0</v>
      </c>
      <c r="AM68" s="22">
        <f t="shared" si="31"/>
        <v>0</v>
      </c>
      <c r="AN68" s="22">
        <f t="shared" si="32"/>
        <v>0</v>
      </c>
      <c r="AO68" s="418" t="b">
        <f t="shared" si="33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34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35"/>
        <v>0</v>
      </c>
      <c r="AW68" s="67">
        <f t="shared" si="36"/>
        <v>0</v>
      </c>
      <c r="AX68" s="397">
        <f t="shared" si="37"/>
        <v>0</v>
      </c>
      <c r="AY68" s="32"/>
      <c r="AZ68" s="32"/>
      <c r="BA68" s="423" t="str">
        <f t="shared" si="38"/>
        <v xml:space="preserve"> </v>
      </c>
    </row>
    <row r="69" spans="1:53" s="339" customFormat="1" ht="15" x14ac:dyDescent="0.2">
      <c r="A69" s="409"/>
      <c r="B69" s="409"/>
      <c r="C69" s="410">
        <f t="shared" si="22"/>
        <v>48</v>
      </c>
      <c r="D69" s="411"/>
      <c r="E69" s="411"/>
      <c r="F69" s="411"/>
      <c r="G69" s="410"/>
      <c r="H69" s="410"/>
      <c r="I69" s="413" t="str">
        <f t="shared" si="23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24"/>
        <v>-</v>
      </c>
      <c r="M69" s="415"/>
      <c r="N69" s="415"/>
      <c r="O69" s="160" t="str">
        <f t="shared" si="25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26"/>
        <v>OK</v>
      </c>
      <c r="AI69" s="22">
        <f t="shared" si="27"/>
        <v>0</v>
      </c>
      <c r="AJ69" s="22">
        <f t="shared" si="28"/>
        <v>0</v>
      </c>
      <c r="AK69" s="22">
        <f t="shared" si="29"/>
        <v>0</v>
      </c>
      <c r="AL69" s="22">
        <f t="shared" si="30"/>
        <v>0</v>
      </c>
      <c r="AM69" s="22">
        <f t="shared" si="31"/>
        <v>0</v>
      </c>
      <c r="AN69" s="22">
        <f t="shared" si="32"/>
        <v>0</v>
      </c>
      <c r="AO69" s="418" t="b">
        <f t="shared" si="33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34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35"/>
        <v>0</v>
      </c>
      <c r="AW69" s="67">
        <f t="shared" si="36"/>
        <v>0</v>
      </c>
      <c r="AX69" s="397">
        <f t="shared" si="37"/>
        <v>0</v>
      </c>
      <c r="AY69" s="32"/>
      <c r="AZ69" s="32"/>
      <c r="BA69" s="423" t="str">
        <f t="shared" si="38"/>
        <v xml:space="preserve"> </v>
      </c>
    </row>
    <row r="70" spans="1:53" s="339" customFormat="1" ht="15" x14ac:dyDescent="0.2">
      <c r="A70" s="32"/>
      <c r="B70" s="32"/>
      <c r="C70" s="410">
        <f t="shared" si="22"/>
        <v>49</v>
      </c>
      <c r="D70" s="424"/>
      <c r="E70" s="424"/>
      <c r="F70" s="424"/>
      <c r="G70" s="410"/>
      <c r="H70" s="410"/>
      <c r="I70" s="413" t="str">
        <f t="shared" si="23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24"/>
        <v>-</v>
      </c>
      <c r="M70" s="415"/>
      <c r="N70" s="415"/>
      <c r="O70" s="160" t="str">
        <f t="shared" si="25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26"/>
        <v>OK</v>
      </c>
      <c r="AI70" s="22">
        <f t="shared" si="27"/>
        <v>0</v>
      </c>
      <c r="AJ70" s="22">
        <f t="shared" si="28"/>
        <v>0</v>
      </c>
      <c r="AK70" s="22">
        <f t="shared" si="29"/>
        <v>0</v>
      </c>
      <c r="AL70" s="22">
        <f t="shared" si="30"/>
        <v>0</v>
      </c>
      <c r="AM70" s="22">
        <f t="shared" si="31"/>
        <v>0</v>
      </c>
      <c r="AN70" s="22">
        <f t="shared" si="32"/>
        <v>0</v>
      </c>
      <c r="AO70" s="418" t="b">
        <f t="shared" si="33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34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35"/>
        <v>0</v>
      </c>
      <c r="AW70" s="67">
        <f t="shared" si="36"/>
        <v>0</v>
      </c>
      <c r="AX70" s="397">
        <f t="shared" si="37"/>
        <v>0</v>
      </c>
      <c r="AY70" s="32"/>
      <c r="AZ70" s="32"/>
      <c r="BA70" s="423" t="str">
        <f t="shared" si="38"/>
        <v xml:space="preserve"> </v>
      </c>
    </row>
    <row r="71" spans="1:53" s="339" customFormat="1" ht="15" x14ac:dyDescent="0.2">
      <c r="A71" s="32"/>
      <c r="B71" s="32"/>
      <c r="C71" s="410">
        <f t="shared" si="22"/>
        <v>50</v>
      </c>
      <c r="D71" s="424"/>
      <c r="E71" s="424"/>
      <c r="F71" s="424"/>
      <c r="G71" s="410"/>
      <c r="H71" s="410"/>
      <c r="I71" s="413" t="str">
        <f t="shared" si="23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24"/>
        <v>-</v>
      </c>
      <c r="M71" s="415"/>
      <c r="N71" s="415"/>
      <c r="O71" s="160" t="str">
        <f t="shared" si="25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26"/>
        <v>OK</v>
      </c>
      <c r="AI71" s="22">
        <f t="shared" si="27"/>
        <v>0</v>
      </c>
      <c r="AJ71" s="22">
        <f t="shared" si="28"/>
        <v>0</v>
      </c>
      <c r="AK71" s="22">
        <f t="shared" si="29"/>
        <v>0</v>
      </c>
      <c r="AL71" s="22">
        <f t="shared" si="30"/>
        <v>0</v>
      </c>
      <c r="AM71" s="22">
        <f t="shared" si="31"/>
        <v>0</v>
      </c>
      <c r="AN71" s="22">
        <f t="shared" si="32"/>
        <v>0</v>
      </c>
      <c r="AO71" s="418" t="b">
        <f t="shared" si="33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34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35"/>
        <v>0</v>
      </c>
      <c r="AW71" s="67">
        <f t="shared" si="36"/>
        <v>0</v>
      </c>
      <c r="AX71" s="397">
        <f t="shared" si="37"/>
        <v>0</v>
      </c>
      <c r="AY71" s="32"/>
      <c r="AZ71" s="32"/>
      <c r="BA71" s="423" t="str">
        <f t="shared" si="38"/>
        <v xml:space="preserve"> </v>
      </c>
    </row>
    <row r="72" spans="1:53" s="339" customFormat="1" ht="15" x14ac:dyDescent="0.2">
      <c r="A72" s="32"/>
      <c r="B72" s="32"/>
      <c r="C72" s="410">
        <f t="shared" si="22"/>
        <v>51</v>
      </c>
      <c r="D72" s="424"/>
      <c r="E72" s="424"/>
      <c r="F72" s="424"/>
      <c r="G72" s="410"/>
      <c r="H72" s="410"/>
      <c r="I72" s="413" t="str">
        <f t="shared" si="23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24"/>
        <v>-</v>
      </c>
      <c r="M72" s="415"/>
      <c r="N72" s="415"/>
      <c r="O72" s="160" t="str">
        <f t="shared" si="25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26"/>
        <v>OK</v>
      </c>
      <c r="AI72" s="22">
        <f t="shared" si="27"/>
        <v>0</v>
      </c>
      <c r="AJ72" s="22">
        <f t="shared" si="28"/>
        <v>0</v>
      </c>
      <c r="AK72" s="22">
        <f t="shared" si="29"/>
        <v>0</v>
      </c>
      <c r="AL72" s="22">
        <f t="shared" si="30"/>
        <v>0</v>
      </c>
      <c r="AM72" s="22">
        <f t="shared" si="31"/>
        <v>0</v>
      </c>
      <c r="AN72" s="22">
        <f t="shared" si="32"/>
        <v>0</v>
      </c>
      <c r="AO72" s="418" t="b">
        <f t="shared" si="33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34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35"/>
        <v>0</v>
      </c>
      <c r="AW72" s="67">
        <f t="shared" si="36"/>
        <v>0</v>
      </c>
      <c r="AX72" s="397">
        <f t="shared" si="37"/>
        <v>0</v>
      </c>
      <c r="AY72" s="32"/>
      <c r="AZ72" s="32"/>
      <c r="BA72" s="423" t="str">
        <f t="shared" si="38"/>
        <v xml:space="preserve"> </v>
      </c>
    </row>
    <row r="73" spans="1:53" s="339" customFormat="1" ht="15" x14ac:dyDescent="0.2">
      <c r="A73" s="32"/>
      <c r="B73" s="32"/>
      <c r="C73" s="410">
        <f t="shared" si="22"/>
        <v>52</v>
      </c>
      <c r="D73" s="424"/>
      <c r="E73" s="424"/>
      <c r="F73" s="424"/>
      <c r="G73" s="410"/>
      <c r="H73" s="410"/>
      <c r="I73" s="413" t="str">
        <f t="shared" si="23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24"/>
        <v>-</v>
      </c>
      <c r="M73" s="415"/>
      <c r="N73" s="415"/>
      <c r="O73" s="160" t="str">
        <f t="shared" si="25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26"/>
        <v>OK</v>
      </c>
      <c r="AI73" s="22">
        <f t="shared" si="27"/>
        <v>0</v>
      </c>
      <c r="AJ73" s="22">
        <f t="shared" si="28"/>
        <v>0</v>
      </c>
      <c r="AK73" s="22">
        <f t="shared" si="29"/>
        <v>0</v>
      </c>
      <c r="AL73" s="22">
        <f t="shared" si="30"/>
        <v>0</v>
      </c>
      <c r="AM73" s="22">
        <f t="shared" si="31"/>
        <v>0</v>
      </c>
      <c r="AN73" s="22">
        <f t="shared" si="32"/>
        <v>0</v>
      </c>
      <c r="AO73" s="418" t="b">
        <f t="shared" si="33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34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35"/>
        <v>0</v>
      </c>
      <c r="AW73" s="67">
        <f t="shared" si="36"/>
        <v>0</v>
      </c>
      <c r="AX73" s="397">
        <f t="shared" si="37"/>
        <v>0</v>
      </c>
      <c r="AY73" s="32"/>
      <c r="AZ73" s="32"/>
      <c r="BA73" s="423" t="str">
        <f t="shared" si="38"/>
        <v xml:space="preserve"> </v>
      </c>
    </row>
    <row r="74" spans="1:53" s="339" customFormat="1" ht="15" x14ac:dyDescent="0.2">
      <c r="A74" s="32"/>
      <c r="B74" s="32"/>
      <c r="C74" s="410">
        <f t="shared" si="22"/>
        <v>53</v>
      </c>
      <c r="D74" s="424"/>
      <c r="E74" s="424"/>
      <c r="F74" s="424"/>
      <c r="G74" s="410"/>
      <c r="H74" s="410"/>
      <c r="I74" s="413" t="str">
        <f t="shared" si="23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24"/>
        <v>-</v>
      </c>
      <c r="M74" s="415"/>
      <c r="N74" s="415"/>
      <c r="O74" s="160" t="str">
        <f t="shared" si="25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26"/>
        <v>OK</v>
      </c>
      <c r="AI74" s="22">
        <f t="shared" si="27"/>
        <v>0</v>
      </c>
      <c r="AJ74" s="22">
        <f t="shared" si="28"/>
        <v>0</v>
      </c>
      <c r="AK74" s="22">
        <f t="shared" si="29"/>
        <v>0</v>
      </c>
      <c r="AL74" s="22">
        <f t="shared" si="30"/>
        <v>0</v>
      </c>
      <c r="AM74" s="22">
        <f t="shared" si="31"/>
        <v>0</v>
      </c>
      <c r="AN74" s="22">
        <f t="shared" si="32"/>
        <v>0</v>
      </c>
      <c r="AO74" s="418" t="b">
        <f t="shared" si="33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34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35"/>
        <v>0</v>
      </c>
      <c r="AW74" s="67">
        <f t="shared" si="36"/>
        <v>0</v>
      </c>
      <c r="AX74" s="397">
        <f t="shared" si="37"/>
        <v>0</v>
      </c>
      <c r="AY74" s="32"/>
      <c r="AZ74" s="32"/>
      <c r="BA74" s="423" t="str">
        <f t="shared" si="38"/>
        <v xml:space="preserve"> </v>
      </c>
    </row>
    <row r="75" spans="1:53" s="339" customFormat="1" ht="15" x14ac:dyDescent="0.2">
      <c r="A75" s="32"/>
      <c r="B75" s="32"/>
      <c r="C75" s="410">
        <f t="shared" si="22"/>
        <v>54</v>
      </c>
      <c r="D75" s="424"/>
      <c r="E75" s="424"/>
      <c r="F75" s="424"/>
      <c r="G75" s="410"/>
      <c r="H75" s="410"/>
      <c r="I75" s="413" t="str">
        <f t="shared" si="23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24"/>
        <v>-</v>
      </c>
      <c r="M75" s="415"/>
      <c r="N75" s="415"/>
      <c r="O75" s="160" t="str">
        <f t="shared" si="25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26"/>
        <v>OK</v>
      </c>
      <c r="AI75" s="22">
        <f t="shared" si="27"/>
        <v>0</v>
      </c>
      <c r="AJ75" s="22">
        <f t="shared" si="28"/>
        <v>0</v>
      </c>
      <c r="AK75" s="22">
        <f t="shared" si="29"/>
        <v>0</v>
      </c>
      <c r="AL75" s="22">
        <f t="shared" si="30"/>
        <v>0</v>
      </c>
      <c r="AM75" s="22">
        <f t="shared" si="31"/>
        <v>0</v>
      </c>
      <c r="AN75" s="22">
        <f t="shared" si="32"/>
        <v>0</v>
      </c>
      <c r="AO75" s="418" t="b">
        <f t="shared" si="33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34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35"/>
        <v>0</v>
      </c>
      <c r="AW75" s="67">
        <f t="shared" si="36"/>
        <v>0</v>
      </c>
      <c r="AX75" s="397">
        <f t="shared" si="37"/>
        <v>0</v>
      </c>
      <c r="AY75" s="32"/>
      <c r="AZ75" s="32"/>
      <c r="BA75" s="423" t="str">
        <f t="shared" si="38"/>
        <v xml:space="preserve"> </v>
      </c>
    </row>
    <row r="76" spans="1:53" s="339" customFormat="1" ht="15" x14ac:dyDescent="0.2">
      <c r="A76" s="32"/>
      <c r="B76" s="32"/>
      <c r="C76" s="410">
        <f t="shared" si="22"/>
        <v>55</v>
      </c>
      <c r="D76" s="424"/>
      <c r="E76" s="424"/>
      <c r="F76" s="424"/>
      <c r="G76" s="410"/>
      <c r="H76" s="410"/>
      <c r="I76" s="413" t="str">
        <f t="shared" si="23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24"/>
        <v>-</v>
      </c>
      <c r="M76" s="415"/>
      <c r="N76" s="415"/>
      <c r="O76" s="160" t="str">
        <f t="shared" si="25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26"/>
        <v>OK</v>
      </c>
      <c r="AI76" s="22">
        <f t="shared" si="27"/>
        <v>0</v>
      </c>
      <c r="AJ76" s="22">
        <f t="shared" si="28"/>
        <v>0</v>
      </c>
      <c r="AK76" s="22">
        <f t="shared" si="29"/>
        <v>0</v>
      </c>
      <c r="AL76" s="22">
        <f t="shared" si="30"/>
        <v>0</v>
      </c>
      <c r="AM76" s="22">
        <f t="shared" si="31"/>
        <v>0</v>
      </c>
      <c r="AN76" s="22">
        <f t="shared" si="32"/>
        <v>0</v>
      </c>
      <c r="AO76" s="418" t="b">
        <f t="shared" si="33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34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35"/>
        <v>0</v>
      </c>
      <c r="AW76" s="67">
        <f t="shared" si="36"/>
        <v>0</v>
      </c>
      <c r="AX76" s="397">
        <f t="shared" si="37"/>
        <v>0</v>
      </c>
      <c r="AY76" s="32"/>
      <c r="AZ76" s="32"/>
      <c r="BA76" s="423" t="str">
        <f t="shared" si="38"/>
        <v xml:space="preserve"> </v>
      </c>
    </row>
    <row r="77" spans="1:53" s="339" customFormat="1" ht="15" x14ac:dyDescent="0.2">
      <c r="A77" s="32"/>
      <c r="B77" s="32"/>
      <c r="C77" s="410">
        <f t="shared" si="22"/>
        <v>56</v>
      </c>
      <c r="D77" s="424"/>
      <c r="E77" s="424"/>
      <c r="F77" s="424"/>
      <c r="G77" s="410"/>
      <c r="H77" s="410"/>
      <c r="I77" s="413" t="str">
        <f t="shared" si="23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24"/>
        <v>-</v>
      </c>
      <c r="M77" s="415"/>
      <c r="N77" s="415"/>
      <c r="O77" s="160" t="str">
        <f t="shared" si="25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26"/>
        <v>OK</v>
      </c>
      <c r="AI77" s="22">
        <f t="shared" si="27"/>
        <v>0</v>
      </c>
      <c r="AJ77" s="22">
        <f t="shared" si="28"/>
        <v>0</v>
      </c>
      <c r="AK77" s="22">
        <f t="shared" si="29"/>
        <v>0</v>
      </c>
      <c r="AL77" s="22">
        <f t="shared" si="30"/>
        <v>0</v>
      </c>
      <c r="AM77" s="22">
        <f t="shared" si="31"/>
        <v>0</v>
      </c>
      <c r="AN77" s="22">
        <f t="shared" si="32"/>
        <v>0</v>
      </c>
      <c r="AO77" s="418" t="b">
        <f t="shared" si="33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34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35"/>
        <v>0</v>
      </c>
      <c r="AW77" s="67">
        <f t="shared" si="36"/>
        <v>0</v>
      </c>
      <c r="AX77" s="397">
        <f t="shared" si="37"/>
        <v>0</v>
      </c>
      <c r="AY77" s="32"/>
      <c r="AZ77" s="32"/>
      <c r="BA77" s="423" t="str">
        <f t="shared" si="38"/>
        <v xml:space="preserve"> </v>
      </c>
    </row>
    <row r="78" spans="1:53" s="339" customFormat="1" ht="15" x14ac:dyDescent="0.2">
      <c r="A78" s="32"/>
      <c r="B78" s="32"/>
      <c r="C78" s="410">
        <f t="shared" si="22"/>
        <v>57</v>
      </c>
      <c r="D78" s="424"/>
      <c r="E78" s="424"/>
      <c r="F78" s="424"/>
      <c r="G78" s="410"/>
      <c r="H78" s="410"/>
      <c r="I78" s="413" t="str">
        <f t="shared" si="23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24"/>
        <v>-</v>
      </c>
      <c r="M78" s="415"/>
      <c r="N78" s="415"/>
      <c r="O78" s="160" t="str">
        <f t="shared" si="25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26"/>
        <v>OK</v>
      </c>
      <c r="AI78" s="22">
        <f t="shared" si="27"/>
        <v>0</v>
      </c>
      <c r="AJ78" s="22">
        <f t="shared" si="28"/>
        <v>0</v>
      </c>
      <c r="AK78" s="22">
        <f t="shared" si="29"/>
        <v>0</v>
      </c>
      <c r="AL78" s="22">
        <f t="shared" si="30"/>
        <v>0</v>
      </c>
      <c r="AM78" s="22">
        <f t="shared" si="31"/>
        <v>0</v>
      </c>
      <c r="AN78" s="22">
        <f t="shared" si="32"/>
        <v>0</v>
      </c>
      <c r="AO78" s="418" t="b">
        <f t="shared" si="33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34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35"/>
        <v>0</v>
      </c>
      <c r="AW78" s="67">
        <f t="shared" si="36"/>
        <v>0</v>
      </c>
      <c r="AX78" s="397">
        <f t="shared" si="37"/>
        <v>0</v>
      </c>
      <c r="AY78" s="32"/>
      <c r="AZ78" s="32"/>
      <c r="BA78" s="423" t="str">
        <f t="shared" si="38"/>
        <v xml:space="preserve"> </v>
      </c>
    </row>
    <row r="79" spans="1:53" s="339" customFormat="1" ht="15" x14ac:dyDescent="0.2">
      <c r="A79" s="32"/>
      <c r="B79" s="32"/>
      <c r="C79" s="410">
        <f t="shared" si="22"/>
        <v>58</v>
      </c>
      <c r="D79" s="424"/>
      <c r="E79" s="424"/>
      <c r="F79" s="424"/>
      <c r="G79" s="410"/>
      <c r="H79" s="410"/>
      <c r="I79" s="413" t="str">
        <f t="shared" si="23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24"/>
        <v>-</v>
      </c>
      <c r="M79" s="415"/>
      <c r="N79" s="415"/>
      <c r="O79" s="160" t="str">
        <f t="shared" si="25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26"/>
        <v>OK</v>
      </c>
      <c r="AI79" s="22">
        <f t="shared" si="27"/>
        <v>0</v>
      </c>
      <c r="AJ79" s="22">
        <f t="shared" si="28"/>
        <v>0</v>
      </c>
      <c r="AK79" s="22">
        <f t="shared" si="29"/>
        <v>0</v>
      </c>
      <c r="AL79" s="22">
        <f t="shared" si="30"/>
        <v>0</v>
      </c>
      <c r="AM79" s="22">
        <f t="shared" si="31"/>
        <v>0</v>
      </c>
      <c r="AN79" s="22">
        <f t="shared" si="32"/>
        <v>0</v>
      </c>
      <c r="AO79" s="418" t="b">
        <f t="shared" si="33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34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35"/>
        <v>0</v>
      </c>
      <c r="AW79" s="67">
        <f t="shared" si="36"/>
        <v>0</v>
      </c>
      <c r="AX79" s="397">
        <f t="shared" si="37"/>
        <v>0</v>
      </c>
      <c r="AY79" s="32"/>
      <c r="AZ79" s="32"/>
      <c r="BA79" s="423" t="str">
        <f t="shared" si="38"/>
        <v xml:space="preserve"> </v>
      </c>
    </row>
    <row r="80" spans="1:53" s="339" customFormat="1" ht="15" x14ac:dyDescent="0.2">
      <c r="A80" s="32"/>
      <c r="B80" s="32"/>
      <c r="C80" s="410">
        <f t="shared" si="22"/>
        <v>59</v>
      </c>
      <c r="D80" s="424"/>
      <c r="E80" s="424"/>
      <c r="F80" s="424"/>
      <c r="G80" s="410"/>
      <c r="H80" s="410"/>
      <c r="I80" s="413" t="str">
        <f t="shared" si="23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24"/>
        <v>-</v>
      </c>
      <c r="M80" s="415"/>
      <c r="N80" s="415"/>
      <c r="O80" s="160" t="str">
        <f t="shared" si="25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26"/>
        <v>OK</v>
      </c>
      <c r="AI80" s="22">
        <f t="shared" si="27"/>
        <v>0</v>
      </c>
      <c r="AJ80" s="22">
        <f t="shared" si="28"/>
        <v>0</v>
      </c>
      <c r="AK80" s="22">
        <f t="shared" si="29"/>
        <v>0</v>
      </c>
      <c r="AL80" s="22">
        <f t="shared" si="30"/>
        <v>0</v>
      </c>
      <c r="AM80" s="22">
        <f t="shared" si="31"/>
        <v>0</v>
      </c>
      <c r="AN80" s="22">
        <f t="shared" si="32"/>
        <v>0</v>
      </c>
      <c r="AO80" s="418" t="b">
        <f t="shared" si="33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34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35"/>
        <v>0</v>
      </c>
      <c r="AW80" s="67">
        <f t="shared" si="36"/>
        <v>0</v>
      </c>
      <c r="AX80" s="397">
        <f t="shared" si="37"/>
        <v>0</v>
      </c>
      <c r="AY80" s="32"/>
      <c r="AZ80" s="32"/>
      <c r="BA80" s="423" t="str">
        <f t="shared" si="38"/>
        <v xml:space="preserve"> </v>
      </c>
    </row>
    <row r="81" spans="1:53" s="339" customFormat="1" ht="15" x14ac:dyDescent="0.2">
      <c r="A81" s="32"/>
      <c r="B81" s="32"/>
      <c r="C81" s="410">
        <f t="shared" si="22"/>
        <v>60</v>
      </c>
      <c r="D81" s="424"/>
      <c r="E81" s="424"/>
      <c r="F81" s="424"/>
      <c r="G81" s="410"/>
      <c r="H81" s="410"/>
      <c r="I81" s="413" t="str">
        <f t="shared" si="23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24"/>
        <v>-</v>
      </c>
      <c r="M81" s="415"/>
      <c r="N81" s="415"/>
      <c r="O81" s="160" t="str">
        <f t="shared" si="25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26"/>
        <v>OK</v>
      </c>
      <c r="AI81" s="22">
        <f t="shared" si="27"/>
        <v>0</v>
      </c>
      <c r="AJ81" s="22">
        <f t="shared" si="28"/>
        <v>0</v>
      </c>
      <c r="AK81" s="22">
        <f t="shared" si="29"/>
        <v>0</v>
      </c>
      <c r="AL81" s="22">
        <f t="shared" si="30"/>
        <v>0</v>
      </c>
      <c r="AM81" s="22">
        <f t="shared" si="31"/>
        <v>0</v>
      </c>
      <c r="AN81" s="22">
        <f t="shared" si="32"/>
        <v>0</v>
      </c>
      <c r="AO81" s="418" t="b">
        <f t="shared" si="33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34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35"/>
        <v>0</v>
      </c>
      <c r="AW81" s="67">
        <f t="shared" si="36"/>
        <v>0</v>
      </c>
      <c r="AX81" s="397">
        <f t="shared" si="37"/>
        <v>0</v>
      </c>
      <c r="AY81" s="32"/>
      <c r="AZ81" s="32"/>
      <c r="BA81" s="423" t="str">
        <f t="shared" si="38"/>
        <v xml:space="preserve"> </v>
      </c>
    </row>
    <row r="82" spans="1:53" s="339" customFormat="1" ht="15" x14ac:dyDescent="0.2">
      <c r="A82" s="32"/>
      <c r="B82" s="32"/>
      <c r="C82" s="410">
        <f t="shared" si="22"/>
        <v>61</v>
      </c>
      <c r="D82" s="424"/>
      <c r="E82" s="424"/>
      <c r="F82" s="424"/>
      <c r="G82" s="410"/>
      <c r="H82" s="410"/>
      <c r="I82" s="413" t="str">
        <f t="shared" si="23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24"/>
        <v>-</v>
      </c>
      <c r="M82" s="415"/>
      <c r="N82" s="415"/>
      <c r="O82" s="160" t="str">
        <f t="shared" si="25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26"/>
        <v>OK</v>
      </c>
      <c r="AI82" s="22">
        <f t="shared" si="27"/>
        <v>0</v>
      </c>
      <c r="AJ82" s="22">
        <f t="shared" si="28"/>
        <v>0</v>
      </c>
      <c r="AK82" s="22">
        <f t="shared" si="29"/>
        <v>0</v>
      </c>
      <c r="AL82" s="22">
        <f t="shared" si="30"/>
        <v>0</v>
      </c>
      <c r="AM82" s="22">
        <f t="shared" si="31"/>
        <v>0</v>
      </c>
      <c r="AN82" s="22">
        <f t="shared" si="32"/>
        <v>0</v>
      </c>
      <c r="AO82" s="418" t="b">
        <f t="shared" si="33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34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35"/>
        <v>0</v>
      </c>
      <c r="AW82" s="67">
        <f t="shared" si="36"/>
        <v>0</v>
      </c>
      <c r="AX82" s="397">
        <f t="shared" si="37"/>
        <v>0</v>
      </c>
      <c r="AY82" s="32"/>
      <c r="AZ82" s="32"/>
      <c r="BA82" s="423" t="str">
        <f t="shared" si="38"/>
        <v xml:space="preserve"> </v>
      </c>
    </row>
    <row r="83" spans="1:53" s="339" customFormat="1" ht="15" x14ac:dyDescent="0.2">
      <c r="A83" s="32"/>
      <c r="B83" s="32"/>
      <c r="C83" s="410">
        <f t="shared" si="22"/>
        <v>62</v>
      </c>
      <c r="D83" s="424"/>
      <c r="E83" s="424"/>
      <c r="F83" s="424"/>
      <c r="G83" s="410"/>
      <c r="H83" s="410"/>
      <c r="I83" s="413" t="str">
        <f t="shared" si="23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24"/>
        <v>-</v>
      </c>
      <c r="M83" s="415"/>
      <c r="N83" s="415"/>
      <c r="O83" s="160" t="str">
        <f t="shared" si="25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26"/>
        <v>OK</v>
      </c>
      <c r="AI83" s="22">
        <f t="shared" si="27"/>
        <v>0</v>
      </c>
      <c r="AJ83" s="22">
        <f t="shared" si="28"/>
        <v>0</v>
      </c>
      <c r="AK83" s="22">
        <f t="shared" si="29"/>
        <v>0</v>
      </c>
      <c r="AL83" s="22">
        <f t="shared" si="30"/>
        <v>0</v>
      </c>
      <c r="AM83" s="22">
        <f t="shared" si="31"/>
        <v>0</v>
      </c>
      <c r="AN83" s="22">
        <f t="shared" si="32"/>
        <v>0</v>
      </c>
      <c r="AO83" s="418" t="b">
        <f t="shared" si="33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34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35"/>
        <v>0</v>
      </c>
      <c r="AW83" s="67">
        <f t="shared" si="36"/>
        <v>0</v>
      </c>
      <c r="AX83" s="397">
        <f t="shared" si="37"/>
        <v>0</v>
      </c>
      <c r="AY83" s="32"/>
      <c r="AZ83" s="32"/>
      <c r="BA83" s="423" t="str">
        <f t="shared" si="38"/>
        <v xml:space="preserve"> </v>
      </c>
    </row>
    <row r="84" spans="1:53" s="339" customFormat="1" ht="15" x14ac:dyDescent="0.2">
      <c r="A84" s="32"/>
      <c r="B84" s="32"/>
      <c r="C84" s="410">
        <f t="shared" si="22"/>
        <v>63</v>
      </c>
      <c r="D84" s="424"/>
      <c r="E84" s="424"/>
      <c r="F84" s="424"/>
      <c r="G84" s="410"/>
      <c r="H84" s="410"/>
      <c r="I84" s="413" t="str">
        <f t="shared" si="23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24"/>
        <v>-</v>
      </c>
      <c r="M84" s="415"/>
      <c r="N84" s="415"/>
      <c r="O84" s="160" t="str">
        <f t="shared" si="25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26"/>
        <v>OK</v>
      </c>
      <c r="AI84" s="22">
        <f t="shared" si="27"/>
        <v>0</v>
      </c>
      <c r="AJ84" s="22">
        <f t="shared" si="28"/>
        <v>0</v>
      </c>
      <c r="AK84" s="22">
        <f t="shared" si="29"/>
        <v>0</v>
      </c>
      <c r="AL84" s="22">
        <f t="shared" si="30"/>
        <v>0</v>
      </c>
      <c r="AM84" s="22">
        <f t="shared" si="31"/>
        <v>0</v>
      </c>
      <c r="AN84" s="22">
        <f t="shared" si="32"/>
        <v>0</v>
      </c>
      <c r="AO84" s="418" t="b">
        <f t="shared" si="33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34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35"/>
        <v>0</v>
      </c>
      <c r="AW84" s="67">
        <f t="shared" si="36"/>
        <v>0</v>
      </c>
      <c r="AX84" s="397">
        <f t="shared" si="37"/>
        <v>0</v>
      </c>
      <c r="AY84" s="32"/>
      <c r="AZ84" s="32"/>
      <c r="BA84" s="423" t="str">
        <f t="shared" si="38"/>
        <v xml:space="preserve"> </v>
      </c>
    </row>
    <row r="85" spans="1:53" s="339" customFormat="1" ht="15" x14ac:dyDescent="0.2">
      <c r="A85" s="32"/>
      <c r="B85" s="32"/>
      <c r="C85" s="410">
        <f t="shared" si="22"/>
        <v>64</v>
      </c>
      <c r="D85" s="424"/>
      <c r="E85" s="424"/>
      <c r="F85" s="424"/>
      <c r="G85" s="410"/>
      <c r="H85" s="410"/>
      <c r="I85" s="413" t="str">
        <f t="shared" si="23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24"/>
        <v>-</v>
      </c>
      <c r="M85" s="425"/>
      <c r="N85" s="425"/>
      <c r="O85" s="160" t="str">
        <f t="shared" si="25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26"/>
        <v>OK</v>
      </c>
      <c r="AI85" s="22">
        <f t="shared" si="27"/>
        <v>0</v>
      </c>
      <c r="AJ85" s="22">
        <f t="shared" si="28"/>
        <v>0</v>
      </c>
      <c r="AK85" s="22">
        <f t="shared" si="29"/>
        <v>0</v>
      </c>
      <c r="AL85" s="22">
        <f t="shared" si="30"/>
        <v>0</v>
      </c>
      <c r="AM85" s="22">
        <f t="shared" si="31"/>
        <v>0</v>
      </c>
      <c r="AN85" s="22">
        <f t="shared" si="32"/>
        <v>0</v>
      </c>
      <c r="AO85" s="418" t="b">
        <f t="shared" si="33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34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35"/>
        <v>0</v>
      </c>
      <c r="AW85" s="67">
        <f t="shared" si="36"/>
        <v>0</v>
      </c>
      <c r="AX85" s="397">
        <f t="shared" si="37"/>
        <v>0</v>
      </c>
      <c r="AY85" s="32"/>
      <c r="AZ85" s="32"/>
      <c r="BA85" s="423" t="str">
        <f t="shared" si="38"/>
        <v xml:space="preserve"> </v>
      </c>
    </row>
    <row r="86" spans="1:53" s="339" customFormat="1" ht="15" x14ac:dyDescent="0.2">
      <c r="A86" s="32"/>
      <c r="B86" s="32"/>
      <c r="C86" s="410">
        <f t="shared" si="22"/>
        <v>65</v>
      </c>
      <c r="D86" s="424"/>
      <c r="E86" s="424"/>
      <c r="F86" s="424"/>
      <c r="G86" s="410"/>
      <c r="H86" s="410"/>
      <c r="I86" s="413" t="str">
        <f t="shared" si="23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24"/>
        <v>-</v>
      </c>
      <c r="M86" s="425"/>
      <c r="N86" s="425"/>
      <c r="O86" s="160" t="str">
        <f t="shared" si="25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26"/>
        <v>OK</v>
      </c>
      <c r="AI86" s="22">
        <f t="shared" si="27"/>
        <v>0</v>
      </c>
      <c r="AJ86" s="22">
        <f t="shared" si="28"/>
        <v>0</v>
      </c>
      <c r="AK86" s="22">
        <f t="shared" si="29"/>
        <v>0</v>
      </c>
      <c r="AL86" s="22">
        <f t="shared" si="30"/>
        <v>0</v>
      </c>
      <c r="AM86" s="22">
        <f t="shared" si="31"/>
        <v>0</v>
      </c>
      <c r="AN86" s="22">
        <f t="shared" si="32"/>
        <v>0</v>
      </c>
      <c r="AO86" s="418" t="b">
        <f t="shared" si="33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34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35"/>
        <v>0</v>
      </c>
      <c r="AW86" s="67">
        <f t="shared" si="36"/>
        <v>0</v>
      </c>
      <c r="AX86" s="397">
        <f t="shared" si="37"/>
        <v>0</v>
      </c>
      <c r="AY86" s="32"/>
      <c r="AZ86" s="32"/>
      <c r="BA86" s="423" t="str">
        <f t="shared" si="38"/>
        <v xml:space="preserve"> </v>
      </c>
    </row>
    <row r="87" spans="1:53" s="339" customFormat="1" ht="15" x14ac:dyDescent="0.2">
      <c r="A87" s="32"/>
      <c r="B87" s="32"/>
      <c r="C87" s="410">
        <f t="shared" si="22"/>
        <v>66</v>
      </c>
      <c r="D87" s="424"/>
      <c r="E87" s="424"/>
      <c r="F87" s="424"/>
      <c r="G87" s="410"/>
      <c r="H87" s="410"/>
      <c r="I87" s="413" t="str">
        <f t="shared" si="23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24"/>
        <v>-</v>
      </c>
      <c r="M87" s="425"/>
      <c r="N87" s="425"/>
      <c r="O87" s="160" t="str">
        <f t="shared" si="25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26"/>
        <v>OK</v>
      </c>
      <c r="AI87" s="22">
        <f t="shared" si="27"/>
        <v>0</v>
      </c>
      <c r="AJ87" s="22">
        <f t="shared" si="28"/>
        <v>0</v>
      </c>
      <c r="AK87" s="22">
        <f t="shared" si="29"/>
        <v>0</v>
      </c>
      <c r="AL87" s="22">
        <f t="shared" si="30"/>
        <v>0</v>
      </c>
      <c r="AM87" s="22">
        <f t="shared" si="31"/>
        <v>0</v>
      </c>
      <c r="AN87" s="22">
        <f t="shared" si="32"/>
        <v>0</v>
      </c>
      <c r="AO87" s="418" t="b">
        <f t="shared" si="33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34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35"/>
        <v>0</v>
      </c>
      <c r="AW87" s="67">
        <f t="shared" si="36"/>
        <v>0</v>
      </c>
      <c r="AX87" s="397">
        <f t="shared" si="37"/>
        <v>0</v>
      </c>
      <c r="AY87" s="32"/>
      <c r="AZ87" s="32"/>
      <c r="BA87" s="423" t="str">
        <f t="shared" si="38"/>
        <v xml:space="preserve"> </v>
      </c>
    </row>
    <row r="88" spans="1:53" s="339" customFormat="1" ht="15" x14ac:dyDescent="0.2">
      <c r="A88" s="32"/>
      <c r="B88" s="32"/>
      <c r="C88" s="410">
        <f t="shared" si="22"/>
        <v>67</v>
      </c>
      <c r="D88" s="424"/>
      <c r="E88" s="424"/>
      <c r="F88" s="424"/>
      <c r="G88" s="410"/>
      <c r="H88" s="410"/>
      <c r="I88" s="413" t="str">
        <f t="shared" si="23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24"/>
        <v>-</v>
      </c>
      <c r="M88" s="425"/>
      <c r="N88" s="425"/>
      <c r="O88" s="160" t="str">
        <f t="shared" si="25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26"/>
        <v>OK</v>
      </c>
      <c r="AI88" s="22">
        <f t="shared" si="27"/>
        <v>0</v>
      </c>
      <c r="AJ88" s="22">
        <f t="shared" si="28"/>
        <v>0</v>
      </c>
      <c r="AK88" s="22">
        <f t="shared" si="29"/>
        <v>0</v>
      </c>
      <c r="AL88" s="22">
        <f t="shared" si="30"/>
        <v>0</v>
      </c>
      <c r="AM88" s="22">
        <f t="shared" si="31"/>
        <v>0</v>
      </c>
      <c r="AN88" s="22">
        <f t="shared" si="32"/>
        <v>0</v>
      </c>
      <c r="AO88" s="418" t="b">
        <f t="shared" si="33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34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35"/>
        <v>0</v>
      </c>
      <c r="AW88" s="67">
        <f t="shared" si="36"/>
        <v>0</v>
      </c>
      <c r="AX88" s="397">
        <f t="shared" si="37"/>
        <v>0</v>
      </c>
      <c r="AY88" s="32"/>
      <c r="AZ88" s="32"/>
      <c r="BA88" s="423" t="str">
        <f t="shared" si="38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23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24"/>
        <v>-</v>
      </c>
      <c r="M89" s="425"/>
      <c r="N89" s="425"/>
      <c r="O89" s="160" t="str">
        <f t="shared" si="25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26"/>
        <v>OK</v>
      </c>
      <c r="AI89" s="22">
        <f t="shared" si="27"/>
        <v>0</v>
      </c>
      <c r="AJ89" s="22">
        <f t="shared" si="28"/>
        <v>0</v>
      </c>
      <c r="AK89" s="22">
        <f t="shared" si="29"/>
        <v>0</v>
      </c>
      <c r="AL89" s="22">
        <f t="shared" si="30"/>
        <v>0</v>
      </c>
      <c r="AM89" s="22">
        <f t="shared" si="31"/>
        <v>0</v>
      </c>
      <c r="AN89" s="22">
        <f t="shared" si="32"/>
        <v>0</v>
      </c>
      <c r="AO89" s="418" t="b">
        <f t="shared" si="33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34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35"/>
        <v>0</v>
      </c>
      <c r="AW89" s="67">
        <f t="shared" si="36"/>
        <v>0</v>
      </c>
      <c r="AX89" s="397">
        <f t="shared" si="37"/>
        <v>0</v>
      </c>
      <c r="AY89" s="32"/>
      <c r="AZ89" s="32"/>
      <c r="BA89" s="423" t="str">
        <f t="shared" si="38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23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24"/>
        <v>-</v>
      </c>
      <c r="M90" s="425"/>
      <c r="N90" s="425"/>
      <c r="O90" s="160" t="str">
        <f t="shared" si="25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26"/>
        <v>OK</v>
      </c>
      <c r="AI90" s="22">
        <f t="shared" si="27"/>
        <v>0</v>
      </c>
      <c r="AJ90" s="22">
        <f t="shared" si="28"/>
        <v>0</v>
      </c>
      <c r="AK90" s="22">
        <f t="shared" si="29"/>
        <v>0</v>
      </c>
      <c r="AL90" s="22">
        <f t="shared" si="30"/>
        <v>0</v>
      </c>
      <c r="AM90" s="22">
        <f t="shared" si="31"/>
        <v>0</v>
      </c>
      <c r="AN90" s="22">
        <f t="shared" si="32"/>
        <v>0</v>
      </c>
      <c r="AO90" s="418" t="b">
        <f t="shared" si="33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34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35"/>
        <v>0</v>
      </c>
      <c r="AW90" s="67">
        <f t="shared" si="36"/>
        <v>0</v>
      </c>
      <c r="AX90" s="397">
        <f t="shared" si="37"/>
        <v>0</v>
      </c>
      <c r="AY90" s="32"/>
      <c r="AZ90" s="32"/>
      <c r="BA90" s="423" t="str">
        <f t="shared" si="38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23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24"/>
        <v>-</v>
      </c>
      <c r="M91" s="425"/>
      <c r="N91" s="425"/>
      <c r="O91" s="160" t="str">
        <f t="shared" si="25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26"/>
        <v>OK</v>
      </c>
      <c r="AI91" s="22">
        <f t="shared" si="27"/>
        <v>0</v>
      </c>
      <c r="AJ91" s="22">
        <f t="shared" si="28"/>
        <v>0</v>
      </c>
      <c r="AK91" s="22">
        <f t="shared" si="29"/>
        <v>0</v>
      </c>
      <c r="AL91" s="22">
        <f t="shared" si="30"/>
        <v>0</v>
      </c>
      <c r="AM91" s="22">
        <f t="shared" si="31"/>
        <v>0</v>
      </c>
      <c r="AN91" s="22">
        <f t="shared" si="32"/>
        <v>0</v>
      </c>
      <c r="AO91" s="418" t="b">
        <f t="shared" si="33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34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35"/>
        <v>0</v>
      </c>
      <c r="AW91" s="67">
        <f t="shared" si="36"/>
        <v>0</v>
      </c>
      <c r="AX91" s="397">
        <f t="shared" si="37"/>
        <v>0</v>
      </c>
      <c r="AY91" s="32"/>
      <c r="AZ91" s="32"/>
      <c r="BA91" s="423" t="str">
        <f t="shared" si="38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23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24"/>
        <v>-</v>
      </c>
      <c r="M92" s="425"/>
      <c r="N92" s="425"/>
      <c r="O92" s="160" t="str">
        <f t="shared" si="25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26"/>
        <v>OK</v>
      </c>
      <c r="AI92" s="22">
        <f t="shared" si="27"/>
        <v>0</v>
      </c>
      <c r="AJ92" s="22">
        <f t="shared" si="28"/>
        <v>0</v>
      </c>
      <c r="AK92" s="22">
        <f t="shared" si="29"/>
        <v>0</v>
      </c>
      <c r="AL92" s="22">
        <f t="shared" si="30"/>
        <v>0</v>
      </c>
      <c r="AM92" s="22">
        <f t="shared" si="31"/>
        <v>0</v>
      </c>
      <c r="AN92" s="22">
        <f t="shared" si="32"/>
        <v>0</v>
      </c>
      <c r="AO92" s="418" t="b">
        <f t="shared" si="33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34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35"/>
        <v>0</v>
      </c>
      <c r="AW92" s="67">
        <f t="shared" si="36"/>
        <v>0</v>
      </c>
      <c r="AX92" s="397">
        <f t="shared" si="37"/>
        <v>0</v>
      </c>
      <c r="AY92" s="32"/>
      <c r="AZ92" s="32"/>
      <c r="BA92" s="423" t="str">
        <f t="shared" si="38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23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24"/>
        <v>-</v>
      </c>
      <c r="M93" s="425"/>
      <c r="N93" s="425"/>
      <c r="O93" s="160" t="str">
        <f t="shared" si="25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26"/>
        <v>OK</v>
      </c>
      <c r="AI93" s="22">
        <f t="shared" si="27"/>
        <v>0</v>
      </c>
      <c r="AJ93" s="22">
        <f t="shared" si="28"/>
        <v>0</v>
      </c>
      <c r="AK93" s="22">
        <f t="shared" si="29"/>
        <v>0</v>
      </c>
      <c r="AL93" s="22">
        <f t="shared" si="30"/>
        <v>0</v>
      </c>
      <c r="AM93" s="22">
        <f t="shared" si="31"/>
        <v>0</v>
      </c>
      <c r="AN93" s="22">
        <f t="shared" si="32"/>
        <v>0</v>
      </c>
      <c r="AO93" s="418" t="b">
        <f t="shared" si="33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34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35"/>
        <v>0</v>
      </c>
      <c r="AW93" s="67">
        <f t="shared" si="36"/>
        <v>0</v>
      </c>
      <c r="AX93" s="397">
        <f t="shared" si="37"/>
        <v>0</v>
      </c>
      <c r="AY93" s="32"/>
      <c r="AZ93" s="32"/>
      <c r="BA93" s="423" t="str">
        <f t="shared" si="38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23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24"/>
        <v>-</v>
      </c>
      <c r="M94" s="425"/>
      <c r="N94" s="425"/>
      <c r="O94" s="160" t="str">
        <f t="shared" si="25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26"/>
        <v>OK</v>
      </c>
      <c r="AI94" s="22">
        <f t="shared" si="27"/>
        <v>0</v>
      </c>
      <c r="AJ94" s="22">
        <f t="shared" si="28"/>
        <v>0</v>
      </c>
      <c r="AK94" s="22">
        <f t="shared" si="29"/>
        <v>0</v>
      </c>
      <c r="AL94" s="22">
        <f t="shared" si="30"/>
        <v>0</v>
      </c>
      <c r="AM94" s="22">
        <f t="shared" si="31"/>
        <v>0</v>
      </c>
      <c r="AN94" s="22">
        <f t="shared" si="32"/>
        <v>0</v>
      </c>
      <c r="AO94" s="418" t="b">
        <f t="shared" si="33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34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35"/>
        <v>0</v>
      </c>
      <c r="AW94" s="67">
        <f t="shared" si="36"/>
        <v>0</v>
      </c>
      <c r="AX94" s="397">
        <f t="shared" si="37"/>
        <v>0</v>
      </c>
      <c r="AY94" s="32"/>
      <c r="AZ94" s="32"/>
      <c r="BA94" s="423" t="str">
        <f t="shared" si="38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si="23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24"/>
        <v>-</v>
      </c>
      <c r="M95" s="425"/>
      <c r="N95" s="425"/>
      <c r="O95" s="160" t="str">
        <f t="shared" si="25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26"/>
        <v>OK</v>
      </c>
      <c r="AI95" s="22">
        <f t="shared" si="27"/>
        <v>0</v>
      </c>
      <c r="AJ95" s="22">
        <f t="shared" si="28"/>
        <v>0</v>
      </c>
      <c r="AK95" s="22">
        <f t="shared" si="29"/>
        <v>0</v>
      </c>
      <c r="AL95" s="22">
        <f t="shared" si="30"/>
        <v>0</v>
      </c>
      <c r="AM95" s="22">
        <f t="shared" si="31"/>
        <v>0</v>
      </c>
      <c r="AN95" s="22">
        <f t="shared" si="32"/>
        <v>0</v>
      </c>
      <c r="AO95" s="418" t="b">
        <f t="shared" si="33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34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35"/>
        <v>0</v>
      </c>
      <c r="AW95" s="67">
        <f t="shared" si="36"/>
        <v>0</v>
      </c>
      <c r="AX95" s="397">
        <f t="shared" si="37"/>
        <v>0</v>
      </c>
      <c r="AY95" s="32"/>
      <c r="AZ95" s="32"/>
      <c r="BA95" s="423" t="str">
        <f t="shared" si="38"/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23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24"/>
        <v>-</v>
      </c>
      <c r="M96" s="425"/>
      <c r="N96" s="425"/>
      <c r="O96" s="160" t="str">
        <f t="shared" si="25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26"/>
        <v>OK</v>
      </c>
      <c r="AI96" s="22">
        <f t="shared" si="27"/>
        <v>0</v>
      </c>
      <c r="AJ96" s="22">
        <f t="shared" si="28"/>
        <v>0</v>
      </c>
      <c r="AK96" s="22">
        <f t="shared" si="29"/>
        <v>0</v>
      </c>
      <c r="AL96" s="22">
        <f t="shared" si="30"/>
        <v>0</v>
      </c>
      <c r="AM96" s="22">
        <f t="shared" si="31"/>
        <v>0</v>
      </c>
      <c r="AN96" s="22">
        <f t="shared" si="32"/>
        <v>0</v>
      </c>
      <c r="AO96" s="418" t="b">
        <f t="shared" si="33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34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35"/>
        <v>0</v>
      </c>
      <c r="AW96" s="67">
        <f t="shared" si="36"/>
        <v>0</v>
      </c>
      <c r="AX96" s="397">
        <f t="shared" si="37"/>
        <v>0</v>
      </c>
      <c r="AY96" s="32"/>
      <c r="AZ96" s="32"/>
      <c r="BA96" s="423" t="str">
        <f t="shared" si="38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ref="I97:I146" si="39">IF(K97="s",A97*B97,"-")</f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ref="L97:L146" si="40">IF(K97="s",AT97,AP97)</f>
        <v>-</v>
      </c>
      <c r="M97" s="425"/>
      <c r="N97" s="425"/>
      <c r="O97" s="160" t="str">
        <f t="shared" ref="O97:O146" si="41">IF(K97="S",IF(D97&lt;E97,E97,D97),"-")</f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ref="AH97:AH146" si="42">IF(F97&gt;(A97*12),"error","OK")</f>
        <v>OK</v>
      </c>
      <c r="AI97" s="22">
        <f t="shared" ref="AI97:AI146" si="43">IF(O97="-",0,IF(O97&gt;7.999,1,0))</f>
        <v>0</v>
      </c>
      <c r="AJ97" s="22">
        <f t="shared" ref="AJ97:AJ146" si="44">IF(O97&lt;8,IF(O97&gt;3.999,1,0),0)</f>
        <v>0</v>
      </c>
      <c r="AK97" s="22">
        <f t="shared" ref="AK97:AK146" si="45">IF(O97&lt;4,IF(O97&gt;0,1,0),0)</f>
        <v>0</v>
      </c>
      <c r="AL97" s="22">
        <f t="shared" ref="AL97:AL146" si="46">IF(K97="S",1,0)</f>
        <v>0</v>
      </c>
      <c r="AM97" s="22">
        <f t="shared" ref="AM97:AM146" si="47">IF(K97="C",1,0)</f>
        <v>0</v>
      </c>
      <c r="AN97" s="22">
        <f t="shared" ref="AN97:AN146" si="48">IF(K97="c",F97/12,0)</f>
        <v>0</v>
      </c>
      <c r="AO97" s="418" t="b">
        <f t="shared" ref="AO97:AO146" si="49">IF(K97="s",IF(A97&gt;B97,A97,B97))</f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ref="AR97:AR146" si="50">IF(K97="s",J97,"-")</f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ref="AV97:AV146" si="51">IF(AI97=1,AT97,0)</f>
        <v>0</v>
      </c>
      <c r="AW97" s="67">
        <f t="shared" ref="AW97:AW146" si="52">IF(AJ97=1,AT97,0)</f>
        <v>0</v>
      </c>
      <c r="AX97" s="397">
        <f t="shared" ref="AX97:AX146" si="53">IF(AK97=1,AT97,0)</f>
        <v>0</v>
      </c>
      <c r="AY97" s="32"/>
      <c r="AZ97" s="32"/>
      <c r="BA97" s="423" t="str">
        <f t="shared" ref="BA97:BA146" si="54">IF(BB97="s",(AV97+AW97)/16*AX97/12," ")</f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39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40"/>
        <v>-</v>
      </c>
      <c r="M98" s="425"/>
      <c r="N98" s="425"/>
      <c r="O98" s="160" t="str">
        <f t="shared" si="41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42"/>
        <v>OK</v>
      </c>
      <c r="AI98" s="22">
        <f t="shared" si="43"/>
        <v>0</v>
      </c>
      <c r="AJ98" s="22">
        <f t="shared" si="44"/>
        <v>0</v>
      </c>
      <c r="AK98" s="22">
        <f t="shared" si="45"/>
        <v>0</v>
      </c>
      <c r="AL98" s="22">
        <f t="shared" si="46"/>
        <v>0</v>
      </c>
      <c r="AM98" s="22">
        <f t="shared" si="47"/>
        <v>0</v>
      </c>
      <c r="AN98" s="22">
        <f t="shared" si="48"/>
        <v>0</v>
      </c>
      <c r="AO98" s="418" t="b">
        <f t="shared" si="49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50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51"/>
        <v>0</v>
      </c>
      <c r="AW98" s="67">
        <f t="shared" si="52"/>
        <v>0</v>
      </c>
      <c r="AX98" s="397">
        <f t="shared" si="53"/>
        <v>0</v>
      </c>
      <c r="AY98" s="32"/>
      <c r="AZ98" s="32"/>
      <c r="BA98" s="423" t="str">
        <f t="shared" si="54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39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40"/>
        <v>-</v>
      </c>
      <c r="M99" s="425"/>
      <c r="N99" s="425"/>
      <c r="O99" s="160" t="str">
        <f t="shared" si="41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42"/>
        <v>OK</v>
      </c>
      <c r="AI99" s="22">
        <f t="shared" si="43"/>
        <v>0</v>
      </c>
      <c r="AJ99" s="22">
        <f t="shared" si="44"/>
        <v>0</v>
      </c>
      <c r="AK99" s="22">
        <f t="shared" si="45"/>
        <v>0</v>
      </c>
      <c r="AL99" s="22">
        <f t="shared" si="46"/>
        <v>0</v>
      </c>
      <c r="AM99" s="22">
        <f t="shared" si="47"/>
        <v>0</v>
      </c>
      <c r="AN99" s="22">
        <f t="shared" si="48"/>
        <v>0</v>
      </c>
      <c r="AO99" s="418" t="b">
        <f t="shared" si="49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50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51"/>
        <v>0</v>
      </c>
      <c r="AW99" s="67">
        <f t="shared" si="52"/>
        <v>0</v>
      </c>
      <c r="AX99" s="397">
        <f t="shared" si="53"/>
        <v>0</v>
      </c>
      <c r="AY99" s="32"/>
      <c r="AZ99" s="32"/>
      <c r="BA99" s="423" t="str">
        <f t="shared" si="54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39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40"/>
        <v>-</v>
      </c>
      <c r="M100" s="425"/>
      <c r="N100" s="425"/>
      <c r="O100" s="160" t="str">
        <f t="shared" si="41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42"/>
        <v>OK</v>
      </c>
      <c r="AI100" s="22">
        <f t="shared" si="43"/>
        <v>0</v>
      </c>
      <c r="AJ100" s="22">
        <f t="shared" si="44"/>
        <v>0</v>
      </c>
      <c r="AK100" s="22">
        <f t="shared" si="45"/>
        <v>0</v>
      </c>
      <c r="AL100" s="22">
        <f t="shared" si="46"/>
        <v>0</v>
      </c>
      <c r="AM100" s="22">
        <f t="shared" si="47"/>
        <v>0</v>
      </c>
      <c r="AN100" s="22">
        <f t="shared" si="48"/>
        <v>0</v>
      </c>
      <c r="AO100" s="418" t="b">
        <f t="shared" si="49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50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51"/>
        <v>0</v>
      </c>
      <c r="AW100" s="67">
        <f t="shared" si="52"/>
        <v>0</v>
      </c>
      <c r="AX100" s="397">
        <f t="shared" si="53"/>
        <v>0</v>
      </c>
      <c r="AY100" s="32"/>
      <c r="AZ100" s="32"/>
      <c r="BA100" s="423" t="str">
        <f t="shared" si="54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39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40"/>
        <v>-</v>
      </c>
      <c r="M101" s="425"/>
      <c r="N101" s="425"/>
      <c r="O101" s="160" t="str">
        <f t="shared" si="41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42"/>
        <v>OK</v>
      </c>
      <c r="AI101" s="22">
        <f t="shared" si="43"/>
        <v>0</v>
      </c>
      <c r="AJ101" s="22">
        <f t="shared" si="44"/>
        <v>0</v>
      </c>
      <c r="AK101" s="22">
        <f t="shared" si="45"/>
        <v>0</v>
      </c>
      <c r="AL101" s="22">
        <f t="shared" si="46"/>
        <v>0</v>
      </c>
      <c r="AM101" s="22">
        <f t="shared" si="47"/>
        <v>0</v>
      </c>
      <c r="AN101" s="22">
        <f t="shared" si="48"/>
        <v>0</v>
      </c>
      <c r="AO101" s="418" t="b">
        <f t="shared" si="49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50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51"/>
        <v>0</v>
      </c>
      <c r="AW101" s="67">
        <f t="shared" si="52"/>
        <v>0</v>
      </c>
      <c r="AX101" s="397">
        <f t="shared" si="53"/>
        <v>0</v>
      </c>
      <c r="AY101" s="32"/>
      <c r="AZ101" s="32"/>
      <c r="BA101" s="423" t="str">
        <f t="shared" si="54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39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40"/>
        <v>-</v>
      </c>
      <c r="M102" s="425"/>
      <c r="N102" s="425"/>
      <c r="O102" s="160" t="str">
        <f t="shared" si="41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42"/>
        <v>OK</v>
      </c>
      <c r="AI102" s="22">
        <f t="shared" si="43"/>
        <v>0</v>
      </c>
      <c r="AJ102" s="22">
        <f t="shared" si="44"/>
        <v>0</v>
      </c>
      <c r="AK102" s="22">
        <f t="shared" si="45"/>
        <v>0</v>
      </c>
      <c r="AL102" s="22">
        <f t="shared" si="46"/>
        <v>0</v>
      </c>
      <c r="AM102" s="22">
        <f t="shared" si="47"/>
        <v>0</v>
      </c>
      <c r="AN102" s="22">
        <f t="shared" si="48"/>
        <v>0</v>
      </c>
      <c r="AO102" s="418" t="b">
        <f t="shared" si="49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50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51"/>
        <v>0</v>
      </c>
      <c r="AW102" s="67">
        <f t="shared" si="52"/>
        <v>0</v>
      </c>
      <c r="AX102" s="397">
        <f t="shared" si="53"/>
        <v>0</v>
      </c>
      <c r="AY102" s="32"/>
      <c r="AZ102" s="32"/>
      <c r="BA102" s="423" t="str">
        <f t="shared" si="54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39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40"/>
        <v>-</v>
      </c>
      <c r="M103" s="425"/>
      <c r="N103" s="425"/>
      <c r="O103" s="160" t="str">
        <f t="shared" si="41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42"/>
        <v>OK</v>
      </c>
      <c r="AI103" s="22">
        <f t="shared" si="43"/>
        <v>0</v>
      </c>
      <c r="AJ103" s="22">
        <f t="shared" si="44"/>
        <v>0</v>
      </c>
      <c r="AK103" s="22">
        <f t="shared" si="45"/>
        <v>0</v>
      </c>
      <c r="AL103" s="22">
        <f t="shared" si="46"/>
        <v>0</v>
      </c>
      <c r="AM103" s="22">
        <f t="shared" si="47"/>
        <v>0</v>
      </c>
      <c r="AN103" s="22">
        <f t="shared" si="48"/>
        <v>0</v>
      </c>
      <c r="AO103" s="418" t="b">
        <f t="shared" si="49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50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51"/>
        <v>0</v>
      </c>
      <c r="AW103" s="67">
        <f t="shared" si="52"/>
        <v>0</v>
      </c>
      <c r="AX103" s="397">
        <f t="shared" si="53"/>
        <v>0</v>
      </c>
      <c r="AY103" s="32"/>
      <c r="AZ103" s="32"/>
      <c r="BA103" s="423" t="str">
        <f t="shared" si="54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39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40"/>
        <v>-</v>
      </c>
      <c r="M104" s="425"/>
      <c r="N104" s="425"/>
      <c r="O104" s="160" t="str">
        <f t="shared" si="41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42"/>
        <v>OK</v>
      </c>
      <c r="AI104" s="22">
        <f t="shared" si="43"/>
        <v>0</v>
      </c>
      <c r="AJ104" s="22">
        <f t="shared" si="44"/>
        <v>0</v>
      </c>
      <c r="AK104" s="22">
        <f t="shared" si="45"/>
        <v>0</v>
      </c>
      <c r="AL104" s="22">
        <f t="shared" si="46"/>
        <v>0</v>
      </c>
      <c r="AM104" s="22">
        <f t="shared" si="47"/>
        <v>0</v>
      </c>
      <c r="AN104" s="22">
        <f t="shared" si="48"/>
        <v>0</v>
      </c>
      <c r="AO104" s="418" t="b">
        <f t="shared" si="49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50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51"/>
        <v>0</v>
      </c>
      <c r="AW104" s="67">
        <f t="shared" si="52"/>
        <v>0</v>
      </c>
      <c r="AX104" s="397">
        <f t="shared" si="53"/>
        <v>0</v>
      </c>
      <c r="AY104" s="32"/>
      <c r="AZ104" s="32"/>
      <c r="BA104" s="423" t="str">
        <f t="shared" si="54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39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40"/>
        <v>-</v>
      </c>
      <c r="M105" s="425"/>
      <c r="N105" s="425"/>
      <c r="O105" s="160" t="str">
        <f t="shared" si="41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42"/>
        <v>OK</v>
      </c>
      <c r="AI105" s="22">
        <f t="shared" si="43"/>
        <v>0</v>
      </c>
      <c r="AJ105" s="22">
        <f t="shared" si="44"/>
        <v>0</v>
      </c>
      <c r="AK105" s="22">
        <f t="shared" si="45"/>
        <v>0</v>
      </c>
      <c r="AL105" s="22">
        <f t="shared" si="46"/>
        <v>0</v>
      </c>
      <c r="AM105" s="22">
        <f t="shared" si="47"/>
        <v>0</v>
      </c>
      <c r="AN105" s="22">
        <f t="shared" si="48"/>
        <v>0</v>
      </c>
      <c r="AO105" s="418" t="b">
        <f t="shared" si="49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50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51"/>
        <v>0</v>
      </c>
      <c r="AW105" s="67">
        <f t="shared" si="52"/>
        <v>0</v>
      </c>
      <c r="AX105" s="397">
        <f t="shared" si="53"/>
        <v>0</v>
      </c>
      <c r="AY105" s="32"/>
      <c r="AZ105" s="32"/>
      <c r="BA105" s="423" t="str">
        <f t="shared" si="54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39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40"/>
        <v>-</v>
      </c>
      <c r="M106" s="425"/>
      <c r="N106" s="425"/>
      <c r="O106" s="160" t="str">
        <f t="shared" si="41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42"/>
        <v>OK</v>
      </c>
      <c r="AI106" s="22">
        <f t="shared" si="43"/>
        <v>0</v>
      </c>
      <c r="AJ106" s="22">
        <f t="shared" si="44"/>
        <v>0</v>
      </c>
      <c r="AK106" s="22">
        <f t="shared" si="45"/>
        <v>0</v>
      </c>
      <c r="AL106" s="22">
        <f t="shared" si="46"/>
        <v>0</v>
      </c>
      <c r="AM106" s="22">
        <f t="shared" si="47"/>
        <v>0</v>
      </c>
      <c r="AN106" s="22">
        <f t="shared" si="48"/>
        <v>0</v>
      </c>
      <c r="AO106" s="418" t="b">
        <f t="shared" si="49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50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51"/>
        <v>0</v>
      </c>
      <c r="AW106" s="67">
        <f t="shared" si="52"/>
        <v>0</v>
      </c>
      <c r="AX106" s="397">
        <f t="shared" si="53"/>
        <v>0</v>
      </c>
      <c r="AY106" s="32"/>
      <c r="AZ106" s="32"/>
      <c r="BA106" s="423" t="str">
        <f t="shared" si="54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39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40"/>
        <v>-</v>
      </c>
      <c r="M107" s="425"/>
      <c r="N107" s="425"/>
      <c r="O107" s="160" t="str">
        <f t="shared" si="41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42"/>
        <v>OK</v>
      </c>
      <c r="AI107" s="22">
        <f t="shared" si="43"/>
        <v>0</v>
      </c>
      <c r="AJ107" s="22">
        <f t="shared" si="44"/>
        <v>0</v>
      </c>
      <c r="AK107" s="22">
        <f t="shared" si="45"/>
        <v>0</v>
      </c>
      <c r="AL107" s="22">
        <f t="shared" si="46"/>
        <v>0</v>
      </c>
      <c r="AM107" s="22">
        <f t="shared" si="47"/>
        <v>0</v>
      </c>
      <c r="AN107" s="22">
        <f t="shared" si="48"/>
        <v>0</v>
      </c>
      <c r="AO107" s="418" t="b">
        <f t="shared" si="49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50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51"/>
        <v>0</v>
      </c>
      <c r="AW107" s="67">
        <f t="shared" si="52"/>
        <v>0</v>
      </c>
      <c r="AX107" s="397">
        <f t="shared" si="53"/>
        <v>0</v>
      </c>
      <c r="AY107" s="32"/>
      <c r="AZ107" s="32"/>
      <c r="BA107" s="423" t="str">
        <f t="shared" si="54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39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40"/>
        <v>-</v>
      </c>
      <c r="M108" s="425"/>
      <c r="N108" s="425"/>
      <c r="O108" s="160" t="str">
        <f t="shared" si="41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42"/>
        <v>OK</v>
      </c>
      <c r="AI108" s="22">
        <f t="shared" si="43"/>
        <v>0</v>
      </c>
      <c r="AJ108" s="22">
        <f t="shared" si="44"/>
        <v>0</v>
      </c>
      <c r="AK108" s="22">
        <f t="shared" si="45"/>
        <v>0</v>
      </c>
      <c r="AL108" s="22">
        <f t="shared" si="46"/>
        <v>0</v>
      </c>
      <c r="AM108" s="22">
        <f t="shared" si="47"/>
        <v>0</v>
      </c>
      <c r="AN108" s="22">
        <f t="shared" si="48"/>
        <v>0</v>
      </c>
      <c r="AO108" s="418" t="b">
        <f t="shared" si="49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50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51"/>
        <v>0</v>
      </c>
      <c r="AW108" s="67">
        <f t="shared" si="52"/>
        <v>0</v>
      </c>
      <c r="AX108" s="397">
        <f t="shared" si="53"/>
        <v>0</v>
      </c>
      <c r="AY108" s="32"/>
      <c r="AZ108" s="32"/>
      <c r="BA108" s="423" t="str">
        <f t="shared" si="54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39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40"/>
        <v>-</v>
      </c>
      <c r="M109" s="425"/>
      <c r="N109" s="425"/>
      <c r="O109" s="160" t="str">
        <f t="shared" si="41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42"/>
        <v>OK</v>
      </c>
      <c r="AI109" s="22">
        <f t="shared" si="43"/>
        <v>0</v>
      </c>
      <c r="AJ109" s="22">
        <f t="shared" si="44"/>
        <v>0</v>
      </c>
      <c r="AK109" s="22">
        <f t="shared" si="45"/>
        <v>0</v>
      </c>
      <c r="AL109" s="22">
        <f t="shared" si="46"/>
        <v>0</v>
      </c>
      <c r="AM109" s="22">
        <f t="shared" si="47"/>
        <v>0</v>
      </c>
      <c r="AN109" s="22">
        <f t="shared" si="48"/>
        <v>0</v>
      </c>
      <c r="AO109" s="418" t="b">
        <f t="shared" si="49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50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51"/>
        <v>0</v>
      </c>
      <c r="AW109" s="67">
        <f t="shared" si="52"/>
        <v>0</v>
      </c>
      <c r="AX109" s="397">
        <f t="shared" si="53"/>
        <v>0</v>
      </c>
      <c r="AY109" s="32"/>
      <c r="AZ109" s="32"/>
      <c r="BA109" s="423" t="str">
        <f t="shared" si="54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39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40"/>
        <v>-</v>
      </c>
      <c r="M110" s="425"/>
      <c r="N110" s="425"/>
      <c r="O110" s="160" t="str">
        <f t="shared" si="41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42"/>
        <v>OK</v>
      </c>
      <c r="AI110" s="22">
        <f t="shared" si="43"/>
        <v>0</v>
      </c>
      <c r="AJ110" s="22">
        <f t="shared" si="44"/>
        <v>0</v>
      </c>
      <c r="AK110" s="22">
        <f t="shared" si="45"/>
        <v>0</v>
      </c>
      <c r="AL110" s="22">
        <f t="shared" si="46"/>
        <v>0</v>
      </c>
      <c r="AM110" s="22">
        <f t="shared" si="47"/>
        <v>0</v>
      </c>
      <c r="AN110" s="22">
        <f t="shared" si="48"/>
        <v>0</v>
      </c>
      <c r="AO110" s="418" t="b">
        <f t="shared" si="49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50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51"/>
        <v>0</v>
      </c>
      <c r="AW110" s="67">
        <f t="shared" si="52"/>
        <v>0</v>
      </c>
      <c r="AX110" s="397">
        <f t="shared" si="53"/>
        <v>0</v>
      </c>
      <c r="AY110" s="32"/>
      <c r="AZ110" s="32"/>
      <c r="BA110" s="423" t="str">
        <f t="shared" si="54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39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40"/>
        <v>-</v>
      </c>
      <c r="M111" s="425"/>
      <c r="N111" s="425"/>
      <c r="O111" s="160" t="str">
        <f t="shared" si="41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42"/>
        <v>OK</v>
      </c>
      <c r="AI111" s="22">
        <f t="shared" si="43"/>
        <v>0</v>
      </c>
      <c r="AJ111" s="22">
        <f t="shared" si="44"/>
        <v>0</v>
      </c>
      <c r="AK111" s="22">
        <f t="shared" si="45"/>
        <v>0</v>
      </c>
      <c r="AL111" s="22">
        <f t="shared" si="46"/>
        <v>0</v>
      </c>
      <c r="AM111" s="22">
        <f t="shared" si="47"/>
        <v>0</v>
      </c>
      <c r="AN111" s="22">
        <f t="shared" si="48"/>
        <v>0</v>
      </c>
      <c r="AO111" s="418" t="b">
        <f t="shared" si="49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50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51"/>
        <v>0</v>
      </c>
      <c r="AW111" s="67">
        <f t="shared" si="52"/>
        <v>0</v>
      </c>
      <c r="AX111" s="397">
        <f t="shared" si="53"/>
        <v>0</v>
      </c>
      <c r="AY111" s="32"/>
      <c r="AZ111" s="32"/>
      <c r="BA111" s="423" t="str">
        <f t="shared" si="54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39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40"/>
        <v>-</v>
      </c>
      <c r="M112" s="425"/>
      <c r="N112" s="425"/>
      <c r="O112" s="160" t="str">
        <f t="shared" si="41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42"/>
        <v>OK</v>
      </c>
      <c r="AI112" s="22">
        <f t="shared" si="43"/>
        <v>0</v>
      </c>
      <c r="AJ112" s="22">
        <f t="shared" si="44"/>
        <v>0</v>
      </c>
      <c r="AK112" s="22">
        <f t="shared" si="45"/>
        <v>0</v>
      </c>
      <c r="AL112" s="22">
        <f t="shared" si="46"/>
        <v>0</v>
      </c>
      <c r="AM112" s="22">
        <f t="shared" si="47"/>
        <v>0</v>
      </c>
      <c r="AN112" s="22">
        <f t="shared" si="48"/>
        <v>0</v>
      </c>
      <c r="AO112" s="418" t="b">
        <f t="shared" si="49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50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51"/>
        <v>0</v>
      </c>
      <c r="AW112" s="67">
        <f t="shared" si="52"/>
        <v>0</v>
      </c>
      <c r="AX112" s="397">
        <f t="shared" si="53"/>
        <v>0</v>
      </c>
      <c r="AY112" s="32"/>
      <c r="AZ112" s="32"/>
      <c r="BA112" s="423" t="str">
        <f t="shared" si="54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39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40"/>
        <v>-</v>
      </c>
      <c r="M113" s="425"/>
      <c r="N113" s="425"/>
      <c r="O113" s="160" t="str">
        <f t="shared" si="41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42"/>
        <v>OK</v>
      </c>
      <c r="AI113" s="22">
        <f t="shared" si="43"/>
        <v>0</v>
      </c>
      <c r="AJ113" s="22">
        <f t="shared" si="44"/>
        <v>0</v>
      </c>
      <c r="AK113" s="22">
        <f t="shared" si="45"/>
        <v>0</v>
      </c>
      <c r="AL113" s="22">
        <f t="shared" si="46"/>
        <v>0</v>
      </c>
      <c r="AM113" s="22">
        <f t="shared" si="47"/>
        <v>0</v>
      </c>
      <c r="AN113" s="22">
        <f t="shared" si="48"/>
        <v>0</v>
      </c>
      <c r="AO113" s="418" t="b">
        <f t="shared" si="49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50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51"/>
        <v>0</v>
      </c>
      <c r="AW113" s="67">
        <f t="shared" si="52"/>
        <v>0</v>
      </c>
      <c r="AX113" s="397">
        <f t="shared" si="53"/>
        <v>0</v>
      </c>
      <c r="AY113" s="32"/>
      <c r="AZ113" s="32"/>
      <c r="BA113" s="423" t="str">
        <f t="shared" si="54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39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40"/>
        <v>-</v>
      </c>
      <c r="M114" s="425"/>
      <c r="N114" s="425"/>
      <c r="O114" s="160" t="str">
        <f t="shared" si="41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42"/>
        <v>OK</v>
      </c>
      <c r="AI114" s="22">
        <f t="shared" si="43"/>
        <v>0</v>
      </c>
      <c r="AJ114" s="22">
        <f t="shared" si="44"/>
        <v>0</v>
      </c>
      <c r="AK114" s="22">
        <f t="shared" si="45"/>
        <v>0</v>
      </c>
      <c r="AL114" s="22">
        <f t="shared" si="46"/>
        <v>0</v>
      </c>
      <c r="AM114" s="22">
        <f t="shared" si="47"/>
        <v>0</v>
      </c>
      <c r="AN114" s="22">
        <f t="shared" si="48"/>
        <v>0</v>
      </c>
      <c r="AO114" s="418" t="b">
        <f t="shared" si="49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50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51"/>
        <v>0</v>
      </c>
      <c r="AW114" s="67">
        <f t="shared" si="52"/>
        <v>0</v>
      </c>
      <c r="AX114" s="397">
        <f t="shared" si="53"/>
        <v>0</v>
      </c>
      <c r="AY114" s="32"/>
      <c r="AZ114" s="32"/>
      <c r="BA114" s="423" t="str">
        <f t="shared" si="54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39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40"/>
        <v>-</v>
      </c>
      <c r="M115" s="425"/>
      <c r="N115" s="425"/>
      <c r="O115" s="160" t="str">
        <f t="shared" si="41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42"/>
        <v>OK</v>
      </c>
      <c r="AI115" s="22">
        <f t="shared" si="43"/>
        <v>0</v>
      </c>
      <c r="AJ115" s="22">
        <f t="shared" si="44"/>
        <v>0</v>
      </c>
      <c r="AK115" s="22">
        <f t="shared" si="45"/>
        <v>0</v>
      </c>
      <c r="AL115" s="22">
        <f t="shared" si="46"/>
        <v>0</v>
      </c>
      <c r="AM115" s="22">
        <f t="shared" si="47"/>
        <v>0</v>
      </c>
      <c r="AN115" s="22">
        <f t="shared" si="48"/>
        <v>0</v>
      </c>
      <c r="AO115" s="418" t="b">
        <f t="shared" si="49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50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51"/>
        <v>0</v>
      </c>
      <c r="AW115" s="67">
        <f t="shared" si="52"/>
        <v>0</v>
      </c>
      <c r="AX115" s="397">
        <f t="shared" si="53"/>
        <v>0</v>
      </c>
      <c r="AY115" s="32"/>
      <c r="AZ115" s="32"/>
      <c r="BA115" s="423" t="str">
        <f t="shared" si="54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39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40"/>
        <v>-</v>
      </c>
      <c r="M116" s="425"/>
      <c r="N116" s="425"/>
      <c r="O116" s="160" t="str">
        <f t="shared" si="41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42"/>
        <v>OK</v>
      </c>
      <c r="AI116" s="22">
        <f t="shared" si="43"/>
        <v>0</v>
      </c>
      <c r="AJ116" s="22">
        <f t="shared" si="44"/>
        <v>0</v>
      </c>
      <c r="AK116" s="22">
        <f t="shared" si="45"/>
        <v>0</v>
      </c>
      <c r="AL116" s="22">
        <f t="shared" si="46"/>
        <v>0</v>
      </c>
      <c r="AM116" s="22">
        <f t="shared" si="47"/>
        <v>0</v>
      </c>
      <c r="AN116" s="22">
        <f t="shared" si="48"/>
        <v>0</v>
      </c>
      <c r="AO116" s="418" t="b">
        <f t="shared" si="49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50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51"/>
        <v>0</v>
      </c>
      <c r="AW116" s="67">
        <f t="shared" si="52"/>
        <v>0</v>
      </c>
      <c r="AX116" s="397">
        <f t="shared" si="53"/>
        <v>0</v>
      </c>
      <c r="AY116" s="32"/>
      <c r="AZ116" s="32"/>
      <c r="BA116" s="423" t="str">
        <f t="shared" si="54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39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40"/>
        <v>-</v>
      </c>
      <c r="M117" s="425"/>
      <c r="N117" s="425"/>
      <c r="O117" s="160" t="str">
        <f t="shared" si="41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42"/>
        <v>OK</v>
      </c>
      <c r="AI117" s="22">
        <f t="shared" si="43"/>
        <v>0</v>
      </c>
      <c r="AJ117" s="22">
        <f t="shared" si="44"/>
        <v>0</v>
      </c>
      <c r="AK117" s="22">
        <f t="shared" si="45"/>
        <v>0</v>
      </c>
      <c r="AL117" s="22">
        <f t="shared" si="46"/>
        <v>0</v>
      </c>
      <c r="AM117" s="22">
        <f t="shared" si="47"/>
        <v>0</v>
      </c>
      <c r="AN117" s="22">
        <f t="shared" si="48"/>
        <v>0</v>
      </c>
      <c r="AO117" s="418" t="b">
        <f t="shared" si="49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50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51"/>
        <v>0</v>
      </c>
      <c r="AW117" s="67">
        <f t="shared" si="52"/>
        <v>0</v>
      </c>
      <c r="AX117" s="397">
        <f t="shared" si="53"/>
        <v>0</v>
      </c>
      <c r="AY117" s="32"/>
      <c r="AZ117" s="32"/>
      <c r="BA117" s="423" t="str">
        <f t="shared" si="54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39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40"/>
        <v>-</v>
      </c>
      <c r="M118" s="425"/>
      <c r="N118" s="425"/>
      <c r="O118" s="160" t="str">
        <f t="shared" si="41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42"/>
        <v>OK</v>
      </c>
      <c r="AI118" s="22">
        <f t="shared" si="43"/>
        <v>0</v>
      </c>
      <c r="AJ118" s="22">
        <f t="shared" si="44"/>
        <v>0</v>
      </c>
      <c r="AK118" s="22">
        <f t="shared" si="45"/>
        <v>0</v>
      </c>
      <c r="AL118" s="22">
        <f t="shared" si="46"/>
        <v>0</v>
      </c>
      <c r="AM118" s="22">
        <f t="shared" si="47"/>
        <v>0</v>
      </c>
      <c r="AN118" s="22">
        <f t="shared" si="48"/>
        <v>0</v>
      </c>
      <c r="AO118" s="418" t="b">
        <f t="shared" si="49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50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51"/>
        <v>0</v>
      </c>
      <c r="AW118" s="67">
        <f t="shared" si="52"/>
        <v>0</v>
      </c>
      <c r="AX118" s="397">
        <f t="shared" si="53"/>
        <v>0</v>
      </c>
      <c r="AY118" s="32"/>
      <c r="AZ118" s="32"/>
      <c r="BA118" s="423" t="str">
        <f t="shared" si="54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39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40"/>
        <v>-</v>
      </c>
      <c r="M119" s="425"/>
      <c r="N119" s="425"/>
      <c r="O119" s="160" t="str">
        <f t="shared" si="41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42"/>
        <v>OK</v>
      </c>
      <c r="AI119" s="22">
        <f t="shared" si="43"/>
        <v>0</v>
      </c>
      <c r="AJ119" s="22">
        <f t="shared" si="44"/>
        <v>0</v>
      </c>
      <c r="AK119" s="22">
        <f t="shared" si="45"/>
        <v>0</v>
      </c>
      <c r="AL119" s="22">
        <f t="shared" si="46"/>
        <v>0</v>
      </c>
      <c r="AM119" s="22">
        <f t="shared" si="47"/>
        <v>0</v>
      </c>
      <c r="AN119" s="22">
        <f t="shared" si="48"/>
        <v>0</v>
      </c>
      <c r="AO119" s="418" t="b">
        <f t="shared" si="49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50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51"/>
        <v>0</v>
      </c>
      <c r="AW119" s="67">
        <f t="shared" si="52"/>
        <v>0</v>
      </c>
      <c r="AX119" s="397">
        <f t="shared" si="53"/>
        <v>0</v>
      </c>
      <c r="AY119" s="32"/>
      <c r="AZ119" s="32"/>
      <c r="BA119" s="423" t="str">
        <f t="shared" si="54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39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40"/>
        <v>-</v>
      </c>
      <c r="M120" s="425"/>
      <c r="N120" s="425"/>
      <c r="O120" s="160" t="str">
        <f t="shared" si="41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42"/>
        <v>OK</v>
      </c>
      <c r="AI120" s="22">
        <f t="shared" si="43"/>
        <v>0</v>
      </c>
      <c r="AJ120" s="22">
        <f t="shared" si="44"/>
        <v>0</v>
      </c>
      <c r="AK120" s="22">
        <f t="shared" si="45"/>
        <v>0</v>
      </c>
      <c r="AL120" s="22">
        <f t="shared" si="46"/>
        <v>0</v>
      </c>
      <c r="AM120" s="22">
        <f t="shared" si="47"/>
        <v>0</v>
      </c>
      <c r="AN120" s="22">
        <f t="shared" si="48"/>
        <v>0</v>
      </c>
      <c r="AO120" s="418" t="b">
        <f t="shared" si="49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50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51"/>
        <v>0</v>
      </c>
      <c r="AW120" s="67">
        <f t="shared" si="52"/>
        <v>0</v>
      </c>
      <c r="AX120" s="397">
        <f t="shared" si="53"/>
        <v>0</v>
      </c>
      <c r="AY120" s="32"/>
      <c r="AZ120" s="32"/>
      <c r="BA120" s="423" t="str">
        <f t="shared" si="54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39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40"/>
        <v>-</v>
      </c>
      <c r="M121" s="425"/>
      <c r="N121" s="425"/>
      <c r="O121" s="160" t="str">
        <f t="shared" si="41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42"/>
        <v>OK</v>
      </c>
      <c r="AI121" s="22">
        <f t="shared" si="43"/>
        <v>0</v>
      </c>
      <c r="AJ121" s="22">
        <f t="shared" si="44"/>
        <v>0</v>
      </c>
      <c r="AK121" s="22">
        <f t="shared" si="45"/>
        <v>0</v>
      </c>
      <c r="AL121" s="22">
        <f t="shared" si="46"/>
        <v>0</v>
      </c>
      <c r="AM121" s="22">
        <f t="shared" si="47"/>
        <v>0</v>
      </c>
      <c r="AN121" s="22">
        <f t="shared" si="48"/>
        <v>0</v>
      </c>
      <c r="AO121" s="418" t="b">
        <f t="shared" si="49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50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51"/>
        <v>0</v>
      </c>
      <c r="AW121" s="67">
        <f t="shared" si="52"/>
        <v>0</v>
      </c>
      <c r="AX121" s="397">
        <f t="shared" si="53"/>
        <v>0</v>
      </c>
      <c r="AY121" s="32"/>
      <c r="AZ121" s="32"/>
      <c r="BA121" s="423" t="str">
        <f t="shared" si="54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39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40"/>
        <v>-</v>
      </c>
      <c r="M122" s="425"/>
      <c r="N122" s="425"/>
      <c r="O122" s="160" t="str">
        <f t="shared" si="41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42"/>
        <v>OK</v>
      </c>
      <c r="AI122" s="22">
        <f t="shared" si="43"/>
        <v>0</v>
      </c>
      <c r="AJ122" s="22">
        <f t="shared" si="44"/>
        <v>0</v>
      </c>
      <c r="AK122" s="22">
        <f t="shared" si="45"/>
        <v>0</v>
      </c>
      <c r="AL122" s="22">
        <f t="shared" si="46"/>
        <v>0</v>
      </c>
      <c r="AM122" s="22">
        <f t="shared" si="47"/>
        <v>0</v>
      </c>
      <c r="AN122" s="22">
        <f t="shared" si="48"/>
        <v>0</v>
      </c>
      <c r="AO122" s="418" t="b">
        <f t="shared" si="49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50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51"/>
        <v>0</v>
      </c>
      <c r="AW122" s="67">
        <f t="shared" si="52"/>
        <v>0</v>
      </c>
      <c r="AX122" s="397">
        <f t="shared" si="53"/>
        <v>0</v>
      </c>
      <c r="AY122" s="32"/>
      <c r="AZ122" s="32"/>
      <c r="BA122" s="423" t="str">
        <f t="shared" si="54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39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40"/>
        <v>-</v>
      </c>
      <c r="M123" s="425"/>
      <c r="N123" s="425"/>
      <c r="O123" s="160" t="str">
        <f t="shared" si="41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42"/>
        <v>OK</v>
      </c>
      <c r="AI123" s="22">
        <f t="shared" si="43"/>
        <v>0</v>
      </c>
      <c r="AJ123" s="22">
        <f t="shared" si="44"/>
        <v>0</v>
      </c>
      <c r="AK123" s="22">
        <f t="shared" si="45"/>
        <v>0</v>
      </c>
      <c r="AL123" s="22">
        <f t="shared" si="46"/>
        <v>0</v>
      </c>
      <c r="AM123" s="22">
        <f t="shared" si="47"/>
        <v>0</v>
      </c>
      <c r="AN123" s="22">
        <f t="shared" si="48"/>
        <v>0</v>
      </c>
      <c r="AO123" s="418" t="b">
        <f t="shared" si="49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50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51"/>
        <v>0</v>
      </c>
      <c r="AW123" s="67">
        <f t="shared" si="52"/>
        <v>0</v>
      </c>
      <c r="AX123" s="397">
        <f t="shared" si="53"/>
        <v>0</v>
      </c>
      <c r="AY123" s="32"/>
      <c r="AZ123" s="32"/>
      <c r="BA123" s="423" t="str">
        <f t="shared" si="54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39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40"/>
        <v>-</v>
      </c>
      <c r="M124" s="425"/>
      <c r="N124" s="425"/>
      <c r="O124" s="160" t="str">
        <f t="shared" si="41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42"/>
        <v>OK</v>
      </c>
      <c r="AI124" s="22">
        <f t="shared" si="43"/>
        <v>0</v>
      </c>
      <c r="AJ124" s="22">
        <f t="shared" si="44"/>
        <v>0</v>
      </c>
      <c r="AK124" s="22">
        <f t="shared" si="45"/>
        <v>0</v>
      </c>
      <c r="AL124" s="22">
        <f t="shared" si="46"/>
        <v>0</v>
      </c>
      <c r="AM124" s="22">
        <f t="shared" si="47"/>
        <v>0</v>
      </c>
      <c r="AN124" s="22">
        <f t="shared" si="48"/>
        <v>0</v>
      </c>
      <c r="AO124" s="418" t="b">
        <f t="shared" si="49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50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51"/>
        <v>0</v>
      </c>
      <c r="AW124" s="67">
        <f t="shared" si="52"/>
        <v>0</v>
      </c>
      <c r="AX124" s="397">
        <f t="shared" si="53"/>
        <v>0</v>
      </c>
      <c r="AY124" s="32"/>
      <c r="AZ124" s="32"/>
      <c r="BA124" s="423" t="str">
        <f t="shared" si="54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39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40"/>
        <v>-</v>
      </c>
      <c r="M125" s="425"/>
      <c r="N125" s="425"/>
      <c r="O125" s="160" t="str">
        <f t="shared" si="41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42"/>
        <v>OK</v>
      </c>
      <c r="AI125" s="22">
        <f t="shared" si="43"/>
        <v>0</v>
      </c>
      <c r="AJ125" s="22">
        <f t="shared" si="44"/>
        <v>0</v>
      </c>
      <c r="AK125" s="22">
        <f t="shared" si="45"/>
        <v>0</v>
      </c>
      <c r="AL125" s="22">
        <f t="shared" si="46"/>
        <v>0</v>
      </c>
      <c r="AM125" s="22">
        <f t="shared" si="47"/>
        <v>0</v>
      </c>
      <c r="AN125" s="22">
        <f t="shared" si="48"/>
        <v>0</v>
      </c>
      <c r="AO125" s="418" t="b">
        <f t="shared" si="49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50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51"/>
        <v>0</v>
      </c>
      <c r="AW125" s="67">
        <f t="shared" si="52"/>
        <v>0</v>
      </c>
      <c r="AX125" s="397">
        <f t="shared" si="53"/>
        <v>0</v>
      </c>
      <c r="AY125" s="32"/>
      <c r="AZ125" s="32"/>
      <c r="BA125" s="423" t="str">
        <f t="shared" si="54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39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40"/>
        <v>-</v>
      </c>
      <c r="M126" s="425"/>
      <c r="N126" s="425"/>
      <c r="O126" s="160" t="str">
        <f t="shared" si="41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42"/>
        <v>OK</v>
      </c>
      <c r="AI126" s="22">
        <f t="shared" si="43"/>
        <v>0</v>
      </c>
      <c r="AJ126" s="22">
        <f t="shared" si="44"/>
        <v>0</v>
      </c>
      <c r="AK126" s="22">
        <f t="shared" si="45"/>
        <v>0</v>
      </c>
      <c r="AL126" s="22">
        <f t="shared" si="46"/>
        <v>0</v>
      </c>
      <c r="AM126" s="22">
        <f t="shared" si="47"/>
        <v>0</v>
      </c>
      <c r="AN126" s="22">
        <f t="shared" si="48"/>
        <v>0</v>
      </c>
      <c r="AO126" s="418" t="b">
        <f t="shared" si="49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50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51"/>
        <v>0</v>
      </c>
      <c r="AW126" s="67">
        <f t="shared" si="52"/>
        <v>0</v>
      </c>
      <c r="AX126" s="397">
        <f t="shared" si="53"/>
        <v>0</v>
      </c>
      <c r="AY126" s="32"/>
      <c r="AZ126" s="32"/>
      <c r="BA126" s="423" t="str">
        <f t="shared" si="54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39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40"/>
        <v>-</v>
      </c>
      <c r="M127" s="425"/>
      <c r="N127" s="425"/>
      <c r="O127" s="160" t="str">
        <f t="shared" si="41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42"/>
        <v>OK</v>
      </c>
      <c r="AI127" s="22">
        <f t="shared" si="43"/>
        <v>0</v>
      </c>
      <c r="AJ127" s="22">
        <f t="shared" si="44"/>
        <v>0</v>
      </c>
      <c r="AK127" s="22">
        <f t="shared" si="45"/>
        <v>0</v>
      </c>
      <c r="AL127" s="22">
        <f t="shared" si="46"/>
        <v>0</v>
      </c>
      <c r="AM127" s="22">
        <f t="shared" si="47"/>
        <v>0</v>
      </c>
      <c r="AN127" s="22">
        <f t="shared" si="48"/>
        <v>0</v>
      </c>
      <c r="AO127" s="418" t="b">
        <f t="shared" si="49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50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51"/>
        <v>0</v>
      </c>
      <c r="AW127" s="67">
        <f t="shared" si="52"/>
        <v>0</v>
      </c>
      <c r="AX127" s="397">
        <f t="shared" si="53"/>
        <v>0</v>
      </c>
      <c r="AY127" s="32"/>
      <c r="AZ127" s="32"/>
      <c r="BA127" s="423" t="str">
        <f t="shared" si="54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39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40"/>
        <v>-</v>
      </c>
      <c r="M128" s="425"/>
      <c r="N128" s="425"/>
      <c r="O128" s="160" t="str">
        <f t="shared" si="41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42"/>
        <v>OK</v>
      </c>
      <c r="AI128" s="22">
        <f t="shared" si="43"/>
        <v>0</v>
      </c>
      <c r="AJ128" s="22">
        <f t="shared" si="44"/>
        <v>0</v>
      </c>
      <c r="AK128" s="22">
        <f t="shared" si="45"/>
        <v>0</v>
      </c>
      <c r="AL128" s="22">
        <f t="shared" si="46"/>
        <v>0</v>
      </c>
      <c r="AM128" s="22">
        <f t="shared" si="47"/>
        <v>0</v>
      </c>
      <c r="AN128" s="22">
        <f t="shared" si="48"/>
        <v>0</v>
      </c>
      <c r="AO128" s="418" t="b">
        <f t="shared" si="49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50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51"/>
        <v>0</v>
      </c>
      <c r="AW128" s="67">
        <f t="shared" si="52"/>
        <v>0</v>
      </c>
      <c r="AX128" s="397">
        <f t="shared" si="53"/>
        <v>0</v>
      </c>
      <c r="AY128" s="32"/>
      <c r="AZ128" s="32"/>
      <c r="BA128" s="423" t="str">
        <f t="shared" si="54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39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40"/>
        <v>-</v>
      </c>
      <c r="M129" s="425"/>
      <c r="N129" s="425"/>
      <c r="O129" s="160" t="str">
        <f t="shared" si="41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42"/>
        <v>OK</v>
      </c>
      <c r="AI129" s="22">
        <f t="shared" si="43"/>
        <v>0</v>
      </c>
      <c r="AJ129" s="22">
        <f t="shared" si="44"/>
        <v>0</v>
      </c>
      <c r="AK129" s="22">
        <f t="shared" si="45"/>
        <v>0</v>
      </c>
      <c r="AL129" s="22">
        <f t="shared" si="46"/>
        <v>0</v>
      </c>
      <c r="AM129" s="22">
        <f t="shared" si="47"/>
        <v>0</v>
      </c>
      <c r="AN129" s="22">
        <f t="shared" si="48"/>
        <v>0</v>
      </c>
      <c r="AO129" s="418" t="b">
        <f t="shared" si="49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50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51"/>
        <v>0</v>
      </c>
      <c r="AW129" s="67">
        <f t="shared" si="52"/>
        <v>0</v>
      </c>
      <c r="AX129" s="397">
        <f t="shared" si="53"/>
        <v>0</v>
      </c>
      <c r="AY129" s="32"/>
      <c r="AZ129" s="32"/>
      <c r="BA129" s="423" t="str">
        <f t="shared" si="54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39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40"/>
        <v>-</v>
      </c>
      <c r="M130" s="425"/>
      <c r="N130" s="425"/>
      <c r="O130" s="160" t="str">
        <f t="shared" si="41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42"/>
        <v>OK</v>
      </c>
      <c r="AI130" s="22">
        <f t="shared" si="43"/>
        <v>0</v>
      </c>
      <c r="AJ130" s="22">
        <f t="shared" si="44"/>
        <v>0</v>
      </c>
      <c r="AK130" s="22">
        <f t="shared" si="45"/>
        <v>0</v>
      </c>
      <c r="AL130" s="22">
        <f t="shared" si="46"/>
        <v>0</v>
      </c>
      <c r="AM130" s="22">
        <f t="shared" si="47"/>
        <v>0</v>
      </c>
      <c r="AN130" s="22">
        <f t="shared" si="48"/>
        <v>0</v>
      </c>
      <c r="AO130" s="418" t="b">
        <f t="shared" si="49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50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51"/>
        <v>0</v>
      </c>
      <c r="AW130" s="67">
        <f t="shared" si="52"/>
        <v>0</v>
      </c>
      <c r="AX130" s="397">
        <f t="shared" si="53"/>
        <v>0</v>
      </c>
      <c r="AY130" s="32"/>
      <c r="AZ130" s="32"/>
      <c r="BA130" s="423" t="str">
        <f t="shared" si="54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39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40"/>
        <v>-</v>
      </c>
      <c r="M131" s="425"/>
      <c r="N131" s="425"/>
      <c r="O131" s="160" t="str">
        <f t="shared" si="41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42"/>
        <v>OK</v>
      </c>
      <c r="AI131" s="22">
        <f t="shared" si="43"/>
        <v>0</v>
      </c>
      <c r="AJ131" s="22">
        <f t="shared" si="44"/>
        <v>0</v>
      </c>
      <c r="AK131" s="22">
        <f t="shared" si="45"/>
        <v>0</v>
      </c>
      <c r="AL131" s="22">
        <f t="shared" si="46"/>
        <v>0</v>
      </c>
      <c r="AM131" s="22">
        <f t="shared" si="47"/>
        <v>0</v>
      </c>
      <c r="AN131" s="22">
        <f t="shared" si="48"/>
        <v>0</v>
      </c>
      <c r="AO131" s="418" t="b">
        <f t="shared" si="49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50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51"/>
        <v>0</v>
      </c>
      <c r="AW131" s="67">
        <f t="shared" si="52"/>
        <v>0</v>
      </c>
      <c r="AX131" s="397">
        <f t="shared" si="53"/>
        <v>0</v>
      </c>
      <c r="AY131" s="32"/>
      <c r="AZ131" s="32"/>
      <c r="BA131" s="423" t="str">
        <f t="shared" si="54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39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40"/>
        <v>-</v>
      </c>
      <c r="M132" s="425"/>
      <c r="N132" s="425"/>
      <c r="O132" s="160" t="str">
        <f t="shared" si="41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42"/>
        <v>OK</v>
      </c>
      <c r="AI132" s="22">
        <f t="shared" si="43"/>
        <v>0</v>
      </c>
      <c r="AJ132" s="22">
        <f t="shared" si="44"/>
        <v>0</v>
      </c>
      <c r="AK132" s="22">
        <f t="shared" si="45"/>
        <v>0</v>
      </c>
      <c r="AL132" s="22">
        <f t="shared" si="46"/>
        <v>0</v>
      </c>
      <c r="AM132" s="22">
        <f t="shared" si="47"/>
        <v>0</v>
      </c>
      <c r="AN132" s="22">
        <f t="shared" si="48"/>
        <v>0</v>
      </c>
      <c r="AO132" s="418" t="b">
        <f t="shared" si="49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50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51"/>
        <v>0</v>
      </c>
      <c r="AW132" s="67">
        <f t="shared" si="52"/>
        <v>0</v>
      </c>
      <c r="AX132" s="397">
        <f t="shared" si="53"/>
        <v>0</v>
      </c>
      <c r="AY132" s="32"/>
      <c r="AZ132" s="32"/>
      <c r="BA132" s="423" t="str">
        <f t="shared" si="54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39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40"/>
        <v>-</v>
      </c>
      <c r="M133" s="425"/>
      <c r="N133" s="425"/>
      <c r="O133" s="160" t="str">
        <f t="shared" si="41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42"/>
        <v>OK</v>
      </c>
      <c r="AI133" s="22">
        <f t="shared" si="43"/>
        <v>0</v>
      </c>
      <c r="AJ133" s="22">
        <f t="shared" si="44"/>
        <v>0</v>
      </c>
      <c r="AK133" s="22">
        <f t="shared" si="45"/>
        <v>0</v>
      </c>
      <c r="AL133" s="22">
        <f t="shared" si="46"/>
        <v>0</v>
      </c>
      <c r="AM133" s="22">
        <f t="shared" si="47"/>
        <v>0</v>
      </c>
      <c r="AN133" s="22">
        <f t="shared" si="48"/>
        <v>0</v>
      </c>
      <c r="AO133" s="418" t="b">
        <f t="shared" si="49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50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51"/>
        <v>0</v>
      </c>
      <c r="AW133" s="67">
        <f t="shared" si="52"/>
        <v>0</v>
      </c>
      <c r="AX133" s="397">
        <f t="shared" si="53"/>
        <v>0</v>
      </c>
      <c r="AY133" s="32"/>
      <c r="AZ133" s="32"/>
      <c r="BA133" s="423" t="str">
        <f t="shared" si="54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39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40"/>
        <v>-</v>
      </c>
      <c r="M134" s="425"/>
      <c r="N134" s="425"/>
      <c r="O134" s="160" t="str">
        <f t="shared" si="41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42"/>
        <v>OK</v>
      </c>
      <c r="AI134" s="22">
        <f t="shared" si="43"/>
        <v>0</v>
      </c>
      <c r="AJ134" s="22">
        <f t="shared" si="44"/>
        <v>0</v>
      </c>
      <c r="AK134" s="22">
        <f t="shared" si="45"/>
        <v>0</v>
      </c>
      <c r="AL134" s="22">
        <f t="shared" si="46"/>
        <v>0</v>
      </c>
      <c r="AM134" s="22">
        <f t="shared" si="47"/>
        <v>0</v>
      </c>
      <c r="AN134" s="22">
        <f t="shared" si="48"/>
        <v>0</v>
      </c>
      <c r="AO134" s="418" t="b">
        <f t="shared" si="49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50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51"/>
        <v>0</v>
      </c>
      <c r="AW134" s="67">
        <f t="shared" si="52"/>
        <v>0</v>
      </c>
      <c r="AX134" s="397">
        <f t="shared" si="53"/>
        <v>0</v>
      </c>
      <c r="AY134" s="32"/>
      <c r="AZ134" s="32"/>
      <c r="BA134" s="423" t="str">
        <f t="shared" si="54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39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40"/>
        <v>-</v>
      </c>
      <c r="M135" s="425"/>
      <c r="N135" s="425"/>
      <c r="O135" s="160" t="str">
        <f t="shared" si="41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42"/>
        <v>OK</v>
      </c>
      <c r="AI135" s="22">
        <f t="shared" si="43"/>
        <v>0</v>
      </c>
      <c r="AJ135" s="22">
        <f t="shared" si="44"/>
        <v>0</v>
      </c>
      <c r="AK135" s="22">
        <f t="shared" si="45"/>
        <v>0</v>
      </c>
      <c r="AL135" s="22">
        <f t="shared" si="46"/>
        <v>0</v>
      </c>
      <c r="AM135" s="22">
        <f t="shared" si="47"/>
        <v>0</v>
      </c>
      <c r="AN135" s="22">
        <f t="shared" si="48"/>
        <v>0</v>
      </c>
      <c r="AO135" s="418" t="b">
        <f t="shared" si="49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50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51"/>
        <v>0</v>
      </c>
      <c r="AW135" s="67">
        <f t="shared" si="52"/>
        <v>0</v>
      </c>
      <c r="AX135" s="397">
        <f t="shared" si="53"/>
        <v>0</v>
      </c>
      <c r="AY135" s="32"/>
      <c r="AZ135" s="32"/>
      <c r="BA135" s="423" t="str">
        <f t="shared" si="54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39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40"/>
        <v>-</v>
      </c>
      <c r="M136" s="425"/>
      <c r="N136" s="425"/>
      <c r="O136" s="160" t="str">
        <f t="shared" si="41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42"/>
        <v>OK</v>
      </c>
      <c r="AI136" s="22">
        <f t="shared" si="43"/>
        <v>0</v>
      </c>
      <c r="AJ136" s="22">
        <f t="shared" si="44"/>
        <v>0</v>
      </c>
      <c r="AK136" s="22">
        <f t="shared" si="45"/>
        <v>0</v>
      </c>
      <c r="AL136" s="22">
        <f t="shared" si="46"/>
        <v>0</v>
      </c>
      <c r="AM136" s="22">
        <f t="shared" si="47"/>
        <v>0</v>
      </c>
      <c r="AN136" s="22">
        <f t="shared" si="48"/>
        <v>0</v>
      </c>
      <c r="AO136" s="418" t="b">
        <f t="shared" si="49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50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51"/>
        <v>0</v>
      </c>
      <c r="AW136" s="67">
        <f t="shared" si="52"/>
        <v>0</v>
      </c>
      <c r="AX136" s="397">
        <f t="shared" si="53"/>
        <v>0</v>
      </c>
      <c r="AY136" s="32"/>
      <c r="AZ136" s="32"/>
      <c r="BA136" s="423" t="str">
        <f t="shared" si="54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39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40"/>
        <v>-</v>
      </c>
      <c r="M137" s="425"/>
      <c r="N137" s="425"/>
      <c r="O137" s="160" t="str">
        <f t="shared" si="41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42"/>
        <v>OK</v>
      </c>
      <c r="AI137" s="22">
        <f t="shared" si="43"/>
        <v>0</v>
      </c>
      <c r="AJ137" s="22">
        <f t="shared" si="44"/>
        <v>0</v>
      </c>
      <c r="AK137" s="22">
        <f t="shared" si="45"/>
        <v>0</v>
      </c>
      <c r="AL137" s="22">
        <f t="shared" si="46"/>
        <v>0</v>
      </c>
      <c r="AM137" s="22">
        <f t="shared" si="47"/>
        <v>0</v>
      </c>
      <c r="AN137" s="22">
        <f t="shared" si="48"/>
        <v>0</v>
      </c>
      <c r="AO137" s="418" t="b">
        <f t="shared" si="49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50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51"/>
        <v>0</v>
      </c>
      <c r="AW137" s="67">
        <f t="shared" si="52"/>
        <v>0</v>
      </c>
      <c r="AX137" s="397">
        <f t="shared" si="53"/>
        <v>0</v>
      </c>
      <c r="AY137" s="32"/>
      <c r="AZ137" s="32"/>
      <c r="BA137" s="423" t="str">
        <f t="shared" si="54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39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40"/>
        <v>-</v>
      </c>
      <c r="M138" s="425"/>
      <c r="N138" s="425"/>
      <c r="O138" s="160" t="str">
        <f t="shared" si="41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42"/>
        <v>OK</v>
      </c>
      <c r="AI138" s="22">
        <f t="shared" si="43"/>
        <v>0</v>
      </c>
      <c r="AJ138" s="22">
        <f t="shared" si="44"/>
        <v>0</v>
      </c>
      <c r="AK138" s="22">
        <f t="shared" si="45"/>
        <v>0</v>
      </c>
      <c r="AL138" s="22">
        <f t="shared" si="46"/>
        <v>0</v>
      </c>
      <c r="AM138" s="22">
        <f t="shared" si="47"/>
        <v>0</v>
      </c>
      <c r="AN138" s="22">
        <f t="shared" si="48"/>
        <v>0</v>
      </c>
      <c r="AO138" s="418" t="b">
        <f t="shared" si="49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50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51"/>
        <v>0</v>
      </c>
      <c r="AW138" s="67">
        <f t="shared" si="52"/>
        <v>0</v>
      </c>
      <c r="AX138" s="397">
        <f t="shared" si="53"/>
        <v>0</v>
      </c>
      <c r="AY138" s="32"/>
      <c r="AZ138" s="32"/>
      <c r="BA138" s="423" t="str">
        <f t="shared" si="54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39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40"/>
        <v>-</v>
      </c>
      <c r="M139" s="425"/>
      <c r="N139" s="425"/>
      <c r="O139" s="160" t="str">
        <f t="shared" si="41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42"/>
        <v>OK</v>
      </c>
      <c r="AI139" s="22">
        <f t="shared" si="43"/>
        <v>0</v>
      </c>
      <c r="AJ139" s="22">
        <f t="shared" si="44"/>
        <v>0</v>
      </c>
      <c r="AK139" s="22">
        <f t="shared" si="45"/>
        <v>0</v>
      </c>
      <c r="AL139" s="22">
        <f t="shared" si="46"/>
        <v>0</v>
      </c>
      <c r="AM139" s="22">
        <f t="shared" si="47"/>
        <v>0</v>
      </c>
      <c r="AN139" s="22">
        <f t="shared" si="48"/>
        <v>0</v>
      </c>
      <c r="AO139" s="418" t="b">
        <f t="shared" si="49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50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51"/>
        <v>0</v>
      </c>
      <c r="AW139" s="67">
        <f t="shared" si="52"/>
        <v>0</v>
      </c>
      <c r="AX139" s="397">
        <f t="shared" si="53"/>
        <v>0</v>
      </c>
      <c r="AY139" s="32"/>
      <c r="AZ139" s="32"/>
      <c r="BA139" s="423" t="str">
        <f t="shared" si="54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39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40"/>
        <v>-</v>
      </c>
      <c r="M140" s="425"/>
      <c r="N140" s="425"/>
      <c r="O140" s="160" t="str">
        <f t="shared" si="41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42"/>
        <v>OK</v>
      </c>
      <c r="AI140" s="22">
        <f t="shared" si="43"/>
        <v>0</v>
      </c>
      <c r="AJ140" s="22">
        <f t="shared" si="44"/>
        <v>0</v>
      </c>
      <c r="AK140" s="22">
        <f t="shared" si="45"/>
        <v>0</v>
      </c>
      <c r="AL140" s="22">
        <f t="shared" si="46"/>
        <v>0</v>
      </c>
      <c r="AM140" s="22">
        <f t="shared" si="47"/>
        <v>0</v>
      </c>
      <c r="AN140" s="22">
        <f t="shared" si="48"/>
        <v>0</v>
      </c>
      <c r="AO140" s="418" t="b">
        <f t="shared" si="49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50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51"/>
        <v>0</v>
      </c>
      <c r="AW140" s="67">
        <f t="shared" si="52"/>
        <v>0</v>
      </c>
      <c r="AX140" s="397">
        <f t="shared" si="53"/>
        <v>0</v>
      </c>
      <c r="AY140" s="32"/>
      <c r="AZ140" s="32"/>
      <c r="BA140" s="423" t="str">
        <f t="shared" si="54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39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40"/>
        <v>-</v>
      </c>
      <c r="M141" s="425"/>
      <c r="N141" s="425"/>
      <c r="O141" s="160" t="str">
        <f t="shared" si="41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42"/>
        <v>OK</v>
      </c>
      <c r="AI141" s="22">
        <f t="shared" si="43"/>
        <v>0</v>
      </c>
      <c r="AJ141" s="22">
        <f t="shared" si="44"/>
        <v>0</v>
      </c>
      <c r="AK141" s="22">
        <f t="shared" si="45"/>
        <v>0</v>
      </c>
      <c r="AL141" s="22">
        <f t="shared" si="46"/>
        <v>0</v>
      </c>
      <c r="AM141" s="22">
        <f t="shared" si="47"/>
        <v>0</v>
      </c>
      <c r="AN141" s="22">
        <f t="shared" si="48"/>
        <v>0</v>
      </c>
      <c r="AO141" s="418" t="b">
        <f t="shared" si="49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50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51"/>
        <v>0</v>
      </c>
      <c r="AW141" s="67">
        <f t="shared" si="52"/>
        <v>0</v>
      </c>
      <c r="AX141" s="397">
        <f t="shared" si="53"/>
        <v>0</v>
      </c>
      <c r="AY141" s="32"/>
      <c r="AZ141" s="32"/>
      <c r="BA141" s="423" t="str">
        <f t="shared" si="54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39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40"/>
        <v>-</v>
      </c>
      <c r="M142" s="425"/>
      <c r="N142" s="425"/>
      <c r="O142" s="160" t="str">
        <f t="shared" si="41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42"/>
        <v>OK</v>
      </c>
      <c r="AI142" s="22">
        <f t="shared" si="43"/>
        <v>0</v>
      </c>
      <c r="AJ142" s="22">
        <f t="shared" si="44"/>
        <v>0</v>
      </c>
      <c r="AK142" s="22">
        <f t="shared" si="45"/>
        <v>0</v>
      </c>
      <c r="AL142" s="22">
        <f t="shared" si="46"/>
        <v>0</v>
      </c>
      <c r="AM142" s="22">
        <f t="shared" si="47"/>
        <v>0</v>
      </c>
      <c r="AN142" s="22">
        <f t="shared" si="48"/>
        <v>0</v>
      </c>
      <c r="AO142" s="418" t="b">
        <f t="shared" si="49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50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51"/>
        <v>0</v>
      </c>
      <c r="AW142" s="67">
        <f t="shared" si="52"/>
        <v>0</v>
      </c>
      <c r="AX142" s="397">
        <f t="shared" si="53"/>
        <v>0</v>
      </c>
      <c r="AY142" s="32"/>
      <c r="AZ142" s="32"/>
      <c r="BA142" s="423" t="str">
        <f t="shared" si="54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39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40"/>
        <v>-</v>
      </c>
      <c r="M143" s="425"/>
      <c r="N143" s="425"/>
      <c r="O143" s="160" t="str">
        <f t="shared" si="41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42"/>
        <v>OK</v>
      </c>
      <c r="AI143" s="22">
        <f t="shared" si="43"/>
        <v>0</v>
      </c>
      <c r="AJ143" s="22">
        <f t="shared" si="44"/>
        <v>0</v>
      </c>
      <c r="AK143" s="22">
        <f t="shared" si="45"/>
        <v>0</v>
      </c>
      <c r="AL143" s="22">
        <f t="shared" si="46"/>
        <v>0</v>
      </c>
      <c r="AM143" s="22">
        <f t="shared" si="47"/>
        <v>0</v>
      </c>
      <c r="AN143" s="22">
        <f t="shared" si="48"/>
        <v>0</v>
      </c>
      <c r="AO143" s="418" t="b">
        <f t="shared" si="49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50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51"/>
        <v>0</v>
      </c>
      <c r="AW143" s="67">
        <f t="shared" si="52"/>
        <v>0</v>
      </c>
      <c r="AX143" s="397">
        <f t="shared" si="53"/>
        <v>0</v>
      </c>
      <c r="AY143" s="32"/>
      <c r="AZ143" s="32"/>
      <c r="BA143" s="423" t="str">
        <f t="shared" si="54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39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40"/>
        <v>-</v>
      </c>
      <c r="M144" s="425"/>
      <c r="N144" s="425"/>
      <c r="O144" s="160" t="str">
        <f t="shared" si="41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42"/>
        <v>OK</v>
      </c>
      <c r="AI144" s="22">
        <f t="shared" si="43"/>
        <v>0</v>
      </c>
      <c r="AJ144" s="22">
        <f t="shared" si="44"/>
        <v>0</v>
      </c>
      <c r="AK144" s="22">
        <f t="shared" si="45"/>
        <v>0</v>
      </c>
      <c r="AL144" s="22">
        <f t="shared" si="46"/>
        <v>0</v>
      </c>
      <c r="AM144" s="22">
        <f t="shared" si="47"/>
        <v>0</v>
      </c>
      <c r="AN144" s="22">
        <f t="shared" si="48"/>
        <v>0</v>
      </c>
      <c r="AO144" s="418" t="b">
        <f t="shared" si="49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50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51"/>
        <v>0</v>
      </c>
      <c r="AW144" s="67">
        <f t="shared" si="52"/>
        <v>0</v>
      </c>
      <c r="AX144" s="397">
        <f t="shared" si="53"/>
        <v>0</v>
      </c>
      <c r="AY144" s="32"/>
      <c r="AZ144" s="32"/>
      <c r="BA144" s="423" t="str">
        <f t="shared" si="54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39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40"/>
        <v>-</v>
      </c>
      <c r="M145" s="425"/>
      <c r="N145" s="425"/>
      <c r="O145" s="160" t="str">
        <f t="shared" si="41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42"/>
        <v>OK</v>
      </c>
      <c r="AI145" s="22">
        <f t="shared" si="43"/>
        <v>0</v>
      </c>
      <c r="AJ145" s="22">
        <f t="shared" si="44"/>
        <v>0</v>
      </c>
      <c r="AK145" s="22">
        <f t="shared" si="45"/>
        <v>0</v>
      </c>
      <c r="AL145" s="22">
        <f t="shared" si="46"/>
        <v>0</v>
      </c>
      <c r="AM145" s="22">
        <f t="shared" si="47"/>
        <v>0</v>
      </c>
      <c r="AN145" s="22">
        <f t="shared" si="48"/>
        <v>0</v>
      </c>
      <c r="AO145" s="418" t="b">
        <f t="shared" si="49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50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51"/>
        <v>0</v>
      </c>
      <c r="AW145" s="67">
        <f t="shared" si="52"/>
        <v>0</v>
      </c>
      <c r="AX145" s="397">
        <f t="shared" si="53"/>
        <v>0</v>
      </c>
      <c r="AY145" s="32"/>
      <c r="AZ145" s="32"/>
      <c r="BA145" s="423" t="str">
        <f t="shared" si="54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39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40"/>
        <v>-</v>
      </c>
      <c r="M146" s="425"/>
      <c r="N146" s="425"/>
      <c r="O146" s="160" t="str">
        <f t="shared" si="41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42"/>
        <v>OK</v>
      </c>
      <c r="AI146" s="22">
        <f t="shared" si="43"/>
        <v>0</v>
      </c>
      <c r="AJ146" s="22">
        <f t="shared" si="44"/>
        <v>0</v>
      </c>
      <c r="AK146" s="22">
        <f t="shared" si="45"/>
        <v>0</v>
      </c>
      <c r="AL146" s="22">
        <f t="shared" si="46"/>
        <v>0</v>
      </c>
      <c r="AM146" s="22">
        <f t="shared" si="47"/>
        <v>0</v>
      </c>
      <c r="AN146" s="22">
        <f t="shared" si="48"/>
        <v>0</v>
      </c>
      <c r="AO146" s="418" t="b">
        <f t="shared" si="49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50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51"/>
        <v>0</v>
      </c>
      <c r="AW146" s="67">
        <f t="shared" si="52"/>
        <v>0</v>
      </c>
      <c r="AX146" s="397">
        <f t="shared" si="53"/>
        <v>0</v>
      </c>
      <c r="AY146" s="32"/>
      <c r="AZ146" s="32"/>
      <c r="BA146" s="423" t="str">
        <f t="shared" si="54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6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7"/>
        <v>-</v>
      </c>
      <c r="M147" s="425"/>
      <c r="N147" s="425"/>
      <c r="O147" s="160" t="str">
        <f t="shared" si="8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9"/>
        <v>OK</v>
      </c>
      <c r="AI147" s="22">
        <f t="shared" si="10"/>
        <v>0</v>
      </c>
      <c r="AJ147" s="22">
        <f t="shared" si="11"/>
        <v>0</v>
      </c>
      <c r="AK147" s="22">
        <f t="shared" si="12"/>
        <v>0</v>
      </c>
      <c r="AL147" s="22">
        <f t="shared" si="13"/>
        <v>0</v>
      </c>
      <c r="AM147" s="22">
        <f t="shared" si="14"/>
        <v>0</v>
      </c>
      <c r="AN147" s="22">
        <f t="shared" si="15"/>
        <v>0</v>
      </c>
      <c r="AO147" s="418" t="b">
        <f t="shared" si="16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17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18"/>
        <v>0</v>
      </c>
      <c r="AW147" s="67">
        <f t="shared" si="19"/>
        <v>0</v>
      </c>
      <c r="AX147" s="397">
        <f t="shared" si="20"/>
        <v>0</v>
      </c>
      <c r="AY147" s="32"/>
      <c r="AZ147" s="32"/>
      <c r="BA147" s="423" t="str">
        <f t="shared" si="21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6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7"/>
        <v>-</v>
      </c>
      <c r="M148" s="425"/>
      <c r="N148" s="425"/>
      <c r="O148" s="160" t="str">
        <f t="shared" si="8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9"/>
        <v>OK</v>
      </c>
      <c r="AI148" s="22">
        <f t="shared" si="10"/>
        <v>0</v>
      </c>
      <c r="AJ148" s="22">
        <f t="shared" si="11"/>
        <v>0</v>
      </c>
      <c r="AK148" s="22">
        <f t="shared" si="12"/>
        <v>0</v>
      </c>
      <c r="AL148" s="22">
        <f t="shared" si="13"/>
        <v>0</v>
      </c>
      <c r="AM148" s="22">
        <f t="shared" si="14"/>
        <v>0</v>
      </c>
      <c r="AN148" s="22">
        <f t="shared" si="15"/>
        <v>0</v>
      </c>
      <c r="AO148" s="418" t="b">
        <f t="shared" si="16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17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18"/>
        <v>0</v>
      </c>
      <c r="AW148" s="67">
        <f t="shared" si="19"/>
        <v>0</v>
      </c>
      <c r="AX148" s="397">
        <f t="shared" si="20"/>
        <v>0</v>
      </c>
      <c r="AY148" s="32"/>
      <c r="AZ148" s="32"/>
      <c r="BA148" s="423" t="str">
        <f t="shared" si="21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6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7"/>
        <v>-</v>
      </c>
      <c r="M149" s="425"/>
      <c r="N149" s="425"/>
      <c r="O149" s="160" t="str">
        <f t="shared" si="8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9"/>
        <v>OK</v>
      </c>
      <c r="AI149" s="22">
        <f t="shared" si="10"/>
        <v>0</v>
      </c>
      <c r="AJ149" s="22">
        <f t="shared" si="11"/>
        <v>0</v>
      </c>
      <c r="AK149" s="22">
        <f t="shared" si="12"/>
        <v>0</v>
      </c>
      <c r="AL149" s="22">
        <f t="shared" si="13"/>
        <v>0</v>
      </c>
      <c r="AM149" s="22">
        <f t="shared" si="14"/>
        <v>0</v>
      </c>
      <c r="AN149" s="22">
        <f t="shared" si="15"/>
        <v>0</v>
      </c>
      <c r="AO149" s="418" t="b">
        <f t="shared" si="16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17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18"/>
        <v>0</v>
      </c>
      <c r="AW149" s="67">
        <f t="shared" si="19"/>
        <v>0</v>
      </c>
      <c r="AX149" s="397">
        <f t="shared" si="20"/>
        <v>0</v>
      </c>
      <c r="AY149" s="32"/>
      <c r="AZ149" s="32"/>
      <c r="BA149" s="423" t="str">
        <f t="shared" si="21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6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7"/>
        <v>-</v>
      </c>
      <c r="M150" s="425"/>
      <c r="N150" s="425"/>
      <c r="O150" s="160" t="str">
        <f t="shared" si="8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9"/>
        <v>OK</v>
      </c>
      <c r="AI150" s="22">
        <f t="shared" si="10"/>
        <v>0</v>
      </c>
      <c r="AJ150" s="22">
        <f t="shared" si="11"/>
        <v>0</v>
      </c>
      <c r="AK150" s="22">
        <f t="shared" si="12"/>
        <v>0</v>
      </c>
      <c r="AL150" s="22">
        <f t="shared" si="13"/>
        <v>0</v>
      </c>
      <c r="AM150" s="22">
        <f t="shared" si="14"/>
        <v>0</v>
      </c>
      <c r="AN150" s="22">
        <f t="shared" si="15"/>
        <v>0</v>
      </c>
      <c r="AO150" s="418" t="b">
        <f t="shared" si="16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17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18"/>
        <v>0</v>
      </c>
      <c r="AW150" s="67">
        <f t="shared" si="19"/>
        <v>0</v>
      </c>
      <c r="AX150" s="397">
        <f t="shared" si="20"/>
        <v>0</v>
      </c>
      <c r="AY150" s="32"/>
      <c r="AZ150" s="32"/>
      <c r="BA150" s="423" t="str">
        <f t="shared" si="21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6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7"/>
        <v>-</v>
      </c>
      <c r="M151" s="425"/>
      <c r="N151" s="425"/>
      <c r="O151" s="160" t="str">
        <f t="shared" si="8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9"/>
        <v>OK</v>
      </c>
      <c r="AI151" s="22">
        <f t="shared" si="10"/>
        <v>0</v>
      </c>
      <c r="AJ151" s="22">
        <f t="shared" si="11"/>
        <v>0</v>
      </c>
      <c r="AK151" s="22">
        <f t="shared" si="12"/>
        <v>0</v>
      </c>
      <c r="AL151" s="22">
        <f t="shared" si="13"/>
        <v>0</v>
      </c>
      <c r="AM151" s="22">
        <f t="shared" si="14"/>
        <v>0</v>
      </c>
      <c r="AN151" s="22">
        <f t="shared" si="15"/>
        <v>0</v>
      </c>
      <c r="AO151" s="418" t="b">
        <f t="shared" si="16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17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18"/>
        <v>0</v>
      </c>
      <c r="AW151" s="67">
        <f t="shared" si="19"/>
        <v>0</v>
      </c>
      <c r="AX151" s="397">
        <f t="shared" si="20"/>
        <v>0</v>
      </c>
      <c r="AY151" s="32"/>
      <c r="AZ151" s="32"/>
      <c r="BA151" s="423" t="str">
        <f t="shared" si="21"/>
        <v xml:space="preserve"> </v>
      </c>
    </row>
    <row r="152" spans="1:53" s="339" customFormat="1" ht="15" x14ac:dyDescent="0.2">
      <c r="A152" s="32"/>
      <c r="B152" s="32"/>
      <c r="C152" s="410">
        <f t="shared" si="22"/>
        <v>131</v>
      </c>
      <c r="D152" s="424"/>
      <c r="E152" s="424"/>
      <c r="F152" s="424"/>
      <c r="G152" s="410"/>
      <c r="H152" s="410"/>
      <c r="I152" s="413" t="str">
        <f t="shared" si="6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7"/>
        <v>-</v>
      </c>
      <c r="M152" s="425"/>
      <c r="N152" s="425"/>
      <c r="O152" s="160" t="str">
        <f t="shared" si="8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9"/>
        <v>OK</v>
      </c>
      <c r="AI152" s="22">
        <f t="shared" si="10"/>
        <v>0</v>
      </c>
      <c r="AJ152" s="22">
        <f t="shared" si="11"/>
        <v>0</v>
      </c>
      <c r="AK152" s="22">
        <f t="shared" si="12"/>
        <v>0</v>
      </c>
      <c r="AL152" s="22">
        <f t="shared" si="13"/>
        <v>0</v>
      </c>
      <c r="AM152" s="22">
        <f t="shared" si="14"/>
        <v>0</v>
      </c>
      <c r="AN152" s="22">
        <f t="shared" si="15"/>
        <v>0</v>
      </c>
      <c r="AO152" s="418" t="b">
        <f t="shared" si="16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17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18"/>
        <v>0</v>
      </c>
      <c r="AW152" s="67">
        <f t="shared" si="19"/>
        <v>0</v>
      </c>
      <c r="AX152" s="397">
        <f t="shared" si="20"/>
        <v>0</v>
      </c>
      <c r="AY152" s="32"/>
      <c r="AZ152" s="32"/>
      <c r="BA152" s="423" t="str">
        <f t="shared" si="21"/>
        <v xml:space="preserve"> </v>
      </c>
    </row>
    <row r="153" spans="1:53" s="339" customFormat="1" ht="15" x14ac:dyDescent="0.2">
      <c r="A153" s="32"/>
      <c r="B153" s="32"/>
      <c r="C153" s="410">
        <f t="shared" si="22"/>
        <v>132</v>
      </c>
      <c r="D153" s="424"/>
      <c r="E153" s="424"/>
      <c r="F153" s="424"/>
      <c r="G153" s="410"/>
      <c r="H153" s="410"/>
      <c r="I153" s="413" t="str">
        <f t="shared" si="6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7"/>
        <v>-</v>
      </c>
      <c r="M153" s="425"/>
      <c r="N153" s="425"/>
      <c r="O153" s="160" t="str">
        <f t="shared" si="8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9"/>
        <v>OK</v>
      </c>
      <c r="AI153" s="22">
        <f t="shared" si="10"/>
        <v>0</v>
      </c>
      <c r="AJ153" s="22">
        <f t="shared" si="11"/>
        <v>0</v>
      </c>
      <c r="AK153" s="22">
        <f t="shared" si="12"/>
        <v>0</v>
      </c>
      <c r="AL153" s="22">
        <f t="shared" si="13"/>
        <v>0</v>
      </c>
      <c r="AM153" s="22">
        <f t="shared" si="14"/>
        <v>0</v>
      </c>
      <c r="AN153" s="22">
        <f t="shared" si="15"/>
        <v>0</v>
      </c>
      <c r="AO153" s="418" t="b">
        <f t="shared" si="16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17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18"/>
        <v>0</v>
      </c>
      <c r="AW153" s="67">
        <f t="shared" si="19"/>
        <v>0</v>
      </c>
      <c r="AX153" s="397">
        <f t="shared" si="20"/>
        <v>0</v>
      </c>
      <c r="AY153" s="32"/>
      <c r="AZ153" s="32"/>
      <c r="BA153" s="423" t="str">
        <f t="shared" si="21"/>
        <v xml:space="preserve"> </v>
      </c>
    </row>
    <row r="154" spans="1:53" s="339" customFormat="1" ht="15" x14ac:dyDescent="0.2">
      <c r="A154" s="32"/>
      <c r="B154" s="32"/>
      <c r="C154" s="410">
        <f t="shared" si="22"/>
        <v>133</v>
      </c>
      <c r="D154" s="424"/>
      <c r="E154" s="424"/>
      <c r="F154" s="424"/>
      <c r="G154" s="410"/>
      <c r="H154" s="410"/>
      <c r="I154" s="413" t="str">
        <f t="shared" si="6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7"/>
        <v>-</v>
      </c>
      <c r="M154" s="425"/>
      <c r="N154" s="425"/>
      <c r="O154" s="160" t="str">
        <f t="shared" si="8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9"/>
        <v>OK</v>
      </c>
      <c r="AI154" s="22">
        <f t="shared" si="10"/>
        <v>0</v>
      </c>
      <c r="AJ154" s="22">
        <f t="shared" si="11"/>
        <v>0</v>
      </c>
      <c r="AK154" s="22">
        <f t="shared" si="12"/>
        <v>0</v>
      </c>
      <c r="AL154" s="22">
        <f t="shared" si="13"/>
        <v>0</v>
      </c>
      <c r="AM154" s="22">
        <f t="shared" si="14"/>
        <v>0</v>
      </c>
      <c r="AN154" s="22">
        <f t="shared" si="15"/>
        <v>0</v>
      </c>
      <c r="AO154" s="418" t="b">
        <f t="shared" si="16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17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18"/>
        <v>0</v>
      </c>
      <c r="AW154" s="67">
        <f t="shared" si="19"/>
        <v>0</v>
      </c>
      <c r="AX154" s="397">
        <f t="shared" si="20"/>
        <v>0</v>
      </c>
      <c r="AY154" s="32"/>
      <c r="AZ154" s="32"/>
      <c r="BA154" s="423" t="str">
        <f t="shared" si="21"/>
        <v xml:space="preserve"> </v>
      </c>
    </row>
    <row r="155" spans="1:53" s="339" customFormat="1" ht="15" x14ac:dyDescent="0.2">
      <c r="A155" s="32"/>
      <c r="B155" s="32"/>
      <c r="C155" s="410">
        <f t="shared" si="22"/>
        <v>134</v>
      </c>
      <c r="D155" s="424"/>
      <c r="E155" s="424"/>
      <c r="F155" s="424"/>
      <c r="G155" s="410"/>
      <c r="H155" s="410"/>
      <c r="I155" s="413" t="str">
        <f t="shared" si="6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7"/>
        <v>-</v>
      </c>
      <c r="M155" s="425"/>
      <c r="N155" s="425"/>
      <c r="O155" s="160" t="str">
        <f t="shared" si="8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9"/>
        <v>OK</v>
      </c>
      <c r="AI155" s="22">
        <f t="shared" si="10"/>
        <v>0</v>
      </c>
      <c r="AJ155" s="22">
        <f t="shared" si="11"/>
        <v>0</v>
      </c>
      <c r="AK155" s="22">
        <f t="shared" si="12"/>
        <v>0</v>
      </c>
      <c r="AL155" s="22">
        <f t="shared" si="13"/>
        <v>0</v>
      </c>
      <c r="AM155" s="22">
        <f t="shared" si="14"/>
        <v>0</v>
      </c>
      <c r="AN155" s="22">
        <f t="shared" si="15"/>
        <v>0</v>
      </c>
      <c r="AO155" s="418" t="b">
        <f t="shared" si="16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17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18"/>
        <v>0</v>
      </c>
      <c r="AW155" s="67">
        <f t="shared" si="19"/>
        <v>0</v>
      </c>
      <c r="AX155" s="397">
        <f t="shared" si="20"/>
        <v>0</v>
      </c>
      <c r="AY155" s="32"/>
      <c r="AZ155" s="32"/>
      <c r="BA155" s="423" t="str">
        <f t="shared" si="21"/>
        <v xml:space="preserve"> </v>
      </c>
    </row>
    <row r="156" spans="1:53" s="339" customFormat="1" ht="15" x14ac:dyDescent="0.2">
      <c r="A156" s="32"/>
      <c r="B156" s="32"/>
      <c r="C156" s="410">
        <f t="shared" si="22"/>
        <v>135</v>
      </c>
      <c r="D156" s="424"/>
      <c r="E156" s="424"/>
      <c r="F156" s="424"/>
      <c r="G156" s="410"/>
      <c r="H156" s="410"/>
      <c r="I156" s="413" t="str">
        <f t="shared" si="6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7"/>
        <v>-</v>
      </c>
      <c r="M156" s="425"/>
      <c r="N156" s="425"/>
      <c r="O156" s="160" t="str">
        <f t="shared" si="8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9"/>
        <v>OK</v>
      </c>
      <c r="AI156" s="22">
        <f t="shared" si="10"/>
        <v>0</v>
      </c>
      <c r="AJ156" s="22">
        <f t="shared" si="11"/>
        <v>0</v>
      </c>
      <c r="AK156" s="22">
        <f t="shared" si="12"/>
        <v>0</v>
      </c>
      <c r="AL156" s="22">
        <f t="shared" si="13"/>
        <v>0</v>
      </c>
      <c r="AM156" s="22">
        <f t="shared" si="14"/>
        <v>0</v>
      </c>
      <c r="AN156" s="22">
        <f t="shared" si="15"/>
        <v>0</v>
      </c>
      <c r="AO156" s="418" t="b">
        <f t="shared" si="16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17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18"/>
        <v>0</v>
      </c>
      <c r="AW156" s="67">
        <f t="shared" si="19"/>
        <v>0</v>
      </c>
      <c r="AX156" s="397">
        <f t="shared" si="20"/>
        <v>0</v>
      </c>
      <c r="AY156" s="32"/>
      <c r="AZ156" s="32"/>
      <c r="BA156" s="423" t="str">
        <f t="shared" si="21"/>
        <v xml:space="preserve"> </v>
      </c>
    </row>
    <row r="157" spans="1:53" s="339" customFormat="1" ht="15" x14ac:dyDescent="0.2">
      <c r="A157" s="32"/>
      <c r="B157" s="32"/>
      <c r="C157" s="410">
        <f t="shared" si="22"/>
        <v>136</v>
      </c>
      <c r="D157" s="424"/>
      <c r="E157" s="424"/>
      <c r="F157" s="424"/>
      <c r="G157" s="410"/>
      <c r="H157" s="410"/>
      <c r="I157" s="413" t="str">
        <f t="shared" si="6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7"/>
        <v>-</v>
      </c>
      <c r="M157" s="425"/>
      <c r="N157" s="425"/>
      <c r="O157" s="160" t="str">
        <f t="shared" si="8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9"/>
        <v>OK</v>
      </c>
      <c r="AI157" s="22">
        <f t="shared" si="10"/>
        <v>0</v>
      </c>
      <c r="AJ157" s="22">
        <f t="shared" si="11"/>
        <v>0</v>
      </c>
      <c r="AK157" s="22">
        <f t="shared" si="12"/>
        <v>0</v>
      </c>
      <c r="AL157" s="22">
        <f t="shared" si="13"/>
        <v>0</v>
      </c>
      <c r="AM157" s="22">
        <f t="shared" si="14"/>
        <v>0</v>
      </c>
      <c r="AN157" s="22">
        <f t="shared" si="15"/>
        <v>0</v>
      </c>
      <c r="AO157" s="418" t="b">
        <f t="shared" si="16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17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18"/>
        <v>0</v>
      </c>
      <c r="AW157" s="67">
        <f t="shared" si="19"/>
        <v>0</v>
      </c>
      <c r="AX157" s="397">
        <f t="shared" si="20"/>
        <v>0</v>
      </c>
      <c r="AY157" s="32"/>
      <c r="AZ157" s="32"/>
      <c r="BA157" s="423" t="str">
        <f t="shared" si="21"/>
        <v xml:space="preserve"> </v>
      </c>
    </row>
    <row r="158" spans="1:53" s="339" customFormat="1" ht="15" x14ac:dyDescent="0.2">
      <c r="A158" s="32"/>
      <c r="B158" s="32"/>
      <c r="C158" s="410">
        <f t="shared" si="22"/>
        <v>137</v>
      </c>
      <c r="D158" s="424"/>
      <c r="E158" s="424"/>
      <c r="F158" s="424"/>
      <c r="G158" s="410"/>
      <c r="H158" s="410"/>
      <c r="I158" s="413" t="str">
        <f t="shared" si="6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7"/>
        <v>-</v>
      </c>
      <c r="M158" s="425"/>
      <c r="N158" s="425"/>
      <c r="O158" s="160" t="str">
        <f t="shared" si="8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9"/>
        <v>OK</v>
      </c>
      <c r="AI158" s="22">
        <f t="shared" si="10"/>
        <v>0</v>
      </c>
      <c r="AJ158" s="22">
        <f t="shared" si="11"/>
        <v>0</v>
      </c>
      <c r="AK158" s="22">
        <f t="shared" si="12"/>
        <v>0</v>
      </c>
      <c r="AL158" s="22">
        <f t="shared" si="13"/>
        <v>0</v>
      </c>
      <c r="AM158" s="22">
        <f t="shared" si="14"/>
        <v>0</v>
      </c>
      <c r="AN158" s="22">
        <f t="shared" si="15"/>
        <v>0</v>
      </c>
      <c r="AO158" s="418" t="b">
        <f t="shared" si="16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17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18"/>
        <v>0</v>
      </c>
      <c r="AW158" s="67">
        <f t="shared" si="19"/>
        <v>0</v>
      </c>
      <c r="AX158" s="397">
        <f t="shared" si="20"/>
        <v>0</v>
      </c>
      <c r="AY158" s="32"/>
      <c r="AZ158" s="32"/>
      <c r="BA158" s="423" t="str">
        <f t="shared" si="21"/>
        <v xml:space="preserve"> </v>
      </c>
    </row>
    <row r="159" spans="1:53" s="339" customFormat="1" ht="15" x14ac:dyDescent="0.2">
      <c r="A159" s="32"/>
      <c r="B159" s="32"/>
      <c r="C159" s="410">
        <f t="shared" si="22"/>
        <v>138</v>
      </c>
      <c r="D159" s="424"/>
      <c r="E159" s="424"/>
      <c r="F159" s="424"/>
      <c r="G159" s="410"/>
      <c r="H159" s="410"/>
      <c r="I159" s="413" t="str">
        <f t="shared" si="6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7"/>
        <v>-</v>
      </c>
      <c r="M159" s="425"/>
      <c r="N159" s="425"/>
      <c r="O159" s="160" t="str">
        <f t="shared" si="8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9"/>
        <v>OK</v>
      </c>
      <c r="AI159" s="22">
        <f t="shared" si="10"/>
        <v>0</v>
      </c>
      <c r="AJ159" s="22">
        <f t="shared" si="11"/>
        <v>0</v>
      </c>
      <c r="AK159" s="22">
        <f t="shared" si="12"/>
        <v>0</v>
      </c>
      <c r="AL159" s="22">
        <f t="shared" si="13"/>
        <v>0</v>
      </c>
      <c r="AM159" s="22">
        <f t="shared" si="14"/>
        <v>0</v>
      </c>
      <c r="AN159" s="22">
        <f t="shared" si="15"/>
        <v>0</v>
      </c>
      <c r="AO159" s="418" t="b">
        <f t="shared" si="16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17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18"/>
        <v>0</v>
      </c>
      <c r="AW159" s="67">
        <f t="shared" si="19"/>
        <v>0</v>
      </c>
      <c r="AX159" s="397">
        <f t="shared" si="20"/>
        <v>0</v>
      </c>
      <c r="AY159" s="32"/>
      <c r="AZ159" s="32"/>
      <c r="BA159" s="423" t="str">
        <f t="shared" si="21"/>
        <v xml:space="preserve"> </v>
      </c>
    </row>
    <row r="160" spans="1:53" s="339" customFormat="1" ht="15" x14ac:dyDescent="0.2">
      <c r="A160" s="32"/>
      <c r="B160" s="32"/>
      <c r="C160" s="410">
        <f t="shared" si="22"/>
        <v>139</v>
      </c>
      <c r="D160" s="424"/>
      <c r="E160" s="424"/>
      <c r="F160" s="424"/>
      <c r="G160" s="410"/>
      <c r="H160" s="410"/>
      <c r="I160" s="413" t="str">
        <f t="shared" si="6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7"/>
        <v>-</v>
      </c>
      <c r="M160" s="425"/>
      <c r="N160" s="425"/>
      <c r="O160" s="160" t="str">
        <f t="shared" si="8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9"/>
        <v>OK</v>
      </c>
      <c r="AI160" s="22">
        <f t="shared" si="10"/>
        <v>0</v>
      </c>
      <c r="AJ160" s="22">
        <f t="shared" si="11"/>
        <v>0</v>
      </c>
      <c r="AK160" s="22">
        <f t="shared" si="12"/>
        <v>0</v>
      </c>
      <c r="AL160" s="22">
        <f t="shared" si="13"/>
        <v>0</v>
      </c>
      <c r="AM160" s="22">
        <f t="shared" si="14"/>
        <v>0</v>
      </c>
      <c r="AN160" s="22">
        <f t="shared" si="15"/>
        <v>0</v>
      </c>
      <c r="AO160" s="418" t="b">
        <f t="shared" si="16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17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18"/>
        <v>0</v>
      </c>
      <c r="AW160" s="67">
        <f t="shared" si="19"/>
        <v>0</v>
      </c>
      <c r="AX160" s="397">
        <f t="shared" si="20"/>
        <v>0</v>
      </c>
      <c r="AY160" s="32"/>
      <c r="AZ160" s="32"/>
      <c r="BA160" s="423" t="str">
        <f t="shared" si="21"/>
        <v xml:space="preserve"> </v>
      </c>
    </row>
    <row r="161" spans="1:53" s="339" customFormat="1" ht="15" x14ac:dyDescent="0.2">
      <c r="A161" s="32"/>
      <c r="B161" s="32"/>
      <c r="C161" s="410">
        <f t="shared" si="22"/>
        <v>140</v>
      </c>
      <c r="D161" s="424"/>
      <c r="E161" s="424"/>
      <c r="F161" s="424"/>
      <c r="G161" s="410"/>
      <c r="H161" s="410"/>
      <c r="I161" s="413" t="str">
        <f t="shared" si="6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7"/>
        <v>-</v>
      </c>
      <c r="M161" s="425"/>
      <c r="N161" s="425"/>
      <c r="O161" s="160" t="str">
        <f t="shared" si="8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9"/>
        <v>OK</v>
      </c>
      <c r="AI161" s="22">
        <f t="shared" si="10"/>
        <v>0</v>
      </c>
      <c r="AJ161" s="22">
        <f t="shared" si="11"/>
        <v>0</v>
      </c>
      <c r="AK161" s="22">
        <f t="shared" si="12"/>
        <v>0</v>
      </c>
      <c r="AL161" s="22">
        <f t="shared" si="13"/>
        <v>0</v>
      </c>
      <c r="AM161" s="22">
        <f t="shared" si="14"/>
        <v>0</v>
      </c>
      <c r="AN161" s="22">
        <f t="shared" si="15"/>
        <v>0</v>
      </c>
      <c r="AO161" s="418" t="b">
        <f t="shared" si="16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17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18"/>
        <v>0</v>
      </c>
      <c r="AW161" s="67">
        <f t="shared" si="19"/>
        <v>0</v>
      </c>
      <c r="AX161" s="397">
        <f t="shared" si="20"/>
        <v>0</v>
      </c>
      <c r="AY161" s="32"/>
      <c r="AZ161" s="32"/>
      <c r="BA161" s="423" t="str">
        <f t="shared" si="21"/>
        <v xml:space="preserve"> </v>
      </c>
    </row>
    <row r="162" spans="1:53" s="339" customFormat="1" ht="15" x14ac:dyDescent="0.2">
      <c r="A162" s="32"/>
      <c r="B162" s="32"/>
      <c r="C162" s="410">
        <f t="shared" si="22"/>
        <v>141</v>
      </c>
      <c r="D162" s="424"/>
      <c r="E162" s="424"/>
      <c r="F162" s="424"/>
      <c r="G162" s="410"/>
      <c r="H162" s="410"/>
      <c r="I162" s="413" t="str">
        <f t="shared" si="6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7"/>
        <v>-</v>
      </c>
      <c r="M162" s="425"/>
      <c r="N162" s="425"/>
      <c r="O162" s="160" t="str">
        <f t="shared" si="8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9"/>
        <v>OK</v>
      </c>
      <c r="AI162" s="22">
        <f t="shared" si="10"/>
        <v>0</v>
      </c>
      <c r="AJ162" s="22">
        <f t="shared" si="11"/>
        <v>0</v>
      </c>
      <c r="AK162" s="22">
        <f t="shared" si="12"/>
        <v>0</v>
      </c>
      <c r="AL162" s="22">
        <f t="shared" si="13"/>
        <v>0</v>
      </c>
      <c r="AM162" s="22">
        <f t="shared" si="14"/>
        <v>0</v>
      </c>
      <c r="AN162" s="22">
        <f t="shared" si="15"/>
        <v>0</v>
      </c>
      <c r="AO162" s="418" t="b">
        <f t="shared" si="16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17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18"/>
        <v>0</v>
      </c>
      <c r="AW162" s="67">
        <f t="shared" si="19"/>
        <v>0</v>
      </c>
      <c r="AX162" s="397">
        <f t="shared" si="20"/>
        <v>0</v>
      </c>
      <c r="AY162" s="32"/>
      <c r="AZ162" s="32"/>
      <c r="BA162" s="423" t="str">
        <f t="shared" si="21"/>
        <v xml:space="preserve"> </v>
      </c>
    </row>
    <row r="163" spans="1:53" s="339" customFormat="1" ht="15" x14ac:dyDescent="0.2">
      <c r="A163" s="32"/>
      <c r="B163" s="32"/>
      <c r="C163" s="410">
        <f t="shared" si="22"/>
        <v>142</v>
      </c>
      <c r="D163" s="424"/>
      <c r="E163" s="424"/>
      <c r="F163" s="424"/>
      <c r="G163" s="410"/>
      <c r="H163" s="410"/>
      <c r="I163" s="413" t="str">
        <f t="shared" si="6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7"/>
        <v>-</v>
      </c>
      <c r="M163" s="425"/>
      <c r="N163" s="425"/>
      <c r="O163" s="160" t="str">
        <f t="shared" si="8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9"/>
        <v>OK</v>
      </c>
      <c r="AI163" s="22">
        <f t="shared" si="10"/>
        <v>0</v>
      </c>
      <c r="AJ163" s="22">
        <f t="shared" si="11"/>
        <v>0</v>
      </c>
      <c r="AK163" s="22">
        <f t="shared" si="12"/>
        <v>0</v>
      </c>
      <c r="AL163" s="22">
        <f t="shared" si="13"/>
        <v>0</v>
      </c>
      <c r="AM163" s="22">
        <f t="shared" si="14"/>
        <v>0</v>
      </c>
      <c r="AN163" s="22">
        <f t="shared" si="15"/>
        <v>0</v>
      </c>
      <c r="AO163" s="418" t="b">
        <f t="shared" si="16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17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18"/>
        <v>0</v>
      </c>
      <c r="AW163" s="67">
        <f t="shared" si="19"/>
        <v>0</v>
      </c>
      <c r="AX163" s="397">
        <f t="shared" si="20"/>
        <v>0</v>
      </c>
      <c r="AY163" s="32"/>
      <c r="AZ163" s="32"/>
      <c r="BA163" s="423" t="str">
        <f t="shared" si="21"/>
        <v xml:space="preserve"> </v>
      </c>
    </row>
    <row r="164" spans="1:53" s="339" customFormat="1" ht="15" x14ac:dyDescent="0.2">
      <c r="A164" s="32"/>
      <c r="B164" s="32"/>
      <c r="C164" s="410">
        <f t="shared" si="22"/>
        <v>143</v>
      </c>
      <c r="D164" s="424"/>
      <c r="E164" s="424"/>
      <c r="F164" s="424"/>
      <c r="G164" s="410"/>
      <c r="H164" s="410"/>
      <c r="I164" s="413" t="str">
        <f t="shared" si="6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7"/>
        <v>-</v>
      </c>
      <c r="M164" s="425"/>
      <c r="N164" s="425"/>
      <c r="O164" s="160" t="str">
        <f t="shared" si="8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9"/>
        <v>OK</v>
      </c>
      <c r="AI164" s="22">
        <f t="shared" si="10"/>
        <v>0</v>
      </c>
      <c r="AJ164" s="22">
        <f t="shared" si="11"/>
        <v>0</v>
      </c>
      <c r="AK164" s="22">
        <f t="shared" si="12"/>
        <v>0</v>
      </c>
      <c r="AL164" s="22">
        <f t="shared" si="13"/>
        <v>0</v>
      </c>
      <c r="AM164" s="22">
        <f t="shared" si="14"/>
        <v>0</v>
      </c>
      <c r="AN164" s="22">
        <f t="shared" si="15"/>
        <v>0</v>
      </c>
      <c r="AO164" s="418" t="b">
        <f t="shared" si="16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17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18"/>
        <v>0</v>
      </c>
      <c r="AW164" s="67">
        <f t="shared" si="19"/>
        <v>0</v>
      </c>
      <c r="AX164" s="397">
        <f t="shared" si="20"/>
        <v>0</v>
      </c>
      <c r="AY164" s="32"/>
      <c r="AZ164" s="32"/>
      <c r="BA164" s="423" t="str">
        <f t="shared" si="21"/>
        <v xml:space="preserve"> </v>
      </c>
    </row>
    <row r="165" spans="1:53" s="339" customFormat="1" ht="15" x14ac:dyDescent="0.2">
      <c r="A165" s="32"/>
      <c r="B165" s="32"/>
      <c r="C165" s="410">
        <f t="shared" si="22"/>
        <v>144</v>
      </c>
      <c r="D165" s="424"/>
      <c r="E165" s="424"/>
      <c r="F165" s="424"/>
      <c r="G165" s="410"/>
      <c r="H165" s="410"/>
      <c r="I165" s="413" t="str">
        <f t="shared" si="6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7"/>
        <v>-</v>
      </c>
      <c r="M165" s="425"/>
      <c r="N165" s="425"/>
      <c r="O165" s="160" t="str">
        <f t="shared" si="8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9"/>
        <v>OK</v>
      </c>
      <c r="AI165" s="22">
        <f t="shared" si="10"/>
        <v>0</v>
      </c>
      <c r="AJ165" s="22">
        <f t="shared" si="11"/>
        <v>0</v>
      </c>
      <c r="AK165" s="22">
        <f t="shared" si="12"/>
        <v>0</v>
      </c>
      <c r="AL165" s="22">
        <f t="shared" si="13"/>
        <v>0</v>
      </c>
      <c r="AM165" s="22">
        <f t="shared" si="14"/>
        <v>0</v>
      </c>
      <c r="AN165" s="22">
        <f t="shared" si="15"/>
        <v>0</v>
      </c>
      <c r="AO165" s="418" t="b">
        <f t="shared" si="16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17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18"/>
        <v>0</v>
      </c>
      <c r="AW165" s="67">
        <f t="shared" si="19"/>
        <v>0</v>
      </c>
      <c r="AX165" s="397">
        <f t="shared" si="20"/>
        <v>0</v>
      </c>
      <c r="AY165" s="32"/>
      <c r="AZ165" s="32"/>
      <c r="BA165" s="423" t="str">
        <f t="shared" si="21"/>
        <v xml:space="preserve"> </v>
      </c>
    </row>
    <row r="166" spans="1:53" s="339" customFormat="1" ht="15" x14ac:dyDescent="0.2">
      <c r="A166" s="32"/>
      <c r="B166" s="32"/>
      <c r="C166" s="410">
        <f t="shared" si="22"/>
        <v>145</v>
      </c>
      <c r="D166" s="424"/>
      <c r="E166" s="424"/>
      <c r="F166" s="424"/>
      <c r="G166" s="410"/>
      <c r="H166" s="410"/>
      <c r="I166" s="413" t="str">
        <f t="shared" si="6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7"/>
        <v>-</v>
      </c>
      <c r="M166" s="425"/>
      <c r="N166" s="425"/>
      <c r="O166" s="160" t="str">
        <f t="shared" si="8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9"/>
        <v>OK</v>
      </c>
      <c r="AI166" s="22">
        <f t="shared" si="10"/>
        <v>0</v>
      </c>
      <c r="AJ166" s="22">
        <f t="shared" si="11"/>
        <v>0</v>
      </c>
      <c r="AK166" s="22">
        <f t="shared" si="12"/>
        <v>0</v>
      </c>
      <c r="AL166" s="22">
        <f t="shared" si="13"/>
        <v>0</v>
      </c>
      <c r="AM166" s="22">
        <f t="shared" si="14"/>
        <v>0</v>
      </c>
      <c r="AN166" s="22">
        <f t="shared" si="15"/>
        <v>0</v>
      </c>
      <c r="AO166" s="418" t="b">
        <f t="shared" si="16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17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18"/>
        <v>0</v>
      </c>
      <c r="AW166" s="67">
        <f t="shared" si="19"/>
        <v>0</v>
      </c>
      <c r="AX166" s="397">
        <f t="shared" si="20"/>
        <v>0</v>
      </c>
      <c r="AY166" s="32"/>
      <c r="AZ166" s="32"/>
      <c r="BA166" s="423" t="str">
        <f t="shared" si="21"/>
        <v xml:space="preserve"> </v>
      </c>
    </row>
    <row r="167" spans="1:53" s="339" customFormat="1" ht="15" x14ac:dyDescent="0.2">
      <c r="A167" s="32"/>
      <c r="B167" s="32"/>
      <c r="C167" s="410">
        <f t="shared" si="22"/>
        <v>146</v>
      </c>
      <c r="D167" s="424"/>
      <c r="E167" s="424"/>
      <c r="F167" s="424"/>
      <c r="G167" s="410"/>
      <c r="H167" s="410"/>
      <c r="I167" s="413" t="str">
        <f t="shared" si="6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7"/>
        <v>-</v>
      </c>
      <c r="M167" s="425"/>
      <c r="N167" s="425"/>
      <c r="O167" s="160" t="str">
        <f t="shared" si="8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9"/>
        <v>OK</v>
      </c>
      <c r="AI167" s="22">
        <f t="shared" si="10"/>
        <v>0</v>
      </c>
      <c r="AJ167" s="22">
        <f t="shared" si="11"/>
        <v>0</v>
      </c>
      <c r="AK167" s="22">
        <f t="shared" si="12"/>
        <v>0</v>
      </c>
      <c r="AL167" s="22">
        <f t="shared" si="13"/>
        <v>0</v>
      </c>
      <c r="AM167" s="22">
        <f t="shared" si="14"/>
        <v>0</v>
      </c>
      <c r="AN167" s="22">
        <f t="shared" si="15"/>
        <v>0</v>
      </c>
      <c r="AO167" s="418" t="b">
        <f t="shared" si="16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17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18"/>
        <v>0</v>
      </c>
      <c r="AW167" s="67">
        <f t="shared" si="19"/>
        <v>0</v>
      </c>
      <c r="AX167" s="397">
        <f t="shared" si="20"/>
        <v>0</v>
      </c>
      <c r="AY167" s="32"/>
      <c r="AZ167" s="32"/>
      <c r="BA167" s="423" t="str">
        <f t="shared" si="21"/>
        <v xml:space="preserve"> </v>
      </c>
    </row>
    <row r="168" spans="1:53" s="339" customFormat="1" ht="15" x14ac:dyDescent="0.2">
      <c r="A168" s="32"/>
      <c r="B168" s="32"/>
      <c r="C168" s="410">
        <f t="shared" si="22"/>
        <v>147</v>
      </c>
      <c r="D168" s="424"/>
      <c r="E168" s="424"/>
      <c r="F168" s="424"/>
      <c r="G168" s="410"/>
      <c r="H168" s="410"/>
      <c r="I168" s="413" t="str">
        <f t="shared" si="6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7"/>
        <v>-</v>
      </c>
      <c r="M168" s="425"/>
      <c r="N168" s="425"/>
      <c r="O168" s="160" t="str">
        <f t="shared" si="8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9"/>
        <v>OK</v>
      </c>
      <c r="AI168" s="22">
        <f t="shared" si="10"/>
        <v>0</v>
      </c>
      <c r="AJ168" s="22">
        <f t="shared" si="11"/>
        <v>0</v>
      </c>
      <c r="AK168" s="22">
        <f t="shared" si="12"/>
        <v>0</v>
      </c>
      <c r="AL168" s="22">
        <f t="shared" si="13"/>
        <v>0</v>
      </c>
      <c r="AM168" s="22">
        <f t="shared" si="14"/>
        <v>0</v>
      </c>
      <c r="AN168" s="22">
        <f t="shared" si="15"/>
        <v>0</v>
      </c>
      <c r="AO168" s="418" t="b">
        <f t="shared" si="16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17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18"/>
        <v>0</v>
      </c>
      <c r="AW168" s="67">
        <f t="shared" si="19"/>
        <v>0</v>
      </c>
      <c r="AX168" s="397">
        <f t="shared" si="20"/>
        <v>0</v>
      </c>
      <c r="AY168" s="32"/>
      <c r="AZ168" s="32"/>
      <c r="BA168" s="423" t="str">
        <f t="shared" si="21"/>
        <v xml:space="preserve"> </v>
      </c>
    </row>
    <row r="169" spans="1:53" s="339" customFormat="1" ht="15" x14ac:dyDescent="0.2">
      <c r="A169" s="32"/>
      <c r="B169" s="32"/>
      <c r="C169" s="410">
        <f t="shared" si="22"/>
        <v>148</v>
      </c>
      <c r="D169" s="424"/>
      <c r="E169" s="424"/>
      <c r="F169" s="424"/>
      <c r="G169" s="410"/>
      <c r="H169" s="410"/>
      <c r="I169" s="413" t="str">
        <f t="shared" si="6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7"/>
        <v>-</v>
      </c>
      <c r="M169" s="425"/>
      <c r="N169" s="425"/>
      <c r="O169" s="160" t="str">
        <f t="shared" si="8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9"/>
        <v>OK</v>
      </c>
      <c r="AI169" s="22">
        <f t="shared" si="10"/>
        <v>0</v>
      </c>
      <c r="AJ169" s="22">
        <f t="shared" si="11"/>
        <v>0</v>
      </c>
      <c r="AK169" s="22">
        <f t="shared" si="12"/>
        <v>0</v>
      </c>
      <c r="AL169" s="22">
        <f t="shared" si="13"/>
        <v>0</v>
      </c>
      <c r="AM169" s="22">
        <f t="shared" si="14"/>
        <v>0</v>
      </c>
      <c r="AN169" s="22">
        <f t="shared" si="15"/>
        <v>0</v>
      </c>
      <c r="AO169" s="418" t="b">
        <f t="shared" si="16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17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18"/>
        <v>0</v>
      </c>
      <c r="AW169" s="67">
        <f t="shared" si="19"/>
        <v>0</v>
      </c>
      <c r="AX169" s="397">
        <f t="shared" si="20"/>
        <v>0</v>
      </c>
      <c r="AY169" s="32"/>
      <c r="AZ169" s="32"/>
      <c r="BA169" s="423" t="str">
        <f t="shared" si="21"/>
        <v xml:space="preserve"> </v>
      </c>
    </row>
    <row r="170" spans="1:53" s="339" customFormat="1" ht="15" x14ac:dyDescent="0.2">
      <c r="A170" s="32"/>
      <c r="B170" s="32"/>
      <c r="C170" s="410">
        <f t="shared" si="22"/>
        <v>149</v>
      </c>
      <c r="D170" s="424"/>
      <c r="E170" s="424"/>
      <c r="F170" s="424"/>
      <c r="G170" s="410"/>
      <c r="H170" s="410"/>
      <c r="I170" s="413" t="str">
        <f t="shared" si="6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7"/>
        <v>-</v>
      </c>
      <c r="M170" s="425"/>
      <c r="N170" s="425"/>
      <c r="O170" s="160" t="str">
        <f t="shared" si="8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9"/>
        <v>OK</v>
      </c>
      <c r="AI170" s="22">
        <f t="shared" si="10"/>
        <v>0</v>
      </c>
      <c r="AJ170" s="22">
        <f t="shared" si="11"/>
        <v>0</v>
      </c>
      <c r="AK170" s="22">
        <f t="shared" si="12"/>
        <v>0</v>
      </c>
      <c r="AL170" s="22">
        <f t="shared" si="13"/>
        <v>0</v>
      </c>
      <c r="AM170" s="22">
        <f t="shared" si="14"/>
        <v>0</v>
      </c>
      <c r="AN170" s="22">
        <f t="shared" si="15"/>
        <v>0</v>
      </c>
      <c r="AO170" s="418" t="b">
        <f t="shared" si="16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17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18"/>
        <v>0</v>
      </c>
      <c r="AW170" s="67">
        <f t="shared" si="19"/>
        <v>0</v>
      </c>
      <c r="AX170" s="397">
        <f t="shared" si="20"/>
        <v>0</v>
      </c>
      <c r="AY170" s="32"/>
      <c r="AZ170" s="32"/>
      <c r="BA170" s="423" t="str">
        <f t="shared" si="21"/>
        <v xml:space="preserve"> </v>
      </c>
    </row>
    <row r="171" spans="1:53" s="339" customFormat="1" ht="15" x14ac:dyDescent="0.2">
      <c r="A171" s="32"/>
      <c r="B171" s="32"/>
      <c r="C171" s="410">
        <f t="shared" si="22"/>
        <v>150</v>
      </c>
      <c r="D171" s="424"/>
      <c r="E171" s="424"/>
      <c r="F171" s="424"/>
      <c r="G171" s="410"/>
      <c r="H171" s="410"/>
      <c r="I171" s="413" t="str">
        <f t="shared" si="6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7"/>
        <v>-</v>
      </c>
      <c r="M171" s="425"/>
      <c r="N171" s="425"/>
      <c r="O171" s="160" t="str">
        <f t="shared" si="8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9"/>
        <v>OK</v>
      </c>
      <c r="AI171" s="22">
        <f t="shared" si="10"/>
        <v>0</v>
      </c>
      <c r="AJ171" s="22">
        <f t="shared" si="11"/>
        <v>0</v>
      </c>
      <c r="AK171" s="22">
        <f t="shared" si="12"/>
        <v>0</v>
      </c>
      <c r="AL171" s="22">
        <f t="shared" si="13"/>
        <v>0</v>
      </c>
      <c r="AM171" s="22">
        <f t="shared" si="14"/>
        <v>0</v>
      </c>
      <c r="AN171" s="22">
        <f t="shared" si="15"/>
        <v>0</v>
      </c>
      <c r="AO171" s="418" t="b">
        <f t="shared" si="16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17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18"/>
        <v>0</v>
      </c>
      <c r="AW171" s="67">
        <f t="shared" si="19"/>
        <v>0</v>
      </c>
      <c r="AX171" s="397">
        <f t="shared" si="20"/>
        <v>0</v>
      </c>
      <c r="AY171" s="32"/>
      <c r="AZ171" s="32"/>
      <c r="BA171" s="423" t="str">
        <f t="shared" si="21"/>
        <v xml:space="preserve"> </v>
      </c>
    </row>
    <row r="172" spans="1:53" s="339" customFormat="1" ht="15" x14ac:dyDescent="0.2">
      <c r="A172" s="32"/>
      <c r="B172" s="32"/>
      <c r="C172" s="410">
        <f t="shared" si="22"/>
        <v>151</v>
      </c>
      <c r="D172" s="424"/>
      <c r="E172" s="424"/>
      <c r="F172" s="424"/>
      <c r="G172" s="410"/>
      <c r="H172" s="410"/>
      <c r="I172" s="413" t="str">
        <f t="shared" si="6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7"/>
        <v>-</v>
      </c>
      <c r="M172" s="425"/>
      <c r="N172" s="425"/>
      <c r="O172" s="160" t="str">
        <f t="shared" si="8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9"/>
        <v>OK</v>
      </c>
      <c r="AI172" s="22">
        <f t="shared" si="10"/>
        <v>0</v>
      </c>
      <c r="AJ172" s="22">
        <f t="shared" si="11"/>
        <v>0</v>
      </c>
      <c r="AK172" s="22">
        <f t="shared" si="12"/>
        <v>0</v>
      </c>
      <c r="AL172" s="22">
        <f t="shared" si="13"/>
        <v>0</v>
      </c>
      <c r="AM172" s="22">
        <f t="shared" si="14"/>
        <v>0</v>
      </c>
      <c r="AN172" s="22">
        <f t="shared" si="15"/>
        <v>0</v>
      </c>
      <c r="AO172" s="418" t="b">
        <f t="shared" si="16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17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18"/>
        <v>0</v>
      </c>
      <c r="AW172" s="67">
        <f t="shared" si="19"/>
        <v>0</v>
      </c>
      <c r="AX172" s="397">
        <f t="shared" si="20"/>
        <v>0</v>
      </c>
      <c r="AY172" s="32"/>
      <c r="AZ172" s="32"/>
      <c r="BA172" s="423" t="str">
        <f t="shared" si="21"/>
        <v xml:space="preserve"> </v>
      </c>
    </row>
    <row r="173" spans="1:53" s="339" customFormat="1" ht="15" x14ac:dyDescent="0.2">
      <c r="A173" s="32"/>
      <c r="B173" s="32"/>
      <c r="C173" s="410">
        <f t="shared" si="22"/>
        <v>152</v>
      </c>
      <c r="D173" s="424"/>
      <c r="E173" s="424"/>
      <c r="F173" s="424"/>
      <c r="G173" s="410"/>
      <c r="H173" s="410"/>
      <c r="I173" s="413" t="str">
        <f t="shared" si="6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7"/>
        <v>-</v>
      </c>
      <c r="M173" s="425"/>
      <c r="N173" s="425"/>
      <c r="O173" s="160" t="str">
        <f t="shared" si="8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9"/>
        <v>OK</v>
      </c>
      <c r="AI173" s="22">
        <f t="shared" si="10"/>
        <v>0</v>
      </c>
      <c r="AJ173" s="22">
        <f t="shared" si="11"/>
        <v>0</v>
      </c>
      <c r="AK173" s="22">
        <f t="shared" si="12"/>
        <v>0</v>
      </c>
      <c r="AL173" s="22">
        <f t="shared" si="13"/>
        <v>0</v>
      </c>
      <c r="AM173" s="22">
        <f t="shared" si="14"/>
        <v>0</v>
      </c>
      <c r="AN173" s="22">
        <f t="shared" si="15"/>
        <v>0</v>
      </c>
      <c r="AO173" s="418" t="b">
        <f t="shared" si="16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17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18"/>
        <v>0</v>
      </c>
      <c r="AW173" s="67">
        <f t="shared" si="19"/>
        <v>0</v>
      </c>
      <c r="AX173" s="397">
        <f t="shared" si="20"/>
        <v>0</v>
      </c>
      <c r="AY173" s="32"/>
      <c r="AZ173" s="32"/>
      <c r="BA173" s="423" t="str">
        <f t="shared" si="21"/>
        <v xml:space="preserve"> </v>
      </c>
    </row>
    <row r="174" spans="1:53" s="339" customFormat="1" ht="15" x14ac:dyDescent="0.2">
      <c r="A174" s="32"/>
      <c r="B174" s="32"/>
      <c r="C174" s="410">
        <f t="shared" si="22"/>
        <v>153</v>
      </c>
      <c r="D174" s="424"/>
      <c r="E174" s="424"/>
      <c r="F174" s="424"/>
      <c r="G174" s="410"/>
      <c r="H174" s="410"/>
      <c r="I174" s="413" t="str">
        <f t="shared" si="6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7"/>
        <v>-</v>
      </c>
      <c r="M174" s="425"/>
      <c r="N174" s="425"/>
      <c r="O174" s="160" t="str">
        <f t="shared" si="8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9"/>
        <v>OK</v>
      </c>
      <c r="AI174" s="22">
        <f t="shared" si="10"/>
        <v>0</v>
      </c>
      <c r="AJ174" s="22">
        <f t="shared" si="11"/>
        <v>0</v>
      </c>
      <c r="AK174" s="22">
        <f t="shared" si="12"/>
        <v>0</v>
      </c>
      <c r="AL174" s="22">
        <f t="shared" si="13"/>
        <v>0</v>
      </c>
      <c r="AM174" s="22">
        <f t="shared" si="14"/>
        <v>0</v>
      </c>
      <c r="AN174" s="22">
        <f t="shared" si="15"/>
        <v>0</v>
      </c>
      <c r="AO174" s="418" t="b">
        <f t="shared" si="16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17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18"/>
        <v>0</v>
      </c>
      <c r="AW174" s="67">
        <f t="shared" si="19"/>
        <v>0</v>
      </c>
      <c r="AX174" s="397">
        <f t="shared" si="20"/>
        <v>0</v>
      </c>
      <c r="AY174" s="32"/>
      <c r="AZ174" s="32"/>
      <c r="BA174" s="423" t="str">
        <f t="shared" si="21"/>
        <v xml:space="preserve"> </v>
      </c>
    </row>
    <row r="175" spans="1:53" s="339" customFormat="1" ht="15" x14ac:dyDescent="0.2">
      <c r="A175" s="32"/>
      <c r="B175" s="32"/>
      <c r="C175" s="410">
        <f t="shared" si="22"/>
        <v>154</v>
      </c>
      <c r="D175" s="424"/>
      <c r="E175" s="424"/>
      <c r="F175" s="424"/>
      <c r="G175" s="410"/>
      <c r="H175" s="410"/>
      <c r="I175" s="413" t="str">
        <f t="shared" si="6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7"/>
        <v>-</v>
      </c>
      <c r="M175" s="425"/>
      <c r="N175" s="425"/>
      <c r="O175" s="160" t="str">
        <f t="shared" si="8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9"/>
        <v>OK</v>
      </c>
      <c r="AI175" s="22">
        <f t="shared" si="10"/>
        <v>0</v>
      </c>
      <c r="AJ175" s="22">
        <f t="shared" si="11"/>
        <v>0</v>
      </c>
      <c r="AK175" s="22">
        <f t="shared" si="12"/>
        <v>0</v>
      </c>
      <c r="AL175" s="22">
        <f t="shared" si="13"/>
        <v>0</v>
      </c>
      <c r="AM175" s="22">
        <f t="shared" si="14"/>
        <v>0</v>
      </c>
      <c r="AN175" s="22">
        <f t="shared" si="15"/>
        <v>0</v>
      </c>
      <c r="AO175" s="418" t="b">
        <f t="shared" si="16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17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18"/>
        <v>0</v>
      </c>
      <c r="AW175" s="67">
        <f t="shared" si="19"/>
        <v>0</v>
      </c>
      <c r="AX175" s="397">
        <f t="shared" si="20"/>
        <v>0</v>
      </c>
      <c r="AY175" s="32"/>
      <c r="AZ175" s="32"/>
      <c r="BA175" s="423" t="str">
        <f t="shared" si="21"/>
        <v xml:space="preserve"> </v>
      </c>
    </row>
    <row r="176" spans="1:53" s="339" customFormat="1" ht="15" x14ac:dyDescent="0.2">
      <c r="A176" s="32"/>
      <c r="B176" s="32"/>
      <c r="C176" s="410">
        <f t="shared" si="22"/>
        <v>155</v>
      </c>
      <c r="D176" s="424"/>
      <c r="E176" s="424"/>
      <c r="F176" s="424"/>
      <c r="G176" s="410"/>
      <c r="H176" s="410"/>
      <c r="I176" s="413" t="str">
        <f t="shared" si="6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7"/>
        <v>-</v>
      </c>
      <c r="M176" s="425"/>
      <c r="N176" s="425"/>
      <c r="O176" s="160" t="str">
        <f t="shared" si="8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9"/>
        <v>OK</v>
      </c>
      <c r="AI176" s="22">
        <f t="shared" si="10"/>
        <v>0</v>
      </c>
      <c r="AJ176" s="22">
        <f t="shared" si="11"/>
        <v>0</v>
      </c>
      <c r="AK176" s="22">
        <f t="shared" si="12"/>
        <v>0</v>
      </c>
      <c r="AL176" s="22">
        <f t="shared" si="13"/>
        <v>0</v>
      </c>
      <c r="AM176" s="22">
        <f t="shared" si="14"/>
        <v>0</v>
      </c>
      <c r="AN176" s="22">
        <f t="shared" si="15"/>
        <v>0</v>
      </c>
      <c r="AO176" s="418" t="b">
        <f t="shared" si="16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17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18"/>
        <v>0</v>
      </c>
      <c r="AW176" s="67">
        <f t="shared" si="19"/>
        <v>0</v>
      </c>
      <c r="AX176" s="397">
        <f t="shared" si="20"/>
        <v>0</v>
      </c>
      <c r="AY176" s="32"/>
      <c r="AZ176" s="32"/>
      <c r="BA176" s="423" t="str">
        <f t="shared" si="21"/>
        <v xml:space="preserve"> </v>
      </c>
    </row>
    <row r="177" spans="1:53" s="339" customFormat="1" ht="15" x14ac:dyDescent="0.2">
      <c r="A177" s="32"/>
      <c r="B177" s="32"/>
      <c r="C177" s="410">
        <f t="shared" si="22"/>
        <v>156</v>
      </c>
      <c r="D177" s="424"/>
      <c r="E177" s="424"/>
      <c r="F177" s="424"/>
      <c r="G177" s="410"/>
      <c r="H177" s="410"/>
      <c r="I177" s="413" t="str">
        <f t="shared" ref="I177:I240" si="55">IF(K177="s",A177*B177,"-")</f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ref="L177:L240" si="56">IF(K177="s",AT177,AP177)</f>
        <v>-</v>
      </c>
      <c r="M177" s="425"/>
      <c r="N177" s="425"/>
      <c r="O177" s="160" t="str">
        <f t="shared" ref="O177:O240" si="57">IF(K177="S",IF(D177&lt;E177,E177,D177),"-")</f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ref="AH177:AH240" si="58">IF(F177&gt;(A177*12),"error","OK")</f>
        <v>OK</v>
      </c>
      <c r="AI177" s="22">
        <f t="shared" ref="AI177:AI240" si="59">IF(O177="-",0,IF(O177&gt;7.999,1,0))</f>
        <v>0</v>
      </c>
      <c r="AJ177" s="22">
        <f t="shared" ref="AJ177:AJ240" si="60">IF(O177&lt;8,IF(O177&gt;3.999,1,0),0)</f>
        <v>0</v>
      </c>
      <c r="AK177" s="22">
        <f t="shared" ref="AK177:AK240" si="61">IF(O177&lt;4,IF(O177&gt;0,1,0),0)</f>
        <v>0</v>
      </c>
      <c r="AL177" s="22">
        <f t="shared" ref="AL177:AL240" si="62">IF(K177="S",1,0)</f>
        <v>0</v>
      </c>
      <c r="AM177" s="22">
        <f t="shared" ref="AM177:AM240" si="63">IF(K177="C",1,0)</f>
        <v>0</v>
      </c>
      <c r="AN177" s="22">
        <f t="shared" ref="AN177:AN240" si="64">IF(K177="c",F177/12,0)</f>
        <v>0</v>
      </c>
      <c r="AO177" s="418" t="b">
        <f t="shared" ref="AO177:AO240" si="65">IF(K177="s",IF(A177&gt;B177,A177,B177))</f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ref="AR177:AR240" si="66">IF(K177="s",J177,"-")</f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8"/>
        <v>0</v>
      </c>
      <c r="AW177" s="67">
        <f t="shared" si="19"/>
        <v>0</v>
      </c>
      <c r="AX177" s="397">
        <f t="shared" si="20"/>
        <v>0</v>
      </c>
      <c r="AY177" s="32"/>
      <c r="AZ177" s="32"/>
      <c r="BA177" s="423" t="str">
        <f t="shared" si="21"/>
        <v xml:space="preserve"> </v>
      </c>
    </row>
    <row r="178" spans="1:53" s="339" customFormat="1" ht="15" x14ac:dyDescent="0.2">
      <c r="A178" s="32"/>
      <c r="B178" s="32"/>
      <c r="C178" s="410">
        <f t="shared" si="22"/>
        <v>157</v>
      </c>
      <c r="D178" s="424"/>
      <c r="E178" s="424"/>
      <c r="F178" s="424"/>
      <c r="G178" s="410"/>
      <c r="H178" s="410"/>
      <c r="I178" s="413" t="str">
        <f t="shared" si="55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56"/>
        <v>-</v>
      </c>
      <c r="M178" s="425"/>
      <c r="N178" s="425"/>
      <c r="O178" s="160" t="str">
        <f t="shared" si="57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58"/>
        <v>OK</v>
      </c>
      <c r="AI178" s="22">
        <f t="shared" si="59"/>
        <v>0</v>
      </c>
      <c r="AJ178" s="22">
        <f t="shared" si="60"/>
        <v>0</v>
      </c>
      <c r="AK178" s="22">
        <f t="shared" si="61"/>
        <v>0</v>
      </c>
      <c r="AL178" s="22">
        <f t="shared" si="62"/>
        <v>0</v>
      </c>
      <c r="AM178" s="22">
        <f t="shared" si="63"/>
        <v>0</v>
      </c>
      <c r="AN178" s="22">
        <f t="shared" si="64"/>
        <v>0</v>
      </c>
      <c r="AO178" s="418" t="b">
        <f t="shared" si="65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66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ref="AV178:AV241" si="67">IF(AI178=1,AT178,0)</f>
        <v>0</v>
      </c>
      <c r="AW178" s="67">
        <f t="shared" ref="AW178:AW241" si="68">IF(AJ178=1,AT178,0)</f>
        <v>0</v>
      </c>
      <c r="AX178" s="397">
        <f t="shared" ref="AX178:AX241" si="69">IF(AK178=1,AT178,0)</f>
        <v>0</v>
      </c>
      <c r="AY178" s="32"/>
      <c r="AZ178" s="32"/>
      <c r="BA178" s="423" t="str">
        <f t="shared" ref="BA178:BA241" si="70">IF(BB178="s",(AV178+AW178)/16*AX178/12," ")</f>
        <v xml:space="preserve"> </v>
      </c>
    </row>
    <row r="179" spans="1:53" s="339" customFormat="1" ht="15" x14ac:dyDescent="0.2">
      <c r="A179" s="32"/>
      <c r="B179" s="32"/>
      <c r="C179" s="410">
        <f t="shared" ref="C179:C242" si="71">C178+1</f>
        <v>158</v>
      </c>
      <c r="D179" s="424"/>
      <c r="E179" s="424"/>
      <c r="F179" s="424"/>
      <c r="G179" s="410"/>
      <c r="H179" s="410"/>
      <c r="I179" s="413" t="str">
        <f t="shared" si="55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56"/>
        <v>-</v>
      </c>
      <c r="M179" s="425"/>
      <c r="N179" s="425"/>
      <c r="O179" s="160" t="str">
        <f t="shared" si="57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58"/>
        <v>OK</v>
      </c>
      <c r="AI179" s="22">
        <f t="shared" si="59"/>
        <v>0</v>
      </c>
      <c r="AJ179" s="22">
        <f t="shared" si="60"/>
        <v>0</v>
      </c>
      <c r="AK179" s="22">
        <f t="shared" si="61"/>
        <v>0</v>
      </c>
      <c r="AL179" s="22">
        <f t="shared" si="62"/>
        <v>0</v>
      </c>
      <c r="AM179" s="22">
        <f t="shared" si="63"/>
        <v>0</v>
      </c>
      <c r="AN179" s="22">
        <f t="shared" si="64"/>
        <v>0</v>
      </c>
      <c r="AO179" s="418" t="b">
        <f t="shared" si="65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66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67"/>
        <v>0</v>
      </c>
      <c r="AW179" s="67">
        <f t="shared" si="68"/>
        <v>0</v>
      </c>
      <c r="AX179" s="397">
        <f t="shared" si="69"/>
        <v>0</v>
      </c>
      <c r="AY179" s="32"/>
      <c r="AZ179" s="32"/>
      <c r="BA179" s="423" t="str">
        <f t="shared" si="70"/>
        <v xml:space="preserve"> </v>
      </c>
    </row>
    <row r="180" spans="1:53" s="339" customFormat="1" ht="15" x14ac:dyDescent="0.2">
      <c r="A180" s="32"/>
      <c r="B180" s="32"/>
      <c r="C180" s="410">
        <f t="shared" si="71"/>
        <v>159</v>
      </c>
      <c r="D180" s="424"/>
      <c r="E180" s="424"/>
      <c r="F180" s="424"/>
      <c r="G180" s="410"/>
      <c r="H180" s="410"/>
      <c r="I180" s="413" t="str">
        <f t="shared" si="55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56"/>
        <v>-</v>
      </c>
      <c r="M180" s="425"/>
      <c r="N180" s="425"/>
      <c r="O180" s="160" t="str">
        <f t="shared" si="57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58"/>
        <v>OK</v>
      </c>
      <c r="AI180" s="22">
        <f t="shared" si="59"/>
        <v>0</v>
      </c>
      <c r="AJ180" s="22">
        <f t="shared" si="60"/>
        <v>0</v>
      </c>
      <c r="AK180" s="22">
        <f t="shared" si="61"/>
        <v>0</v>
      </c>
      <c r="AL180" s="22">
        <f t="shared" si="62"/>
        <v>0</v>
      </c>
      <c r="AM180" s="22">
        <f t="shared" si="63"/>
        <v>0</v>
      </c>
      <c r="AN180" s="22">
        <f t="shared" si="64"/>
        <v>0</v>
      </c>
      <c r="AO180" s="418" t="b">
        <f t="shared" si="65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66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67"/>
        <v>0</v>
      </c>
      <c r="AW180" s="67">
        <f t="shared" si="68"/>
        <v>0</v>
      </c>
      <c r="AX180" s="397">
        <f t="shared" si="69"/>
        <v>0</v>
      </c>
      <c r="AY180" s="32"/>
      <c r="AZ180" s="32"/>
      <c r="BA180" s="423" t="str">
        <f t="shared" si="70"/>
        <v xml:space="preserve"> </v>
      </c>
    </row>
    <row r="181" spans="1:53" s="339" customFormat="1" ht="15" x14ac:dyDescent="0.2">
      <c r="A181" s="32"/>
      <c r="B181" s="32"/>
      <c r="C181" s="410">
        <f t="shared" si="71"/>
        <v>160</v>
      </c>
      <c r="D181" s="424"/>
      <c r="E181" s="424"/>
      <c r="F181" s="424"/>
      <c r="G181" s="410"/>
      <c r="H181" s="410"/>
      <c r="I181" s="413" t="str">
        <f t="shared" si="55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56"/>
        <v>-</v>
      </c>
      <c r="M181" s="425"/>
      <c r="N181" s="425"/>
      <c r="O181" s="160" t="str">
        <f t="shared" si="57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58"/>
        <v>OK</v>
      </c>
      <c r="AI181" s="22">
        <f t="shared" si="59"/>
        <v>0</v>
      </c>
      <c r="AJ181" s="22">
        <f t="shared" si="60"/>
        <v>0</v>
      </c>
      <c r="AK181" s="22">
        <f t="shared" si="61"/>
        <v>0</v>
      </c>
      <c r="AL181" s="22">
        <f t="shared" si="62"/>
        <v>0</v>
      </c>
      <c r="AM181" s="22">
        <f t="shared" si="63"/>
        <v>0</v>
      </c>
      <c r="AN181" s="22">
        <f t="shared" si="64"/>
        <v>0</v>
      </c>
      <c r="AO181" s="418" t="b">
        <f t="shared" si="65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66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67"/>
        <v>0</v>
      </c>
      <c r="AW181" s="67">
        <f t="shared" si="68"/>
        <v>0</v>
      </c>
      <c r="AX181" s="397">
        <f t="shared" si="69"/>
        <v>0</v>
      </c>
      <c r="AY181" s="32"/>
      <c r="AZ181" s="32"/>
      <c r="BA181" s="423" t="str">
        <f t="shared" si="70"/>
        <v xml:space="preserve"> </v>
      </c>
    </row>
    <row r="182" spans="1:53" s="339" customFormat="1" ht="15" x14ac:dyDescent="0.2">
      <c r="A182" s="32"/>
      <c r="B182" s="32"/>
      <c r="C182" s="410">
        <f t="shared" si="71"/>
        <v>161</v>
      </c>
      <c r="D182" s="424"/>
      <c r="E182" s="424"/>
      <c r="F182" s="424"/>
      <c r="G182" s="410"/>
      <c r="H182" s="410"/>
      <c r="I182" s="413" t="str">
        <f t="shared" si="55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56"/>
        <v>-</v>
      </c>
      <c r="M182" s="425"/>
      <c r="N182" s="425"/>
      <c r="O182" s="160" t="str">
        <f t="shared" si="57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58"/>
        <v>OK</v>
      </c>
      <c r="AI182" s="22">
        <f t="shared" si="59"/>
        <v>0</v>
      </c>
      <c r="AJ182" s="22">
        <f t="shared" si="60"/>
        <v>0</v>
      </c>
      <c r="AK182" s="22">
        <f t="shared" si="61"/>
        <v>0</v>
      </c>
      <c r="AL182" s="22">
        <f t="shared" si="62"/>
        <v>0</v>
      </c>
      <c r="AM182" s="22">
        <f t="shared" si="63"/>
        <v>0</v>
      </c>
      <c r="AN182" s="22">
        <f t="shared" si="64"/>
        <v>0</v>
      </c>
      <c r="AO182" s="418" t="b">
        <f t="shared" si="65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66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67"/>
        <v>0</v>
      </c>
      <c r="AW182" s="67">
        <f t="shared" si="68"/>
        <v>0</v>
      </c>
      <c r="AX182" s="397">
        <f t="shared" si="69"/>
        <v>0</v>
      </c>
      <c r="AY182" s="32"/>
      <c r="AZ182" s="32"/>
      <c r="BA182" s="423" t="str">
        <f t="shared" si="70"/>
        <v xml:space="preserve"> </v>
      </c>
    </row>
    <row r="183" spans="1:53" s="339" customFormat="1" ht="15" x14ac:dyDescent="0.2">
      <c r="A183" s="32"/>
      <c r="B183" s="32"/>
      <c r="C183" s="410">
        <f t="shared" si="71"/>
        <v>162</v>
      </c>
      <c r="D183" s="424"/>
      <c r="E183" s="424"/>
      <c r="F183" s="424"/>
      <c r="G183" s="410"/>
      <c r="H183" s="410"/>
      <c r="I183" s="413" t="str">
        <f t="shared" si="55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56"/>
        <v>-</v>
      </c>
      <c r="M183" s="425"/>
      <c r="N183" s="425"/>
      <c r="O183" s="160" t="str">
        <f t="shared" si="57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58"/>
        <v>OK</v>
      </c>
      <c r="AI183" s="22">
        <f t="shared" si="59"/>
        <v>0</v>
      </c>
      <c r="AJ183" s="22">
        <f t="shared" si="60"/>
        <v>0</v>
      </c>
      <c r="AK183" s="22">
        <f t="shared" si="61"/>
        <v>0</v>
      </c>
      <c r="AL183" s="22">
        <f t="shared" si="62"/>
        <v>0</v>
      </c>
      <c r="AM183" s="22">
        <f t="shared" si="63"/>
        <v>0</v>
      </c>
      <c r="AN183" s="22">
        <f t="shared" si="64"/>
        <v>0</v>
      </c>
      <c r="AO183" s="418" t="b">
        <f t="shared" si="65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66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67"/>
        <v>0</v>
      </c>
      <c r="AW183" s="67">
        <f t="shared" si="68"/>
        <v>0</v>
      </c>
      <c r="AX183" s="397">
        <f t="shared" si="69"/>
        <v>0</v>
      </c>
      <c r="AY183" s="32"/>
      <c r="AZ183" s="32"/>
      <c r="BA183" s="423" t="str">
        <f t="shared" si="70"/>
        <v xml:space="preserve"> </v>
      </c>
    </row>
    <row r="184" spans="1:53" s="339" customFormat="1" ht="15" x14ac:dyDescent="0.2">
      <c r="A184" s="32"/>
      <c r="B184" s="32"/>
      <c r="C184" s="410">
        <f t="shared" si="71"/>
        <v>163</v>
      </c>
      <c r="D184" s="424"/>
      <c r="E184" s="424"/>
      <c r="F184" s="424"/>
      <c r="G184" s="410"/>
      <c r="H184" s="410"/>
      <c r="I184" s="413" t="str">
        <f t="shared" si="55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56"/>
        <v>-</v>
      </c>
      <c r="M184" s="425"/>
      <c r="N184" s="425"/>
      <c r="O184" s="160" t="str">
        <f t="shared" si="57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58"/>
        <v>OK</v>
      </c>
      <c r="AI184" s="22">
        <f t="shared" si="59"/>
        <v>0</v>
      </c>
      <c r="AJ184" s="22">
        <f t="shared" si="60"/>
        <v>0</v>
      </c>
      <c r="AK184" s="22">
        <f t="shared" si="61"/>
        <v>0</v>
      </c>
      <c r="AL184" s="22">
        <f t="shared" si="62"/>
        <v>0</v>
      </c>
      <c r="AM184" s="22">
        <f t="shared" si="63"/>
        <v>0</v>
      </c>
      <c r="AN184" s="22">
        <f t="shared" si="64"/>
        <v>0</v>
      </c>
      <c r="AO184" s="418" t="b">
        <f t="shared" si="65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66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67"/>
        <v>0</v>
      </c>
      <c r="AW184" s="67">
        <f t="shared" si="68"/>
        <v>0</v>
      </c>
      <c r="AX184" s="397">
        <f t="shared" si="69"/>
        <v>0</v>
      </c>
      <c r="AY184" s="32"/>
      <c r="AZ184" s="32"/>
      <c r="BA184" s="423" t="str">
        <f t="shared" si="70"/>
        <v xml:space="preserve"> </v>
      </c>
    </row>
    <row r="185" spans="1:53" s="339" customFormat="1" ht="15" x14ac:dyDescent="0.2">
      <c r="A185" s="32"/>
      <c r="B185" s="32"/>
      <c r="C185" s="410">
        <f t="shared" si="71"/>
        <v>164</v>
      </c>
      <c r="D185" s="424"/>
      <c r="E185" s="424"/>
      <c r="F185" s="424"/>
      <c r="G185" s="410"/>
      <c r="H185" s="410"/>
      <c r="I185" s="413" t="str">
        <f t="shared" si="55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56"/>
        <v>-</v>
      </c>
      <c r="M185" s="425"/>
      <c r="N185" s="425"/>
      <c r="O185" s="160" t="str">
        <f t="shared" si="57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58"/>
        <v>OK</v>
      </c>
      <c r="AI185" s="22">
        <f t="shared" si="59"/>
        <v>0</v>
      </c>
      <c r="AJ185" s="22">
        <f t="shared" si="60"/>
        <v>0</v>
      </c>
      <c r="AK185" s="22">
        <f t="shared" si="61"/>
        <v>0</v>
      </c>
      <c r="AL185" s="22">
        <f t="shared" si="62"/>
        <v>0</v>
      </c>
      <c r="AM185" s="22">
        <f t="shared" si="63"/>
        <v>0</v>
      </c>
      <c r="AN185" s="22">
        <f t="shared" si="64"/>
        <v>0</v>
      </c>
      <c r="AO185" s="418" t="b">
        <f t="shared" si="65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66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67"/>
        <v>0</v>
      </c>
      <c r="AW185" s="67">
        <f t="shared" si="68"/>
        <v>0</v>
      </c>
      <c r="AX185" s="397">
        <f t="shared" si="69"/>
        <v>0</v>
      </c>
      <c r="AY185" s="32"/>
      <c r="AZ185" s="32"/>
      <c r="BA185" s="423" t="str">
        <f t="shared" si="70"/>
        <v xml:space="preserve"> </v>
      </c>
    </row>
    <row r="186" spans="1:53" s="339" customFormat="1" ht="15" x14ac:dyDescent="0.2">
      <c r="A186" s="32"/>
      <c r="B186" s="32"/>
      <c r="C186" s="410">
        <f t="shared" si="71"/>
        <v>165</v>
      </c>
      <c r="D186" s="424"/>
      <c r="E186" s="424"/>
      <c r="F186" s="424"/>
      <c r="G186" s="410"/>
      <c r="H186" s="410"/>
      <c r="I186" s="413" t="str">
        <f t="shared" si="55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56"/>
        <v>-</v>
      </c>
      <c r="M186" s="425"/>
      <c r="N186" s="425"/>
      <c r="O186" s="160" t="str">
        <f t="shared" si="57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58"/>
        <v>OK</v>
      </c>
      <c r="AI186" s="22">
        <f t="shared" si="59"/>
        <v>0</v>
      </c>
      <c r="AJ186" s="22">
        <f t="shared" si="60"/>
        <v>0</v>
      </c>
      <c r="AK186" s="22">
        <f t="shared" si="61"/>
        <v>0</v>
      </c>
      <c r="AL186" s="22">
        <f t="shared" si="62"/>
        <v>0</v>
      </c>
      <c r="AM186" s="22">
        <f t="shared" si="63"/>
        <v>0</v>
      </c>
      <c r="AN186" s="22">
        <f t="shared" si="64"/>
        <v>0</v>
      </c>
      <c r="AO186" s="418" t="b">
        <f t="shared" si="65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66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67"/>
        <v>0</v>
      </c>
      <c r="AW186" s="67">
        <f t="shared" si="68"/>
        <v>0</v>
      </c>
      <c r="AX186" s="397">
        <f t="shared" si="69"/>
        <v>0</v>
      </c>
      <c r="AY186" s="32"/>
      <c r="AZ186" s="32"/>
      <c r="BA186" s="423" t="str">
        <f t="shared" si="70"/>
        <v xml:space="preserve"> </v>
      </c>
    </row>
    <row r="187" spans="1:53" s="339" customFormat="1" ht="15" x14ac:dyDescent="0.2">
      <c r="A187" s="32"/>
      <c r="B187" s="32"/>
      <c r="C187" s="410">
        <f t="shared" si="71"/>
        <v>166</v>
      </c>
      <c r="D187" s="424"/>
      <c r="E187" s="424"/>
      <c r="F187" s="424"/>
      <c r="G187" s="410"/>
      <c r="H187" s="410"/>
      <c r="I187" s="413" t="str">
        <f t="shared" si="55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56"/>
        <v>-</v>
      </c>
      <c r="M187" s="425"/>
      <c r="N187" s="425"/>
      <c r="O187" s="160" t="str">
        <f t="shared" si="57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58"/>
        <v>OK</v>
      </c>
      <c r="AI187" s="22">
        <f t="shared" si="59"/>
        <v>0</v>
      </c>
      <c r="AJ187" s="22">
        <f t="shared" si="60"/>
        <v>0</v>
      </c>
      <c r="AK187" s="22">
        <f t="shared" si="61"/>
        <v>0</v>
      </c>
      <c r="AL187" s="22">
        <f t="shared" si="62"/>
        <v>0</v>
      </c>
      <c r="AM187" s="22">
        <f t="shared" si="63"/>
        <v>0</v>
      </c>
      <c r="AN187" s="22">
        <f t="shared" si="64"/>
        <v>0</v>
      </c>
      <c r="AO187" s="418" t="b">
        <f t="shared" si="65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66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67"/>
        <v>0</v>
      </c>
      <c r="AW187" s="67">
        <f t="shared" si="68"/>
        <v>0</v>
      </c>
      <c r="AX187" s="397">
        <f t="shared" si="69"/>
        <v>0</v>
      </c>
      <c r="AY187" s="32"/>
      <c r="AZ187" s="32"/>
      <c r="BA187" s="423" t="str">
        <f t="shared" si="70"/>
        <v xml:space="preserve"> </v>
      </c>
    </row>
    <row r="188" spans="1:53" s="339" customFormat="1" ht="15" x14ac:dyDescent="0.2">
      <c r="A188" s="32"/>
      <c r="B188" s="32"/>
      <c r="C188" s="410">
        <f t="shared" si="71"/>
        <v>167</v>
      </c>
      <c r="D188" s="424"/>
      <c r="E188" s="424"/>
      <c r="F188" s="424"/>
      <c r="G188" s="410"/>
      <c r="H188" s="410"/>
      <c r="I188" s="413" t="str">
        <f t="shared" si="55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56"/>
        <v>-</v>
      </c>
      <c r="M188" s="425"/>
      <c r="N188" s="425"/>
      <c r="O188" s="160" t="str">
        <f t="shared" si="57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58"/>
        <v>OK</v>
      </c>
      <c r="AI188" s="22">
        <f t="shared" si="59"/>
        <v>0</v>
      </c>
      <c r="AJ188" s="22">
        <f t="shared" si="60"/>
        <v>0</v>
      </c>
      <c r="AK188" s="22">
        <f t="shared" si="61"/>
        <v>0</v>
      </c>
      <c r="AL188" s="22">
        <f t="shared" si="62"/>
        <v>0</v>
      </c>
      <c r="AM188" s="22">
        <f t="shared" si="63"/>
        <v>0</v>
      </c>
      <c r="AN188" s="22">
        <f t="shared" si="64"/>
        <v>0</v>
      </c>
      <c r="AO188" s="418" t="b">
        <f t="shared" si="65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66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67"/>
        <v>0</v>
      </c>
      <c r="AW188" s="67">
        <f t="shared" si="68"/>
        <v>0</v>
      </c>
      <c r="AX188" s="397">
        <f t="shared" si="69"/>
        <v>0</v>
      </c>
      <c r="AY188" s="32"/>
      <c r="AZ188" s="32"/>
      <c r="BA188" s="423" t="str">
        <f t="shared" si="70"/>
        <v xml:space="preserve"> </v>
      </c>
    </row>
    <row r="189" spans="1:53" s="339" customFormat="1" ht="15" x14ac:dyDescent="0.2">
      <c r="A189" s="32"/>
      <c r="B189" s="32"/>
      <c r="C189" s="410">
        <f t="shared" si="71"/>
        <v>168</v>
      </c>
      <c r="D189" s="424"/>
      <c r="E189" s="424"/>
      <c r="F189" s="424"/>
      <c r="G189" s="410"/>
      <c r="H189" s="410"/>
      <c r="I189" s="413" t="str">
        <f t="shared" si="55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56"/>
        <v>-</v>
      </c>
      <c r="M189" s="425"/>
      <c r="N189" s="425"/>
      <c r="O189" s="160" t="str">
        <f t="shared" si="57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58"/>
        <v>OK</v>
      </c>
      <c r="AI189" s="22">
        <f t="shared" si="59"/>
        <v>0</v>
      </c>
      <c r="AJ189" s="22">
        <f t="shared" si="60"/>
        <v>0</v>
      </c>
      <c r="AK189" s="22">
        <f t="shared" si="61"/>
        <v>0</v>
      </c>
      <c r="AL189" s="22">
        <f t="shared" si="62"/>
        <v>0</v>
      </c>
      <c r="AM189" s="22">
        <f t="shared" si="63"/>
        <v>0</v>
      </c>
      <c r="AN189" s="22">
        <f t="shared" si="64"/>
        <v>0</v>
      </c>
      <c r="AO189" s="418" t="b">
        <f t="shared" si="65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66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67"/>
        <v>0</v>
      </c>
      <c r="AW189" s="67">
        <f t="shared" si="68"/>
        <v>0</v>
      </c>
      <c r="AX189" s="397">
        <f t="shared" si="69"/>
        <v>0</v>
      </c>
      <c r="AY189" s="32"/>
      <c r="AZ189" s="32"/>
      <c r="BA189" s="423" t="str">
        <f t="shared" si="70"/>
        <v xml:space="preserve"> </v>
      </c>
    </row>
    <row r="190" spans="1:53" s="339" customFormat="1" ht="15" x14ac:dyDescent="0.2">
      <c r="A190" s="32"/>
      <c r="B190" s="32"/>
      <c r="C190" s="410">
        <f t="shared" si="71"/>
        <v>169</v>
      </c>
      <c r="D190" s="424"/>
      <c r="E190" s="424"/>
      <c r="F190" s="424"/>
      <c r="G190" s="410"/>
      <c r="H190" s="410"/>
      <c r="I190" s="413" t="str">
        <f t="shared" si="55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56"/>
        <v>-</v>
      </c>
      <c r="M190" s="425"/>
      <c r="N190" s="425"/>
      <c r="O190" s="160" t="str">
        <f t="shared" si="57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58"/>
        <v>OK</v>
      </c>
      <c r="AI190" s="22">
        <f t="shared" si="59"/>
        <v>0</v>
      </c>
      <c r="AJ190" s="22">
        <f t="shared" si="60"/>
        <v>0</v>
      </c>
      <c r="AK190" s="22">
        <f t="shared" si="61"/>
        <v>0</v>
      </c>
      <c r="AL190" s="22">
        <f t="shared" si="62"/>
        <v>0</v>
      </c>
      <c r="AM190" s="22">
        <f t="shared" si="63"/>
        <v>0</v>
      </c>
      <c r="AN190" s="22">
        <f t="shared" si="64"/>
        <v>0</v>
      </c>
      <c r="AO190" s="418" t="b">
        <f t="shared" si="65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66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67"/>
        <v>0</v>
      </c>
      <c r="AW190" s="67">
        <f t="shared" si="68"/>
        <v>0</v>
      </c>
      <c r="AX190" s="397">
        <f t="shared" si="69"/>
        <v>0</v>
      </c>
      <c r="AY190" s="32"/>
      <c r="AZ190" s="32"/>
      <c r="BA190" s="423" t="str">
        <f t="shared" si="70"/>
        <v xml:space="preserve"> </v>
      </c>
    </row>
    <row r="191" spans="1:53" s="339" customFormat="1" ht="15" x14ac:dyDescent="0.2">
      <c r="A191" s="32"/>
      <c r="B191" s="32"/>
      <c r="C191" s="410">
        <f t="shared" si="71"/>
        <v>170</v>
      </c>
      <c r="D191" s="424"/>
      <c r="E191" s="424"/>
      <c r="F191" s="424"/>
      <c r="G191" s="410"/>
      <c r="H191" s="410"/>
      <c r="I191" s="413" t="str">
        <f t="shared" si="55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56"/>
        <v>-</v>
      </c>
      <c r="M191" s="425"/>
      <c r="N191" s="425"/>
      <c r="O191" s="160" t="str">
        <f t="shared" si="57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58"/>
        <v>OK</v>
      </c>
      <c r="AI191" s="22">
        <f t="shared" si="59"/>
        <v>0</v>
      </c>
      <c r="AJ191" s="22">
        <f t="shared" si="60"/>
        <v>0</v>
      </c>
      <c r="AK191" s="22">
        <f t="shared" si="61"/>
        <v>0</v>
      </c>
      <c r="AL191" s="22">
        <f t="shared" si="62"/>
        <v>0</v>
      </c>
      <c r="AM191" s="22">
        <f t="shared" si="63"/>
        <v>0</v>
      </c>
      <c r="AN191" s="22">
        <f t="shared" si="64"/>
        <v>0</v>
      </c>
      <c r="AO191" s="418" t="b">
        <f t="shared" si="65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66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67"/>
        <v>0</v>
      </c>
      <c r="AW191" s="67">
        <f t="shared" si="68"/>
        <v>0</v>
      </c>
      <c r="AX191" s="397">
        <f t="shared" si="69"/>
        <v>0</v>
      </c>
      <c r="AY191" s="32"/>
      <c r="AZ191" s="32"/>
      <c r="BA191" s="423" t="str">
        <f t="shared" si="70"/>
        <v xml:space="preserve"> </v>
      </c>
    </row>
    <row r="192" spans="1:53" s="339" customFormat="1" ht="15" x14ac:dyDescent="0.2">
      <c r="A192" s="32"/>
      <c r="B192" s="32"/>
      <c r="C192" s="410">
        <f t="shared" si="71"/>
        <v>171</v>
      </c>
      <c r="D192" s="424"/>
      <c r="E192" s="424"/>
      <c r="F192" s="424"/>
      <c r="G192" s="410"/>
      <c r="H192" s="410"/>
      <c r="I192" s="413" t="str">
        <f t="shared" si="55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56"/>
        <v>-</v>
      </c>
      <c r="M192" s="425"/>
      <c r="N192" s="425"/>
      <c r="O192" s="160" t="str">
        <f t="shared" si="57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58"/>
        <v>OK</v>
      </c>
      <c r="AI192" s="22">
        <f t="shared" si="59"/>
        <v>0</v>
      </c>
      <c r="AJ192" s="22">
        <f t="shared" si="60"/>
        <v>0</v>
      </c>
      <c r="AK192" s="22">
        <f t="shared" si="61"/>
        <v>0</v>
      </c>
      <c r="AL192" s="22">
        <f t="shared" si="62"/>
        <v>0</v>
      </c>
      <c r="AM192" s="22">
        <f t="shared" si="63"/>
        <v>0</v>
      </c>
      <c r="AN192" s="22">
        <f t="shared" si="64"/>
        <v>0</v>
      </c>
      <c r="AO192" s="418" t="b">
        <f t="shared" si="65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66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67"/>
        <v>0</v>
      </c>
      <c r="AW192" s="67">
        <f t="shared" si="68"/>
        <v>0</v>
      </c>
      <c r="AX192" s="397">
        <f t="shared" si="69"/>
        <v>0</v>
      </c>
      <c r="AY192" s="32"/>
      <c r="AZ192" s="32"/>
      <c r="BA192" s="423" t="str">
        <f t="shared" si="70"/>
        <v xml:space="preserve"> </v>
      </c>
    </row>
    <row r="193" spans="1:53" s="339" customFormat="1" ht="15" x14ac:dyDescent="0.2">
      <c r="A193" s="32"/>
      <c r="B193" s="32"/>
      <c r="C193" s="410">
        <f t="shared" si="71"/>
        <v>172</v>
      </c>
      <c r="D193" s="424"/>
      <c r="E193" s="424"/>
      <c r="F193" s="424"/>
      <c r="G193" s="410"/>
      <c r="H193" s="410"/>
      <c r="I193" s="413" t="str">
        <f t="shared" si="55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56"/>
        <v>-</v>
      </c>
      <c r="M193" s="425"/>
      <c r="N193" s="425"/>
      <c r="O193" s="160" t="str">
        <f t="shared" si="57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58"/>
        <v>OK</v>
      </c>
      <c r="AI193" s="22">
        <f t="shared" si="59"/>
        <v>0</v>
      </c>
      <c r="AJ193" s="22">
        <f t="shared" si="60"/>
        <v>0</v>
      </c>
      <c r="AK193" s="22">
        <f t="shared" si="61"/>
        <v>0</v>
      </c>
      <c r="AL193" s="22">
        <f t="shared" si="62"/>
        <v>0</v>
      </c>
      <c r="AM193" s="22">
        <f t="shared" si="63"/>
        <v>0</v>
      </c>
      <c r="AN193" s="22">
        <f t="shared" si="64"/>
        <v>0</v>
      </c>
      <c r="AO193" s="418" t="b">
        <f t="shared" si="65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66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67"/>
        <v>0</v>
      </c>
      <c r="AW193" s="67">
        <f t="shared" si="68"/>
        <v>0</v>
      </c>
      <c r="AX193" s="397">
        <f t="shared" si="69"/>
        <v>0</v>
      </c>
      <c r="AY193" s="32"/>
      <c r="AZ193" s="32"/>
      <c r="BA193" s="423" t="str">
        <f t="shared" si="70"/>
        <v xml:space="preserve"> </v>
      </c>
    </row>
    <row r="194" spans="1:53" s="339" customFormat="1" ht="15" x14ac:dyDescent="0.2">
      <c r="A194" s="32"/>
      <c r="B194" s="32"/>
      <c r="C194" s="410">
        <f t="shared" si="71"/>
        <v>173</v>
      </c>
      <c r="D194" s="424"/>
      <c r="E194" s="424"/>
      <c r="F194" s="424"/>
      <c r="G194" s="410"/>
      <c r="H194" s="410"/>
      <c r="I194" s="413" t="str">
        <f t="shared" si="55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56"/>
        <v>-</v>
      </c>
      <c r="M194" s="425"/>
      <c r="N194" s="425"/>
      <c r="O194" s="160" t="str">
        <f t="shared" si="57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58"/>
        <v>OK</v>
      </c>
      <c r="AI194" s="22">
        <f t="shared" si="59"/>
        <v>0</v>
      </c>
      <c r="AJ194" s="22">
        <f t="shared" si="60"/>
        <v>0</v>
      </c>
      <c r="AK194" s="22">
        <f t="shared" si="61"/>
        <v>0</v>
      </c>
      <c r="AL194" s="22">
        <f t="shared" si="62"/>
        <v>0</v>
      </c>
      <c r="AM194" s="22">
        <f t="shared" si="63"/>
        <v>0</v>
      </c>
      <c r="AN194" s="22">
        <f t="shared" si="64"/>
        <v>0</v>
      </c>
      <c r="AO194" s="418" t="b">
        <f t="shared" si="65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66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67"/>
        <v>0</v>
      </c>
      <c r="AW194" s="67">
        <f t="shared" si="68"/>
        <v>0</v>
      </c>
      <c r="AX194" s="397">
        <f t="shared" si="69"/>
        <v>0</v>
      </c>
      <c r="AY194" s="32"/>
      <c r="AZ194" s="32"/>
      <c r="BA194" s="423" t="str">
        <f t="shared" si="70"/>
        <v xml:space="preserve"> </v>
      </c>
    </row>
    <row r="195" spans="1:53" s="339" customFormat="1" ht="15" x14ac:dyDescent="0.2">
      <c r="A195" s="32"/>
      <c r="B195" s="32"/>
      <c r="C195" s="410">
        <f t="shared" si="71"/>
        <v>174</v>
      </c>
      <c r="D195" s="424"/>
      <c r="E195" s="424"/>
      <c r="F195" s="424"/>
      <c r="G195" s="410"/>
      <c r="H195" s="410"/>
      <c r="I195" s="413" t="str">
        <f t="shared" si="55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56"/>
        <v>-</v>
      </c>
      <c r="M195" s="425"/>
      <c r="N195" s="425"/>
      <c r="O195" s="160" t="str">
        <f t="shared" si="57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58"/>
        <v>OK</v>
      </c>
      <c r="AI195" s="22">
        <f t="shared" si="59"/>
        <v>0</v>
      </c>
      <c r="AJ195" s="22">
        <f t="shared" si="60"/>
        <v>0</v>
      </c>
      <c r="AK195" s="22">
        <f t="shared" si="61"/>
        <v>0</v>
      </c>
      <c r="AL195" s="22">
        <f t="shared" si="62"/>
        <v>0</v>
      </c>
      <c r="AM195" s="22">
        <f t="shared" si="63"/>
        <v>0</v>
      </c>
      <c r="AN195" s="22">
        <f t="shared" si="64"/>
        <v>0</v>
      </c>
      <c r="AO195" s="418" t="b">
        <f t="shared" si="65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66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67"/>
        <v>0</v>
      </c>
      <c r="AW195" s="67">
        <f t="shared" si="68"/>
        <v>0</v>
      </c>
      <c r="AX195" s="397">
        <f t="shared" si="69"/>
        <v>0</v>
      </c>
      <c r="AY195" s="32"/>
      <c r="AZ195" s="32"/>
      <c r="BA195" s="423" t="str">
        <f t="shared" si="70"/>
        <v xml:space="preserve"> </v>
      </c>
    </row>
    <row r="196" spans="1:53" s="339" customFormat="1" ht="15" x14ac:dyDescent="0.2">
      <c r="A196" s="32"/>
      <c r="B196" s="32"/>
      <c r="C196" s="410">
        <f t="shared" si="71"/>
        <v>175</v>
      </c>
      <c r="D196" s="424"/>
      <c r="E196" s="424"/>
      <c r="F196" s="424"/>
      <c r="G196" s="410"/>
      <c r="H196" s="410"/>
      <c r="I196" s="413" t="str">
        <f t="shared" si="55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56"/>
        <v>-</v>
      </c>
      <c r="M196" s="425"/>
      <c r="N196" s="425"/>
      <c r="O196" s="160" t="str">
        <f t="shared" si="57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58"/>
        <v>OK</v>
      </c>
      <c r="AI196" s="22">
        <f t="shared" si="59"/>
        <v>0</v>
      </c>
      <c r="AJ196" s="22">
        <f t="shared" si="60"/>
        <v>0</v>
      </c>
      <c r="AK196" s="22">
        <f t="shared" si="61"/>
        <v>0</v>
      </c>
      <c r="AL196" s="22">
        <f t="shared" si="62"/>
        <v>0</v>
      </c>
      <c r="AM196" s="22">
        <f t="shared" si="63"/>
        <v>0</v>
      </c>
      <c r="AN196" s="22">
        <f t="shared" si="64"/>
        <v>0</v>
      </c>
      <c r="AO196" s="418" t="b">
        <f t="shared" si="65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66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67"/>
        <v>0</v>
      </c>
      <c r="AW196" s="67">
        <f t="shared" si="68"/>
        <v>0</v>
      </c>
      <c r="AX196" s="397">
        <f t="shared" si="69"/>
        <v>0</v>
      </c>
      <c r="AY196" s="32"/>
      <c r="AZ196" s="32"/>
      <c r="BA196" s="423" t="str">
        <f t="shared" si="70"/>
        <v xml:space="preserve"> </v>
      </c>
    </row>
    <row r="197" spans="1:53" s="339" customFormat="1" ht="15" x14ac:dyDescent="0.2">
      <c r="A197" s="32"/>
      <c r="B197" s="32"/>
      <c r="C197" s="410">
        <f t="shared" si="71"/>
        <v>176</v>
      </c>
      <c r="D197" s="424"/>
      <c r="E197" s="424"/>
      <c r="F197" s="424"/>
      <c r="G197" s="410"/>
      <c r="H197" s="410"/>
      <c r="I197" s="413" t="str">
        <f t="shared" si="55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56"/>
        <v>-</v>
      </c>
      <c r="M197" s="425"/>
      <c r="N197" s="425"/>
      <c r="O197" s="160" t="str">
        <f t="shared" si="57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58"/>
        <v>OK</v>
      </c>
      <c r="AI197" s="22">
        <f t="shared" si="59"/>
        <v>0</v>
      </c>
      <c r="AJ197" s="22">
        <f t="shared" si="60"/>
        <v>0</v>
      </c>
      <c r="AK197" s="22">
        <f t="shared" si="61"/>
        <v>0</v>
      </c>
      <c r="AL197" s="22">
        <f t="shared" si="62"/>
        <v>0</v>
      </c>
      <c r="AM197" s="22">
        <f t="shared" si="63"/>
        <v>0</v>
      </c>
      <c r="AN197" s="22">
        <f t="shared" si="64"/>
        <v>0</v>
      </c>
      <c r="AO197" s="418" t="b">
        <f t="shared" si="65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66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67"/>
        <v>0</v>
      </c>
      <c r="AW197" s="67">
        <f t="shared" si="68"/>
        <v>0</v>
      </c>
      <c r="AX197" s="397">
        <f t="shared" si="69"/>
        <v>0</v>
      </c>
      <c r="AY197" s="32"/>
      <c r="AZ197" s="32"/>
      <c r="BA197" s="423" t="str">
        <f t="shared" si="70"/>
        <v xml:space="preserve"> </v>
      </c>
    </row>
    <row r="198" spans="1:53" s="339" customFormat="1" ht="15" x14ac:dyDescent="0.2">
      <c r="A198" s="32"/>
      <c r="B198" s="32"/>
      <c r="C198" s="410">
        <f t="shared" si="71"/>
        <v>177</v>
      </c>
      <c r="D198" s="424"/>
      <c r="E198" s="424"/>
      <c r="F198" s="424"/>
      <c r="G198" s="410"/>
      <c r="H198" s="410"/>
      <c r="I198" s="413" t="str">
        <f t="shared" si="55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56"/>
        <v>-</v>
      </c>
      <c r="M198" s="425"/>
      <c r="N198" s="425"/>
      <c r="O198" s="160" t="str">
        <f t="shared" si="57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58"/>
        <v>OK</v>
      </c>
      <c r="AI198" s="22">
        <f t="shared" si="59"/>
        <v>0</v>
      </c>
      <c r="AJ198" s="22">
        <f t="shared" si="60"/>
        <v>0</v>
      </c>
      <c r="AK198" s="22">
        <f t="shared" si="61"/>
        <v>0</v>
      </c>
      <c r="AL198" s="22">
        <f t="shared" si="62"/>
        <v>0</v>
      </c>
      <c r="AM198" s="22">
        <f t="shared" si="63"/>
        <v>0</v>
      </c>
      <c r="AN198" s="22">
        <f t="shared" si="64"/>
        <v>0</v>
      </c>
      <c r="AO198" s="418" t="b">
        <f t="shared" si="65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66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67"/>
        <v>0</v>
      </c>
      <c r="AW198" s="67">
        <f t="shared" si="68"/>
        <v>0</v>
      </c>
      <c r="AX198" s="397">
        <f t="shared" si="69"/>
        <v>0</v>
      </c>
      <c r="AY198" s="32"/>
      <c r="AZ198" s="32"/>
      <c r="BA198" s="423" t="str">
        <f t="shared" si="70"/>
        <v xml:space="preserve"> </v>
      </c>
    </row>
    <row r="199" spans="1:53" s="339" customFormat="1" ht="15" x14ac:dyDescent="0.2">
      <c r="A199" s="32"/>
      <c r="B199" s="32"/>
      <c r="C199" s="410">
        <f t="shared" si="71"/>
        <v>178</v>
      </c>
      <c r="D199" s="424"/>
      <c r="E199" s="424"/>
      <c r="F199" s="424"/>
      <c r="G199" s="410"/>
      <c r="H199" s="410"/>
      <c r="I199" s="413" t="str">
        <f t="shared" si="55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56"/>
        <v>-</v>
      </c>
      <c r="M199" s="425"/>
      <c r="N199" s="425"/>
      <c r="O199" s="160" t="str">
        <f t="shared" si="57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58"/>
        <v>OK</v>
      </c>
      <c r="AI199" s="22">
        <f t="shared" si="59"/>
        <v>0</v>
      </c>
      <c r="AJ199" s="22">
        <f t="shared" si="60"/>
        <v>0</v>
      </c>
      <c r="AK199" s="22">
        <f t="shared" si="61"/>
        <v>0</v>
      </c>
      <c r="AL199" s="22">
        <f t="shared" si="62"/>
        <v>0</v>
      </c>
      <c r="AM199" s="22">
        <f t="shared" si="63"/>
        <v>0</v>
      </c>
      <c r="AN199" s="22">
        <f t="shared" si="64"/>
        <v>0</v>
      </c>
      <c r="AO199" s="418" t="b">
        <f t="shared" si="65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66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67"/>
        <v>0</v>
      </c>
      <c r="AW199" s="67">
        <f t="shared" si="68"/>
        <v>0</v>
      </c>
      <c r="AX199" s="397">
        <f t="shared" si="69"/>
        <v>0</v>
      </c>
      <c r="AY199" s="32"/>
      <c r="AZ199" s="32"/>
      <c r="BA199" s="423" t="str">
        <f t="shared" si="70"/>
        <v xml:space="preserve"> </v>
      </c>
    </row>
    <row r="200" spans="1:53" s="339" customFormat="1" ht="15" x14ac:dyDescent="0.2">
      <c r="A200" s="32"/>
      <c r="B200" s="32"/>
      <c r="C200" s="410">
        <f t="shared" si="71"/>
        <v>179</v>
      </c>
      <c r="D200" s="424"/>
      <c r="E200" s="424"/>
      <c r="F200" s="424"/>
      <c r="G200" s="410"/>
      <c r="H200" s="410"/>
      <c r="I200" s="413" t="str">
        <f t="shared" si="55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56"/>
        <v>-</v>
      </c>
      <c r="M200" s="425"/>
      <c r="N200" s="425"/>
      <c r="O200" s="160" t="str">
        <f t="shared" si="57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58"/>
        <v>OK</v>
      </c>
      <c r="AI200" s="22">
        <f t="shared" si="59"/>
        <v>0</v>
      </c>
      <c r="AJ200" s="22">
        <f t="shared" si="60"/>
        <v>0</v>
      </c>
      <c r="AK200" s="22">
        <f t="shared" si="61"/>
        <v>0</v>
      </c>
      <c r="AL200" s="22">
        <f t="shared" si="62"/>
        <v>0</v>
      </c>
      <c r="AM200" s="22">
        <f t="shared" si="63"/>
        <v>0</v>
      </c>
      <c r="AN200" s="22">
        <f t="shared" si="64"/>
        <v>0</v>
      </c>
      <c r="AO200" s="418" t="b">
        <f t="shared" si="65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66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67"/>
        <v>0</v>
      </c>
      <c r="AW200" s="67">
        <f t="shared" si="68"/>
        <v>0</v>
      </c>
      <c r="AX200" s="397">
        <f t="shared" si="69"/>
        <v>0</v>
      </c>
      <c r="AY200" s="32"/>
      <c r="AZ200" s="32"/>
      <c r="BA200" s="423" t="str">
        <f t="shared" si="70"/>
        <v xml:space="preserve"> </v>
      </c>
    </row>
    <row r="201" spans="1:53" s="339" customFormat="1" ht="15" x14ac:dyDescent="0.2">
      <c r="A201" s="32"/>
      <c r="B201" s="32"/>
      <c r="C201" s="410">
        <f t="shared" si="71"/>
        <v>180</v>
      </c>
      <c r="D201" s="424"/>
      <c r="E201" s="424"/>
      <c r="F201" s="424"/>
      <c r="G201" s="410"/>
      <c r="H201" s="410"/>
      <c r="I201" s="413" t="str">
        <f t="shared" si="55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56"/>
        <v>-</v>
      </c>
      <c r="M201" s="425"/>
      <c r="N201" s="425"/>
      <c r="O201" s="160" t="str">
        <f t="shared" si="57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58"/>
        <v>OK</v>
      </c>
      <c r="AI201" s="22">
        <f t="shared" si="59"/>
        <v>0</v>
      </c>
      <c r="AJ201" s="22">
        <f t="shared" si="60"/>
        <v>0</v>
      </c>
      <c r="AK201" s="22">
        <f t="shared" si="61"/>
        <v>0</v>
      </c>
      <c r="AL201" s="22">
        <f t="shared" si="62"/>
        <v>0</v>
      </c>
      <c r="AM201" s="22">
        <f t="shared" si="63"/>
        <v>0</v>
      </c>
      <c r="AN201" s="22">
        <f t="shared" si="64"/>
        <v>0</v>
      </c>
      <c r="AO201" s="418" t="b">
        <f t="shared" si="65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66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67"/>
        <v>0</v>
      </c>
      <c r="AW201" s="67">
        <f t="shared" si="68"/>
        <v>0</v>
      </c>
      <c r="AX201" s="397">
        <f t="shared" si="69"/>
        <v>0</v>
      </c>
      <c r="AY201" s="32"/>
      <c r="AZ201" s="32"/>
      <c r="BA201" s="423" t="str">
        <f t="shared" si="70"/>
        <v xml:space="preserve"> </v>
      </c>
    </row>
    <row r="202" spans="1:53" s="339" customFormat="1" ht="15" x14ac:dyDescent="0.2">
      <c r="A202" s="32"/>
      <c r="B202" s="32"/>
      <c r="C202" s="410">
        <f t="shared" si="71"/>
        <v>181</v>
      </c>
      <c r="D202" s="424"/>
      <c r="E202" s="424"/>
      <c r="F202" s="424"/>
      <c r="G202" s="410"/>
      <c r="H202" s="410"/>
      <c r="I202" s="413" t="str">
        <f t="shared" si="55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56"/>
        <v>-</v>
      </c>
      <c r="M202" s="425"/>
      <c r="N202" s="425"/>
      <c r="O202" s="160" t="str">
        <f t="shared" si="57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58"/>
        <v>OK</v>
      </c>
      <c r="AI202" s="22">
        <f t="shared" si="59"/>
        <v>0</v>
      </c>
      <c r="AJ202" s="22">
        <f t="shared" si="60"/>
        <v>0</v>
      </c>
      <c r="AK202" s="22">
        <f t="shared" si="61"/>
        <v>0</v>
      </c>
      <c r="AL202" s="22">
        <f t="shared" si="62"/>
        <v>0</v>
      </c>
      <c r="AM202" s="22">
        <f t="shared" si="63"/>
        <v>0</v>
      </c>
      <c r="AN202" s="22">
        <f t="shared" si="64"/>
        <v>0</v>
      </c>
      <c r="AO202" s="418" t="b">
        <f t="shared" si="65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66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67"/>
        <v>0</v>
      </c>
      <c r="AW202" s="67">
        <f t="shared" si="68"/>
        <v>0</v>
      </c>
      <c r="AX202" s="397">
        <f t="shared" si="69"/>
        <v>0</v>
      </c>
      <c r="AY202" s="32"/>
      <c r="AZ202" s="32"/>
      <c r="BA202" s="423" t="str">
        <f t="shared" si="70"/>
        <v xml:space="preserve"> </v>
      </c>
    </row>
    <row r="203" spans="1:53" s="339" customFormat="1" ht="15" x14ac:dyDescent="0.2">
      <c r="A203" s="32"/>
      <c r="B203" s="32"/>
      <c r="C203" s="410">
        <f t="shared" si="71"/>
        <v>182</v>
      </c>
      <c r="D203" s="424"/>
      <c r="E203" s="424"/>
      <c r="F203" s="424"/>
      <c r="G203" s="410"/>
      <c r="H203" s="410"/>
      <c r="I203" s="413" t="str">
        <f t="shared" si="55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56"/>
        <v>-</v>
      </c>
      <c r="M203" s="425"/>
      <c r="N203" s="425"/>
      <c r="O203" s="160" t="str">
        <f t="shared" si="57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58"/>
        <v>OK</v>
      </c>
      <c r="AI203" s="22">
        <f t="shared" si="59"/>
        <v>0</v>
      </c>
      <c r="AJ203" s="22">
        <f t="shared" si="60"/>
        <v>0</v>
      </c>
      <c r="AK203" s="22">
        <f t="shared" si="61"/>
        <v>0</v>
      </c>
      <c r="AL203" s="22">
        <f t="shared" si="62"/>
        <v>0</v>
      </c>
      <c r="AM203" s="22">
        <f t="shared" si="63"/>
        <v>0</v>
      </c>
      <c r="AN203" s="22">
        <f t="shared" si="64"/>
        <v>0</v>
      </c>
      <c r="AO203" s="418" t="b">
        <f t="shared" si="65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66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67"/>
        <v>0</v>
      </c>
      <c r="AW203" s="67">
        <f t="shared" si="68"/>
        <v>0</v>
      </c>
      <c r="AX203" s="397">
        <f t="shared" si="69"/>
        <v>0</v>
      </c>
      <c r="AY203" s="32"/>
      <c r="AZ203" s="32"/>
      <c r="BA203" s="423" t="str">
        <f t="shared" si="70"/>
        <v xml:space="preserve"> </v>
      </c>
    </row>
    <row r="204" spans="1:53" s="339" customFormat="1" ht="15" x14ac:dyDescent="0.2">
      <c r="A204" s="32"/>
      <c r="B204" s="32"/>
      <c r="C204" s="410">
        <f t="shared" si="71"/>
        <v>183</v>
      </c>
      <c r="D204" s="424"/>
      <c r="E204" s="424"/>
      <c r="F204" s="424"/>
      <c r="G204" s="410"/>
      <c r="H204" s="410"/>
      <c r="I204" s="413" t="str">
        <f t="shared" si="55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56"/>
        <v>-</v>
      </c>
      <c r="M204" s="425"/>
      <c r="N204" s="425"/>
      <c r="O204" s="160" t="str">
        <f t="shared" si="57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58"/>
        <v>OK</v>
      </c>
      <c r="AI204" s="22">
        <f t="shared" si="59"/>
        <v>0</v>
      </c>
      <c r="AJ204" s="22">
        <f t="shared" si="60"/>
        <v>0</v>
      </c>
      <c r="AK204" s="22">
        <f t="shared" si="61"/>
        <v>0</v>
      </c>
      <c r="AL204" s="22">
        <f t="shared" si="62"/>
        <v>0</v>
      </c>
      <c r="AM204" s="22">
        <f t="shared" si="63"/>
        <v>0</v>
      </c>
      <c r="AN204" s="22">
        <f t="shared" si="64"/>
        <v>0</v>
      </c>
      <c r="AO204" s="418" t="b">
        <f t="shared" si="65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66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67"/>
        <v>0</v>
      </c>
      <c r="AW204" s="67">
        <f t="shared" si="68"/>
        <v>0</v>
      </c>
      <c r="AX204" s="397">
        <f t="shared" si="69"/>
        <v>0</v>
      </c>
      <c r="AY204" s="32"/>
      <c r="AZ204" s="32"/>
      <c r="BA204" s="423" t="str">
        <f t="shared" si="70"/>
        <v xml:space="preserve"> </v>
      </c>
    </row>
    <row r="205" spans="1:53" s="339" customFormat="1" ht="15" x14ac:dyDescent="0.2">
      <c r="A205" s="32"/>
      <c r="B205" s="32"/>
      <c r="C205" s="410">
        <f t="shared" si="71"/>
        <v>184</v>
      </c>
      <c r="D205" s="424"/>
      <c r="E205" s="424"/>
      <c r="F205" s="424"/>
      <c r="G205" s="410"/>
      <c r="H205" s="410"/>
      <c r="I205" s="413" t="str">
        <f t="shared" si="55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56"/>
        <v>-</v>
      </c>
      <c r="M205" s="425"/>
      <c r="N205" s="425"/>
      <c r="O205" s="160" t="str">
        <f t="shared" si="57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58"/>
        <v>OK</v>
      </c>
      <c r="AI205" s="22">
        <f t="shared" si="59"/>
        <v>0</v>
      </c>
      <c r="AJ205" s="22">
        <f t="shared" si="60"/>
        <v>0</v>
      </c>
      <c r="AK205" s="22">
        <f t="shared" si="61"/>
        <v>0</v>
      </c>
      <c r="AL205" s="22">
        <f t="shared" si="62"/>
        <v>0</v>
      </c>
      <c r="AM205" s="22">
        <f t="shared" si="63"/>
        <v>0</v>
      </c>
      <c r="AN205" s="22">
        <f t="shared" si="64"/>
        <v>0</v>
      </c>
      <c r="AO205" s="418" t="b">
        <f t="shared" si="65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66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67"/>
        <v>0</v>
      </c>
      <c r="AW205" s="67">
        <f t="shared" si="68"/>
        <v>0</v>
      </c>
      <c r="AX205" s="397">
        <f t="shared" si="69"/>
        <v>0</v>
      </c>
      <c r="AY205" s="32"/>
      <c r="AZ205" s="32"/>
      <c r="BA205" s="423" t="str">
        <f t="shared" si="70"/>
        <v xml:space="preserve"> </v>
      </c>
    </row>
    <row r="206" spans="1:53" s="339" customFormat="1" ht="15" x14ac:dyDescent="0.2">
      <c r="A206" s="32"/>
      <c r="B206" s="32"/>
      <c r="C206" s="410">
        <f t="shared" si="71"/>
        <v>185</v>
      </c>
      <c r="D206" s="424"/>
      <c r="E206" s="424"/>
      <c r="F206" s="424"/>
      <c r="G206" s="410"/>
      <c r="H206" s="410"/>
      <c r="I206" s="413" t="str">
        <f t="shared" si="55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56"/>
        <v>-</v>
      </c>
      <c r="M206" s="425"/>
      <c r="N206" s="425"/>
      <c r="O206" s="160" t="str">
        <f t="shared" si="57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58"/>
        <v>OK</v>
      </c>
      <c r="AI206" s="22">
        <f t="shared" si="59"/>
        <v>0</v>
      </c>
      <c r="AJ206" s="22">
        <f t="shared" si="60"/>
        <v>0</v>
      </c>
      <c r="AK206" s="22">
        <f t="shared" si="61"/>
        <v>0</v>
      </c>
      <c r="AL206" s="22">
        <f t="shared" si="62"/>
        <v>0</v>
      </c>
      <c r="AM206" s="22">
        <f t="shared" si="63"/>
        <v>0</v>
      </c>
      <c r="AN206" s="22">
        <f t="shared" si="64"/>
        <v>0</v>
      </c>
      <c r="AO206" s="418" t="b">
        <f t="shared" si="65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66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67"/>
        <v>0</v>
      </c>
      <c r="AW206" s="67">
        <f t="shared" si="68"/>
        <v>0</v>
      </c>
      <c r="AX206" s="397">
        <f t="shared" si="69"/>
        <v>0</v>
      </c>
      <c r="AY206" s="32"/>
      <c r="AZ206" s="32"/>
      <c r="BA206" s="423" t="str">
        <f t="shared" si="70"/>
        <v xml:space="preserve"> </v>
      </c>
    </row>
    <row r="207" spans="1:53" s="339" customFormat="1" ht="15" x14ac:dyDescent="0.2">
      <c r="A207" s="32"/>
      <c r="B207" s="32"/>
      <c r="C207" s="410">
        <f t="shared" si="71"/>
        <v>186</v>
      </c>
      <c r="D207" s="424"/>
      <c r="E207" s="424"/>
      <c r="F207" s="424"/>
      <c r="G207" s="410"/>
      <c r="H207" s="410"/>
      <c r="I207" s="413" t="str">
        <f t="shared" si="55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56"/>
        <v>-</v>
      </c>
      <c r="M207" s="425"/>
      <c r="N207" s="425"/>
      <c r="O207" s="160" t="str">
        <f t="shared" si="57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58"/>
        <v>OK</v>
      </c>
      <c r="AI207" s="22">
        <f t="shared" si="59"/>
        <v>0</v>
      </c>
      <c r="AJ207" s="22">
        <f t="shared" si="60"/>
        <v>0</v>
      </c>
      <c r="AK207" s="22">
        <f t="shared" si="61"/>
        <v>0</v>
      </c>
      <c r="AL207" s="22">
        <f t="shared" si="62"/>
        <v>0</v>
      </c>
      <c r="AM207" s="22">
        <f t="shared" si="63"/>
        <v>0</v>
      </c>
      <c r="AN207" s="22">
        <f t="shared" si="64"/>
        <v>0</v>
      </c>
      <c r="AO207" s="418" t="b">
        <f t="shared" si="65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66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67"/>
        <v>0</v>
      </c>
      <c r="AW207" s="67">
        <f t="shared" si="68"/>
        <v>0</v>
      </c>
      <c r="AX207" s="397">
        <f t="shared" si="69"/>
        <v>0</v>
      </c>
      <c r="AY207" s="32"/>
      <c r="AZ207" s="32"/>
      <c r="BA207" s="423" t="str">
        <f t="shared" si="70"/>
        <v xml:space="preserve"> </v>
      </c>
    </row>
    <row r="208" spans="1:53" s="339" customFormat="1" ht="15" x14ac:dyDescent="0.2">
      <c r="A208" s="32"/>
      <c r="B208" s="32"/>
      <c r="C208" s="410">
        <f t="shared" si="71"/>
        <v>187</v>
      </c>
      <c r="D208" s="424"/>
      <c r="E208" s="424"/>
      <c r="F208" s="424"/>
      <c r="G208" s="410"/>
      <c r="H208" s="410"/>
      <c r="I208" s="413" t="str">
        <f t="shared" si="55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56"/>
        <v>-</v>
      </c>
      <c r="M208" s="425"/>
      <c r="N208" s="425"/>
      <c r="O208" s="160" t="str">
        <f t="shared" si="57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58"/>
        <v>OK</v>
      </c>
      <c r="AI208" s="22">
        <f t="shared" si="59"/>
        <v>0</v>
      </c>
      <c r="AJ208" s="22">
        <f t="shared" si="60"/>
        <v>0</v>
      </c>
      <c r="AK208" s="22">
        <f t="shared" si="61"/>
        <v>0</v>
      </c>
      <c r="AL208" s="22">
        <f t="shared" si="62"/>
        <v>0</v>
      </c>
      <c r="AM208" s="22">
        <f t="shared" si="63"/>
        <v>0</v>
      </c>
      <c r="AN208" s="22">
        <f t="shared" si="64"/>
        <v>0</v>
      </c>
      <c r="AO208" s="418" t="b">
        <f t="shared" si="65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66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67"/>
        <v>0</v>
      </c>
      <c r="AW208" s="67">
        <f t="shared" si="68"/>
        <v>0</v>
      </c>
      <c r="AX208" s="397">
        <f t="shared" si="69"/>
        <v>0</v>
      </c>
      <c r="AY208" s="32"/>
      <c r="AZ208" s="32"/>
      <c r="BA208" s="423" t="str">
        <f t="shared" si="70"/>
        <v xml:space="preserve"> </v>
      </c>
    </row>
    <row r="209" spans="1:53" s="339" customFormat="1" ht="15" x14ac:dyDescent="0.2">
      <c r="A209" s="32"/>
      <c r="B209" s="32"/>
      <c r="C209" s="410">
        <f t="shared" si="71"/>
        <v>188</v>
      </c>
      <c r="D209" s="424"/>
      <c r="E209" s="424"/>
      <c r="F209" s="424"/>
      <c r="G209" s="410"/>
      <c r="H209" s="410"/>
      <c r="I209" s="413" t="str">
        <f t="shared" si="55"/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si="56"/>
        <v>-</v>
      </c>
      <c r="M209" s="425"/>
      <c r="N209" s="425"/>
      <c r="O209" s="160" t="str">
        <f t="shared" si="57"/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si="58"/>
        <v>OK</v>
      </c>
      <c r="AI209" s="22">
        <f t="shared" si="59"/>
        <v>0</v>
      </c>
      <c r="AJ209" s="22">
        <f t="shared" si="60"/>
        <v>0</v>
      </c>
      <c r="AK209" s="22">
        <f t="shared" si="61"/>
        <v>0</v>
      </c>
      <c r="AL209" s="22">
        <f t="shared" si="62"/>
        <v>0</v>
      </c>
      <c r="AM209" s="22">
        <f t="shared" si="63"/>
        <v>0</v>
      </c>
      <c r="AN209" s="22">
        <f t="shared" si="64"/>
        <v>0</v>
      </c>
      <c r="AO209" s="418" t="b">
        <f t="shared" si="65"/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si="66"/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67"/>
        <v>0</v>
      </c>
      <c r="AW209" s="67">
        <f t="shared" si="68"/>
        <v>0</v>
      </c>
      <c r="AX209" s="397">
        <f t="shared" si="69"/>
        <v>0</v>
      </c>
      <c r="AY209" s="32"/>
      <c r="AZ209" s="32"/>
      <c r="BA209" s="423" t="str">
        <f t="shared" si="70"/>
        <v xml:space="preserve"> </v>
      </c>
    </row>
    <row r="210" spans="1:53" s="339" customFormat="1" ht="15" x14ac:dyDescent="0.2">
      <c r="A210" s="32"/>
      <c r="B210" s="32"/>
      <c r="C210" s="410">
        <f t="shared" si="71"/>
        <v>189</v>
      </c>
      <c r="D210" s="424"/>
      <c r="E210" s="424"/>
      <c r="F210" s="424"/>
      <c r="G210" s="410"/>
      <c r="H210" s="410"/>
      <c r="I210" s="413" t="str">
        <f t="shared" si="55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56"/>
        <v>-</v>
      </c>
      <c r="M210" s="425"/>
      <c r="N210" s="425"/>
      <c r="O210" s="160" t="str">
        <f t="shared" si="57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58"/>
        <v>OK</v>
      </c>
      <c r="AI210" s="22">
        <f t="shared" si="59"/>
        <v>0</v>
      </c>
      <c r="AJ210" s="22">
        <f t="shared" si="60"/>
        <v>0</v>
      </c>
      <c r="AK210" s="22">
        <f t="shared" si="61"/>
        <v>0</v>
      </c>
      <c r="AL210" s="22">
        <f t="shared" si="62"/>
        <v>0</v>
      </c>
      <c r="AM210" s="22">
        <f t="shared" si="63"/>
        <v>0</v>
      </c>
      <c r="AN210" s="22">
        <f t="shared" si="64"/>
        <v>0</v>
      </c>
      <c r="AO210" s="418" t="b">
        <f t="shared" si="65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66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si="67"/>
        <v>0</v>
      </c>
      <c r="AW210" s="67">
        <f t="shared" si="68"/>
        <v>0</v>
      </c>
      <c r="AX210" s="397">
        <f t="shared" si="69"/>
        <v>0</v>
      </c>
      <c r="AY210" s="32"/>
      <c r="AZ210" s="32"/>
      <c r="BA210" s="423" t="str">
        <f t="shared" si="70"/>
        <v xml:space="preserve"> </v>
      </c>
    </row>
    <row r="211" spans="1:53" s="339" customFormat="1" ht="15" x14ac:dyDescent="0.2">
      <c r="A211" s="32"/>
      <c r="B211" s="32"/>
      <c r="C211" s="410">
        <f t="shared" si="71"/>
        <v>190</v>
      </c>
      <c r="D211" s="424"/>
      <c r="E211" s="424"/>
      <c r="F211" s="424"/>
      <c r="G211" s="410"/>
      <c r="H211" s="410"/>
      <c r="I211" s="413" t="str">
        <f t="shared" si="55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56"/>
        <v>-</v>
      </c>
      <c r="M211" s="425"/>
      <c r="N211" s="425"/>
      <c r="O211" s="160" t="str">
        <f t="shared" si="57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58"/>
        <v>OK</v>
      </c>
      <c r="AI211" s="22">
        <f t="shared" si="59"/>
        <v>0</v>
      </c>
      <c r="AJ211" s="22">
        <f t="shared" si="60"/>
        <v>0</v>
      </c>
      <c r="AK211" s="22">
        <f t="shared" si="61"/>
        <v>0</v>
      </c>
      <c r="AL211" s="22">
        <f t="shared" si="62"/>
        <v>0</v>
      </c>
      <c r="AM211" s="22">
        <f t="shared" si="63"/>
        <v>0</v>
      </c>
      <c r="AN211" s="22">
        <f t="shared" si="64"/>
        <v>0</v>
      </c>
      <c r="AO211" s="418" t="b">
        <f t="shared" si="65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66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67"/>
        <v>0</v>
      </c>
      <c r="AW211" s="67">
        <f t="shared" si="68"/>
        <v>0</v>
      </c>
      <c r="AX211" s="397">
        <f t="shared" si="69"/>
        <v>0</v>
      </c>
      <c r="AY211" s="32"/>
      <c r="AZ211" s="32"/>
      <c r="BA211" s="423" t="str">
        <f t="shared" si="70"/>
        <v xml:space="preserve"> </v>
      </c>
    </row>
    <row r="212" spans="1:53" s="339" customFormat="1" ht="15" x14ac:dyDescent="0.2">
      <c r="A212" s="32"/>
      <c r="B212" s="32"/>
      <c r="C212" s="410">
        <f t="shared" si="71"/>
        <v>191</v>
      </c>
      <c r="D212" s="424"/>
      <c r="E212" s="424"/>
      <c r="F212" s="424"/>
      <c r="G212" s="410"/>
      <c r="H212" s="410"/>
      <c r="I212" s="413" t="str">
        <f t="shared" si="55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56"/>
        <v>-</v>
      </c>
      <c r="M212" s="425"/>
      <c r="N212" s="425"/>
      <c r="O212" s="160" t="str">
        <f t="shared" si="57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58"/>
        <v>OK</v>
      </c>
      <c r="AI212" s="22">
        <f t="shared" si="59"/>
        <v>0</v>
      </c>
      <c r="AJ212" s="22">
        <f t="shared" si="60"/>
        <v>0</v>
      </c>
      <c r="AK212" s="22">
        <f t="shared" si="61"/>
        <v>0</v>
      </c>
      <c r="AL212" s="22">
        <f t="shared" si="62"/>
        <v>0</v>
      </c>
      <c r="AM212" s="22">
        <f t="shared" si="63"/>
        <v>0</v>
      </c>
      <c r="AN212" s="22">
        <f t="shared" si="64"/>
        <v>0</v>
      </c>
      <c r="AO212" s="418" t="b">
        <f t="shared" si="65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66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67"/>
        <v>0</v>
      </c>
      <c r="AW212" s="67">
        <f t="shared" si="68"/>
        <v>0</v>
      </c>
      <c r="AX212" s="397">
        <f t="shared" si="69"/>
        <v>0</v>
      </c>
      <c r="AY212" s="32"/>
      <c r="AZ212" s="32"/>
      <c r="BA212" s="423" t="str">
        <f t="shared" si="70"/>
        <v xml:space="preserve"> </v>
      </c>
    </row>
    <row r="213" spans="1:53" s="339" customFormat="1" ht="15" x14ac:dyDescent="0.2">
      <c r="A213" s="32"/>
      <c r="B213" s="32"/>
      <c r="C213" s="410">
        <f t="shared" si="71"/>
        <v>192</v>
      </c>
      <c r="D213" s="424"/>
      <c r="E213" s="424"/>
      <c r="F213" s="424"/>
      <c r="G213" s="410"/>
      <c r="H213" s="410"/>
      <c r="I213" s="413" t="str">
        <f t="shared" si="55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56"/>
        <v>-</v>
      </c>
      <c r="M213" s="425"/>
      <c r="N213" s="425"/>
      <c r="O213" s="160" t="str">
        <f t="shared" si="57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58"/>
        <v>OK</v>
      </c>
      <c r="AI213" s="22">
        <f t="shared" si="59"/>
        <v>0</v>
      </c>
      <c r="AJ213" s="22">
        <f t="shared" si="60"/>
        <v>0</v>
      </c>
      <c r="AK213" s="22">
        <f t="shared" si="61"/>
        <v>0</v>
      </c>
      <c r="AL213" s="22">
        <f t="shared" si="62"/>
        <v>0</v>
      </c>
      <c r="AM213" s="22">
        <f t="shared" si="63"/>
        <v>0</v>
      </c>
      <c r="AN213" s="22">
        <f t="shared" si="64"/>
        <v>0</v>
      </c>
      <c r="AO213" s="418" t="b">
        <f t="shared" si="65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66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67"/>
        <v>0</v>
      </c>
      <c r="AW213" s="67">
        <f t="shared" si="68"/>
        <v>0</v>
      </c>
      <c r="AX213" s="397">
        <f t="shared" si="69"/>
        <v>0</v>
      </c>
      <c r="AY213" s="32"/>
      <c r="AZ213" s="32"/>
      <c r="BA213" s="423" t="str">
        <f t="shared" si="70"/>
        <v xml:space="preserve"> </v>
      </c>
    </row>
    <row r="214" spans="1:53" s="339" customFormat="1" ht="15" x14ac:dyDescent="0.2">
      <c r="A214" s="32"/>
      <c r="B214" s="32"/>
      <c r="C214" s="410">
        <f t="shared" si="71"/>
        <v>193</v>
      </c>
      <c r="D214" s="424"/>
      <c r="E214" s="424"/>
      <c r="F214" s="424"/>
      <c r="G214" s="410"/>
      <c r="H214" s="410"/>
      <c r="I214" s="413" t="str">
        <f t="shared" si="55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56"/>
        <v>-</v>
      </c>
      <c r="M214" s="425"/>
      <c r="N214" s="425"/>
      <c r="O214" s="160" t="str">
        <f t="shared" si="57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58"/>
        <v>OK</v>
      </c>
      <c r="AI214" s="22">
        <f t="shared" si="59"/>
        <v>0</v>
      </c>
      <c r="AJ214" s="22">
        <f t="shared" si="60"/>
        <v>0</v>
      </c>
      <c r="AK214" s="22">
        <f t="shared" si="61"/>
        <v>0</v>
      </c>
      <c r="AL214" s="22">
        <f t="shared" si="62"/>
        <v>0</v>
      </c>
      <c r="AM214" s="22">
        <f t="shared" si="63"/>
        <v>0</v>
      </c>
      <c r="AN214" s="22">
        <f t="shared" si="64"/>
        <v>0</v>
      </c>
      <c r="AO214" s="418" t="b">
        <f t="shared" si="65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66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67"/>
        <v>0</v>
      </c>
      <c r="AW214" s="67">
        <f t="shared" si="68"/>
        <v>0</v>
      </c>
      <c r="AX214" s="397">
        <f t="shared" si="69"/>
        <v>0</v>
      </c>
      <c r="AY214" s="32"/>
      <c r="AZ214" s="32"/>
      <c r="BA214" s="423" t="str">
        <f t="shared" si="70"/>
        <v xml:space="preserve"> </v>
      </c>
    </row>
    <row r="215" spans="1:53" s="339" customFormat="1" ht="15" x14ac:dyDescent="0.2">
      <c r="A215" s="32"/>
      <c r="B215" s="32"/>
      <c r="C215" s="410">
        <f t="shared" si="71"/>
        <v>194</v>
      </c>
      <c r="D215" s="424"/>
      <c r="E215" s="424"/>
      <c r="F215" s="424"/>
      <c r="G215" s="410"/>
      <c r="H215" s="410"/>
      <c r="I215" s="413" t="str">
        <f t="shared" si="55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56"/>
        <v>-</v>
      </c>
      <c r="M215" s="425"/>
      <c r="N215" s="425"/>
      <c r="O215" s="160" t="str">
        <f t="shared" si="57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58"/>
        <v>OK</v>
      </c>
      <c r="AI215" s="22">
        <f t="shared" si="59"/>
        <v>0</v>
      </c>
      <c r="AJ215" s="22">
        <f t="shared" si="60"/>
        <v>0</v>
      </c>
      <c r="AK215" s="22">
        <f t="shared" si="61"/>
        <v>0</v>
      </c>
      <c r="AL215" s="22">
        <f t="shared" si="62"/>
        <v>0</v>
      </c>
      <c r="AM215" s="22">
        <f t="shared" si="63"/>
        <v>0</v>
      </c>
      <c r="AN215" s="22">
        <f t="shared" si="64"/>
        <v>0</v>
      </c>
      <c r="AO215" s="418" t="b">
        <f t="shared" si="65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66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67"/>
        <v>0</v>
      </c>
      <c r="AW215" s="67">
        <f t="shared" si="68"/>
        <v>0</v>
      </c>
      <c r="AX215" s="397">
        <f t="shared" si="69"/>
        <v>0</v>
      </c>
      <c r="AY215" s="32"/>
      <c r="AZ215" s="32"/>
      <c r="BA215" s="423" t="str">
        <f t="shared" si="70"/>
        <v xml:space="preserve"> </v>
      </c>
    </row>
    <row r="216" spans="1:53" s="339" customFormat="1" ht="15" x14ac:dyDescent="0.2">
      <c r="A216" s="32"/>
      <c r="B216" s="32"/>
      <c r="C216" s="410">
        <f t="shared" si="71"/>
        <v>195</v>
      </c>
      <c r="D216" s="424"/>
      <c r="E216" s="424"/>
      <c r="F216" s="424"/>
      <c r="G216" s="410"/>
      <c r="H216" s="410"/>
      <c r="I216" s="413" t="str">
        <f t="shared" si="55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56"/>
        <v>-</v>
      </c>
      <c r="M216" s="425"/>
      <c r="N216" s="425"/>
      <c r="O216" s="160" t="str">
        <f t="shared" si="57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58"/>
        <v>OK</v>
      </c>
      <c r="AI216" s="22">
        <f t="shared" si="59"/>
        <v>0</v>
      </c>
      <c r="AJ216" s="22">
        <f t="shared" si="60"/>
        <v>0</v>
      </c>
      <c r="AK216" s="22">
        <f t="shared" si="61"/>
        <v>0</v>
      </c>
      <c r="AL216" s="22">
        <f t="shared" si="62"/>
        <v>0</v>
      </c>
      <c r="AM216" s="22">
        <f t="shared" si="63"/>
        <v>0</v>
      </c>
      <c r="AN216" s="22">
        <f t="shared" si="64"/>
        <v>0</v>
      </c>
      <c r="AO216" s="418" t="b">
        <f t="shared" si="65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66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67"/>
        <v>0</v>
      </c>
      <c r="AW216" s="67">
        <f t="shared" si="68"/>
        <v>0</v>
      </c>
      <c r="AX216" s="397">
        <f t="shared" si="69"/>
        <v>0</v>
      </c>
      <c r="AY216" s="32"/>
      <c r="AZ216" s="32"/>
      <c r="BA216" s="423" t="str">
        <f t="shared" si="70"/>
        <v xml:space="preserve"> </v>
      </c>
    </row>
    <row r="217" spans="1:53" s="339" customFormat="1" ht="15" x14ac:dyDescent="0.2">
      <c r="A217" s="32"/>
      <c r="B217" s="32"/>
      <c r="C217" s="410">
        <f t="shared" si="71"/>
        <v>196</v>
      </c>
      <c r="D217" s="424"/>
      <c r="E217" s="424"/>
      <c r="F217" s="424"/>
      <c r="G217" s="410"/>
      <c r="H217" s="410"/>
      <c r="I217" s="413" t="str">
        <f t="shared" si="55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56"/>
        <v>-</v>
      </c>
      <c r="M217" s="425"/>
      <c r="N217" s="425"/>
      <c r="O217" s="160" t="str">
        <f t="shared" si="57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58"/>
        <v>OK</v>
      </c>
      <c r="AI217" s="22">
        <f t="shared" si="59"/>
        <v>0</v>
      </c>
      <c r="AJ217" s="22">
        <f t="shared" si="60"/>
        <v>0</v>
      </c>
      <c r="AK217" s="22">
        <f t="shared" si="61"/>
        <v>0</v>
      </c>
      <c r="AL217" s="22">
        <f t="shared" si="62"/>
        <v>0</v>
      </c>
      <c r="AM217" s="22">
        <f t="shared" si="63"/>
        <v>0</v>
      </c>
      <c r="AN217" s="22">
        <f t="shared" si="64"/>
        <v>0</v>
      </c>
      <c r="AO217" s="418" t="b">
        <f t="shared" si="65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66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67"/>
        <v>0</v>
      </c>
      <c r="AW217" s="67">
        <f t="shared" si="68"/>
        <v>0</v>
      </c>
      <c r="AX217" s="397">
        <f t="shared" si="69"/>
        <v>0</v>
      </c>
      <c r="AY217" s="32"/>
      <c r="AZ217" s="32"/>
      <c r="BA217" s="423" t="str">
        <f t="shared" si="70"/>
        <v xml:space="preserve"> </v>
      </c>
    </row>
    <row r="218" spans="1:53" s="339" customFormat="1" ht="15" x14ac:dyDescent="0.2">
      <c r="A218" s="32"/>
      <c r="B218" s="32"/>
      <c r="C218" s="410">
        <f t="shared" si="71"/>
        <v>197</v>
      </c>
      <c r="D218" s="424"/>
      <c r="E218" s="424"/>
      <c r="F218" s="424"/>
      <c r="G218" s="410"/>
      <c r="H218" s="410"/>
      <c r="I218" s="413" t="str">
        <f t="shared" si="55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56"/>
        <v>-</v>
      </c>
      <c r="M218" s="425"/>
      <c r="N218" s="425"/>
      <c r="O218" s="160" t="str">
        <f t="shared" si="57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58"/>
        <v>OK</v>
      </c>
      <c r="AI218" s="22">
        <f t="shared" si="59"/>
        <v>0</v>
      </c>
      <c r="AJ218" s="22">
        <f t="shared" si="60"/>
        <v>0</v>
      </c>
      <c r="AK218" s="22">
        <f t="shared" si="61"/>
        <v>0</v>
      </c>
      <c r="AL218" s="22">
        <f t="shared" si="62"/>
        <v>0</v>
      </c>
      <c r="AM218" s="22">
        <f t="shared" si="63"/>
        <v>0</v>
      </c>
      <c r="AN218" s="22">
        <f t="shared" si="64"/>
        <v>0</v>
      </c>
      <c r="AO218" s="418" t="b">
        <f t="shared" si="65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66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67"/>
        <v>0</v>
      </c>
      <c r="AW218" s="67">
        <f t="shared" si="68"/>
        <v>0</v>
      </c>
      <c r="AX218" s="397">
        <f t="shared" si="69"/>
        <v>0</v>
      </c>
      <c r="AY218" s="32"/>
      <c r="AZ218" s="32"/>
      <c r="BA218" s="423" t="str">
        <f t="shared" si="70"/>
        <v xml:space="preserve"> </v>
      </c>
    </row>
    <row r="219" spans="1:53" s="339" customFormat="1" ht="15" x14ac:dyDescent="0.2">
      <c r="A219" s="32"/>
      <c r="B219" s="32"/>
      <c r="C219" s="410">
        <f t="shared" si="71"/>
        <v>198</v>
      </c>
      <c r="D219" s="424"/>
      <c r="E219" s="424"/>
      <c r="F219" s="424"/>
      <c r="G219" s="410"/>
      <c r="H219" s="410"/>
      <c r="I219" s="413" t="str">
        <f t="shared" si="55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56"/>
        <v>-</v>
      </c>
      <c r="M219" s="425"/>
      <c r="N219" s="425"/>
      <c r="O219" s="160" t="str">
        <f t="shared" si="57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58"/>
        <v>OK</v>
      </c>
      <c r="AI219" s="22">
        <f t="shared" si="59"/>
        <v>0</v>
      </c>
      <c r="AJ219" s="22">
        <f t="shared" si="60"/>
        <v>0</v>
      </c>
      <c r="AK219" s="22">
        <f t="shared" si="61"/>
        <v>0</v>
      </c>
      <c r="AL219" s="22">
        <f t="shared" si="62"/>
        <v>0</v>
      </c>
      <c r="AM219" s="22">
        <f t="shared" si="63"/>
        <v>0</v>
      </c>
      <c r="AN219" s="22">
        <f t="shared" si="64"/>
        <v>0</v>
      </c>
      <c r="AO219" s="418" t="b">
        <f t="shared" si="65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66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67"/>
        <v>0</v>
      </c>
      <c r="AW219" s="67">
        <f t="shared" si="68"/>
        <v>0</v>
      </c>
      <c r="AX219" s="397">
        <f t="shared" si="69"/>
        <v>0</v>
      </c>
      <c r="AY219" s="32"/>
      <c r="AZ219" s="32"/>
      <c r="BA219" s="423" t="str">
        <f t="shared" si="70"/>
        <v xml:space="preserve"> </v>
      </c>
    </row>
    <row r="220" spans="1:53" s="339" customFormat="1" ht="15" x14ac:dyDescent="0.2">
      <c r="A220" s="32"/>
      <c r="B220" s="32"/>
      <c r="C220" s="410">
        <f t="shared" si="71"/>
        <v>199</v>
      </c>
      <c r="D220" s="424"/>
      <c r="E220" s="424"/>
      <c r="F220" s="424"/>
      <c r="G220" s="410"/>
      <c r="H220" s="410"/>
      <c r="I220" s="413" t="str">
        <f t="shared" si="55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56"/>
        <v>-</v>
      </c>
      <c r="M220" s="425"/>
      <c r="N220" s="425"/>
      <c r="O220" s="160" t="str">
        <f t="shared" si="57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58"/>
        <v>OK</v>
      </c>
      <c r="AI220" s="22">
        <f t="shared" si="59"/>
        <v>0</v>
      </c>
      <c r="AJ220" s="22">
        <f t="shared" si="60"/>
        <v>0</v>
      </c>
      <c r="AK220" s="22">
        <f t="shared" si="61"/>
        <v>0</v>
      </c>
      <c r="AL220" s="22">
        <f t="shared" si="62"/>
        <v>0</v>
      </c>
      <c r="AM220" s="22">
        <f t="shared" si="63"/>
        <v>0</v>
      </c>
      <c r="AN220" s="22">
        <f t="shared" si="64"/>
        <v>0</v>
      </c>
      <c r="AO220" s="418" t="b">
        <f t="shared" si="65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66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67"/>
        <v>0</v>
      </c>
      <c r="AW220" s="67">
        <f t="shared" si="68"/>
        <v>0</v>
      </c>
      <c r="AX220" s="397">
        <f t="shared" si="69"/>
        <v>0</v>
      </c>
      <c r="AY220" s="32"/>
      <c r="AZ220" s="32"/>
      <c r="BA220" s="423" t="str">
        <f t="shared" si="70"/>
        <v xml:space="preserve"> </v>
      </c>
    </row>
    <row r="221" spans="1:53" s="339" customFormat="1" ht="15" x14ac:dyDescent="0.2">
      <c r="A221" s="32"/>
      <c r="B221" s="32"/>
      <c r="C221" s="410">
        <f t="shared" si="71"/>
        <v>200</v>
      </c>
      <c r="D221" s="424"/>
      <c r="E221" s="424"/>
      <c r="F221" s="424"/>
      <c r="G221" s="410"/>
      <c r="H221" s="410"/>
      <c r="I221" s="413" t="str">
        <f t="shared" si="55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56"/>
        <v>-</v>
      </c>
      <c r="M221" s="425"/>
      <c r="N221" s="425"/>
      <c r="O221" s="160" t="str">
        <f t="shared" si="57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58"/>
        <v>OK</v>
      </c>
      <c r="AI221" s="22">
        <f t="shared" si="59"/>
        <v>0</v>
      </c>
      <c r="AJ221" s="22">
        <f t="shared" si="60"/>
        <v>0</v>
      </c>
      <c r="AK221" s="22">
        <f t="shared" si="61"/>
        <v>0</v>
      </c>
      <c r="AL221" s="22">
        <f t="shared" si="62"/>
        <v>0</v>
      </c>
      <c r="AM221" s="22">
        <f t="shared" si="63"/>
        <v>0</v>
      </c>
      <c r="AN221" s="22">
        <f t="shared" si="64"/>
        <v>0</v>
      </c>
      <c r="AO221" s="418" t="b">
        <f t="shared" si="65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66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67"/>
        <v>0</v>
      </c>
      <c r="AW221" s="67">
        <f t="shared" si="68"/>
        <v>0</v>
      </c>
      <c r="AX221" s="397">
        <f t="shared" si="69"/>
        <v>0</v>
      </c>
      <c r="AY221" s="32"/>
      <c r="AZ221" s="32"/>
      <c r="BA221" s="423" t="str">
        <f t="shared" si="70"/>
        <v xml:space="preserve"> </v>
      </c>
    </row>
    <row r="222" spans="1:53" s="339" customFormat="1" ht="15" x14ac:dyDescent="0.2">
      <c r="A222" s="32"/>
      <c r="B222" s="32"/>
      <c r="C222" s="410">
        <f t="shared" si="71"/>
        <v>201</v>
      </c>
      <c r="D222" s="424"/>
      <c r="E222" s="424"/>
      <c r="F222" s="424"/>
      <c r="G222" s="410"/>
      <c r="H222" s="410"/>
      <c r="I222" s="413" t="str">
        <f t="shared" si="55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56"/>
        <v>-</v>
      </c>
      <c r="M222" s="425"/>
      <c r="N222" s="425"/>
      <c r="O222" s="160" t="str">
        <f t="shared" si="57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58"/>
        <v>OK</v>
      </c>
      <c r="AI222" s="22">
        <f t="shared" si="59"/>
        <v>0</v>
      </c>
      <c r="AJ222" s="22">
        <f t="shared" si="60"/>
        <v>0</v>
      </c>
      <c r="AK222" s="22">
        <f t="shared" si="61"/>
        <v>0</v>
      </c>
      <c r="AL222" s="22">
        <f t="shared" si="62"/>
        <v>0</v>
      </c>
      <c r="AM222" s="22">
        <f t="shared" si="63"/>
        <v>0</v>
      </c>
      <c r="AN222" s="22">
        <f t="shared" si="64"/>
        <v>0</v>
      </c>
      <c r="AO222" s="418" t="b">
        <f t="shared" si="65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66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67"/>
        <v>0</v>
      </c>
      <c r="AW222" s="67">
        <f t="shared" si="68"/>
        <v>0</v>
      </c>
      <c r="AX222" s="397">
        <f t="shared" si="69"/>
        <v>0</v>
      </c>
      <c r="AY222" s="32"/>
      <c r="AZ222" s="32"/>
      <c r="BA222" s="423" t="str">
        <f t="shared" si="70"/>
        <v xml:space="preserve"> </v>
      </c>
    </row>
    <row r="223" spans="1:53" s="339" customFormat="1" ht="15" x14ac:dyDescent="0.2">
      <c r="A223" s="32"/>
      <c r="B223" s="32"/>
      <c r="C223" s="410">
        <f t="shared" si="71"/>
        <v>202</v>
      </c>
      <c r="D223" s="424"/>
      <c r="E223" s="424"/>
      <c r="F223" s="424"/>
      <c r="G223" s="410"/>
      <c r="H223" s="410"/>
      <c r="I223" s="413" t="str">
        <f t="shared" si="55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56"/>
        <v>-</v>
      </c>
      <c r="M223" s="425"/>
      <c r="N223" s="425"/>
      <c r="O223" s="160" t="str">
        <f t="shared" si="57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58"/>
        <v>OK</v>
      </c>
      <c r="AI223" s="22">
        <f t="shared" si="59"/>
        <v>0</v>
      </c>
      <c r="AJ223" s="22">
        <f t="shared" si="60"/>
        <v>0</v>
      </c>
      <c r="AK223" s="22">
        <f t="shared" si="61"/>
        <v>0</v>
      </c>
      <c r="AL223" s="22">
        <f t="shared" si="62"/>
        <v>0</v>
      </c>
      <c r="AM223" s="22">
        <f t="shared" si="63"/>
        <v>0</v>
      </c>
      <c r="AN223" s="22">
        <f t="shared" si="64"/>
        <v>0</v>
      </c>
      <c r="AO223" s="418" t="b">
        <f t="shared" si="65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66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67"/>
        <v>0</v>
      </c>
      <c r="AW223" s="67">
        <f t="shared" si="68"/>
        <v>0</v>
      </c>
      <c r="AX223" s="397">
        <f t="shared" si="69"/>
        <v>0</v>
      </c>
      <c r="AY223" s="32"/>
      <c r="AZ223" s="32"/>
      <c r="BA223" s="423" t="str">
        <f t="shared" si="70"/>
        <v xml:space="preserve"> </v>
      </c>
    </row>
    <row r="224" spans="1:53" s="339" customFormat="1" ht="15" x14ac:dyDescent="0.2">
      <c r="A224" s="32"/>
      <c r="B224" s="32"/>
      <c r="C224" s="410">
        <f t="shared" si="71"/>
        <v>203</v>
      </c>
      <c r="D224" s="424"/>
      <c r="E224" s="424"/>
      <c r="F224" s="424"/>
      <c r="G224" s="410"/>
      <c r="H224" s="410"/>
      <c r="I224" s="413" t="str">
        <f t="shared" si="55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56"/>
        <v>-</v>
      </c>
      <c r="M224" s="425"/>
      <c r="N224" s="425"/>
      <c r="O224" s="160" t="str">
        <f t="shared" si="57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58"/>
        <v>OK</v>
      </c>
      <c r="AI224" s="22">
        <f t="shared" si="59"/>
        <v>0</v>
      </c>
      <c r="AJ224" s="22">
        <f t="shared" si="60"/>
        <v>0</v>
      </c>
      <c r="AK224" s="22">
        <f t="shared" si="61"/>
        <v>0</v>
      </c>
      <c r="AL224" s="22">
        <f t="shared" si="62"/>
        <v>0</v>
      </c>
      <c r="AM224" s="22">
        <f t="shared" si="63"/>
        <v>0</v>
      </c>
      <c r="AN224" s="22">
        <f t="shared" si="64"/>
        <v>0</v>
      </c>
      <c r="AO224" s="418" t="b">
        <f t="shared" si="65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66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67"/>
        <v>0</v>
      </c>
      <c r="AW224" s="67">
        <f t="shared" si="68"/>
        <v>0</v>
      </c>
      <c r="AX224" s="397">
        <f t="shared" si="69"/>
        <v>0</v>
      </c>
      <c r="AY224" s="32"/>
      <c r="AZ224" s="32"/>
      <c r="BA224" s="423" t="str">
        <f t="shared" si="70"/>
        <v xml:space="preserve"> </v>
      </c>
    </row>
    <row r="225" spans="1:53" s="339" customFormat="1" ht="15" x14ac:dyDescent="0.2">
      <c r="A225" s="32"/>
      <c r="B225" s="32"/>
      <c r="C225" s="410">
        <f t="shared" si="71"/>
        <v>204</v>
      </c>
      <c r="D225" s="424"/>
      <c r="E225" s="424"/>
      <c r="F225" s="424"/>
      <c r="G225" s="410"/>
      <c r="H225" s="410"/>
      <c r="I225" s="413" t="str">
        <f t="shared" si="55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56"/>
        <v>-</v>
      </c>
      <c r="M225" s="425"/>
      <c r="N225" s="425"/>
      <c r="O225" s="160" t="str">
        <f t="shared" si="57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58"/>
        <v>OK</v>
      </c>
      <c r="AI225" s="22">
        <f t="shared" si="59"/>
        <v>0</v>
      </c>
      <c r="AJ225" s="22">
        <f t="shared" si="60"/>
        <v>0</v>
      </c>
      <c r="AK225" s="22">
        <f t="shared" si="61"/>
        <v>0</v>
      </c>
      <c r="AL225" s="22">
        <f t="shared" si="62"/>
        <v>0</v>
      </c>
      <c r="AM225" s="22">
        <f t="shared" si="63"/>
        <v>0</v>
      </c>
      <c r="AN225" s="22">
        <f t="shared" si="64"/>
        <v>0</v>
      </c>
      <c r="AO225" s="418" t="b">
        <f t="shared" si="65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66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67"/>
        <v>0</v>
      </c>
      <c r="AW225" s="67">
        <f t="shared" si="68"/>
        <v>0</v>
      </c>
      <c r="AX225" s="397">
        <f t="shared" si="69"/>
        <v>0</v>
      </c>
      <c r="AY225" s="32"/>
      <c r="AZ225" s="32"/>
      <c r="BA225" s="423" t="str">
        <f t="shared" si="70"/>
        <v xml:space="preserve"> </v>
      </c>
    </row>
    <row r="226" spans="1:53" s="339" customFormat="1" ht="15" x14ac:dyDescent="0.2">
      <c r="A226" s="32"/>
      <c r="B226" s="32"/>
      <c r="C226" s="410">
        <f t="shared" si="71"/>
        <v>205</v>
      </c>
      <c r="D226" s="424"/>
      <c r="E226" s="424"/>
      <c r="F226" s="424"/>
      <c r="G226" s="410"/>
      <c r="H226" s="410"/>
      <c r="I226" s="413" t="str">
        <f t="shared" si="55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56"/>
        <v>-</v>
      </c>
      <c r="M226" s="425"/>
      <c r="N226" s="425"/>
      <c r="O226" s="160" t="str">
        <f t="shared" si="57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58"/>
        <v>OK</v>
      </c>
      <c r="AI226" s="22">
        <f t="shared" si="59"/>
        <v>0</v>
      </c>
      <c r="AJ226" s="22">
        <f t="shared" si="60"/>
        <v>0</v>
      </c>
      <c r="AK226" s="22">
        <f t="shared" si="61"/>
        <v>0</v>
      </c>
      <c r="AL226" s="22">
        <f t="shared" si="62"/>
        <v>0</v>
      </c>
      <c r="AM226" s="22">
        <f t="shared" si="63"/>
        <v>0</v>
      </c>
      <c r="AN226" s="22">
        <f t="shared" si="64"/>
        <v>0</v>
      </c>
      <c r="AO226" s="418" t="b">
        <f t="shared" si="65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66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67"/>
        <v>0</v>
      </c>
      <c r="AW226" s="67">
        <f t="shared" si="68"/>
        <v>0</v>
      </c>
      <c r="AX226" s="397">
        <f t="shared" si="69"/>
        <v>0</v>
      </c>
      <c r="AY226" s="32"/>
      <c r="AZ226" s="32"/>
      <c r="BA226" s="423" t="str">
        <f t="shared" si="70"/>
        <v xml:space="preserve"> </v>
      </c>
    </row>
    <row r="227" spans="1:53" s="339" customFormat="1" ht="15" x14ac:dyDescent="0.2">
      <c r="A227" s="32"/>
      <c r="B227" s="32"/>
      <c r="C227" s="410">
        <f t="shared" si="71"/>
        <v>206</v>
      </c>
      <c r="D227" s="424"/>
      <c r="E227" s="424"/>
      <c r="F227" s="424"/>
      <c r="G227" s="410"/>
      <c r="H227" s="410"/>
      <c r="I227" s="413" t="str">
        <f t="shared" si="55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56"/>
        <v>-</v>
      </c>
      <c r="M227" s="425"/>
      <c r="N227" s="425"/>
      <c r="O227" s="160" t="str">
        <f t="shared" si="57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58"/>
        <v>OK</v>
      </c>
      <c r="AI227" s="22">
        <f t="shared" si="59"/>
        <v>0</v>
      </c>
      <c r="AJ227" s="22">
        <f t="shared" si="60"/>
        <v>0</v>
      </c>
      <c r="AK227" s="22">
        <f t="shared" si="61"/>
        <v>0</v>
      </c>
      <c r="AL227" s="22">
        <f t="shared" si="62"/>
        <v>0</v>
      </c>
      <c r="AM227" s="22">
        <f t="shared" si="63"/>
        <v>0</v>
      </c>
      <c r="AN227" s="22">
        <f t="shared" si="64"/>
        <v>0</v>
      </c>
      <c r="AO227" s="418" t="b">
        <f t="shared" si="65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66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67"/>
        <v>0</v>
      </c>
      <c r="AW227" s="67">
        <f t="shared" si="68"/>
        <v>0</v>
      </c>
      <c r="AX227" s="397">
        <f t="shared" si="69"/>
        <v>0</v>
      </c>
      <c r="AY227" s="32"/>
      <c r="AZ227" s="32"/>
      <c r="BA227" s="423" t="str">
        <f t="shared" si="70"/>
        <v xml:space="preserve"> </v>
      </c>
    </row>
    <row r="228" spans="1:53" s="339" customFormat="1" ht="15" x14ac:dyDescent="0.2">
      <c r="A228" s="32"/>
      <c r="B228" s="32"/>
      <c r="C228" s="410">
        <f t="shared" si="71"/>
        <v>207</v>
      </c>
      <c r="D228" s="424"/>
      <c r="E228" s="424"/>
      <c r="F228" s="424"/>
      <c r="G228" s="410"/>
      <c r="H228" s="410"/>
      <c r="I228" s="413" t="str">
        <f t="shared" si="55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56"/>
        <v>-</v>
      </c>
      <c r="M228" s="425"/>
      <c r="N228" s="425"/>
      <c r="O228" s="160" t="str">
        <f t="shared" si="57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58"/>
        <v>OK</v>
      </c>
      <c r="AI228" s="22">
        <f t="shared" si="59"/>
        <v>0</v>
      </c>
      <c r="AJ228" s="22">
        <f t="shared" si="60"/>
        <v>0</v>
      </c>
      <c r="AK228" s="22">
        <f t="shared" si="61"/>
        <v>0</v>
      </c>
      <c r="AL228" s="22">
        <f t="shared" si="62"/>
        <v>0</v>
      </c>
      <c r="AM228" s="22">
        <f t="shared" si="63"/>
        <v>0</v>
      </c>
      <c r="AN228" s="22">
        <f t="shared" si="64"/>
        <v>0</v>
      </c>
      <c r="AO228" s="418" t="b">
        <f t="shared" si="65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66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67"/>
        <v>0</v>
      </c>
      <c r="AW228" s="67">
        <f t="shared" si="68"/>
        <v>0</v>
      </c>
      <c r="AX228" s="397">
        <f t="shared" si="69"/>
        <v>0</v>
      </c>
      <c r="AY228" s="32"/>
      <c r="AZ228" s="32"/>
      <c r="BA228" s="423" t="str">
        <f t="shared" si="70"/>
        <v xml:space="preserve"> </v>
      </c>
    </row>
    <row r="229" spans="1:53" s="339" customFormat="1" ht="15" x14ac:dyDescent="0.2">
      <c r="A229" s="32"/>
      <c r="B229" s="32"/>
      <c r="C229" s="410">
        <f t="shared" si="71"/>
        <v>208</v>
      </c>
      <c r="D229" s="424"/>
      <c r="E229" s="424"/>
      <c r="F229" s="424"/>
      <c r="G229" s="410"/>
      <c r="H229" s="410"/>
      <c r="I229" s="413" t="str">
        <f t="shared" si="55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56"/>
        <v>-</v>
      </c>
      <c r="M229" s="425"/>
      <c r="N229" s="425"/>
      <c r="O229" s="160" t="str">
        <f t="shared" si="57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58"/>
        <v>OK</v>
      </c>
      <c r="AI229" s="22">
        <f t="shared" si="59"/>
        <v>0</v>
      </c>
      <c r="AJ229" s="22">
        <f t="shared" si="60"/>
        <v>0</v>
      </c>
      <c r="AK229" s="22">
        <f t="shared" si="61"/>
        <v>0</v>
      </c>
      <c r="AL229" s="22">
        <f t="shared" si="62"/>
        <v>0</v>
      </c>
      <c r="AM229" s="22">
        <f t="shared" si="63"/>
        <v>0</v>
      </c>
      <c r="AN229" s="22">
        <f t="shared" si="64"/>
        <v>0</v>
      </c>
      <c r="AO229" s="418" t="b">
        <f t="shared" si="65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66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67"/>
        <v>0</v>
      </c>
      <c r="AW229" s="67">
        <f t="shared" si="68"/>
        <v>0</v>
      </c>
      <c r="AX229" s="397">
        <f t="shared" si="69"/>
        <v>0</v>
      </c>
      <c r="AY229" s="32"/>
      <c r="AZ229" s="32"/>
      <c r="BA229" s="423" t="str">
        <f t="shared" si="70"/>
        <v xml:space="preserve"> </v>
      </c>
    </row>
    <row r="230" spans="1:53" s="339" customFormat="1" ht="15" x14ac:dyDescent="0.2">
      <c r="A230" s="32"/>
      <c r="B230" s="32"/>
      <c r="C230" s="410">
        <f t="shared" si="71"/>
        <v>209</v>
      </c>
      <c r="D230" s="424"/>
      <c r="E230" s="424"/>
      <c r="F230" s="424"/>
      <c r="G230" s="410"/>
      <c r="H230" s="410"/>
      <c r="I230" s="413" t="str">
        <f t="shared" si="55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56"/>
        <v>-</v>
      </c>
      <c r="M230" s="425"/>
      <c r="N230" s="425"/>
      <c r="O230" s="160" t="str">
        <f t="shared" si="57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58"/>
        <v>OK</v>
      </c>
      <c r="AI230" s="22">
        <f t="shared" si="59"/>
        <v>0</v>
      </c>
      <c r="AJ230" s="22">
        <f t="shared" si="60"/>
        <v>0</v>
      </c>
      <c r="AK230" s="22">
        <f t="shared" si="61"/>
        <v>0</v>
      </c>
      <c r="AL230" s="22">
        <f t="shared" si="62"/>
        <v>0</v>
      </c>
      <c r="AM230" s="22">
        <f t="shared" si="63"/>
        <v>0</v>
      </c>
      <c r="AN230" s="22">
        <f t="shared" si="64"/>
        <v>0</v>
      </c>
      <c r="AO230" s="418" t="b">
        <f t="shared" si="65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66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67"/>
        <v>0</v>
      </c>
      <c r="AW230" s="67">
        <f t="shared" si="68"/>
        <v>0</v>
      </c>
      <c r="AX230" s="397">
        <f t="shared" si="69"/>
        <v>0</v>
      </c>
      <c r="AY230" s="32"/>
      <c r="AZ230" s="32"/>
      <c r="BA230" s="423" t="str">
        <f t="shared" si="70"/>
        <v xml:space="preserve"> </v>
      </c>
    </row>
    <row r="231" spans="1:53" s="339" customFormat="1" ht="15" x14ac:dyDescent="0.2">
      <c r="A231" s="32"/>
      <c r="B231" s="32"/>
      <c r="C231" s="410">
        <f t="shared" si="71"/>
        <v>210</v>
      </c>
      <c r="D231" s="424"/>
      <c r="E231" s="424"/>
      <c r="F231" s="424"/>
      <c r="G231" s="410"/>
      <c r="H231" s="410"/>
      <c r="I231" s="413" t="str">
        <f t="shared" si="55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56"/>
        <v>-</v>
      </c>
      <c r="M231" s="425"/>
      <c r="N231" s="425"/>
      <c r="O231" s="160" t="str">
        <f t="shared" si="57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58"/>
        <v>OK</v>
      </c>
      <c r="AI231" s="22">
        <f t="shared" si="59"/>
        <v>0</v>
      </c>
      <c r="AJ231" s="22">
        <f t="shared" si="60"/>
        <v>0</v>
      </c>
      <c r="AK231" s="22">
        <f t="shared" si="61"/>
        <v>0</v>
      </c>
      <c r="AL231" s="22">
        <f t="shared" si="62"/>
        <v>0</v>
      </c>
      <c r="AM231" s="22">
        <f t="shared" si="63"/>
        <v>0</v>
      </c>
      <c r="AN231" s="22">
        <f t="shared" si="64"/>
        <v>0</v>
      </c>
      <c r="AO231" s="418" t="b">
        <f t="shared" si="65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66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67"/>
        <v>0</v>
      </c>
      <c r="AW231" s="67">
        <f t="shared" si="68"/>
        <v>0</v>
      </c>
      <c r="AX231" s="397">
        <f t="shared" si="69"/>
        <v>0</v>
      </c>
      <c r="AY231" s="32"/>
      <c r="AZ231" s="32"/>
      <c r="BA231" s="423" t="str">
        <f t="shared" si="70"/>
        <v xml:space="preserve"> </v>
      </c>
    </row>
    <row r="232" spans="1:53" s="339" customFormat="1" ht="15" x14ac:dyDescent="0.2">
      <c r="A232" s="32"/>
      <c r="B232" s="32"/>
      <c r="C232" s="410">
        <f t="shared" si="71"/>
        <v>211</v>
      </c>
      <c r="D232" s="424"/>
      <c r="E232" s="424"/>
      <c r="F232" s="424"/>
      <c r="G232" s="410"/>
      <c r="H232" s="410"/>
      <c r="I232" s="413" t="str">
        <f t="shared" si="55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56"/>
        <v>-</v>
      </c>
      <c r="M232" s="425"/>
      <c r="N232" s="425"/>
      <c r="O232" s="160" t="str">
        <f t="shared" si="57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58"/>
        <v>OK</v>
      </c>
      <c r="AI232" s="22">
        <f t="shared" si="59"/>
        <v>0</v>
      </c>
      <c r="AJ232" s="22">
        <f t="shared" si="60"/>
        <v>0</v>
      </c>
      <c r="AK232" s="22">
        <f t="shared" si="61"/>
        <v>0</v>
      </c>
      <c r="AL232" s="22">
        <f t="shared" si="62"/>
        <v>0</v>
      </c>
      <c r="AM232" s="22">
        <f t="shared" si="63"/>
        <v>0</v>
      </c>
      <c r="AN232" s="22">
        <f t="shared" si="64"/>
        <v>0</v>
      </c>
      <c r="AO232" s="418" t="b">
        <f t="shared" si="65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66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67"/>
        <v>0</v>
      </c>
      <c r="AW232" s="67">
        <f t="shared" si="68"/>
        <v>0</v>
      </c>
      <c r="AX232" s="397">
        <f t="shared" si="69"/>
        <v>0</v>
      </c>
      <c r="AY232" s="32"/>
      <c r="AZ232" s="32"/>
      <c r="BA232" s="423" t="str">
        <f t="shared" si="70"/>
        <v xml:space="preserve"> </v>
      </c>
    </row>
    <row r="233" spans="1:53" s="339" customFormat="1" ht="15" x14ac:dyDescent="0.2">
      <c r="A233" s="32"/>
      <c r="B233" s="32"/>
      <c r="C233" s="410">
        <f t="shared" si="71"/>
        <v>212</v>
      </c>
      <c r="D233" s="424"/>
      <c r="E233" s="424"/>
      <c r="F233" s="424"/>
      <c r="G233" s="410"/>
      <c r="H233" s="410"/>
      <c r="I233" s="413" t="str">
        <f t="shared" si="55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56"/>
        <v>-</v>
      </c>
      <c r="M233" s="425"/>
      <c r="N233" s="425"/>
      <c r="O233" s="160" t="str">
        <f t="shared" si="57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58"/>
        <v>OK</v>
      </c>
      <c r="AI233" s="22">
        <f t="shared" si="59"/>
        <v>0</v>
      </c>
      <c r="AJ233" s="22">
        <f t="shared" si="60"/>
        <v>0</v>
      </c>
      <c r="AK233" s="22">
        <f t="shared" si="61"/>
        <v>0</v>
      </c>
      <c r="AL233" s="22">
        <f t="shared" si="62"/>
        <v>0</v>
      </c>
      <c r="AM233" s="22">
        <f t="shared" si="63"/>
        <v>0</v>
      </c>
      <c r="AN233" s="22">
        <f t="shared" si="64"/>
        <v>0</v>
      </c>
      <c r="AO233" s="418" t="b">
        <f t="shared" si="65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66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67"/>
        <v>0</v>
      </c>
      <c r="AW233" s="67">
        <f t="shared" si="68"/>
        <v>0</v>
      </c>
      <c r="AX233" s="397">
        <f t="shared" si="69"/>
        <v>0</v>
      </c>
      <c r="AY233" s="32"/>
      <c r="AZ233" s="32"/>
      <c r="BA233" s="423" t="str">
        <f t="shared" si="70"/>
        <v xml:space="preserve"> </v>
      </c>
    </row>
    <row r="234" spans="1:53" s="339" customFormat="1" ht="15" x14ac:dyDescent="0.2">
      <c r="A234" s="32"/>
      <c r="B234" s="32"/>
      <c r="C234" s="410">
        <f t="shared" si="71"/>
        <v>213</v>
      </c>
      <c r="D234" s="424"/>
      <c r="E234" s="424"/>
      <c r="F234" s="424"/>
      <c r="G234" s="410"/>
      <c r="H234" s="410"/>
      <c r="I234" s="413" t="str">
        <f t="shared" si="55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56"/>
        <v>-</v>
      </c>
      <c r="M234" s="425"/>
      <c r="N234" s="425"/>
      <c r="O234" s="160" t="str">
        <f t="shared" si="57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58"/>
        <v>OK</v>
      </c>
      <c r="AI234" s="22">
        <f t="shared" si="59"/>
        <v>0</v>
      </c>
      <c r="AJ234" s="22">
        <f t="shared" si="60"/>
        <v>0</v>
      </c>
      <c r="AK234" s="22">
        <f t="shared" si="61"/>
        <v>0</v>
      </c>
      <c r="AL234" s="22">
        <f t="shared" si="62"/>
        <v>0</v>
      </c>
      <c r="AM234" s="22">
        <f t="shared" si="63"/>
        <v>0</v>
      </c>
      <c r="AN234" s="22">
        <f t="shared" si="64"/>
        <v>0</v>
      </c>
      <c r="AO234" s="418" t="b">
        <f t="shared" si="65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66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67"/>
        <v>0</v>
      </c>
      <c r="AW234" s="67">
        <f t="shared" si="68"/>
        <v>0</v>
      </c>
      <c r="AX234" s="397">
        <f t="shared" si="69"/>
        <v>0</v>
      </c>
      <c r="AY234" s="32"/>
      <c r="AZ234" s="32"/>
      <c r="BA234" s="423" t="str">
        <f t="shared" si="70"/>
        <v xml:space="preserve"> </v>
      </c>
    </row>
    <row r="235" spans="1:53" s="339" customFormat="1" ht="15" x14ac:dyDescent="0.2">
      <c r="A235" s="32"/>
      <c r="B235" s="32"/>
      <c r="C235" s="410">
        <f t="shared" si="71"/>
        <v>214</v>
      </c>
      <c r="D235" s="424"/>
      <c r="E235" s="424"/>
      <c r="F235" s="424"/>
      <c r="G235" s="410"/>
      <c r="H235" s="410"/>
      <c r="I235" s="413" t="str">
        <f t="shared" si="55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56"/>
        <v>-</v>
      </c>
      <c r="M235" s="425"/>
      <c r="N235" s="425"/>
      <c r="O235" s="160" t="str">
        <f t="shared" si="57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58"/>
        <v>OK</v>
      </c>
      <c r="AI235" s="22">
        <f t="shared" si="59"/>
        <v>0</v>
      </c>
      <c r="AJ235" s="22">
        <f t="shared" si="60"/>
        <v>0</v>
      </c>
      <c r="AK235" s="22">
        <f t="shared" si="61"/>
        <v>0</v>
      </c>
      <c r="AL235" s="22">
        <f t="shared" si="62"/>
        <v>0</v>
      </c>
      <c r="AM235" s="22">
        <f t="shared" si="63"/>
        <v>0</v>
      </c>
      <c r="AN235" s="22">
        <f t="shared" si="64"/>
        <v>0</v>
      </c>
      <c r="AO235" s="418" t="b">
        <f t="shared" si="65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66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67"/>
        <v>0</v>
      </c>
      <c r="AW235" s="67">
        <f t="shared" si="68"/>
        <v>0</v>
      </c>
      <c r="AX235" s="397">
        <f t="shared" si="69"/>
        <v>0</v>
      </c>
      <c r="AY235" s="32"/>
      <c r="AZ235" s="32"/>
      <c r="BA235" s="423" t="str">
        <f t="shared" si="70"/>
        <v xml:space="preserve"> </v>
      </c>
    </row>
    <row r="236" spans="1:53" s="339" customFormat="1" ht="15" x14ac:dyDescent="0.2">
      <c r="A236" s="32"/>
      <c r="B236" s="32"/>
      <c r="C236" s="410">
        <f t="shared" si="71"/>
        <v>215</v>
      </c>
      <c r="D236" s="424"/>
      <c r="E236" s="424"/>
      <c r="F236" s="424"/>
      <c r="G236" s="410"/>
      <c r="H236" s="410"/>
      <c r="I236" s="413" t="str">
        <f t="shared" si="55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56"/>
        <v>-</v>
      </c>
      <c r="M236" s="425"/>
      <c r="N236" s="425"/>
      <c r="O236" s="160" t="str">
        <f t="shared" si="57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58"/>
        <v>OK</v>
      </c>
      <c r="AI236" s="22">
        <f t="shared" si="59"/>
        <v>0</v>
      </c>
      <c r="AJ236" s="22">
        <f t="shared" si="60"/>
        <v>0</v>
      </c>
      <c r="AK236" s="22">
        <f t="shared" si="61"/>
        <v>0</v>
      </c>
      <c r="AL236" s="22">
        <f t="shared" si="62"/>
        <v>0</v>
      </c>
      <c r="AM236" s="22">
        <f t="shared" si="63"/>
        <v>0</v>
      </c>
      <c r="AN236" s="22">
        <f t="shared" si="64"/>
        <v>0</v>
      </c>
      <c r="AO236" s="418" t="b">
        <f t="shared" si="65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66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67"/>
        <v>0</v>
      </c>
      <c r="AW236" s="67">
        <f t="shared" si="68"/>
        <v>0</v>
      </c>
      <c r="AX236" s="397">
        <f t="shared" si="69"/>
        <v>0</v>
      </c>
      <c r="AY236" s="32"/>
      <c r="AZ236" s="32"/>
      <c r="BA236" s="423" t="str">
        <f t="shared" si="70"/>
        <v xml:space="preserve"> </v>
      </c>
    </row>
    <row r="237" spans="1:53" s="339" customFormat="1" ht="15" x14ac:dyDescent="0.2">
      <c r="A237" s="32"/>
      <c r="B237" s="32"/>
      <c r="C237" s="410">
        <f t="shared" si="71"/>
        <v>216</v>
      </c>
      <c r="D237" s="424"/>
      <c r="E237" s="424"/>
      <c r="F237" s="424"/>
      <c r="G237" s="410"/>
      <c r="H237" s="410"/>
      <c r="I237" s="413" t="str">
        <f t="shared" si="55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56"/>
        <v>-</v>
      </c>
      <c r="M237" s="425"/>
      <c r="N237" s="425"/>
      <c r="O237" s="160" t="str">
        <f t="shared" si="57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58"/>
        <v>OK</v>
      </c>
      <c r="AI237" s="22">
        <f t="shared" si="59"/>
        <v>0</v>
      </c>
      <c r="AJ237" s="22">
        <f t="shared" si="60"/>
        <v>0</v>
      </c>
      <c r="AK237" s="22">
        <f t="shared" si="61"/>
        <v>0</v>
      </c>
      <c r="AL237" s="22">
        <f t="shared" si="62"/>
        <v>0</v>
      </c>
      <c r="AM237" s="22">
        <f t="shared" si="63"/>
        <v>0</v>
      </c>
      <c r="AN237" s="22">
        <f t="shared" si="64"/>
        <v>0</v>
      </c>
      <c r="AO237" s="418" t="b">
        <f t="shared" si="65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66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67"/>
        <v>0</v>
      </c>
      <c r="AW237" s="67">
        <f t="shared" si="68"/>
        <v>0</v>
      </c>
      <c r="AX237" s="397">
        <f t="shared" si="69"/>
        <v>0</v>
      </c>
      <c r="AY237" s="32"/>
      <c r="AZ237" s="32"/>
      <c r="BA237" s="423" t="str">
        <f t="shared" si="70"/>
        <v xml:space="preserve"> </v>
      </c>
    </row>
    <row r="238" spans="1:53" s="339" customFormat="1" ht="15" x14ac:dyDescent="0.2">
      <c r="A238" s="32"/>
      <c r="B238" s="32"/>
      <c r="C238" s="410">
        <f t="shared" si="71"/>
        <v>217</v>
      </c>
      <c r="D238" s="424"/>
      <c r="E238" s="424"/>
      <c r="F238" s="424"/>
      <c r="G238" s="410"/>
      <c r="H238" s="410"/>
      <c r="I238" s="413" t="str">
        <f t="shared" si="55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56"/>
        <v>-</v>
      </c>
      <c r="M238" s="425"/>
      <c r="N238" s="425"/>
      <c r="O238" s="160" t="str">
        <f t="shared" si="57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58"/>
        <v>OK</v>
      </c>
      <c r="AI238" s="22">
        <f t="shared" si="59"/>
        <v>0</v>
      </c>
      <c r="AJ238" s="22">
        <f t="shared" si="60"/>
        <v>0</v>
      </c>
      <c r="AK238" s="22">
        <f t="shared" si="61"/>
        <v>0</v>
      </c>
      <c r="AL238" s="22">
        <f t="shared" si="62"/>
        <v>0</v>
      </c>
      <c r="AM238" s="22">
        <f t="shared" si="63"/>
        <v>0</v>
      </c>
      <c r="AN238" s="22">
        <f t="shared" si="64"/>
        <v>0</v>
      </c>
      <c r="AO238" s="418" t="b">
        <f t="shared" si="65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66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67"/>
        <v>0</v>
      </c>
      <c r="AW238" s="67">
        <f t="shared" si="68"/>
        <v>0</v>
      </c>
      <c r="AX238" s="397">
        <f t="shared" si="69"/>
        <v>0</v>
      </c>
      <c r="AY238" s="32"/>
      <c r="AZ238" s="32"/>
      <c r="BA238" s="423" t="str">
        <f t="shared" si="70"/>
        <v xml:space="preserve"> </v>
      </c>
    </row>
    <row r="239" spans="1:53" s="339" customFormat="1" ht="15" x14ac:dyDescent="0.2">
      <c r="A239" s="32"/>
      <c r="B239" s="32"/>
      <c r="C239" s="410">
        <f t="shared" si="71"/>
        <v>218</v>
      </c>
      <c r="D239" s="424"/>
      <c r="E239" s="424"/>
      <c r="F239" s="424"/>
      <c r="G239" s="410"/>
      <c r="H239" s="410"/>
      <c r="I239" s="413" t="str">
        <f t="shared" si="55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56"/>
        <v>-</v>
      </c>
      <c r="M239" s="425"/>
      <c r="N239" s="425"/>
      <c r="O239" s="160" t="str">
        <f t="shared" si="57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58"/>
        <v>OK</v>
      </c>
      <c r="AI239" s="22">
        <f t="shared" si="59"/>
        <v>0</v>
      </c>
      <c r="AJ239" s="22">
        <f t="shared" si="60"/>
        <v>0</v>
      </c>
      <c r="AK239" s="22">
        <f t="shared" si="61"/>
        <v>0</v>
      </c>
      <c r="AL239" s="22">
        <f t="shared" si="62"/>
        <v>0</v>
      </c>
      <c r="AM239" s="22">
        <f t="shared" si="63"/>
        <v>0</v>
      </c>
      <c r="AN239" s="22">
        <f t="shared" si="64"/>
        <v>0</v>
      </c>
      <c r="AO239" s="418" t="b">
        <f t="shared" si="65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66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67"/>
        <v>0</v>
      </c>
      <c r="AW239" s="67">
        <f t="shared" si="68"/>
        <v>0</v>
      </c>
      <c r="AX239" s="397">
        <f t="shared" si="69"/>
        <v>0</v>
      </c>
      <c r="AY239" s="32"/>
      <c r="AZ239" s="32"/>
      <c r="BA239" s="423" t="str">
        <f t="shared" si="70"/>
        <v xml:space="preserve"> </v>
      </c>
    </row>
    <row r="240" spans="1:53" s="339" customFormat="1" ht="15" x14ac:dyDescent="0.2">
      <c r="A240" s="32"/>
      <c r="B240" s="32"/>
      <c r="C240" s="410">
        <f t="shared" si="71"/>
        <v>219</v>
      </c>
      <c r="D240" s="424"/>
      <c r="E240" s="424"/>
      <c r="F240" s="424"/>
      <c r="G240" s="410"/>
      <c r="H240" s="410"/>
      <c r="I240" s="413" t="str">
        <f t="shared" si="55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56"/>
        <v>-</v>
      </c>
      <c r="M240" s="425"/>
      <c r="N240" s="425"/>
      <c r="O240" s="160" t="str">
        <f t="shared" si="57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58"/>
        <v>OK</v>
      </c>
      <c r="AI240" s="22">
        <f t="shared" si="59"/>
        <v>0</v>
      </c>
      <c r="AJ240" s="22">
        <f t="shared" si="60"/>
        <v>0</v>
      </c>
      <c r="AK240" s="22">
        <f t="shared" si="61"/>
        <v>0</v>
      </c>
      <c r="AL240" s="22">
        <f t="shared" si="62"/>
        <v>0</v>
      </c>
      <c r="AM240" s="22">
        <f t="shared" si="63"/>
        <v>0</v>
      </c>
      <c r="AN240" s="22">
        <f t="shared" si="64"/>
        <v>0</v>
      </c>
      <c r="AO240" s="418" t="b">
        <f t="shared" si="65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66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67"/>
        <v>0</v>
      </c>
      <c r="AW240" s="67">
        <f t="shared" si="68"/>
        <v>0</v>
      </c>
      <c r="AX240" s="397">
        <f t="shared" si="69"/>
        <v>0</v>
      </c>
      <c r="AY240" s="32"/>
      <c r="AZ240" s="32"/>
      <c r="BA240" s="423" t="str">
        <f t="shared" si="70"/>
        <v xml:space="preserve"> </v>
      </c>
    </row>
    <row r="241" spans="1:53" s="339" customFormat="1" ht="15" x14ac:dyDescent="0.2">
      <c r="A241" s="32"/>
      <c r="B241" s="32"/>
      <c r="C241" s="410">
        <f t="shared" si="71"/>
        <v>220</v>
      </c>
      <c r="D241" s="424"/>
      <c r="E241" s="424"/>
      <c r="F241" s="424"/>
      <c r="G241" s="410"/>
      <c r="H241" s="410"/>
      <c r="I241" s="413" t="str">
        <f t="shared" ref="I241:I304" si="72">IF(K241="s",A241*B241,"-")</f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ref="L241:L304" si="73">IF(K241="s",AT241,AP241)</f>
        <v>-</v>
      </c>
      <c r="M241" s="425"/>
      <c r="N241" s="425"/>
      <c r="O241" s="160" t="str">
        <f t="shared" ref="O241:O304" si="74">IF(K241="S",IF(D241&lt;E241,E241,D241),"-")</f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ref="AH241:AH304" si="75">IF(F241&gt;(A241*12),"error","OK")</f>
        <v>OK</v>
      </c>
      <c r="AI241" s="22">
        <f t="shared" ref="AI241:AI304" si="76">IF(O241="-",0,IF(O241&gt;7.999,1,0))</f>
        <v>0</v>
      </c>
      <c r="AJ241" s="22">
        <f t="shared" ref="AJ241:AJ304" si="77">IF(O241&lt;8,IF(O241&gt;3.999,1,0),0)</f>
        <v>0</v>
      </c>
      <c r="AK241" s="22">
        <f t="shared" ref="AK241:AK304" si="78">IF(O241&lt;4,IF(O241&gt;0,1,0),0)</f>
        <v>0</v>
      </c>
      <c r="AL241" s="22">
        <f t="shared" ref="AL241:AL304" si="79">IF(K241="S",1,0)</f>
        <v>0</v>
      </c>
      <c r="AM241" s="22">
        <f t="shared" ref="AM241:AM304" si="80">IF(K241="C",1,0)</f>
        <v>0</v>
      </c>
      <c r="AN241" s="22">
        <f t="shared" ref="AN241:AN304" si="81">IF(K241="c",F241/12,0)</f>
        <v>0</v>
      </c>
      <c r="AO241" s="418" t="b">
        <f t="shared" ref="AO241:AO304" si="82">IF(K241="s",IF(A241&gt;B241,A241,B241))</f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ref="AR241:AR304" si="83">IF(K241="s",J241,"-")</f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67"/>
        <v>0</v>
      </c>
      <c r="AW241" s="67">
        <f t="shared" si="68"/>
        <v>0</v>
      </c>
      <c r="AX241" s="397">
        <f t="shared" si="69"/>
        <v>0</v>
      </c>
      <c r="AY241" s="32"/>
      <c r="AZ241" s="32"/>
      <c r="BA241" s="423" t="str">
        <f t="shared" si="70"/>
        <v xml:space="preserve"> </v>
      </c>
    </row>
    <row r="242" spans="1:53" s="339" customFormat="1" ht="15" x14ac:dyDescent="0.2">
      <c r="A242" s="32"/>
      <c r="B242" s="32"/>
      <c r="C242" s="410">
        <f t="shared" si="71"/>
        <v>221</v>
      </c>
      <c r="D242" s="424"/>
      <c r="E242" s="424"/>
      <c r="F242" s="424"/>
      <c r="G242" s="410"/>
      <c r="H242" s="410"/>
      <c r="I242" s="413" t="str">
        <f t="shared" si="72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73"/>
        <v>-</v>
      </c>
      <c r="M242" s="425"/>
      <c r="N242" s="425"/>
      <c r="O242" s="160" t="str">
        <f t="shared" si="74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75"/>
        <v>OK</v>
      </c>
      <c r="AI242" s="22">
        <f t="shared" si="76"/>
        <v>0</v>
      </c>
      <c r="AJ242" s="22">
        <f t="shared" si="77"/>
        <v>0</v>
      </c>
      <c r="AK242" s="22">
        <f t="shared" si="78"/>
        <v>0</v>
      </c>
      <c r="AL242" s="22">
        <f t="shared" si="79"/>
        <v>0</v>
      </c>
      <c r="AM242" s="22">
        <f t="shared" si="80"/>
        <v>0</v>
      </c>
      <c r="AN242" s="22">
        <f t="shared" si="81"/>
        <v>0</v>
      </c>
      <c r="AO242" s="418" t="b">
        <f t="shared" si="82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83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ref="AV242:AV305" si="84">IF(AI242=1,AT242,0)</f>
        <v>0</v>
      </c>
      <c r="AW242" s="67">
        <f t="shared" ref="AW242:AW305" si="85">IF(AJ242=1,AT242,0)</f>
        <v>0</v>
      </c>
      <c r="AX242" s="397">
        <f t="shared" ref="AX242:AX305" si="86">IF(AK242=1,AT242,0)</f>
        <v>0</v>
      </c>
      <c r="AY242" s="32"/>
      <c r="AZ242" s="32"/>
      <c r="BA242" s="423" t="str">
        <f t="shared" ref="BA242:BA305" si="87">IF(BB242="s",(AV242+AW242)/16*AX242/12," ")</f>
        <v xml:space="preserve"> </v>
      </c>
    </row>
    <row r="243" spans="1:53" s="339" customFormat="1" ht="15" x14ac:dyDescent="0.2">
      <c r="A243" s="32"/>
      <c r="B243" s="32"/>
      <c r="C243" s="410">
        <f t="shared" ref="C243:C306" si="88">C242+1</f>
        <v>222</v>
      </c>
      <c r="D243" s="424"/>
      <c r="E243" s="424"/>
      <c r="F243" s="424"/>
      <c r="G243" s="410"/>
      <c r="H243" s="410"/>
      <c r="I243" s="413" t="str">
        <f t="shared" si="72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73"/>
        <v>-</v>
      </c>
      <c r="M243" s="425"/>
      <c r="N243" s="425"/>
      <c r="O243" s="160" t="str">
        <f t="shared" si="74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75"/>
        <v>OK</v>
      </c>
      <c r="AI243" s="22">
        <f t="shared" si="76"/>
        <v>0</v>
      </c>
      <c r="AJ243" s="22">
        <f t="shared" si="77"/>
        <v>0</v>
      </c>
      <c r="AK243" s="22">
        <f t="shared" si="78"/>
        <v>0</v>
      </c>
      <c r="AL243" s="22">
        <f t="shared" si="79"/>
        <v>0</v>
      </c>
      <c r="AM243" s="22">
        <f t="shared" si="80"/>
        <v>0</v>
      </c>
      <c r="AN243" s="22">
        <f t="shared" si="81"/>
        <v>0</v>
      </c>
      <c r="AO243" s="418" t="b">
        <f t="shared" si="82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83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84"/>
        <v>0</v>
      </c>
      <c r="AW243" s="67">
        <f t="shared" si="85"/>
        <v>0</v>
      </c>
      <c r="AX243" s="397">
        <f t="shared" si="86"/>
        <v>0</v>
      </c>
      <c r="AY243" s="32"/>
      <c r="AZ243" s="32"/>
      <c r="BA243" s="423" t="str">
        <f t="shared" si="87"/>
        <v xml:space="preserve"> </v>
      </c>
    </row>
    <row r="244" spans="1:53" s="339" customFormat="1" ht="15" x14ac:dyDescent="0.2">
      <c r="A244" s="32"/>
      <c r="B244" s="32"/>
      <c r="C244" s="410">
        <f t="shared" si="88"/>
        <v>223</v>
      </c>
      <c r="D244" s="424"/>
      <c r="E244" s="424"/>
      <c r="F244" s="424"/>
      <c r="G244" s="410"/>
      <c r="H244" s="410"/>
      <c r="I244" s="413" t="str">
        <f t="shared" si="72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73"/>
        <v>-</v>
      </c>
      <c r="M244" s="425"/>
      <c r="N244" s="425"/>
      <c r="O244" s="160" t="str">
        <f t="shared" si="74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75"/>
        <v>OK</v>
      </c>
      <c r="AI244" s="22">
        <f t="shared" si="76"/>
        <v>0</v>
      </c>
      <c r="AJ244" s="22">
        <f t="shared" si="77"/>
        <v>0</v>
      </c>
      <c r="AK244" s="22">
        <f t="shared" si="78"/>
        <v>0</v>
      </c>
      <c r="AL244" s="22">
        <f t="shared" si="79"/>
        <v>0</v>
      </c>
      <c r="AM244" s="22">
        <f t="shared" si="80"/>
        <v>0</v>
      </c>
      <c r="AN244" s="22">
        <f t="shared" si="81"/>
        <v>0</v>
      </c>
      <c r="AO244" s="418" t="b">
        <f t="shared" si="82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83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84"/>
        <v>0</v>
      </c>
      <c r="AW244" s="67">
        <f t="shared" si="85"/>
        <v>0</v>
      </c>
      <c r="AX244" s="397">
        <f t="shared" si="86"/>
        <v>0</v>
      </c>
      <c r="AY244" s="32"/>
      <c r="AZ244" s="32"/>
      <c r="BA244" s="423" t="str">
        <f t="shared" si="87"/>
        <v xml:space="preserve"> </v>
      </c>
    </row>
    <row r="245" spans="1:53" s="339" customFormat="1" ht="15" x14ac:dyDescent="0.2">
      <c r="A245" s="32"/>
      <c r="B245" s="32"/>
      <c r="C245" s="410">
        <f t="shared" si="88"/>
        <v>224</v>
      </c>
      <c r="D245" s="424"/>
      <c r="E245" s="424"/>
      <c r="F245" s="424"/>
      <c r="G245" s="410"/>
      <c r="H245" s="410"/>
      <c r="I245" s="413" t="str">
        <f t="shared" si="72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73"/>
        <v>-</v>
      </c>
      <c r="M245" s="425"/>
      <c r="N245" s="425"/>
      <c r="O245" s="160" t="str">
        <f t="shared" si="74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75"/>
        <v>OK</v>
      </c>
      <c r="AI245" s="22">
        <f t="shared" si="76"/>
        <v>0</v>
      </c>
      <c r="AJ245" s="22">
        <f t="shared" si="77"/>
        <v>0</v>
      </c>
      <c r="AK245" s="22">
        <f t="shared" si="78"/>
        <v>0</v>
      </c>
      <c r="AL245" s="22">
        <f t="shared" si="79"/>
        <v>0</v>
      </c>
      <c r="AM245" s="22">
        <f t="shared" si="80"/>
        <v>0</v>
      </c>
      <c r="AN245" s="22">
        <f t="shared" si="81"/>
        <v>0</v>
      </c>
      <c r="AO245" s="418" t="b">
        <f t="shared" si="82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83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84"/>
        <v>0</v>
      </c>
      <c r="AW245" s="67">
        <f t="shared" si="85"/>
        <v>0</v>
      </c>
      <c r="AX245" s="397">
        <f t="shared" si="86"/>
        <v>0</v>
      </c>
      <c r="AY245" s="32"/>
      <c r="AZ245" s="32"/>
      <c r="BA245" s="423" t="str">
        <f t="shared" si="87"/>
        <v xml:space="preserve"> </v>
      </c>
    </row>
    <row r="246" spans="1:53" s="339" customFormat="1" ht="15" x14ac:dyDescent="0.2">
      <c r="A246" s="32"/>
      <c r="B246" s="32"/>
      <c r="C246" s="410">
        <f t="shared" si="88"/>
        <v>225</v>
      </c>
      <c r="D246" s="424"/>
      <c r="E246" s="424"/>
      <c r="F246" s="424"/>
      <c r="G246" s="410"/>
      <c r="H246" s="410"/>
      <c r="I246" s="413" t="str">
        <f t="shared" si="72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73"/>
        <v>-</v>
      </c>
      <c r="M246" s="425"/>
      <c r="N246" s="425"/>
      <c r="O246" s="160" t="str">
        <f t="shared" si="74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75"/>
        <v>OK</v>
      </c>
      <c r="AI246" s="22">
        <f t="shared" si="76"/>
        <v>0</v>
      </c>
      <c r="AJ246" s="22">
        <f t="shared" si="77"/>
        <v>0</v>
      </c>
      <c r="AK246" s="22">
        <f t="shared" si="78"/>
        <v>0</v>
      </c>
      <c r="AL246" s="22">
        <f t="shared" si="79"/>
        <v>0</v>
      </c>
      <c r="AM246" s="22">
        <f t="shared" si="80"/>
        <v>0</v>
      </c>
      <c r="AN246" s="22">
        <f t="shared" si="81"/>
        <v>0</v>
      </c>
      <c r="AO246" s="418" t="b">
        <f t="shared" si="82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83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84"/>
        <v>0</v>
      </c>
      <c r="AW246" s="67">
        <f t="shared" si="85"/>
        <v>0</v>
      </c>
      <c r="AX246" s="397">
        <f t="shared" si="86"/>
        <v>0</v>
      </c>
      <c r="AY246" s="32"/>
      <c r="AZ246" s="32"/>
      <c r="BA246" s="423" t="str">
        <f t="shared" si="87"/>
        <v xml:space="preserve"> </v>
      </c>
    </row>
    <row r="247" spans="1:53" s="339" customFormat="1" ht="15" x14ac:dyDescent="0.2">
      <c r="A247" s="32"/>
      <c r="B247" s="32"/>
      <c r="C247" s="410">
        <f t="shared" si="88"/>
        <v>226</v>
      </c>
      <c r="D247" s="424"/>
      <c r="E247" s="424"/>
      <c r="F247" s="424"/>
      <c r="G247" s="410"/>
      <c r="H247" s="410"/>
      <c r="I247" s="413" t="str">
        <f t="shared" si="72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73"/>
        <v>-</v>
      </c>
      <c r="M247" s="425"/>
      <c r="N247" s="425"/>
      <c r="O247" s="160" t="str">
        <f t="shared" si="74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75"/>
        <v>OK</v>
      </c>
      <c r="AI247" s="22">
        <f t="shared" si="76"/>
        <v>0</v>
      </c>
      <c r="AJ247" s="22">
        <f t="shared" si="77"/>
        <v>0</v>
      </c>
      <c r="AK247" s="22">
        <f t="shared" si="78"/>
        <v>0</v>
      </c>
      <c r="AL247" s="22">
        <f t="shared" si="79"/>
        <v>0</v>
      </c>
      <c r="AM247" s="22">
        <f t="shared" si="80"/>
        <v>0</v>
      </c>
      <c r="AN247" s="22">
        <f t="shared" si="81"/>
        <v>0</v>
      </c>
      <c r="AO247" s="418" t="b">
        <f t="shared" si="82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83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84"/>
        <v>0</v>
      </c>
      <c r="AW247" s="67">
        <f t="shared" si="85"/>
        <v>0</v>
      </c>
      <c r="AX247" s="397">
        <f t="shared" si="86"/>
        <v>0</v>
      </c>
      <c r="AY247" s="32"/>
      <c r="AZ247" s="32"/>
      <c r="BA247" s="423" t="str">
        <f t="shared" si="87"/>
        <v xml:space="preserve"> </v>
      </c>
    </row>
    <row r="248" spans="1:53" s="339" customFormat="1" ht="15" x14ac:dyDescent="0.2">
      <c r="A248" s="32"/>
      <c r="B248" s="32"/>
      <c r="C248" s="410">
        <f t="shared" si="88"/>
        <v>227</v>
      </c>
      <c r="D248" s="424"/>
      <c r="E248" s="424"/>
      <c r="F248" s="424"/>
      <c r="G248" s="410"/>
      <c r="H248" s="410"/>
      <c r="I248" s="413" t="str">
        <f t="shared" si="72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73"/>
        <v>-</v>
      </c>
      <c r="M248" s="425"/>
      <c r="N248" s="425"/>
      <c r="O248" s="160" t="str">
        <f t="shared" si="74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75"/>
        <v>OK</v>
      </c>
      <c r="AI248" s="22">
        <f t="shared" si="76"/>
        <v>0</v>
      </c>
      <c r="AJ248" s="22">
        <f t="shared" si="77"/>
        <v>0</v>
      </c>
      <c r="AK248" s="22">
        <f t="shared" si="78"/>
        <v>0</v>
      </c>
      <c r="AL248" s="22">
        <f t="shared" si="79"/>
        <v>0</v>
      </c>
      <c r="AM248" s="22">
        <f t="shared" si="80"/>
        <v>0</v>
      </c>
      <c r="AN248" s="22">
        <f t="shared" si="81"/>
        <v>0</v>
      </c>
      <c r="AO248" s="418" t="b">
        <f t="shared" si="82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83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84"/>
        <v>0</v>
      </c>
      <c r="AW248" s="67">
        <f t="shared" si="85"/>
        <v>0</v>
      </c>
      <c r="AX248" s="397">
        <f t="shared" si="86"/>
        <v>0</v>
      </c>
      <c r="AY248" s="32"/>
      <c r="AZ248" s="32"/>
      <c r="BA248" s="423" t="str">
        <f t="shared" si="87"/>
        <v xml:space="preserve"> </v>
      </c>
    </row>
    <row r="249" spans="1:53" s="339" customFormat="1" ht="15" x14ac:dyDescent="0.2">
      <c r="A249" s="32"/>
      <c r="B249" s="32"/>
      <c r="C249" s="410">
        <f t="shared" si="88"/>
        <v>228</v>
      </c>
      <c r="D249" s="424"/>
      <c r="E249" s="424"/>
      <c r="F249" s="424"/>
      <c r="G249" s="410"/>
      <c r="H249" s="410"/>
      <c r="I249" s="413" t="str">
        <f t="shared" si="72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73"/>
        <v>-</v>
      </c>
      <c r="M249" s="425"/>
      <c r="N249" s="425"/>
      <c r="O249" s="160" t="str">
        <f t="shared" si="74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75"/>
        <v>OK</v>
      </c>
      <c r="AI249" s="22">
        <f t="shared" si="76"/>
        <v>0</v>
      </c>
      <c r="AJ249" s="22">
        <f t="shared" si="77"/>
        <v>0</v>
      </c>
      <c r="AK249" s="22">
        <f t="shared" si="78"/>
        <v>0</v>
      </c>
      <c r="AL249" s="22">
        <f t="shared" si="79"/>
        <v>0</v>
      </c>
      <c r="AM249" s="22">
        <f t="shared" si="80"/>
        <v>0</v>
      </c>
      <c r="AN249" s="22">
        <f t="shared" si="81"/>
        <v>0</v>
      </c>
      <c r="AO249" s="418" t="b">
        <f t="shared" si="82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83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84"/>
        <v>0</v>
      </c>
      <c r="AW249" s="67">
        <f t="shared" si="85"/>
        <v>0</v>
      </c>
      <c r="AX249" s="397">
        <f t="shared" si="86"/>
        <v>0</v>
      </c>
      <c r="AY249" s="32"/>
      <c r="AZ249" s="32"/>
      <c r="BA249" s="423" t="str">
        <f t="shared" si="87"/>
        <v xml:space="preserve"> </v>
      </c>
    </row>
    <row r="250" spans="1:53" s="339" customFormat="1" ht="15" x14ac:dyDescent="0.2">
      <c r="A250" s="32"/>
      <c r="B250" s="32"/>
      <c r="C250" s="410">
        <f t="shared" si="88"/>
        <v>229</v>
      </c>
      <c r="D250" s="424"/>
      <c r="E250" s="424"/>
      <c r="F250" s="424"/>
      <c r="G250" s="410"/>
      <c r="H250" s="410"/>
      <c r="I250" s="413" t="str">
        <f t="shared" si="72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73"/>
        <v>-</v>
      </c>
      <c r="M250" s="425"/>
      <c r="N250" s="425"/>
      <c r="O250" s="160" t="str">
        <f t="shared" si="74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75"/>
        <v>OK</v>
      </c>
      <c r="AI250" s="22">
        <f t="shared" si="76"/>
        <v>0</v>
      </c>
      <c r="AJ250" s="22">
        <f t="shared" si="77"/>
        <v>0</v>
      </c>
      <c r="AK250" s="22">
        <f t="shared" si="78"/>
        <v>0</v>
      </c>
      <c r="AL250" s="22">
        <f t="shared" si="79"/>
        <v>0</v>
      </c>
      <c r="AM250" s="22">
        <f t="shared" si="80"/>
        <v>0</v>
      </c>
      <c r="AN250" s="22">
        <f t="shared" si="81"/>
        <v>0</v>
      </c>
      <c r="AO250" s="418" t="b">
        <f t="shared" si="82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83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84"/>
        <v>0</v>
      </c>
      <c r="AW250" s="67">
        <f t="shared" si="85"/>
        <v>0</v>
      </c>
      <c r="AX250" s="397">
        <f t="shared" si="86"/>
        <v>0</v>
      </c>
      <c r="AY250" s="32"/>
      <c r="AZ250" s="32"/>
      <c r="BA250" s="423" t="str">
        <f t="shared" si="87"/>
        <v xml:space="preserve"> </v>
      </c>
    </row>
    <row r="251" spans="1:53" s="339" customFormat="1" ht="15" x14ac:dyDescent="0.2">
      <c r="A251" s="32"/>
      <c r="B251" s="32"/>
      <c r="C251" s="410">
        <f t="shared" si="88"/>
        <v>230</v>
      </c>
      <c r="D251" s="424"/>
      <c r="E251" s="424"/>
      <c r="F251" s="424"/>
      <c r="G251" s="410"/>
      <c r="H251" s="410"/>
      <c r="I251" s="413" t="str">
        <f t="shared" si="72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73"/>
        <v>-</v>
      </c>
      <c r="M251" s="425"/>
      <c r="N251" s="425"/>
      <c r="O251" s="160" t="str">
        <f t="shared" si="74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75"/>
        <v>OK</v>
      </c>
      <c r="AI251" s="22">
        <f t="shared" si="76"/>
        <v>0</v>
      </c>
      <c r="AJ251" s="22">
        <f t="shared" si="77"/>
        <v>0</v>
      </c>
      <c r="AK251" s="22">
        <f t="shared" si="78"/>
        <v>0</v>
      </c>
      <c r="AL251" s="22">
        <f t="shared" si="79"/>
        <v>0</v>
      </c>
      <c r="AM251" s="22">
        <f t="shared" si="80"/>
        <v>0</v>
      </c>
      <c r="AN251" s="22">
        <f t="shared" si="81"/>
        <v>0</v>
      </c>
      <c r="AO251" s="418" t="b">
        <f t="shared" si="82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83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84"/>
        <v>0</v>
      </c>
      <c r="AW251" s="67">
        <f t="shared" si="85"/>
        <v>0</v>
      </c>
      <c r="AX251" s="397">
        <f t="shared" si="86"/>
        <v>0</v>
      </c>
      <c r="AY251" s="32"/>
      <c r="AZ251" s="32"/>
      <c r="BA251" s="423" t="str">
        <f t="shared" si="87"/>
        <v xml:space="preserve"> </v>
      </c>
    </row>
    <row r="252" spans="1:53" s="339" customFormat="1" ht="15" x14ac:dyDescent="0.2">
      <c r="A252" s="32"/>
      <c r="B252" s="32"/>
      <c r="C252" s="410">
        <f t="shared" si="88"/>
        <v>231</v>
      </c>
      <c r="D252" s="424"/>
      <c r="E252" s="424"/>
      <c r="F252" s="424"/>
      <c r="G252" s="410"/>
      <c r="H252" s="410"/>
      <c r="I252" s="413" t="str">
        <f t="shared" si="72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73"/>
        <v>-</v>
      </c>
      <c r="M252" s="425"/>
      <c r="N252" s="425"/>
      <c r="O252" s="160" t="str">
        <f t="shared" si="74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75"/>
        <v>OK</v>
      </c>
      <c r="AI252" s="22">
        <f t="shared" si="76"/>
        <v>0</v>
      </c>
      <c r="AJ252" s="22">
        <f t="shared" si="77"/>
        <v>0</v>
      </c>
      <c r="AK252" s="22">
        <f t="shared" si="78"/>
        <v>0</v>
      </c>
      <c r="AL252" s="22">
        <f t="shared" si="79"/>
        <v>0</v>
      </c>
      <c r="AM252" s="22">
        <f t="shared" si="80"/>
        <v>0</v>
      </c>
      <c r="AN252" s="22">
        <f t="shared" si="81"/>
        <v>0</v>
      </c>
      <c r="AO252" s="418" t="b">
        <f t="shared" si="82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83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84"/>
        <v>0</v>
      </c>
      <c r="AW252" s="67">
        <f t="shared" si="85"/>
        <v>0</v>
      </c>
      <c r="AX252" s="397">
        <f t="shared" si="86"/>
        <v>0</v>
      </c>
      <c r="AY252" s="32"/>
      <c r="AZ252" s="32"/>
      <c r="BA252" s="423" t="str">
        <f t="shared" si="87"/>
        <v xml:space="preserve"> </v>
      </c>
    </row>
    <row r="253" spans="1:53" s="339" customFormat="1" ht="15" x14ac:dyDescent="0.2">
      <c r="A253" s="32"/>
      <c r="B253" s="32"/>
      <c r="C253" s="410">
        <f t="shared" si="88"/>
        <v>232</v>
      </c>
      <c r="D253" s="424"/>
      <c r="E253" s="424"/>
      <c r="F253" s="424"/>
      <c r="G253" s="410"/>
      <c r="H253" s="410"/>
      <c r="I253" s="413" t="str">
        <f t="shared" si="72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73"/>
        <v>-</v>
      </c>
      <c r="M253" s="425"/>
      <c r="N253" s="425"/>
      <c r="O253" s="160" t="str">
        <f t="shared" si="74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75"/>
        <v>OK</v>
      </c>
      <c r="AI253" s="22">
        <f t="shared" si="76"/>
        <v>0</v>
      </c>
      <c r="AJ253" s="22">
        <f t="shared" si="77"/>
        <v>0</v>
      </c>
      <c r="AK253" s="22">
        <f t="shared" si="78"/>
        <v>0</v>
      </c>
      <c r="AL253" s="22">
        <f t="shared" si="79"/>
        <v>0</v>
      </c>
      <c r="AM253" s="22">
        <f t="shared" si="80"/>
        <v>0</v>
      </c>
      <c r="AN253" s="22">
        <f t="shared" si="81"/>
        <v>0</v>
      </c>
      <c r="AO253" s="418" t="b">
        <f t="shared" si="82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83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84"/>
        <v>0</v>
      </c>
      <c r="AW253" s="67">
        <f t="shared" si="85"/>
        <v>0</v>
      </c>
      <c r="AX253" s="397">
        <f t="shared" si="86"/>
        <v>0</v>
      </c>
      <c r="AY253" s="32"/>
      <c r="AZ253" s="32"/>
      <c r="BA253" s="423" t="str">
        <f t="shared" si="87"/>
        <v xml:space="preserve"> </v>
      </c>
    </row>
    <row r="254" spans="1:53" s="339" customFormat="1" ht="15" x14ac:dyDescent="0.2">
      <c r="A254" s="32"/>
      <c r="B254" s="32"/>
      <c r="C254" s="410">
        <f t="shared" si="88"/>
        <v>233</v>
      </c>
      <c r="D254" s="424"/>
      <c r="E254" s="424"/>
      <c r="F254" s="424"/>
      <c r="G254" s="410"/>
      <c r="H254" s="410"/>
      <c r="I254" s="413" t="str">
        <f t="shared" si="72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73"/>
        <v>-</v>
      </c>
      <c r="M254" s="425"/>
      <c r="N254" s="425"/>
      <c r="O254" s="160" t="str">
        <f t="shared" si="74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75"/>
        <v>OK</v>
      </c>
      <c r="AI254" s="22">
        <f t="shared" si="76"/>
        <v>0</v>
      </c>
      <c r="AJ254" s="22">
        <f t="shared" si="77"/>
        <v>0</v>
      </c>
      <c r="AK254" s="22">
        <f t="shared" si="78"/>
        <v>0</v>
      </c>
      <c r="AL254" s="22">
        <f t="shared" si="79"/>
        <v>0</v>
      </c>
      <c r="AM254" s="22">
        <f t="shared" si="80"/>
        <v>0</v>
      </c>
      <c r="AN254" s="22">
        <f t="shared" si="81"/>
        <v>0</v>
      </c>
      <c r="AO254" s="418" t="b">
        <f t="shared" si="82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83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84"/>
        <v>0</v>
      </c>
      <c r="AW254" s="67">
        <f t="shared" si="85"/>
        <v>0</v>
      </c>
      <c r="AX254" s="397">
        <f t="shared" si="86"/>
        <v>0</v>
      </c>
      <c r="AY254" s="32"/>
      <c r="AZ254" s="32"/>
      <c r="BA254" s="423" t="str">
        <f t="shared" si="87"/>
        <v xml:space="preserve"> </v>
      </c>
    </row>
    <row r="255" spans="1:53" s="339" customFormat="1" ht="15" x14ac:dyDescent="0.2">
      <c r="A255" s="32"/>
      <c r="B255" s="32"/>
      <c r="C255" s="410">
        <f t="shared" si="88"/>
        <v>234</v>
      </c>
      <c r="D255" s="424"/>
      <c r="E255" s="424"/>
      <c r="F255" s="424"/>
      <c r="G255" s="410"/>
      <c r="H255" s="410"/>
      <c r="I255" s="413" t="str">
        <f t="shared" si="72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73"/>
        <v>-</v>
      </c>
      <c r="M255" s="425"/>
      <c r="N255" s="425"/>
      <c r="O255" s="160" t="str">
        <f t="shared" si="74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75"/>
        <v>OK</v>
      </c>
      <c r="AI255" s="22">
        <f t="shared" si="76"/>
        <v>0</v>
      </c>
      <c r="AJ255" s="22">
        <f t="shared" si="77"/>
        <v>0</v>
      </c>
      <c r="AK255" s="22">
        <f t="shared" si="78"/>
        <v>0</v>
      </c>
      <c r="AL255" s="22">
        <f t="shared" si="79"/>
        <v>0</v>
      </c>
      <c r="AM255" s="22">
        <f t="shared" si="80"/>
        <v>0</v>
      </c>
      <c r="AN255" s="22">
        <f t="shared" si="81"/>
        <v>0</v>
      </c>
      <c r="AO255" s="418" t="b">
        <f t="shared" si="82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83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84"/>
        <v>0</v>
      </c>
      <c r="AW255" s="67">
        <f t="shared" si="85"/>
        <v>0</v>
      </c>
      <c r="AX255" s="397">
        <f t="shared" si="86"/>
        <v>0</v>
      </c>
      <c r="AY255" s="32"/>
      <c r="AZ255" s="32"/>
      <c r="BA255" s="423" t="str">
        <f t="shared" si="87"/>
        <v xml:space="preserve"> </v>
      </c>
    </row>
    <row r="256" spans="1:53" s="339" customFormat="1" ht="15" x14ac:dyDescent="0.2">
      <c r="A256" s="32"/>
      <c r="B256" s="32"/>
      <c r="C256" s="410">
        <f t="shared" si="88"/>
        <v>235</v>
      </c>
      <c r="D256" s="424"/>
      <c r="E256" s="424"/>
      <c r="F256" s="424"/>
      <c r="G256" s="410"/>
      <c r="H256" s="410"/>
      <c r="I256" s="413" t="str">
        <f t="shared" si="72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73"/>
        <v>-</v>
      </c>
      <c r="M256" s="425"/>
      <c r="N256" s="425"/>
      <c r="O256" s="160" t="str">
        <f t="shared" si="74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75"/>
        <v>OK</v>
      </c>
      <c r="AI256" s="22">
        <f t="shared" si="76"/>
        <v>0</v>
      </c>
      <c r="AJ256" s="22">
        <f t="shared" si="77"/>
        <v>0</v>
      </c>
      <c r="AK256" s="22">
        <f t="shared" si="78"/>
        <v>0</v>
      </c>
      <c r="AL256" s="22">
        <f t="shared" si="79"/>
        <v>0</v>
      </c>
      <c r="AM256" s="22">
        <f t="shared" si="80"/>
        <v>0</v>
      </c>
      <c r="AN256" s="22">
        <f t="shared" si="81"/>
        <v>0</v>
      </c>
      <c r="AO256" s="418" t="b">
        <f t="shared" si="82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83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84"/>
        <v>0</v>
      </c>
      <c r="AW256" s="67">
        <f t="shared" si="85"/>
        <v>0</v>
      </c>
      <c r="AX256" s="397">
        <f t="shared" si="86"/>
        <v>0</v>
      </c>
      <c r="AY256" s="32"/>
      <c r="AZ256" s="32"/>
      <c r="BA256" s="423" t="str">
        <f t="shared" si="87"/>
        <v xml:space="preserve"> </v>
      </c>
    </row>
    <row r="257" spans="1:53" s="339" customFormat="1" ht="15" x14ac:dyDescent="0.2">
      <c r="A257" s="32"/>
      <c r="B257" s="32"/>
      <c r="C257" s="410">
        <f t="shared" si="88"/>
        <v>236</v>
      </c>
      <c r="D257" s="424"/>
      <c r="E257" s="424"/>
      <c r="F257" s="424"/>
      <c r="G257" s="410"/>
      <c r="H257" s="410"/>
      <c r="I257" s="413" t="str">
        <f t="shared" si="72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73"/>
        <v>-</v>
      </c>
      <c r="M257" s="425"/>
      <c r="N257" s="425"/>
      <c r="O257" s="160" t="str">
        <f t="shared" si="74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75"/>
        <v>OK</v>
      </c>
      <c r="AI257" s="22">
        <f t="shared" si="76"/>
        <v>0</v>
      </c>
      <c r="AJ257" s="22">
        <f t="shared" si="77"/>
        <v>0</v>
      </c>
      <c r="AK257" s="22">
        <f t="shared" si="78"/>
        <v>0</v>
      </c>
      <c r="AL257" s="22">
        <f t="shared" si="79"/>
        <v>0</v>
      </c>
      <c r="AM257" s="22">
        <f t="shared" si="80"/>
        <v>0</v>
      </c>
      <c r="AN257" s="22">
        <f t="shared" si="81"/>
        <v>0</v>
      </c>
      <c r="AO257" s="418" t="b">
        <f t="shared" si="82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83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84"/>
        <v>0</v>
      </c>
      <c r="AW257" s="67">
        <f t="shared" si="85"/>
        <v>0</v>
      </c>
      <c r="AX257" s="397">
        <f t="shared" si="86"/>
        <v>0</v>
      </c>
      <c r="AY257" s="32"/>
      <c r="AZ257" s="32"/>
      <c r="BA257" s="423" t="str">
        <f t="shared" si="87"/>
        <v xml:space="preserve"> </v>
      </c>
    </row>
    <row r="258" spans="1:53" s="339" customFormat="1" ht="15" x14ac:dyDescent="0.2">
      <c r="A258" s="32"/>
      <c r="B258" s="32"/>
      <c r="C258" s="410">
        <f t="shared" si="88"/>
        <v>237</v>
      </c>
      <c r="D258" s="424"/>
      <c r="E258" s="424"/>
      <c r="F258" s="424"/>
      <c r="G258" s="410"/>
      <c r="H258" s="410"/>
      <c r="I258" s="413" t="str">
        <f t="shared" si="72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73"/>
        <v>-</v>
      </c>
      <c r="M258" s="425"/>
      <c r="N258" s="425"/>
      <c r="O258" s="160" t="str">
        <f t="shared" si="74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75"/>
        <v>OK</v>
      </c>
      <c r="AI258" s="22">
        <f t="shared" si="76"/>
        <v>0</v>
      </c>
      <c r="AJ258" s="22">
        <f t="shared" si="77"/>
        <v>0</v>
      </c>
      <c r="AK258" s="22">
        <f t="shared" si="78"/>
        <v>0</v>
      </c>
      <c r="AL258" s="22">
        <f t="shared" si="79"/>
        <v>0</v>
      </c>
      <c r="AM258" s="22">
        <f t="shared" si="80"/>
        <v>0</v>
      </c>
      <c r="AN258" s="22">
        <f t="shared" si="81"/>
        <v>0</v>
      </c>
      <c r="AO258" s="418" t="b">
        <f t="shared" si="82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83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84"/>
        <v>0</v>
      </c>
      <c r="AW258" s="67">
        <f t="shared" si="85"/>
        <v>0</v>
      </c>
      <c r="AX258" s="397">
        <f t="shared" si="86"/>
        <v>0</v>
      </c>
      <c r="AY258" s="32"/>
      <c r="AZ258" s="32"/>
      <c r="BA258" s="423" t="str">
        <f t="shared" si="87"/>
        <v xml:space="preserve"> </v>
      </c>
    </row>
    <row r="259" spans="1:53" s="339" customFormat="1" ht="15" x14ac:dyDescent="0.2">
      <c r="A259" s="32"/>
      <c r="B259" s="32"/>
      <c r="C259" s="410">
        <f t="shared" si="88"/>
        <v>238</v>
      </c>
      <c r="D259" s="424"/>
      <c r="E259" s="424"/>
      <c r="F259" s="424"/>
      <c r="G259" s="410"/>
      <c r="H259" s="410"/>
      <c r="I259" s="413" t="str">
        <f t="shared" si="72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73"/>
        <v>-</v>
      </c>
      <c r="M259" s="425"/>
      <c r="N259" s="425"/>
      <c r="O259" s="160" t="str">
        <f t="shared" si="74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75"/>
        <v>OK</v>
      </c>
      <c r="AI259" s="22">
        <f t="shared" si="76"/>
        <v>0</v>
      </c>
      <c r="AJ259" s="22">
        <f t="shared" si="77"/>
        <v>0</v>
      </c>
      <c r="AK259" s="22">
        <f t="shared" si="78"/>
        <v>0</v>
      </c>
      <c r="AL259" s="22">
        <f t="shared" si="79"/>
        <v>0</v>
      </c>
      <c r="AM259" s="22">
        <f t="shared" si="80"/>
        <v>0</v>
      </c>
      <c r="AN259" s="22">
        <f t="shared" si="81"/>
        <v>0</v>
      </c>
      <c r="AO259" s="418" t="b">
        <f t="shared" si="82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83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84"/>
        <v>0</v>
      </c>
      <c r="AW259" s="67">
        <f t="shared" si="85"/>
        <v>0</v>
      </c>
      <c r="AX259" s="397">
        <f t="shared" si="86"/>
        <v>0</v>
      </c>
      <c r="AY259" s="32"/>
      <c r="AZ259" s="32"/>
      <c r="BA259" s="423" t="str">
        <f t="shared" si="87"/>
        <v xml:space="preserve"> </v>
      </c>
    </row>
    <row r="260" spans="1:53" s="339" customFormat="1" ht="15" x14ac:dyDescent="0.2">
      <c r="A260" s="32"/>
      <c r="B260" s="32"/>
      <c r="C260" s="410">
        <f t="shared" si="88"/>
        <v>239</v>
      </c>
      <c r="D260" s="424"/>
      <c r="E260" s="424"/>
      <c r="F260" s="424"/>
      <c r="G260" s="410"/>
      <c r="H260" s="410"/>
      <c r="I260" s="413" t="str">
        <f t="shared" si="72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73"/>
        <v>-</v>
      </c>
      <c r="M260" s="425"/>
      <c r="N260" s="425"/>
      <c r="O260" s="160" t="str">
        <f t="shared" si="74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75"/>
        <v>OK</v>
      </c>
      <c r="AI260" s="22">
        <f t="shared" si="76"/>
        <v>0</v>
      </c>
      <c r="AJ260" s="22">
        <f t="shared" si="77"/>
        <v>0</v>
      </c>
      <c r="AK260" s="22">
        <f t="shared" si="78"/>
        <v>0</v>
      </c>
      <c r="AL260" s="22">
        <f t="shared" si="79"/>
        <v>0</v>
      </c>
      <c r="AM260" s="22">
        <f t="shared" si="80"/>
        <v>0</v>
      </c>
      <c r="AN260" s="22">
        <f t="shared" si="81"/>
        <v>0</v>
      </c>
      <c r="AO260" s="418" t="b">
        <f t="shared" si="82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83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84"/>
        <v>0</v>
      </c>
      <c r="AW260" s="67">
        <f t="shared" si="85"/>
        <v>0</v>
      </c>
      <c r="AX260" s="397">
        <f t="shared" si="86"/>
        <v>0</v>
      </c>
      <c r="AY260" s="32"/>
      <c r="AZ260" s="32"/>
      <c r="BA260" s="423" t="str">
        <f t="shared" si="87"/>
        <v xml:space="preserve"> </v>
      </c>
    </row>
    <row r="261" spans="1:53" s="339" customFormat="1" ht="15" x14ac:dyDescent="0.2">
      <c r="A261" s="32"/>
      <c r="B261" s="32"/>
      <c r="C261" s="410">
        <f t="shared" si="88"/>
        <v>240</v>
      </c>
      <c r="D261" s="424"/>
      <c r="E261" s="424"/>
      <c r="F261" s="424"/>
      <c r="G261" s="410"/>
      <c r="H261" s="410"/>
      <c r="I261" s="413" t="str">
        <f t="shared" si="72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73"/>
        <v>-</v>
      </c>
      <c r="M261" s="425"/>
      <c r="N261" s="425"/>
      <c r="O261" s="160" t="str">
        <f t="shared" si="74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75"/>
        <v>OK</v>
      </c>
      <c r="AI261" s="22">
        <f t="shared" si="76"/>
        <v>0</v>
      </c>
      <c r="AJ261" s="22">
        <f t="shared" si="77"/>
        <v>0</v>
      </c>
      <c r="AK261" s="22">
        <f t="shared" si="78"/>
        <v>0</v>
      </c>
      <c r="AL261" s="22">
        <f t="shared" si="79"/>
        <v>0</v>
      </c>
      <c r="AM261" s="22">
        <f t="shared" si="80"/>
        <v>0</v>
      </c>
      <c r="AN261" s="22">
        <f t="shared" si="81"/>
        <v>0</v>
      </c>
      <c r="AO261" s="418" t="b">
        <f t="shared" si="82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83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84"/>
        <v>0</v>
      </c>
      <c r="AW261" s="67">
        <f t="shared" si="85"/>
        <v>0</v>
      </c>
      <c r="AX261" s="397">
        <f t="shared" si="86"/>
        <v>0</v>
      </c>
      <c r="AY261" s="32"/>
      <c r="AZ261" s="32"/>
      <c r="BA261" s="423" t="str">
        <f t="shared" si="87"/>
        <v xml:space="preserve"> </v>
      </c>
    </row>
    <row r="262" spans="1:53" s="339" customFormat="1" ht="15" x14ac:dyDescent="0.2">
      <c r="A262" s="32"/>
      <c r="B262" s="32"/>
      <c r="C262" s="410">
        <f t="shared" si="88"/>
        <v>241</v>
      </c>
      <c r="D262" s="424"/>
      <c r="E262" s="424"/>
      <c r="F262" s="424"/>
      <c r="G262" s="410"/>
      <c r="H262" s="410"/>
      <c r="I262" s="413" t="str">
        <f t="shared" si="72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73"/>
        <v>-</v>
      </c>
      <c r="M262" s="425"/>
      <c r="N262" s="425"/>
      <c r="O262" s="160" t="str">
        <f t="shared" si="74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75"/>
        <v>OK</v>
      </c>
      <c r="AI262" s="22">
        <f t="shared" si="76"/>
        <v>0</v>
      </c>
      <c r="AJ262" s="22">
        <f t="shared" si="77"/>
        <v>0</v>
      </c>
      <c r="AK262" s="22">
        <f t="shared" si="78"/>
        <v>0</v>
      </c>
      <c r="AL262" s="22">
        <f t="shared" si="79"/>
        <v>0</v>
      </c>
      <c r="AM262" s="22">
        <f t="shared" si="80"/>
        <v>0</v>
      </c>
      <c r="AN262" s="22">
        <f t="shared" si="81"/>
        <v>0</v>
      </c>
      <c r="AO262" s="418" t="b">
        <f t="shared" si="82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83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84"/>
        <v>0</v>
      </c>
      <c r="AW262" s="67">
        <f t="shared" si="85"/>
        <v>0</v>
      </c>
      <c r="AX262" s="397">
        <f t="shared" si="86"/>
        <v>0</v>
      </c>
      <c r="AY262" s="32"/>
      <c r="AZ262" s="32"/>
      <c r="BA262" s="423" t="str">
        <f t="shared" si="87"/>
        <v xml:space="preserve"> </v>
      </c>
    </row>
    <row r="263" spans="1:53" s="339" customFormat="1" ht="15" x14ac:dyDescent="0.2">
      <c r="A263" s="32"/>
      <c r="B263" s="32"/>
      <c r="C263" s="410">
        <f t="shared" si="88"/>
        <v>242</v>
      </c>
      <c r="D263" s="424"/>
      <c r="E263" s="424"/>
      <c r="F263" s="424"/>
      <c r="G263" s="410"/>
      <c r="H263" s="410"/>
      <c r="I263" s="413" t="str">
        <f t="shared" si="72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73"/>
        <v>-</v>
      </c>
      <c r="M263" s="425"/>
      <c r="N263" s="425"/>
      <c r="O263" s="160" t="str">
        <f t="shared" si="74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75"/>
        <v>OK</v>
      </c>
      <c r="AI263" s="22">
        <f t="shared" si="76"/>
        <v>0</v>
      </c>
      <c r="AJ263" s="22">
        <f t="shared" si="77"/>
        <v>0</v>
      </c>
      <c r="AK263" s="22">
        <f t="shared" si="78"/>
        <v>0</v>
      </c>
      <c r="AL263" s="22">
        <f t="shared" si="79"/>
        <v>0</v>
      </c>
      <c r="AM263" s="22">
        <f t="shared" si="80"/>
        <v>0</v>
      </c>
      <c r="AN263" s="22">
        <f t="shared" si="81"/>
        <v>0</v>
      </c>
      <c r="AO263" s="418" t="b">
        <f t="shared" si="82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83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84"/>
        <v>0</v>
      </c>
      <c r="AW263" s="67">
        <f t="shared" si="85"/>
        <v>0</v>
      </c>
      <c r="AX263" s="397">
        <f t="shared" si="86"/>
        <v>0</v>
      </c>
      <c r="AY263" s="32"/>
      <c r="AZ263" s="32"/>
      <c r="BA263" s="423" t="str">
        <f t="shared" si="87"/>
        <v xml:space="preserve"> </v>
      </c>
    </row>
    <row r="264" spans="1:53" s="339" customFormat="1" ht="15" x14ac:dyDescent="0.2">
      <c r="A264" s="32"/>
      <c r="B264" s="32"/>
      <c r="C264" s="410">
        <f t="shared" si="88"/>
        <v>243</v>
      </c>
      <c r="D264" s="424"/>
      <c r="E264" s="424"/>
      <c r="F264" s="424"/>
      <c r="G264" s="410"/>
      <c r="H264" s="410"/>
      <c r="I264" s="413" t="str">
        <f t="shared" si="72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73"/>
        <v>-</v>
      </c>
      <c r="M264" s="425"/>
      <c r="N264" s="425"/>
      <c r="O264" s="160" t="str">
        <f t="shared" si="74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75"/>
        <v>OK</v>
      </c>
      <c r="AI264" s="22">
        <f t="shared" si="76"/>
        <v>0</v>
      </c>
      <c r="AJ264" s="22">
        <f t="shared" si="77"/>
        <v>0</v>
      </c>
      <c r="AK264" s="22">
        <f t="shared" si="78"/>
        <v>0</v>
      </c>
      <c r="AL264" s="22">
        <f t="shared" si="79"/>
        <v>0</v>
      </c>
      <c r="AM264" s="22">
        <f t="shared" si="80"/>
        <v>0</v>
      </c>
      <c r="AN264" s="22">
        <f t="shared" si="81"/>
        <v>0</v>
      </c>
      <c r="AO264" s="418" t="b">
        <f t="shared" si="82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83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84"/>
        <v>0</v>
      </c>
      <c r="AW264" s="67">
        <f t="shared" si="85"/>
        <v>0</v>
      </c>
      <c r="AX264" s="397">
        <f t="shared" si="86"/>
        <v>0</v>
      </c>
      <c r="AY264" s="32"/>
      <c r="AZ264" s="32"/>
      <c r="BA264" s="423" t="str">
        <f t="shared" si="87"/>
        <v xml:space="preserve"> </v>
      </c>
    </row>
    <row r="265" spans="1:53" s="339" customFormat="1" ht="15" x14ac:dyDescent="0.2">
      <c r="A265" s="32"/>
      <c r="B265" s="32"/>
      <c r="C265" s="410">
        <f t="shared" si="88"/>
        <v>244</v>
      </c>
      <c r="D265" s="424"/>
      <c r="E265" s="424"/>
      <c r="F265" s="424"/>
      <c r="G265" s="410"/>
      <c r="H265" s="410"/>
      <c r="I265" s="413" t="str">
        <f t="shared" si="72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73"/>
        <v>-</v>
      </c>
      <c r="M265" s="425"/>
      <c r="N265" s="425"/>
      <c r="O265" s="160" t="str">
        <f t="shared" si="74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75"/>
        <v>OK</v>
      </c>
      <c r="AI265" s="22">
        <f t="shared" si="76"/>
        <v>0</v>
      </c>
      <c r="AJ265" s="22">
        <f t="shared" si="77"/>
        <v>0</v>
      </c>
      <c r="AK265" s="22">
        <f t="shared" si="78"/>
        <v>0</v>
      </c>
      <c r="AL265" s="22">
        <f t="shared" si="79"/>
        <v>0</v>
      </c>
      <c r="AM265" s="22">
        <f t="shared" si="80"/>
        <v>0</v>
      </c>
      <c r="AN265" s="22">
        <f t="shared" si="81"/>
        <v>0</v>
      </c>
      <c r="AO265" s="418" t="b">
        <f t="shared" si="82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83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84"/>
        <v>0</v>
      </c>
      <c r="AW265" s="67">
        <f t="shared" si="85"/>
        <v>0</v>
      </c>
      <c r="AX265" s="397">
        <f t="shared" si="86"/>
        <v>0</v>
      </c>
      <c r="AY265" s="32"/>
      <c r="AZ265" s="32"/>
      <c r="BA265" s="423" t="str">
        <f t="shared" si="87"/>
        <v xml:space="preserve"> </v>
      </c>
    </row>
    <row r="266" spans="1:53" s="339" customFormat="1" ht="15" x14ac:dyDescent="0.2">
      <c r="A266" s="32"/>
      <c r="B266" s="32"/>
      <c r="C266" s="410">
        <f t="shared" si="88"/>
        <v>245</v>
      </c>
      <c r="D266" s="424"/>
      <c r="E266" s="424"/>
      <c r="F266" s="424"/>
      <c r="G266" s="410"/>
      <c r="H266" s="410"/>
      <c r="I266" s="413" t="str">
        <f t="shared" si="72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73"/>
        <v>-</v>
      </c>
      <c r="M266" s="425"/>
      <c r="N266" s="425"/>
      <c r="O266" s="160" t="str">
        <f t="shared" si="74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75"/>
        <v>OK</v>
      </c>
      <c r="AI266" s="22">
        <f t="shared" si="76"/>
        <v>0</v>
      </c>
      <c r="AJ266" s="22">
        <f t="shared" si="77"/>
        <v>0</v>
      </c>
      <c r="AK266" s="22">
        <f t="shared" si="78"/>
        <v>0</v>
      </c>
      <c r="AL266" s="22">
        <f t="shared" si="79"/>
        <v>0</v>
      </c>
      <c r="AM266" s="22">
        <f t="shared" si="80"/>
        <v>0</v>
      </c>
      <c r="AN266" s="22">
        <f t="shared" si="81"/>
        <v>0</v>
      </c>
      <c r="AO266" s="418" t="b">
        <f t="shared" si="82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83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84"/>
        <v>0</v>
      </c>
      <c r="AW266" s="67">
        <f t="shared" si="85"/>
        <v>0</v>
      </c>
      <c r="AX266" s="397">
        <f t="shared" si="86"/>
        <v>0</v>
      </c>
      <c r="AY266" s="32"/>
      <c r="AZ266" s="32"/>
      <c r="BA266" s="423" t="str">
        <f t="shared" si="87"/>
        <v xml:space="preserve"> </v>
      </c>
    </row>
    <row r="267" spans="1:53" s="339" customFormat="1" ht="15" x14ac:dyDescent="0.2">
      <c r="A267" s="32"/>
      <c r="B267" s="32"/>
      <c r="C267" s="410">
        <f t="shared" si="88"/>
        <v>246</v>
      </c>
      <c r="D267" s="424"/>
      <c r="E267" s="424"/>
      <c r="F267" s="424"/>
      <c r="G267" s="410"/>
      <c r="H267" s="410"/>
      <c r="I267" s="413" t="str">
        <f t="shared" si="72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73"/>
        <v>-</v>
      </c>
      <c r="M267" s="425"/>
      <c r="N267" s="425"/>
      <c r="O267" s="160" t="str">
        <f t="shared" si="74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75"/>
        <v>OK</v>
      </c>
      <c r="AI267" s="22">
        <f t="shared" si="76"/>
        <v>0</v>
      </c>
      <c r="AJ267" s="22">
        <f t="shared" si="77"/>
        <v>0</v>
      </c>
      <c r="AK267" s="22">
        <f t="shared" si="78"/>
        <v>0</v>
      </c>
      <c r="AL267" s="22">
        <f t="shared" si="79"/>
        <v>0</v>
      </c>
      <c r="AM267" s="22">
        <f t="shared" si="80"/>
        <v>0</v>
      </c>
      <c r="AN267" s="22">
        <f t="shared" si="81"/>
        <v>0</v>
      </c>
      <c r="AO267" s="418" t="b">
        <f t="shared" si="82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83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84"/>
        <v>0</v>
      </c>
      <c r="AW267" s="67">
        <f t="shared" si="85"/>
        <v>0</v>
      </c>
      <c r="AX267" s="397">
        <f t="shared" si="86"/>
        <v>0</v>
      </c>
      <c r="AY267" s="32"/>
      <c r="AZ267" s="32"/>
      <c r="BA267" s="423" t="str">
        <f t="shared" si="87"/>
        <v xml:space="preserve"> </v>
      </c>
    </row>
    <row r="268" spans="1:53" s="339" customFormat="1" ht="15" x14ac:dyDescent="0.2">
      <c r="A268" s="32"/>
      <c r="B268" s="32"/>
      <c r="C268" s="410">
        <f t="shared" si="88"/>
        <v>247</v>
      </c>
      <c r="D268" s="424"/>
      <c r="E268" s="424"/>
      <c r="F268" s="424"/>
      <c r="G268" s="410"/>
      <c r="H268" s="410"/>
      <c r="I268" s="413" t="str">
        <f t="shared" si="72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73"/>
        <v>-</v>
      </c>
      <c r="M268" s="425"/>
      <c r="N268" s="425"/>
      <c r="O268" s="160" t="str">
        <f t="shared" si="74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75"/>
        <v>OK</v>
      </c>
      <c r="AI268" s="22">
        <f t="shared" si="76"/>
        <v>0</v>
      </c>
      <c r="AJ268" s="22">
        <f t="shared" si="77"/>
        <v>0</v>
      </c>
      <c r="AK268" s="22">
        <f t="shared" si="78"/>
        <v>0</v>
      </c>
      <c r="AL268" s="22">
        <f t="shared" si="79"/>
        <v>0</v>
      </c>
      <c r="AM268" s="22">
        <f t="shared" si="80"/>
        <v>0</v>
      </c>
      <c r="AN268" s="22">
        <f t="shared" si="81"/>
        <v>0</v>
      </c>
      <c r="AO268" s="418" t="b">
        <f t="shared" si="82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83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84"/>
        <v>0</v>
      </c>
      <c r="AW268" s="67">
        <f t="shared" si="85"/>
        <v>0</v>
      </c>
      <c r="AX268" s="397">
        <f t="shared" si="86"/>
        <v>0</v>
      </c>
      <c r="AY268" s="32"/>
      <c r="AZ268" s="32"/>
      <c r="BA268" s="423" t="str">
        <f t="shared" si="87"/>
        <v xml:space="preserve"> </v>
      </c>
    </row>
    <row r="269" spans="1:53" s="339" customFormat="1" ht="15" x14ac:dyDescent="0.2">
      <c r="A269" s="32"/>
      <c r="B269" s="32"/>
      <c r="C269" s="410">
        <f t="shared" si="88"/>
        <v>248</v>
      </c>
      <c r="D269" s="424"/>
      <c r="E269" s="424"/>
      <c r="F269" s="424"/>
      <c r="G269" s="410"/>
      <c r="H269" s="410"/>
      <c r="I269" s="413" t="str">
        <f t="shared" si="72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73"/>
        <v>-</v>
      </c>
      <c r="M269" s="425"/>
      <c r="N269" s="425"/>
      <c r="O269" s="160" t="str">
        <f t="shared" si="74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75"/>
        <v>OK</v>
      </c>
      <c r="AI269" s="22">
        <f t="shared" si="76"/>
        <v>0</v>
      </c>
      <c r="AJ269" s="22">
        <f t="shared" si="77"/>
        <v>0</v>
      </c>
      <c r="AK269" s="22">
        <f t="shared" si="78"/>
        <v>0</v>
      </c>
      <c r="AL269" s="22">
        <f t="shared" si="79"/>
        <v>0</v>
      </c>
      <c r="AM269" s="22">
        <f t="shared" si="80"/>
        <v>0</v>
      </c>
      <c r="AN269" s="22">
        <f t="shared" si="81"/>
        <v>0</v>
      </c>
      <c r="AO269" s="418" t="b">
        <f t="shared" si="82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83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84"/>
        <v>0</v>
      </c>
      <c r="AW269" s="67">
        <f t="shared" si="85"/>
        <v>0</v>
      </c>
      <c r="AX269" s="397">
        <f t="shared" si="86"/>
        <v>0</v>
      </c>
      <c r="AY269" s="32"/>
      <c r="AZ269" s="32"/>
      <c r="BA269" s="423" t="str">
        <f t="shared" si="87"/>
        <v xml:space="preserve"> </v>
      </c>
    </row>
    <row r="270" spans="1:53" s="339" customFormat="1" ht="15" x14ac:dyDescent="0.2">
      <c r="A270" s="32"/>
      <c r="B270" s="32"/>
      <c r="C270" s="410">
        <f t="shared" si="88"/>
        <v>249</v>
      </c>
      <c r="D270" s="424"/>
      <c r="E270" s="424"/>
      <c r="F270" s="424"/>
      <c r="G270" s="410"/>
      <c r="H270" s="410"/>
      <c r="I270" s="413" t="str">
        <f t="shared" si="72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73"/>
        <v>-</v>
      </c>
      <c r="M270" s="425"/>
      <c r="N270" s="425"/>
      <c r="O270" s="160" t="str">
        <f t="shared" si="74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75"/>
        <v>OK</v>
      </c>
      <c r="AI270" s="22">
        <f t="shared" si="76"/>
        <v>0</v>
      </c>
      <c r="AJ270" s="22">
        <f t="shared" si="77"/>
        <v>0</v>
      </c>
      <c r="AK270" s="22">
        <f t="shared" si="78"/>
        <v>0</v>
      </c>
      <c r="AL270" s="22">
        <f t="shared" si="79"/>
        <v>0</v>
      </c>
      <c r="AM270" s="22">
        <f t="shared" si="80"/>
        <v>0</v>
      </c>
      <c r="AN270" s="22">
        <f t="shared" si="81"/>
        <v>0</v>
      </c>
      <c r="AO270" s="418" t="b">
        <f t="shared" si="82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83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84"/>
        <v>0</v>
      </c>
      <c r="AW270" s="67">
        <f t="shared" si="85"/>
        <v>0</v>
      </c>
      <c r="AX270" s="397">
        <f t="shared" si="86"/>
        <v>0</v>
      </c>
      <c r="AY270" s="32"/>
      <c r="AZ270" s="32"/>
      <c r="BA270" s="423" t="str">
        <f t="shared" si="87"/>
        <v xml:space="preserve"> </v>
      </c>
    </row>
    <row r="271" spans="1:53" s="339" customFormat="1" ht="15" x14ac:dyDescent="0.2">
      <c r="A271" s="32"/>
      <c r="B271" s="32"/>
      <c r="C271" s="410">
        <f t="shared" si="88"/>
        <v>250</v>
      </c>
      <c r="D271" s="424"/>
      <c r="E271" s="424"/>
      <c r="F271" s="424"/>
      <c r="G271" s="410"/>
      <c r="H271" s="410"/>
      <c r="I271" s="413" t="str">
        <f t="shared" si="72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73"/>
        <v>-</v>
      </c>
      <c r="M271" s="425"/>
      <c r="N271" s="425"/>
      <c r="O271" s="160" t="str">
        <f t="shared" si="74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75"/>
        <v>OK</v>
      </c>
      <c r="AI271" s="22">
        <f t="shared" si="76"/>
        <v>0</v>
      </c>
      <c r="AJ271" s="22">
        <f t="shared" si="77"/>
        <v>0</v>
      </c>
      <c r="AK271" s="22">
        <f t="shared" si="78"/>
        <v>0</v>
      </c>
      <c r="AL271" s="22">
        <f t="shared" si="79"/>
        <v>0</v>
      </c>
      <c r="AM271" s="22">
        <f t="shared" si="80"/>
        <v>0</v>
      </c>
      <c r="AN271" s="22">
        <f t="shared" si="81"/>
        <v>0</v>
      </c>
      <c r="AO271" s="418" t="b">
        <f t="shared" si="82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83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84"/>
        <v>0</v>
      </c>
      <c r="AW271" s="67">
        <f t="shared" si="85"/>
        <v>0</v>
      </c>
      <c r="AX271" s="397">
        <f t="shared" si="86"/>
        <v>0</v>
      </c>
      <c r="AY271" s="32"/>
      <c r="AZ271" s="32"/>
      <c r="BA271" s="423" t="str">
        <f t="shared" si="87"/>
        <v xml:space="preserve"> </v>
      </c>
    </row>
    <row r="272" spans="1:53" s="339" customFormat="1" ht="15" x14ac:dyDescent="0.2">
      <c r="A272" s="32"/>
      <c r="B272" s="32"/>
      <c r="C272" s="410">
        <f t="shared" si="88"/>
        <v>251</v>
      </c>
      <c r="D272" s="424"/>
      <c r="E272" s="424"/>
      <c r="F272" s="424"/>
      <c r="G272" s="410"/>
      <c r="H272" s="410"/>
      <c r="I272" s="413" t="str">
        <f t="shared" si="72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73"/>
        <v>-</v>
      </c>
      <c r="M272" s="425"/>
      <c r="N272" s="425"/>
      <c r="O272" s="160" t="str">
        <f t="shared" si="74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75"/>
        <v>OK</v>
      </c>
      <c r="AI272" s="22">
        <f t="shared" si="76"/>
        <v>0</v>
      </c>
      <c r="AJ272" s="22">
        <f t="shared" si="77"/>
        <v>0</v>
      </c>
      <c r="AK272" s="22">
        <f t="shared" si="78"/>
        <v>0</v>
      </c>
      <c r="AL272" s="22">
        <f t="shared" si="79"/>
        <v>0</v>
      </c>
      <c r="AM272" s="22">
        <f t="shared" si="80"/>
        <v>0</v>
      </c>
      <c r="AN272" s="22">
        <f t="shared" si="81"/>
        <v>0</v>
      </c>
      <c r="AO272" s="418" t="b">
        <f t="shared" si="82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83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84"/>
        <v>0</v>
      </c>
      <c r="AW272" s="67">
        <f t="shared" si="85"/>
        <v>0</v>
      </c>
      <c r="AX272" s="397">
        <f t="shared" si="86"/>
        <v>0</v>
      </c>
      <c r="AY272" s="32"/>
      <c r="AZ272" s="32"/>
      <c r="BA272" s="423" t="str">
        <f t="shared" si="87"/>
        <v xml:space="preserve"> </v>
      </c>
    </row>
    <row r="273" spans="1:53" s="339" customFormat="1" ht="15" x14ac:dyDescent="0.2">
      <c r="A273" s="32"/>
      <c r="B273" s="32"/>
      <c r="C273" s="410">
        <f t="shared" si="88"/>
        <v>252</v>
      </c>
      <c r="D273" s="424"/>
      <c r="E273" s="424"/>
      <c r="F273" s="424"/>
      <c r="G273" s="410"/>
      <c r="H273" s="410"/>
      <c r="I273" s="413" t="str">
        <f t="shared" si="72"/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si="73"/>
        <v>-</v>
      </c>
      <c r="M273" s="425"/>
      <c r="N273" s="425"/>
      <c r="O273" s="160" t="str">
        <f t="shared" si="74"/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si="75"/>
        <v>OK</v>
      </c>
      <c r="AI273" s="22">
        <f t="shared" si="76"/>
        <v>0</v>
      </c>
      <c r="AJ273" s="22">
        <f t="shared" si="77"/>
        <v>0</v>
      </c>
      <c r="AK273" s="22">
        <f t="shared" si="78"/>
        <v>0</v>
      </c>
      <c r="AL273" s="22">
        <f t="shared" si="79"/>
        <v>0</v>
      </c>
      <c r="AM273" s="22">
        <f t="shared" si="80"/>
        <v>0</v>
      </c>
      <c r="AN273" s="22">
        <f t="shared" si="81"/>
        <v>0</v>
      </c>
      <c r="AO273" s="418" t="b">
        <f t="shared" si="82"/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si="83"/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84"/>
        <v>0</v>
      </c>
      <c r="AW273" s="67">
        <f t="shared" si="85"/>
        <v>0</v>
      </c>
      <c r="AX273" s="397">
        <f t="shared" si="86"/>
        <v>0</v>
      </c>
      <c r="AY273" s="32"/>
      <c r="AZ273" s="32"/>
      <c r="BA273" s="423" t="str">
        <f t="shared" si="87"/>
        <v xml:space="preserve"> </v>
      </c>
    </row>
    <row r="274" spans="1:53" s="339" customFormat="1" ht="15" x14ac:dyDescent="0.2">
      <c r="A274" s="32"/>
      <c r="B274" s="32"/>
      <c r="C274" s="410">
        <f t="shared" si="88"/>
        <v>253</v>
      </c>
      <c r="D274" s="424"/>
      <c r="E274" s="424"/>
      <c r="F274" s="424"/>
      <c r="G274" s="410"/>
      <c r="H274" s="410"/>
      <c r="I274" s="413" t="str">
        <f t="shared" si="72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73"/>
        <v>-</v>
      </c>
      <c r="M274" s="425"/>
      <c r="N274" s="425"/>
      <c r="O274" s="160" t="str">
        <f t="shared" si="74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75"/>
        <v>OK</v>
      </c>
      <c r="AI274" s="22">
        <f t="shared" si="76"/>
        <v>0</v>
      </c>
      <c r="AJ274" s="22">
        <f t="shared" si="77"/>
        <v>0</v>
      </c>
      <c r="AK274" s="22">
        <f t="shared" si="78"/>
        <v>0</v>
      </c>
      <c r="AL274" s="22">
        <f t="shared" si="79"/>
        <v>0</v>
      </c>
      <c r="AM274" s="22">
        <f t="shared" si="80"/>
        <v>0</v>
      </c>
      <c r="AN274" s="22">
        <f t="shared" si="81"/>
        <v>0</v>
      </c>
      <c r="AO274" s="418" t="b">
        <f t="shared" si="82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83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si="84"/>
        <v>0</v>
      </c>
      <c r="AW274" s="67">
        <f t="shared" si="85"/>
        <v>0</v>
      </c>
      <c r="AX274" s="397">
        <f t="shared" si="86"/>
        <v>0</v>
      </c>
      <c r="AY274" s="32"/>
      <c r="AZ274" s="32"/>
      <c r="BA274" s="423" t="str">
        <f t="shared" si="87"/>
        <v xml:space="preserve"> </v>
      </c>
    </row>
    <row r="275" spans="1:53" s="339" customFormat="1" ht="15" x14ac:dyDescent="0.2">
      <c r="A275" s="32"/>
      <c r="B275" s="32"/>
      <c r="C275" s="410">
        <f t="shared" si="88"/>
        <v>254</v>
      </c>
      <c r="D275" s="424"/>
      <c r="E275" s="424"/>
      <c r="F275" s="424"/>
      <c r="G275" s="410"/>
      <c r="H275" s="410"/>
      <c r="I275" s="413" t="str">
        <f t="shared" si="72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73"/>
        <v>-</v>
      </c>
      <c r="M275" s="425"/>
      <c r="N275" s="425"/>
      <c r="O275" s="160" t="str">
        <f t="shared" si="74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75"/>
        <v>OK</v>
      </c>
      <c r="AI275" s="22">
        <f t="shared" si="76"/>
        <v>0</v>
      </c>
      <c r="AJ275" s="22">
        <f t="shared" si="77"/>
        <v>0</v>
      </c>
      <c r="AK275" s="22">
        <f t="shared" si="78"/>
        <v>0</v>
      </c>
      <c r="AL275" s="22">
        <f t="shared" si="79"/>
        <v>0</v>
      </c>
      <c r="AM275" s="22">
        <f t="shared" si="80"/>
        <v>0</v>
      </c>
      <c r="AN275" s="22">
        <f t="shared" si="81"/>
        <v>0</v>
      </c>
      <c r="AO275" s="418" t="b">
        <f t="shared" si="82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83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84"/>
        <v>0</v>
      </c>
      <c r="AW275" s="67">
        <f t="shared" si="85"/>
        <v>0</v>
      </c>
      <c r="AX275" s="397">
        <f t="shared" si="86"/>
        <v>0</v>
      </c>
      <c r="AY275" s="32"/>
      <c r="AZ275" s="32"/>
      <c r="BA275" s="423" t="str">
        <f t="shared" si="87"/>
        <v xml:space="preserve"> </v>
      </c>
    </row>
    <row r="276" spans="1:53" s="339" customFormat="1" ht="15" x14ac:dyDescent="0.2">
      <c r="A276" s="32"/>
      <c r="B276" s="32"/>
      <c r="C276" s="410">
        <f t="shared" si="88"/>
        <v>255</v>
      </c>
      <c r="D276" s="424"/>
      <c r="E276" s="424"/>
      <c r="F276" s="424"/>
      <c r="G276" s="410"/>
      <c r="H276" s="410"/>
      <c r="I276" s="413" t="str">
        <f t="shared" si="72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73"/>
        <v>-</v>
      </c>
      <c r="M276" s="425"/>
      <c r="N276" s="425"/>
      <c r="O276" s="160" t="str">
        <f t="shared" si="74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75"/>
        <v>OK</v>
      </c>
      <c r="AI276" s="22">
        <f t="shared" si="76"/>
        <v>0</v>
      </c>
      <c r="AJ276" s="22">
        <f t="shared" si="77"/>
        <v>0</v>
      </c>
      <c r="AK276" s="22">
        <f t="shared" si="78"/>
        <v>0</v>
      </c>
      <c r="AL276" s="22">
        <f t="shared" si="79"/>
        <v>0</v>
      </c>
      <c r="AM276" s="22">
        <f t="shared" si="80"/>
        <v>0</v>
      </c>
      <c r="AN276" s="22">
        <f t="shared" si="81"/>
        <v>0</v>
      </c>
      <c r="AO276" s="418" t="b">
        <f t="shared" si="82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83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84"/>
        <v>0</v>
      </c>
      <c r="AW276" s="67">
        <f t="shared" si="85"/>
        <v>0</v>
      </c>
      <c r="AX276" s="397">
        <f t="shared" si="86"/>
        <v>0</v>
      </c>
      <c r="AY276" s="32"/>
      <c r="AZ276" s="32"/>
      <c r="BA276" s="423" t="str">
        <f t="shared" si="87"/>
        <v xml:space="preserve"> </v>
      </c>
    </row>
    <row r="277" spans="1:53" s="339" customFormat="1" ht="15" x14ac:dyDescent="0.2">
      <c r="A277" s="32"/>
      <c r="B277" s="32"/>
      <c r="C277" s="410">
        <f t="shared" si="88"/>
        <v>256</v>
      </c>
      <c r="D277" s="424"/>
      <c r="E277" s="424"/>
      <c r="F277" s="424"/>
      <c r="G277" s="410"/>
      <c r="H277" s="410"/>
      <c r="I277" s="413" t="str">
        <f t="shared" si="72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73"/>
        <v>-</v>
      </c>
      <c r="M277" s="425"/>
      <c r="N277" s="425"/>
      <c r="O277" s="160" t="str">
        <f t="shared" si="74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75"/>
        <v>OK</v>
      </c>
      <c r="AI277" s="22">
        <f t="shared" si="76"/>
        <v>0</v>
      </c>
      <c r="AJ277" s="22">
        <f t="shared" si="77"/>
        <v>0</v>
      </c>
      <c r="AK277" s="22">
        <f t="shared" si="78"/>
        <v>0</v>
      </c>
      <c r="AL277" s="22">
        <f t="shared" si="79"/>
        <v>0</v>
      </c>
      <c r="AM277" s="22">
        <f t="shared" si="80"/>
        <v>0</v>
      </c>
      <c r="AN277" s="22">
        <f t="shared" si="81"/>
        <v>0</v>
      </c>
      <c r="AO277" s="418" t="b">
        <f t="shared" si="82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83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84"/>
        <v>0</v>
      </c>
      <c r="AW277" s="67">
        <f t="shared" si="85"/>
        <v>0</v>
      </c>
      <c r="AX277" s="397">
        <f t="shared" si="86"/>
        <v>0</v>
      </c>
      <c r="AY277" s="32"/>
      <c r="AZ277" s="32"/>
      <c r="BA277" s="423" t="str">
        <f t="shared" si="87"/>
        <v xml:space="preserve"> </v>
      </c>
    </row>
    <row r="278" spans="1:53" s="339" customFormat="1" ht="15" x14ac:dyDescent="0.2">
      <c r="A278" s="32"/>
      <c r="B278" s="32"/>
      <c r="C278" s="410">
        <f t="shared" si="88"/>
        <v>257</v>
      </c>
      <c r="D278" s="424"/>
      <c r="E278" s="424"/>
      <c r="F278" s="424"/>
      <c r="G278" s="410"/>
      <c r="H278" s="410"/>
      <c r="I278" s="413" t="str">
        <f t="shared" si="72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73"/>
        <v>-</v>
      </c>
      <c r="M278" s="425"/>
      <c r="N278" s="425"/>
      <c r="O278" s="160" t="str">
        <f t="shared" si="74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75"/>
        <v>OK</v>
      </c>
      <c r="AI278" s="22">
        <f t="shared" si="76"/>
        <v>0</v>
      </c>
      <c r="AJ278" s="22">
        <f t="shared" si="77"/>
        <v>0</v>
      </c>
      <c r="AK278" s="22">
        <f t="shared" si="78"/>
        <v>0</v>
      </c>
      <c r="AL278" s="22">
        <f t="shared" si="79"/>
        <v>0</v>
      </c>
      <c r="AM278" s="22">
        <f t="shared" si="80"/>
        <v>0</v>
      </c>
      <c r="AN278" s="22">
        <f t="shared" si="81"/>
        <v>0</v>
      </c>
      <c r="AO278" s="418" t="b">
        <f t="shared" si="82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83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84"/>
        <v>0</v>
      </c>
      <c r="AW278" s="67">
        <f t="shared" si="85"/>
        <v>0</v>
      </c>
      <c r="AX278" s="397">
        <f t="shared" si="86"/>
        <v>0</v>
      </c>
      <c r="AY278" s="32"/>
      <c r="AZ278" s="32"/>
      <c r="BA278" s="423" t="str">
        <f t="shared" si="87"/>
        <v xml:space="preserve"> </v>
      </c>
    </row>
    <row r="279" spans="1:53" s="339" customFormat="1" ht="15" x14ac:dyDescent="0.2">
      <c r="A279" s="32"/>
      <c r="B279" s="32"/>
      <c r="C279" s="410">
        <f t="shared" si="88"/>
        <v>258</v>
      </c>
      <c r="D279" s="424"/>
      <c r="E279" s="424"/>
      <c r="F279" s="424"/>
      <c r="G279" s="410"/>
      <c r="H279" s="410"/>
      <c r="I279" s="413" t="str">
        <f t="shared" si="72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73"/>
        <v>-</v>
      </c>
      <c r="M279" s="425"/>
      <c r="N279" s="425"/>
      <c r="O279" s="160" t="str">
        <f t="shared" si="74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75"/>
        <v>OK</v>
      </c>
      <c r="AI279" s="22">
        <f t="shared" si="76"/>
        <v>0</v>
      </c>
      <c r="AJ279" s="22">
        <f t="shared" si="77"/>
        <v>0</v>
      </c>
      <c r="AK279" s="22">
        <f t="shared" si="78"/>
        <v>0</v>
      </c>
      <c r="AL279" s="22">
        <f t="shared" si="79"/>
        <v>0</v>
      </c>
      <c r="AM279" s="22">
        <f t="shared" si="80"/>
        <v>0</v>
      </c>
      <c r="AN279" s="22">
        <f t="shared" si="81"/>
        <v>0</v>
      </c>
      <c r="AO279" s="418" t="b">
        <f t="shared" si="82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83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84"/>
        <v>0</v>
      </c>
      <c r="AW279" s="67">
        <f t="shared" si="85"/>
        <v>0</v>
      </c>
      <c r="AX279" s="397">
        <f t="shared" si="86"/>
        <v>0</v>
      </c>
      <c r="AY279" s="32"/>
      <c r="AZ279" s="32"/>
      <c r="BA279" s="423" t="str">
        <f t="shared" si="87"/>
        <v xml:space="preserve"> </v>
      </c>
    </row>
    <row r="280" spans="1:53" s="339" customFormat="1" ht="15" x14ac:dyDescent="0.2">
      <c r="A280" s="32"/>
      <c r="B280" s="32"/>
      <c r="C280" s="410">
        <f t="shared" si="88"/>
        <v>259</v>
      </c>
      <c r="D280" s="424"/>
      <c r="E280" s="424"/>
      <c r="F280" s="424"/>
      <c r="G280" s="410"/>
      <c r="H280" s="410"/>
      <c r="I280" s="413" t="str">
        <f t="shared" si="72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73"/>
        <v>-</v>
      </c>
      <c r="M280" s="425"/>
      <c r="N280" s="425"/>
      <c r="O280" s="160" t="str">
        <f t="shared" si="74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75"/>
        <v>OK</v>
      </c>
      <c r="AI280" s="22">
        <f t="shared" si="76"/>
        <v>0</v>
      </c>
      <c r="AJ280" s="22">
        <f t="shared" si="77"/>
        <v>0</v>
      </c>
      <c r="AK280" s="22">
        <f t="shared" si="78"/>
        <v>0</v>
      </c>
      <c r="AL280" s="22">
        <f t="shared" si="79"/>
        <v>0</v>
      </c>
      <c r="AM280" s="22">
        <f t="shared" si="80"/>
        <v>0</v>
      </c>
      <c r="AN280" s="22">
        <f t="shared" si="81"/>
        <v>0</v>
      </c>
      <c r="AO280" s="418" t="b">
        <f t="shared" si="82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83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84"/>
        <v>0</v>
      </c>
      <c r="AW280" s="67">
        <f t="shared" si="85"/>
        <v>0</v>
      </c>
      <c r="AX280" s="397">
        <f t="shared" si="86"/>
        <v>0</v>
      </c>
      <c r="AY280" s="32"/>
      <c r="AZ280" s="32"/>
      <c r="BA280" s="423" t="str">
        <f t="shared" si="87"/>
        <v xml:space="preserve"> </v>
      </c>
    </row>
    <row r="281" spans="1:53" s="339" customFormat="1" ht="15" x14ac:dyDescent="0.2">
      <c r="A281" s="32"/>
      <c r="B281" s="32"/>
      <c r="C281" s="410">
        <f t="shared" si="88"/>
        <v>260</v>
      </c>
      <c r="D281" s="424"/>
      <c r="E281" s="424"/>
      <c r="F281" s="424"/>
      <c r="G281" s="410"/>
      <c r="H281" s="410"/>
      <c r="I281" s="413" t="str">
        <f t="shared" si="72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73"/>
        <v>-</v>
      </c>
      <c r="M281" s="425"/>
      <c r="N281" s="425"/>
      <c r="O281" s="160" t="str">
        <f t="shared" si="74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75"/>
        <v>OK</v>
      </c>
      <c r="AI281" s="22">
        <f t="shared" si="76"/>
        <v>0</v>
      </c>
      <c r="AJ281" s="22">
        <f t="shared" si="77"/>
        <v>0</v>
      </c>
      <c r="AK281" s="22">
        <f t="shared" si="78"/>
        <v>0</v>
      </c>
      <c r="AL281" s="22">
        <f t="shared" si="79"/>
        <v>0</v>
      </c>
      <c r="AM281" s="22">
        <f t="shared" si="80"/>
        <v>0</v>
      </c>
      <c r="AN281" s="22">
        <f t="shared" si="81"/>
        <v>0</v>
      </c>
      <c r="AO281" s="418" t="b">
        <f t="shared" si="82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83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84"/>
        <v>0</v>
      </c>
      <c r="AW281" s="67">
        <f t="shared" si="85"/>
        <v>0</v>
      </c>
      <c r="AX281" s="397">
        <f t="shared" si="86"/>
        <v>0</v>
      </c>
      <c r="AY281" s="32"/>
      <c r="AZ281" s="32"/>
      <c r="BA281" s="423" t="str">
        <f t="shared" si="87"/>
        <v xml:space="preserve"> </v>
      </c>
    </row>
    <row r="282" spans="1:53" s="339" customFormat="1" ht="15" x14ac:dyDescent="0.2">
      <c r="A282" s="32"/>
      <c r="B282" s="32"/>
      <c r="C282" s="410">
        <f t="shared" si="88"/>
        <v>261</v>
      </c>
      <c r="D282" s="424"/>
      <c r="E282" s="424"/>
      <c r="F282" s="424"/>
      <c r="G282" s="410"/>
      <c r="H282" s="410"/>
      <c r="I282" s="413" t="str">
        <f t="shared" si="72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73"/>
        <v>-</v>
      </c>
      <c r="M282" s="425"/>
      <c r="N282" s="425"/>
      <c r="O282" s="160" t="str">
        <f t="shared" si="74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75"/>
        <v>OK</v>
      </c>
      <c r="AI282" s="22">
        <f t="shared" si="76"/>
        <v>0</v>
      </c>
      <c r="AJ282" s="22">
        <f t="shared" si="77"/>
        <v>0</v>
      </c>
      <c r="AK282" s="22">
        <f t="shared" si="78"/>
        <v>0</v>
      </c>
      <c r="AL282" s="22">
        <f t="shared" si="79"/>
        <v>0</v>
      </c>
      <c r="AM282" s="22">
        <f t="shared" si="80"/>
        <v>0</v>
      </c>
      <c r="AN282" s="22">
        <f t="shared" si="81"/>
        <v>0</v>
      </c>
      <c r="AO282" s="418" t="b">
        <f t="shared" si="82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83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84"/>
        <v>0</v>
      </c>
      <c r="AW282" s="67">
        <f t="shared" si="85"/>
        <v>0</v>
      </c>
      <c r="AX282" s="397">
        <f t="shared" si="86"/>
        <v>0</v>
      </c>
      <c r="AY282" s="32"/>
      <c r="AZ282" s="32"/>
      <c r="BA282" s="423" t="str">
        <f t="shared" si="87"/>
        <v xml:space="preserve"> </v>
      </c>
    </row>
    <row r="283" spans="1:53" s="339" customFormat="1" ht="15" x14ac:dyDescent="0.2">
      <c r="A283" s="32"/>
      <c r="B283" s="32"/>
      <c r="C283" s="410">
        <f t="shared" si="88"/>
        <v>262</v>
      </c>
      <c r="D283" s="424"/>
      <c r="E283" s="424"/>
      <c r="F283" s="424"/>
      <c r="G283" s="410"/>
      <c r="H283" s="410"/>
      <c r="I283" s="413" t="str">
        <f t="shared" si="72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73"/>
        <v>-</v>
      </c>
      <c r="M283" s="425"/>
      <c r="N283" s="425"/>
      <c r="O283" s="160" t="str">
        <f t="shared" si="74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75"/>
        <v>OK</v>
      </c>
      <c r="AI283" s="22">
        <f t="shared" si="76"/>
        <v>0</v>
      </c>
      <c r="AJ283" s="22">
        <f t="shared" si="77"/>
        <v>0</v>
      </c>
      <c r="AK283" s="22">
        <f t="shared" si="78"/>
        <v>0</v>
      </c>
      <c r="AL283" s="22">
        <f t="shared" si="79"/>
        <v>0</v>
      </c>
      <c r="AM283" s="22">
        <f t="shared" si="80"/>
        <v>0</v>
      </c>
      <c r="AN283" s="22">
        <f t="shared" si="81"/>
        <v>0</v>
      </c>
      <c r="AO283" s="418" t="b">
        <f t="shared" si="82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83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84"/>
        <v>0</v>
      </c>
      <c r="AW283" s="67">
        <f t="shared" si="85"/>
        <v>0</v>
      </c>
      <c r="AX283" s="397">
        <f t="shared" si="86"/>
        <v>0</v>
      </c>
      <c r="AY283" s="32"/>
      <c r="AZ283" s="32"/>
      <c r="BA283" s="423" t="str">
        <f t="shared" si="87"/>
        <v xml:space="preserve"> </v>
      </c>
    </row>
    <row r="284" spans="1:53" s="339" customFormat="1" ht="15" x14ac:dyDescent="0.2">
      <c r="A284" s="32"/>
      <c r="B284" s="32"/>
      <c r="C284" s="410">
        <f t="shared" si="88"/>
        <v>263</v>
      </c>
      <c r="D284" s="424"/>
      <c r="E284" s="424"/>
      <c r="F284" s="424"/>
      <c r="G284" s="410"/>
      <c r="H284" s="410"/>
      <c r="I284" s="413" t="str">
        <f t="shared" si="72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73"/>
        <v>-</v>
      </c>
      <c r="M284" s="425"/>
      <c r="N284" s="425"/>
      <c r="O284" s="160" t="str">
        <f t="shared" si="74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75"/>
        <v>OK</v>
      </c>
      <c r="AI284" s="22">
        <f t="shared" si="76"/>
        <v>0</v>
      </c>
      <c r="AJ284" s="22">
        <f t="shared" si="77"/>
        <v>0</v>
      </c>
      <c r="AK284" s="22">
        <f t="shared" si="78"/>
        <v>0</v>
      </c>
      <c r="AL284" s="22">
        <f t="shared" si="79"/>
        <v>0</v>
      </c>
      <c r="AM284" s="22">
        <f t="shared" si="80"/>
        <v>0</v>
      </c>
      <c r="AN284" s="22">
        <f t="shared" si="81"/>
        <v>0</v>
      </c>
      <c r="AO284" s="418" t="b">
        <f t="shared" si="82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83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84"/>
        <v>0</v>
      </c>
      <c r="AW284" s="67">
        <f t="shared" si="85"/>
        <v>0</v>
      </c>
      <c r="AX284" s="397">
        <f t="shared" si="86"/>
        <v>0</v>
      </c>
      <c r="AY284" s="32"/>
      <c r="AZ284" s="32"/>
      <c r="BA284" s="423" t="str">
        <f t="shared" si="87"/>
        <v xml:space="preserve"> </v>
      </c>
    </row>
    <row r="285" spans="1:53" s="339" customFormat="1" ht="15" x14ac:dyDescent="0.2">
      <c r="A285" s="32"/>
      <c r="B285" s="32"/>
      <c r="C285" s="410">
        <f t="shared" si="88"/>
        <v>264</v>
      </c>
      <c r="D285" s="424"/>
      <c r="E285" s="424"/>
      <c r="F285" s="424"/>
      <c r="G285" s="410"/>
      <c r="H285" s="410"/>
      <c r="I285" s="413" t="str">
        <f t="shared" si="72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73"/>
        <v>-</v>
      </c>
      <c r="M285" s="425"/>
      <c r="N285" s="425"/>
      <c r="O285" s="160" t="str">
        <f t="shared" si="74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75"/>
        <v>OK</v>
      </c>
      <c r="AI285" s="22">
        <f t="shared" si="76"/>
        <v>0</v>
      </c>
      <c r="AJ285" s="22">
        <f t="shared" si="77"/>
        <v>0</v>
      </c>
      <c r="AK285" s="22">
        <f t="shared" si="78"/>
        <v>0</v>
      </c>
      <c r="AL285" s="22">
        <f t="shared" si="79"/>
        <v>0</v>
      </c>
      <c r="AM285" s="22">
        <f t="shared" si="80"/>
        <v>0</v>
      </c>
      <c r="AN285" s="22">
        <f t="shared" si="81"/>
        <v>0</v>
      </c>
      <c r="AO285" s="418" t="b">
        <f t="shared" si="82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83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84"/>
        <v>0</v>
      </c>
      <c r="AW285" s="67">
        <f t="shared" si="85"/>
        <v>0</v>
      </c>
      <c r="AX285" s="397">
        <f t="shared" si="86"/>
        <v>0</v>
      </c>
      <c r="AY285" s="32"/>
      <c r="AZ285" s="32"/>
      <c r="BA285" s="423" t="str">
        <f t="shared" si="87"/>
        <v xml:space="preserve"> </v>
      </c>
    </row>
    <row r="286" spans="1:53" s="339" customFormat="1" ht="15" x14ac:dyDescent="0.2">
      <c r="A286" s="32"/>
      <c r="B286" s="32"/>
      <c r="C286" s="410">
        <f t="shared" si="88"/>
        <v>265</v>
      </c>
      <c r="D286" s="424"/>
      <c r="E286" s="424"/>
      <c r="F286" s="424"/>
      <c r="G286" s="410"/>
      <c r="H286" s="410"/>
      <c r="I286" s="413" t="str">
        <f t="shared" si="72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73"/>
        <v>-</v>
      </c>
      <c r="M286" s="425"/>
      <c r="N286" s="425"/>
      <c r="O286" s="160" t="str">
        <f t="shared" si="74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75"/>
        <v>OK</v>
      </c>
      <c r="AI286" s="22">
        <f t="shared" si="76"/>
        <v>0</v>
      </c>
      <c r="AJ286" s="22">
        <f t="shared" si="77"/>
        <v>0</v>
      </c>
      <c r="AK286" s="22">
        <f t="shared" si="78"/>
        <v>0</v>
      </c>
      <c r="AL286" s="22">
        <f t="shared" si="79"/>
        <v>0</v>
      </c>
      <c r="AM286" s="22">
        <f t="shared" si="80"/>
        <v>0</v>
      </c>
      <c r="AN286" s="22">
        <f t="shared" si="81"/>
        <v>0</v>
      </c>
      <c r="AO286" s="418" t="b">
        <f t="shared" si="82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83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84"/>
        <v>0</v>
      </c>
      <c r="AW286" s="67">
        <f t="shared" si="85"/>
        <v>0</v>
      </c>
      <c r="AX286" s="397">
        <f t="shared" si="86"/>
        <v>0</v>
      </c>
      <c r="AY286" s="32"/>
      <c r="AZ286" s="32"/>
      <c r="BA286" s="423" t="str">
        <f t="shared" si="87"/>
        <v xml:space="preserve"> </v>
      </c>
    </row>
    <row r="287" spans="1:53" s="339" customFormat="1" ht="15" x14ac:dyDescent="0.2">
      <c r="A287" s="32"/>
      <c r="B287" s="32"/>
      <c r="C287" s="410">
        <f t="shared" si="88"/>
        <v>266</v>
      </c>
      <c r="D287" s="424"/>
      <c r="E287" s="424"/>
      <c r="F287" s="424"/>
      <c r="G287" s="410"/>
      <c r="H287" s="410"/>
      <c r="I287" s="413" t="str">
        <f t="shared" si="72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73"/>
        <v>-</v>
      </c>
      <c r="M287" s="425"/>
      <c r="N287" s="425"/>
      <c r="O287" s="160" t="str">
        <f t="shared" si="74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75"/>
        <v>OK</v>
      </c>
      <c r="AI287" s="22">
        <f t="shared" si="76"/>
        <v>0</v>
      </c>
      <c r="AJ287" s="22">
        <f t="shared" si="77"/>
        <v>0</v>
      </c>
      <c r="AK287" s="22">
        <f t="shared" si="78"/>
        <v>0</v>
      </c>
      <c r="AL287" s="22">
        <f t="shared" si="79"/>
        <v>0</v>
      </c>
      <c r="AM287" s="22">
        <f t="shared" si="80"/>
        <v>0</v>
      </c>
      <c r="AN287" s="22">
        <f t="shared" si="81"/>
        <v>0</v>
      </c>
      <c r="AO287" s="418" t="b">
        <f t="shared" si="82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83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84"/>
        <v>0</v>
      </c>
      <c r="AW287" s="67">
        <f t="shared" si="85"/>
        <v>0</v>
      </c>
      <c r="AX287" s="397">
        <f t="shared" si="86"/>
        <v>0</v>
      </c>
      <c r="AY287" s="32"/>
      <c r="AZ287" s="32"/>
      <c r="BA287" s="423" t="str">
        <f t="shared" si="87"/>
        <v xml:space="preserve"> </v>
      </c>
    </row>
    <row r="288" spans="1:53" s="339" customFormat="1" ht="15" x14ac:dyDescent="0.2">
      <c r="A288" s="32"/>
      <c r="B288" s="32"/>
      <c r="C288" s="410">
        <f t="shared" si="88"/>
        <v>267</v>
      </c>
      <c r="D288" s="424"/>
      <c r="E288" s="424"/>
      <c r="F288" s="424"/>
      <c r="G288" s="410"/>
      <c r="H288" s="410"/>
      <c r="I288" s="413" t="str">
        <f t="shared" si="72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73"/>
        <v>-</v>
      </c>
      <c r="M288" s="425"/>
      <c r="N288" s="425"/>
      <c r="O288" s="160" t="str">
        <f t="shared" si="74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75"/>
        <v>OK</v>
      </c>
      <c r="AI288" s="22">
        <f t="shared" si="76"/>
        <v>0</v>
      </c>
      <c r="AJ288" s="22">
        <f t="shared" si="77"/>
        <v>0</v>
      </c>
      <c r="AK288" s="22">
        <f t="shared" si="78"/>
        <v>0</v>
      </c>
      <c r="AL288" s="22">
        <f t="shared" si="79"/>
        <v>0</v>
      </c>
      <c r="AM288" s="22">
        <f t="shared" si="80"/>
        <v>0</v>
      </c>
      <c r="AN288" s="22">
        <f t="shared" si="81"/>
        <v>0</v>
      </c>
      <c r="AO288" s="418" t="b">
        <f t="shared" si="82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83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84"/>
        <v>0</v>
      </c>
      <c r="AW288" s="67">
        <f t="shared" si="85"/>
        <v>0</v>
      </c>
      <c r="AX288" s="397">
        <f t="shared" si="86"/>
        <v>0</v>
      </c>
      <c r="AY288" s="32"/>
      <c r="AZ288" s="32"/>
      <c r="BA288" s="423" t="str">
        <f t="shared" si="87"/>
        <v xml:space="preserve"> </v>
      </c>
    </row>
    <row r="289" spans="1:53" s="339" customFormat="1" ht="15" x14ac:dyDescent="0.2">
      <c r="A289" s="32"/>
      <c r="B289" s="32"/>
      <c r="C289" s="410">
        <f t="shared" si="88"/>
        <v>268</v>
      </c>
      <c r="D289" s="424"/>
      <c r="E289" s="424"/>
      <c r="F289" s="424"/>
      <c r="G289" s="410"/>
      <c r="H289" s="410"/>
      <c r="I289" s="413" t="str">
        <f t="shared" si="72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73"/>
        <v>-</v>
      </c>
      <c r="M289" s="425"/>
      <c r="N289" s="425"/>
      <c r="O289" s="160" t="str">
        <f t="shared" si="74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75"/>
        <v>OK</v>
      </c>
      <c r="AI289" s="22">
        <f t="shared" si="76"/>
        <v>0</v>
      </c>
      <c r="AJ289" s="22">
        <f t="shared" si="77"/>
        <v>0</v>
      </c>
      <c r="AK289" s="22">
        <f t="shared" si="78"/>
        <v>0</v>
      </c>
      <c r="AL289" s="22">
        <f t="shared" si="79"/>
        <v>0</v>
      </c>
      <c r="AM289" s="22">
        <f t="shared" si="80"/>
        <v>0</v>
      </c>
      <c r="AN289" s="22">
        <f t="shared" si="81"/>
        <v>0</v>
      </c>
      <c r="AO289" s="418" t="b">
        <f t="shared" si="82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83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84"/>
        <v>0</v>
      </c>
      <c r="AW289" s="67">
        <f t="shared" si="85"/>
        <v>0</v>
      </c>
      <c r="AX289" s="397">
        <f t="shared" si="86"/>
        <v>0</v>
      </c>
      <c r="AY289" s="32"/>
      <c r="AZ289" s="32"/>
      <c r="BA289" s="423" t="str">
        <f t="shared" si="87"/>
        <v xml:space="preserve"> </v>
      </c>
    </row>
    <row r="290" spans="1:53" s="339" customFormat="1" ht="15" x14ac:dyDescent="0.2">
      <c r="A290" s="32"/>
      <c r="B290" s="32"/>
      <c r="C290" s="410">
        <f t="shared" si="88"/>
        <v>269</v>
      </c>
      <c r="D290" s="424"/>
      <c r="E290" s="424"/>
      <c r="F290" s="424"/>
      <c r="G290" s="410"/>
      <c r="H290" s="410"/>
      <c r="I290" s="413" t="str">
        <f t="shared" si="72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73"/>
        <v>-</v>
      </c>
      <c r="M290" s="425"/>
      <c r="N290" s="425"/>
      <c r="O290" s="160" t="str">
        <f t="shared" si="74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75"/>
        <v>OK</v>
      </c>
      <c r="AI290" s="22">
        <f t="shared" si="76"/>
        <v>0</v>
      </c>
      <c r="AJ290" s="22">
        <f t="shared" si="77"/>
        <v>0</v>
      </c>
      <c r="AK290" s="22">
        <f t="shared" si="78"/>
        <v>0</v>
      </c>
      <c r="AL290" s="22">
        <f t="shared" si="79"/>
        <v>0</v>
      </c>
      <c r="AM290" s="22">
        <f t="shared" si="80"/>
        <v>0</v>
      </c>
      <c r="AN290" s="22">
        <f t="shared" si="81"/>
        <v>0</v>
      </c>
      <c r="AO290" s="418" t="b">
        <f t="shared" si="82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83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84"/>
        <v>0</v>
      </c>
      <c r="AW290" s="67">
        <f t="shared" si="85"/>
        <v>0</v>
      </c>
      <c r="AX290" s="397">
        <f t="shared" si="86"/>
        <v>0</v>
      </c>
      <c r="AY290" s="32"/>
      <c r="AZ290" s="32"/>
      <c r="BA290" s="423" t="str">
        <f t="shared" si="87"/>
        <v xml:space="preserve"> </v>
      </c>
    </row>
    <row r="291" spans="1:53" s="339" customFormat="1" ht="15" x14ac:dyDescent="0.2">
      <c r="A291" s="32"/>
      <c r="B291" s="32"/>
      <c r="C291" s="410">
        <f t="shared" si="88"/>
        <v>270</v>
      </c>
      <c r="D291" s="424"/>
      <c r="E291" s="424"/>
      <c r="F291" s="424"/>
      <c r="G291" s="410"/>
      <c r="H291" s="410"/>
      <c r="I291" s="413" t="str">
        <f t="shared" si="72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73"/>
        <v>-</v>
      </c>
      <c r="M291" s="425"/>
      <c r="N291" s="425"/>
      <c r="O291" s="160" t="str">
        <f t="shared" si="74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75"/>
        <v>OK</v>
      </c>
      <c r="AI291" s="22">
        <f t="shared" si="76"/>
        <v>0</v>
      </c>
      <c r="AJ291" s="22">
        <f t="shared" si="77"/>
        <v>0</v>
      </c>
      <c r="AK291" s="22">
        <f t="shared" si="78"/>
        <v>0</v>
      </c>
      <c r="AL291" s="22">
        <f t="shared" si="79"/>
        <v>0</v>
      </c>
      <c r="AM291" s="22">
        <f t="shared" si="80"/>
        <v>0</v>
      </c>
      <c r="AN291" s="22">
        <f t="shared" si="81"/>
        <v>0</v>
      </c>
      <c r="AO291" s="418" t="b">
        <f t="shared" si="82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83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84"/>
        <v>0</v>
      </c>
      <c r="AW291" s="67">
        <f t="shared" si="85"/>
        <v>0</v>
      </c>
      <c r="AX291" s="397">
        <f t="shared" si="86"/>
        <v>0</v>
      </c>
      <c r="AY291" s="32"/>
      <c r="AZ291" s="32"/>
      <c r="BA291" s="423" t="str">
        <f t="shared" si="87"/>
        <v xml:space="preserve"> </v>
      </c>
    </row>
    <row r="292" spans="1:53" s="339" customFormat="1" ht="15" x14ac:dyDescent="0.2">
      <c r="A292" s="32"/>
      <c r="B292" s="32"/>
      <c r="C292" s="410">
        <f t="shared" si="88"/>
        <v>271</v>
      </c>
      <c r="D292" s="424"/>
      <c r="E292" s="424"/>
      <c r="F292" s="424"/>
      <c r="G292" s="410"/>
      <c r="H292" s="410"/>
      <c r="I292" s="413" t="str">
        <f t="shared" si="72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73"/>
        <v>-</v>
      </c>
      <c r="M292" s="425"/>
      <c r="N292" s="425"/>
      <c r="O292" s="160" t="str">
        <f t="shared" si="74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75"/>
        <v>OK</v>
      </c>
      <c r="AI292" s="22">
        <f t="shared" si="76"/>
        <v>0</v>
      </c>
      <c r="AJ292" s="22">
        <f t="shared" si="77"/>
        <v>0</v>
      </c>
      <c r="AK292" s="22">
        <f t="shared" si="78"/>
        <v>0</v>
      </c>
      <c r="AL292" s="22">
        <f t="shared" si="79"/>
        <v>0</v>
      </c>
      <c r="AM292" s="22">
        <f t="shared" si="80"/>
        <v>0</v>
      </c>
      <c r="AN292" s="22">
        <f t="shared" si="81"/>
        <v>0</v>
      </c>
      <c r="AO292" s="418" t="b">
        <f t="shared" si="82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83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84"/>
        <v>0</v>
      </c>
      <c r="AW292" s="67">
        <f t="shared" si="85"/>
        <v>0</v>
      </c>
      <c r="AX292" s="397">
        <f t="shared" si="86"/>
        <v>0</v>
      </c>
      <c r="AY292" s="32"/>
      <c r="AZ292" s="32"/>
      <c r="BA292" s="423" t="str">
        <f t="shared" si="87"/>
        <v xml:space="preserve"> </v>
      </c>
    </row>
    <row r="293" spans="1:53" s="339" customFormat="1" ht="15" x14ac:dyDescent="0.2">
      <c r="A293" s="32"/>
      <c r="B293" s="32"/>
      <c r="C293" s="410">
        <f t="shared" si="88"/>
        <v>272</v>
      </c>
      <c r="D293" s="424"/>
      <c r="E293" s="424"/>
      <c r="F293" s="424"/>
      <c r="G293" s="410"/>
      <c r="H293" s="410"/>
      <c r="I293" s="413" t="str">
        <f t="shared" si="72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73"/>
        <v>-</v>
      </c>
      <c r="M293" s="425"/>
      <c r="N293" s="425"/>
      <c r="O293" s="160" t="str">
        <f t="shared" si="74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75"/>
        <v>OK</v>
      </c>
      <c r="AI293" s="22">
        <f t="shared" si="76"/>
        <v>0</v>
      </c>
      <c r="AJ293" s="22">
        <f t="shared" si="77"/>
        <v>0</v>
      </c>
      <c r="AK293" s="22">
        <f t="shared" si="78"/>
        <v>0</v>
      </c>
      <c r="AL293" s="22">
        <f t="shared" si="79"/>
        <v>0</v>
      </c>
      <c r="AM293" s="22">
        <f t="shared" si="80"/>
        <v>0</v>
      </c>
      <c r="AN293" s="22">
        <f t="shared" si="81"/>
        <v>0</v>
      </c>
      <c r="AO293" s="418" t="b">
        <f t="shared" si="82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83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84"/>
        <v>0</v>
      </c>
      <c r="AW293" s="67">
        <f t="shared" si="85"/>
        <v>0</v>
      </c>
      <c r="AX293" s="397">
        <f t="shared" si="86"/>
        <v>0</v>
      </c>
      <c r="AY293" s="32"/>
      <c r="AZ293" s="32"/>
      <c r="BA293" s="423" t="str">
        <f t="shared" si="87"/>
        <v xml:space="preserve"> </v>
      </c>
    </row>
    <row r="294" spans="1:53" s="339" customFormat="1" ht="15" x14ac:dyDescent="0.2">
      <c r="A294" s="32"/>
      <c r="B294" s="32"/>
      <c r="C294" s="410">
        <f t="shared" si="88"/>
        <v>273</v>
      </c>
      <c r="D294" s="424"/>
      <c r="E294" s="424"/>
      <c r="F294" s="424"/>
      <c r="G294" s="410"/>
      <c r="H294" s="410"/>
      <c r="I294" s="413" t="str">
        <f t="shared" si="72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73"/>
        <v>-</v>
      </c>
      <c r="M294" s="425"/>
      <c r="N294" s="425"/>
      <c r="O294" s="160" t="str">
        <f t="shared" si="74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75"/>
        <v>OK</v>
      </c>
      <c r="AI294" s="22">
        <f t="shared" si="76"/>
        <v>0</v>
      </c>
      <c r="AJ294" s="22">
        <f t="shared" si="77"/>
        <v>0</v>
      </c>
      <c r="AK294" s="22">
        <f t="shared" si="78"/>
        <v>0</v>
      </c>
      <c r="AL294" s="22">
        <f t="shared" si="79"/>
        <v>0</v>
      </c>
      <c r="AM294" s="22">
        <f t="shared" si="80"/>
        <v>0</v>
      </c>
      <c r="AN294" s="22">
        <f t="shared" si="81"/>
        <v>0</v>
      </c>
      <c r="AO294" s="418" t="b">
        <f t="shared" si="82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83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84"/>
        <v>0</v>
      </c>
      <c r="AW294" s="67">
        <f t="shared" si="85"/>
        <v>0</v>
      </c>
      <c r="AX294" s="397">
        <f t="shared" si="86"/>
        <v>0</v>
      </c>
      <c r="AY294" s="32"/>
      <c r="AZ294" s="32"/>
      <c r="BA294" s="423" t="str">
        <f t="shared" si="87"/>
        <v xml:space="preserve"> </v>
      </c>
    </row>
    <row r="295" spans="1:53" s="339" customFormat="1" ht="15" x14ac:dyDescent="0.2">
      <c r="A295" s="32"/>
      <c r="B295" s="32"/>
      <c r="C295" s="410">
        <f t="shared" si="88"/>
        <v>274</v>
      </c>
      <c r="D295" s="424"/>
      <c r="E295" s="424"/>
      <c r="F295" s="424"/>
      <c r="G295" s="410"/>
      <c r="H295" s="410"/>
      <c r="I295" s="413" t="str">
        <f t="shared" si="72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73"/>
        <v>-</v>
      </c>
      <c r="M295" s="425"/>
      <c r="N295" s="425"/>
      <c r="O295" s="160" t="str">
        <f t="shared" si="74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75"/>
        <v>OK</v>
      </c>
      <c r="AI295" s="22">
        <f t="shared" si="76"/>
        <v>0</v>
      </c>
      <c r="AJ295" s="22">
        <f t="shared" si="77"/>
        <v>0</v>
      </c>
      <c r="AK295" s="22">
        <f t="shared" si="78"/>
        <v>0</v>
      </c>
      <c r="AL295" s="22">
        <f t="shared" si="79"/>
        <v>0</v>
      </c>
      <c r="AM295" s="22">
        <f t="shared" si="80"/>
        <v>0</v>
      </c>
      <c r="AN295" s="22">
        <f t="shared" si="81"/>
        <v>0</v>
      </c>
      <c r="AO295" s="418" t="b">
        <f t="shared" si="82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83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84"/>
        <v>0</v>
      </c>
      <c r="AW295" s="67">
        <f t="shared" si="85"/>
        <v>0</v>
      </c>
      <c r="AX295" s="397">
        <f t="shared" si="86"/>
        <v>0</v>
      </c>
      <c r="AY295" s="32"/>
      <c r="AZ295" s="32"/>
      <c r="BA295" s="423" t="str">
        <f t="shared" si="87"/>
        <v xml:space="preserve"> </v>
      </c>
    </row>
    <row r="296" spans="1:53" s="339" customFormat="1" ht="15" x14ac:dyDescent="0.2">
      <c r="A296" s="32"/>
      <c r="B296" s="32"/>
      <c r="C296" s="410">
        <f t="shared" si="88"/>
        <v>275</v>
      </c>
      <c r="D296" s="424"/>
      <c r="E296" s="424"/>
      <c r="F296" s="424"/>
      <c r="G296" s="410"/>
      <c r="H296" s="410"/>
      <c r="I296" s="413" t="str">
        <f t="shared" si="72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73"/>
        <v>-</v>
      </c>
      <c r="M296" s="425"/>
      <c r="N296" s="425"/>
      <c r="O296" s="160" t="str">
        <f t="shared" si="74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75"/>
        <v>OK</v>
      </c>
      <c r="AI296" s="22">
        <f t="shared" si="76"/>
        <v>0</v>
      </c>
      <c r="AJ296" s="22">
        <f t="shared" si="77"/>
        <v>0</v>
      </c>
      <c r="AK296" s="22">
        <f t="shared" si="78"/>
        <v>0</v>
      </c>
      <c r="AL296" s="22">
        <f t="shared" si="79"/>
        <v>0</v>
      </c>
      <c r="AM296" s="22">
        <f t="shared" si="80"/>
        <v>0</v>
      </c>
      <c r="AN296" s="22">
        <f t="shared" si="81"/>
        <v>0</v>
      </c>
      <c r="AO296" s="418" t="b">
        <f t="shared" si="82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83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84"/>
        <v>0</v>
      </c>
      <c r="AW296" s="67">
        <f t="shared" si="85"/>
        <v>0</v>
      </c>
      <c r="AX296" s="397">
        <f t="shared" si="86"/>
        <v>0</v>
      </c>
      <c r="AY296" s="32"/>
      <c r="AZ296" s="32"/>
      <c r="BA296" s="423" t="str">
        <f t="shared" si="87"/>
        <v xml:space="preserve"> </v>
      </c>
    </row>
    <row r="297" spans="1:53" s="339" customFormat="1" ht="15" x14ac:dyDescent="0.2">
      <c r="A297" s="32"/>
      <c r="B297" s="32"/>
      <c r="C297" s="410">
        <f t="shared" si="88"/>
        <v>276</v>
      </c>
      <c r="D297" s="424"/>
      <c r="E297" s="424"/>
      <c r="F297" s="424"/>
      <c r="G297" s="410"/>
      <c r="H297" s="410"/>
      <c r="I297" s="413" t="str">
        <f t="shared" si="72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73"/>
        <v>-</v>
      </c>
      <c r="M297" s="425"/>
      <c r="N297" s="425"/>
      <c r="O297" s="160" t="str">
        <f t="shared" si="74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75"/>
        <v>OK</v>
      </c>
      <c r="AI297" s="22">
        <f t="shared" si="76"/>
        <v>0</v>
      </c>
      <c r="AJ297" s="22">
        <f t="shared" si="77"/>
        <v>0</v>
      </c>
      <c r="AK297" s="22">
        <f t="shared" si="78"/>
        <v>0</v>
      </c>
      <c r="AL297" s="22">
        <f t="shared" si="79"/>
        <v>0</v>
      </c>
      <c r="AM297" s="22">
        <f t="shared" si="80"/>
        <v>0</v>
      </c>
      <c r="AN297" s="22">
        <f t="shared" si="81"/>
        <v>0</v>
      </c>
      <c r="AO297" s="418" t="b">
        <f t="shared" si="82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83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84"/>
        <v>0</v>
      </c>
      <c r="AW297" s="67">
        <f t="shared" si="85"/>
        <v>0</v>
      </c>
      <c r="AX297" s="397">
        <f t="shared" si="86"/>
        <v>0</v>
      </c>
      <c r="AY297" s="32"/>
      <c r="AZ297" s="32"/>
      <c r="BA297" s="423" t="str">
        <f t="shared" si="87"/>
        <v xml:space="preserve"> </v>
      </c>
    </row>
    <row r="298" spans="1:53" s="339" customFormat="1" ht="15" x14ac:dyDescent="0.2">
      <c r="A298" s="32"/>
      <c r="B298" s="32"/>
      <c r="C298" s="410">
        <f t="shared" si="88"/>
        <v>277</v>
      </c>
      <c r="D298" s="424"/>
      <c r="E298" s="424"/>
      <c r="F298" s="424"/>
      <c r="G298" s="410"/>
      <c r="H298" s="410"/>
      <c r="I298" s="413" t="str">
        <f t="shared" si="72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73"/>
        <v>-</v>
      </c>
      <c r="M298" s="425"/>
      <c r="N298" s="425"/>
      <c r="O298" s="160" t="str">
        <f t="shared" si="74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75"/>
        <v>OK</v>
      </c>
      <c r="AI298" s="22">
        <f t="shared" si="76"/>
        <v>0</v>
      </c>
      <c r="AJ298" s="22">
        <f t="shared" si="77"/>
        <v>0</v>
      </c>
      <c r="AK298" s="22">
        <f t="shared" si="78"/>
        <v>0</v>
      </c>
      <c r="AL298" s="22">
        <f t="shared" si="79"/>
        <v>0</v>
      </c>
      <c r="AM298" s="22">
        <f t="shared" si="80"/>
        <v>0</v>
      </c>
      <c r="AN298" s="22">
        <f t="shared" si="81"/>
        <v>0</v>
      </c>
      <c r="AO298" s="418" t="b">
        <f t="shared" si="82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83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84"/>
        <v>0</v>
      </c>
      <c r="AW298" s="67">
        <f t="shared" si="85"/>
        <v>0</v>
      </c>
      <c r="AX298" s="397">
        <f t="shared" si="86"/>
        <v>0</v>
      </c>
      <c r="AY298" s="32"/>
      <c r="AZ298" s="32"/>
      <c r="BA298" s="423" t="str">
        <f t="shared" si="87"/>
        <v xml:space="preserve"> </v>
      </c>
    </row>
    <row r="299" spans="1:53" s="339" customFormat="1" ht="15" x14ac:dyDescent="0.2">
      <c r="A299" s="32"/>
      <c r="B299" s="32"/>
      <c r="C299" s="410">
        <f t="shared" si="88"/>
        <v>278</v>
      </c>
      <c r="D299" s="424"/>
      <c r="E299" s="424"/>
      <c r="F299" s="424"/>
      <c r="G299" s="410"/>
      <c r="H299" s="410"/>
      <c r="I299" s="413" t="str">
        <f t="shared" si="72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73"/>
        <v>-</v>
      </c>
      <c r="M299" s="425"/>
      <c r="N299" s="425"/>
      <c r="O299" s="160" t="str">
        <f t="shared" si="74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75"/>
        <v>OK</v>
      </c>
      <c r="AI299" s="22">
        <f t="shared" si="76"/>
        <v>0</v>
      </c>
      <c r="AJ299" s="22">
        <f t="shared" si="77"/>
        <v>0</v>
      </c>
      <c r="AK299" s="22">
        <f t="shared" si="78"/>
        <v>0</v>
      </c>
      <c r="AL299" s="22">
        <f t="shared" si="79"/>
        <v>0</v>
      </c>
      <c r="AM299" s="22">
        <f t="shared" si="80"/>
        <v>0</v>
      </c>
      <c r="AN299" s="22">
        <f t="shared" si="81"/>
        <v>0</v>
      </c>
      <c r="AO299" s="418" t="b">
        <f t="shared" si="82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83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84"/>
        <v>0</v>
      </c>
      <c r="AW299" s="67">
        <f t="shared" si="85"/>
        <v>0</v>
      </c>
      <c r="AX299" s="397">
        <f t="shared" si="86"/>
        <v>0</v>
      </c>
      <c r="AY299" s="32"/>
      <c r="AZ299" s="32"/>
      <c r="BA299" s="423" t="str">
        <f t="shared" si="87"/>
        <v xml:space="preserve"> </v>
      </c>
    </row>
    <row r="300" spans="1:53" s="339" customFormat="1" ht="15" x14ac:dyDescent="0.2">
      <c r="A300" s="32"/>
      <c r="B300" s="32"/>
      <c r="C300" s="410">
        <f t="shared" si="88"/>
        <v>279</v>
      </c>
      <c r="D300" s="424"/>
      <c r="E300" s="424"/>
      <c r="F300" s="424"/>
      <c r="G300" s="410"/>
      <c r="H300" s="410"/>
      <c r="I300" s="413" t="str">
        <f t="shared" si="72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73"/>
        <v>-</v>
      </c>
      <c r="M300" s="425"/>
      <c r="N300" s="425"/>
      <c r="O300" s="160" t="str">
        <f t="shared" si="74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75"/>
        <v>OK</v>
      </c>
      <c r="AI300" s="22">
        <f t="shared" si="76"/>
        <v>0</v>
      </c>
      <c r="AJ300" s="22">
        <f t="shared" si="77"/>
        <v>0</v>
      </c>
      <c r="AK300" s="22">
        <f t="shared" si="78"/>
        <v>0</v>
      </c>
      <c r="AL300" s="22">
        <f t="shared" si="79"/>
        <v>0</v>
      </c>
      <c r="AM300" s="22">
        <f t="shared" si="80"/>
        <v>0</v>
      </c>
      <c r="AN300" s="22">
        <f t="shared" si="81"/>
        <v>0</v>
      </c>
      <c r="AO300" s="418" t="b">
        <f t="shared" si="82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83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84"/>
        <v>0</v>
      </c>
      <c r="AW300" s="67">
        <f t="shared" si="85"/>
        <v>0</v>
      </c>
      <c r="AX300" s="397">
        <f t="shared" si="86"/>
        <v>0</v>
      </c>
      <c r="AY300" s="32"/>
      <c r="AZ300" s="32"/>
      <c r="BA300" s="423" t="str">
        <f t="shared" si="87"/>
        <v xml:space="preserve"> </v>
      </c>
    </row>
    <row r="301" spans="1:53" s="339" customFormat="1" ht="15" x14ac:dyDescent="0.2">
      <c r="A301" s="32"/>
      <c r="B301" s="32"/>
      <c r="C301" s="410">
        <f t="shared" si="88"/>
        <v>280</v>
      </c>
      <c r="D301" s="424"/>
      <c r="E301" s="424"/>
      <c r="F301" s="424"/>
      <c r="G301" s="410"/>
      <c r="H301" s="410"/>
      <c r="I301" s="413" t="str">
        <f t="shared" si="72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73"/>
        <v>-</v>
      </c>
      <c r="M301" s="425"/>
      <c r="N301" s="425"/>
      <c r="O301" s="160" t="str">
        <f t="shared" si="74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75"/>
        <v>OK</v>
      </c>
      <c r="AI301" s="22">
        <f t="shared" si="76"/>
        <v>0</v>
      </c>
      <c r="AJ301" s="22">
        <f t="shared" si="77"/>
        <v>0</v>
      </c>
      <c r="AK301" s="22">
        <f t="shared" si="78"/>
        <v>0</v>
      </c>
      <c r="AL301" s="22">
        <f t="shared" si="79"/>
        <v>0</v>
      </c>
      <c r="AM301" s="22">
        <f t="shared" si="80"/>
        <v>0</v>
      </c>
      <c r="AN301" s="22">
        <f t="shared" si="81"/>
        <v>0</v>
      </c>
      <c r="AO301" s="418" t="b">
        <f t="shared" si="82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83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84"/>
        <v>0</v>
      </c>
      <c r="AW301" s="67">
        <f t="shared" si="85"/>
        <v>0</v>
      </c>
      <c r="AX301" s="397">
        <f t="shared" si="86"/>
        <v>0</v>
      </c>
      <c r="AY301" s="32"/>
      <c r="AZ301" s="32"/>
      <c r="BA301" s="423" t="str">
        <f t="shared" si="87"/>
        <v xml:space="preserve"> </v>
      </c>
    </row>
    <row r="302" spans="1:53" s="339" customFormat="1" ht="15" x14ac:dyDescent="0.2">
      <c r="A302" s="32"/>
      <c r="B302" s="32"/>
      <c r="C302" s="410">
        <f t="shared" si="88"/>
        <v>281</v>
      </c>
      <c r="D302" s="424"/>
      <c r="E302" s="424"/>
      <c r="F302" s="424"/>
      <c r="G302" s="410"/>
      <c r="H302" s="410"/>
      <c r="I302" s="413" t="str">
        <f t="shared" si="72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73"/>
        <v>-</v>
      </c>
      <c r="M302" s="425"/>
      <c r="N302" s="425"/>
      <c r="O302" s="160" t="str">
        <f t="shared" si="74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75"/>
        <v>OK</v>
      </c>
      <c r="AI302" s="22">
        <f t="shared" si="76"/>
        <v>0</v>
      </c>
      <c r="AJ302" s="22">
        <f t="shared" si="77"/>
        <v>0</v>
      </c>
      <c r="AK302" s="22">
        <f t="shared" si="78"/>
        <v>0</v>
      </c>
      <c r="AL302" s="22">
        <f t="shared" si="79"/>
        <v>0</v>
      </c>
      <c r="AM302" s="22">
        <f t="shared" si="80"/>
        <v>0</v>
      </c>
      <c r="AN302" s="22">
        <f t="shared" si="81"/>
        <v>0</v>
      </c>
      <c r="AO302" s="418" t="b">
        <f t="shared" si="82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83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84"/>
        <v>0</v>
      </c>
      <c r="AW302" s="67">
        <f t="shared" si="85"/>
        <v>0</v>
      </c>
      <c r="AX302" s="397">
        <f t="shared" si="86"/>
        <v>0</v>
      </c>
      <c r="AY302" s="32"/>
      <c r="AZ302" s="32"/>
      <c r="BA302" s="423" t="str">
        <f t="shared" si="87"/>
        <v xml:space="preserve"> </v>
      </c>
    </row>
    <row r="303" spans="1:53" s="339" customFormat="1" ht="15" x14ac:dyDescent="0.2">
      <c r="A303" s="32"/>
      <c r="B303" s="32"/>
      <c r="C303" s="410">
        <f t="shared" si="88"/>
        <v>282</v>
      </c>
      <c r="D303" s="424"/>
      <c r="E303" s="424"/>
      <c r="F303" s="424"/>
      <c r="G303" s="410"/>
      <c r="H303" s="410"/>
      <c r="I303" s="413" t="str">
        <f t="shared" si="72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73"/>
        <v>-</v>
      </c>
      <c r="M303" s="425"/>
      <c r="N303" s="425"/>
      <c r="O303" s="160" t="str">
        <f t="shared" si="74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75"/>
        <v>OK</v>
      </c>
      <c r="AI303" s="22">
        <f t="shared" si="76"/>
        <v>0</v>
      </c>
      <c r="AJ303" s="22">
        <f t="shared" si="77"/>
        <v>0</v>
      </c>
      <c r="AK303" s="22">
        <f t="shared" si="78"/>
        <v>0</v>
      </c>
      <c r="AL303" s="22">
        <f t="shared" si="79"/>
        <v>0</v>
      </c>
      <c r="AM303" s="22">
        <f t="shared" si="80"/>
        <v>0</v>
      </c>
      <c r="AN303" s="22">
        <f t="shared" si="81"/>
        <v>0</v>
      </c>
      <c r="AO303" s="418" t="b">
        <f t="shared" si="82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83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84"/>
        <v>0</v>
      </c>
      <c r="AW303" s="67">
        <f t="shared" si="85"/>
        <v>0</v>
      </c>
      <c r="AX303" s="397">
        <f t="shared" si="86"/>
        <v>0</v>
      </c>
      <c r="AY303" s="32"/>
      <c r="AZ303" s="32"/>
      <c r="BA303" s="423" t="str">
        <f t="shared" si="87"/>
        <v xml:space="preserve"> </v>
      </c>
    </row>
    <row r="304" spans="1:53" s="339" customFormat="1" ht="15" x14ac:dyDescent="0.2">
      <c r="A304" s="32"/>
      <c r="B304" s="32"/>
      <c r="C304" s="410">
        <f t="shared" si="88"/>
        <v>283</v>
      </c>
      <c r="D304" s="424"/>
      <c r="E304" s="424"/>
      <c r="F304" s="424"/>
      <c r="G304" s="410"/>
      <c r="H304" s="410"/>
      <c r="I304" s="413" t="str">
        <f t="shared" si="72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73"/>
        <v>-</v>
      </c>
      <c r="M304" s="425"/>
      <c r="N304" s="425"/>
      <c r="O304" s="160" t="str">
        <f t="shared" si="74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75"/>
        <v>OK</v>
      </c>
      <c r="AI304" s="22">
        <f t="shared" si="76"/>
        <v>0</v>
      </c>
      <c r="AJ304" s="22">
        <f t="shared" si="77"/>
        <v>0</v>
      </c>
      <c r="AK304" s="22">
        <f t="shared" si="78"/>
        <v>0</v>
      </c>
      <c r="AL304" s="22">
        <f t="shared" si="79"/>
        <v>0</v>
      </c>
      <c r="AM304" s="22">
        <f t="shared" si="80"/>
        <v>0</v>
      </c>
      <c r="AN304" s="22">
        <f t="shared" si="81"/>
        <v>0</v>
      </c>
      <c r="AO304" s="418" t="b">
        <f t="shared" si="82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83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84"/>
        <v>0</v>
      </c>
      <c r="AW304" s="67">
        <f t="shared" si="85"/>
        <v>0</v>
      </c>
      <c r="AX304" s="397">
        <f t="shared" si="86"/>
        <v>0</v>
      </c>
      <c r="AY304" s="32"/>
      <c r="AZ304" s="32"/>
      <c r="BA304" s="423" t="str">
        <f t="shared" si="87"/>
        <v xml:space="preserve"> </v>
      </c>
    </row>
    <row r="305" spans="1:53" s="339" customFormat="1" ht="15" x14ac:dyDescent="0.2">
      <c r="A305" s="32"/>
      <c r="B305" s="32"/>
      <c r="C305" s="410">
        <f t="shared" si="88"/>
        <v>284</v>
      </c>
      <c r="D305" s="424"/>
      <c r="E305" s="424"/>
      <c r="F305" s="424"/>
      <c r="G305" s="410"/>
      <c r="H305" s="410"/>
      <c r="I305" s="413" t="str">
        <f t="shared" ref="I305:I351" si="89">IF(K305="s",A305*B305,"-")</f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ref="L305:L351" si="90">IF(K305="s",AT305,AP305)</f>
        <v>-</v>
      </c>
      <c r="M305" s="425"/>
      <c r="N305" s="425"/>
      <c r="O305" s="160" t="str">
        <f t="shared" ref="O305:O351" si="91">IF(K305="S",IF(D305&lt;E305,E305,D305),"-")</f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ref="AH305:AH351" si="92">IF(F305&gt;(A305*12),"error","OK")</f>
        <v>OK</v>
      </c>
      <c r="AI305" s="22">
        <f t="shared" ref="AI305:AI351" si="93">IF(O305="-",0,IF(O305&gt;7.999,1,0))</f>
        <v>0</v>
      </c>
      <c r="AJ305" s="22">
        <f t="shared" ref="AJ305:AJ351" si="94">IF(O305&lt;8,IF(O305&gt;3.999,1,0),0)</f>
        <v>0</v>
      </c>
      <c r="AK305" s="22">
        <f t="shared" ref="AK305:AK351" si="95">IF(O305&lt;4,IF(O305&gt;0,1,0),0)</f>
        <v>0</v>
      </c>
      <c r="AL305" s="22">
        <f t="shared" ref="AL305:AL351" si="96">IF(K305="S",1,0)</f>
        <v>0</v>
      </c>
      <c r="AM305" s="22">
        <f t="shared" ref="AM305:AM351" si="97">IF(K305="C",1,0)</f>
        <v>0</v>
      </c>
      <c r="AN305" s="22">
        <f t="shared" ref="AN305:AN351" si="98">IF(K305="c",F305/12,0)</f>
        <v>0</v>
      </c>
      <c r="AO305" s="418" t="b">
        <f t="shared" ref="AO305:AO351" si="99">IF(K305="s",IF(A305&gt;B305,A305,B305))</f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ref="AR305:AR351" si="100">IF(K305="s",J305,"-")</f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84"/>
        <v>0</v>
      </c>
      <c r="AW305" s="67">
        <f t="shared" si="85"/>
        <v>0</v>
      </c>
      <c r="AX305" s="397">
        <f t="shared" si="86"/>
        <v>0</v>
      </c>
      <c r="AY305" s="32"/>
      <c r="AZ305" s="32"/>
      <c r="BA305" s="423" t="str">
        <f t="shared" si="87"/>
        <v xml:space="preserve"> </v>
      </c>
    </row>
    <row r="306" spans="1:53" s="339" customFormat="1" ht="15" x14ac:dyDescent="0.2">
      <c r="A306" s="32"/>
      <c r="B306" s="32"/>
      <c r="C306" s="410">
        <f t="shared" si="88"/>
        <v>285</v>
      </c>
      <c r="D306" s="424"/>
      <c r="E306" s="424"/>
      <c r="F306" s="424"/>
      <c r="G306" s="410"/>
      <c r="H306" s="410"/>
      <c r="I306" s="413" t="str">
        <f t="shared" si="89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90"/>
        <v>-</v>
      </c>
      <c r="M306" s="425"/>
      <c r="N306" s="425"/>
      <c r="O306" s="160" t="str">
        <f t="shared" si="91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92"/>
        <v>OK</v>
      </c>
      <c r="AI306" s="22">
        <f t="shared" si="93"/>
        <v>0</v>
      </c>
      <c r="AJ306" s="22">
        <f t="shared" si="94"/>
        <v>0</v>
      </c>
      <c r="AK306" s="22">
        <f t="shared" si="95"/>
        <v>0</v>
      </c>
      <c r="AL306" s="22">
        <f t="shared" si="96"/>
        <v>0</v>
      </c>
      <c r="AM306" s="22">
        <f t="shared" si="97"/>
        <v>0</v>
      </c>
      <c r="AN306" s="22">
        <f t="shared" si="98"/>
        <v>0</v>
      </c>
      <c r="AO306" s="418" t="b">
        <f t="shared" si="99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100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ref="AV306:AV351" si="101">IF(AI306=1,AT306,0)</f>
        <v>0</v>
      </c>
      <c r="AW306" s="67">
        <f t="shared" ref="AW306:AW351" si="102">IF(AJ306=1,AT306,0)</f>
        <v>0</v>
      </c>
      <c r="AX306" s="397">
        <f t="shared" ref="AX306:AX351" si="103">IF(AK306=1,AT306,0)</f>
        <v>0</v>
      </c>
      <c r="AY306" s="32"/>
      <c r="AZ306" s="32"/>
      <c r="BA306" s="423" t="str">
        <f t="shared" ref="BA306:BA351" si="104">IF(BB306="s",(AV306+AW306)/16*AX306/12," ")</f>
        <v xml:space="preserve"> </v>
      </c>
    </row>
    <row r="307" spans="1:53" s="339" customFormat="1" ht="15" x14ac:dyDescent="0.2">
      <c r="A307" s="32"/>
      <c r="B307" s="32"/>
      <c r="C307" s="410">
        <f t="shared" ref="C307:C351" si="105">C306+1</f>
        <v>286</v>
      </c>
      <c r="D307" s="424"/>
      <c r="E307" s="424"/>
      <c r="F307" s="424"/>
      <c r="G307" s="410"/>
      <c r="H307" s="410"/>
      <c r="I307" s="413" t="str">
        <f t="shared" si="89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90"/>
        <v>-</v>
      </c>
      <c r="M307" s="425"/>
      <c r="N307" s="425"/>
      <c r="O307" s="160" t="str">
        <f t="shared" si="91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92"/>
        <v>OK</v>
      </c>
      <c r="AI307" s="22">
        <f t="shared" si="93"/>
        <v>0</v>
      </c>
      <c r="AJ307" s="22">
        <f t="shared" si="94"/>
        <v>0</v>
      </c>
      <c r="AK307" s="22">
        <f t="shared" si="95"/>
        <v>0</v>
      </c>
      <c r="AL307" s="22">
        <f t="shared" si="96"/>
        <v>0</v>
      </c>
      <c r="AM307" s="22">
        <f t="shared" si="97"/>
        <v>0</v>
      </c>
      <c r="AN307" s="22">
        <f t="shared" si="98"/>
        <v>0</v>
      </c>
      <c r="AO307" s="418" t="b">
        <f t="shared" si="99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100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101"/>
        <v>0</v>
      </c>
      <c r="AW307" s="67">
        <f t="shared" si="102"/>
        <v>0</v>
      </c>
      <c r="AX307" s="397">
        <f t="shared" si="103"/>
        <v>0</v>
      </c>
      <c r="AY307" s="32"/>
      <c r="AZ307" s="32"/>
      <c r="BA307" s="423" t="str">
        <f t="shared" si="104"/>
        <v xml:space="preserve"> </v>
      </c>
    </row>
    <row r="308" spans="1:53" s="339" customFormat="1" ht="15" x14ac:dyDescent="0.2">
      <c r="A308" s="32"/>
      <c r="B308" s="32"/>
      <c r="C308" s="410">
        <f t="shared" si="105"/>
        <v>287</v>
      </c>
      <c r="D308" s="424"/>
      <c r="E308" s="424"/>
      <c r="F308" s="424"/>
      <c r="G308" s="410"/>
      <c r="H308" s="410"/>
      <c r="I308" s="413" t="str">
        <f t="shared" si="89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90"/>
        <v>-</v>
      </c>
      <c r="M308" s="425"/>
      <c r="N308" s="425"/>
      <c r="O308" s="160" t="str">
        <f t="shared" si="91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92"/>
        <v>OK</v>
      </c>
      <c r="AI308" s="22">
        <f t="shared" si="93"/>
        <v>0</v>
      </c>
      <c r="AJ308" s="22">
        <f t="shared" si="94"/>
        <v>0</v>
      </c>
      <c r="AK308" s="22">
        <f t="shared" si="95"/>
        <v>0</v>
      </c>
      <c r="AL308" s="22">
        <f t="shared" si="96"/>
        <v>0</v>
      </c>
      <c r="AM308" s="22">
        <f t="shared" si="97"/>
        <v>0</v>
      </c>
      <c r="AN308" s="22">
        <f t="shared" si="98"/>
        <v>0</v>
      </c>
      <c r="AO308" s="418" t="b">
        <f t="shared" si="99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100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101"/>
        <v>0</v>
      </c>
      <c r="AW308" s="67">
        <f t="shared" si="102"/>
        <v>0</v>
      </c>
      <c r="AX308" s="397">
        <f t="shared" si="103"/>
        <v>0</v>
      </c>
      <c r="AY308" s="32"/>
      <c r="AZ308" s="32"/>
      <c r="BA308" s="423" t="str">
        <f t="shared" si="104"/>
        <v xml:space="preserve"> </v>
      </c>
    </row>
    <row r="309" spans="1:53" s="339" customFormat="1" ht="15" x14ac:dyDescent="0.2">
      <c r="A309" s="32"/>
      <c r="B309" s="32"/>
      <c r="C309" s="410">
        <f t="shared" si="105"/>
        <v>288</v>
      </c>
      <c r="D309" s="424"/>
      <c r="E309" s="424"/>
      <c r="F309" s="424"/>
      <c r="G309" s="410"/>
      <c r="H309" s="410"/>
      <c r="I309" s="413" t="str">
        <f t="shared" si="89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90"/>
        <v>-</v>
      </c>
      <c r="M309" s="425"/>
      <c r="N309" s="425"/>
      <c r="O309" s="160" t="str">
        <f t="shared" si="91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92"/>
        <v>OK</v>
      </c>
      <c r="AI309" s="22">
        <f t="shared" si="93"/>
        <v>0</v>
      </c>
      <c r="AJ309" s="22">
        <f t="shared" si="94"/>
        <v>0</v>
      </c>
      <c r="AK309" s="22">
        <f t="shared" si="95"/>
        <v>0</v>
      </c>
      <c r="AL309" s="22">
        <f t="shared" si="96"/>
        <v>0</v>
      </c>
      <c r="AM309" s="22">
        <f t="shared" si="97"/>
        <v>0</v>
      </c>
      <c r="AN309" s="22">
        <f t="shared" si="98"/>
        <v>0</v>
      </c>
      <c r="AO309" s="418" t="b">
        <f t="shared" si="99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100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101"/>
        <v>0</v>
      </c>
      <c r="AW309" s="67">
        <f t="shared" si="102"/>
        <v>0</v>
      </c>
      <c r="AX309" s="397">
        <f t="shared" si="103"/>
        <v>0</v>
      </c>
      <c r="AY309" s="32"/>
      <c r="AZ309" s="32"/>
      <c r="BA309" s="423" t="str">
        <f t="shared" si="104"/>
        <v xml:space="preserve"> </v>
      </c>
    </row>
    <row r="310" spans="1:53" s="339" customFormat="1" ht="15" x14ac:dyDescent="0.2">
      <c r="A310" s="32"/>
      <c r="B310" s="32"/>
      <c r="C310" s="410">
        <f t="shared" si="105"/>
        <v>289</v>
      </c>
      <c r="D310" s="424"/>
      <c r="E310" s="424"/>
      <c r="F310" s="424"/>
      <c r="G310" s="410"/>
      <c r="H310" s="410"/>
      <c r="I310" s="413" t="str">
        <f t="shared" si="89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90"/>
        <v>-</v>
      </c>
      <c r="M310" s="425"/>
      <c r="N310" s="425"/>
      <c r="O310" s="160" t="str">
        <f t="shared" si="91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92"/>
        <v>OK</v>
      </c>
      <c r="AI310" s="22">
        <f t="shared" si="93"/>
        <v>0</v>
      </c>
      <c r="AJ310" s="22">
        <f t="shared" si="94"/>
        <v>0</v>
      </c>
      <c r="AK310" s="22">
        <f t="shared" si="95"/>
        <v>0</v>
      </c>
      <c r="AL310" s="22">
        <f t="shared" si="96"/>
        <v>0</v>
      </c>
      <c r="AM310" s="22">
        <f t="shared" si="97"/>
        <v>0</v>
      </c>
      <c r="AN310" s="22">
        <f t="shared" si="98"/>
        <v>0</v>
      </c>
      <c r="AO310" s="418" t="b">
        <f t="shared" si="99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100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101"/>
        <v>0</v>
      </c>
      <c r="AW310" s="67">
        <f t="shared" si="102"/>
        <v>0</v>
      </c>
      <c r="AX310" s="397">
        <f t="shared" si="103"/>
        <v>0</v>
      </c>
      <c r="AY310" s="32"/>
      <c r="AZ310" s="32"/>
      <c r="BA310" s="423" t="str">
        <f t="shared" si="104"/>
        <v xml:space="preserve"> </v>
      </c>
    </row>
    <row r="311" spans="1:53" s="339" customFormat="1" ht="15" x14ac:dyDescent="0.2">
      <c r="A311" s="32"/>
      <c r="B311" s="32"/>
      <c r="C311" s="410">
        <f t="shared" si="105"/>
        <v>290</v>
      </c>
      <c r="D311" s="424"/>
      <c r="E311" s="424"/>
      <c r="F311" s="424"/>
      <c r="G311" s="410"/>
      <c r="H311" s="410"/>
      <c r="I311" s="413" t="str">
        <f t="shared" si="89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90"/>
        <v>-</v>
      </c>
      <c r="M311" s="425"/>
      <c r="N311" s="425"/>
      <c r="O311" s="160" t="str">
        <f t="shared" si="91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92"/>
        <v>OK</v>
      </c>
      <c r="AI311" s="22">
        <f t="shared" si="93"/>
        <v>0</v>
      </c>
      <c r="AJ311" s="22">
        <f t="shared" si="94"/>
        <v>0</v>
      </c>
      <c r="AK311" s="22">
        <f t="shared" si="95"/>
        <v>0</v>
      </c>
      <c r="AL311" s="22">
        <f t="shared" si="96"/>
        <v>0</v>
      </c>
      <c r="AM311" s="22">
        <f t="shared" si="97"/>
        <v>0</v>
      </c>
      <c r="AN311" s="22">
        <f t="shared" si="98"/>
        <v>0</v>
      </c>
      <c r="AO311" s="418" t="b">
        <f t="shared" si="99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100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101"/>
        <v>0</v>
      </c>
      <c r="AW311" s="67">
        <f t="shared" si="102"/>
        <v>0</v>
      </c>
      <c r="AX311" s="397">
        <f t="shared" si="103"/>
        <v>0</v>
      </c>
      <c r="AY311" s="32"/>
      <c r="AZ311" s="32"/>
      <c r="BA311" s="423" t="str">
        <f t="shared" si="104"/>
        <v xml:space="preserve"> </v>
      </c>
    </row>
    <row r="312" spans="1:53" s="339" customFormat="1" ht="15" x14ac:dyDescent="0.2">
      <c r="A312" s="32"/>
      <c r="B312" s="32"/>
      <c r="C312" s="410">
        <f t="shared" si="105"/>
        <v>291</v>
      </c>
      <c r="D312" s="424"/>
      <c r="E312" s="424"/>
      <c r="F312" s="424"/>
      <c r="G312" s="410"/>
      <c r="H312" s="410"/>
      <c r="I312" s="413" t="str">
        <f t="shared" si="89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90"/>
        <v>-</v>
      </c>
      <c r="M312" s="425"/>
      <c r="N312" s="425"/>
      <c r="O312" s="160" t="str">
        <f t="shared" si="91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92"/>
        <v>OK</v>
      </c>
      <c r="AI312" s="22">
        <f t="shared" si="93"/>
        <v>0</v>
      </c>
      <c r="AJ312" s="22">
        <f t="shared" si="94"/>
        <v>0</v>
      </c>
      <c r="AK312" s="22">
        <f t="shared" si="95"/>
        <v>0</v>
      </c>
      <c r="AL312" s="22">
        <f t="shared" si="96"/>
        <v>0</v>
      </c>
      <c r="AM312" s="22">
        <f t="shared" si="97"/>
        <v>0</v>
      </c>
      <c r="AN312" s="22">
        <f t="shared" si="98"/>
        <v>0</v>
      </c>
      <c r="AO312" s="418" t="b">
        <f t="shared" si="99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100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101"/>
        <v>0</v>
      </c>
      <c r="AW312" s="67">
        <f t="shared" si="102"/>
        <v>0</v>
      </c>
      <c r="AX312" s="397">
        <f t="shared" si="103"/>
        <v>0</v>
      </c>
      <c r="AY312" s="32"/>
      <c r="AZ312" s="32"/>
      <c r="BA312" s="423" t="str">
        <f t="shared" si="104"/>
        <v xml:space="preserve"> </v>
      </c>
    </row>
    <row r="313" spans="1:53" s="339" customFormat="1" ht="15" x14ac:dyDescent="0.2">
      <c r="A313" s="32"/>
      <c r="B313" s="32"/>
      <c r="C313" s="410">
        <f t="shared" si="105"/>
        <v>292</v>
      </c>
      <c r="D313" s="424"/>
      <c r="E313" s="424"/>
      <c r="F313" s="424"/>
      <c r="G313" s="410"/>
      <c r="H313" s="410"/>
      <c r="I313" s="413" t="str">
        <f t="shared" si="89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90"/>
        <v>-</v>
      </c>
      <c r="M313" s="425"/>
      <c r="N313" s="425"/>
      <c r="O313" s="160" t="str">
        <f t="shared" si="91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92"/>
        <v>OK</v>
      </c>
      <c r="AI313" s="22">
        <f t="shared" si="93"/>
        <v>0</v>
      </c>
      <c r="AJ313" s="22">
        <f t="shared" si="94"/>
        <v>0</v>
      </c>
      <c r="AK313" s="22">
        <f t="shared" si="95"/>
        <v>0</v>
      </c>
      <c r="AL313" s="22">
        <f t="shared" si="96"/>
        <v>0</v>
      </c>
      <c r="AM313" s="22">
        <f t="shared" si="97"/>
        <v>0</v>
      </c>
      <c r="AN313" s="22">
        <f t="shared" si="98"/>
        <v>0</v>
      </c>
      <c r="AO313" s="418" t="b">
        <f t="shared" si="99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100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101"/>
        <v>0</v>
      </c>
      <c r="AW313" s="67">
        <f t="shared" si="102"/>
        <v>0</v>
      </c>
      <c r="AX313" s="397">
        <f t="shared" si="103"/>
        <v>0</v>
      </c>
      <c r="AY313" s="32"/>
      <c r="AZ313" s="32"/>
      <c r="BA313" s="423" t="str">
        <f t="shared" si="104"/>
        <v xml:space="preserve"> </v>
      </c>
    </row>
    <row r="314" spans="1:53" s="339" customFormat="1" ht="15" x14ac:dyDescent="0.2">
      <c r="A314" s="32"/>
      <c r="B314" s="32"/>
      <c r="C314" s="410">
        <f t="shared" si="105"/>
        <v>293</v>
      </c>
      <c r="D314" s="424"/>
      <c r="E314" s="424"/>
      <c r="F314" s="424"/>
      <c r="G314" s="410"/>
      <c r="H314" s="410"/>
      <c r="I314" s="413" t="str">
        <f t="shared" si="89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90"/>
        <v>-</v>
      </c>
      <c r="M314" s="425"/>
      <c r="N314" s="425"/>
      <c r="O314" s="160" t="str">
        <f t="shared" si="91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92"/>
        <v>OK</v>
      </c>
      <c r="AI314" s="22">
        <f t="shared" si="93"/>
        <v>0</v>
      </c>
      <c r="AJ314" s="22">
        <f t="shared" si="94"/>
        <v>0</v>
      </c>
      <c r="AK314" s="22">
        <f t="shared" si="95"/>
        <v>0</v>
      </c>
      <c r="AL314" s="22">
        <f t="shared" si="96"/>
        <v>0</v>
      </c>
      <c r="AM314" s="22">
        <f t="shared" si="97"/>
        <v>0</v>
      </c>
      <c r="AN314" s="22">
        <f t="shared" si="98"/>
        <v>0</v>
      </c>
      <c r="AO314" s="418" t="b">
        <f t="shared" si="99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100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101"/>
        <v>0</v>
      </c>
      <c r="AW314" s="67">
        <f t="shared" si="102"/>
        <v>0</v>
      </c>
      <c r="AX314" s="397">
        <f t="shared" si="103"/>
        <v>0</v>
      </c>
      <c r="AY314" s="32"/>
      <c r="AZ314" s="32"/>
      <c r="BA314" s="423" t="str">
        <f t="shared" si="104"/>
        <v xml:space="preserve"> </v>
      </c>
    </row>
    <row r="315" spans="1:53" s="339" customFormat="1" ht="15" x14ac:dyDescent="0.2">
      <c r="A315" s="32"/>
      <c r="B315" s="32"/>
      <c r="C315" s="410">
        <f t="shared" si="105"/>
        <v>294</v>
      </c>
      <c r="D315" s="424"/>
      <c r="E315" s="424"/>
      <c r="F315" s="424"/>
      <c r="G315" s="410"/>
      <c r="H315" s="410"/>
      <c r="I315" s="413" t="str">
        <f t="shared" si="89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90"/>
        <v>-</v>
      </c>
      <c r="M315" s="425"/>
      <c r="N315" s="425"/>
      <c r="O315" s="160" t="str">
        <f t="shared" si="91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92"/>
        <v>OK</v>
      </c>
      <c r="AI315" s="22">
        <f t="shared" si="93"/>
        <v>0</v>
      </c>
      <c r="AJ315" s="22">
        <f t="shared" si="94"/>
        <v>0</v>
      </c>
      <c r="AK315" s="22">
        <f t="shared" si="95"/>
        <v>0</v>
      </c>
      <c r="AL315" s="22">
        <f t="shared" si="96"/>
        <v>0</v>
      </c>
      <c r="AM315" s="22">
        <f t="shared" si="97"/>
        <v>0</v>
      </c>
      <c r="AN315" s="22">
        <f t="shared" si="98"/>
        <v>0</v>
      </c>
      <c r="AO315" s="418" t="b">
        <f t="shared" si="99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100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101"/>
        <v>0</v>
      </c>
      <c r="AW315" s="67">
        <f t="shared" si="102"/>
        <v>0</v>
      </c>
      <c r="AX315" s="397">
        <f t="shared" si="103"/>
        <v>0</v>
      </c>
      <c r="AY315" s="32"/>
      <c r="AZ315" s="32"/>
      <c r="BA315" s="423" t="str">
        <f t="shared" si="104"/>
        <v xml:space="preserve"> </v>
      </c>
    </row>
    <row r="316" spans="1:53" s="339" customFormat="1" ht="15" x14ac:dyDescent="0.2">
      <c r="A316" s="32"/>
      <c r="B316" s="32"/>
      <c r="C316" s="410">
        <f t="shared" si="105"/>
        <v>295</v>
      </c>
      <c r="D316" s="424"/>
      <c r="E316" s="424"/>
      <c r="F316" s="424"/>
      <c r="G316" s="410"/>
      <c r="H316" s="410"/>
      <c r="I316" s="413" t="str">
        <f t="shared" si="89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90"/>
        <v>-</v>
      </c>
      <c r="M316" s="425"/>
      <c r="N316" s="425"/>
      <c r="O316" s="160" t="str">
        <f t="shared" si="91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92"/>
        <v>OK</v>
      </c>
      <c r="AI316" s="22">
        <f t="shared" si="93"/>
        <v>0</v>
      </c>
      <c r="AJ316" s="22">
        <f t="shared" si="94"/>
        <v>0</v>
      </c>
      <c r="AK316" s="22">
        <f t="shared" si="95"/>
        <v>0</v>
      </c>
      <c r="AL316" s="22">
        <f t="shared" si="96"/>
        <v>0</v>
      </c>
      <c r="AM316" s="22">
        <f t="shared" si="97"/>
        <v>0</v>
      </c>
      <c r="AN316" s="22">
        <f t="shared" si="98"/>
        <v>0</v>
      </c>
      <c r="AO316" s="418" t="b">
        <f t="shared" si="99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100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101"/>
        <v>0</v>
      </c>
      <c r="AW316" s="67">
        <f t="shared" si="102"/>
        <v>0</v>
      </c>
      <c r="AX316" s="397">
        <f t="shared" si="103"/>
        <v>0</v>
      </c>
      <c r="AY316" s="32"/>
      <c r="AZ316" s="32"/>
      <c r="BA316" s="423" t="str">
        <f t="shared" si="104"/>
        <v xml:space="preserve"> </v>
      </c>
    </row>
    <row r="317" spans="1:53" s="339" customFormat="1" ht="15" x14ac:dyDescent="0.2">
      <c r="A317" s="32"/>
      <c r="B317" s="32"/>
      <c r="C317" s="410">
        <f t="shared" si="105"/>
        <v>296</v>
      </c>
      <c r="D317" s="424"/>
      <c r="E317" s="424"/>
      <c r="F317" s="424"/>
      <c r="G317" s="410"/>
      <c r="H317" s="410"/>
      <c r="I317" s="413" t="str">
        <f t="shared" si="89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90"/>
        <v>-</v>
      </c>
      <c r="M317" s="425"/>
      <c r="N317" s="425"/>
      <c r="O317" s="160" t="str">
        <f t="shared" si="91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92"/>
        <v>OK</v>
      </c>
      <c r="AI317" s="22">
        <f t="shared" si="93"/>
        <v>0</v>
      </c>
      <c r="AJ317" s="22">
        <f t="shared" si="94"/>
        <v>0</v>
      </c>
      <c r="AK317" s="22">
        <f t="shared" si="95"/>
        <v>0</v>
      </c>
      <c r="AL317" s="22">
        <f t="shared" si="96"/>
        <v>0</v>
      </c>
      <c r="AM317" s="22">
        <f t="shared" si="97"/>
        <v>0</v>
      </c>
      <c r="AN317" s="22">
        <f t="shared" si="98"/>
        <v>0</v>
      </c>
      <c r="AO317" s="418" t="b">
        <f t="shared" si="99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100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101"/>
        <v>0</v>
      </c>
      <c r="AW317" s="67">
        <f t="shared" si="102"/>
        <v>0</v>
      </c>
      <c r="AX317" s="397">
        <f t="shared" si="103"/>
        <v>0</v>
      </c>
      <c r="AY317" s="32"/>
      <c r="AZ317" s="32"/>
      <c r="BA317" s="423" t="str">
        <f t="shared" si="104"/>
        <v xml:space="preserve"> </v>
      </c>
    </row>
    <row r="318" spans="1:53" s="339" customFormat="1" ht="15" x14ac:dyDescent="0.2">
      <c r="A318" s="32"/>
      <c r="B318" s="32"/>
      <c r="C318" s="410">
        <f t="shared" si="105"/>
        <v>297</v>
      </c>
      <c r="D318" s="424"/>
      <c r="E318" s="424"/>
      <c r="F318" s="424"/>
      <c r="G318" s="410"/>
      <c r="H318" s="410"/>
      <c r="I318" s="413" t="str">
        <f t="shared" si="89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90"/>
        <v>-</v>
      </c>
      <c r="M318" s="425"/>
      <c r="N318" s="425"/>
      <c r="O318" s="160" t="str">
        <f t="shared" si="91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92"/>
        <v>OK</v>
      </c>
      <c r="AI318" s="22">
        <f t="shared" si="93"/>
        <v>0</v>
      </c>
      <c r="AJ318" s="22">
        <f t="shared" si="94"/>
        <v>0</v>
      </c>
      <c r="AK318" s="22">
        <f t="shared" si="95"/>
        <v>0</v>
      </c>
      <c r="AL318" s="22">
        <f t="shared" si="96"/>
        <v>0</v>
      </c>
      <c r="AM318" s="22">
        <f t="shared" si="97"/>
        <v>0</v>
      </c>
      <c r="AN318" s="22">
        <f t="shared" si="98"/>
        <v>0</v>
      </c>
      <c r="AO318" s="418" t="b">
        <f t="shared" si="99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100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101"/>
        <v>0</v>
      </c>
      <c r="AW318" s="67">
        <f t="shared" si="102"/>
        <v>0</v>
      </c>
      <c r="AX318" s="397">
        <f t="shared" si="103"/>
        <v>0</v>
      </c>
      <c r="AY318" s="32"/>
      <c r="AZ318" s="32"/>
      <c r="BA318" s="423" t="str">
        <f t="shared" si="104"/>
        <v xml:space="preserve"> </v>
      </c>
    </row>
    <row r="319" spans="1:53" s="339" customFormat="1" ht="15" x14ac:dyDescent="0.2">
      <c r="A319" s="32"/>
      <c r="B319" s="32"/>
      <c r="C319" s="410">
        <f t="shared" si="105"/>
        <v>298</v>
      </c>
      <c r="D319" s="424"/>
      <c r="E319" s="424"/>
      <c r="F319" s="424"/>
      <c r="G319" s="410"/>
      <c r="H319" s="410"/>
      <c r="I319" s="413" t="str">
        <f t="shared" si="89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90"/>
        <v>-</v>
      </c>
      <c r="M319" s="425"/>
      <c r="N319" s="425"/>
      <c r="O319" s="160" t="str">
        <f t="shared" si="91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92"/>
        <v>OK</v>
      </c>
      <c r="AI319" s="22">
        <f t="shared" si="93"/>
        <v>0</v>
      </c>
      <c r="AJ319" s="22">
        <f t="shared" si="94"/>
        <v>0</v>
      </c>
      <c r="AK319" s="22">
        <f t="shared" si="95"/>
        <v>0</v>
      </c>
      <c r="AL319" s="22">
        <f t="shared" si="96"/>
        <v>0</v>
      </c>
      <c r="AM319" s="22">
        <f t="shared" si="97"/>
        <v>0</v>
      </c>
      <c r="AN319" s="22">
        <f t="shared" si="98"/>
        <v>0</v>
      </c>
      <c r="AO319" s="418" t="b">
        <f t="shared" si="99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100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101"/>
        <v>0</v>
      </c>
      <c r="AW319" s="67">
        <f t="shared" si="102"/>
        <v>0</v>
      </c>
      <c r="AX319" s="397">
        <f t="shared" si="103"/>
        <v>0</v>
      </c>
      <c r="AY319" s="32"/>
      <c r="AZ319" s="32"/>
      <c r="BA319" s="423" t="str">
        <f t="shared" si="104"/>
        <v xml:space="preserve"> </v>
      </c>
    </row>
    <row r="320" spans="1:53" s="339" customFormat="1" ht="15" x14ac:dyDescent="0.2">
      <c r="A320" s="32"/>
      <c r="B320" s="32"/>
      <c r="C320" s="410">
        <f t="shared" si="105"/>
        <v>299</v>
      </c>
      <c r="D320" s="424"/>
      <c r="E320" s="424"/>
      <c r="F320" s="424"/>
      <c r="G320" s="410"/>
      <c r="H320" s="410"/>
      <c r="I320" s="413" t="str">
        <f t="shared" si="89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90"/>
        <v>-</v>
      </c>
      <c r="M320" s="425"/>
      <c r="N320" s="425"/>
      <c r="O320" s="160" t="str">
        <f t="shared" si="91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92"/>
        <v>OK</v>
      </c>
      <c r="AI320" s="22">
        <f t="shared" si="93"/>
        <v>0</v>
      </c>
      <c r="AJ320" s="22">
        <f t="shared" si="94"/>
        <v>0</v>
      </c>
      <c r="AK320" s="22">
        <f t="shared" si="95"/>
        <v>0</v>
      </c>
      <c r="AL320" s="22">
        <f t="shared" si="96"/>
        <v>0</v>
      </c>
      <c r="AM320" s="22">
        <f t="shared" si="97"/>
        <v>0</v>
      </c>
      <c r="AN320" s="22">
        <f t="shared" si="98"/>
        <v>0</v>
      </c>
      <c r="AO320" s="418" t="b">
        <f t="shared" si="99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100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101"/>
        <v>0</v>
      </c>
      <c r="AW320" s="67">
        <f t="shared" si="102"/>
        <v>0</v>
      </c>
      <c r="AX320" s="397">
        <f t="shared" si="103"/>
        <v>0</v>
      </c>
      <c r="AY320" s="32"/>
      <c r="AZ320" s="32"/>
      <c r="BA320" s="423" t="str">
        <f t="shared" si="104"/>
        <v xml:space="preserve"> </v>
      </c>
    </row>
    <row r="321" spans="1:53" s="339" customFormat="1" ht="15" x14ac:dyDescent="0.2">
      <c r="A321" s="32"/>
      <c r="B321" s="32"/>
      <c r="C321" s="410">
        <f t="shared" si="105"/>
        <v>300</v>
      </c>
      <c r="D321" s="424"/>
      <c r="E321" s="424"/>
      <c r="F321" s="424"/>
      <c r="G321" s="410"/>
      <c r="H321" s="410"/>
      <c r="I321" s="413" t="str">
        <f t="shared" si="89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90"/>
        <v>-</v>
      </c>
      <c r="M321" s="425"/>
      <c r="N321" s="425"/>
      <c r="O321" s="160" t="str">
        <f t="shared" si="91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92"/>
        <v>OK</v>
      </c>
      <c r="AI321" s="22">
        <f t="shared" si="93"/>
        <v>0</v>
      </c>
      <c r="AJ321" s="22">
        <f t="shared" si="94"/>
        <v>0</v>
      </c>
      <c r="AK321" s="22">
        <f t="shared" si="95"/>
        <v>0</v>
      </c>
      <c r="AL321" s="22">
        <f t="shared" si="96"/>
        <v>0</v>
      </c>
      <c r="AM321" s="22">
        <f t="shared" si="97"/>
        <v>0</v>
      </c>
      <c r="AN321" s="22">
        <f t="shared" si="98"/>
        <v>0</v>
      </c>
      <c r="AO321" s="418" t="b">
        <f t="shared" si="99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100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101"/>
        <v>0</v>
      </c>
      <c r="AW321" s="67">
        <f t="shared" si="102"/>
        <v>0</v>
      </c>
      <c r="AX321" s="397">
        <f t="shared" si="103"/>
        <v>0</v>
      </c>
      <c r="AY321" s="32"/>
      <c r="AZ321" s="32"/>
      <c r="BA321" s="423" t="str">
        <f t="shared" si="104"/>
        <v xml:space="preserve"> </v>
      </c>
    </row>
    <row r="322" spans="1:53" s="339" customFormat="1" ht="15" x14ac:dyDescent="0.2">
      <c r="A322" s="32"/>
      <c r="B322" s="32"/>
      <c r="C322" s="410">
        <f t="shared" si="105"/>
        <v>301</v>
      </c>
      <c r="D322" s="424"/>
      <c r="E322" s="424"/>
      <c r="F322" s="424"/>
      <c r="G322" s="410"/>
      <c r="H322" s="410"/>
      <c r="I322" s="413" t="str">
        <f t="shared" si="89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90"/>
        <v>-</v>
      </c>
      <c r="M322" s="425"/>
      <c r="N322" s="425"/>
      <c r="O322" s="160" t="str">
        <f t="shared" si="91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92"/>
        <v>OK</v>
      </c>
      <c r="AI322" s="22">
        <f t="shared" si="93"/>
        <v>0</v>
      </c>
      <c r="AJ322" s="22">
        <f t="shared" si="94"/>
        <v>0</v>
      </c>
      <c r="AK322" s="22">
        <f t="shared" si="95"/>
        <v>0</v>
      </c>
      <c r="AL322" s="22">
        <f t="shared" si="96"/>
        <v>0</v>
      </c>
      <c r="AM322" s="22">
        <f t="shared" si="97"/>
        <v>0</v>
      </c>
      <c r="AN322" s="22">
        <f t="shared" si="98"/>
        <v>0</v>
      </c>
      <c r="AO322" s="418" t="b">
        <f t="shared" si="99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100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101"/>
        <v>0</v>
      </c>
      <c r="AW322" s="67">
        <f t="shared" si="102"/>
        <v>0</v>
      </c>
      <c r="AX322" s="397">
        <f t="shared" si="103"/>
        <v>0</v>
      </c>
      <c r="AY322" s="32"/>
      <c r="AZ322" s="32"/>
      <c r="BA322" s="423" t="str">
        <f t="shared" si="104"/>
        <v xml:space="preserve"> </v>
      </c>
    </row>
    <row r="323" spans="1:53" s="339" customFormat="1" ht="15" x14ac:dyDescent="0.2">
      <c r="A323" s="32"/>
      <c r="B323" s="32"/>
      <c r="C323" s="410">
        <f t="shared" si="105"/>
        <v>302</v>
      </c>
      <c r="D323" s="424"/>
      <c r="E323" s="424"/>
      <c r="F323" s="424"/>
      <c r="G323" s="410"/>
      <c r="H323" s="410"/>
      <c r="I323" s="413" t="str">
        <f t="shared" si="89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90"/>
        <v>-</v>
      </c>
      <c r="M323" s="425"/>
      <c r="N323" s="425"/>
      <c r="O323" s="160" t="str">
        <f t="shared" si="91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92"/>
        <v>OK</v>
      </c>
      <c r="AI323" s="22">
        <f t="shared" si="93"/>
        <v>0</v>
      </c>
      <c r="AJ323" s="22">
        <f t="shared" si="94"/>
        <v>0</v>
      </c>
      <c r="AK323" s="22">
        <f t="shared" si="95"/>
        <v>0</v>
      </c>
      <c r="AL323" s="22">
        <f t="shared" si="96"/>
        <v>0</v>
      </c>
      <c r="AM323" s="22">
        <f t="shared" si="97"/>
        <v>0</v>
      </c>
      <c r="AN323" s="22">
        <f t="shared" si="98"/>
        <v>0</v>
      </c>
      <c r="AO323" s="418" t="b">
        <f t="shared" si="99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100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101"/>
        <v>0</v>
      </c>
      <c r="AW323" s="67">
        <f t="shared" si="102"/>
        <v>0</v>
      </c>
      <c r="AX323" s="397">
        <f t="shared" si="103"/>
        <v>0</v>
      </c>
      <c r="AY323" s="32"/>
      <c r="AZ323" s="32"/>
      <c r="BA323" s="423" t="str">
        <f t="shared" si="104"/>
        <v xml:space="preserve"> </v>
      </c>
    </row>
    <row r="324" spans="1:53" s="339" customFormat="1" ht="15" x14ac:dyDescent="0.2">
      <c r="A324" s="32"/>
      <c r="B324" s="32"/>
      <c r="C324" s="410">
        <f t="shared" si="105"/>
        <v>303</v>
      </c>
      <c r="D324" s="424"/>
      <c r="E324" s="424"/>
      <c r="F324" s="424"/>
      <c r="G324" s="410"/>
      <c r="H324" s="410"/>
      <c r="I324" s="413" t="str">
        <f t="shared" si="89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90"/>
        <v>-</v>
      </c>
      <c r="M324" s="425"/>
      <c r="N324" s="425"/>
      <c r="O324" s="160" t="str">
        <f t="shared" si="91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92"/>
        <v>OK</v>
      </c>
      <c r="AI324" s="22">
        <f t="shared" si="93"/>
        <v>0</v>
      </c>
      <c r="AJ324" s="22">
        <f t="shared" si="94"/>
        <v>0</v>
      </c>
      <c r="AK324" s="22">
        <f t="shared" si="95"/>
        <v>0</v>
      </c>
      <c r="AL324" s="22">
        <f t="shared" si="96"/>
        <v>0</v>
      </c>
      <c r="AM324" s="22">
        <f t="shared" si="97"/>
        <v>0</v>
      </c>
      <c r="AN324" s="22">
        <f t="shared" si="98"/>
        <v>0</v>
      </c>
      <c r="AO324" s="418" t="b">
        <f t="shared" si="99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100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101"/>
        <v>0</v>
      </c>
      <c r="AW324" s="67">
        <f t="shared" si="102"/>
        <v>0</v>
      </c>
      <c r="AX324" s="397">
        <f t="shared" si="103"/>
        <v>0</v>
      </c>
      <c r="AY324" s="32"/>
      <c r="AZ324" s="32"/>
      <c r="BA324" s="423" t="str">
        <f t="shared" si="104"/>
        <v xml:space="preserve"> </v>
      </c>
    </row>
    <row r="325" spans="1:53" s="339" customFormat="1" ht="15" x14ac:dyDescent="0.2">
      <c r="A325" s="32"/>
      <c r="B325" s="32"/>
      <c r="C325" s="410">
        <f t="shared" si="105"/>
        <v>304</v>
      </c>
      <c r="D325" s="424"/>
      <c r="E325" s="424"/>
      <c r="F325" s="424"/>
      <c r="G325" s="410"/>
      <c r="H325" s="410"/>
      <c r="I325" s="413" t="str">
        <f t="shared" si="89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90"/>
        <v>-</v>
      </c>
      <c r="M325" s="425"/>
      <c r="N325" s="425"/>
      <c r="O325" s="160" t="str">
        <f t="shared" si="91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92"/>
        <v>OK</v>
      </c>
      <c r="AI325" s="22">
        <f t="shared" si="93"/>
        <v>0</v>
      </c>
      <c r="AJ325" s="22">
        <f t="shared" si="94"/>
        <v>0</v>
      </c>
      <c r="AK325" s="22">
        <f t="shared" si="95"/>
        <v>0</v>
      </c>
      <c r="AL325" s="22">
        <f t="shared" si="96"/>
        <v>0</v>
      </c>
      <c r="AM325" s="22">
        <f t="shared" si="97"/>
        <v>0</v>
      </c>
      <c r="AN325" s="22">
        <f t="shared" si="98"/>
        <v>0</v>
      </c>
      <c r="AO325" s="418" t="b">
        <f t="shared" si="99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100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101"/>
        <v>0</v>
      </c>
      <c r="AW325" s="67">
        <f t="shared" si="102"/>
        <v>0</v>
      </c>
      <c r="AX325" s="397">
        <f t="shared" si="103"/>
        <v>0</v>
      </c>
      <c r="AY325" s="32"/>
      <c r="AZ325" s="32"/>
      <c r="BA325" s="423" t="str">
        <f t="shared" si="104"/>
        <v xml:space="preserve"> </v>
      </c>
    </row>
    <row r="326" spans="1:53" s="339" customFormat="1" ht="15" x14ac:dyDescent="0.2">
      <c r="A326" s="32"/>
      <c r="B326" s="32"/>
      <c r="C326" s="410">
        <f t="shared" si="105"/>
        <v>305</v>
      </c>
      <c r="D326" s="424"/>
      <c r="E326" s="424"/>
      <c r="F326" s="424"/>
      <c r="G326" s="410"/>
      <c r="H326" s="410"/>
      <c r="I326" s="413" t="str">
        <f t="shared" si="89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90"/>
        <v>-</v>
      </c>
      <c r="M326" s="425"/>
      <c r="N326" s="425"/>
      <c r="O326" s="160" t="str">
        <f t="shared" si="91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92"/>
        <v>OK</v>
      </c>
      <c r="AI326" s="22">
        <f t="shared" si="93"/>
        <v>0</v>
      </c>
      <c r="AJ326" s="22">
        <f t="shared" si="94"/>
        <v>0</v>
      </c>
      <c r="AK326" s="22">
        <f t="shared" si="95"/>
        <v>0</v>
      </c>
      <c r="AL326" s="22">
        <f t="shared" si="96"/>
        <v>0</v>
      </c>
      <c r="AM326" s="22">
        <f t="shared" si="97"/>
        <v>0</v>
      </c>
      <c r="AN326" s="22">
        <f t="shared" si="98"/>
        <v>0</v>
      </c>
      <c r="AO326" s="418" t="b">
        <f t="shared" si="99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100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101"/>
        <v>0</v>
      </c>
      <c r="AW326" s="67">
        <f t="shared" si="102"/>
        <v>0</v>
      </c>
      <c r="AX326" s="397">
        <f t="shared" si="103"/>
        <v>0</v>
      </c>
      <c r="AY326" s="32"/>
      <c r="AZ326" s="32"/>
      <c r="BA326" s="423" t="str">
        <f t="shared" si="104"/>
        <v xml:space="preserve"> </v>
      </c>
    </row>
    <row r="327" spans="1:53" s="339" customFormat="1" ht="15" x14ac:dyDescent="0.2">
      <c r="A327" s="32"/>
      <c r="B327" s="32"/>
      <c r="C327" s="410">
        <f t="shared" si="105"/>
        <v>306</v>
      </c>
      <c r="D327" s="424"/>
      <c r="E327" s="424"/>
      <c r="F327" s="424"/>
      <c r="G327" s="410"/>
      <c r="H327" s="410"/>
      <c r="I327" s="413" t="str">
        <f t="shared" si="89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90"/>
        <v>-</v>
      </c>
      <c r="M327" s="425"/>
      <c r="N327" s="425"/>
      <c r="O327" s="160" t="str">
        <f t="shared" si="91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92"/>
        <v>OK</v>
      </c>
      <c r="AI327" s="22">
        <f t="shared" si="93"/>
        <v>0</v>
      </c>
      <c r="AJ327" s="22">
        <f t="shared" si="94"/>
        <v>0</v>
      </c>
      <c r="AK327" s="22">
        <f t="shared" si="95"/>
        <v>0</v>
      </c>
      <c r="AL327" s="22">
        <f t="shared" si="96"/>
        <v>0</v>
      </c>
      <c r="AM327" s="22">
        <f t="shared" si="97"/>
        <v>0</v>
      </c>
      <c r="AN327" s="22">
        <f t="shared" si="98"/>
        <v>0</v>
      </c>
      <c r="AO327" s="418" t="b">
        <f t="shared" si="99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100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101"/>
        <v>0</v>
      </c>
      <c r="AW327" s="67">
        <f t="shared" si="102"/>
        <v>0</v>
      </c>
      <c r="AX327" s="397">
        <f t="shared" si="103"/>
        <v>0</v>
      </c>
      <c r="AY327" s="32"/>
      <c r="AZ327" s="32"/>
      <c r="BA327" s="423" t="str">
        <f t="shared" si="104"/>
        <v xml:space="preserve"> </v>
      </c>
    </row>
    <row r="328" spans="1:53" s="339" customFormat="1" ht="15" x14ac:dyDescent="0.2">
      <c r="A328" s="32"/>
      <c r="B328" s="32"/>
      <c r="C328" s="410">
        <f t="shared" si="105"/>
        <v>307</v>
      </c>
      <c r="D328" s="424"/>
      <c r="E328" s="424"/>
      <c r="F328" s="424"/>
      <c r="G328" s="410"/>
      <c r="H328" s="410"/>
      <c r="I328" s="413" t="str">
        <f t="shared" si="89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90"/>
        <v>-</v>
      </c>
      <c r="M328" s="425"/>
      <c r="N328" s="425"/>
      <c r="O328" s="160" t="str">
        <f t="shared" si="91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92"/>
        <v>OK</v>
      </c>
      <c r="AI328" s="22">
        <f t="shared" si="93"/>
        <v>0</v>
      </c>
      <c r="AJ328" s="22">
        <f t="shared" si="94"/>
        <v>0</v>
      </c>
      <c r="AK328" s="22">
        <f t="shared" si="95"/>
        <v>0</v>
      </c>
      <c r="AL328" s="22">
        <f t="shared" si="96"/>
        <v>0</v>
      </c>
      <c r="AM328" s="22">
        <f t="shared" si="97"/>
        <v>0</v>
      </c>
      <c r="AN328" s="22">
        <f t="shared" si="98"/>
        <v>0</v>
      </c>
      <c r="AO328" s="418" t="b">
        <f t="shared" si="99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100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101"/>
        <v>0</v>
      </c>
      <c r="AW328" s="67">
        <f t="shared" si="102"/>
        <v>0</v>
      </c>
      <c r="AX328" s="397">
        <f t="shared" si="103"/>
        <v>0</v>
      </c>
      <c r="AY328" s="32"/>
      <c r="AZ328" s="32"/>
      <c r="BA328" s="423" t="str">
        <f t="shared" si="104"/>
        <v xml:space="preserve"> </v>
      </c>
    </row>
    <row r="329" spans="1:53" s="339" customFormat="1" ht="15" x14ac:dyDescent="0.2">
      <c r="A329" s="32"/>
      <c r="B329" s="32"/>
      <c r="C329" s="410">
        <f t="shared" si="105"/>
        <v>308</v>
      </c>
      <c r="D329" s="424"/>
      <c r="E329" s="424"/>
      <c r="F329" s="424"/>
      <c r="G329" s="410"/>
      <c r="H329" s="410"/>
      <c r="I329" s="413" t="str">
        <f t="shared" si="89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90"/>
        <v>-</v>
      </c>
      <c r="M329" s="425"/>
      <c r="N329" s="425"/>
      <c r="O329" s="160" t="str">
        <f t="shared" si="91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92"/>
        <v>OK</v>
      </c>
      <c r="AI329" s="22">
        <f t="shared" si="93"/>
        <v>0</v>
      </c>
      <c r="AJ329" s="22">
        <f t="shared" si="94"/>
        <v>0</v>
      </c>
      <c r="AK329" s="22">
        <f t="shared" si="95"/>
        <v>0</v>
      </c>
      <c r="AL329" s="22">
        <f t="shared" si="96"/>
        <v>0</v>
      </c>
      <c r="AM329" s="22">
        <f t="shared" si="97"/>
        <v>0</v>
      </c>
      <c r="AN329" s="22">
        <f t="shared" si="98"/>
        <v>0</v>
      </c>
      <c r="AO329" s="418" t="b">
        <f t="shared" si="99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100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101"/>
        <v>0</v>
      </c>
      <c r="AW329" s="67">
        <f t="shared" si="102"/>
        <v>0</v>
      </c>
      <c r="AX329" s="397">
        <f t="shared" si="103"/>
        <v>0</v>
      </c>
      <c r="AY329" s="32"/>
      <c r="AZ329" s="32"/>
      <c r="BA329" s="423" t="str">
        <f t="shared" si="104"/>
        <v xml:space="preserve"> </v>
      </c>
    </row>
    <row r="330" spans="1:53" s="339" customFormat="1" ht="15" x14ac:dyDescent="0.2">
      <c r="A330" s="32"/>
      <c r="B330" s="32"/>
      <c r="C330" s="410">
        <f t="shared" si="105"/>
        <v>309</v>
      </c>
      <c r="D330" s="424"/>
      <c r="E330" s="424"/>
      <c r="F330" s="424"/>
      <c r="G330" s="410"/>
      <c r="H330" s="410"/>
      <c r="I330" s="413" t="str">
        <f t="shared" si="89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90"/>
        <v>-</v>
      </c>
      <c r="M330" s="425"/>
      <c r="N330" s="425"/>
      <c r="O330" s="160" t="str">
        <f t="shared" si="91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92"/>
        <v>OK</v>
      </c>
      <c r="AI330" s="22">
        <f t="shared" si="93"/>
        <v>0</v>
      </c>
      <c r="AJ330" s="22">
        <f t="shared" si="94"/>
        <v>0</v>
      </c>
      <c r="AK330" s="22">
        <f t="shared" si="95"/>
        <v>0</v>
      </c>
      <c r="AL330" s="22">
        <f t="shared" si="96"/>
        <v>0</v>
      </c>
      <c r="AM330" s="22">
        <f t="shared" si="97"/>
        <v>0</v>
      </c>
      <c r="AN330" s="22">
        <f t="shared" si="98"/>
        <v>0</v>
      </c>
      <c r="AO330" s="418" t="b">
        <f t="shared" si="99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100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101"/>
        <v>0</v>
      </c>
      <c r="AW330" s="67">
        <f t="shared" si="102"/>
        <v>0</v>
      </c>
      <c r="AX330" s="397">
        <f t="shared" si="103"/>
        <v>0</v>
      </c>
      <c r="AY330" s="32"/>
      <c r="AZ330" s="32"/>
      <c r="BA330" s="423" t="str">
        <f t="shared" si="104"/>
        <v xml:space="preserve"> </v>
      </c>
    </row>
    <row r="331" spans="1:53" s="339" customFormat="1" ht="15" x14ac:dyDescent="0.2">
      <c r="A331" s="32"/>
      <c r="B331" s="32"/>
      <c r="C331" s="410">
        <f t="shared" si="105"/>
        <v>310</v>
      </c>
      <c r="D331" s="424"/>
      <c r="E331" s="424"/>
      <c r="F331" s="424"/>
      <c r="G331" s="410"/>
      <c r="H331" s="410"/>
      <c r="I331" s="413" t="str">
        <f t="shared" si="89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90"/>
        <v>-</v>
      </c>
      <c r="M331" s="425"/>
      <c r="N331" s="425"/>
      <c r="O331" s="160" t="str">
        <f t="shared" si="91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92"/>
        <v>OK</v>
      </c>
      <c r="AI331" s="22">
        <f t="shared" si="93"/>
        <v>0</v>
      </c>
      <c r="AJ331" s="22">
        <f t="shared" si="94"/>
        <v>0</v>
      </c>
      <c r="AK331" s="22">
        <f t="shared" si="95"/>
        <v>0</v>
      </c>
      <c r="AL331" s="22">
        <f t="shared" si="96"/>
        <v>0</v>
      </c>
      <c r="AM331" s="22">
        <f t="shared" si="97"/>
        <v>0</v>
      </c>
      <c r="AN331" s="22">
        <f t="shared" si="98"/>
        <v>0</v>
      </c>
      <c r="AO331" s="418" t="b">
        <f t="shared" si="99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100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101"/>
        <v>0</v>
      </c>
      <c r="AW331" s="67">
        <f t="shared" si="102"/>
        <v>0</v>
      </c>
      <c r="AX331" s="397">
        <f t="shared" si="103"/>
        <v>0</v>
      </c>
      <c r="AY331" s="32"/>
      <c r="AZ331" s="32"/>
      <c r="BA331" s="423" t="str">
        <f t="shared" si="104"/>
        <v xml:space="preserve"> </v>
      </c>
    </row>
    <row r="332" spans="1:53" s="339" customFormat="1" ht="15" x14ac:dyDescent="0.2">
      <c r="A332" s="32"/>
      <c r="B332" s="32"/>
      <c r="C332" s="410">
        <f t="shared" si="105"/>
        <v>311</v>
      </c>
      <c r="D332" s="424"/>
      <c r="E332" s="424"/>
      <c r="F332" s="424"/>
      <c r="G332" s="410"/>
      <c r="H332" s="410"/>
      <c r="I332" s="413" t="str">
        <f t="shared" si="89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90"/>
        <v>-</v>
      </c>
      <c r="M332" s="425"/>
      <c r="N332" s="425"/>
      <c r="O332" s="160" t="str">
        <f t="shared" si="91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92"/>
        <v>OK</v>
      </c>
      <c r="AI332" s="22">
        <f t="shared" si="93"/>
        <v>0</v>
      </c>
      <c r="AJ332" s="22">
        <f t="shared" si="94"/>
        <v>0</v>
      </c>
      <c r="AK332" s="22">
        <f t="shared" si="95"/>
        <v>0</v>
      </c>
      <c r="AL332" s="22">
        <f t="shared" si="96"/>
        <v>0</v>
      </c>
      <c r="AM332" s="22">
        <f t="shared" si="97"/>
        <v>0</v>
      </c>
      <c r="AN332" s="22">
        <f t="shared" si="98"/>
        <v>0</v>
      </c>
      <c r="AO332" s="418" t="b">
        <f t="shared" si="99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100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101"/>
        <v>0</v>
      </c>
      <c r="AW332" s="67">
        <f t="shared" si="102"/>
        <v>0</v>
      </c>
      <c r="AX332" s="397">
        <f t="shared" si="103"/>
        <v>0</v>
      </c>
      <c r="AY332" s="32"/>
      <c r="AZ332" s="32"/>
      <c r="BA332" s="423" t="str">
        <f t="shared" si="104"/>
        <v xml:space="preserve"> </v>
      </c>
    </row>
    <row r="333" spans="1:53" s="339" customFormat="1" ht="15" x14ac:dyDescent="0.2">
      <c r="A333" s="32"/>
      <c r="B333" s="32"/>
      <c r="C333" s="410">
        <f t="shared" si="105"/>
        <v>312</v>
      </c>
      <c r="D333" s="424"/>
      <c r="E333" s="424"/>
      <c r="F333" s="424"/>
      <c r="G333" s="410"/>
      <c r="H333" s="410"/>
      <c r="I333" s="413" t="str">
        <f t="shared" si="89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90"/>
        <v>-</v>
      </c>
      <c r="M333" s="425"/>
      <c r="N333" s="425"/>
      <c r="O333" s="160" t="str">
        <f t="shared" si="91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92"/>
        <v>OK</v>
      </c>
      <c r="AI333" s="22">
        <f t="shared" si="93"/>
        <v>0</v>
      </c>
      <c r="AJ333" s="22">
        <f t="shared" si="94"/>
        <v>0</v>
      </c>
      <c r="AK333" s="22">
        <f t="shared" si="95"/>
        <v>0</v>
      </c>
      <c r="AL333" s="22">
        <f t="shared" si="96"/>
        <v>0</v>
      </c>
      <c r="AM333" s="22">
        <f t="shared" si="97"/>
        <v>0</v>
      </c>
      <c r="AN333" s="22">
        <f t="shared" si="98"/>
        <v>0</v>
      </c>
      <c r="AO333" s="418" t="b">
        <f t="shared" si="99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100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101"/>
        <v>0</v>
      </c>
      <c r="AW333" s="67">
        <f t="shared" si="102"/>
        <v>0</v>
      </c>
      <c r="AX333" s="397">
        <f t="shared" si="103"/>
        <v>0</v>
      </c>
      <c r="AY333" s="32"/>
      <c r="AZ333" s="32"/>
      <c r="BA333" s="423" t="str">
        <f t="shared" si="104"/>
        <v xml:space="preserve"> </v>
      </c>
    </row>
    <row r="334" spans="1:53" s="339" customFormat="1" ht="15" x14ac:dyDescent="0.2">
      <c r="A334" s="32"/>
      <c r="B334" s="32"/>
      <c r="C334" s="410">
        <f t="shared" si="105"/>
        <v>313</v>
      </c>
      <c r="D334" s="424"/>
      <c r="E334" s="424"/>
      <c r="F334" s="424"/>
      <c r="G334" s="410"/>
      <c r="H334" s="410"/>
      <c r="I334" s="413" t="str">
        <f t="shared" si="89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90"/>
        <v>-</v>
      </c>
      <c r="M334" s="425"/>
      <c r="N334" s="425"/>
      <c r="O334" s="160" t="str">
        <f t="shared" si="91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92"/>
        <v>OK</v>
      </c>
      <c r="AI334" s="22">
        <f t="shared" si="93"/>
        <v>0</v>
      </c>
      <c r="AJ334" s="22">
        <f t="shared" si="94"/>
        <v>0</v>
      </c>
      <c r="AK334" s="22">
        <f t="shared" si="95"/>
        <v>0</v>
      </c>
      <c r="AL334" s="22">
        <f t="shared" si="96"/>
        <v>0</v>
      </c>
      <c r="AM334" s="22">
        <f t="shared" si="97"/>
        <v>0</v>
      </c>
      <c r="AN334" s="22">
        <f t="shared" si="98"/>
        <v>0</v>
      </c>
      <c r="AO334" s="418" t="b">
        <f t="shared" si="99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100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101"/>
        <v>0</v>
      </c>
      <c r="AW334" s="67">
        <f t="shared" si="102"/>
        <v>0</v>
      </c>
      <c r="AX334" s="397">
        <f t="shared" si="103"/>
        <v>0</v>
      </c>
      <c r="AY334" s="32"/>
      <c r="AZ334" s="32"/>
      <c r="BA334" s="423" t="str">
        <f t="shared" si="104"/>
        <v xml:space="preserve"> </v>
      </c>
    </row>
    <row r="335" spans="1:53" s="339" customFormat="1" ht="15" x14ac:dyDescent="0.2">
      <c r="A335" s="32"/>
      <c r="B335" s="32"/>
      <c r="C335" s="410">
        <f t="shared" si="105"/>
        <v>314</v>
      </c>
      <c r="D335" s="424"/>
      <c r="E335" s="424"/>
      <c r="F335" s="424"/>
      <c r="G335" s="410"/>
      <c r="H335" s="410"/>
      <c r="I335" s="413" t="str">
        <f t="shared" si="89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90"/>
        <v>-</v>
      </c>
      <c r="M335" s="425"/>
      <c r="N335" s="425"/>
      <c r="O335" s="160" t="str">
        <f t="shared" si="91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92"/>
        <v>OK</v>
      </c>
      <c r="AI335" s="22">
        <f t="shared" si="93"/>
        <v>0</v>
      </c>
      <c r="AJ335" s="22">
        <f t="shared" si="94"/>
        <v>0</v>
      </c>
      <c r="AK335" s="22">
        <f t="shared" si="95"/>
        <v>0</v>
      </c>
      <c r="AL335" s="22">
        <f t="shared" si="96"/>
        <v>0</v>
      </c>
      <c r="AM335" s="22">
        <f t="shared" si="97"/>
        <v>0</v>
      </c>
      <c r="AN335" s="22">
        <f t="shared" si="98"/>
        <v>0</v>
      </c>
      <c r="AO335" s="418" t="b">
        <f t="shared" si="99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100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101"/>
        <v>0</v>
      </c>
      <c r="AW335" s="67">
        <f t="shared" si="102"/>
        <v>0</v>
      </c>
      <c r="AX335" s="397">
        <f t="shared" si="103"/>
        <v>0</v>
      </c>
      <c r="AY335" s="32"/>
      <c r="AZ335" s="32"/>
      <c r="BA335" s="423" t="str">
        <f t="shared" si="104"/>
        <v xml:space="preserve"> </v>
      </c>
    </row>
    <row r="336" spans="1:53" s="339" customFormat="1" ht="15" x14ac:dyDescent="0.2">
      <c r="A336" s="32"/>
      <c r="B336" s="32"/>
      <c r="C336" s="410">
        <f t="shared" si="105"/>
        <v>315</v>
      </c>
      <c r="D336" s="424"/>
      <c r="E336" s="424"/>
      <c r="F336" s="424"/>
      <c r="G336" s="410"/>
      <c r="H336" s="410"/>
      <c r="I336" s="413" t="str">
        <f t="shared" si="89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90"/>
        <v>-</v>
      </c>
      <c r="M336" s="425"/>
      <c r="N336" s="425"/>
      <c r="O336" s="160" t="str">
        <f t="shared" si="91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92"/>
        <v>OK</v>
      </c>
      <c r="AI336" s="22">
        <f t="shared" si="93"/>
        <v>0</v>
      </c>
      <c r="AJ336" s="22">
        <f t="shared" si="94"/>
        <v>0</v>
      </c>
      <c r="AK336" s="22">
        <f t="shared" si="95"/>
        <v>0</v>
      </c>
      <c r="AL336" s="22">
        <f t="shared" si="96"/>
        <v>0</v>
      </c>
      <c r="AM336" s="22">
        <f t="shared" si="97"/>
        <v>0</v>
      </c>
      <c r="AN336" s="22">
        <f t="shared" si="98"/>
        <v>0</v>
      </c>
      <c r="AO336" s="418" t="b">
        <f t="shared" si="99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100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101"/>
        <v>0</v>
      </c>
      <c r="AW336" s="67">
        <f t="shared" si="102"/>
        <v>0</v>
      </c>
      <c r="AX336" s="397">
        <f t="shared" si="103"/>
        <v>0</v>
      </c>
      <c r="AY336" s="32"/>
      <c r="AZ336" s="32"/>
      <c r="BA336" s="423" t="str">
        <f t="shared" si="104"/>
        <v xml:space="preserve"> </v>
      </c>
    </row>
    <row r="337" spans="1:53" s="339" customFormat="1" ht="15" x14ac:dyDescent="0.2">
      <c r="A337" s="32"/>
      <c r="B337" s="32"/>
      <c r="C337" s="410">
        <f t="shared" si="105"/>
        <v>316</v>
      </c>
      <c r="D337" s="424"/>
      <c r="E337" s="424"/>
      <c r="F337" s="424"/>
      <c r="G337" s="410"/>
      <c r="H337" s="410"/>
      <c r="I337" s="413" t="str">
        <f t="shared" si="89"/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si="90"/>
        <v>-</v>
      </c>
      <c r="M337" s="425"/>
      <c r="N337" s="425"/>
      <c r="O337" s="160" t="str">
        <f t="shared" si="91"/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si="92"/>
        <v>OK</v>
      </c>
      <c r="AI337" s="22">
        <f t="shared" si="93"/>
        <v>0</v>
      </c>
      <c r="AJ337" s="22">
        <f t="shared" si="94"/>
        <v>0</v>
      </c>
      <c r="AK337" s="22">
        <f t="shared" si="95"/>
        <v>0</v>
      </c>
      <c r="AL337" s="22">
        <f t="shared" si="96"/>
        <v>0</v>
      </c>
      <c r="AM337" s="22">
        <f t="shared" si="97"/>
        <v>0</v>
      </c>
      <c r="AN337" s="22">
        <f t="shared" si="98"/>
        <v>0</v>
      </c>
      <c r="AO337" s="418" t="b">
        <f t="shared" si="99"/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si="100"/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101"/>
        <v>0</v>
      </c>
      <c r="AW337" s="67">
        <f t="shared" si="102"/>
        <v>0</v>
      </c>
      <c r="AX337" s="397">
        <f t="shared" si="103"/>
        <v>0</v>
      </c>
      <c r="AY337" s="32"/>
      <c r="AZ337" s="32"/>
      <c r="BA337" s="423" t="str">
        <f t="shared" si="104"/>
        <v xml:space="preserve"> </v>
      </c>
    </row>
    <row r="338" spans="1:53" s="339" customFormat="1" ht="15" x14ac:dyDescent="0.2">
      <c r="A338" s="32"/>
      <c r="B338" s="32"/>
      <c r="C338" s="410">
        <f t="shared" si="105"/>
        <v>317</v>
      </c>
      <c r="D338" s="424"/>
      <c r="E338" s="424"/>
      <c r="F338" s="424"/>
      <c r="G338" s="410"/>
      <c r="H338" s="410"/>
      <c r="I338" s="413" t="str">
        <f t="shared" si="89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90"/>
        <v>-</v>
      </c>
      <c r="M338" s="425"/>
      <c r="N338" s="425"/>
      <c r="O338" s="160" t="str">
        <f t="shared" si="91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92"/>
        <v>OK</v>
      </c>
      <c r="AI338" s="22">
        <f t="shared" si="93"/>
        <v>0</v>
      </c>
      <c r="AJ338" s="22">
        <f t="shared" si="94"/>
        <v>0</v>
      </c>
      <c r="AK338" s="22">
        <f t="shared" si="95"/>
        <v>0</v>
      </c>
      <c r="AL338" s="22">
        <f t="shared" si="96"/>
        <v>0</v>
      </c>
      <c r="AM338" s="22">
        <f t="shared" si="97"/>
        <v>0</v>
      </c>
      <c r="AN338" s="22">
        <f t="shared" si="98"/>
        <v>0</v>
      </c>
      <c r="AO338" s="418" t="b">
        <f t="shared" si="99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100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si="101"/>
        <v>0</v>
      </c>
      <c r="AW338" s="67">
        <f t="shared" si="102"/>
        <v>0</v>
      </c>
      <c r="AX338" s="397">
        <f t="shared" si="103"/>
        <v>0</v>
      </c>
      <c r="AY338" s="32"/>
      <c r="AZ338" s="32"/>
      <c r="BA338" s="423" t="str">
        <f t="shared" si="104"/>
        <v xml:space="preserve"> </v>
      </c>
    </row>
    <row r="339" spans="1:53" s="339" customFormat="1" ht="15" x14ac:dyDescent="0.2">
      <c r="A339" s="32"/>
      <c r="B339" s="32"/>
      <c r="C339" s="410">
        <f t="shared" si="105"/>
        <v>318</v>
      </c>
      <c r="D339" s="424"/>
      <c r="E339" s="424"/>
      <c r="F339" s="424"/>
      <c r="G339" s="410"/>
      <c r="H339" s="410"/>
      <c r="I339" s="413" t="str">
        <f t="shared" si="89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90"/>
        <v>-</v>
      </c>
      <c r="M339" s="425"/>
      <c r="N339" s="425"/>
      <c r="O339" s="160" t="str">
        <f t="shared" si="91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92"/>
        <v>OK</v>
      </c>
      <c r="AI339" s="22">
        <f t="shared" si="93"/>
        <v>0</v>
      </c>
      <c r="AJ339" s="22">
        <f t="shared" si="94"/>
        <v>0</v>
      </c>
      <c r="AK339" s="22">
        <f t="shared" si="95"/>
        <v>0</v>
      </c>
      <c r="AL339" s="22">
        <f t="shared" si="96"/>
        <v>0</v>
      </c>
      <c r="AM339" s="22">
        <f t="shared" si="97"/>
        <v>0</v>
      </c>
      <c r="AN339" s="22">
        <f t="shared" si="98"/>
        <v>0</v>
      </c>
      <c r="AO339" s="418" t="b">
        <f t="shared" si="99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100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101"/>
        <v>0</v>
      </c>
      <c r="AW339" s="67">
        <f t="shared" si="102"/>
        <v>0</v>
      </c>
      <c r="AX339" s="397">
        <f t="shared" si="103"/>
        <v>0</v>
      </c>
      <c r="AY339" s="32"/>
      <c r="AZ339" s="32"/>
      <c r="BA339" s="423" t="str">
        <f t="shared" si="104"/>
        <v xml:space="preserve"> </v>
      </c>
    </row>
    <row r="340" spans="1:53" s="339" customFormat="1" ht="15" x14ac:dyDescent="0.2">
      <c r="A340" s="32"/>
      <c r="B340" s="32"/>
      <c r="C340" s="410">
        <f t="shared" si="105"/>
        <v>319</v>
      </c>
      <c r="D340" s="424"/>
      <c r="E340" s="424"/>
      <c r="F340" s="424"/>
      <c r="G340" s="410"/>
      <c r="H340" s="410"/>
      <c r="I340" s="413" t="str">
        <f t="shared" si="89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90"/>
        <v>-</v>
      </c>
      <c r="M340" s="425"/>
      <c r="N340" s="425"/>
      <c r="O340" s="160" t="str">
        <f t="shared" si="91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92"/>
        <v>OK</v>
      </c>
      <c r="AI340" s="22">
        <f t="shared" si="93"/>
        <v>0</v>
      </c>
      <c r="AJ340" s="22">
        <f t="shared" si="94"/>
        <v>0</v>
      </c>
      <c r="AK340" s="22">
        <f t="shared" si="95"/>
        <v>0</v>
      </c>
      <c r="AL340" s="22">
        <f t="shared" si="96"/>
        <v>0</v>
      </c>
      <c r="AM340" s="22">
        <f t="shared" si="97"/>
        <v>0</v>
      </c>
      <c r="AN340" s="22">
        <f t="shared" si="98"/>
        <v>0</v>
      </c>
      <c r="AO340" s="418" t="b">
        <f t="shared" si="99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100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101"/>
        <v>0</v>
      </c>
      <c r="AW340" s="67">
        <f t="shared" si="102"/>
        <v>0</v>
      </c>
      <c r="AX340" s="397">
        <f t="shared" si="103"/>
        <v>0</v>
      </c>
      <c r="AY340" s="32"/>
      <c r="AZ340" s="32"/>
      <c r="BA340" s="423" t="str">
        <f t="shared" si="104"/>
        <v xml:space="preserve"> </v>
      </c>
    </row>
    <row r="341" spans="1:53" s="339" customFormat="1" ht="15" x14ac:dyDescent="0.2">
      <c r="A341" s="32"/>
      <c r="B341" s="32"/>
      <c r="C341" s="410">
        <f t="shared" si="105"/>
        <v>320</v>
      </c>
      <c r="D341" s="424"/>
      <c r="E341" s="424"/>
      <c r="F341" s="424"/>
      <c r="G341" s="410"/>
      <c r="H341" s="410"/>
      <c r="I341" s="413" t="str">
        <f t="shared" si="89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90"/>
        <v>-</v>
      </c>
      <c r="M341" s="425"/>
      <c r="N341" s="425"/>
      <c r="O341" s="160" t="str">
        <f t="shared" si="91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92"/>
        <v>OK</v>
      </c>
      <c r="AI341" s="22">
        <f t="shared" si="93"/>
        <v>0</v>
      </c>
      <c r="AJ341" s="22">
        <f t="shared" si="94"/>
        <v>0</v>
      </c>
      <c r="AK341" s="22">
        <f t="shared" si="95"/>
        <v>0</v>
      </c>
      <c r="AL341" s="22">
        <f t="shared" si="96"/>
        <v>0</v>
      </c>
      <c r="AM341" s="22">
        <f t="shared" si="97"/>
        <v>0</v>
      </c>
      <c r="AN341" s="22">
        <f t="shared" si="98"/>
        <v>0</v>
      </c>
      <c r="AO341" s="418" t="b">
        <f t="shared" si="99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100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101"/>
        <v>0</v>
      </c>
      <c r="AW341" s="67">
        <f t="shared" si="102"/>
        <v>0</v>
      </c>
      <c r="AX341" s="397">
        <f t="shared" si="103"/>
        <v>0</v>
      </c>
      <c r="AY341" s="32"/>
      <c r="AZ341" s="32"/>
      <c r="BA341" s="423" t="str">
        <f t="shared" si="104"/>
        <v xml:space="preserve"> </v>
      </c>
    </row>
    <row r="342" spans="1:53" s="339" customFormat="1" ht="15" x14ac:dyDescent="0.2">
      <c r="A342" s="32"/>
      <c r="B342" s="32"/>
      <c r="C342" s="410">
        <f t="shared" si="105"/>
        <v>321</v>
      </c>
      <c r="D342" s="424"/>
      <c r="E342" s="424"/>
      <c r="F342" s="424"/>
      <c r="G342" s="410"/>
      <c r="H342" s="410"/>
      <c r="I342" s="413" t="str">
        <f t="shared" si="89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90"/>
        <v>-</v>
      </c>
      <c r="M342" s="425"/>
      <c r="N342" s="425"/>
      <c r="O342" s="160" t="str">
        <f t="shared" si="91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92"/>
        <v>OK</v>
      </c>
      <c r="AI342" s="22">
        <f t="shared" si="93"/>
        <v>0</v>
      </c>
      <c r="AJ342" s="22">
        <f t="shared" si="94"/>
        <v>0</v>
      </c>
      <c r="AK342" s="22">
        <f t="shared" si="95"/>
        <v>0</v>
      </c>
      <c r="AL342" s="22">
        <f t="shared" si="96"/>
        <v>0</v>
      </c>
      <c r="AM342" s="22">
        <f t="shared" si="97"/>
        <v>0</v>
      </c>
      <c r="AN342" s="22">
        <f t="shared" si="98"/>
        <v>0</v>
      </c>
      <c r="AO342" s="418" t="b">
        <f t="shared" si="99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100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101"/>
        <v>0</v>
      </c>
      <c r="AW342" s="67">
        <f t="shared" si="102"/>
        <v>0</v>
      </c>
      <c r="AX342" s="397">
        <f t="shared" si="103"/>
        <v>0</v>
      </c>
      <c r="AY342" s="32"/>
      <c r="AZ342" s="32"/>
      <c r="BA342" s="423" t="str">
        <f t="shared" si="104"/>
        <v xml:space="preserve"> </v>
      </c>
    </row>
    <row r="343" spans="1:53" s="339" customFormat="1" ht="15" x14ac:dyDescent="0.2">
      <c r="A343" s="32"/>
      <c r="B343" s="32"/>
      <c r="C343" s="410">
        <f t="shared" si="105"/>
        <v>322</v>
      </c>
      <c r="D343" s="424"/>
      <c r="E343" s="424"/>
      <c r="F343" s="424"/>
      <c r="G343" s="410"/>
      <c r="H343" s="410"/>
      <c r="I343" s="413" t="str">
        <f t="shared" si="89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90"/>
        <v>-</v>
      </c>
      <c r="M343" s="425"/>
      <c r="N343" s="425"/>
      <c r="O343" s="160" t="str">
        <f t="shared" si="91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92"/>
        <v>OK</v>
      </c>
      <c r="AI343" s="22">
        <f t="shared" si="93"/>
        <v>0</v>
      </c>
      <c r="AJ343" s="22">
        <f t="shared" si="94"/>
        <v>0</v>
      </c>
      <c r="AK343" s="22">
        <f t="shared" si="95"/>
        <v>0</v>
      </c>
      <c r="AL343" s="22">
        <f t="shared" si="96"/>
        <v>0</v>
      </c>
      <c r="AM343" s="22">
        <f t="shared" si="97"/>
        <v>0</v>
      </c>
      <c r="AN343" s="22">
        <f t="shared" si="98"/>
        <v>0</v>
      </c>
      <c r="AO343" s="418" t="b">
        <f t="shared" si="99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100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101"/>
        <v>0</v>
      </c>
      <c r="AW343" s="67">
        <f t="shared" si="102"/>
        <v>0</v>
      </c>
      <c r="AX343" s="397">
        <f t="shared" si="103"/>
        <v>0</v>
      </c>
      <c r="AY343" s="32"/>
      <c r="AZ343" s="32"/>
      <c r="BA343" s="423" t="str">
        <f t="shared" si="104"/>
        <v xml:space="preserve"> </v>
      </c>
    </row>
    <row r="344" spans="1:53" s="339" customFormat="1" ht="15" x14ac:dyDescent="0.2">
      <c r="A344" s="32"/>
      <c r="B344" s="32"/>
      <c r="C344" s="410">
        <f t="shared" si="105"/>
        <v>323</v>
      </c>
      <c r="D344" s="424"/>
      <c r="E344" s="424"/>
      <c r="F344" s="424"/>
      <c r="G344" s="410"/>
      <c r="H344" s="410"/>
      <c r="I344" s="413" t="str">
        <f t="shared" si="89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90"/>
        <v>-</v>
      </c>
      <c r="M344" s="425"/>
      <c r="N344" s="425"/>
      <c r="O344" s="160" t="str">
        <f t="shared" si="91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92"/>
        <v>OK</v>
      </c>
      <c r="AI344" s="22">
        <f t="shared" si="93"/>
        <v>0</v>
      </c>
      <c r="AJ344" s="22">
        <f t="shared" si="94"/>
        <v>0</v>
      </c>
      <c r="AK344" s="22">
        <f t="shared" si="95"/>
        <v>0</v>
      </c>
      <c r="AL344" s="22">
        <f t="shared" si="96"/>
        <v>0</v>
      </c>
      <c r="AM344" s="22">
        <f t="shared" si="97"/>
        <v>0</v>
      </c>
      <c r="AN344" s="22">
        <f t="shared" si="98"/>
        <v>0</v>
      </c>
      <c r="AO344" s="418" t="b">
        <f t="shared" si="99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100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101"/>
        <v>0</v>
      </c>
      <c r="AW344" s="67">
        <f t="shared" si="102"/>
        <v>0</v>
      </c>
      <c r="AX344" s="397">
        <f t="shared" si="103"/>
        <v>0</v>
      </c>
      <c r="AY344" s="32"/>
      <c r="AZ344" s="32"/>
      <c r="BA344" s="423" t="str">
        <f t="shared" si="104"/>
        <v xml:space="preserve"> </v>
      </c>
    </row>
    <row r="345" spans="1:53" s="339" customFormat="1" ht="15" x14ac:dyDescent="0.2">
      <c r="A345" s="32"/>
      <c r="B345" s="32"/>
      <c r="C345" s="410">
        <f t="shared" si="105"/>
        <v>324</v>
      </c>
      <c r="D345" s="424"/>
      <c r="E345" s="424"/>
      <c r="F345" s="424"/>
      <c r="G345" s="410"/>
      <c r="H345" s="410"/>
      <c r="I345" s="413" t="str">
        <f t="shared" si="89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90"/>
        <v>-</v>
      </c>
      <c r="M345" s="425"/>
      <c r="N345" s="425"/>
      <c r="O345" s="160" t="str">
        <f t="shared" si="91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92"/>
        <v>OK</v>
      </c>
      <c r="AI345" s="22">
        <f t="shared" si="93"/>
        <v>0</v>
      </c>
      <c r="AJ345" s="22">
        <f t="shared" si="94"/>
        <v>0</v>
      </c>
      <c r="AK345" s="22">
        <f t="shared" si="95"/>
        <v>0</v>
      </c>
      <c r="AL345" s="22">
        <f t="shared" si="96"/>
        <v>0</v>
      </c>
      <c r="AM345" s="22">
        <f t="shared" si="97"/>
        <v>0</v>
      </c>
      <c r="AN345" s="22">
        <f t="shared" si="98"/>
        <v>0</v>
      </c>
      <c r="AO345" s="418" t="b">
        <f t="shared" si="99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100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101"/>
        <v>0</v>
      </c>
      <c r="AW345" s="67">
        <f t="shared" si="102"/>
        <v>0</v>
      </c>
      <c r="AX345" s="397">
        <f t="shared" si="103"/>
        <v>0</v>
      </c>
      <c r="AY345" s="32"/>
      <c r="AZ345" s="32"/>
      <c r="BA345" s="423" t="str">
        <f t="shared" si="104"/>
        <v xml:space="preserve"> </v>
      </c>
    </row>
    <row r="346" spans="1:53" s="339" customFormat="1" ht="15" x14ac:dyDescent="0.2">
      <c r="A346" s="32"/>
      <c r="B346" s="32"/>
      <c r="C346" s="410">
        <f t="shared" si="105"/>
        <v>325</v>
      </c>
      <c r="D346" s="424"/>
      <c r="E346" s="424"/>
      <c r="F346" s="424"/>
      <c r="G346" s="410"/>
      <c r="H346" s="410"/>
      <c r="I346" s="413" t="str">
        <f t="shared" si="89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90"/>
        <v>-</v>
      </c>
      <c r="M346" s="425"/>
      <c r="N346" s="425"/>
      <c r="O346" s="160" t="str">
        <f t="shared" si="91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92"/>
        <v>OK</v>
      </c>
      <c r="AI346" s="22">
        <f t="shared" si="93"/>
        <v>0</v>
      </c>
      <c r="AJ346" s="22">
        <f t="shared" si="94"/>
        <v>0</v>
      </c>
      <c r="AK346" s="22">
        <f t="shared" si="95"/>
        <v>0</v>
      </c>
      <c r="AL346" s="22">
        <f t="shared" si="96"/>
        <v>0</v>
      </c>
      <c r="AM346" s="22">
        <f t="shared" si="97"/>
        <v>0</v>
      </c>
      <c r="AN346" s="22">
        <f t="shared" si="98"/>
        <v>0</v>
      </c>
      <c r="AO346" s="418" t="b">
        <f t="shared" si="99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100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101"/>
        <v>0</v>
      </c>
      <c r="AW346" s="67">
        <f t="shared" si="102"/>
        <v>0</v>
      </c>
      <c r="AX346" s="397">
        <f t="shared" si="103"/>
        <v>0</v>
      </c>
      <c r="AY346" s="32"/>
      <c r="AZ346" s="32"/>
      <c r="BA346" s="423" t="str">
        <f t="shared" si="104"/>
        <v xml:space="preserve"> </v>
      </c>
    </row>
    <row r="347" spans="1:53" s="339" customFormat="1" ht="15" x14ac:dyDescent="0.2">
      <c r="A347" s="32"/>
      <c r="B347" s="32"/>
      <c r="C347" s="410">
        <f t="shared" si="105"/>
        <v>326</v>
      </c>
      <c r="D347" s="424"/>
      <c r="E347" s="424"/>
      <c r="F347" s="424"/>
      <c r="G347" s="410"/>
      <c r="H347" s="410"/>
      <c r="I347" s="413" t="str">
        <f t="shared" si="89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90"/>
        <v>-</v>
      </c>
      <c r="M347" s="425"/>
      <c r="N347" s="425"/>
      <c r="O347" s="160" t="str">
        <f t="shared" si="91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92"/>
        <v>OK</v>
      </c>
      <c r="AI347" s="22">
        <f t="shared" si="93"/>
        <v>0</v>
      </c>
      <c r="AJ347" s="22">
        <f t="shared" si="94"/>
        <v>0</v>
      </c>
      <c r="AK347" s="22">
        <f t="shared" si="95"/>
        <v>0</v>
      </c>
      <c r="AL347" s="22">
        <f t="shared" si="96"/>
        <v>0</v>
      </c>
      <c r="AM347" s="22">
        <f t="shared" si="97"/>
        <v>0</v>
      </c>
      <c r="AN347" s="22">
        <f t="shared" si="98"/>
        <v>0</v>
      </c>
      <c r="AO347" s="418" t="b">
        <f t="shared" si="99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100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101"/>
        <v>0</v>
      </c>
      <c r="AW347" s="67">
        <f t="shared" si="102"/>
        <v>0</v>
      </c>
      <c r="AX347" s="397">
        <f t="shared" si="103"/>
        <v>0</v>
      </c>
      <c r="AY347" s="32"/>
      <c r="AZ347" s="32"/>
      <c r="BA347" s="423" t="str">
        <f t="shared" si="104"/>
        <v xml:space="preserve"> </v>
      </c>
    </row>
    <row r="348" spans="1:53" s="339" customFormat="1" ht="15" x14ac:dyDescent="0.2">
      <c r="A348" s="32"/>
      <c r="B348" s="32"/>
      <c r="C348" s="410">
        <f t="shared" si="105"/>
        <v>327</v>
      </c>
      <c r="D348" s="424"/>
      <c r="E348" s="424"/>
      <c r="F348" s="424"/>
      <c r="G348" s="410"/>
      <c r="H348" s="410"/>
      <c r="I348" s="413" t="str">
        <f t="shared" si="89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90"/>
        <v>-</v>
      </c>
      <c r="M348" s="425"/>
      <c r="N348" s="425"/>
      <c r="O348" s="160" t="str">
        <f t="shared" si="91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92"/>
        <v>OK</v>
      </c>
      <c r="AI348" s="22">
        <f t="shared" si="93"/>
        <v>0</v>
      </c>
      <c r="AJ348" s="22">
        <f t="shared" si="94"/>
        <v>0</v>
      </c>
      <c r="AK348" s="22">
        <f t="shared" si="95"/>
        <v>0</v>
      </c>
      <c r="AL348" s="22">
        <f t="shared" si="96"/>
        <v>0</v>
      </c>
      <c r="AM348" s="22">
        <f t="shared" si="97"/>
        <v>0</v>
      </c>
      <c r="AN348" s="22">
        <f t="shared" si="98"/>
        <v>0</v>
      </c>
      <c r="AO348" s="418" t="b">
        <f t="shared" si="99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100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101"/>
        <v>0</v>
      </c>
      <c r="AW348" s="67">
        <f t="shared" si="102"/>
        <v>0</v>
      </c>
      <c r="AX348" s="397">
        <f t="shared" si="103"/>
        <v>0</v>
      </c>
      <c r="AY348" s="32"/>
      <c r="AZ348" s="32"/>
      <c r="BA348" s="423" t="str">
        <f t="shared" si="104"/>
        <v xml:space="preserve"> </v>
      </c>
    </row>
    <row r="349" spans="1:53" s="339" customFormat="1" ht="15" x14ac:dyDescent="0.2">
      <c r="A349" s="32"/>
      <c r="B349" s="32"/>
      <c r="C349" s="410">
        <f t="shared" si="105"/>
        <v>328</v>
      </c>
      <c r="D349" s="424"/>
      <c r="E349" s="424"/>
      <c r="F349" s="424"/>
      <c r="G349" s="410"/>
      <c r="H349" s="410"/>
      <c r="I349" s="413" t="str">
        <f t="shared" si="89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90"/>
        <v>-</v>
      </c>
      <c r="M349" s="425"/>
      <c r="N349" s="425"/>
      <c r="O349" s="160" t="str">
        <f t="shared" si="91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92"/>
        <v>OK</v>
      </c>
      <c r="AI349" s="22">
        <f t="shared" si="93"/>
        <v>0</v>
      </c>
      <c r="AJ349" s="22">
        <f t="shared" si="94"/>
        <v>0</v>
      </c>
      <c r="AK349" s="22">
        <f t="shared" si="95"/>
        <v>0</v>
      </c>
      <c r="AL349" s="22">
        <f t="shared" si="96"/>
        <v>0</v>
      </c>
      <c r="AM349" s="22">
        <f t="shared" si="97"/>
        <v>0</v>
      </c>
      <c r="AN349" s="22">
        <f t="shared" si="98"/>
        <v>0</v>
      </c>
      <c r="AO349" s="418" t="b">
        <f t="shared" si="99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100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101"/>
        <v>0</v>
      </c>
      <c r="AW349" s="67">
        <f t="shared" si="102"/>
        <v>0</v>
      </c>
      <c r="AX349" s="397">
        <f t="shared" si="103"/>
        <v>0</v>
      </c>
      <c r="AY349" s="32"/>
      <c r="AZ349" s="32"/>
      <c r="BA349" s="423" t="str">
        <f t="shared" si="104"/>
        <v xml:space="preserve"> </v>
      </c>
    </row>
    <row r="350" spans="1:53" s="339" customFormat="1" ht="15" x14ac:dyDescent="0.2">
      <c r="A350" s="32"/>
      <c r="B350" s="32"/>
      <c r="C350" s="410">
        <f t="shared" si="105"/>
        <v>329</v>
      </c>
      <c r="D350" s="424"/>
      <c r="E350" s="424"/>
      <c r="F350" s="424"/>
      <c r="G350" s="410"/>
      <c r="H350" s="410"/>
      <c r="I350" s="413" t="str">
        <f t="shared" si="89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90"/>
        <v>-</v>
      </c>
      <c r="M350" s="425"/>
      <c r="N350" s="425"/>
      <c r="O350" s="160" t="str">
        <f t="shared" si="91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92"/>
        <v>OK</v>
      </c>
      <c r="AI350" s="22">
        <f t="shared" si="93"/>
        <v>0</v>
      </c>
      <c r="AJ350" s="22">
        <f t="shared" si="94"/>
        <v>0</v>
      </c>
      <c r="AK350" s="22">
        <f t="shared" si="95"/>
        <v>0</v>
      </c>
      <c r="AL350" s="22">
        <f t="shared" si="96"/>
        <v>0</v>
      </c>
      <c r="AM350" s="22">
        <f t="shared" si="97"/>
        <v>0</v>
      </c>
      <c r="AN350" s="22">
        <f t="shared" si="98"/>
        <v>0</v>
      </c>
      <c r="AO350" s="418" t="b">
        <f t="shared" si="99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100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101"/>
        <v>0</v>
      </c>
      <c r="AW350" s="67">
        <f t="shared" si="102"/>
        <v>0</v>
      </c>
      <c r="AX350" s="397">
        <f t="shared" si="103"/>
        <v>0</v>
      </c>
      <c r="AY350" s="32"/>
      <c r="AZ350" s="32"/>
      <c r="BA350" s="423" t="str">
        <f t="shared" si="104"/>
        <v xml:space="preserve"> </v>
      </c>
    </row>
    <row r="351" spans="1:53" s="339" customFormat="1" ht="15" x14ac:dyDescent="0.2">
      <c r="A351" s="32"/>
      <c r="B351" s="32"/>
      <c r="C351" s="410">
        <f t="shared" si="105"/>
        <v>330</v>
      </c>
      <c r="D351" s="424"/>
      <c r="E351" s="424"/>
      <c r="F351" s="424"/>
      <c r="G351" s="410"/>
      <c r="H351" s="410"/>
      <c r="I351" s="413" t="str">
        <f t="shared" si="89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90"/>
        <v>-</v>
      </c>
      <c r="M351" s="425"/>
      <c r="N351" s="425"/>
      <c r="O351" s="160" t="str">
        <f t="shared" si="91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92"/>
        <v>OK</v>
      </c>
      <c r="AI351" s="22">
        <f t="shared" si="93"/>
        <v>0</v>
      </c>
      <c r="AJ351" s="22">
        <f t="shared" si="94"/>
        <v>0</v>
      </c>
      <c r="AK351" s="22">
        <f t="shared" si="95"/>
        <v>0</v>
      </c>
      <c r="AL351" s="22">
        <f t="shared" si="96"/>
        <v>0</v>
      </c>
      <c r="AM351" s="22">
        <f t="shared" si="97"/>
        <v>0</v>
      </c>
      <c r="AN351" s="22">
        <f t="shared" si="98"/>
        <v>0</v>
      </c>
      <c r="AO351" s="418" t="b">
        <f t="shared" si="99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100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101"/>
        <v>0</v>
      </c>
      <c r="AW351" s="67">
        <f t="shared" si="102"/>
        <v>0</v>
      </c>
      <c r="AX351" s="397">
        <f t="shared" si="103"/>
        <v>0</v>
      </c>
      <c r="AY351" s="32"/>
      <c r="AZ351" s="32"/>
      <c r="BA351" s="423" t="str">
        <f t="shared" si="104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49C94FEC-1321-43BE-A8D0-7C8C53D6D8DD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10B93-B740-4E11-80A6-6AF9F18CEC4E}">
  <dimension ref="A1:BA469"/>
  <sheetViews>
    <sheetView topLeftCell="G4" workbookViewId="0">
      <selection activeCell="P22" sqref="P22:AF351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SUM(AL22:AL1277)</f>
        <v>0</v>
      </c>
      <c r="G14" s="3"/>
      <c r="H14" s="3"/>
      <c r="I14" s="3" t="s">
        <v>170</v>
      </c>
      <c r="J14" s="386">
        <f>SUM(AM22:AM1203)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SUM(AO22:AO1203)</f>
        <v>0</v>
      </c>
      <c r="G15" s="3"/>
      <c r="H15" s="3"/>
      <c r="I15" s="3" t="s">
        <v>171</v>
      </c>
      <c r="J15" s="388">
        <f>SUM(AN22:AN1203)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SUM(AR22:AR1203)</f>
        <v>0</v>
      </c>
      <c r="G16" s="3"/>
      <c r="H16" s="3"/>
      <c r="I16" s="3" t="s">
        <v>173</v>
      </c>
      <c r="J16" s="390">
        <f>SUM(AP22:AP1203)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SUM(I22:I1203)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SUM(O22:O1203)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SUM(AT22:AT1203)</f>
        <v>0</v>
      </c>
      <c r="G19" s="3"/>
      <c r="H19" s="348"/>
      <c r="I19" s="3" t="s">
        <v>176</v>
      </c>
      <c r="J19" s="394">
        <f>SUM(L22:L1203)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" si="2">IF(U18=U20,"OK","ERR")</f>
        <v>OK</v>
      </c>
      <c r="V19" s="372" t="str">
        <f t="shared" ref="V19:AA19" si="3">IF(V18=V20,"OK","ERR")</f>
        <v>OK</v>
      </c>
      <c r="W19" s="372" t="str">
        <f t="shared" si="3"/>
        <v>OK</v>
      </c>
      <c r="X19" s="372" t="str">
        <f t="shared" si="3"/>
        <v>OK</v>
      </c>
      <c r="Y19" s="372" t="str">
        <f t="shared" si="3"/>
        <v>OK</v>
      </c>
      <c r="Z19" s="372" t="str">
        <f t="shared" si="3"/>
        <v>OK</v>
      </c>
      <c r="AA19" s="372" t="str">
        <f t="shared" si="3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4">SUM(P22:P1087)</f>
        <v>0</v>
      </c>
      <c r="Q20" s="392">
        <f t="shared" si="4"/>
        <v>0</v>
      </c>
      <c r="R20" s="392">
        <f t="shared" si="4"/>
        <v>0</v>
      </c>
      <c r="S20" s="392">
        <f t="shared" si="4"/>
        <v>0</v>
      </c>
      <c r="T20" s="392">
        <f t="shared" si="4"/>
        <v>0</v>
      </c>
      <c r="U20" s="392">
        <f t="shared" si="4"/>
        <v>0</v>
      </c>
      <c r="V20" s="392">
        <f t="shared" ref="V20:AF20" si="5">SUM(V22:V1210)</f>
        <v>0</v>
      </c>
      <c r="W20" s="392">
        <f t="shared" si="5"/>
        <v>0</v>
      </c>
      <c r="X20" s="392">
        <f t="shared" si="5"/>
        <v>0</v>
      </c>
      <c r="Y20" s="392">
        <f t="shared" si="5"/>
        <v>0</v>
      </c>
      <c r="Z20" s="392">
        <f t="shared" si="5"/>
        <v>0</v>
      </c>
      <c r="AA20" s="392">
        <f t="shared" si="5"/>
        <v>0</v>
      </c>
      <c r="AB20" s="392">
        <f t="shared" si="5"/>
        <v>0</v>
      </c>
      <c r="AC20" s="392">
        <f t="shared" si="5"/>
        <v>0</v>
      </c>
      <c r="AD20" s="392">
        <f t="shared" si="5"/>
        <v>0</v>
      </c>
      <c r="AE20" s="392">
        <f t="shared" si="5"/>
        <v>0</v>
      </c>
      <c r="AF20" s="392">
        <f t="shared" si="5"/>
        <v>0</v>
      </c>
      <c r="AG20" s="392"/>
      <c r="AH20" s="396"/>
      <c r="AI20" s="396">
        <f>SUM(AI22:AI399)</f>
        <v>0</v>
      </c>
      <c r="AJ20" s="396">
        <f>SUM(AJ22:AJ399)</f>
        <v>0</v>
      </c>
      <c r="AK20" s="396">
        <f>SUM(AK22:AK399)</f>
        <v>0</v>
      </c>
      <c r="AL20" s="12"/>
      <c r="AM20" s="12"/>
      <c r="AN20" s="12"/>
      <c r="AO20" s="12"/>
      <c r="AP20" s="345"/>
      <c r="AQ20" s="346"/>
      <c r="AV20" s="397">
        <f>SUM(AV22:AV400)</f>
        <v>0</v>
      </c>
      <c r="AW20" s="397">
        <f>SUM(AW22:AW400)</f>
        <v>0</v>
      </c>
      <c r="AX20" s="397">
        <f>SUM(AX22:AX400)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286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208" si="6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208" si="7">IF(K22="s",AT22,AP22)</f>
        <v>-</v>
      </c>
      <c r="M22" s="415"/>
      <c r="N22" s="415"/>
      <c r="O22" s="160" t="str">
        <f t="shared" ref="O22:O208" si="8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208" si="9">IF(F22&gt;(A22*12),"error","OK")</f>
        <v>OK</v>
      </c>
      <c r="AI22" s="22">
        <f t="shared" ref="AI22:AI208" si="10">IF(O22="-",0,IF(O22&gt;7.999,1,0))</f>
        <v>0</v>
      </c>
      <c r="AJ22" s="22">
        <f t="shared" ref="AJ22:AJ208" si="11">IF(O22&lt;8,IF(O22&gt;3.999,1,0),0)</f>
        <v>0</v>
      </c>
      <c r="AK22" s="22">
        <f t="shared" ref="AK22:AK208" si="12">IF(O22&lt;4,IF(O22&gt;0,1,0),0)</f>
        <v>0</v>
      </c>
      <c r="AL22" s="22">
        <f t="shared" ref="AL22:AL208" si="13">IF(K22="S",1,0)</f>
        <v>0</v>
      </c>
      <c r="AM22" s="22">
        <f t="shared" ref="AM22:AM208" si="14">IF(K22="C",1,0)</f>
        <v>0</v>
      </c>
      <c r="AN22" s="22">
        <f t="shared" ref="AN22:AN208" si="15">IF(K22="c",F22/12,0)</f>
        <v>0</v>
      </c>
      <c r="AO22" s="418" t="b">
        <f t="shared" ref="AO22:AO208" si="16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208" si="17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6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7"/>
        <v>-</v>
      </c>
      <c r="M23" s="415"/>
      <c r="N23" s="415"/>
      <c r="O23" s="160" t="str">
        <f t="shared" si="8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9"/>
        <v>OK</v>
      </c>
      <c r="AI23" s="22">
        <f t="shared" si="10"/>
        <v>0</v>
      </c>
      <c r="AJ23" s="22">
        <f t="shared" si="11"/>
        <v>0</v>
      </c>
      <c r="AK23" s="22">
        <f t="shared" si="12"/>
        <v>0</v>
      </c>
      <c r="AL23" s="22">
        <f t="shared" si="13"/>
        <v>0</v>
      </c>
      <c r="AM23" s="22">
        <f t="shared" si="14"/>
        <v>0</v>
      </c>
      <c r="AN23" s="22">
        <f t="shared" si="15"/>
        <v>0</v>
      </c>
      <c r="AO23" s="418" t="b">
        <f t="shared" si="16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7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209" si="18">IF(AI23=1,AT23,0)</f>
        <v>0</v>
      </c>
      <c r="AW23" s="67">
        <f t="shared" ref="AW23:AW209" si="19">IF(AJ23=1,AT23,0)</f>
        <v>0</v>
      </c>
      <c r="AX23" s="397">
        <f t="shared" ref="AX23:AX209" si="20">IF(AK23=1,AT23,0)</f>
        <v>0</v>
      </c>
      <c r="AY23" s="32"/>
      <c r="AZ23" s="32"/>
      <c r="BA23" s="423" t="str">
        <f t="shared" ref="BA23:BA209" si="21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210" si="22">C23+1</f>
        <v>3</v>
      </c>
      <c r="D24" s="411"/>
      <c r="E24" s="411"/>
      <c r="F24" s="411"/>
      <c r="G24" s="412"/>
      <c r="H24" s="412"/>
      <c r="I24" s="413" t="str">
        <f t="shared" si="6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7"/>
        <v>-</v>
      </c>
      <c r="M24" s="415"/>
      <c r="N24" s="415"/>
      <c r="O24" s="160" t="str">
        <f t="shared" si="8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9"/>
        <v>OK</v>
      </c>
      <c r="AI24" s="22">
        <f t="shared" si="10"/>
        <v>0</v>
      </c>
      <c r="AJ24" s="22">
        <f t="shared" si="11"/>
        <v>0</v>
      </c>
      <c r="AK24" s="22">
        <f t="shared" si="12"/>
        <v>0</v>
      </c>
      <c r="AL24" s="22">
        <f t="shared" si="13"/>
        <v>0</v>
      </c>
      <c r="AM24" s="22">
        <f t="shared" si="14"/>
        <v>0</v>
      </c>
      <c r="AN24" s="22">
        <f t="shared" si="15"/>
        <v>0</v>
      </c>
      <c r="AO24" s="418" t="b">
        <f t="shared" si="16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7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8"/>
        <v>0</v>
      </c>
      <c r="AW24" s="67">
        <f t="shared" si="19"/>
        <v>0</v>
      </c>
      <c r="AX24" s="397">
        <f t="shared" si="20"/>
        <v>0</v>
      </c>
      <c r="AY24" s="32"/>
      <c r="AZ24" s="32"/>
      <c r="BA24" s="423" t="str">
        <f t="shared" si="21"/>
        <v xml:space="preserve"> </v>
      </c>
    </row>
    <row r="25" spans="1:53" s="339" customFormat="1" ht="15" x14ac:dyDescent="0.2">
      <c r="A25" s="409"/>
      <c r="B25" s="409"/>
      <c r="C25" s="410">
        <f t="shared" si="22"/>
        <v>4</v>
      </c>
      <c r="D25" s="411"/>
      <c r="E25" s="411"/>
      <c r="F25" s="411"/>
      <c r="G25" s="412"/>
      <c r="H25" s="412"/>
      <c r="I25" s="413" t="str">
        <f t="shared" si="6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7"/>
        <v>-</v>
      </c>
      <c r="M25" s="415"/>
      <c r="N25" s="415"/>
      <c r="O25" s="160" t="str">
        <f t="shared" si="8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9"/>
        <v>OK</v>
      </c>
      <c r="AI25" s="22">
        <f t="shared" si="10"/>
        <v>0</v>
      </c>
      <c r="AJ25" s="22">
        <f t="shared" si="11"/>
        <v>0</v>
      </c>
      <c r="AK25" s="22">
        <f t="shared" si="12"/>
        <v>0</v>
      </c>
      <c r="AL25" s="22">
        <f t="shared" si="13"/>
        <v>0</v>
      </c>
      <c r="AM25" s="22">
        <f t="shared" si="14"/>
        <v>0</v>
      </c>
      <c r="AN25" s="22">
        <f t="shared" si="15"/>
        <v>0</v>
      </c>
      <c r="AO25" s="418" t="b">
        <f t="shared" si="16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7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8"/>
        <v>0</v>
      </c>
      <c r="AW25" s="67">
        <f t="shared" si="19"/>
        <v>0</v>
      </c>
      <c r="AX25" s="397">
        <f t="shared" si="20"/>
        <v>0</v>
      </c>
      <c r="AY25" s="32"/>
      <c r="AZ25" s="32"/>
      <c r="BA25" s="423" t="str">
        <f t="shared" si="21"/>
        <v xml:space="preserve"> </v>
      </c>
    </row>
    <row r="26" spans="1:53" s="339" customFormat="1" ht="15" x14ac:dyDescent="0.2">
      <c r="A26" s="409"/>
      <c r="B26" s="409"/>
      <c r="C26" s="410">
        <f t="shared" si="22"/>
        <v>5</v>
      </c>
      <c r="D26" s="411"/>
      <c r="E26" s="411"/>
      <c r="F26" s="411"/>
      <c r="G26" s="412"/>
      <c r="H26" s="412"/>
      <c r="I26" s="413" t="str">
        <f t="shared" si="6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7"/>
        <v>-</v>
      </c>
      <c r="M26" s="415"/>
      <c r="N26" s="415"/>
      <c r="O26" s="160" t="str">
        <f t="shared" si="8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9"/>
        <v>OK</v>
      </c>
      <c r="AI26" s="22">
        <f t="shared" si="10"/>
        <v>0</v>
      </c>
      <c r="AJ26" s="22">
        <f t="shared" si="11"/>
        <v>0</v>
      </c>
      <c r="AK26" s="22">
        <f t="shared" si="12"/>
        <v>0</v>
      </c>
      <c r="AL26" s="22">
        <f t="shared" si="13"/>
        <v>0</v>
      </c>
      <c r="AM26" s="22">
        <f t="shared" si="14"/>
        <v>0</v>
      </c>
      <c r="AN26" s="22">
        <f t="shared" si="15"/>
        <v>0</v>
      </c>
      <c r="AO26" s="418" t="b">
        <f t="shared" si="16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7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8"/>
        <v>0</v>
      </c>
      <c r="AW26" s="67">
        <f t="shared" si="19"/>
        <v>0</v>
      </c>
      <c r="AX26" s="397">
        <f t="shared" si="20"/>
        <v>0</v>
      </c>
      <c r="AY26" s="32"/>
      <c r="AZ26" s="32"/>
      <c r="BA26" s="423" t="str">
        <f t="shared" si="21"/>
        <v xml:space="preserve"> </v>
      </c>
    </row>
    <row r="27" spans="1:53" s="339" customFormat="1" ht="15" x14ac:dyDescent="0.2">
      <c r="A27" s="409"/>
      <c r="B27" s="409"/>
      <c r="C27" s="410">
        <f t="shared" si="22"/>
        <v>6</v>
      </c>
      <c r="D27" s="411"/>
      <c r="E27" s="411"/>
      <c r="F27" s="411"/>
      <c r="G27" s="412"/>
      <c r="H27" s="412"/>
      <c r="I27" s="413" t="str">
        <f t="shared" si="6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7"/>
        <v>-</v>
      </c>
      <c r="M27" s="415"/>
      <c r="N27" s="415"/>
      <c r="O27" s="160" t="str">
        <f t="shared" si="8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9"/>
        <v>OK</v>
      </c>
      <c r="AI27" s="22">
        <f t="shared" si="10"/>
        <v>0</v>
      </c>
      <c r="AJ27" s="22">
        <f t="shared" si="11"/>
        <v>0</v>
      </c>
      <c r="AK27" s="22">
        <f t="shared" si="12"/>
        <v>0</v>
      </c>
      <c r="AL27" s="22">
        <f t="shared" si="13"/>
        <v>0</v>
      </c>
      <c r="AM27" s="22">
        <f t="shared" si="14"/>
        <v>0</v>
      </c>
      <c r="AN27" s="22">
        <f t="shared" si="15"/>
        <v>0</v>
      </c>
      <c r="AO27" s="418" t="b">
        <f t="shared" si="16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7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8"/>
        <v>0</v>
      </c>
      <c r="AW27" s="67">
        <f t="shared" si="19"/>
        <v>0</v>
      </c>
      <c r="AX27" s="397">
        <f t="shared" si="20"/>
        <v>0</v>
      </c>
      <c r="AY27" s="32"/>
      <c r="AZ27" s="32"/>
      <c r="BA27" s="423" t="str">
        <f t="shared" si="21"/>
        <v xml:space="preserve"> </v>
      </c>
    </row>
    <row r="28" spans="1:53" s="339" customFormat="1" ht="15" x14ac:dyDescent="0.2">
      <c r="A28" s="409"/>
      <c r="B28" s="409"/>
      <c r="C28" s="410">
        <f t="shared" si="22"/>
        <v>7</v>
      </c>
      <c r="D28" s="411"/>
      <c r="E28" s="411"/>
      <c r="F28" s="411"/>
      <c r="G28" s="412"/>
      <c r="H28" s="412"/>
      <c r="I28" s="413" t="str">
        <f t="shared" si="6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7"/>
        <v>-</v>
      </c>
      <c r="M28" s="415"/>
      <c r="N28" s="415"/>
      <c r="O28" s="160" t="str">
        <f t="shared" si="8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9"/>
        <v>OK</v>
      </c>
      <c r="AI28" s="22">
        <f t="shared" si="10"/>
        <v>0</v>
      </c>
      <c r="AJ28" s="22">
        <f t="shared" si="11"/>
        <v>0</v>
      </c>
      <c r="AK28" s="22">
        <f t="shared" si="12"/>
        <v>0</v>
      </c>
      <c r="AL28" s="22">
        <f t="shared" si="13"/>
        <v>0</v>
      </c>
      <c r="AM28" s="22">
        <f t="shared" si="14"/>
        <v>0</v>
      </c>
      <c r="AN28" s="22">
        <f t="shared" si="15"/>
        <v>0</v>
      </c>
      <c r="AO28" s="418" t="b">
        <f t="shared" si="16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7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8"/>
        <v>0</v>
      </c>
      <c r="AW28" s="67">
        <f t="shared" si="19"/>
        <v>0</v>
      </c>
      <c r="AX28" s="397">
        <f t="shared" si="20"/>
        <v>0</v>
      </c>
      <c r="AY28" s="32"/>
      <c r="AZ28" s="32"/>
      <c r="BA28" s="423" t="str">
        <f t="shared" si="21"/>
        <v xml:space="preserve"> </v>
      </c>
    </row>
    <row r="29" spans="1:53" s="339" customFormat="1" ht="15" x14ac:dyDescent="0.2">
      <c r="A29" s="409"/>
      <c r="B29" s="409"/>
      <c r="C29" s="410">
        <f t="shared" si="22"/>
        <v>8</v>
      </c>
      <c r="D29" s="411"/>
      <c r="E29" s="411"/>
      <c r="F29" s="411"/>
      <c r="G29" s="412"/>
      <c r="H29" s="412"/>
      <c r="I29" s="413" t="str">
        <f t="shared" si="6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7"/>
        <v>-</v>
      </c>
      <c r="M29" s="415"/>
      <c r="N29" s="415"/>
      <c r="O29" s="160" t="str">
        <f t="shared" si="8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9"/>
        <v>OK</v>
      </c>
      <c r="AI29" s="22">
        <f t="shared" si="10"/>
        <v>0</v>
      </c>
      <c r="AJ29" s="22">
        <f t="shared" si="11"/>
        <v>0</v>
      </c>
      <c r="AK29" s="22">
        <f t="shared" si="12"/>
        <v>0</v>
      </c>
      <c r="AL29" s="22">
        <f t="shared" si="13"/>
        <v>0</v>
      </c>
      <c r="AM29" s="22">
        <f t="shared" si="14"/>
        <v>0</v>
      </c>
      <c r="AN29" s="22">
        <f t="shared" si="15"/>
        <v>0</v>
      </c>
      <c r="AO29" s="418" t="b">
        <f t="shared" si="16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7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8"/>
        <v>0</v>
      </c>
      <c r="AW29" s="67">
        <f t="shared" si="19"/>
        <v>0</v>
      </c>
      <c r="AX29" s="397">
        <f t="shared" si="20"/>
        <v>0</v>
      </c>
      <c r="AY29" s="32"/>
      <c r="AZ29" s="32"/>
      <c r="BA29" s="423" t="str">
        <f t="shared" si="21"/>
        <v xml:space="preserve"> </v>
      </c>
    </row>
    <row r="30" spans="1:53" s="339" customFormat="1" ht="15" x14ac:dyDescent="0.2">
      <c r="A30" s="409"/>
      <c r="B30" s="409"/>
      <c r="C30" s="410">
        <f t="shared" si="22"/>
        <v>9</v>
      </c>
      <c r="D30" s="411"/>
      <c r="E30" s="411"/>
      <c r="F30" s="411"/>
      <c r="G30" s="412"/>
      <c r="H30" s="412"/>
      <c r="I30" s="413" t="str">
        <f t="shared" si="6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7"/>
        <v>-</v>
      </c>
      <c r="M30" s="415"/>
      <c r="N30" s="415"/>
      <c r="O30" s="160" t="str">
        <f t="shared" si="8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9"/>
        <v>OK</v>
      </c>
      <c r="AI30" s="22">
        <f t="shared" si="10"/>
        <v>0</v>
      </c>
      <c r="AJ30" s="22">
        <f t="shared" si="11"/>
        <v>0</v>
      </c>
      <c r="AK30" s="22">
        <f t="shared" si="12"/>
        <v>0</v>
      </c>
      <c r="AL30" s="22">
        <f t="shared" si="13"/>
        <v>0</v>
      </c>
      <c r="AM30" s="22">
        <f t="shared" si="14"/>
        <v>0</v>
      </c>
      <c r="AN30" s="22">
        <f t="shared" si="15"/>
        <v>0</v>
      </c>
      <c r="AO30" s="418" t="b">
        <f t="shared" si="16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7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8"/>
        <v>0</v>
      </c>
      <c r="AW30" s="67">
        <f t="shared" si="19"/>
        <v>0</v>
      </c>
      <c r="AX30" s="397">
        <f t="shared" si="20"/>
        <v>0</v>
      </c>
      <c r="AY30" s="32"/>
      <c r="AZ30" s="32"/>
      <c r="BA30" s="423" t="str">
        <f t="shared" si="21"/>
        <v xml:space="preserve"> </v>
      </c>
    </row>
    <row r="31" spans="1:53" s="339" customFormat="1" ht="15" x14ac:dyDescent="0.2">
      <c r="A31" s="409"/>
      <c r="B31" s="409"/>
      <c r="C31" s="410">
        <f t="shared" si="22"/>
        <v>10</v>
      </c>
      <c r="D31" s="411"/>
      <c r="E31" s="411"/>
      <c r="F31" s="411"/>
      <c r="G31" s="412"/>
      <c r="H31" s="412"/>
      <c r="I31" s="413" t="str">
        <f t="shared" ref="I31:I94" si="23">IF(K31="s",A31*B31,"-")</f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ref="L31:L94" si="24">IF(K31="s",AT31,AP31)</f>
        <v>-</v>
      </c>
      <c r="M31" s="415"/>
      <c r="N31" s="415"/>
      <c r="O31" s="160" t="str">
        <f t="shared" ref="O31:O94" si="25">IF(K31="S",IF(D31&lt;E31,E31,D31),"-")</f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ref="AH31:AH94" si="26">IF(F31&gt;(A31*12),"error","OK")</f>
        <v>OK</v>
      </c>
      <c r="AI31" s="22">
        <f t="shared" ref="AI31:AI94" si="27">IF(O31="-",0,IF(O31&gt;7.999,1,0))</f>
        <v>0</v>
      </c>
      <c r="AJ31" s="22">
        <f t="shared" ref="AJ31:AJ94" si="28">IF(O31&lt;8,IF(O31&gt;3.999,1,0),0)</f>
        <v>0</v>
      </c>
      <c r="AK31" s="22">
        <f t="shared" ref="AK31:AK94" si="29">IF(O31&lt;4,IF(O31&gt;0,1,0),0)</f>
        <v>0</v>
      </c>
      <c r="AL31" s="22">
        <f t="shared" ref="AL31:AL94" si="30">IF(K31="S",1,0)</f>
        <v>0</v>
      </c>
      <c r="AM31" s="22">
        <f t="shared" ref="AM31:AM94" si="31">IF(K31="C",1,0)</f>
        <v>0</v>
      </c>
      <c r="AN31" s="22">
        <f t="shared" ref="AN31:AN94" si="32">IF(K31="c",F31/12,0)</f>
        <v>0</v>
      </c>
      <c r="AO31" s="418" t="b">
        <f t="shared" ref="AO31:AO94" si="33">IF(K31="s",IF(A31&gt;B31,A31,B31))</f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ref="AR31:AR94" si="34">IF(K31="s",J31,"-")</f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ref="AV31:AV94" si="35">IF(AI31=1,AT31,0)</f>
        <v>0</v>
      </c>
      <c r="AW31" s="67">
        <f t="shared" ref="AW31:AW94" si="36">IF(AJ31=1,AT31,0)</f>
        <v>0</v>
      </c>
      <c r="AX31" s="397">
        <f t="shared" ref="AX31:AX94" si="37">IF(AK31=1,AT31,0)</f>
        <v>0</v>
      </c>
      <c r="AY31" s="32"/>
      <c r="AZ31" s="32"/>
      <c r="BA31" s="423" t="str">
        <f t="shared" ref="BA31:BA94" si="38">IF(BB31="s",(AV31+AW31)/16*AX31/12," ")</f>
        <v xml:space="preserve"> </v>
      </c>
    </row>
    <row r="32" spans="1:53" s="339" customFormat="1" ht="15" x14ac:dyDescent="0.2">
      <c r="A32" s="409"/>
      <c r="B32" s="409"/>
      <c r="C32" s="410">
        <f t="shared" si="22"/>
        <v>11</v>
      </c>
      <c r="D32" s="411"/>
      <c r="E32" s="411"/>
      <c r="F32" s="411"/>
      <c r="G32" s="412"/>
      <c r="H32" s="412"/>
      <c r="I32" s="413" t="str">
        <f t="shared" si="23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24"/>
        <v>-</v>
      </c>
      <c r="M32" s="415"/>
      <c r="N32" s="415"/>
      <c r="O32" s="160" t="str">
        <f t="shared" si="25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26"/>
        <v>OK</v>
      </c>
      <c r="AI32" s="22">
        <f t="shared" si="27"/>
        <v>0</v>
      </c>
      <c r="AJ32" s="22">
        <f t="shared" si="28"/>
        <v>0</v>
      </c>
      <c r="AK32" s="22">
        <f t="shared" si="29"/>
        <v>0</v>
      </c>
      <c r="AL32" s="22">
        <f t="shared" si="30"/>
        <v>0</v>
      </c>
      <c r="AM32" s="22">
        <f t="shared" si="31"/>
        <v>0</v>
      </c>
      <c r="AN32" s="22">
        <f t="shared" si="32"/>
        <v>0</v>
      </c>
      <c r="AO32" s="418" t="b">
        <f t="shared" si="33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34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35"/>
        <v>0</v>
      </c>
      <c r="AW32" s="67">
        <f t="shared" si="36"/>
        <v>0</v>
      </c>
      <c r="AX32" s="397">
        <f t="shared" si="37"/>
        <v>0</v>
      </c>
      <c r="AY32" s="32"/>
      <c r="AZ32" s="32"/>
      <c r="BA32" s="423" t="str">
        <f t="shared" si="38"/>
        <v xml:space="preserve"> </v>
      </c>
    </row>
    <row r="33" spans="1:53" s="339" customFormat="1" ht="15" x14ac:dyDescent="0.2">
      <c r="A33" s="409"/>
      <c r="B33" s="409"/>
      <c r="C33" s="410">
        <f t="shared" si="22"/>
        <v>12</v>
      </c>
      <c r="D33" s="411"/>
      <c r="E33" s="411"/>
      <c r="F33" s="411"/>
      <c r="G33" s="412"/>
      <c r="H33" s="412"/>
      <c r="I33" s="413" t="str">
        <f t="shared" si="23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24"/>
        <v>-</v>
      </c>
      <c r="M33" s="415"/>
      <c r="N33" s="415"/>
      <c r="O33" s="160" t="str">
        <f t="shared" si="25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26"/>
        <v>OK</v>
      </c>
      <c r="AI33" s="22">
        <f t="shared" si="27"/>
        <v>0</v>
      </c>
      <c r="AJ33" s="22">
        <f t="shared" si="28"/>
        <v>0</v>
      </c>
      <c r="AK33" s="22">
        <f t="shared" si="29"/>
        <v>0</v>
      </c>
      <c r="AL33" s="22">
        <f t="shared" si="30"/>
        <v>0</v>
      </c>
      <c r="AM33" s="22">
        <f t="shared" si="31"/>
        <v>0</v>
      </c>
      <c r="AN33" s="22">
        <f t="shared" si="32"/>
        <v>0</v>
      </c>
      <c r="AO33" s="418" t="b">
        <f t="shared" si="33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34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35"/>
        <v>0</v>
      </c>
      <c r="AW33" s="67">
        <f t="shared" si="36"/>
        <v>0</v>
      </c>
      <c r="AX33" s="397">
        <f t="shared" si="37"/>
        <v>0</v>
      </c>
      <c r="AY33" s="32"/>
      <c r="AZ33" s="32"/>
      <c r="BA33" s="423" t="str">
        <f t="shared" si="38"/>
        <v xml:space="preserve"> </v>
      </c>
    </row>
    <row r="34" spans="1:53" s="339" customFormat="1" ht="15" x14ac:dyDescent="0.2">
      <c r="A34" s="409"/>
      <c r="B34" s="409"/>
      <c r="C34" s="410">
        <f t="shared" si="22"/>
        <v>13</v>
      </c>
      <c r="D34" s="411"/>
      <c r="E34" s="411"/>
      <c r="F34" s="411"/>
      <c r="G34" s="412"/>
      <c r="H34" s="412"/>
      <c r="I34" s="413" t="str">
        <f t="shared" si="23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24"/>
        <v>-</v>
      </c>
      <c r="M34" s="415"/>
      <c r="N34" s="415"/>
      <c r="O34" s="160" t="str">
        <f t="shared" si="25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26"/>
        <v>OK</v>
      </c>
      <c r="AI34" s="22">
        <f t="shared" si="27"/>
        <v>0</v>
      </c>
      <c r="AJ34" s="22">
        <f t="shared" si="28"/>
        <v>0</v>
      </c>
      <c r="AK34" s="22">
        <f t="shared" si="29"/>
        <v>0</v>
      </c>
      <c r="AL34" s="22">
        <f t="shared" si="30"/>
        <v>0</v>
      </c>
      <c r="AM34" s="22">
        <f t="shared" si="31"/>
        <v>0</v>
      </c>
      <c r="AN34" s="22">
        <f t="shared" si="32"/>
        <v>0</v>
      </c>
      <c r="AO34" s="418" t="b">
        <f t="shared" si="33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34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35"/>
        <v>0</v>
      </c>
      <c r="AW34" s="67">
        <f t="shared" si="36"/>
        <v>0</v>
      </c>
      <c r="AX34" s="397">
        <f t="shared" si="37"/>
        <v>0</v>
      </c>
      <c r="AY34" s="32"/>
      <c r="AZ34" s="32"/>
      <c r="BA34" s="423" t="str">
        <f t="shared" si="38"/>
        <v xml:space="preserve"> </v>
      </c>
    </row>
    <row r="35" spans="1:53" s="339" customFormat="1" ht="15" x14ac:dyDescent="0.2">
      <c r="A35" s="409"/>
      <c r="B35" s="409"/>
      <c r="C35" s="410">
        <f t="shared" si="22"/>
        <v>14</v>
      </c>
      <c r="D35" s="411"/>
      <c r="E35" s="411"/>
      <c r="F35" s="411"/>
      <c r="G35" s="412"/>
      <c r="H35" s="412"/>
      <c r="I35" s="413" t="str">
        <f t="shared" si="23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24"/>
        <v>-</v>
      </c>
      <c r="M35" s="415"/>
      <c r="N35" s="415"/>
      <c r="O35" s="160" t="str">
        <f t="shared" si="25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26"/>
        <v>OK</v>
      </c>
      <c r="AI35" s="22">
        <f t="shared" si="27"/>
        <v>0</v>
      </c>
      <c r="AJ35" s="22">
        <f t="shared" si="28"/>
        <v>0</v>
      </c>
      <c r="AK35" s="22">
        <f t="shared" si="29"/>
        <v>0</v>
      </c>
      <c r="AL35" s="22">
        <f t="shared" si="30"/>
        <v>0</v>
      </c>
      <c r="AM35" s="22">
        <f t="shared" si="31"/>
        <v>0</v>
      </c>
      <c r="AN35" s="22">
        <f t="shared" si="32"/>
        <v>0</v>
      </c>
      <c r="AO35" s="418" t="b">
        <f t="shared" si="33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34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35"/>
        <v>0</v>
      </c>
      <c r="AW35" s="67">
        <f t="shared" si="36"/>
        <v>0</v>
      </c>
      <c r="AX35" s="397">
        <f t="shared" si="37"/>
        <v>0</v>
      </c>
      <c r="AY35" s="32"/>
      <c r="AZ35" s="32"/>
      <c r="BA35" s="423" t="str">
        <f t="shared" si="38"/>
        <v xml:space="preserve"> </v>
      </c>
    </row>
    <row r="36" spans="1:53" s="339" customFormat="1" ht="15" x14ac:dyDescent="0.2">
      <c r="A36" s="409"/>
      <c r="B36" s="409"/>
      <c r="C36" s="410">
        <f t="shared" si="22"/>
        <v>15</v>
      </c>
      <c r="D36" s="411"/>
      <c r="E36" s="411"/>
      <c r="F36" s="411"/>
      <c r="G36" s="412"/>
      <c r="H36" s="412"/>
      <c r="I36" s="413" t="str">
        <f t="shared" si="23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24"/>
        <v>-</v>
      </c>
      <c r="M36" s="415"/>
      <c r="N36" s="415"/>
      <c r="O36" s="160" t="str">
        <f t="shared" si="25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26"/>
        <v>OK</v>
      </c>
      <c r="AI36" s="22">
        <f t="shared" si="27"/>
        <v>0</v>
      </c>
      <c r="AJ36" s="22">
        <f t="shared" si="28"/>
        <v>0</v>
      </c>
      <c r="AK36" s="22">
        <f t="shared" si="29"/>
        <v>0</v>
      </c>
      <c r="AL36" s="22">
        <f t="shared" si="30"/>
        <v>0</v>
      </c>
      <c r="AM36" s="22">
        <f t="shared" si="31"/>
        <v>0</v>
      </c>
      <c r="AN36" s="22">
        <f t="shared" si="32"/>
        <v>0</v>
      </c>
      <c r="AO36" s="418" t="b">
        <f t="shared" si="33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34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35"/>
        <v>0</v>
      </c>
      <c r="AW36" s="67">
        <f t="shared" si="36"/>
        <v>0</v>
      </c>
      <c r="AX36" s="397">
        <f t="shared" si="37"/>
        <v>0</v>
      </c>
      <c r="AY36" s="32"/>
      <c r="AZ36" s="32"/>
      <c r="BA36" s="423" t="str">
        <f t="shared" si="38"/>
        <v xml:space="preserve"> </v>
      </c>
    </row>
    <row r="37" spans="1:53" s="339" customFormat="1" ht="15" x14ac:dyDescent="0.2">
      <c r="A37" s="409"/>
      <c r="B37" s="409"/>
      <c r="C37" s="410">
        <f t="shared" si="22"/>
        <v>16</v>
      </c>
      <c r="D37" s="411"/>
      <c r="E37" s="411"/>
      <c r="F37" s="411"/>
      <c r="G37" s="412"/>
      <c r="H37" s="412"/>
      <c r="I37" s="413" t="str">
        <f t="shared" si="23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24"/>
        <v>-</v>
      </c>
      <c r="M37" s="415"/>
      <c r="N37" s="415"/>
      <c r="O37" s="160" t="str">
        <f t="shared" si="25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26"/>
        <v>OK</v>
      </c>
      <c r="AI37" s="22">
        <f t="shared" si="27"/>
        <v>0</v>
      </c>
      <c r="AJ37" s="22">
        <f t="shared" si="28"/>
        <v>0</v>
      </c>
      <c r="AK37" s="22">
        <f t="shared" si="29"/>
        <v>0</v>
      </c>
      <c r="AL37" s="22">
        <f t="shared" si="30"/>
        <v>0</v>
      </c>
      <c r="AM37" s="22">
        <f t="shared" si="31"/>
        <v>0</v>
      </c>
      <c r="AN37" s="22">
        <f t="shared" si="32"/>
        <v>0</v>
      </c>
      <c r="AO37" s="418" t="b">
        <f t="shared" si="33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34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35"/>
        <v>0</v>
      </c>
      <c r="AW37" s="67">
        <f t="shared" si="36"/>
        <v>0</v>
      </c>
      <c r="AX37" s="397">
        <f t="shared" si="37"/>
        <v>0</v>
      </c>
      <c r="AY37" s="32"/>
      <c r="AZ37" s="32"/>
      <c r="BA37" s="423" t="str">
        <f t="shared" si="38"/>
        <v xml:space="preserve"> </v>
      </c>
    </row>
    <row r="38" spans="1:53" s="339" customFormat="1" ht="15" x14ac:dyDescent="0.2">
      <c r="A38" s="409"/>
      <c r="B38" s="409"/>
      <c r="C38" s="410">
        <f t="shared" si="22"/>
        <v>17</v>
      </c>
      <c r="D38" s="411"/>
      <c r="E38" s="411"/>
      <c r="F38" s="411"/>
      <c r="G38" s="412"/>
      <c r="H38" s="412"/>
      <c r="I38" s="413" t="str">
        <f t="shared" si="23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24"/>
        <v>-</v>
      </c>
      <c r="M38" s="415"/>
      <c r="N38" s="415"/>
      <c r="O38" s="160" t="str">
        <f t="shared" si="25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26"/>
        <v>OK</v>
      </c>
      <c r="AI38" s="22">
        <f t="shared" si="27"/>
        <v>0</v>
      </c>
      <c r="AJ38" s="22">
        <f t="shared" si="28"/>
        <v>0</v>
      </c>
      <c r="AK38" s="22">
        <f t="shared" si="29"/>
        <v>0</v>
      </c>
      <c r="AL38" s="22">
        <f t="shared" si="30"/>
        <v>0</v>
      </c>
      <c r="AM38" s="22">
        <f t="shared" si="31"/>
        <v>0</v>
      </c>
      <c r="AN38" s="22">
        <f t="shared" si="32"/>
        <v>0</v>
      </c>
      <c r="AO38" s="418" t="b">
        <f t="shared" si="33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34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35"/>
        <v>0</v>
      </c>
      <c r="AW38" s="67">
        <f t="shared" si="36"/>
        <v>0</v>
      </c>
      <c r="AX38" s="397">
        <f t="shared" si="37"/>
        <v>0</v>
      </c>
      <c r="AY38" s="32"/>
      <c r="AZ38" s="32"/>
      <c r="BA38" s="423" t="str">
        <f t="shared" si="38"/>
        <v xml:space="preserve"> </v>
      </c>
    </row>
    <row r="39" spans="1:53" s="339" customFormat="1" ht="15" x14ac:dyDescent="0.2">
      <c r="A39" s="409"/>
      <c r="B39" s="409"/>
      <c r="C39" s="410">
        <f t="shared" si="22"/>
        <v>18</v>
      </c>
      <c r="D39" s="411"/>
      <c r="E39" s="411"/>
      <c r="F39" s="411"/>
      <c r="G39" s="412"/>
      <c r="H39" s="412"/>
      <c r="I39" s="413" t="str">
        <f t="shared" si="23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24"/>
        <v>-</v>
      </c>
      <c r="M39" s="415"/>
      <c r="N39" s="415"/>
      <c r="O39" s="160" t="str">
        <f t="shared" si="25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26"/>
        <v>OK</v>
      </c>
      <c r="AI39" s="22">
        <f t="shared" si="27"/>
        <v>0</v>
      </c>
      <c r="AJ39" s="22">
        <f t="shared" si="28"/>
        <v>0</v>
      </c>
      <c r="AK39" s="22">
        <f t="shared" si="29"/>
        <v>0</v>
      </c>
      <c r="AL39" s="22">
        <f t="shared" si="30"/>
        <v>0</v>
      </c>
      <c r="AM39" s="22">
        <f t="shared" si="31"/>
        <v>0</v>
      </c>
      <c r="AN39" s="22">
        <f t="shared" si="32"/>
        <v>0</v>
      </c>
      <c r="AO39" s="418" t="b">
        <f t="shared" si="33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34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35"/>
        <v>0</v>
      </c>
      <c r="AW39" s="67">
        <f t="shared" si="36"/>
        <v>0</v>
      </c>
      <c r="AX39" s="397">
        <f t="shared" si="37"/>
        <v>0</v>
      </c>
      <c r="AY39" s="32"/>
      <c r="AZ39" s="32"/>
      <c r="BA39" s="423" t="str">
        <f t="shared" si="38"/>
        <v xml:space="preserve"> </v>
      </c>
    </row>
    <row r="40" spans="1:53" s="339" customFormat="1" ht="15" x14ac:dyDescent="0.2">
      <c r="A40" s="409"/>
      <c r="B40" s="409"/>
      <c r="C40" s="410">
        <f t="shared" si="22"/>
        <v>19</v>
      </c>
      <c r="D40" s="411"/>
      <c r="E40" s="411"/>
      <c r="F40" s="411"/>
      <c r="G40" s="412"/>
      <c r="H40" s="412"/>
      <c r="I40" s="413" t="str">
        <f t="shared" si="23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24"/>
        <v>-</v>
      </c>
      <c r="M40" s="415"/>
      <c r="N40" s="415"/>
      <c r="O40" s="160" t="str">
        <f t="shared" si="25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26"/>
        <v>OK</v>
      </c>
      <c r="AI40" s="22">
        <f t="shared" si="27"/>
        <v>0</v>
      </c>
      <c r="AJ40" s="22">
        <f t="shared" si="28"/>
        <v>0</v>
      </c>
      <c r="AK40" s="22">
        <f t="shared" si="29"/>
        <v>0</v>
      </c>
      <c r="AL40" s="22">
        <f t="shared" si="30"/>
        <v>0</v>
      </c>
      <c r="AM40" s="22">
        <f t="shared" si="31"/>
        <v>0</v>
      </c>
      <c r="AN40" s="22">
        <f t="shared" si="32"/>
        <v>0</v>
      </c>
      <c r="AO40" s="418" t="b">
        <f t="shared" si="33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34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35"/>
        <v>0</v>
      </c>
      <c r="AW40" s="67">
        <f t="shared" si="36"/>
        <v>0</v>
      </c>
      <c r="AX40" s="397">
        <f t="shared" si="37"/>
        <v>0</v>
      </c>
      <c r="AY40" s="32"/>
      <c r="AZ40" s="32"/>
      <c r="BA40" s="423" t="str">
        <f t="shared" si="38"/>
        <v xml:space="preserve"> </v>
      </c>
    </row>
    <row r="41" spans="1:53" s="339" customFormat="1" ht="15" x14ac:dyDescent="0.2">
      <c r="A41" s="409"/>
      <c r="B41" s="409"/>
      <c r="C41" s="410">
        <f t="shared" si="22"/>
        <v>20</v>
      </c>
      <c r="D41" s="411"/>
      <c r="E41" s="411"/>
      <c r="F41" s="411"/>
      <c r="G41" s="412"/>
      <c r="H41" s="412"/>
      <c r="I41" s="413" t="str">
        <f t="shared" si="23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24"/>
        <v>-</v>
      </c>
      <c r="M41" s="415"/>
      <c r="N41" s="415"/>
      <c r="O41" s="160" t="str">
        <f t="shared" si="25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26"/>
        <v>OK</v>
      </c>
      <c r="AI41" s="22">
        <f t="shared" si="27"/>
        <v>0</v>
      </c>
      <c r="AJ41" s="22">
        <f t="shared" si="28"/>
        <v>0</v>
      </c>
      <c r="AK41" s="22">
        <f t="shared" si="29"/>
        <v>0</v>
      </c>
      <c r="AL41" s="22">
        <f t="shared" si="30"/>
        <v>0</v>
      </c>
      <c r="AM41" s="22">
        <f t="shared" si="31"/>
        <v>0</v>
      </c>
      <c r="AN41" s="22">
        <f t="shared" si="32"/>
        <v>0</v>
      </c>
      <c r="AO41" s="418" t="b">
        <f t="shared" si="33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34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35"/>
        <v>0</v>
      </c>
      <c r="AW41" s="67">
        <f t="shared" si="36"/>
        <v>0</v>
      </c>
      <c r="AX41" s="397">
        <f t="shared" si="37"/>
        <v>0</v>
      </c>
      <c r="AY41" s="32"/>
      <c r="AZ41" s="32"/>
      <c r="BA41" s="423" t="str">
        <f t="shared" si="38"/>
        <v xml:space="preserve"> </v>
      </c>
    </row>
    <row r="42" spans="1:53" s="339" customFormat="1" ht="15" x14ac:dyDescent="0.2">
      <c r="A42" s="409"/>
      <c r="B42" s="409"/>
      <c r="C42" s="410">
        <f t="shared" si="22"/>
        <v>21</v>
      </c>
      <c r="D42" s="411"/>
      <c r="E42" s="411"/>
      <c r="F42" s="411"/>
      <c r="G42" s="412"/>
      <c r="H42" s="412"/>
      <c r="I42" s="413" t="str">
        <f t="shared" si="23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24"/>
        <v>-</v>
      </c>
      <c r="M42" s="415"/>
      <c r="N42" s="415"/>
      <c r="O42" s="160" t="str">
        <f t="shared" si="25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26"/>
        <v>OK</v>
      </c>
      <c r="AI42" s="22">
        <f t="shared" si="27"/>
        <v>0</v>
      </c>
      <c r="AJ42" s="22">
        <f t="shared" si="28"/>
        <v>0</v>
      </c>
      <c r="AK42" s="22">
        <f t="shared" si="29"/>
        <v>0</v>
      </c>
      <c r="AL42" s="22">
        <f t="shared" si="30"/>
        <v>0</v>
      </c>
      <c r="AM42" s="22">
        <f t="shared" si="31"/>
        <v>0</v>
      </c>
      <c r="AN42" s="22">
        <f t="shared" si="32"/>
        <v>0</v>
      </c>
      <c r="AO42" s="418" t="b">
        <f t="shared" si="33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34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35"/>
        <v>0</v>
      </c>
      <c r="AW42" s="67">
        <f t="shared" si="36"/>
        <v>0</v>
      </c>
      <c r="AX42" s="397">
        <f t="shared" si="37"/>
        <v>0</v>
      </c>
      <c r="AY42" s="32"/>
      <c r="AZ42" s="32"/>
      <c r="BA42" s="423" t="str">
        <f t="shared" si="38"/>
        <v xml:space="preserve"> </v>
      </c>
    </row>
    <row r="43" spans="1:53" s="339" customFormat="1" ht="15" x14ac:dyDescent="0.2">
      <c r="A43" s="409"/>
      <c r="B43" s="409"/>
      <c r="C43" s="410">
        <f t="shared" si="22"/>
        <v>22</v>
      </c>
      <c r="D43" s="411"/>
      <c r="E43" s="411"/>
      <c r="F43" s="411"/>
      <c r="G43" s="412"/>
      <c r="H43" s="412"/>
      <c r="I43" s="413" t="str">
        <f t="shared" si="23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24"/>
        <v>-</v>
      </c>
      <c r="M43" s="415"/>
      <c r="N43" s="415"/>
      <c r="O43" s="160" t="str">
        <f t="shared" si="25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26"/>
        <v>OK</v>
      </c>
      <c r="AI43" s="22">
        <f t="shared" si="27"/>
        <v>0</v>
      </c>
      <c r="AJ43" s="22">
        <f t="shared" si="28"/>
        <v>0</v>
      </c>
      <c r="AK43" s="22">
        <f t="shared" si="29"/>
        <v>0</v>
      </c>
      <c r="AL43" s="22">
        <f t="shared" si="30"/>
        <v>0</v>
      </c>
      <c r="AM43" s="22">
        <f t="shared" si="31"/>
        <v>0</v>
      </c>
      <c r="AN43" s="22">
        <f t="shared" si="32"/>
        <v>0</v>
      </c>
      <c r="AO43" s="418" t="b">
        <f t="shared" si="33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34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35"/>
        <v>0</v>
      </c>
      <c r="AW43" s="67">
        <f t="shared" si="36"/>
        <v>0</v>
      </c>
      <c r="AX43" s="397">
        <f t="shared" si="37"/>
        <v>0</v>
      </c>
      <c r="AY43" s="32"/>
      <c r="AZ43" s="32"/>
      <c r="BA43" s="423" t="str">
        <f t="shared" si="38"/>
        <v xml:space="preserve"> </v>
      </c>
    </row>
    <row r="44" spans="1:53" s="339" customFormat="1" ht="15" x14ac:dyDescent="0.2">
      <c r="A44" s="409"/>
      <c r="B44" s="409"/>
      <c r="C44" s="410">
        <f t="shared" si="22"/>
        <v>23</v>
      </c>
      <c r="D44" s="411"/>
      <c r="E44" s="411"/>
      <c r="F44" s="411"/>
      <c r="G44" s="412"/>
      <c r="H44" s="412"/>
      <c r="I44" s="413" t="str">
        <f t="shared" si="23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24"/>
        <v>-</v>
      </c>
      <c r="M44" s="415"/>
      <c r="N44" s="415"/>
      <c r="O44" s="160" t="str">
        <f t="shared" si="25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26"/>
        <v>OK</v>
      </c>
      <c r="AI44" s="22">
        <f t="shared" si="27"/>
        <v>0</v>
      </c>
      <c r="AJ44" s="22">
        <f t="shared" si="28"/>
        <v>0</v>
      </c>
      <c r="AK44" s="22">
        <f t="shared" si="29"/>
        <v>0</v>
      </c>
      <c r="AL44" s="22">
        <f t="shared" si="30"/>
        <v>0</v>
      </c>
      <c r="AM44" s="22">
        <f t="shared" si="31"/>
        <v>0</v>
      </c>
      <c r="AN44" s="22">
        <f t="shared" si="32"/>
        <v>0</v>
      </c>
      <c r="AO44" s="418" t="b">
        <f t="shared" si="33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34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35"/>
        <v>0</v>
      </c>
      <c r="AW44" s="67">
        <f t="shared" si="36"/>
        <v>0</v>
      </c>
      <c r="AX44" s="397">
        <f t="shared" si="37"/>
        <v>0</v>
      </c>
      <c r="AY44" s="32"/>
      <c r="AZ44" s="32"/>
      <c r="BA44" s="423" t="str">
        <f t="shared" si="38"/>
        <v xml:space="preserve"> </v>
      </c>
    </row>
    <row r="45" spans="1:53" s="339" customFormat="1" ht="15" x14ac:dyDescent="0.2">
      <c r="A45" s="409"/>
      <c r="B45" s="409"/>
      <c r="C45" s="410">
        <f t="shared" si="22"/>
        <v>24</v>
      </c>
      <c r="D45" s="411"/>
      <c r="E45" s="411"/>
      <c r="F45" s="411"/>
      <c r="G45" s="410"/>
      <c r="H45" s="410"/>
      <c r="I45" s="413" t="str">
        <f t="shared" si="23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24"/>
        <v>-</v>
      </c>
      <c r="M45" s="415"/>
      <c r="N45" s="415"/>
      <c r="O45" s="160" t="str">
        <f t="shared" si="25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26"/>
        <v>OK</v>
      </c>
      <c r="AI45" s="22">
        <f t="shared" si="27"/>
        <v>0</v>
      </c>
      <c r="AJ45" s="22">
        <f t="shared" si="28"/>
        <v>0</v>
      </c>
      <c r="AK45" s="22">
        <f t="shared" si="29"/>
        <v>0</v>
      </c>
      <c r="AL45" s="22">
        <f t="shared" si="30"/>
        <v>0</v>
      </c>
      <c r="AM45" s="22">
        <f t="shared" si="31"/>
        <v>0</v>
      </c>
      <c r="AN45" s="22">
        <f t="shared" si="32"/>
        <v>0</v>
      </c>
      <c r="AO45" s="418" t="b">
        <f t="shared" si="33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34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35"/>
        <v>0</v>
      </c>
      <c r="AW45" s="67">
        <f t="shared" si="36"/>
        <v>0</v>
      </c>
      <c r="AX45" s="397">
        <f t="shared" si="37"/>
        <v>0</v>
      </c>
      <c r="AY45" s="32"/>
      <c r="AZ45" s="32"/>
      <c r="BA45" s="423" t="str">
        <f t="shared" si="38"/>
        <v xml:space="preserve"> </v>
      </c>
    </row>
    <row r="46" spans="1:53" s="339" customFormat="1" ht="15" x14ac:dyDescent="0.2">
      <c r="A46" s="409"/>
      <c r="B46" s="409"/>
      <c r="C46" s="410">
        <f t="shared" si="22"/>
        <v>25</v>
      </c>
      <c r="D46" s="411"/>
      <c r="E46" s="411"/>
      <c r="F46" s="411"/>
      <c r="G46" s="410"/>
      <c r="H46" s="410"/>
      <c r="I46" s="413" t="str">
        <f t="shared" si="23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24"/>
        <v>-</v>
      </c>
      <c r="M46" s="415"/>
      <c r="N46" s="415"/>
      <c r="O46" s="160" t="str">
        <f t="shared" si="25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26"/>
        <v>OK</v>
      </c>
      <c r="AI46" s="22">
        <f t="shared" si="27"/>
        <v>0</v>
      </c>
      <c r="AJ46" s="22">
        <f t="shared" si="28"/>
        <v>0</v>
      </c>
      <c r="AK46" s="22">
        <f t="shared" si="29"/>
        <v>0</v>
      </c>
      <c r="AL46" s="22">
        <f t="shared" si="30"/>
        <v>0</v>
      </c>
      <c r="AM46" s="22">
        <f t="shared" si="31"/>
        <v>0</v>
      </c>
      <c r="AN46" s="22">
        <f t="shared" si="32"/>
        <v>0</v>
      </c>
      <c r="AO46" s="418" t="b">
        <f t="shared" si="33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34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35"/>
        <v>0</v>
      </c>
      <c r="AW46" s="67">
        <f t="shared" si="36"/>
        <v>0</v>
      </c>
      <c r="AX46" s="397">
        <f t="shared" si="37"/>
        <v>0</v>
      </c>
      <c r="AY46" s="32"/>
      <c r="AZ46" s="32"/>
      <c r="BA46" s="423" t="str">
        <f t="shared" si="38"/>
        <v xml:space="preserve"> </v>
      </c>
    </row>
    <row r="47" spans="1:53" s="339" customFormat="1" ht="15" x14ac:dyDescent="0.2">
      <c r="A47" s="409"/>
      <c r="B47" s="409"/>
      <c r="C47" s="410">
        <f t="shared" si="22"/>
        <v>26</v>
      </c>
      <c r="D47" s="411"/>
      <c r="E47" s="411"/>
      <c r="F47" s="411"/>
      <c r="G47" s="410"/>
      <c r="H47" s="410"/>
      <c r="I47" s="413" t="str">
        <f t="shared" si="23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24"/>
        <v>-</v>
      </c>
      <c r="M47" s="415"/>
      <c r="N47" s="415"/>
      <c r="O47" s="160" t="str">
        <f t="shared" si="25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26"/>
        <v>OK</v>
      </c>
      <c r="AI47" s="22">
        <f t="shared" si="27"/>
        <v>0</v>
      </c>
      <c r="AJ47" s="22">
        <f t="shared" si="28"/>
        <v>0</v>
      </c>
      <c r="AK47" s="22">
        <f t="shared" si="29"/>
        <v>0</v>
      </c>
      <c r="AL47" s="22">
        <f t="shared" si="30"/>
        <v>0</v>
      </c>
      <c r="AM47" s="22">
        <f t="shared" si="31"/>
        <v>0</v>
      </c>
      <c r="AN47" s="22">
        <f t="shared" si="32"/>
        <v>0</v>
      </c>
      <c r="AO47" s="418" t="b">
        <f t="shared" si="33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34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35"/>
        <v>0</v>
      </c>
      <c r="AW47" s="67">
        <f t="shared" si="36"/>
        <v>0</v>
      </c>
      <c r="AX47" s="397">
        <f t="shared" si="37"/>
        <v>0</v>
      </c>
      <c r="AY47" s="32"/>
      <c r="AZ47" s="32"/>
      <c r="BA47" s="423" t="str">
        <f t="shared" si="38"/>
        <v xml:space="preserve"> </v>
      </c>
    </row>
    <row r="48" spans="1:53" s="339" customFormat="1" ht="15" x14ac:dyDescent="0.2">
      <c r="A48" s="409"/>
      <c r="B48" s="409"/>
      <c r="C48" s="410">
        <f t="shared" si="22"/>
        <v>27</v>
      </c>
      <c r="D48" s="411"/>
      <c r="E48" s="411"/>
      <c r="F48" s="411"/>
      <c r="G48" s="410"/>
      <c r="H48" s="410"/>
      <c r="I48" s="413" t="str">
        <f t="shared" si="23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24"/>
        <v>-</v>
      </c>
      <c r="M48" s="415"/>
      <c r="N48" s="415"/>
      <c r="O48" s="160" t="str">
        <f t="shared" si="25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26"/>
        <v>OK</v>
      </c>
      <c r="AI48" s="22">
        <f t="shared" si="27"/>
        <v>0</v>
      </c>
      <c r="AJ48" s="22">
        <f t="shared" si="28"/>
        <v>0</v>
      </c>
      <c r="AK48" s="22">
        <f t="shared" si="29"/>
        <v>0</v>
      </c>
      <c r="AL48" s="22">
        <f t="shared" si="30"/>
        <v>0</v>
      </c>
      <c r="AM48" s="22">
        <f t="shared" si="31"/>
        <v>0</v>
      </c>
      <c r="AN48" s="22">
        <f t="shared" si="32"/>
        <v>0</v>
      </c>
      <c r="AO48" s="418" t="b">
        <f t="shared" si="33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34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35"/>
        <v>0</v>
      </c>
      <c r="AW48" s="67">
        <f t="shared" si="36"/>
        <v>0</v>
      </c>
      <c r="AX48" s="397">
        <f t="shared" si="37"/>
        <v>0</v>
      </c>
      <c r="AY48" s="32"/>
      <c r="AZ48" s="32"/>
      <c r="BA48" s="423" t="str">
        <f t="shared" si="38"/>
        <v xml:space="preserve"> </v>
      </c>
    </row>
    <row r="49" spans="1:53" s="339" customFormat="1" ht="15" x14ac:dyDescent="0.2">
      <c r="A49" s="409"/>
      <c r="B49" s="409"/>
      <c r="C49" s="410">
        <f t="shared" si="22"/>
        <v>28</v>
      </c>
      <c r="D49" s="411"/>
      <c r="E49" s="411"/>
      <c r="F49" s="411"/>
      <c r="G49" s="410"/>
      <c r="H49" s="410"/>
      <c r="I49" s="413" t="str">
        <f t="shared" si="23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24"/>
        <v>-</v>
      </c>
      <c r="M49" s="415"/>
      <c r="N49" s="415"/>
      <c r="O49" s="160" t="str">
        <f t="shared" si="25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26"/>
        <v>OK</v>
      </c>
      <c r="AI49" s="22">
        <f t="shared" si="27"/>
        <v>0</v>
      </c>
      <c r="AJ49" s="22">
        <f t="shared" si="28"/>
        <v>0</v>
      </c>
      <c r="AK49" s="22">
        <f t="shared" si="29"/>
        <v>0</v>
      </c>
      <c r="AL49" s="22">
        <f t="shared" si="30"/>
        <v>0</v>
      </c>
      <c r="AM49" s="22">
        <f t="shared" si="31"/>
        <v>0</v>
      </c>
      <c r="AN49" s="22">
        <f t="shared" si="32"/>
        <v>0</v>
      </c>
      <c r="AO49" s="418" t="b">
        <f t="shared" si="33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34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35"/>
        <v>0</v>
      </c>
      <c r="AW49" s="67">
        <f t="shared" si="36"/>
        <v>0</v>
      </c>
      <c r="AX49" s="397">
        <f t="shared" si="37"/>
        <v>0</v>
      </c>
      <c r="AY49" s="32"/>
      <c r="AZ49" s="32"/>
      <c r="BA49" s="423" t="str">
        <f t="shared" si="38"/>
        <v xml:space="preserve"> </v>
      </c>
    </row>
    <row r="50" spans="1:53" s="339" customFormat="1" ht="15" x14ac:dyDescent="0.2">
      <c r="A50" s="409"/>
      <c r="B50" s="409"/>
      <c r="C50" s="410">
        <f t="shared" si="22"/>
        <v>29</v>
      </c>
      <c r="D50" s="411"/>
      <c r="E50" s="411"/>
      <c r="F50" s="411"/>
      <c r="G50" s="410"/>
      <c r="H50" s="410"/>
      <c r="I50" s="413" t="str">
        <f t="shared" si="23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24"/>
        <v>-</v>
      </c>
      <c r="M50" s="415"/>
      <c r="N50" s="415"/>
      <c r="O50" s="160" t="str">
        <f t="shared" si="25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26"/>
        <v>OK</v>
      </c>
      <c r="AI50" s="22">
        <f t="shared" si="27"/>
        <v>0</v>
      </c>
      <c r="AJ50" s="22">
        <f t="shared" si="28"/>
        <v>0</v>
      </c>
      <c r="AK50" s="22">
        <f t="shared" si="29"/>
        <v>0</v>
      </c>
      <c r="AL50" s="22">
        <f t="shared" si="30"/>
        <v>0</v>
      </c>
      <c r="AM50" s="22">
        <f t="shared" si="31"/>
        <v>0</v>
      </c>
      <c r="AN50" s="22">
        <f t="shared" si="32"/>
        <v>0</v>
      </c>
      <c r="AO50" s="418" t="b">
        <f t="shared" si="33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34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35"/>
        <v>0</v>
      </c>
      <c r="AW50" s="67">
        <f t="shared" si="36"/>
        <v>0</v>
      </c>
      <c r="AX50" s="397">
        <f t="shared" si="37"/>
        <v>0</v>
      </c>
      <c r="AY50" s="32"/>
      <c r="AZ50" s="32"/>
      <c r="BA50" s="423" t="str">
        <f t="shared" si="38"/>
        <v xml:space="preserve"> </v>
      </c>
    </row>
    <row r="51" spans="1:53" s="339" customFormat="1" ht="15" x14ac:dyDescent="0.2">
      <c r="A51" s="409"/>
      <c r="B51" s="409"/>
      <c r="C51" s="410">
        <f t="shared" si="22"/>
        <v>30</v>
      </c>
      <c r="D51" s="411"/>
      <c r="E51" s="411"/>
      <c r="F51" s="411"/>
      <c r="G51" s="410"/>
      <c r="H51" s="410"/>
      <c r="I51" s="413" t="str">
        <f t="shared" si="23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24"/>
        <v>-</v>
      </c>
      <c r="M51" s="415"/>
      <c r="N51" s="415"/>
      <c r="O51" s="160" t="str">
        <f t="shared" si="25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26"/>
        <v>OK</v>
      </c>
      <c r="AI51" s="22">
        <f t="shared" si="27"/>
        <v>0</v>
      </c>
      <c r="AJ51" s="22">
        <f t="shared" si="28"/>
        <v>0</v>
      </c>
      <c r="AK51" s="22">
        <f t="shared" si="29"/>
        <v>0</v>
      </c>
      <c r="AL51" s="22">
        <f t="shared" si="30"/>
        <v>0</v>
      </c>
      <c r="AM51" s="22">
        <f t="shared" si="31"/>
        <v>0</v>
      </c>
      <c r="AN51" s="22">
        <f t="shared" si="32"/>
        <v>0</v>
      </c>
      <c r="AO51" s="418" t="b">
        <f t="shared" si="33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34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35"/>
        <v>0</v>
      </c>
      <c r="AW51" s="67">
        <f t="shared" si="36"/>
        <v>0</v>
      </c>
      <c r="AX51" s="397">
        <f t="shared" si="37"/>
        <v>0</v>
      </c>
      <c r="AY51" s="32"/>
      <c r="AZ51" s="32"/>
      <c r="BA51" s="423" t="str">
        <f t="shared" si="38"/>
        <v xml:space="preserve"> </v>
      </c>
    </row>
    <row r="52" spans="1:53" s="339" customFormat="1" ht="15" x14ac:dyDescent="0.2">
      <c r="A52" s="409"/>
      <c r="B52" s="409"/>
      <c r="C52" s="410">
        <f t="shared" si="22"/>
        <v>31</v>
      </c>
      <c r="D52" s="411"/>
      <c r="E52" s="411"/>
      <c r="F52" s="411"/>
      <c r="G52" s="410"/>
      <c r="H52" s="410"/>
      <c r="I52" s="413" t="str">
        <f t="shared" si="23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24"/>
        <v>-</v>
      </c>
      <c r="M52" s="415"/>
      <c r="N52" s="415"/>
      <c r="O52" s="160" t="str">
        <f t="shared" si="25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26"/>
        <v>OK</v>
      </c>
      <c r="AI52" s="22">
        <f t="shared" si="27"/>
        <v>0</v>
      </c>
      <c r="AJ52" s="22">
        <f t="shared" si="28"/>
        <v>0</v>
      </c>
      <c r="AK52" s="22">
        <f t="shared" si="29"/>
        <v>0</v>
      </c>
      <c r="AL52" s="22">
        <f t="shared" si="30"/>
        <v>0</v>
      </c>
      <c r="AM52" s="22">
        <f t="shared" si="31"/>
        <v>0</v>
      </c>
      <c r="AN52" s="22">
        <f t="shared" si="32"/>
        <v>0</v>
      </c>
      <c r="AO52" s="418" t="b">
        <f t="shared" si="33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34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35"/>
        <v>0</v>
      </c>
      <c r="AW52" s="67">
        <f t="shared" si="36"/>
        <v>0</v>
      </c>
      <c r="AX52" s="397">
        <f t="shared" si="37"/>
        <v>0</v>
      </c>
      <c r="AY52" s="32"/>
      <c r="AZ52" s="32"/>
      <c r="BA52" s="423" t="str">
        <f t="shared" si="38"/>
        <v xml:space="preserve"> </v>
      </c>
    </row>
    <row r="53" spans="1:53" s="339" customFormat="1" ht="15" x14ac:dyDescent="0.2">
      <c r="A53" s="409"/>
      <c r="B53" s="409"/>
      <c r="C53" s="410">
        <f t="shared" si="22"/>
        <v>32</v>
      </c>
      <c r="D53" s="411"/>
      <c r="E53" s="411"/>
      <c r="F53" s="411"/>
      <c r="G53" s="410"/>
      <c r="H53" s="410"/>
      <c r="I53" s="413" t="str">
        <f t="shared" si="23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24"/>
        <v>-</v>
      </c>
      <c r="M53" s="415"/>
      <c r="N53" s="415"/>
      <c r="O53" s="160" t="str">
        <f t="shared" si="25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26"/>
        <v>OK</v>
      </c>
      <c r="AI53" s="22">
        <f t="shared" si="27"/>
        <v>0</v>
      </c>
      <c r="AJ53" s="22">
        <f t="shared" si="28"/>
        <v>0</v>
      </c>
      <c r="AK53" s="22">
        <f t="shared" si="29"/>
        <v>0</v>
      </c>
      <c r="AL53" s="22">
        <f t="shared" si="30"/>
        <v>0</v>
      </c>
      <c r="AM53" s="22">
        <f t="shared" si="31"/>
        <v>0</v>
      </c>
      <c r="AN53" s="22">
        <f t="shared" si="32"/>
        <v>0</v>
      </c>
      <c r="AO53" s="418" t="b">
        <f t="shared" si="33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34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35"/>
        <v>0</v>
      </c>
      <c r="AW53" s="67">
        <f t="shared" si="36"/>
        <v>0</v>
      </c>
      <c r="AX53" s="397">
        <f t="shared" si="37"/>
        <v>0</v>
      </c>
      <c r="AY53" s="32"/>
      <c r="AZ53" s="32"/>
      <c r="BA53" s="423" t="str">
        <f t="shared" si="38"/>
        <v xml:space="preserve"> </v>
      </c>
    </row>
    <row r="54" spans="1:53" s="339" customFormat="1" ht="15" x14ac:dyDescent="0.2">
      <c r="A54" s="409"/>
      <c r="B54" s="409"/>
      <c r="C54" s="410">
        <f t="shared" si="22"/>
        <v>33</v>
      </c>
      <c r="D54" s="411"/>
      <c r="E54" s="411"/>
      <c r="F54" s="411"/>
      <c r="G54" s="410"/>
      <c r="H54" s="410"/>
      <c r="I54" s="413" t="str">
        <f t="shared" si="23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24"/>
        <v>-</v>
      </c>
      <c r="M54" s="415"/>
      <c r="N54" s="415"/>
      <c r="O54" s="160" t="str">
        <f t="shared" si="25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26"/>
        <v>OK</v>
      </c>
      <c r="AI54" s="22">
        <f t="shared" si="27"/>
        <v>0</v>
      </c>
      <c r="AJ54" s="22">
        <f t="shared" si="28"/>
        <v>0</v>
      </c>
      <c r="AK54" s="22">
        <f t="shared" si="29"/>
        <v>0</v>
      </c>
      <c r="AL54" s="22">
        <f t="shared" si="30"/>
        <v>0</v>
      </c>
      <c r="AM54" s="22">
        <f t="shared" si="31"/>
        <v>0</v>
      </c>
      <c r="AN54" s="22">
        <f t="shared" si="32"/>
        <v>0</v>
      </c>
      <c r="AO54" s="418" t="b">
        <f t="shared" si="33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34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35"/>
        <v>0</v>
      </c>
      <c r="AW54" s="67">
        <f t="shared" si="36"/>
        <v>0</v>
      </c>
      <c r="AX54" s="397">
        <f t="shared" si="37"/>
        <v>0</v>
      </c>
      <c r="AY54" s="32"/>
      <c r="AZ54" s="32"/>
      <c r="BA54" s="423" t="str">
        <f t="shared" si="38"/>
        <v xml:space="preserve"> </v>
      </c>
    </row>
    <row r="55" spans="1:53" s="339" customFormat="1" ht="15" x14ac:dyDescent="0.2">
      <c r="A55" s="409"/>
      <c r="B55" s="409"/>
      <c r="C55" s="410">
        <f t="shared" si="22"/>
        <v>34</v>
      </c>
      <c r="D55" s="411"/>
      <c r="E55" s="411"/>
      <c r="F55" s="411"/>
      <c r="G55" s="410"/>
      <c r="H55" s="410"/>
      <c r="I55" s="413" t="str">
        <f t="shared" si="23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24"/>
        <v>-</v>
      </c>
      <c r="M55" s="415"/>
      <c r="N55" s="415"/>
      <c r="O55" s="160" t="str">
        <f t="shared" si="25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26"/>
        <v>OK</v>
      </c>
      <c r="AI55" s="22">
        <f t="shared" si="27"/>
        <v>0</v>
      </c>
      <c r="AJ55" s="22">
        <f t="shared" si="28"/>
        <v>0</v>
      </c>
      <c r="AK55" s="22">
        <f t="shared" si="29"/>
        <v>0</v>
      </c>
      <c r="AL55" s="22">
        <f t="shared" si="30"/>
        <v>0</v>
      </c>
      <c r="AM55" s="22">
        <f t="shared" si="31"/>
        <v>0</v>
      </c>
      <c r="AN55" s="22">
        <f t="shared" si="32"/>
        <v>0</v>
      </c>
      <c r="AO55" s="418" t="b">
        <f t="shared" si="33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34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35"/>
        <v>0</v>
      </c>
      <c r="AW55" s="67">
        <f t="shared" si="36"/>
        <v>0</v>
      </c>
      <c r="AX55" s="397">
        <f t="shared" si="37"/>
        <v>0</v>
      </c>
      <c r="AY55" s="32"/>
      <c r="AZ55" s="32"/>
      <c r="BA55" s="423" t="str">
        <f t="shared" si="38"/>
        <v xml:space="preserve"> </v>
      </c>
    </row>
    <row r="56" spans="1:53" s="339" customFormat="1" ht="15" x14ac:dyDescent="0.2">
      <c r="A56" s="409"/>
      <c r="B56" s="409"/>
      <c r="C56" s="410">
        <f t="shared" si="22"/>
        <v>35</v>
      </c>
      <c r="D56" s="411"/>
      <c r="E56" s="411"/>
      <c r="F56" s="411"/>
      <c r="G56" s="410"/>
      <c r="H56" s="410"/>
      <c r="I56" s="413" t="str">
        <f t="shared" si="23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24"/>
        <v>-</v>
      </c>
      <c r="M56" s="415"/>
      <c r="N56" s="415"/>
      <c r="O56" s="160" t="str">
        <f t="shared" si="25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26"/>
        <v>OK</v>
      </c>
      <c r="AI56" s="22">
        <f t="shared" si="27"/>
        <v>0</v>
      </c>
      <c r="AJ56" s="22">
        <f t="shared" si="28"/>
        <v>0</v>
      </c>
      <c r="AK56" s="22">
        <f t="shared" si="29"/>
        <v>0</v>
      </c>
      <c r="AL56" s="22">
        <f t="shared" si="30"/>
        <v>0</v>
      </c>
      <c r="AM56" s="22">
        <f t="shared" si="31"/>
        <v>0</v>
      </c>
      <c r="AN56" s="22">
        <f t="shared" si="32"/>
        <v>0</v>
      </c>
      <c r="AO56" s="418" t="b">
        <f t="shared" si="33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34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35"/>
        <v>0</v>
      </c>
      <c r="AW56" s="67">
        <f t="shared" si="36"/>
        <v>0</v>
      </c>
      <c r="AX56" s="397">
        <f t="shared" si="37"/>
        <v>0</v>
      </c>
      <c r="AY56" s="32"/>
      <c r="AZ56" s="32"/>
      <c r="BA56" s="423" t="str">
        <f t="shared" si="38"/>
        <v xml:space="preserve"> </v>
      </c>
    </row>
    <row r="57" spans="1:53" s="339" customFormat="1" ht="15" x14ac:dyDescent="0.2">
      <c r="A57" s="409"/>
      <c r="B57" s="409"/>
      <c r="C57" s="410">
        <f t="shared" si="22"/>
        <v>36</v>
      </c>
      <c r="D57" s="411"/>
      <c r="E57" s="411"/>
      <c r="F57" s="411"/>
      <c r="G57" s="410"/>
      <c r="H57" s="410"/>
      <c r="I57" s="413" t="str">
        <f t="shared" si="23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24"/>
        <v>-</v>
      </c>
      <c r="M57" s="415"/>
      <c r="N57" s="415"/>
      <c r="O57" s="160" t="str">
        <f t="shared" si="25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26"/>
        <v>OK</v>
      </c>
      <c r="AI57" s="22">
        <f t="shared" si="27"/>
        <v>0</v>
      </c>
      <c r="AJ57" s="22">
        <f t="shared" si="28"/>
        <v>0</v>
      </c>
      <c r="AK57" s="22">
        <f t="shared" si="29"/>
        <v>0</v>
      </c>
      <c r="AL57" s="22">
        <f t="shared" si="30"/>
        <v>0</v>
      </c>
      <c r="AM57" s="22">
        <f t="shared" si="31"/>
        <v>0</v>
      </c>
      <c r="AN57" s="22">
        <f t="shared" si="32"/>
        <v>0</v>
      </c>
      <c r="AO57" s="418" t="b">
        <f t="shared" si="33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34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35"/>
        <v>0</v>
      </c>
      <c r="AW57" s="67">
        <f t="shared" si="36"/>
        <v>0</v>
      </c>
      <c r="AX57" s="397">
        <f t="shared" si="37"/>
        <v>0</v>
      </c>
      <c r="AY57" s="32"/>
      <c r="AZ57" s="32"/>
      <c r="BA57" s="423" t="str">
        <f t="shared" si="38"/>
        <v xml:space="preserve"> </v>
      </c>
    </row>
    <row r="58" spans="1:53" s="339" customFormat="1" ht="15" x14ac:dyDescent="0.2">
      <c r="A58" s="409"/>
      <c r="B58" s="409"/>
      <c r="C58" s="410">
        <f t="shared" si="22"/>
        <v>37</v>
      </c>
      <c r="D58" s="411"/>
      <c r="E58" s="411"/>
      <c r="F58" s="411"/>
      <c r="G58" s="410"/>
      <c r="H58" s="410"/>
      <c r="I58" s="413" t="str">
        <f t="shared" si="23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24"/>
        <v>-</v>
      </c>
      <c r="M58" s="415"/>
      <c r="N58" s="415"/>
      <c r="O58" s="160" t="str">
        <f t="shared" si="25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26"/>
        <v>OK</v>
      </c>
      <c r="AI58" s="22">
        <f t="shared" si="27"/>
        <v>0</v>
      </c>
      <c r="AJ58" s="22">
        <f t="shared" si="28"/>
        <v>0</v>
      </c>
      <c r="AK58" s="22">
        <f t="shared" si="29"/>
        <v>0</v>
      </c>
      <c r="AL58" s="22">
        <f t="shared" si="30"/>
        <v>0</v>
      </c>
      <c r="AM58" s="22">
        <f t="shared" si="31"/>
        <v>0</v>
      </c>
      <c r="AN58" s="22">
        <f t="shared" si="32"/>
        <v>0</v>
      </c>
      <c r="AO58" s="418" t="b">
        <f t="shared" si="33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34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35"/>
        <v>0</v>
      </c>
      <c r="AW58" s="67">
        <f t="shared" si="36"/>
        <v>0</v>
      </c>
      <c r="AX58" s="397">
        <f t="shared" si="37"/>
        <v>0</v>
      </c>
      <c r="AY58" s="32"/>
      <c r="AZ58" s="32"/>
      <c r="BA58" s="423" t="str">
        <f t="shared" si="38"/>
        <v xml:space="preserve"> </v>
      </c>
    </row>
    <row r="59" spans="1:53" s="339" customFormat="1" ht="15" x14ac:dyDescent="0.2">
      <c r="A59" s="409"/>
      <c r="B59" s="409"/>
      <c r="C59" s="410">
        <f t="shared" si="22"/>
        <v>38</v>
      </c>
      <c r="D59" s="411"/>
      <c r="E59" s="411"/>
      <c r="F59" s="411"/>
      <c r="G59" s="410"/>
      <c r="H59" s="410"/>
      <c r="I59" s="413" t="str">
        <f t="shared" si="23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24"/>
        <v>-</v>
      </c>
      <c r="M59" s="415"/>
      <c r="N59" s="415"/>
      <c r="O59" s="160" t="str">
        <f t="shared" si="25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26"/>
        <v>OK</v>
      </c>
      <c r="AI59" s="22">
        <f t="shared" si="27"/>
        <v>0</v>
      </c>
      <c r="AJ59" s="22">
        <f t="shared" si="28"/>
        <v>0</v>
      </c>
      <c r="AK59" s="22">
        <f t="shared" si="29"/>
        <v>0</v>
      </c>
      <c r="AL59" s="22">
        <f t="shared" si="30"/>
        <v>0</v>
      </c>
      <c r="AM59" s="22">
        <f t="shared" si="31"/>
        <v>0</v>
      </c>
      <c r="AN59" s="22">
        <f t="shared" si="32"/>
        <v>0</v>
      </c>
      <c r="AO59" s="418" t="b">
        <f t="shared" si="33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34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35"/>
        <v>0</v>
      </c>
      <c r="AW59" s="67">
        <f t="shared" si="36"/>
        <v>0</v>
      </c>
      <c r="AX59" s="397">
        <f t="shared" si="37"/>
        <v>0</v>
      </c>
      <c r="AY59" s="32"/>
      <c r="AZ59" s="32"/>
      <c r="BA59" s="423" t="str">
        <f t="shared" si="38"/>
        <v xml:space="preserve"> </v>
      </c>
    </row>
    <row r="60" spans="1:53" s="339" customFormat="1" ht="15" x14ac:dyDescent="0.2">
      <c r="A60" s="409"/>
      <c r="B60" s="409"/>
      <c r="C60" s="410">
        <f t="shared" si="22"/>
        <v>39</v>
      </c>
      <c r="D60" s="411"/>
      <c r="E60" s="411"/>
      <c r="F60" s="411"/>
      <c r="G60" s="410"/>
      <c r="H60" s="410"/>
      <c r="I60" s="413" t="str">
        <f t="shared" si="23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24"/>
        <v>-</v>
      </c>
      <c r="M60" s="415"/>
      <c r="N60" s="415"/>
      <c r="O60" s="160" t="str">
        <f t="shared" si="25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26"/>
        <v>OK</v>
      </c>
      <c r="AI60" s="22">
        <f t="shared" si="27"/>
        <v>0</v>
      </c>
      <c r="AJ60" s="22">
        <f t="shared" si="28"/>
        <v>0</v>
      </c>
      <c r="AK60" s="22">
        <f t="shared" si="29"/>
        <v>0</v>
      </c>
      <c r="AL60" s="22">
        <f t="shared" si="30"/>
        <v>0</v>
      </c>
      <c r="AM60" s="22">
        <f t="shared" si="31"/>
        <v>0</v>
      </c>
      <c r="AN60" s="22">
        <f t="shared" si="32"/>
        <v>0</v>
      </c>
      <c r="AO60" s="418" t="b">
        <f t="shared" si="33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34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35"/>
        <v>0</v>
      </c>
      <c r="AW60" s="67">
        <f t="shared" si="36"/>
        <v>0</v>
      </c>
      <c r="AX60" s="397">
        <f t="shared" si="37"/>
        <v>0</v>
      </c>
      <c r="AY60" s="32"/>
      <c r="AZ60" s="32"/>
      <c r="BA60" s="423" t="str">
        <f t="shared" si="38"/>
        <v xml:space="preserve"> </v>
      </c>
    </row>
    <row r="61" spans="1:53" s="339" customFormat="1" ht="15" x14ac:dyDescent="0.2">
      <c r="A61" s="409"/>
      <c r="B61" s="409"/>
      <c r="C61" s="410">
        <f t="shared" si="22"/>
        <v>40</v>
      </c>
      <c r="D61" s="411"/>
      <c r="E61" s="411"/>
      <c r="F61" s="411"/>
      <c r="G61" s="410"/>
      <c r="H61" s="410"/>
      <c r="I61" s="413" t="str">
        <f t="shared" si="23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24"/>
        <v>-</v>
      </c>
      <c r="M61" s="415"/>
      <c r="N61" s="415"/>
      <c r="O61" s="160" t="str">
        <f t="shared" si="25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26"/>
        <v>OK</v>
      </c>
      <c r="AI61" s="22">
        <f t="shared" si="27"/>
        <v>0</v>
      </c>
      <c r="AJ61" s="22">
        <f t="shared" si="28"/>
        <v>0</v>
      </c>
      <c r="AK61" s="22">
        <f t="shared" si="29"/>
        <v>0</v>
      </c>
      <c r="AL61" s="22">
        <f t="shared" si="30"/>
        <v>0</v>
      </c>
      <c r="AM61" s="22">
        <f t="shared" si="31"/>
        <v>0</v>
      </c>
      <c r="AN61" s="22">
        <f t="shared" si="32"/>
        <v>0</v>
      </c>
      <c r="AO61" s="418" t="b">
        <f t="shared" si="33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34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35"/>
        <v>0</v>
      </c>
      <c r="AW61" s="67">
        <f t="shared" si="36"/>
        <v>0</v>
      </c>
      <c r="AX61" s="397">
        <f t="shared" si="37"/>
        <v>0</v>
      </c>
      <c r="AY61" s="32"/>
      <c r="AZ61" s="32"/>
      <c r="BA61" s="423" t="str">
        <f t="shared" si="38"/>
        <v xml:space="preserve"> </v>
      </c>
    </row>
    <row r="62" spans="1:53" s="339" customFormat="1" ht="15" x14ac:dyDescent="0.2">
      <c r="A62" s="409"/>
      <c r="B62" s="409"/>
      <c r="C62" s="410">
        <f t="shared" si="22"/>
        <v>41</v>
      </c>
      <c r="D62" s="411"/>
      <c r="E62" s="411"/>
      <c r="F62" s="411"/>
      <c r="G62" s="410"/>
      <c r="H62" s="410"/>
      <c r="I62" s="413" t="str">
        <f t="shared" si="23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24"/>
        <v>-</v>
      </c>
      <c r="M62" s="415"/>
      <c r="N62" s="415"/>
      <c r="O62" s="160" t="str">
        <f t="shared" si="25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26"/>
        <v>OK</v>
      </c>
      <c r="AI62" s="22">
        <f t="shared" si="27"/>
        <v>0</v>
      </c>
      <c r="AJ62" s="22">
        <f t="shared" si="28"/>
        <v>0</v>
      </c>
      <c r="AK62" s="22">
        <f t="shared" si="29"/>
        <v>0</v>
      </c>
      <c r="AL62" s="22">
        <f t="shared" si="30"/>
        <v>0</v>
      </c>
      <c r="AM62" s="22">
        <f t="shared" si="31"/>
        <v>0</v>
      </c>
      <c r="AN62" s="22">
        <f t="shared" si="32"/>
        <v>0</v>
      </c>
      <c r="AO62" s="418" t="b">
        <f t="shared" si="33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34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35"/>
        <v>0</v>
      </c>
      <c r="AW62" s="67">
        <f t="shared" si="36"/>
        <v>0</v>
      </c>
      <c r="AX62" s="397">
        <f t="shared" si="37"/>
        <v>0</v>
      </c>
      <c r="AY62" s="32"/>
      <c r="AZ62" s="32"/>
      <c r="BA62" s="423" t="str">
        <f t="shared" si="38"/>
        <v xml:space="preserve"> </v>
      </c>
    </row>
    <row r="63" spans="1:53" s="339" customFormat="1" ht="15" x14ac:dyDescent="0.2">
      <c r="A63" s="409"/>
      <c r="B63" s="409"/>
      <c r="C63" s="410">
        <f t="shared" si="22"/>
        <v>42</v>
      </c>
      <c r="D63" s="411"/>
      <c r="E63" s="411"/>
      <c r="F63" s="411"/>
      <c r="G63" s="410"/>
      <c r="H63" s="410"/>
      <c r="I63" s="413" t="str">
        <f t="shared" si="23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24"/>
        <v>-</v>
      </c>
      <c r="M63" s="415"/>
      <c r="N63" s="415"/>
      <c r="O63" s="160" t="str">
        <f t="shared" si="25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26"/>
        <v>OK</v>
      </c>
      <c r="AI63" s="22">
        <f t="shared" si="27"/>
        <v>0</v>
      </c>
      <c r="AJ63" s="22">
        <f t="shared" si="28"/>
        <v>0</v>
      </c>
      <c r="AK63" s="22">
        <f t="shared" si="29"/>
        <v>0</v>
      </c>
      <c r="AL63" s="22">
        <f t="shared" si="30"/>
        <v>0</v>
      </c>
      <c r="AM63" s="22">
        <f t="shared" si="31"/>
        <v>0</v>
      </c>
      <c r="AN63" s="22">
        <f t="shared" si="32"/>
        <v>0</v>
      </c>
      <c r="AO63" s="418" t="b">
        <f t="shared" si="33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34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35"/>
        <v>0</v>
      </c>
      <c r="AW63" s="67">
        <f t="shared" si="36"/>
        <v>0</v>
      </c>
      <c r="AX63" s="397">
        <f t="shared" si="37"/>
        <v>0</v>
      </c>
      <c r="AY63" s="32"/>
      <c r="AZ63" s="32"/>
      <c r="BA63" s="423" t="str">
        <f t="shared" si="38"/>
        <v xml:space="preserve"> </v>
      </c>
    </row>
    <row r="64" spans="1:53" s="339" customFormat="1" ht="15" x14ac:dyDescent="0.2">
      <c r="A64" s="409"/>
      <c r="B64" s="409"/>
      <c r="C64" s="410">
        <f t="shared" si="22"/>
        <v>43</v>
      </c>
      <c r="D64" s="411"/>
      <c r="E64" s="411"/>
      <c r="F64" s="411"/>
      <c r="G64" s="410"/>
      <c r="H64" s="410"/>
      <c r="I64" s="413" t="str">
        <f t="shared" si="23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24"/>
        <v>-</v>
      </c>
      <c r="M64" s="415"/>
      <c r="N64" s="415"/>
      <c r="O64" s="160" t="str">
        <f t="shared" si="25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26"/>
        <v>OK</v>
      </c>
      <c r="AI64" s="22">
        <f t="shared" si="27"/>
        <v>0</v>
      </c>
      <c r="AJ64" s="22">
        <f t="shared" si="28"/>
        <v>0</v>
      </c>
      <c r="AK64" s="22">
        <f t="shared" si="29"/>
        <v>0</v>
      </c>
      <c r="AL64" s="22">
        <f t="shared" si="30"/>
        <v>0</v>
      </c>
      <c r="AM64" s="22">
        <f t="shared" si="31"/>
        <v>0</v>
      </c>
      <c r="AN64" s="22">
        <f t="shared" si="32"/>
        <v>0</v>
      </c>
      <c r="AO64" s="418" t="b">
        <f t="shared" si="33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34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35"/>
        <v>0</v>
      </c>
      <c r="AW64" s="67">
        <f t="shared" si="36"/>
        <v>0</v>
      </c>
      <c r="AX64" s="397">
        <f t="shared" si="37"/>
        <v>0</v>
      </c>
      <c r="AY64" s="32"/>
      <c r="AZ64" s="32"/>
      <c r="BA64" s="423" t="str">
        <f t="shared" si="38"/>
        <v xml:space="preserve"> </v>
      </c>
    </row>
    <row r="65" spans="1:53" s="339" customFormat="1" ht="15" x14ac:dyDescent="0.2">
      <c r="A65" s="409"/>
      <c r="B65" s="409"/>
      <c r="C65" s="410">
        <f t="shared" si="22"/>
        <v>44</v>
      </c>
      <c r="D65" s="411"/>
      <c r="E65" s="411"/>
      <c r="F65" s="411"/>
      <c r="G65" s="410"/>
      <c r="H65" s="410"/>
      <c r="I65" s="413" t="str">
        <f t="shared" si="23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24"/>
        <v>-</v>
      </c>
      <c r="M65" s="415"/>
      <c r="N65" s="415"/>
      <c r="O65" s="160" t="str">
        <f t="shared" si="25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26"/>
        <v>OK</v>
      </c>
      <c r="AI65" s="22">
        <f t="shared" si="27"/>
        <v>0</v>
      </c>
      <c r="AJ65" s="22">
        <f t="shared" si="28"/>
        <v>0</v>
      </c>
      <c r="AK65" s="22">
        <f t="shared" si="29"/>
        <v>0</v>
      </c>
      <c r="AL65" s="22">
        <f t="shared" si="30"/>
        <v>0</v>
      </c>
      <c r="AM65" s="22">
        <f t="shared" si="31"/>
        <v>0</v>
      </c>
      <c r="AN65" s="22">
        <f t="shared" si="32"/>
        <v>0</v>
      </c>
      <c r="AO65" s="418" t="b">
        <f t="shared" si="33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34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35"/>
        <v>0</v>
      </c>
      <c r="AW65" s="67">
        <f t="shared" si="36"/>
        <v>0</v>
      </c>
      <c r="AX65" s="397">
        <f t="shared" si="37"/>
        <v>0</v>
      </c>
      <c r="AY65" s="32"/>
      <c r="AZ65" s="32"/>
      <c r="BA65" s="423" t="str">
        <f t="shared" si="38"/>
        <v xml:space="preserve"> </v>
      </c>
    </row>
    <row r="66" spans="1:53" s="339" customFormat="1" ht="15" x14ac:dyDescent="0.2">
      <c r="A66" s="409"/>
      <c r="B66" s="409"/>
      <c r="C66" s="410">
        <f t="shared" si="22"/>
        <v>45</v>
      </c>
      <c r="D66" s="411"/>
      <c r="E66" s="411"/>
      <c r="F66" s="411"/>
      <c r="G66" s="410"/>
      <c r="H66" s="410"/>
      <c r="I66" s="413" t="str">
        <f t="shared" si="23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24"/>
        <v>-</v>
      </c>
      <c r="M66" s="415"/>
      <c r="N66" s="415"/>
      <c r="O66" s="160" t="str">
        <f t="shared" si="25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26"/>
        <v>OK</v>
      </c>
      <c r="AI66" s="22">
        <f t="shared" si="27"/>
        <v>0</v>
      </c>
      <c r="AJ66" s="22">
        <f t="shared" si="28"/>
        <v>0</v>
      </c>
      <c r="AK66" s="22">
        <f t="shared" si="29"/>
        <v>0</v>
      </c>
      <c r="AL66" s="22">
        <f t="shared" si="30"/>
        <v>0</v>
      </c>
      <c r="AM66" s="22">
        <f t="shared" si="31"/>
        <v>0</v>
      </c>
      <c r="AN66" s="22">
        <f t="shared" si="32"/>
        <v>0</v>
      </c>
      <c r="AO66" s="418" t="b">
        <f t="shared" si="33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34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35"/>
        <v>0</v>
      </c>
      <c r="AW66" s="67">
        <f t="shared" si="36"/>
        <v>0</v>
      </c>
      <c r="AX66" s="397">
        <f t="shared" si="37"/>
        <v>0</v>
      </c>
      <c r="AY66" s="32"/>
      <c r="AZ66" s="32"/>
      <c r="BA66" s="423" t="str">
        <f t="shared" si="38"/>
        <v xml:space="preserve"> </v>
      </c>
    </row>
    <row r="67" spans="1:53" s="339" customFormat="1" ht="15" x14ac:dyDescent="0.2">
      <c r="A67" s="409"/>
      <c r="B67" s="409"/>
      <c r="C67" s="410">
        <f t="shared" si="22"/>
        <v>46</v>
      </c>
      <c r="D67" s="411"/>
      <c r="E67" s="411"/>
      <c r="F67" s="411"/>
      <c r="G67" s="410"/>
      <c r="H67" s="410"/>
      <c r="I67" s="413" t="str">
        <f t="shared" si="23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24"/>
        <v>-</v>
      </c>
      <c r="M67" s="415"/>
      <c r="N67" s="415"/>
      <c r="O67" s="160" t="str">
        <f t="shared" si="25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26"/>
        <v>OK</v>
      </c>
      <c r="AI67" s="22">
        <f t="shared" si="27"/>
        <v>0</v>
      </c>
      <c r="AJ67" s="22">
        <f t="shared" si="28"/>
        <v>0</v>
      </c>
      <c r="AK67" s="22">
        <f t="shared" si="29"/>
        <v>0</v>
      </c>
      <c r="AL67" s="22">
        <f t="shared" si="30"/>
        <v>0</v>
      </c>
      <c r="AM67" s="22">
        <f t="shared" si="31"/>
        <v>0</v>
      </c>
      <c r="AN67" s="22">
        <f t="shared" si="32"/>
        <v>0</v>
      </c>
      <c r="AO67" s="418" t="b">
        <f t="shared" si="33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34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35"/>
        <v>0</v>
      </c>
      <c r="AW67" s="67">
        <f t="shared" si="36"/>
        <v>0</v>
      </c>
      <c r="AX67" s="397">
        <f t="shared" si="37"/>
        <v>0</v>
      </c>
      <c r="AY67" s="32"/>
      <c r="AZ67" s="32"/>
      <c r="BA67" s="423" t="str">
        <f t="shared" si="38"/>
        <v xml:space="preserve"> </v>
      </c>
    </row>
    <row r="68" spans="1:53" s="339" customFormat="1" ht="15" x14ac:dyDescent="0.2">
      <c r="A68" s="409"/>
      <c r="B68" s="409"/>
      <c r="C68" s="410">
        <f t="shared" si="22"/>
        <v>47</v>
      </c>
      <c r="D68" s="411"/>
      <c r="E68" s="411"/>
      <c r="F68" s="411"/>
      <c r="G68" s="410"/>
      <c r="H68" s="410"/>
      <c r="I68" s="413" t="str">
        <f t="shared" si="23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24"/>
        <v>-</v>
      </c>
      <c r="M68" s="415"/>
      <c r="N68" s="415"/>
      <c r="O68" s="160" t="str">
        <f t="shared" si="25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26"/>
        <v>OK</v>
      </c>
      <c r="AI68" s="22">
        <f t="shared" si="27"/>
        <v>0</v>
      </c>
      <c r="AJ68" s="22">
        <f t="shared" si="28"/>
        <v>0</v>
      </c>
      <c r="AK68" s="22">
        <f t="shared" si="29"/>
        <v>0</v>
      </c>
      <c r="AL68" s="22">
        <f t="shared" si="30"/>
        <v>0</v>
      </c>
      <c r="AM68" s="22">
        <f t="shared" si="31"/>
        <v>0</v>
      </c>
      <c r="AN68" s="22">
        <f t="shared" si="32"/>
        <v>0</v>
      </c>
      <c r="AO68" s="418" t="b">
        <f t="shared" si="33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34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35"/>
        <v>0</v>
      </c>
      <c r="AW68" s="67">
        <f t="shared" si="36"/>
        <v>0</v>
      </c>
      <c r="AX68" s="397">
        <f t="shared" si="37"/>
        <v>0</v>
      </c>
      <c r="AY68" s="32"/>
      <c r="AZ68" s="32"/>
      <c r="BA68" s="423" t="str">
        <f t="shared" si="38"/>
        <v xml:space="preserve"> </v>
      </c>
    </row>
    <row r="69" spans="1:53" s="339" customFormat="1" ht="15" x14ac:dyDescent="0.2">
      <c r="A69" s="409"/>
      <c r="B69" s="409"/>
      <c r="C69" s="410">
        <f t="shared" si="22"/>
        <v>48</v>
      </c>
      <c r="D69" s="411"/>
      <c r="E69" s="411"/>
      <c r="F69" s="411"/>
      <c r="G69" s="410"/>
      <c r="H69" s="410"/>
      <c r="I69" s="413" t="str">
        <f t="shared" si="23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24"/>
        <v>-</v>
      </c>
      <c r="M69" s="415"/>
      <c r="N69" s="415"/>
      <c r="O69" s="160" t="str">
        <f t="shared" si="25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26"/>
        <v>OK</v>
      </c>
      <c r="AI69" s="22">
        <f t="shared" si="27"/>
        <v>0</v>
      </c>
      <c r="AJ69" s="22">
        <f t="shared" si="28"/>
        <v>0</v>
      </c>
      <c r="AK69" s="22">
        <f t="shared" si="29"/>
        <v>0</v>
      </c>
      <c r="AL69" s="22">
        <f t="shared" si="30"/>
        <v>0</v>
      </c>
      <c r="AM69" s="22">
        <f t="shared" si="31"/>
        <v>0</v>
      </c>
      <c r="AN69" s="22">
        <f t="shared" si="32"/>
        <v>0</v>
      </c>
      <c r="AO69" s="418" t="b">
        <f t="shared" si="33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34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35"/>
        <v>0</v>
      </c>
      <c r="AW69" s="67">
        <f t="shared" si="36"/>
        <v>0</v>
      </c>
      <c r="AX69" s="397">
        <f t="shared" si="37"/>
        <v>0</v>
      </c>
      <c r="AY69" s="32"/>
      <c r="AZ69" s="32"/>
      <c r="BA69" s="423" t="str">
        <f t="shared" si="38"/>
        <v xml:space="preserve"> </v>
      </c>
    </row>
    <row r="70" spans="1:53" s="339" customFormat="1" ht="15" x14ac:dyDescent="0.2">
      <c r="A70" s="32"/>
      <c r="B70" s="32"/>
      <c r="C70" s="410">
        <f t="shared" si="22"/>
        <v>49</v>
      </c>
      <c r="D70" s="424"/>
      <c r="E70" s="424"/>
      <c r="F70" s="424"/>
      <c r="G70" s="410"/>
      <c r="H70" s="410"/>
      <c r="I70" s="413" t="str">
        <f t="shared" si="23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24"/>
        <v>-</v>
      </c>
      <c r="M70" s="415"/>
      <c r="N70" s="415"/>
      <c r="O70" s="160" t="str">
        <f t="shared" si="25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26"/>
        <v>OK</v>
      </c>
      <c r="AI70" s="22">
        <f t="shared" si="27"/>
        <v>0</v>
      </c>
      <c r="AJ70" s="22">
        <f t="shared" si="28"/>
        <v>0</v>
      </c>
      <c r="AK70" s="22">
        <f t="shared" si="29"/>
        <v>0</v>
      </c>
      <c r="AL70" s="22">
        <f t="shared" si="30"/>
        <v>0</v>
      </c>
      <c r="AM70" s="22">
        <f t="shared" si="31"/>
        <v>0</v>
      </c>
      <c r="AN70" s="22">
        <f t="shared" si="32"/>
        <v>0</v>
      </c>
      <c r="AO70" s="418" t="b">
        <f t="shared" si="33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34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35"/>
        <v>0</v>
      </c>
      <c r="AW70" s="67">
        <f t="shared" si="36"/>
        <v>0</v>
      </c>
      <c r="AX70" s="397">
        <f t="shared" si="37"/>
        <v>0</v>
      </c>
      <c r="AY70" s="32"/>
      <c r="AZ70" s="32"/>
      <c r="BA70" s="423" t="str">
        <f t="shared" si="38"/>
        <v xml:space="preserve"> </v>
      </c>
    </row>
    <row r="71" spans="1:53" s="339" customFormat="1" ht="15" x14ac:dyDescent="0.2">
      <c r="A71" s="32"/>
      <c r="B71" s="32"/>
      <c r="C71" s="410">
        <f t="shared" si="22"/>
        <v>50</v>
      </c>
      <c r="D71" s="424"/>
      <c r="E71" s="424"/>
      <c r="F71" s="424"/>
      <c r="G71" s="410"/>
      <c r="H71" s="410"/>
      <c r="I71" s="413" t="str">
        <f t="shared" si="23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24"/>
        <v>-</v>
      </c>
      <c r="M71" s="415"/>
      <c r="N71" s="415"/>
      <c r="O71" s="160" t="str">
        <f t="shared" si="25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26"/>
        <v>OK</v>
      </c>
      <c r="AI71" s="22">
        <f t="shared" si="27"/>
        <v>0</v>
      </c>
      <c r="AJ71" s="22">
        <f t="shared" si="28"/>
        <v>0</v>
      </c>
      <c r="AK71" s="22">
        <f t="shared" si="29"/>
        <v>0</v>
      </c>
      <c r="AL71" s="22">
        <f t="shared" si="30"/>
        <v>0</v>
      </c>
      <c r="AM71" s="22">
        <f t="shared" si="31"/>
        <v>0</v>
      </c>
      <c r="AN71" s="22">
        <f t="shared" si="32"/>
        <v>0</v>
      </c>
      <c r="AO71" s="418" t="b">
        <f t="shared" si="33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34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35"/>
        <v>0</v>
      </c>
      <c r="AW71" s="67">
        <f t="shared" si="36"/>
        <v>0</v>
      </c>
      <c r="AX71" s="397">
        <f t="shared" si="37"/>
        <v>0</v>
      </c>
      <c r="AY71" s="32"/>
      <c r="AZ71" s="32"/>
      <c r="BA71" s="423" t="str">
        <f t="shared" si="38"/>
        <v xml:space="preserve"> </v>
      </c>
    </row>
    <row r="72" spans="1:53" s="339" customFormat="1" ht="15" x14ac:dyDescent="0.2">
      <c r="A72" s="32"/>
      <c r="B72" s="32"/>
      <c r="C72" s="410">
        <f t="shared" si="22"/>
        <v>51</v>
      </c>
      <c r="D72" s="424"/>
      <c r="E72" s="424"/>
      <c r="F72" s="424"/>
      <c r="G72" s="410"/>
      <c r="H72" s="410"/>
      <c r="I72" s="413" t="str">
        <f t="shared" si="23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24"/>
        <v>-</v>
      </c>
      <c r="M72" s="415"/>
      <c r="N72" s="415"/>
      <c r="O72" s="160" t="str">
        <f t="shared" si="25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26"/>
        <v>OK</v>
      </c>
      <c r="AI72" s="22">
        <f t="shared" si="27"/>
        <v>0</v>
      </c>
      <c r="AJ72" s="22">
        <f t="shared" si="28"/>
        <v>0</v>
      </c>
      <c r="AK72" s="22">
        <f t="shared" si="29"/>
        <v>0</v>
      </c>
      <c r="AL72" s="22">
        <f t="shared" si="30"/>
        <v>0</v>
      </c>
      <c r="AM72" s="22">
        <f t="shared" si="31"/>
        <v>0</v>
      </c>
      <c r="AN72" s="22">
        <f t="shared" si="32"/>
        <v>0</v>
      </c>
      <c r="AO72" s="418" t="b">
        <f t="shared" si="33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34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35"/>
        <v>0</v>
      </c>
      <c r="AW72" s="67">
        <f t="shared" si="36"/>
        <v>0</v>
      </c>
      <c r="AX72" s="397">
        <f t="shared" si="37"/>
        <v>0</v>
      </c>
      <c r="AY72" s="32"/>
      <c r="AZ72" s="32"/>
      <c r="BA72" s="423" t="str">
        <f t="shared" si="38"/>
        <v xml:space="preserve"> </v>
      </c>
    </row>
    <row r="73" spans="1:53" s="339" customFormat="1" ht="15" x14ac:dyDescent="0.2">
      <c r="A73" s="32"/>
      <c r="B73" s="32"/>
      <c r="C73" s="410">
        <f t="shared" si="22"/>
        <v>52</v>
      </c>
      <c r="D73" s="424"/>
      <c r="E73" s="424"/>
      <c r="F73" s="424"/>
      <c r="G73" s="410"/>
      <c r="H73" s="410"/>
      <c r="I73" s="413" t="str">
        <f t="shared" si="23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24"/>
        <v>-</v>
      </c>
      <c r="M73" s="415"/>
      <c r="N73" s="415"/>
      <c r="O73" s="160" t="str">
        <f t="shared" si="25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26"/>
        <v>OK</v>
      </c>
      <c r="AI73" s="22">
        <f t="shared" si="27"/>
        <v>0</v>
      </c>
      <c r="AJ73" s="22">
        <f t="shared" si="28"/>
        <v>0</v>
      </c>
      <c r="AK73" s="22">
        <f t="shared" si="29"/>
        <v>0</v>
      </c>
      <c r="AL73" s="22">
        <f t="shared" si="30"/>
        <v>0</v>
      </c>
      <c r="AM73" s="22">
        <f t="shared" si="31"/>
        <v>0</v>
      </c>
      <c r="AN73" s="22">
        <f t="shared" si="32"/>
        <v>0</v>
      </c>
      <c r="AO73" s="418" t="b">
        <f t="shared" si="33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34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35"/>
        <v>0</v>
      </c>
      <c r="AW73" s="67">
        <f t="shared" si="36"/>
        <v>0</v>
      </c>
      <c r="AX73" s="397">
        <f t="shared" si="37"/>
        <v>0</v>
      </c>
      <c r="AY73" s="32"/>
      <c r="AZ73" s="32"/>
      <c r="BA73" s="423" t="str">
        <f t="shared" si="38"/>
        <v xml:space="preserve"> </v>
      </c>
    </row>
    <row r="74" spans="1:53" s="339" customFormat="1" ht="15" x14ac:dyDescent="0.2">
      <c r="A74" s="32"/>
      <c r="B74" s="32"/>
      <c r="C74" s="410">
        <f t="shared" si="22"/>
        <v>53</v>
      </c>
      <c r="D74" s="424"/>
      <c r="E74" s="424"/>
      <c r="F74" s="424"/>
      <c r="G74" s="410"/>
      <c r="H74" s="410"/>
      <c r="I74" s="413" t="str">
        <f t="shared" si="23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24"/>
        <v>-</v>
      </c>
      <c r="M74" s="415"/>
      <c r="N74" s="415"/>
      <c r="O74" s="160" t="str">
        <f t="shared" si="25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26"/>
        <v>OK</v>
      </c>
      <c r="AI74" s="22">
        <f t="shared" si="27"/>
        <v>0</v>
      </c>
      <c r="AJ74" s="22">
        <f t="shared" si="28"/>
        <v>0</v>
      </c>
      <c r="AK74" s="22">
        <f t="shared" si="29"/>
        <v>0</v>
      </c>
      <c r="AL74" s="22">
        <f t="shared" si="30"/>
        <v>0</v>
      </c>
      <c r="AM74" s="22">
        <f t="shared" si="31"/>
        <v>0</v>
      </c>
      <c r="AN74" s="22">
        <f t="shared" si="32"/>
        <v>0</v>
      </c>
      <c r="AO74" s="418" t="b">
        <f t="shared" si="33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34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35"/>
        <v>0</v>
      </c>
      <c r="AW74" s="67">
        <f t="shared" si="36"/>
        <v>0</v>
      </c>
      <c r="AX74" s="397">
        <f t="shared" si="37"/>
        <v>0</v>
      </c>
      <c r="AY74" s="32"/>
      <c r="AZ74" s="32"/>
      <c r="BA74" s="423" t="str">
        <f t="shared" si="38"/>
        <v xml:space="preserve"> </v>
      </c>
    </row>
    <row r="75" spans="1:53" s="339" customFormat="1" ht="15" x14ac:dyDescent="0.2">
      <c r="A75" s="32"/>
      <c r="B75" s="32"/>
      <c r="C75" s="410">
        <f t="shared" si="22"/>
        <v>54</v>
      </c>
      <c r="D75" s="424"/>
      <c r="E75" s="424"/>
      <c r="F75" s="424"/>
      <c r="G75" s="410"/>
      <c r="H75" s="410"/>
      <c r="I75" s="413" t="str">
        <f t="shared" si="23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24"/>
        <v>-</v>
      </c>
      <c r="M75" s="415"/>
      <c r="N75" s="415"/>
      <c r="O75" s="160" t="str">
        <f t="shared" si="25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26"/>
        <v>OK</v>
      </c>
      <c r="AI75" s="22">
        <f t="shared" si="27"/>
        <v>0</v>
      </c>
      <c r="AJ75" s="22">
        <f t="shared" si="28"/>
        <v>0</v>
      </c>
      <c r="AK75" s="22">
        <f t="shared" si="29"/>
        <v>0</v>
      </c>
      <c r="AL75" s="22">
        <f t="shared" si="30"/>
        <v>0</v>
      </c>
      <c r="AM75" s="22">
        <f t="shared" si="31"/>
        <v>0</v>
      </c>
      <c r="AN75" s="22">
        <f t="shared" si="32"/>
        <v>0</v>
      </c>
      <c r="AO75" s="418" t="b">
        <f t="shared" si="33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34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35"/>
        <v>0</v>
      </c>
      <c r="AW75" s="67">
        <f t="shared" si="36"/>
        <v>0</v>
      </c>
      <c r="AX75" s="397">
        <f t="shared" si="37"/>
        <v>0</v>
      </c>
      <c r="AY75" s="32"/>
      <c r="AZ75" s="32"/>
      <c r="BA75" s="423" t="str">
        <f t="shared" si="38"/>
        <v xml:space="preserve"> </v>
      </c>
    </row>
    <row r="76" spans="1:53" s="339" customFormat="1" ht="15" x14ac:dyDescent="0.2">
      <c r="A76" s="32"/>
      <c r="B76" s="32"/>
      <c r="C76" s="410">
        <f t="shared" si="22"/>
        <v>55</v>
      </c>
      <c r="D76" s="424"/>
      <c r="E76" s="424"/>
      <c r="F76" s="424"/>
      <c r="G76" s="410"/>
      <c r="H76" s="410"/>
      <c r="I76" s="413" t="str">
        <f t="shared" si="23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24"/>
        <v>-</v>
      </c>
      <c r="M76" s="415"/>
      <c r="N76" s="415"/>
      <c r="O76" s="160" t="str">
        <f t="shared" si="25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26"/>
        <v>OK</v>
      </c>
      <c r="AI76" s="22">
        <f t="shared" si="27"/>
        <v>0</v>
      </c>
      <c r="AJ76" s="22">
        <f t="shared" si="28"/>
        <v>0</v>
      </c>
      <c r="AK76" s="22">
        <f t="shared" si="29"/>
        <v>0</v>
      </c>
      <c r="AL76" s="22">
        <f t="shared" si="30"/>
        <v>0</v>
      </c>
      <c r="AM76" s="22">
        <f t="shared" si="31"/>
        <v>0</v>
      </c>
      <c r="AN76" s="22">
        <f t="shared" si="32"/>
        <v>0</v>
      </c>
      <c r="AO76" s="418" t="b">
        <f t="shared" si="33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34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35"/>
        <v>0</v>
      </c>
      <c r="AW76" s="67">
        <f t="shared" si="36"/>
        <v>0</v>
      </c>
      <c r="AX76" s="397">
        <f t="shared" si="37"/>
        <v>0</v>
      </c>
      <c r="AY76" s="32"/>
      <c r="AZ76" s="32"/>
      <c r="BA76" s="423" t="str">
        <f t="shared" si="38"/>
        <v xml:space="preserve"> </v>
      </c>
    </row>
    <row r="77" spans="1:53" s="339" customFormat="1" ht="15" x14ac:dyDescent="0.2">
      <c r="A77" s="32"/>
      <c r="B77" s="32"/>
      <c r="C77" s="410">
        <f t="shared" si="22"/>
        <v>56</v>
      </c>
      <c r="D77" s="424"/>
      <c r="E77" s="424"/>
      <c r="F77" s="424"/>
      <c r="G77" s="410"/>
      <c r="H77" s="410"/>
      <c r="I77" s="413" t="str">
        <f t="shared" si="23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24"/>
        <v>-</v>
      </c>
      <c r="M77" s="415"/>
      <c r="N77" s="415"/>
      <c r="O77" s="160" t="str">
        <f t="shared" si="25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26"/>
        <v>OK</v>
      </c>
      <c r="AI77" s="22">
        <f t="shared" si="27"/>
        <v>0</v>
      </c>
      <c r="AJ77" s="22">
        <f t="shared" si="28"/>
        <v>0</v>
      </c>
      <c r="AK77" s="22">
        <f t="shared" si="29"/>
        <v>0</v>
      </c>
      <c r="AL77" s="22">
        <f t="shared" si="30"/>
        <v>0</v>
      </c>
      <c r="AM77" s="22">
        <f t="shared" si="31"/>
        <v>0</v>
      </c>
      <c r="AN77" s="22">
        <f t="shared" si="32"/>
        <v>0</v>
      </c>
      <c r="AO77" s="418" t="b">
        <f t="shared" si="33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34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35"/>
        <v>0</v>
      </c>
      <c r="AW77" s="67">
        <f t="shared" si="36"/>
        <v>0</v>
      </c>
      <c r="AX77" s="397">
        <f t="shared" si="37"/>
        <v>0</v>
      </c>
      <c r="AY77" s="32"/>
      <c r="AZ77" s="32"/>
      <c r="BA77" s="423" t="str">
        <f t="shared" si="38"/>
        <v xml:space="preserve"> </v>
      </c>
    </row>
    <row r="78" spans="1:53" s="339" customFormat="1" ht="15" x14ac:dyDescent="0.2">
      <c r="A78" s="32"/>
      <c r="B78" s="32"/>
      <c r="C78" s="410">
        <f t="shared" si="22"/>
        <v>57</v>
      </c>
      <c r="D78" s="424"/>
      <c r="E78" s="424"/>
      <c r="F78" s="424"/>
      <c r="G78" s="410"/>
      <c r="H78" s="410"/>
      <c r="I78" s="413" t="str">
        <f t="shared" si="23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24"/>
        <v>-</v>
      </c>
      <c r="M78" s="415"/>
      <c r="N78" s="415"/>
      <c r="O78" s="160" t="str">
        <f t="shared" si="25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26"/>
        <v>OK</v>
      </c>
      <c r="AI78" s="22">
        <f t="shared" si="27"/>
        <v>0</v>
      </c>
      <c r="AJ78" s="22">
        <f t="shared" si="28"/>
        <v>0</v>
      </c>
      <c r="AK78" s="22">
        <f t="shared" si="29"/>
        <v>0</v>
      </c>
      <c r="AL78" s="22">
        <f t="shared" si="30"/>
        <v>0</v>
      </c>
      <c r="AM78" s="22">
        <f t="shared" si="31"/>
        <v>0</v>
      </c>
      <c r="AN78" s="22">
        <f t="shared" si="32"/>
        <v>0</v>
      </c>
      <c r="AO78" s="418" t="b">
        <f t="shared" si="33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34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35"/>
        <v>0</v>
      </c>
      <c r="AW78" s="67">
        <f t="shared" si="36"/>
        <v>0</v>
      </c>
      <c r="AX78" s="397">
        <f t="shared" si="37"/>
        <v>0</v>
      </c>
      <c r="AY78" s="32"/>
      <c r="AZ78" s="32"/>
      <c r="BA78" s="423" t="str">
        <f t="shared" si="38"/>
        <v xml:space="preserve"> </v>
      </c>
    </row>
    <row r="79" spans="1:53" s="339" customFormat="1" ht="15" x14ac:dyDescent="0.2">
      <c r="A79" s="32"/>
      <c r="B79" s="32"/>
      <c r="C79" s="410">
        <f t="shared" si="22"/>
        <v>58</v>
      </c>
      <c r="D79" s="424"/>
      <c r="E79" s="424"/>
      <c r="F79" s="424"/>
      <c r="G79" s="410"/>
      <c r="H79" s="410"/>
      <c r="I79" s="413" t="str">
        <f t="shared" si="23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24"/>
        <v>-</v>
      </c>
      <c r="M79" s="415"/>
      <c r="N79" s="415"/>
      <c r="O79" s="160" t="str">
        <f t="shared" si="25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26"/>
        <v>OK</v>
      </c>
      <c r="AI79" s="22">
        <f t="shared" si="27"/>
        <v>0</v>
      </c>
      <c r="AJ79" s="22">
        <f t="shared" si="28"/>
        <v>0</v>
      </c>
      <c r="AK79" s="22">
        <f t="shared" si="29"/>
        <v>0</v>
      </c>
      <c r="AL79" s="22">
        <f t="shared" si="30"/>
        <v>0</v>
      </c>
      <c r="AM79" s="22">
        <f t="shared" si="31"/>
        <v>0</v>
      </c>
      <c r="AN79" s="22">
        <f t="shared" si="32"/>
        <v>0</v>
      </c>
      <c r="AO79" s="418" t="b">
        <f t="shared" si="33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34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35"/>
        <v>0</v>
      </c>
      <c r="AW79" s="67">
        <f t="shared" si="36"/>
        <v>0</v>
      </c>
      <c r="AX79" s="397">
        <f t="shared" si="37"/>
        <v>0</v>
      </c>
      <c r="AY79" s="32"/>
      <c r="AZ79" s="32"/>
      <c r="BA79" s="423" t="str">
        <f t="shared" si="38"/>
        <v xml:space="preserve"> </v>
      </c>
    </row>
    <row r="80" spans="1:53" s="339" customFormat="1" ht="15" x14ac:dyDescent="0.2">
      <c r="A80" s="32"/>
      <c r="B80" s="32"/>
      <c r="C80" s="410">
        <f t="shared" si="22"/>
        <v>59</v>
      </c>
      <c r="D80" s="424"/>
      <c r="E80" s="424"/>
      <c r="F80" s="424"/>
      <c r="G80" s="410"/>
      <c r="H80" s="410"/>
      <c r="I80" s="413" t="str">
        <f t="shared" si="23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24"/>
        <v>-</v>
      </c>
      <c r="M80" s="415"/>
      <c r="N80" s="415"/>
      <c r="O80" s="160" t="str">
        <f t="shared" si="25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26"/>
        <v>OK</v>
      </c>
      <c r="AI80" s="22">
        <f t="shared" si="27"/>
        <v>0</v>
      </c>
      <c r="AJ80" s="22">
        <f t="shared" si="28"/>
        <v>0</v>
      </c>
      <c r="AK80" s="22">
        <f t="shared" si="29"/>
        <v>0</v>
      </c>
      <c r="AL80" s="22">
        <f t="shared" si="30"/>
        <v>0</v>
      </c>
      <c r="AM80" s="22">
        <f t="shared" si="31"/>
        <v>0</v>
      </c>
      <c r="AN80" s="22">
        <f t="shared" si="32"/>
        <v>0</v>
      </c>
      <c r="AO80" s="418" t="b">
        <f t="shared" si="33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34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35"/>
        <v>0</v>
      </c>
      <c r="AW80" s="67">
        <f t="shared" si="36"/>
        <v>0</v>
      </c>
      <c r="AX80" s="397">
        <f t="shared" si="37"/>
        <v>0</v>
      </c>
      <c r="AY80" s="32"/>
      <c r="AZ80" s="32"/>
      <c r="BA80" s="423" t="str">
        <f t="shared" si="38"/>
        <v xml:space="preserve"> </v>
      </c>
    </row>
    <row r="81" spans="1:53" s="339" customFormat="1" ht="15" x14ac:dyDescent="0.2">
      <c r="A81" s="32"/>
      <c r="B81" s="32"/>
      <c r="C81" s="410">
        <f t="shared" si="22"/>
        <v>60</v>
      </c>
      <c r="D81" s="424"/>
      <c r="E81" s="424"/>
      <c r="F81" s="424"/>
      <c r="G81" s="410"/>
      <c r="H81" s="410"/>
      <c r="I81" s="413" t="str">
        <f t="shared" si="23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24"/>
        <v>-</v>
      </c>
      <c r="M81" s="415"/>
      <c r="N81" s="415"/>
      <c r="O81" s="160" t="str">
        <f t="shared" si="25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26"/>
        <v>OK</v>
      </c>
      <c r="AI81" s="22">
        <f t="shared" si="27"/>
        <v>0</v>
      </c>
      <c r="AJ81" s="22">
        <f t="shared" si="28"/>
        <v>0</v>
      </c>
      <c r="AK81" s="22">
        <f t="shared" si="29"/>
        <v>0</v>
      </c>
      <c r="AL81" s="22">
        <f t="shared" si="30"/>
        <v>0</v>
      </c>
      <c r="AM81" s="22">
        <f t="shared" si="31"/>
        <v>0</v>
      </c>
      <c r="AN81" s="22">
        <f t="shared" si="32"/>
        <v>0</v>
      </c>
      <c r="AO81" s="418" t="b">
        <f t="shared" si="33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34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35"/>
        <v>0</v>
      </c>
      <c r="AW81" s="67">
        <f t="shared" si="36"/>
        <v>0</v>
      </c>
      <c r="AX81" s="397">
        <f t="shared" si="37"/>
        <v>0</v>
      </c>
      <c r="AY81" s="32"/>
      <c r="AZ81" s="32"/>
      <c r="BA81" s="423" t="str">
        <f t="shared" si="38"/>
        <v xml:space="preserve"> </v>
      </c>
    </row>
    <row r="82" spans="1:53" s="339" customFormat="1" ht="15" x14ac:dyDescent="0.2">
      <c r="A82" s="32"/>
      <c r="B82" s="32"/>
      <c r="C82" s="410">
        <f t="shared" si="22"/>
        <v>61</v>
      </c>
      <c r="D82" s="424"/>
      <c r="E82" s="424"/>
      <c r="F82" s="424"/>
      <c r="G82" s="410"/>
      <c r="H82" s="410"/>
      <c r="I82" s="413" t="str">
        <f t="shared" si="23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24"/>
        <v>-</v>
      </c>
      <c r="M82" s="415"/>
      <c r="N82" s="415"/>
      <c r="O82" s="160" t="str">
        <f t="shared" si="25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26"/>
        <v>OK</v>
      </c>
      <c r="AI82" s="22">
        <f t="shared" si="27"/>
        <v>0</v>
      </c>
      <c r="AJ82" s="22">
        <f t="shared" si="28"/>
        <v>0</v>
      </c>
      <c r="AK82" s="22">
        <f t="shared" si="29"/>
        <v>0</v>
      </c>
      <c r="AL82" s="22">
        <f t="shared" si="30"/>
        <v>0</v>
      </c>
      <c r="AM82" s="22">
        <f t="shared" si="31"/>
        <v>0</v>
      </c>
      <c r="AN82" s="22">
        <f t="shared" si="32"/>
        <v>0</v>
      </c>
      <c r="AO82" s="418" t="b">
        <f t="shared" si="33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34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35"/>
        <v>0</v>
      </c>
      <c r="AW82" s="67">
        <f t="shared" si="36"/>
        <v>0</v>
      </c>
      <c r="AX82" s="397">
        <f t="shared" si="37"/>
        <v>0</v>
      </c>
      <c r="AY82" s="32"/>
      <c r="AZ82" s="32"/>
      <c r="BA82" s="423" t="str">
        <f t="shared" si="38"/>
        <v xml:space="preserve"> </v>
      </c>
    </row>
    <row r="83" spans="1:53" s="339" customFormat="1" ht="15" x14ac:dyDescent="0.2">
      <c r="A83" s="32"/>
      <c r="B83" s="32"/>
      <c r="C83" s="410">
        <f t="shared" si="22"/>
        <v>62</v>
      </c>
      <c r="D83" s="424"/>
      <c r="E83" s="424"/>
      <c r="F83" s="424"/>
      <c r="G83" s="410"/>
      <c r="H83" s="410"/>
      <c r="I83" s="413" t="str">
        <f t="shared" si="23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24"/>
        <v>-</v>
      </c>
      <c r="M83" s="415"/>
      <c r="N83" s="415"/>
      <c r="O83" s="160" t="str">
        <f t="shared" si="25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26"/>
        <v>OK</v>
      </c>
      <c r="AI83" s="22">
        <f t="shared" si="27"/>
        <v>0</v>
      </c>
      <c r="AJ83" s="22">
        <f t="shared" si="28"/>
        <v>0</v>
      </c>
      <c r="AK83" s="22">
        <f t="shared" si="29"/>
        <v>0</v>
      </c>
      <c r="AL83" s="22">
        <f t="shared" si="30"/>
        <v>0</v>
      </c>
      <c r="AM83" s="22">
        <f t="shared" si="31"/>
        <v>0</v>
      </c>
      <c r="AN83" s="22">
        <f t="shared" si="32"/>
        <v>0</v>
      </c>
      <c r="AO83" s="418" t="b">
        <f t="shared" si="33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34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35"/>
        <v>0</v>
      </c>
      <c r="AW83" s="67">
        <f t="shared" si="36"/>
        <v>0</v>
      </c>
      <c r="AX83" s="397">
        <f t="shared" si="37"/>
        <v>0</v>
      </c>
      <c r="AY83" s="32"/>
      <c r="AZ83" s="32"/>
      <c r="BA83" s="423" t="str">
        <f t="shared" si="38"/>
        <v xml:space="preserve"> </v>
      </c>
    </row>
    <row r="84" spans="1:53" s="339" customFormat="1" ht="15" x14ac:dyDescent="0.2">
      <c r="A84" s="32"/>
      <c r="B84" s="32"/>
      <c r="C84" s="410">
        <f t="shared" si="22"/>
        <v>63</v>
      </c>
      <c r="D84" s="424"/>
      <c r="E84" s="424"/>
      <c r="F84" s="424"/>
      <c r="G84" s="410"/>
      <c r="H84" s="410"/>
      <c r="I84" s="413" t="str">
        <f t="shared" si="23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24"/>
        <v>-</v>
      </c>
      <c r="M84" s="415"/>
      <c r="N84" s="415"/>
      <c r="O84" s="160" t="str">
        <f t="shared" si="25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26"/>
        <v>OK</v>
      </c>
      <c r="AI84" s="22">
        <f t="shared" si="27"/>
        <v>0</v>
      </c>
      <c r="AJ84" s="22">
        <f t="shared" si="28"/>
        <v>0</v>
      </c>
      <c r="AK84" s="22">
        <f t="shared" si="29"/>
        <v>0</v>
      </c>
      <c r="AL84" s="22">
        <f t="shared" si="30"/>
        <v>0</v>
      </c>
      <c r="AM84" s="22">
        <f t="shared" si="31"/>
        <v>0</v>
      </c>
      <c r="AN84" s="22">
        <f t="shared" si="32"/>
        <v>0</v>
      </c>
      <c r="AO84" s="418" t="b">
        <f t="shared" si="33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34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35"/>
        <v>0</v>
      </c>
      <c r="AW84" s="67">
        <f t="shared" si="36"/>
        <v>0</v>
      </c>
      <c r="AX84" s="397">
        <f t="shared" si="37"/>
        <v>0</v>
      </c>
      <c r="AY84" s="32"/>
      <c r="AZ84" s="32"/>
      <c r="BA84" s="423" t="str">
        <f t="shared" si="38"/>
        <v xml:space="preserve"> </v>
      </c>
    </row>
    <row r="85" spans="1:53" s="339" customFormat="1" ht="15" x14ac:dyDescent="0.2">
      <c r="A85" s="32"/>
      <c r="B85" s="32"/>
      <c r="C85" s="410">
        <f t="shared" si="22"/>
        <v>64</v>
      </c>
      <c r="D85" s="424"/>
      <c r="E85" s="424"/>
      <c r="F85" s="424"/>
      <c r="G85" s="410"/>
      <c r="H85" s="410"/>
      <c r="I85" s="413" t="str">
        <f t="shared" si="23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24"/>
        <v>-</v>
      </c>
      <c r="M85" s="425"/>
      <c r="N85" s="425"/>
      <c r="O85" s="160" t="str">
        <f t="shared" si="25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26"/>
        <v>OK</v>
      </c>
      <c r="AI85" s="22">
        <f t="shared" si="27"/>
        <v>0</v>
      </c>
      <c r="AJ85" s="22">
        <f t="shared" si="28"/>
        <v>0</v>
      </c>
      <c r="AK85" s="22">
        <f t="shared" si="29"/>
        <v>0</v>
      </c>
      <c r="AL85" s="22">
        <f t="shared" si="30"/>
        <v>0</v>
      </c>
      <c r="AM85" s="22">
        <f t="shared" si="31"/>
        <v>0</v>
      </c>
      <c r="AN85" s="22">
        <f t="shared" si="32"/>
        <v>0</v>
      </c>
      <c r="AO85" s="418" t="b">
        <f t="shared" si="33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34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35"/>
        <v>0</v>
      </c>
      <c r="AW85" s="67">
        <f t="shared" si="36"/>
        <v>0</v>
      </c>
      <c r="AX85" s="397">
        <f t="shared" si="37"/>
        <v>0</v>
      </c>
      <c r="AY85" s="32"/>
      <c r="AZ85" s="32"/>
      <c r="BA85" s="423" t="str">
        <f t="shared" si="38"/>
        <v xml:space="preserve"> </v>
      </c>
    </row>
    <row r="86" spans="1:53" s="339" customFormat="1" ht="15" x14ac:dyDescent="0.2">
      <c r="A86" s="32"/>
      <c r="B86" s="32"/>
      <c r="C86" s="410">
        <f t="shared" si="22"/>
        <v>65</v>
      </c>
      <c r="D86" s="424"/>
      <c r="E86" s="424"/>
      <c r="F86" s="424"/>
      <c r="G86" s="410"/>
      <c r="H86" s="410"/>
      <c r="I86" s="413" t="str">
        <f t="shared" si="23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24"/>
        <v>-</v>
      </c>
      <c r="M86" s="425"/>
      <c r="N86" s="425"/>
      <c r="O86" s="160" t="str">
        <f t="shared" si="25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26"/>
        <v>OK</v>
      </c>
      <c r="AI86" s="22">
        <f t="shared" si="27"/>
        <v>0</v>
      </c>
      <c r="AJ86" s="22">
        <f t="shared" si="28"/>
        <v>0</v>
      </c>
      <c r="AK86" s="22">
        <f t="shared" si="29"/>
        <v>0</v>
      </c>
      <c r="AL86" s="22">
        <f t="shared" si="30"/>
        <v>0</v>
      </c>
      <c r="AM86" s="22">
        <f t="shared" si="31"/>
        <v>0</v>
      </c>
      <c r="AN86" s="22">
        <f t="shared" si="32"/>
        <v>0</v>
      </c>
      <c r="AO86" s="418" t="b">
        <f t="shared" si="33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34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35"/>
        <v>0</v>
      </c>
      <c r="AW86" s="67">
        <f t="shared" si="36"/>
        <v>0</v>
      </c>
      <c r="AX86" s="397">
        <f t="shared" si="37"/>
        <v>0</v>
      </c>
      <c r="AY86" s="32"/>
      <c r="AZ86" s="32"/>
      <c r="BA86" s="423" t="str">
        <f t="shared" si="38"/>
        <v xml:space="preserve"> </v>
      </c>
    </row>
    <row r="87" spans="1:53" s="339" customFormat="1" ht="15" x14ac:dyDescent="0.2">
      <c r="A87" s="32"/>
      <c r="B87" s="32"/>
      <c r="C87" s="410">
        <f t="shared" si="22"/>
        <v>66</v>
      </c>
      <c r="D87" s="424"/>
      <c r="E87" s="424"/>
      <c r="F87" s="424"/>
      <c r="G87" s="410"/>
      <c r="H87" s="410"/>
      <c r="I87" s="413" t="str">
        <f t="shared" si="23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24"/>
        <v>-</v>
      </c>
      <c r="M87" s="425"/>
      <c r="N87" s="425"/>
      <c r="O87" s="160" t="str">
        <f t="shared" si="25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26"/>
        <v>OK</v>
      </c>
      <c r="AI87" s="22">
        <f t="shared" si="27"/>
        <v>0</v>
      </c>
      <c r="AJ87" s="22">
        <f t="shared" si="28"/>
        <v>0</v>
      </c>
      <c r="AK87" s="22">
        <f t="shared" si="29"/>
        <v>0</v>
      </c>
      <c r="AL87" s="22">
        <f t="shared" si="30"/>
        <v>0</v>
      </c>
      <c r="AM87" s="22">
        <f t="shared" si="31"/>
        <v>0</v>
      </c>
      <c r="AN87" s="22">
        <f t="shared" si="32"/>
        <v>0</v>
      </c>
      <c r="AO87" s="418" t="b">
        <f t="shared" si="33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34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35"/>
        <v>0</v>
      </c>
      <c r="AW87" s="67">
        <f t="shared" si="36"/>
        <v>0</v>
      </c>
      <c r="AX87" s="397">
        <f t="shared" si="37"/>
        <v>0</v>
      </c>
      <c r="AY87" s="32"/>
      <c r="AZ87" s="32"/>
      <c r="BA87" s="423" t="str">
        <f t="shared" si="38"/>
        <v xml:space="preserve"> </v>
      </c>
    </row>
    <row r="88" spans="1:53" s="339" customFormat="1" ht="15" x14ac:dyDescent="0.2">
      <c r="A88" s="32"/>
      <c r="B88" s="32"/>
      <c r="C88" s="410">
        <f t="shared" si="22"/>
        <v>67</v>
      </c>
      <c r="D88" s="424"/>
      <c r="E88" s="424"/>
      <c r="F88" s="424"/>
      <c r="G88" s="410"/>
      <c r="H88" s="410"/>
      <c r="I88" s="413" t="str">
        <f t="shared" si="23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24"/>
        <v>-</v>
      </c>
      <c r="M88" s="425"/>
      <c r="N88" s="425"/>
      <c r="O88" s="160" t="str">
        <f t="shared" si="25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26"/>
        <v>OK</v>
      </c>
      <c r="AI88" s="22">
        <f t="shared" si="27"/>
        <v>0</v>
      </c>
      <c r="AJ88" s="22">
        <f t="shared" si="28"/>
        <v>0</v>
      </c>
      <c r="AK88" s="22">
        <f t="shared" si="29"/>
        <v>0</v>
      </c>
      <c r="AL88" s="22">
        <f t="shared" si="30"/>
        <v>0</v>
      </c>
      <c r="AM88" s="22">
        <f t="shared" si="31"/>
        <v>0</v>
      </c>
      <c r="AN88" s="22">
        <f t="shared" si="32"/>
        <v>0</v>
      </c>
      <c r="AO88" s="418" t="b">
        <f t="shared" si="33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34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35"/>
        <v>0</v>
      </c>
      <c r="AW88" s="67">
        <f t="shared" si="36"/>
        <v>0</v>
      </c>
      <c r="AX88" s="397">
        <f t="shared" si="37"/>
        <v>0</v>
      </c>
      <c r="AY88" s="32"/>
      <c r="AZ88" s="32"/>
      <c r="BA88" s="423" t="str">
        <f t="shared" si="38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23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24"/>
        <v>-</v>
      </c>
      <c r="M89" s="425"/>
      <c r="N89" s="425"/>
      <c r="O89" s="160" t="str">
        <f t="shared" si="25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26"/>
        <v>OK</v>
      </c>
      <c r="AI89" s="22">
        <f t="shared" si="27"/>
        <v>0</v>
      </c>
      <c r="AJ89" s="22">
        <f t="shared" si="28"/>
        <v>0</v>
      </c>
      <c r="AK89" s="22">
        <f t="shared" si="29"/>
        <v>0</v>
      </c>
      <c r="AL89" s="22">
        <f t="shared" si="30"/>
        <v>0</v>
      </c>
      <c r="AM89" s="22">
        <f t="shared" si="31"/>
        <v>0</v>
      </c>
      <c r="AN89" s="22">
        <f t="shared" si="32"/>
        <v>0</v>
      </c>
      <c r="AO89" s="418" t="b">
        <f t="shared" si="33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34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35"/>
        <v>0</v>
      </c>
      <c r="AW89" s="67">
        <f t="shared" si="36"/>
        <v>0</v>
      </c>
      <c r="AX89" s="397">
        <f t="shared" si="37"/>
        <v>0</v>
      </c>
      <c r="AY89" s="32"/>
      <c r="AZ89" s="32"/>
      <c r="BA89" s="423" t="str">
        <f t="shared" si="38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23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24"/>
        <v>-</v>
      </c>
      <c r="M90" s="425"/>
      <c r="N90" s="425"/>
      <c r="O90" s="160" t="str">
        <f t="shared" si="25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26"/>
        <v>OK</v>
      </c>
      <c r="AI90" s="22">
        <f t="shared" si="27"/>
        <v>0</v>
      </c>
      <c r="AJ90" s="22">
        <f t="shared" si="28"/>
        <v>0</v>
      </c>
      <c r="AK90" s="22">
        <f t="shared" si="29"/>
        <v>0</v>
      </c>
      <c r="AL90" s="22">
        <f t="shared" si="30"/>
        <v>0</v>
      </c>
      <c r="AM90" s="22">
        <f t="shared" si="31"/>
        <v>0</v>
      </c>
      <c r="AN90" s="22">
        <f t="shared" si="32"/>
        <v>0</v>
      </c>
      <c r="AO90" s="418" t="b">
        <f t="shared" si="33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34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35"/>
        <v>0</v>
      </c>
      <c r="AW90" s="67">
        <f t="shared" si="36"/>
        <v>0</v>
      </c>
      <c r="AX90" s="397">
        <f t="shared" si="37"/>
        <v>0</v>
      </c>
      <c r="AY90" s="32"/>
      <c r="AZ90" s="32"/>
      <c r="BA90" s="423" t="str">
        <f t="shared" si="38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23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24"/>
        <v>-</v>
      </c>
      <c r="M91" s="425"/>
      <c r="N91" s="425"/>
      <c r="O91" s="160" t="str">
        <f t="shared" si="25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26"/>
        <v>OK</v>
      </c>
      <c r="AI91" s="22">
        <f t="shared" si="27"/>
        <v>0</v>
      </c>
      <c r="AJ91" s="22">
        <f t="shared" si="28"/>
        <v>0</v>
      </c>
      <c r="AK91" s="22">
        <f t="shared" si="29"/>
        <v>0</v>
      </c>
      <c r="AL91" s="22">
        <f t="shared" si="30"/>
        <v>0</v>
      </c>
      <c r="AM91" s="22">
        <f t="shared" si="31"/>
        <v>0</v>
      </c>
      <c r="AN91" s="22">
        <f t="shared" si="32"/>
        <v>0</v>
      </c>
      <c r="AO91" s="418" t="b">
        <f t="shared" si="33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34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35"/>
        <v>0</v>
      </c>
      <c r="AW91" s="67">
        <f t="shared" si="36"/>
        <v>0</v>
      </c>
      <c r="AX91" s="397">
        <f t="shared" si="37"/>
        <v>0</v>
      </c>
      <c r="AY91" s="32"/>
      <c r="AZ91" s="32"/>
      <c r="BA91" s="423" t="str">
        <f t="shared" si="38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23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24"/>
        <v>-</v>
      </c>
      <c r="M92" s="425"/>
      <c r="N92" s="425"/>
      <c r="O92" s="160" t="str">
        <f t="shared" si="25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26"/>
        <v>OK</v>
      </c>
      <c r="AI92" s="22">
        <f t="shared" si="27"/>
        <v>0</v>
      </c>
      <c r="AJ92" s="22">
        <f t="shared" si="28"/>
        <v>0</v>
      </c>
      <c r="AK92" s="22">
        <f t="shared" si="29"/>
        <v>0</v>
      </c>
      <c r="AL92" s="22">
        <f t="shared" si="30"/>
        <v>0</v>
      </c>
      <c r="AM92" s="22">
        <f t="shared" si="31"/>
        <v>0</v>
      </c>
      <c r="AN92" s="22">
        <f t="shared" si="32"/>
        <v>0</v>
      </c>
      <c r="AO92" s="418" t="b">
        <f t="shared" si="33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34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35"/>
        <v>0</v>
      </c>
      <c r="AW92" s="67">
        <f t="shared" si="36"/>
        <v>0</v>
      </c>
      <c r="AX92" s="397">
        <f t="shared" si="37"/>
        <v>0</v>
      </c>
      <c r="AY92" s="32"/>
      <c r="AZ92" s="32"/>
      <c r="BA92" s="423" t="str">
        <f t="shared" si="38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23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24"/>
        <v>-</v>
      </c>
      <c r="M93" s="425"/>
      <c r="N93" s="425"/>
      <c r="O93" s="160" t="str">
        <f t="shared" si="25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26"/>
        <v>OK</v>
      </c>
      <c r="AI93" s="22">
        <f t="shared" si="27"/>
        <v>0</v>
      </c>
      <c r="AJ93" s="22">
        <f t="shared" si="28"/>
        <v>0</v>
      </c>
      <c r="AK93" s="22">
        <f t="shared" si="29"/>
        <v>0</v>
      </c>
      <c r="AL93" s="22">
        <f t="shared" si="30"/>
        <v>0</v>
      </c>
      <c r="AM93" s="22">
        <f t="shared" si="31"/>
        <v>0</v>
      </c>
      <c r="AN93" s="22">
        <f t="shared" si="32"/>
        <v>0</v>
      </c>
      <c r="AO93" s="418" t="b">
        <f t="shared" si="33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34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35"/>
        <v>0</v>
      </c>
      <c r="AW93" s="67">
        <f t="shared" si="36"/>
        <v>0</v>
      </c>
      <c r="AX93" s="397">
        <f t="shared" si="37"/>
        <v>0</v>
      </c>
      <c r="AY93" s="32"/>
      <c r="AZ93" s="32"/>
      <c r="BA93" s="423" t="str">
        <f t="shared" si="38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23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24"/>
        <v>-</v>
      </c>
      <c r="M94" s="425"/>
      <c r="N94" s="425"/>
      <c r="O94" s="160" t="str">
        <f t="shared" si="25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26"/>
        <v>OK</v>
      </c>
      <c r="AI94" s="22">
        <f t="shared" si="27"/>
        <v>0</v>
      </c>
      <c r="AJ94" s="22">
        <f t="shared" si="28"/>
        <v>0</v>
      </c>
      <c r="AK94" s="22">
        <f t="shared" si="29"/>
        <v>0</v>
      </c>
      <c r="AL94" s="22">
        <f t="shared" si="30"/>
        <v>0</v>
      </c>
      <c r="AM94" s="22">
        <f t="shared" si="31"/>
        <v>0</v>
      </c>
      <c r="AN94" s="22">
        <f t="shared" si="32"/>
        <v>0</v>
      </c>
      <c r="AO94" s="418" t="b">
        <f t="shared" si="33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34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35"/>
        <v>0</v>
      </c>
      <c r="AW94" s="67">
        <f t="shared" si="36"/>
        <v>0</v>
      </c>
      <c r="AX94" s="397">
        <f t="shared" si="37"/>
        <v>0</v>
      </c>
      <c r="AY94" s="32"/>
      <c r="AZ94" s="32"/>
      <c r="BA94" s="423" t="str">
        <f t="shared" si="38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ref="I95:I158" si="39">IF(K95="s",A95*B95,"-")</f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ref="L95:L158" si="40">IF(K95="s",AT95,AP95)</f>
        <v>-</v>
      </c>
      <c r="M95" s="425"/>
      <c r="N95" s="425"/>
      <c r="O95" s="160" t="str">
        <f t="shared" ref="O95:O158" si="41">IF(K95="S",IF(D95&lt;E95,E95,D95),"-")</f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ref="AH95:AH158" si="42">IF(F95&gt;(A95*12),"error","OK")</f>
        <v>OK</v>
      </c>
      <c r="AI95" s="22">
        <f t="shared" ref="AI95:AI158" si="43">IF(O95="-",0,IF(O95&gt;7.999,1,0))</f>
        <v>0</v>
      </c>
      <c r="AJ95" s="22">
        <f t="shared" ref="AJ95:AJ158" si="44">IF(O95&lt;8,IF(O95&gt;3.999,1,0),0)</f>
        <v>0</v>
      </c>
      <c r="AK95" s="22">
        <f t="shared" ref="AK95:AK158" si="45">IF(O95&lt;4,IF(O95&gt;0,1,0),0)</f>
        <v>0</v>
      </c>
      <c r="AL95" s="22">
        <f t="shared" ref="AL95:AL158" si="46">IF(K95="S",1,0)</f>
        <v>0</v>
      </c>
      <c r="AM95" s="22">
        <f t="shared" ref="AM95:AM158" si="47">IF(K95="C",1,0)</f>
        <v>0</v>
      </c>
      <c r="AN95" s="22">
        <f t="shared" ref="AN95:AN158" si="48">IF(K95="c",F95/12,0)</f>
        <v>0</v>
      </c>
      <c r="AO95" s="418" t="b">
        <f t="shared" ref="AO95:AO158" si="49">IF(K95="s",IF(A95&gt;B95,A95,B95))</f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ref="AR95:AR158" si="50">IF(K95="s",J95,"-")</f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ref="AV95:AV158" si="51">IF(AI95=1,AT95,0)</f>
        <v>0</v>
      </c>
      <c r="AW95" s="67">
        <f t="shared" ref="AW95:AW158" si="52">IF(AJ95=1,AT95,0)</f>
        <v>0</v>
      </c>
      <c r="AX95" s="397">
        <f t="shared" ref="AX95:AX158" si="53">IF(AK95=1,AT95,0)</f>
        <v>0</v>
      </c>
      <c r="AY95" s="32"/>
      <c r="AZ95" s="32"/>
      <c r="BA95" s="423" t="str">
        <f t="shared" ref="BA95:BA158" si="54">IF(BB95="s",(AV95+AW95)/16*AX95/12," ")</f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39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40"/>
        <v>-</v>
      </c>
      <c r="M96" s="425"/>
      <c r="N96" s="425"/>
      <c r="O96" s="160" t="str">
        <f t="shared" si="41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42"/>
        <v>OK</v>
      </c>
      <c r="AI96" s="22">
        <f t="shared" si="43"/>
        <v>0</v>
      </c>
      <c r="AJ96" s="22">
        <f t="shared" si="44"/>
        <v>0</v>
      </c>
      <c r="AK96" s="22">
        <f t="shared" si="45"/>
        <v>0</v>
      </c>
      <c r="AL96" s="22">
        <f t="shared" si="46"/>
        <v>0</v>
      </c>
      <c r="AM96" s="22">
        <f t="shared" si="47"/>
        <v>0</v>
      </c>
      <c r="AN96" s="22">
        <f t="shared" si="48"/>
        <v>0</v>
      </c>
      <c r="AO96" s="418" t="b">
        <f t="shared" si="49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50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51"/>
        <v>0</v>
      </c>
      <c r="AW96" s="67">
        <f t="shared" si="52"/>
        <v>0</v>
      </c>
      <c r="AX96" s="397">
        <f t="shared" si="53"/>
        <v>0</v>
      </c>
      <c r="AY96" s="32"/>
      <c r="AZ96" s="32"/>
      <c r="BA96" s="423" t="str">
        <f t="shared" si="54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39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40"/>
        <v>-</v>
      </c>
      <c r="M97" s="425"/>
      <c r="N97" s="425"/>
      <c r="O97" s="160" t="str">
        <f t="shared" si="41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42"/>
        <v>OK</v>
      </c>
      <c r="AI97" s="22">
        <f t="shared" si="43"/>
        <v>0</v>
      </c>
      <c r="AJ97" s="22">
        <f t="shared" si="44"/>
        <v>0</v>
      </c>
      <c r="AK97" s="22">
        <f t="shared" si="45"/>
        <v>0</v>
      </c>
      <c r="AL97" s="22">
        <f t="shared" si="46"/>
        <v>0</v>
      </c>
      <c r="AM97" s="22">
        <f t="shared" si="47"/>
        <v>0</v>
      </c>
      <c r="AN97" s="22">
        <f t="shared" si="48"/>
        <v>0</v>
      </c>
      <c r="AO97" s="418" t="b">
        <f t="shared" si="49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50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51"/>
        <v>0</v>
      </c>
      <c r="AW97" s="67">
        <f t="shared" si="52"/>
        <v>0</v>
      </c>
      <c r="AX97" s="397">
        <f t="shared" si="53"/>
        <v>0</v>
      </c>
      <c r="AY97" s="32"/>
      <c r="AZ97" s="32"/>
      <c r="BA97" s="423" t="str">
        <f t="shared" si="54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39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40"/>
        <v>-</v>
      </c>
      <c r="M98" s="425"/>
      <c r="N98" s="425"/>
      <c r="O98" s="160" t="str">
        <f t="shared" si="41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42"/>
        <v>OK</v>
      </c>
      <c r="AI98" s="22">
        <f t="shared" si="43"/>
        <v>0</v>
      </c>
      <c r="AJ98" s="22">
        <f t="shared" si="44"/>
        <v>0</v>
      </c>
      <c r="AK98" s="22">
        <f t="shared" si="45"/>
        <v>0</v>
      </c>
      <c r="AL98" s="22">
        <f t="shared" si="46"/>
        <v>0</v>
      </c>
      <c r="AM98" s="22">
        <f t="shared" si="47"/>
        <v>0</v>
      </c>
      <c r="AN98" s="22">
        <f t="shared" si="48"/>
        <v>0</v>
      </c>
      <c r="AO98" s="418" t="b">
        <f t="shared" si="49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50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51"/>
        <v>0</v>
      </c>
      <c r="AW98" s="67">
        <f t="shared" si="52"/>
        <v>0</v>
      </c>
      <c r="AX98" s="397">
        <f t="shared" si="53"/>
        <v>0</v>
      </c>
      <c r="AY98" s="32"/>
      <c r="AZ98" s="32"/>
      <c r="BA98" s="423" t="str">
        <f t="shared" si="54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39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40"/>
        <v>-</v>
      </c>
      <c r="M99" s="425"/>
      <c r="N99" s="425"/>
      <c r="O99" s="160" t="str">
        <f t="shared" si="41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42"/>
        <v>OK</v>
      </c>
      <c r="AI99" s="22">
        <f t="shared" si="43"/>
        <v>0</v>
      </c>
      <c r="AJ99" s="22">
        <f t="shared" si="44"/>
        <v>0</v>
      </c>
      <c r="AK99" s="22">
        <f t="shared" si="45"/>
        <v>0</v>
      </c>
      <c r="AL99" s="22">
        <f t="shared" si="46"/>
        <v>0</v>
      </c>
      <c r="AM99" s="22">
        <f t="shared" si="47"/>
        <v>0</v>
      </c>
      <c r="AN99" s="22">
        <f t="shared" si="48"/>
        <v>0</v>
      </c>
      <c r="AO99" s="418" t="b">
        <f t="shared" si="49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50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51"/>
        <v>0</v>
      </c>
      <c r="AW99" s="67">
        <f t="shared" si="52"/>
        <v>0</v>
      </c>
      <c r="AX99" s="397">
        <f t="shared" si="53"/>
        <v>0</v>
      </c>
      <c r="AY99" s="32"/>
      <c r="AZ99" s="32"/>
      <c r="BA99" s="423" t="str">
        <f t="shared" si="54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39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40"/>
        <v>-</v>
      </c>
      <c r="M100" s="425"/>
      <c r="N100" s="425"/>
      <c r="O100" s="160" t="str">
        <f t="shared" si="41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42"/>
        <v>OK</v>
      </c>
      <c r="AI100" s="22">
        <f t="shared" si="43"/>
        <v>0</v>
      </c>
      <c r="AJ100" s="22">
        <f t="shared" si="44"/>
        <v>0</v>
      </c>
      <c r="AK100" s="22">
        <f t="shared" si="45"/>
        <v>0</v>
      </c>
      <c r="AL100" s="22">
        <f t="shared" si="46"/>
        <v>0</v>
      </c>
      <c r="AM100" s="22">
        <f t="shared" si="47"/>
        <v>0</v>
      </c>
      <c r="AN100" s="22">
        <f t="shared" si="48"/>
        <v>0</v>
      </c>
      <c r="AO100" s="418" t="b">
        <f t="shared" si="49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50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51"/>
        <v>0</v>
      </c>
      <c r="AW100" s="67">
        <f t="shared" si="52"/>
        <v>0</v>
      </c>
      <c r="AX100" s="397">
        <f t="shared" si="53"/>
        <v>0</v>
      </c>
      <c r="AY100" s="32"/>
      <c r="AZ100" s="32"/>
      <c r="BA100" s="423" t="str">
        <f t="shared" si="54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39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40"/>
        <v>-</v>
      </c>
      <c r="M101" s="425"/>
      <c r="N101" s="425"/>
      <c r="O101" s="160" t="str">
        <f t="shared" si="41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42"/>
        <v>OK</v>
      </c>
      <c r="AI101" s="22">
        <f t="shared" si="43"/>
        <v>0</v>
      </c>
      <c r="AJ101" s="22">
        <f t="shared" si="44"/>
        <v>0</v>
      </c>
      <c r="AK101" s="22">
        <f t="shared" si="45"/>
        <v>0</v>
      </c>
      <c r="AL101" s="22">
        <f t="shared" si="46"/>
        <v>0</v>
      </c>
      <c r="AM101" s="22">
        <f t="shared" si="47"/>
        <v>0</v>
      </c>
      <c r="AN101" s="22">
        <f t="shared" si="48"/>
        <v>0</v>
      </c>
      <c r="AO101" s="418" t="b">
        <f t="shared" si="49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50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51"/>
        <v>0</v>
      </c>
      <c r="AW101" s="67">
        <f t="shared" si="52"/>
        <v>0</v>
      </c>
      <c r="AX101" s="397">
        <f t="shared" si="53"/>
        <v>0</v>
      </c>
      <c r="AY101" s="32"/>
      <c r="AZ101" s="32"/>
      <c r="BA101" s="423" t="str">
        <f t="shared" si="54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39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40"/>
        <v>-</v>
      </c>
      <c r="M102" s="425"/>
      <c r="N102" s="425"/>
      <c r="O102" s="160" t="str">
        <f t="shared" si="41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42"/>
        <v>OK</v>
      </c>
      <c r="AI102" s="22">
        <f t="shared" si="43"/>
        <v>0</v>
      </c>
      <c r="AJ102" s="22">
        <f t="shared" si="44"/>
        <v>0</v>
      </c>
      <c r="AK102" s="22">
        <f t="shared" si="45"/>
        <v>0</v>
      </c>
      <c r="AL102" s="22">
        <f t="shared" si="46"/>
        <v>0</v>
      </c>
      <c r="AM102" s="22">
        <f t="shared" si="47"/>
        <v>0</v>
      </c>
      <c r="AN102" s="22">
        <f t="shared" si="48"/>
        <v>0</v>
      </c>
      <c r="AO102" s="418" t="b">
        <f t="shared" si="49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50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51"/>
        <v>0</v>
      </c>
      <c r="AW102" s="67">
        <f t="shared" si="52"/>
        <v>0</v>
      </c>
      <c r="AX102" s="397">
        <f t="shared" si="53"/>
        <v>0</v>
      </c>
      <c r="AY102" s="32"/>
      <c r="AZ102" s="32"/>
      <c r="BA102" s="423" t="str">
        <f t="shared" si="54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39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40"/>
        <v>-</v>
      </c>
      <c r="M103" s="425"/>
      <c r="N103" s="425"/>
      <c r="O103" s="160" t="str">
        <f t="shared" si="41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42"/>
        <v>OK</v>
      </c>
      <c r="AI103" s="22">
        <f t="shared" si="43"/>
        <v>0</v>
      </c>
      <c r="AJ103" s="22">
        <f t="shared" si="44"/>
        <v>0</v>
      </c>
      <c r="AK103" s="22">
        <f t="shared" si="45"/>
        <v>0</v>
      </c>
      <c r="AL103" s="22">
        <f t="shared" si="46"/>
        <v>0</v>
      </c>
      <c r="AM103" s="22">
        <f t="shared" si="47"/>
        <v>0</v>
      </c>
      <c r="AN103" s="22">
        <f t="shared" si="48"/>
        <v>0</v>
      </c>
      <c r="AO103" s="418" t="b">
        <f t="shared" si="49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50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51"/>
        <v>0</v>
      </c>
      <c r="AW103" s="67">
        <f t="shared" si="52"/>
        <v>0</v>
      </c>
      <c r="AX103" s="397">
        <f t="shared" si="53"/>
        <v>0</v>
      </c>
      <c r="AY103" s="32"/>
      <c r="AZ103" s="32"/>
      <c r="BA103" s="423" t="str">
        <f t="shared" si="54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39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40"/>
        <v>-</v>
      </c>
      <c r="M104" s="425"/>
      <c r="N104" s="425"/>
      <c r="O104" s="160" t="str">
        <f t="shared" si="41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42"/>
        <v>OK</v>
      </c>
      <c r="AI104" s="22">
        <f t="shared" si="43"/>
        <v>0</v>
      </c>
      <c r="AJ104" s="22">
        <f t="shared" si="44"/>
        <v>0</v>
      </c>
      <c r="AK104" s="22">
        <f t="shared" si="45"/>
        <v>0</v>
      </c>
      <c r="AL104" s="22">
        <f t="shared" si="46"/>
        <v>0</v>
      </c>
      <c r="AM104" s="22">
        <f t="shared" si="47"/>
        <v>0</v>
      </c>
      <c r="AN104" s="22">
        <f t="shared" si="48"/>
        <v>0</v>
      </c>
      <c r="AO104" s="418" t="b">
        <f t="shared" si="49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50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51"/>
        <v>0</v>
      </c>
      <c r="AW104" s="67">
        <f t="shared" si="52"/>
        <v>0</v>
      </c>
      <c r="AX104" s="397">
        <f t="shared" si="53"/>
        <v>0</v>
      </c>
      <c r="AY104" s="32"/>
      <c r="AZ104" s="32"/>
      <c r="BA104" s="423" t="str">
        <f t="shared" si="54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39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40"/>
        <v>-</v>
      </c>
      <c r="M105" s="425"/>
      <c r="N105" s="425"/>
      <c r="O105" s="160" t="str">
        <f t="shared" si="41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42"/>
        <v>OK</v>
      </c>
      <c r="AI105" s="22">
        <f t="shared" si="43"/>
        <v>0</v>
      </c>
      <c r="AJ105" s="22">
        <f t="shared" si="44"/>
        <v>0</v>
      </c>
      <c r="AK105" s="22">
        <f t="shared" si="45"/>
        <v>0</v>
      </c>
      <c r="AL105" s="22">
        <f t="shared" si="46"/>
        <v>0</v>
      </c>
      <c r="AM105" s="22">
        <f t="shared" si="47"/>
        <v>0</v>
      </c>
      <c r="AN105" s="22">
        <f t="shared" si="48"/>
        <v>0</v>
      </c>
      <c r="AO105" s="418" t="b">
        <f t="shared" si="49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50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51"/>
        <v>0</v>
      </c>
      <c r="AW105" s="67">
        <f t="shared" si="52"/>
        <v>0</v>
      </c>
      <c r="AX105" s="397">
        <f t="shared" si="53"/>
        <v>0</v>
      </c>
      <c r="AY105" s="32"/>
      <c r="AZ105" s="32"/>
      <c r="BA105" s="423" t="str">
        <f t="shared" si="54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39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40"/>
        <v>-</v>
      </c>
      <c r="M106" s="425"/>
      <c r="N106" s="425"/>
      <c r="O106" s="160" t="str">
        <f t="shared" si="41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42"/>
        <v>OK</v>
      </c>
      <c r="AI106" s="22">
        <f t="shared" si="43"/>
        <v>0</v>
      </c>
      <c r="AJ106" s="22">
        <f t="shared" si="44"/>
        <v>0</v>
      </c>
      <c r="AK106" s="22">
        <f t="shared" si="45"/>
        <v>0</v>
      </c>
      <c r="AL106" s="22">
        <f t="shared" si="46"/>
        <v>0</v>
      </c>
      <c r="AM106" s="22">
        <f t="shared" si="47"/>
        <v>0</v>
      </c>
      <c r="AN106" s="22">
        <f t="shared" si="48"/>
        <v>0</v>
      </c>
      <c r="AO106" s="418" t="b">
        <f t="shared" si="49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50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51"/>
        <v>0</v>
      </c>
      <c r="AW106" s="67">
        <f t="shared" si="52"/>
        <v>0</v>
      </c>
      <c r="AX106" s="397">
        <f t="shared" si="53"/>
        <v>0</v>
      </c>
      <c r="AY106" s="32"/>
      <c r="AZ106" s="32"/>
      <c r="BA106" s="423" t="str">
        <f t="shared" si="54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39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40"/>
        <v>-</v>
      </c>
      <c r="M107" s="425"/>
      <c r="N107" s="425"/>
      <c r="O107" s="160" t="str">
        <f t="shared" si="41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42"/>
        <v>OK</v>
      </c>
      <c r="AI107" s="22">
        <f t="shared" si="43"/>
        <v>0</v>
      </c>
      <c r="AJ107" s="22">
        <f t="shared" si="44"/>
        <v>0</v>
      </c>
      <c r="AK107" s="22">
        <f t="shared" si="45"/>
        <v>0</v>
      </c>
      <c r="AL107" s="22">
        <f t="shared" si="46"/>
        <v>0</v>
      </c>
      <c r="AM107" s="22">
        <f t="shared" si="47"/>
        <v>0</v>
      </c>
      <c r="AN107" s="22">
        <f t="shared" si="48"/>
        <v>0</v>
      </c>
      <c r="AO107" s="418" t="b">
        <f t="shared" si="49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50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51"/>
        <v>0</v>
      </c>
      <c r="AW107" s="67">
        <f t="shared" si="52"/>
        <v>0</v>
      </c>
      <c r="AX107" s="397">
        <f t="shared" si="53"/>
        <v>0</v>
      </c>
      <c r="AY107" s="32"/>
      <c r="AZ107" s="32"/>
      <c r="BA107" s="423" t="str">
        <f t="shared" si="54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39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40"/>
        <v>-</v>
      </c>
      <c r="M108" s="425"/>
      <c r="N108" s="425"/>
      <c r="O108" s="160" t="str">
        <f t="shared" si="41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42"/>
        <v>OK</v>
      </c>
      <c r="AI108" s="22">
        <f t="shared" si="43"/>
        <v>0</v>
      </c>
      <c r="AJ108" s="22">
        <f t="shared" si="44"/>
        <v>0</v>
      </c>
      <c r="AK108" s="22">
        <f t="shared" si="45"/>
        <v>0</v>
      </c>
      <c r="AL108" s="22">
        <f t="shared" si="46"/>
        <v>0</v>
      </c>
      <c r="AM108" s="22">
        <f t="shared" si="47"/>
        <v>0</v>
      </c>
      <c r="AN108" s="22">
        <f t="shared" si="48"/>
        <v>0</v>
      </c>
      <c r="AO108" s="418" t="b">
        <f t="shared" si="49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50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51"/>
        <v>0</v>
      </c>
      <c r="AW108" s="67">
        <f t="shared" si="52"/>
        <v>0</v>
      </c>
      <c r="AX108" s="397">
        <f t="shared" si="53"/>
        <v>0</v>
      </c>
      <c r="AY108" s="32"/>
      <c r="AZ108" s="32"/>
      <c r="BA108" s="423" t="str">
        <f t="shared" si="54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39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40"/>
        <v>-</v>
      </c>
      <c r="M109" s="425"/>
      <c r="N109" s="425"/>
      <c r="O109" s="160" t="str">
        <f t="shared" si="41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42"/>
        <v>OK</v>
      </c>
      <c r="AI109" s="22">
        <f t="shared" si="43"/>
        <v>0</v>
      </c>
      <c r="AJ109" s="22">
        <f t="shared" si="44"/>
        <v>0</v>
      </c>
      <c r="AK109" s="22">
        <f t="shared" si="45"/>
        <v>0</v>
      </c>
      <c r="AL109" s="22">
        <f t="shared" si="46"/>
        <v>0</v>
      </c>
      <c r="AM109" s="22">
        <f t="shared" si="47"/>
        <v>0</v>
      </c>
      <c r="AN109" s="22">
        <f t="shared" si="48"/>
        <v>0</v>
      </c>
      <c r="AO109" s="418" t="b">
        <f t="shared" si="49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50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51"/>
        <v>0</v>
      </c>
      <c r="AW109" s="67">
        <f t="shared" si="52"/>
        <v>0</v>
      </c>
      <c r="AX109" s="397">
        <f t="shared" si="53"/>
        <v>0</v>
      </c>
      <c r="AY109" s="32"/>
      <c r="AZ109" s="32"/>
      <c r="BA109" s="423" t="str">
        <f t="shared" si="54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39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40"/>
        <v>-</v>
      </c>
      <c r="M110" s="425"/>
      <c r="N110" s="425"/>
      <c r="O110" s="160" t="str">
        <f t="shared" si="41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42"/>
        <v>OK</v>
      </c>
      <c r="AI110" s="22">
        <f t="shared" si="43"/>
        <v>0</v>
      </c>
      <c r="AJ110" s="22">
        <f t="shared" si="44"/>
        <v>0</v>
      </c>
      <c r="AK110" s="22">
        <f t="shared" si="45"/>
        <v>0</v>
      </c>
      <c r="AL110" s="22">
        <f t="shared" si="46"/>
        <v>0</v>
      </c>
      <c r="AM110" s="22">
        <f t="shared" si="47"/>
        <v>0</v>
      </c>
      <c r="AN110" s="22">
        <f t="shared" si="48"/>
        <v>0</v>
      </c>
      <c r="AO110" s="418" t="b">
        <f t="shared" si="49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50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51"/>
        <v>0</v>
      </c>
      <c r="AW110" s="67">
        <f t="shared" si="52"/>
        <v>0</v>
      </c>
      <c r="AX110" s="397">
        <f t="shared" si="53"/>
        <v>0</v>
      </c>
      <c r="AY110" s="32"/>
      <c r="AZ110" s="32"/>
      <c r="BA110" s="423" t="str">
        <f t="shared" si="54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39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40"/>
        <v>-</v>
      </c>
      <c r="M111" s="425"/>
      <c r="N111" s="425"/>
      <c r="O111" s="160" t="str">
        <f t="shared" si="41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42"/>
        <v>OK</v>
      </c>
      <c r="AI111" s="22">
        <f t="shared" si="43"/>
        <v>0</v>
      </c>
      <c r="AJ111" s="22">
        <f t="shared" si="44"/>
        <v>0</v>
      </c>
      <c r="AK111" s="22">
        <f t="shared" si="45"/>
        <v>0</v>
      </c>
      <c r="AL111" s="22">
        <f t="shared" si="46"/>
        <v>0</v>
      </c>
      <c r="AM111" s="22">
        <f t="shared" si="47"/>
        <v>0</v>
      </c>
      <c r="AN111" s="22">
        <f t="shared" si="48"/>
        <v>0</v>
      </c>
      <c r="AO111" s="418" t="b">
        <f t="shared" si="49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50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51"/>
        <v>0</v>
      </c>
      <c r="AW111" s="67">
        <f t="shared" si="52"/>
        <v>0</v>
      </c>
      <c r="AX111" s="397">
        <f t="shared" si="53"/>
        <v>0</v>
      </c>
      <c r="AY111" s="32"/>
      <c r="AZ111" s="32"/>
      <c r="BA111" s="423" t="str">
        <f t="shared" si="54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39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40"/>
        <v>-</v>
      </c>
      <c r="M112" s="425"/>
      <c r="N112" s="425"/>
      <c r="O112" s="160" t="str">
        <f t="shared" si="41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42"/>
        <v>OK</v>
      </c>
      <c r="AI112" s="22">
        <f t="shared" si="43"/>
        <v>0</v>
      </c>
      <c r="AJ112" s="22">
        <f t="shared" si="44"/>
        <v>0</v>
      </c>
      <c r="AK112" s="22">
        <f t="shared" si="45"/>
        <v>0</v>
      </c>
      <c r="AL112" s="22">
        <f t="shared" si="46"/>
        <v>0</v>
      </c>
      <c r="AM112" s="22">
        <f t="shared" si="47"/>
        <v>0</v>
      </c>
      <c r="AN112" s="22">
        <f t="shared" si="48"/>
        <v>0</v>
      </c>
      <c r="AO112" s="418" t="b">
        <f t="shared" si="49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50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51"/>
        <v>0</v>
      </c>
      <c r="AW112" s="67">
        <f t="shared" si="52"/>
        <v>0</v>
      </c>
      <c r="AX112" s="397">
        <f t="shared" si="53"/>
        <v>0</v>
      </c>
      <c r="AY112" s="32"/>
      <c r="AZ112" s="32"/>
      <c r="BA112" s="423" t="str">
        <f t="shared" si="54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39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40"/>
        <v>-</v>
      </c>
      <c r="M113" s="425"/>
      <c r="N113" s="425"/>
      <c r="O113" s="160" t="str">
        <f t="shared" si="41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42"/>
        <v>OK</v>
      </c>
      <c r="AI113" s="22">
        <f t="shared" si="43"/>
        <v>0</v>
      </c>
      <c r="AJ113" s="22">
        <f t="shared" si="44"/>
        <v>0</v>
      </c>
      <c r="AK113" s="22">
        <f t="shared" si="45"/>
        <v>0</v>
      </c>
      <c r="AL113" s="22">
        <f t="shared" si="46"/>
        <v>0</v>
      </c>
      <c r="AM113" s="22">
        <f t="shared" si="47"/>
        <v>0</v>
      </c>
      <c r="AN113" s="22">
        <f t="shared" si="48"/>
        <v>0</v>
      </c>
      <c r="AO113" s="418" t="b">
        <f t="shared" si="49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50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51"/>
        <v>0</v>
      </c>
      <c r="AW113" s="67">
        <f t="shared" si="52"/>
        <v>0</v>
      </c>
      <c r="AX113" s="397">
        <f t="shared" si="53"/>
        <v>0</v>
      </c>
      <c r="AY113" s="32"/>
      <c r="AZ113" s="32"/>
      <c r="BA113" s="423" t="str">
        <f t="shared" si="54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39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40"/>
        <v>-</v>
      </c>
      <c r="M114" s="425"/>
      <c r="N114" s="425"/>
      <c r="O114" s="160" t="str">
        <f t="shared" si="41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42"/>
        <v>OK</v>
      </c>
      <c r="AI114" s="22">
        <f t="shared" si="43"/>
        <v>0</v>
      </c>
      <c r="AJ114" s="22">
        <f t="shared" si="44"/>
        <v>0</v>
      </c>
      <c r="AK114" s="22">
        <f t="shared" si="45"/>
        <v>0</v>
      </c>
      <c r="AL114" s="22">
        <f t="shared" si="46"/>
        <v>0</v>
      </c>
      <c r="AM114" s="22">
        <f t="shared" si="47"/>
        <v>0</v>
      </c>
      <c r="AN114" s="22">
        <f t="shared" si="48"/>
        <v>0</v>
      </c>
      <c r="AO114" s="418" t="b">
        <f t="shared" si="49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50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51"/>
        <v>0</v>
      </c>
      <c r="AW114" s="67">
        <f t="shared" si="52"/>
        <v>0</v>
      </c>
      <c r="AX114" s="397">
        <f t="shared" si="53"/>
        <v>0</v>
      </c>
      <c r="AY114" s="32"/>
      <c r="AZ114" s="32"/>
      <c r="BA114" s="423" t="str">
        <f t="shared" si="54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39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40"/>
        <v>-</v>
      </c>
      <c r="M115" s="425"/>
      <c r="N115" s="425"/>
      <c r="O115" s="160" t="str">
        <f t="shared" si="41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42"/>
        <v>OK</v>
      </c>
      <c r="AI115" s="22">
        <f t="shared" si="43"/>
        <v>0</v>
      </c>
      <c r="AJ115" s="22">
        <f t="shared" si="44"/>
        <v>0</v>
      </c>
      <c r="AK115" s="22">
        <f t="shared" si="45"/>
        <v>0</v>
      </c>
      <c r="AL115" s="22">
        <f t="shared" si="46"/>
        <v>0</v>
      </c>
      <c r="AM115" s="22">
        <f t="shared" si="47"/>
        <v>0</v>
      </c>
      <c r="AN115" s="22">
        <f t="shared" si="48"/>
        <v>0</v>
      </c>
      <c r="AO115" s="418" t="b">
        <f t="shared" si="49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50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51"/>
        <v>0</v>
      </c>
      <c r="AW115" s="67">
        <f t="shared" si="52"/>
        <v>0</v>
      </c>
      <c r="AX115" s="397">
        <f t="shared" si="53"/>
        <v>0</v>
      </c>
      <c r="AY115" s="32"/>
      <c r="AZ115" s="32"/>
      <c r="BA115" s="423" t="str">
        <f t="shared" si="54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39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40"/>
        <v>-</v>
      </c>
      <c r="M116" s="425"/>
      <c r="N116" s="425"/>
      <c r="O116" s="160" t="str">
        <f t="shared" si="41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42"/>
        <v>OK</v>
      </c>
      <c r="AI116" s="22">
        <f t="shared" si="43"/>
        <v>0</v>
      </c>
      <c r="AJ116" s="22">
        <f t="shared" si="44"/>
        <v>0</v>
      </c>
      <c r="AK116" s="22">
        <f t="shared" si="45"/>
        <v>0</v>
      </c>
      <c r="AL116" s="22">
        <f t="shared" si="46"/>
        <v>0</v>
      </c>
      <c r="AM116" s="22">
        <f t="shared" si="47"/>
        <v>0</v>
      </c>
      <c r="AN116" s="22">
        <f t="shared" si="48"/>
        <v>0</v>
      </c>
      <c r="AO116" s="418" t="b">
        <f t="shared" si="49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50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51"/>
        <v>0</v>
      </c>
      <c r="AW116" s="67">
        <f t="shared" si="52"/>
        <v>0</v>
      </c>
      <c r="AX116" s="397">
        <f t="shared" si="53"/>
        <v>0</v>
      </c>
      <c r="AY116" s="32"/>
      <c r="AZ116" s="32"/>
      <c r="BA116" s="423" t="str">
        <f t="shared" si="54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39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40"/>
        <v>-</v>
      </c>
      <c r="M117" s="425"/>
      <c r="N117" s="425"/>
      <c r="O117" s="160" t="str">
        <f t="shared" si="41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42"/>
        <v>OK</v>
      </c>
      <c r="AI117" s="22">
        <f t="shared" si="43"/>
        <v>0</v>
      </c>
      <c r="AJ117" s="22">
        <f t="shared" si="44"/>
        <v>0</v>
      </c>
      <c r="AK117" s="22">
        <f t="shared" si="45"/>
        <v>0</v>
      </c>
      <c r="AL117" s="22">
        <f t="shared" si="46"/>
        <v>0</v>
      </c>
      <c r="AM117" s="22">
        <f t="shared" si="47"/>
        <v>0</v>
      </c>
      <c r="AN117" s="22">
        <f t="shared" si="48"/>
        <v>0</v>
      </c>
      <c r="AO117" s="418" t="b">
        <f t="shared" si="49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50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51"/>
        <v>0</v>
      </c>
      <c r="AW117" s="67">
        <f t="shared" si="52"/>
        <v>0</v>
      </c>
      <c r="AX117" s="397">
        <f t="shared" si="53"/>
        <v>0</v>
      </c>
      <c r="AY117" s="32"/>
      <c r="AZ117" s="32"/>
      <c r="BA117" s="423" t="str">
        <f t="shared" si="54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39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40"/>
        <v>-</v>
      </c>
      <c r="M118" s="425"/>
      <c r="N118" s="425"/>
      <c r="O118" s="160" t="str">
        <f t="shared" si="41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42"/>
        <v>OK</v>
      </c>
      <c r="AI118" s="22">
        <f t="shared" si="43"/>
        <v>0</v>
      </c>
      <c r="AJ118" s="22">
        <f t="shared" si="44"/>
        <v>0</v>
      </c>
      <c r="AK118" s="22">
        <f t="shared" si="45"/>
        <v>0</v>
      </c>
      <c r="AL118" s="22">
        <f t="shared" si="46"/>
        <v>0</v>
      </c>
      <c r="AM118" s="22">
        <f t="shared" si="47"/>
        <v>0</v>
      </c>
      <c r="AN118" s="22">
        <f t="shared" si="48"/>
        <v>0</v>
      </c>
      <c r="AO118" s="418" t="b">
        <f t="shared" si="49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50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51"/>
        <v>0</v>
      </c>
      <c r="AW118" s="67">
        <f t="shared" si="52"/>
        <v>0</v>
      </c>
      <c r="AX118" s="397">
        <f t="shared" si="53"/>
        <v>0</v>
      </c>
      <c r="AY118" s="32"/>
      <c r="AZ118" s="32"/>
      <c r="BA118" s="423" t="str">
        <f t="shared" si="54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39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40"/>
        <v>-</v>
      </c>
      <c r="M119" s="425"/>
      <c r="N119" s="425"/>
      <c r="O119" s="160" t="str">
        <f t="shared" si="41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42"/>
        <v>OK</v>
      </c>
      <c r="AI119" s="22">
        <f t="shared" si="43"/>
        <v>0</v>
      </c>
      <c r="AJ119" s="22">
        <f t="shared" si="44"/>
        <v>0</v>
      </c>
      <c r="AK119" s="22">
        <f t="shared" si="45"/>
        <v>0</v>
      </c>
      <c r="AL119" s="22">
        <f t="shared" si="46"/>
        <v>0</v>
      </c>
      <c r="AM119" s="22">
        <f t="shared" si="47"/>
        <v>0</v>
      </c>
      <c r="AN119" s="22">
        <f t="shared" si="48"/>
        <v>0</v>
      </c>
      <c r="AO119" s="418" t="b">
        <f t="shared" si="49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50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51"/>
        <v>0</v>
      </c>
      <c r="AW119" s="67">
        <f t="shared" si="52"/>
        <v>0</v>
      </c>
      <c r="AX119" s="397">
        <f t="shared" si="53"/>
        <v>0</v>
      </c>
      <c r="AY119" s="32"/>
      <c r="AZ119" s="32"/>
      <c r="BA119" s="423" t="str">
        <f t="shared" si="54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39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40"/>
        <v>-</v>
      </c>
      <c r="M120" s="425"/>
      <c r="N120" s="425"/>
      <c r="O120" s="160" t="str">
        <f t="shared" si="41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42"/>
        <v>OK</v>
      </c>
      <c r="AI120" s="22">
        <f t="shared" si="43"/>
        <v>0</v>
      </c>
      <c r="AJ120" s="22">
        <f t="shared" si="44"/>
        <v>0</v>
      </c>
      <c r="AK120" s="22">
        <f t="shared" si="45"/>
        <v>0</v>
      </c>
      <c r="AL120" s="22">
        <f t="shared" si="46"/>
        <v>0</v>
      </c>
      <c r="AM120" s="22">
        <f t="shared" si="47"/>
        <v>0</v>
      </c>
      <c r="AN120" s="22">
        <f t="shared" si="48"/>
        <v>0</v>
      </c>
      <c r="AO120" s="418" t="b">
        <f t="shared" si="49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50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51"/>
        <v>0</v>
      </c>
      <c r="AW120" s="67">
        <f t="shared" si="52"/>
        <v>0</v>
      </c>
      <c r="AX120" s="397">
        <f t="shared" si="53"/>
        <v>0</v>
      </c>
      <c r="AY120" s="32"/>
      <c r="AZ120" s="32"/>
      <c r="BA120" s="423" t="str">
        <f t="shared" si="54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39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40"/>
        <v>-</v>
      </c>
      <c r="M121" s="425"/>
      <c r="N121" s="425"/>
      <c r="O121" s="160" t="str">
        <f t="shared" si="41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42"/>
        <v>OK</v>
      </c>
      <c r="AI121" s="22">
        <f t="shared" si="43"/>
        <v>0</v>
      </c>
      <c r="AJ121" s="22">
        <f t="shared" si="44"/>
        <v>0</v>
      </c>
      <c r="AK121" s="22">
        <f t="shared" si="45"/>
        <v>0</v>
      </c>
      <c r="AL121" s="22">
        <f t="shared" si="46"/>
        <v>0</v>
      </c>
      <c r="AM121" s="22">
        <f t="shared" si="47"/>
        <v>0</v>
      </c>
      <c r="AN121" s="22">
        <f t="shared" si="48"/>
        <v>0</v>
      </c>
      <c r="AO121" s="418" t="b">
        <f t="shared" si="49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50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51"/>
        <v>0</v>
      </c>
      <c r="AW121" s="67">
        <f t="shared" si="52"/>
        <v>0</v>
      </c>
      <c r="AX121" s="397">
        <f t="shared" si="53"/>
        <v>0</v>
      </c>
      <c r="AY121" s="32"/>
      <c r="AZ121" s="32"/>
      <c r="BA121" s="423" t="str">
        <f t="shared" si="54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39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40"/>
        <v>-</v>
      </c>
      <c r="M122" s="425"/>
      <c r="N122" s="425"/>
      <c r="O122" s="160" t="str">
        <f t="shared" si="41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42"/>
        <v>OK</v>
      </c>
      <c r="AI122" s="22">
        <f t="shared" si="43"/>
        <v>0</v>
      </c>
      <c r="AJ122" s="22">
        <f t="shared" si="44"/>
        <v>0</v>
      </c>
      <c r="AK122" s="22">
        <f t="shared" si="45"/>
        <v>0</v>
      </c>
      <c r="AL122" s="22">
        <f t="shared" si="46"/>
        <v>0</v>
      </c>
      <c r="AM122" s="22">
        <f t="shared" si="47"/>
        <v>0</v>
      </c>
      <c r="AN122" s="22">
        <f t="shared" si="48"/>
        <v>0</v>
      </c>
      <c r="AO122" s="418" t="b">
        <f t="shared" si="49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50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51"/>
        <v>0</v>
      </c>
      <c r="AW122" s="67">
        <f t="shared" si="52"/>
        <v>0</v>
      </c>
      <c r="AX122" s="397">
        <f t="shared" si="53"/>
        <v>0</v>
      </c>
      <c r="AY122" s="32"/>
      <c r="AZ122" s="32"/>
      <c r="BA122" s="423" t="str">
        <f t="shared" si="54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39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40"/>
        <v>-</v>
      </c>
      <c r="M123" s="425"/>
      <c r="N123" s="425"/>
      <c r="O123" s="160" t="str">
        <f t="shared" si="41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42"/>
        <v>OK</v>
      </c>
      <c r="AI123" s="22">
        <f t="shared" si="43"/>
        <v>0</v>
      </c>
      <c r="AJ123" s="22">
        <f t="shared" si="44"/>
        <v>0</v>
      </c>
      <c r="AK123" s="22">
        <f t="shared" si="45"/>
        <v>0</v>
      </c>
      <c r="AL123" s="22">
        <f t="shared" si="46"/>
        <v>0</v>
      </c>
      <c r="AM123" s="22">
        <f t="shared" si="47"/>
        <v>0</v>
      </c>
      <c r="AN123" s="22">
        <f t="shared" si="48"/>
        <v>0</v>
      </c>
      <c r="AO123" s="418" t="b">
        <f t="shared" si="49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50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51"/>
        <v>0</v>
      </c>
      <c r="AW123" s="67">
        <f t="shared" si="52"/>
        <v>0</v>
      </c>
      <c r="AX123" s="397">
        <f t="shared" si="53"/>
        <v>0</v>
      </c>
      <c r="AY123" s="32"/>
      <c r="AZ123" s="32"/>
      <c r="BA123" s="423" t="str">
        <f t="shared" si="54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39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40"/>
        <v>-</v>
      </c>
      <c r="M124" s="425"/>
      <c r="N124" s="425"/>
      <c r="O124" s="160" t="str">
        <f t="shared" si="41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42"/>
        <v>OK</v>
      </c>
      <c r="AI124" s="22">
        <f t="shared" si="43"/>
        <v>0</v>
      </c>
      <c r="AJ124" s="22">
        <f t="shared" si="44"/>
        <v>0</v>
      </c>
      <c r="AK124" s="22">
        <f t="shared" si="45"/>
        <v>0</v>
      </c>
      <c r="AL124" s="22">
        <f t="shared" si="46"/>
        <v>0</v>
      </c>
      <c r="AM124" s="22">
        <f t="shared" si="47"/>
        <v>0</v>
      </c>
      <c r="AN124" s="22">
        <f t="shared" si="48"/>
        <v>0</v>
      </c>
      <c r="AO124" s="418" t="b">
        <f t="shared" si="49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50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51"/>
        <v>0</v>
      </c>
      <c r="AW124" s="67">
        <f t="shared" si="52"/>
        <v>0</v>
      </c>
      <c r="AX124" s="397">
        <f t="shared" si="53"/>
        <v>0</v>
      </c>
      <c r="AY124" s="32"/>
      <c r="AZ124" s="32"/>
      <c r="BA124" s="423" t="str">
        <f t="shared" si="54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39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40"/>
        <v>-</v>
      </c>
      <c r="M125" s="425"/>
      <c r="N125" s="425"/>
      <c r="O125" s="160" t="str">
        <f t="shared" si="41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42"/>
        <v>OK</v>
      </c>
      <c r="AI125" s="22">
        <f t="shared" si="43"/>
        <v>0</v>
      </c>
      <c r="AJ125" s="22">
        <f t="shared" si="44"/>
        <v>0</v>
      </c>
      <c r="AK125" s="22">
        <f t="shared" si="45"/>
        <v>0</v>
      </c>
      <c r="AL125" s="22">
        <f t="shared" si="46"/>
        <v>0</v>
      </c>
      <c r="AM125" s="22">
        <f t="shared" si="47"/>
        <v>0</v>
      </c>
      <c r="AN125" s="22">
        <f t="shared" si="48"/>
        <v>0</v>
      </c>
      <c r="AO125" s="418" t="b">
        <f t="shared" si="49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50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51"/>
        <v>0</v>
      </c>
      <c r="AW125" s="67">
        <f t="shared" si="52"/>
        <v>0</v>
      </c>
      <c r="AX125" s="397">
        <f t="shared" si="53"/>
        <v>0</v>
      </c>
      <c r="AY125" s="32"/>
      <c r="AZ125" s="32"/>
      <c r="BA125" s="423" t="str">
        <f t="shared" si="54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39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40"/>
        <v>-</v>
      </c>
      <c r="M126" s="425"/>
      <c r="N126" s="425"/>
      <c r="O126" s="160" t="str">
        <f t="shared" si="41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42"/>
        <v>OK</v>
      </c>
      <c r="AI126" s="22">
        <f t="shared" si="43"/>
        <v>0</v>
      </c>
      <c r="AJ126" s="22">
        <f t="shared" si="44"/>
        <v>0</v>
      </c>
      <c r="AK126" s="22">
        <f t="shared" si="45"/>
        <v>0</v>
      </c>
      <c r="AL126" s="22">
        <f t="shared" si="46"/>
        <v>0</v>
      </c>
      <c r="AM126" s="22">
        <f t="shared" si="47"/>
        <v>0</v>
      </c>
      <c r="AN126" s="22">
        <f t="shared" si="48"/>
        <v>0</v>
      </c>
      <c r="AO126" s="418" t="b">
        <f t="shared" si="49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50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51"/>
        <v>0</v>
      </c>
      <c r="AW126" s="67">
        <f t="shared" si="52"/>
        <v>0</v>
      </c>
      <c r="AX126" s="397">
        <f t="shared" si="53"/>
        <v>0</v>
      </c>
      <c r="AY126" s="32"/>
      <c r="AZ126" s="32"/>
      <c r="BA126" s="423" t="str">
        <f t="shared" si="54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39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40"/>
        <v>-</v>
      </c>
      <c r="M127" s="425"/>
      <c r="N127" s="425"/>
      <c r="O127" s="160" t="str">
        <f t="shared" si="41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42"/>
        <v>OK</v>
      </c>
      <c r="AI127" s="22">
        <f t="shared" si="43"/>
        <v>0</v>
      </c>
      <c r="AJ127" s="22">
        <f t="shared" si="44"/>
        <v>0</v>
      </c>
      <c r="AK127" s="22">
        <f t="shared" si="45"/>
        <v>0</v>
      </c>
      <c r="AL127" s="22">
        <f t="shared" si="46"/>
        <v>0</v>
      </c>
      <c r="AM127" s="22">
        <f t="shared" si="47"/>
        <v>0</v>
      </c>
      <c r="AN127" s="22">
        <f t="shared" si="48"/>
        <v>0</v>
      </c>
      <c r="AO127" s="418" t="b">
        <f t="shared" si="49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50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51"/>
        <v>0</v>
      </c>
      <c r="AW127" s="67">
        <f t="shared" si="52"/>
        <v>0</v>
      </c>
      <c r="AX127" s="397">
        <f t="shared" si="53"/>
        <v>0</v>
      </c>
      <c r="AY127" s="32"/>
      <c r="AZ127" s="32"/>
      <c r="BA127" s="423" t="str">
        <f t="shared" si="54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39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40"/>
        <v>-</v>
      </c>
      <c r="M128" s="425"/>
      <c r="N128" s="425"/>
      <c r="O128" s="160" t="str">
        <f t="shared" si="41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42"/>
        <v>OK</v>
      </c>
      <c r="AI128" s="22">
        <f t="shared" si="43"/>
        <v>0</v>
      </c>
      <c r="AJ128" s="22">
        <f t="shared" si="44"/>
        <v>0</v>
      </c>
      <c r="AK128" s="22">
        <f t="shared" si="45"/>
        <v>0</v>
      </c>
      <c r="AL128" s="22">
        <f t="shared" si="46"/>
        <v>0</v>
      </c>
      <c r="AM128" s="22">
        <f t="shared" si="47"/>
        <v>0</v>
      </c>
      <c r="AN128" s="22">
        <f t="shared" si="48"/>
        <v>0</v>
      </c>
      <c r="AO128" s="418" t="b">
        <f t="shared" si="49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50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51"/>
        <v>0</v>
      </c>
      <c r="AW128" s="67">
        <f t="shared" si="52"/>
        <v>0</v>
      </c>
      <c r="AX128" s="397">
        <f t="shared" si="53"/>
        <v>0</v>
      </c>
      <c r="AY128" s="32"/>
      <c r="AZ128" s="32"/>
      <c r="BA128" s="423" t="str">
        <f t="shared" si="54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39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40"/>
        <v>-</v>
      </c>
      <c r="M129" s="425"/>
      <c r="N129" s="425"/>
      <c r="O129" s="160" t="str">
        <f t="shared" si="41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42"/>
        <v>OK</v>
      </c>
      <c r="AI129" s="22">
        <f t="shared" si="43"/>
        <v>0</v>
      </c>
      <c r="AJ129" s="22">
        <f t="shared" si="44"/>
        <v>0</v>
      </c>
      <c r="AK129" s="22">
        <f t="shared" si="45"/>
        <v>0</v>
      </c>
      <c r="AL129" s="22">
        <f t="shared" si="46"/>
        <v>0</v>
      </c>
      <c r="AM129" s="22">
        <f t="shared" si="47"/>
        <v>0</v>
      </c>
      <c r="AN129" s="22">
        <f t="shared" si="48"/>
        <v>0</v>
      </c>
      <c r="AO129" s="418" t="b">
        <f t="shared" si="49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50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51"/>
        <v>0</v>
      </c>
      <c r="AW129" s="67">
        <f t="shared" si="52"/>
        <v>0</v>
      </c>
      <c r="AX129" s="397">
        <f t="shared" si="53"/>
        <v>0</v>
      </c>
      <c r="AY129" s="32"/>
      <c r="AZ129" s="32"/>
      <c r="BA129" s="423" t="str">
        <f t="shared" si="54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39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40"/>
        <v>-</v>
      </c>
      <c r="M130" s="425"/>
      <c r="N130" s="425"/>
      <c r="O130" s="160" t="str">
        <f t="shared" si="41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42"/>
        <v>OK</v>
      </c>
      <c r="AI130" s="22">
        <f t="shared" si="43"/>
        <v>0</v>
      </c>
      <c r="AJ130" s="22">
        <f t="shared" si="44"/>
        <v>0</v>
      </c>
      <c r="AK130" s="22">
        <f t="shared" si="45"/>
        <v>0</v>
      </c>
      <c r="AL130" s="22">
        <f t="shared" si="46"/>
        <v>0</v>
      </c>
      <c r="AM130" s="22">
        <f t="shared" si="47"/>
        <v>0</v>
      </c>
      <c r="AN130" s="22">
        <f t="shared" si="48"/>
        <v>0</v>
      </c>
      <c r="AO130" s="418" t="b">
        <f t="shared" si="49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50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51"/>
        <v>0</v>
      </c>
      <c r="AW130" s="67">
        <f t="shared" si="52"/>
        <v>0</v>
      </c>
      <c r="AX130" s="397">
        <f t="shared" si="53"/>
        <v>0</v>
      </c>
      <c r="AY130" s="32"/>
      <c r="AZ130" s="32"/>
      <c r="BA130" s="423" t="str">
        <f t="shared" si="54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39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40"/>
        <v>-</v>
      </c>
      <c r="M131" s="425"/>
      <c r="N131" s="425"/>
      <c r="O131" s="160" t="str">
        <f t="shared" si="41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42"/>
        <v>OK</v>
      </c>
      <c r="AI131" s="22">
        <f t="shared" si="43"/>
        <v>0</v>
      </c>
      <c r="AJ131" s="22">
        <f t="shared" si="44"/>
        <v>0</v>
      </c>
      <c r="AK131" s="22">
        <f t="shared" si="45"/>
        <v>0</v>
      </c>
      <c r="AL131" s="22">
        <f t="shared" si="46"/>
        <v>0</v>
      </c>
      <c r="AM131" s="22">
        <f t="shared" si="47"/>
        <v>0</v>
      </c>
      <c r="AN131" s="22">
        <f t="shared" si="48"/>
        <v>0</v>
      </c>
      <c r="AO131" s="418" t="b">
        <f t="shared" si="49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50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51"/>
        <v>0</v>
      </c>
      <c r="AW131" s="67">
        <f t="shared" si="52"/>
        <v>0</v>
      </c>
      <c r="AX131" s="397">
        <f t="shared" si="53"/>
        <v>0</v>
      </c>
      <c r="AY131" s="32"/>
      <c r="AZ131" s="32"/>
      <c r="BA131" s="423" t="str">
        <f t="shared" si="54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39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40"/>
        <v>-</v>
      </c>
      <c r="M132" s="425"/>
      <c r="N132" s="425"/>
      <c r="O132" s="160" t="str">
        <f t="shared" si="41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42"/>
        <v>OK</v>
      </c>
      <c r="AI132" s="22">
        <f t="shared" si="43"/>
        <v>0</v>
      </c>
      <c r="AJ132" s="22">
        <f t="shared" si="44"/>
        <v>0</v>
      </c>
      <c r="AK132" s="22">
        <f t="shared" si="45"/>
        <v>0</v>
      </c>
      <c r="AL132" s="22">
        <f t="shared" si="46"/>
        <v>0</v>
      </c>
      <c r="AM132" s="22">
        <f t="shared" si="47"/>
        <v>0</v>
      </c>
      <c r="AN132" s="22">
        <f t="shared" si="48"/>
        <v>0</v>
      </c>
      <c r="AO132" s="418" t="b">
        <f t="shared" si="49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50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51"/>
        <v>0</v>
      </c>
      <c r="AW132" s="67">
        <f t="shared" si="52"/>
        <v>0</v>
      </c>
      <c r="AX132" s="397">
        <f t="shared" si="53"/>
        <v>0</v>
      </c>
      <c r="AY132" s="32"/>
      <c r="AZ132" s="32"/>
      <c r="BA132" s="423" t="str">
        <f t="shared" si="54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39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40"/>
        <v>-</v>
      </c>
      <c r="M133" s="425"/>
      <c r="N133" s="425"/>
      <c r="O133" s="160" t="str">
        <f t="shared" si="41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42"/>
        <v>OK</v>
      </c>
      <c r="AI133" s="22">
        <f t="shared" si="43"/>
        <v>0</v>
      </c>
      <c r="AJ133" s="22">
        <f t="shared" si="44"/>
        <v>0</v>
      </c>
      <c r="AK133" s="22">
        <f t="shared" si="45"/>
        <v>0</v>
      </c>
      <c r="AL133" s="22">
        <f t="shared" si="46"/>
        <v>0</v>
      </c>
      <c r="AM133" s="22">
        <f t="shared" si="47"/>
        <v>0</v>
      </c>
      <c r="AN133" s="22">
        <f t="shared" si="48"/>
        <v>0</v>
      </c>
      <c r="AO133" s="418" t="b">
        <f t="shared" si="49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50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51"/>
        <v>0</v>
      </c>
      <c r="AW133" s="67">
        <f t="shared" si="52"/>
        <v>0</v>
      </c>
      <c r="AX133" s="397">
        <f t="shared" si="53"/>
        <v>0</v>
      </c>
      <c r="AY133" s="32"/>
      <c r="AZ133" s="32"/>
      <c r="BA133" s="423" t="str">
        <f t="shared" si="54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39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40"/>
        <v>-</v>
      </c>
      <c r="M134" s="425"/>
      <c r="N134" s="425"/>
      <c r="O134" s="160" t="str">
        <f t="shared" si="41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42"/>
        <v>OK</v>
      </c>
      <c r="AI134" s="22">
        <f t="shared" si="43"/>
        <v>0</v>
      </c>
      <c r="AJ134" s="22">
        <f t="shared" si="44"/>
        <v>0</v>
      </c>
      <c r="AK134" s="22">
        <f t="shared" si="45"/>
        <v>0</v>
      </c>
      <c r="AL134" s="22">
        <f t="shared" si="46"/>
        <v>0</v>
      </c>
      <c r="AM134" s="22">
        <f t="shared" si="47"/>
        <v>0</v>
      </c>
      <c r="AN134" s="22">
        <f t="shared" si="48"/>
        <v>0</v>
      </c>
      <c r="AO134" s="418" t="b">
        <f t="shared" si="49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50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51"/>
        <v>0</v>
      </c>
      <c r="AW134" s="67">
        <f t="shared" si="52"/>
        <v>0</v>
      </c>
      <c r="AX134" s="397">
        <f t="shared" si="53"/>
        <v>0</v>
      </c>
      <c r="AY134" s="32"/>
      <c r="AZ134" s="32"/>
      <c r="BA134" s="423" t="str">
        <f t="shared" si="54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39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40"/>
        <v>-</v>
      </c>
      <c r="M135" s="425"/>
      <c r="N135" s="425"/>
      <c r="O135" s="160" t="str">
        <f t="shared" si="41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42"/>
        <v>OK</v>
      </c>
      <c r="AI135" s="22">
        <f t="shared" si="43"/>
        <v>0</v>
      </c>
      <c r="AJ135" s="22">
        <f t="shared" si="44"/>
        <v>0</v>
      </c>
      <c r="AK135" s="22">
        <f t="shared" si="45"/>
        <v>0</v>
      </c>
      <c r="AL135" s="22">
        <f t="shared" si="46"/>
        <v>0</v>
      </c>
      <c r="AM135" s="22">
        <f t="shared" si="47"/>
        <v>0</v>
      </c>
      <c r="AN135" s="22">
        <f t="shared" si="48"/>
        <v>0</v>
      </c>
      <c r="AO135" s="418" t="b">
        <f t="shared" si="49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50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51"/>
        <v>0</v>
      </c>
      <c r="AW135" s="67">
        <f t="shared" si="52"/>
        <v>0</v>
      </c>
      <c r="AX135" s="397">
        <f t="shared" si="53"/>
        <v>0</v>
      </c>
      <c r="AY135" s="32"/>
      <c r="AZ135" s="32"/>
      <c r="BA135" s="423" t="str">
        <f t="shared" si="54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39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40"/>
        <v>-</v>
      </c>
      <c r="M136" s="425"/>
      <c r="N136" s="425"/>
      <c r="O136" s="160" t="str">
        <f t="shared" si="41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42"/>
        <v>OK</v>
      </c>
      <c r="AI136" s="22">
        <f t="shared" si="43"/>
        <v>0</v>
      </c>
      <c r="AJ136" s="22">
        <f t="shared" si="44"/>
        <v>0</v>
      </c>
      <c r="AK136" s="22">
        <f t="shared" si="45"/>
        <v>0</v>
      </c>
      <c r="AL136" s="22">
        <f t="shared" si="46"/>
        <v>0</v>
      </c>
      <c r="AM136" s="22">
        <f t="shared" si="47"/>
        <v>0</v>
      </c>
      <c r="AN136" s="22">
        <f t="shared" si="48"/>
        <v>0</v>
      </c>
      <c r="AO136" s="418" t="b">
        <f t="shared" si="49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50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51"/>
        <v>0</v>
      </c>
      <c r="AW136" s="67">
        <f t="shared" si="52"/>
        <v>0</v>
      </c>
      <c r="AX136" s="397">
        <f t="shared" si="53"/>
        <v>0</v>
      </c>
      <c r="AY136" s="32"/>
      <c r="AZ136" s="32"/>
      <c r="BA136" s="423" t="str">
        <f t="shared" si="54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39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40"/>
        <v>-</v>
      </c>
      <c r="M137" s="425"/>
      <c r="N137" s="425"/>
      <c r="O137" s="160" t="str">
        <f t="shared" si="41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42"/>
        <v>OK</v>
      </c>
      <c r="AI137" s="22">
        <f t="shared" si="43"/>
        <v>0</v>
      </c>
      <c r="AJ137" s="22">
        <f t="shared" si="44"/>
        <v>0</v>
      </c>
      <c r="AK137" s="22">
        <f t="shared" si="45"/>
        <v>0</v>
      </c>
      <c r="AL137" s="22">
        <f t="shared" si="46"/>
        <v>0</v>
      </c>
      <c r="AM137" s="22">
        <f t="shared" si="47"/>
        <v>0</v>
      </c>
      <c r="AN137" s="22">
        <f t="shared" si="48"/>
        <v>0</v>
      </c>
      <c r="AO137" s="418" t="b">
        <f t="shared" si="49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50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51"/>
        <v>0</v>
      </c>
      <c r="AW137" s="67">
        <f t="shared" si="52"/>
        <v>0</v>
      </c>
      <c r="AX137" s="397">
        <f t="shared" si="53"/>
        <v>0</v>
      </c>
      <c r="AY137" s="32"/>
      <c r="AZ137" s="32"/>
      <c r="BA137" s="423" t="str">
        <f t="shared" si="54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39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40"/>
        <v>-</v>
      </c>
      <c r="M138" s="425"/>
      <c r="N138" s="425"/>
      <c r="O138" s="160" t="str">
        <f t="shared" si="41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42"/>
        <v>OK</v>
      </c>
      <c r="AI138" s="22">
        <f t="shared" si="43"/>
        <v>0</v>
      </c>
      <c r="AJ138" s="22">
        <f t="shared" si="44"/>
        <v>0</v>
      </c>
      <c r="AK138" s="22">
        <f t="shared" si="45"/>
        <v>0</v>
      </c>
      <c r="AL138" s="22">
        <f t="shared" si="46"/>
        <v>0</v>
      </c>
      <c r="AM138" s="22">
        <f t="shared" si="47"/>
        <v>0</v>
      </c>
      <c r="AN138" s="22">
        <f t="shared" si="48"/>
        <v>0</v>
      </c>
      <c r="AO138" s="418" t="b">
        <f t="shared" si="49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50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51"/>
        <v>0</v>
      </c>
      <c r="AW138" s="67">
        <f t="shared" si="52"/>
        <v>0</v>
      </c>
      <c r="AX138" s="397">
        <f t="shared" si="53"/>
        <v>0</v>
      </c>
      <c r="AY138" s="32"/>
      <c r="AZ138" s="32"/>
      <c r="BA138" s="423" t="str">
        <f t="shared" si="54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39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40"/>
        <v>-</v>
      </c>
      <c r="M139" s="425"/>
      <c r="N139" s="425"/>
      <c r="O139" s="160" t="str">
        <f t="shared" si="41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42"/>
        <v>OK</v>
      </c>
      <c r="AI139" s="22">
        <f t="shared" si="43"/>
        <v>0</v>
      </c>
      <c r="AJ139" s="22">
        <f t="shared" si="44"/>
        <v>0</v>
      </c>
      <c r="AK139" s="22">
        <f t="shared" si="45"/>
        <v>0</v>
      </c>
      <c r="AL139" s="22">
        <f t="shared" si="46"/>
        <v>0</v>
      </c>
      <c r="AM139" s="22">
        <f t="shared" si="47"/>
        <v>0</v>
      </c>
      <c r="AN139" s="22">
        <f t="shared" si="48"/>
        <v>0</v>
      </c>
      <c r="AO139" s="418" t="b">
        <f t="shared" si="49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50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51"/>
        <v>0</v>
      </c>
      <c r="AW139" s="67">
        <f t="shared" si="52"/>
        <v>0</v>
      </c>
      <c r="AX139" s="397">
        <f t="shared" si="53"/>
        <v>0</v>
      </c>
      <c r="AY139" s="32"/>
      <c r="AZ139" s="32"/>
      <c r="BA139" s="423" t="str">
        <f t="shared" si="54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39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40"/>
        <v>-</v>
      </c>
      <c r="M140" s="425"/>
      <c r="N140" s="425"/>
      <c r="O140" s="160" t="str">
        <f t="shared" si="41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42"/>
        <v>OK</v>
      </c>
      <c r="AI140" s="22">
        <f t="shared" si="43"/>
        <v>0</v>
      </c>
      <c r="AJ140" s="22">
        <f t="shared" si="44"/>
        <v>0</v>
      </c>
      <c r="AK140" s="22">
        <f t="shared" si="45"/>
        <v>0</v>
      </c>
      <c r="AL140" s="22">
        <f t="shared" si="46"/>
        <v>0</v>
      </c>
      <c r="AM140" s="22">
        <f t="shared" si="47"/>
        <v>0</v>
      </c>
      <c r="AN140" s="22">
        <f t="shared" si="48"/>
        <v>0</v>
      </c>
      <c r="AO140" s="418" t="b">
        <f t="shared" si="49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50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51"/>
        <v>0</v>
      </c>
      <c r="AW140" s="67">
        <f t="shared" si="52"/>
        <v>0</v>
      </c>
      <c r="AX140" s="397">
        <f t="shared" si="53"/>
        <v>0</v>
      </c>
      <c r="AY140" s="32"/>
      <c r="AZ140" s="32"/>
      <c r="BA140" s="423" t="str">
        <f t="shared" si="54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39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40"/>
        <v>-</v>
      </c>
      <c r="M141" s="425"/>
      <c r="N141" s="425"/>
      <c r="O141" s="160" t="str">
        <f t="shared" si="41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42"/>
        <v>OK</v>
      </c>
      <c r="AI141" s="22">
        <f t="shared" si="43"/>
        <v>0</v>
      </c>
      <c r="AJ141" s="22">
        <f t="shared" si="44"/>
        <v>0</v>
      </c>
      <c r="AK141" s="22">
        <f t="shared" si="45"/>
        <v>0</v>
      </c>
      <c r="AL141" s="22">
        <f t="shared" si="46"/>
        <v>0</v>
      </c>
      <c r="AM141" s="22">
        <f t="shared" si="47"/>
        <v>0</v>
      </c>
      <c r="AN141" s="22">
        <f t="shared" si="48"/>
        <v>0</v>
      </c>
      <c r="AO141" s="418" t="b">
        <f t="shared" si="49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50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51"/>
        <v>0</v>
      </c>
      <c r="AW141" s="67">
        <f t="shared" si="52"/>
        <v>0</v>
      </c>
      <c r="AX141" s="397">
        <f t="shared" si="53"/>
        <v>0</v>
      </c>
      <c r="AY141" s="32"/>
      <c r="AZ141" s="32"/>
      <c r="BA141" s="423" t="str">
        <f t="shared" si="54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39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40"/>
        <v>-</v>
      </c>
      <c r="M142" s="425"/>
      <c r="N142" s="425"/>
      <c r="O142" s="160" t="str">
        <f t="shared" si="41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42"/>
        <v>OK</v>
      </c>
      <c r="AI142" s="22">
        <f t="shared" si="43"/>
        <v>0</v>
      </c>
      <c r="AJ142" s="22">
        <f t="shared" si="44"/>
        <v>0</v>
      </c>
      <c r="AK142" s="22">
        <f t="shared" si="45"/>
        <v>0</v>
      </c>
      <c r="AL142" s="22">
        <f t="shared" si="46"/>
        <v>0</v>
      </c>
      <c r="AM142" s="22">
        <f t="shared" si="47"/>
        <v>0</v>
      </c>
      <c r="AN142" s="22">
        <f t="shared" si="48"/>
        <v>0</v>
      </c>
      <c r="AO142" s="418" t="b">
        <f t="shared" si="49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50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51"/>
        <v>0</v>
      </c>
      <c r="AW142" s="67">
        <f t="shared" si="52"/>
        <v>0</v>
      </c>
      <c r="AX142" s="397">
        <f t="shared" si="53"/>
        <v>0</v>
      </c>
      <c r="AY142" s="32"/>
      <c r="AZ142" s="32"/>
      <c r="BA142" s="423" t="str">
        <f t="shared" si="54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39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40"/>
        <v>-</v>
      </c>
      <c r="M143" s="425"/>
      <c r="N143" s="425"/>
      <c r="O143" s="160" t="str">
        <f t="shared" si="41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42"/>
        <v>OK</v>
      </c>
      <c r="AI143" s="22">
        <f t="shared" si="43"/>
        <v>0</v>
      </c>
      <c r="AJ143" s="22">
        <f t="shared" si="44"/>
        <v>0</v>
      </c>
      <c r="AK143" s="22">
        <f t="shared" si="45"/>
        <v>0</v>
      </c>
      <c r="AL143" s="22">
        <f t="shared" si="46"/>
        <v>0</v>
      </c>
      <c r="AM143" s="22">
        <f t="shared" si="47"/>
        <v>0</v>
      </c>
      <c r="AN143" s="22">
        <f t="shared" si="48"/>
        <v>0</v>
      </c>
      <c r="AO143" s="418" t="b">
        <f t="shared" si="49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50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51"/>
        <v>0</v>
      </c>
      <c r="AW143" s="67">
        <f t="shared" si="52"/>
        <v>0</v>
      </c>
      <c r="AX143" s="397">
        <f t="shared" si="53"/>
        <v>0</v>
      </c>
      <c r="AY143" s="32"/>
      <c r="AZ143" s="32"/>
      <c r="BA143" s="423" t="str">
        <f t="shared" si="54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39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40"/>
        <v>-</v>
      </c>
      <c r="M144" s="425"/>
      <c r="N144" s="425"/>
      <c r="O144" s="160" t="str">
        <f t="shared" si="41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42"/>
        <v>OK</v>
      </c>
      <c r="AI144" s="22">
        <f t="shared" si="43"/>
        <v>0</v>
      </c>
      <c r="AJ144" s="22">
        <f t="shared" si="44"/>
        <v>0</v>
      </c>
      <c r="AK144" s="22">
        <f t="shared" si="45"/>
        <v>0</v>
      </c>
      <c r="AL144" s="22">
        <f t="shared" si="46"/>
        <v>0</v>
      </c>
      <c r="AM144" s="22">
        <f t="shared" si="47"/>
        <v>0</v>
      </c>
      <c r="AN144" s="22">
        <f t="shared" si="48"/>
        <v>0</v>
      </c>
      <c r="AO144" s="418" t="b">
        <f t="shared" si="49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50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51"/>
        <v>0</v>
      </c>
      <c r="AW144" s="67">
        <f t="shared" si="52"/>
        <v>0</v>
      </c>
      <c r="AX144" s="397">
        <f t="shared" si="53"/>
        <v>0</v>
      </c>
      <c r="AY144" s="32"/>
      <c r="AZ144" s="32"/>
      <c r="BA144" s="423" t="str">
        <f t="shared" si="54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39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40"/>
        <v>-</v>
      </c>
      <c r="M145" s="425"/>
      <c r="N145" s="425"/>
      <c r="O145" s="160" t="str">
        <f t="shared" si="41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42"/>
        <v>OK</v>
      </c>
      <c r="AI145" s="22">
        <f t="shared" si="43"/>
        <v>0</v>
      </c>
      <c r="AJ145" s="22">
        <f t="shared" si="44"/>
        <v>0</v>
      </c>
      <c r="AK145" s="22">
        <f t="shared" si="45"/>
        <v>0</v>
      </c>
      <c r="AL145" s="22">
        <f t="shared" si="46"/>
        <v>0</v>
      </c>
      <c r="AM145" s="22">
        <f t="shared" si="47"/>
        <v>0</v>
      </c>
      <c r="AN145" s="22">
        <f t="shared" si="48"/>
        <v>0</v>
      </c>
      <c r="AO145" s="418" t="b">
        <f t="shared" si="49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50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51"/>
        <v>0</v>
      </c>
      <c r="AW145" s="67">
        <f t="shared" si="52"/>
        <v>0</v>
      </c>
      <c r="AX145" s="397">
        <f t="shared" si="53"/>
        <v>0</v>
      </c>
      <c r="AY145" s="32"/>
      <c r="AZ145" s="32"/>
      <c r="BA145" s="423" t="str">
        <f t="shared" si="54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39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40"/>
        <v>-</v>
      </c>
      <c r="M146" s="425"/>
      <c r="N146" s="425"/>
      <c r="O146" s="160" t="str">
        <f t="shared" si="41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42"/>
        <v>OK</v>
      </c>
      <c r="AI146" s="22">
        <f t="shared" si="43"/>
        <v>0</v>
      </c>
      <c r="AJ146" s="22">
        <f t="shared" si="44"/>
        <v>0</v>
      </c>
      <c r="AK146" s="22">
        <f t="shared" si="45"/>
        <v>0</v>
      </c>
      <c r="AL146" s="22">
        <f t="shared" si="46"/>
        <v>0</v>
      </c>
      <c r="AM146" s="22">
        <f t="shared" si="47"/>
        <v>0</v>
      </c>
      <c r="AN146" s="22">
        <f t="shared" si="48"/>
        <v>0</v>
      </c>
      <c r="AO146" s="418" t="b">
        <f t="shared" si="49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50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51"/>
        <v>0</v>
      </c>
      <c r="AW146" s="67">
        <f t="shared" si="52"/>
        <v>0</v>
      </c>
      <c r="AX146" s="397">
        <f t="shared" si="53"/>
        <v>0</v>
      </c>
      <c r="AY146" s="32"/>
      <c r="AZ146" s="32"/>
      <c r="BA146" s="423" t="str">
        <f t="shared" si="54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39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40"/>
        <v>-</v>
      </c>
      <c r="M147" s="425"/>
      <c r="N147" s="425"/>
      <c r="O147" s="160" t="str">
        <f t="shared" si="41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42"/>
        <v>OK</v>
      </c>
      <c r="AI147" s="22">
        <f t="shared" si="43"/>
        <v>0</v>
      </c>
      <c r="AJ147" s="22">
        <f t="shared" si="44"/>
        <v>0</v>
      </c>
      <c r="AK147" s="22">
        <f t="shared" si="45"/>
        <v>0</v>
      </c>
      <c r="AL147" s="22">
        <f t="shared" si="46"/>
        <v>0</v>
      </c>
      <c r="AM147" s="22">
        <f t="shared" si="47"/>
        <v>0</v>
      </c>
      <c r="AN147" s="22">
        <f t="shared" si="48"/>
        <v>0</v>
      </c>
      <c r="AO147" s="418" t="b">
        <f t="shared" si="49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50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51"/>
        <v>0</v>
      </c>
      <c r="AW147" s="67">
        <f t="shared" si="52"/>
        <v>0</v>
      </c>
      <c r="AX147" s="397">
        <f t="shared" si="53"/>
        <v>0</v>
      </c>
      <c r="AY147" s="32"/>
      <c r="AZ147" s="32"/>
      <c r="BA147" s="423" t="str">
        <f t="shared" si="54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39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40"/>
        <v>-</v>
      </c>
      <c r="M148" s="425"/>
      <c r="N148" s="425"/>
      <c r="O148" s="160" t="str">
        <f t="shared" si="41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42"/>
        <v>OK</v>
      </c>
      <c r="AI148" s="22">
        <f t="shared" si="43"/>
        <v>0</v>
      </c>
      <c r="AJ148" s="22">
        <f t="shared" si="44"/>
        <v>0</v>
      </c>
      <c r="AK148" s="22">
        <f t="shared" si="45"/>
        <v>0</v>
      </c>
      <c r="AL148" s="22">
        <f t="shared" si="46"/>
        <v>0</v>
      </c>
      <c r="AM148" s="22">
        <f t="shared" si="47"/>
        <v>0</v>
      </c>
      <c r="AN148" s="22">
        <f t="shared" si="48"/>
        <v>0</v>
      </c>
      <c r="AO148" s="418" t="b">
        <f t="shared" si="49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50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51"/>
        <v>0</v>
      </c>
      <c r="AW148" s="67">
        <f t="shared" si="52"/>
        <v>0</v>
      </c>
      <c r="AX148" s="397">
        <f t="shared" si="53"/>
        <v>0</v>
      </c>
      <c r="AY148" s="32"/>
      <c r="AZ148" s="32"/>
      <c r="BA148" s="423" t="str">
        <f t="shared" si="54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39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40"/>
        <v>-</v>
      </c>
      <c r="M149" s="425"/>
      <c r="N149" s="425"/>
      <c r="O149" s="160" t="str">
        <f t="shared" si="41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42"/>
        <v>OK</v>
      </c>
      <c r="AI149" s="22">
        <f t="shared" si="43"/>
        <v>0</v>
      </c>
      <c r="AJ149" s="22">
        <f t="shared" si="44"/>
        <v>0</v>
      </c>
      <c r="AK149" s="22">
        <f t="shared" si="45"/>
        <v>0</v>
      </c>
      <c r="AL149" s="22">
        <f t="shared" si="46"/>
        <v>0</v>
      </c>
      <c r="AM149" s="22">
        <f t="shared" si="47"/>
        <v>0</v>
      </c>
      <c r="AN149" s="22">
        <f t="shared" si="48"/>
        <v>0</v>
      </c>
      <c r="AO149" s="418" t="b">
        <f t="shared" si="49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50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51"/>
        <v>0</v>
      </c>
      <c r="AW149" s="67">
        <f t="shared" si="52"/>
        <v>0</v>
      </c>
      <c r="AX149" s="397">
        <f t="shared" si="53"/>
        <v>0</v>
      </c>
      <c r="AY149" s="32"/>
      <c r="AZ149" s="32"/>
      <c r="BA149" s="423" t="str">
        <f t="shared" si="54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39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40"/>
        <v>-</v>
      </c>
      <c r="M150" s="425"/>
      <c r="N150" s="425"/>
      <c r="O150" s="160" t="str">
        <f t="shared" si="41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42"/>
        <v>OK</v>
      </c>
      <c r="AI150" s="22">
        <f t="shared" si="43"/>
        <v>0</v>
      </c>
      <c r="AJ150" s="22">
        <f t="shared" si="44"/>
        <v>0</v>
      </c>
      <c r="AK150" s="22">
        <f t="shared" si="45"/>
        <v>0</v>
      </c>
      <c r="AL150" s="22">
        <f t="shared" si="46"/>
        <v>0</v>
      </c>
      <c r="AM150" s="22">
        <f t="shared" si="47"/>
        <v>0</v>
      </c>
      <c r="AN150" s="22">
        <f t="shared" si="48"/>
        <v>0</v>
      </c>
      <c r="AO150" s="418" t="b">
        <f t="shared" si="49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50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51"/>
        <v>0</v>
      </c>
      <c r="AW150" s="67">
        <f t="shared" si="52"/>
        <v>0</v>
      </c>
      <c r="AX150" s="397">
        <f t="shared" si="53"/>
        <v>0</v>
      </c>
      <c r="AY150" s="32"/>
      <c r="AZ150" s="32"/>
      <c r="BA150" s="423" t="str">
        <f t="shared" si="54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39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40"/>
        <v>-</v>
      </c>
      <c r="M151" s="425"/>
      <c r="N151" s="425"/>
      <c r="O151" s="160" t="str">
        <f t="shared" si="41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42"/>
        <v>OK</v>
      </c>
      <c r="AI151" s="22">
        <f t="shared" si="43"/>
        <v>0</v>
      </c>
      <c r="AJ151" s="22">
        <f t="shared" si="44"/>
        <v>0</v>
      </c>
      <c r="AK151" s="22">
        <f t="shared" si="45"/>
        <v>0</v>
      </c>
      <c r="AL151" s="22">
        <f t="shared" si="46"/>
        <v>0</v>
      </c>
      <c r="AM151" s="22">
        <f t="shared" si="47"/>
        <v>0</v>
      </c>
      <c r="AN151" s="22">
        <f t="shared" si="48"/>
        <v>0</v>
      </c>
      <c r="AO151" s="418" t="b">
        <f t="shared" si="49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50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51"/>
        <v>0</v>
      </c>
      <c r="AW151" s="67">
        <f t="shared" si="52"/>
        <v>0</v>
      </c>
      <c r="AX151" s="397">
        <f t="shared" si="53"/>
        <v>0</v>
      </c>
      <c r="AY151" s="32"/>
      <c r="AZ151" s="32"/>
      <c r="BA151" s="423" t="str">
        <f t="shared" si="54"/>
        <v xml:space="preserve"> </v>
      </c>
    </row>
    <row r="152" spans="1:53" s="339" customFormat="1" ht="15" x14ac:dyDescent="0.2">
      <c r="A152" s="32"/>
      <c r="B152" s="32"/>
      <c r="C152" s="410">
        <f t="shared" si="22"/>
        <v>131</v>
      </c>
      <c r="D152" s="424"/>
      <c r="E152" s="424"/>
      <c r="F152" s="424"/>
      <c r="G152" s="410"/>
      <c r="H152" s="410"/>
      <c r="I152" s="413" t="str">
        <f t="shared" si="39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40"/>
        <v>-</v>
      </c>
      <c r="M152" s="425"/>
      <c r="N152" s="425"/>
      <c r="O152" s="160" t="str">
        <f t="shared" si="41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42"/>
        <v>OK</v>
      </c>
      <c r="AI152" s="22">
        <f t="shared" si="43"/>
        <v>0</v>
      </c>
      <c r="AJ152" s="22">
        <f t="shared" si="44"/>
        <v>0</v>
      </c>
      <c r="AK152" s="22">
        <f t="shared" si="45"/>
        <v>0</v>
      </c>
      <c r="AL152" s="22">
        <f t="shared" si="46"/>
        <v>0</v>
      </c>
      <c r="AM152" s="22">
        <f t="shared" si="47"/>
        <v>0</v>
      </c>
      <c r="AN152" s="22">
        <f t="shared" si="48"/>
        <v>0</v>
      </c>
      <c r="AO152" s="418" t="b">
        <f t="shared" si="49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50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51"/>
        <v>0</v>
      </c>
      <c r="AW152" s="67">
        <f t="shared" si="52"/>
        <v>0</v>
      </c>
      <c r="AX152" s="397">
        <f t="shared" si="53"/>
        <v>0</v>
      </c>
      <c r="AY152" s="32"/>
      <c r="AZ152" s="32"/>
      <c r="BA152" s="423" t="str">
        <f t="shared" si="54"/>
        <v xml:space="preserve"> </v>
      </c>
    </row>
    <row r="153" spans="1:53" s="339" customFormat="1" ht="15" x14ac:dyDescent="0.2">
      <c r="A153" s="32"/>
      <c r="B153" s="32"/>
      <c r="C153" s="410">
        <f t="shared" si="22"/>
        <v>132</v>
      </c>
      <c r="D153" s="424"/>
      <c r="E153" s="424"/>
      <c r="F153" s="424"/>
      <c r="G153" s="410"/>
      <c r="H153" s="410"/>
      <c r="I153" s="413" t="str">
        <f t="shared" si="39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40"/>
        <v>-</v>
      </c>
      <c r="M153" s="425"/>
      <c r="N153" s="425"/>
      <c r="O153" s="160" t="str">
        <f t="shared" si="41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42"/>
        <v>OK</v>
      </c>
      <c r="AI153" s="22">
        <f t="shared" si="43"/>
        <v>0</v>
      </c>
      <c r="AJ153" s="22">
        <f t="shared" si="44"/>
        <v>0</v>
      </c>
      <c r="AK153" s="22">
        <f t="shared" si="45"/>
        <v>0</v>
      </c>
      <c r="AL153" s="22">
        <f t="shared" si="46"/>
        <v>0</v>
      </c>
      <c r="AM153" s="22">
        <f t="shared" si="47"/>
        <v>0</v>
      </c>
      <c r="AN153" s="22">
        <f t="shared" si="48"/>
        <v>0</v>
      </c>
      <c r="AO153" s="418" t="b">
        <f t="shared" si="49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50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51"/>
        <v>0</v>
      </c>
      <c r="AW153" s="67">
        <f t="shared" si="52"/>
        <v>0</v>
      </c>
      <c r="AX153" s="397">
        <f t="shared" si="53"/>
        <v>0</v>
      </c>
      <c r="AY153" s="32"/>
      <c r="AZ153" s="32"/>
      <c r="BA153" s="423" t="str">
        <f t="shared" si="54"/>
        <v xml:space="preserve"> </v>
      </c>
    </row>
    <row r="154" spans="1:53" s="339" customFormat="1" ht="15" x14ac:dyDescent="0.2">
      <c r="A154" s="32"/>
      <c r="B154" s="32"/>
      <c r="C154" s="410">
        <f t="shared" si="22"/>
        <v>133</v>
      </c>
      <c r="D154" s="424"/>
      <c r="E154" s="424"/>
      <c r="F154" s="424"/>
      <c r="G154" s="410"/>
      <c r="H154" s="410"/>
      <c r="I154" s="413" t="str">
        <f t="shared" si="39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40"/>
        <v>-</v>
      </c>
      <c r="M154" s="425"/>
      <c r="N154" s="425"/>
      <c r="O154" s="160" t="str">
        <f t="shared" si="41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42"/>
        <v>OK</v>
      </c>
      <c r="AI154" s="22">
        <f t="shared" si="43"/>
        <v>0</v>
      </c>
      <c r="AJ154" s="22">
        <f t="shared" si="44"/>
        <v>0</v>
      </c>
      <c r="AK154" s="22">
        <f t="shared" si="45"/>
        <v>0</v>
      </c>
      <c r="AL154" s="22">
        <f t="shared" si="46"/>
        <v>0</v>
      </c>
      <c r="AM154" s="22">
        <f t="shared" si="47"/>
        <v>0</v>
      </c>
      <c r="AN154" s="22">
        <f t="shared" si="48"/>
        <v>0</v>
      </c>
      <c r="AO154" s="418" t="b">
        <f t="shared" si="49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50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51"/>
        <v>0</v>
      </c>
      <c r="AW154" s="67">
        <f t="shared" si="52"/>
        <v>0</v>
      </c>
      <c r="AX154" s="397">
        <f t="shared" si="53"/>
        <v>0</v>
      </c>
      <c r="AY154" s="32"/>
      <c r="AZ154" s="32"/>
      <c r="BA154" s="423" t="str">
        <f t="shared" si="54"/>
        <v xml:space="preserve"> </v>
      </c>
    </row>
    <row r="155" spans="1:53" s="339" customFormat="1" ht="15" x14ac:dyDescent="0.2">
      <c r="A155" s="32"/>
      <c r="B155" s="32"/>
      <c r="C155" s="410">
        <f t="shared" si="22"/>
        <v>134</v>
      </c>
      <c r="D155" s="424"/>
      <c r="E155" s="424"/>
      <c r="F155" s="424"/>
      <c r="G155" s="410"/>
      <c r="H155" s="410"/>
      <c r="I155" s="413" t="str">
        <f t="shared" si="39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40"/>
        <v>-</v>
      </c>
      <c r="M155" s="425"/>
      <c r="N155" s="425"/>
      <c r="O155" s="160" t="str">
        <f t="shared" si="41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42"/>
        <v>OK</v>
      </c>
      <c r="AI155" s="22">
        <f t="shared" si="43"/>
        <v>0</v>
      </c>
      <c r="AJ155" s="22">
        <f t="shared" si="44"/>
        <v>0</v>
      </c>
      <c r="AK155" s="22">
        <f t="shared" si="45"/>
        <v>0</v>
      </c>
      <c r="AL155" s="22">
        <f t="shared" si="46"/>
        <v>0</v>
      </c>
      <c r="AM155" s="22">
        <f t="shared" si="47"/>
        <v>0</v>
      </c>
      <c r="AN155" s="22">
        <f t="shared" si="48"/>
        <v>0</v>
      </c>
      <c r="AO155" s="418" t="b">
        <f t="shared" si="49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50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51"/>
        <v>0</v>
      </c>
      <c r="AW155" s="67">
        <f t="shared" si="52"/>
        <v>0</v>
      </c>
      <c r="AX155" s="397">
        <f t="shared" si="53"/>
        <v>0</v>
      </c>
      <c r="AY155" s="32"/>
      <c r="AZ155" s="32"/>
      <c r="BA155" s="423" t="str">
        <f t="shared" si="54"/>
        <v xml:space="preserve"> </v>
      </c>
    </row>
    <row r="156" spans="1:53" s="339" customFormat="1" ht="15" x14ac:dyDescent="0.2">
      <c r="A156" s="32"/>
      <c r="B156" s="32"/>
      <c r="C156" s="410">
        <f t="shared" si="22"/>
        <v>135</v>
      </c>
      <c r="D156" s="424"/>
      <c r="E156" s="424"/>
      <c r="F156" s="424"/>
      <c r="G156" s="410"/>
      <c r="H156" s="410"/>
      <c r="I156" s="413" t="str">
        <f t="shared" si="39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40"/>
        <v>-</v>
      </c>
      <c r="M156" s="425"/>
      <c r="N156" s="425"/>
      <c r="O156" s="160" t="str">
        <f t="shared" si="41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42"/>
        <v>OK</v>
      </c>
      <c r="AI156" s="22">
        <f t="shared" si="43"/>
        <v>0</v>
      </c>
      <c r="AJ156" s="22">
        <f t="shared" si="44"/>
        <v>0</v>
      </c>
      <c r="AK156" s="22">
        <f t="shared" si="45"/>
        <v>0</v>
      </c>
      <c r="AL156" s="22">
        <f t="shared" si="46"/>
        <v>0</v>
      </c>
      <c r="AM156" s="22">
        <f t="shared" si="47"/>
        <v>0</v>
      </c>
      <c r="AN156" s="22">
        <f t="shared" si="48"/>
        <v>0</v>
      </c>
      <c r="AO156" s="418" t="b">
        <f t="shared" si="49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50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51"/>
        <v>0</v>
      </c>
      <c r="AW156" s="67">
        <f t="shared" si="52"/>
        <v>0</v>
      </c>
      <c r="AX156" s="397">
        <f t="shared" si="53"/>
        <v>0</v>
      </c>
      <c r="AY156" s="32"/>
      <c r="AZ156" s="32"/>
      <c r="BA156" s="423" t="str">
        <f t="shared" si="54"/>
        <v xml:space="preserve"> </v>
      </c>
    </row>
    <row r="157" spans="1:53" s="339" customFormat="1" ht="15" x14ac:dyDescent="0.2">
      <c r="A157" s="32"/>
      <c r="B157" s="32"/>
      <c r="C157" s="410">
        <f t="shared" si="22"/>
        <v>136</v>
      </c>
      <c r="D157" s="424"/>
      <c r="E157" s="424"/>
      <c r="F157" s="424"/>
      <c r="G157" s="410"/>
      <c r="H157" s="410"/>
      <c r="I157" s="413" t="str">
        <f t="shared" si="39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40"/>
        <v>-</v>
      </c>
      <c r="M157" s="425"/>
      <c r="N157" s="425"/>
      <c r="O157" s="160" t="str">
        <f t="shared" si="41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42"/>
        <v>OK</v>
      </c>
      <c r="AI157" s="22">
        <f t="shared" si="43"/>
        <v>0</v>
      </c>
      <c r="AJ157" s="22">
        <f t="shared" si="44"/>
        <v>0</v>
      </c>
      <c r="AK157" s="22">
        <f t="shared" si="45"/>
        <v>0</v>
      </c>
      <c r="AL157" s="22">
        <f t="shared" si="46"/>
        <v>0</v>
      </c>
      <c r="AM157" s="22">
        <f t="shared" si="47"/>
        <v>0</v>
      </c>
      <c r="AN157" s="22">
        <f t="shared" si="48"/>
        <v>0</v>
      </c>
      <c r="AO157" s="418" t="b">
        <f t="shared" si="49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50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51"/>
        <v>0</v>
      </c>
      <c r="AW157" s="67">
        <f t="shared" si="52"/>
        <v>0</v>
      </c>
      <c r="AX157" s="397">
        <f t="shared" si="53"/>
        <v>0</v>
      </c>
      <c r="AY157" s="32"/>
      <c r="AZ157" s="32"/>
      <c r="BA157" s="423" t="str">
        <f t="shared" si="54"/>
        <v xml:space="preserve"> </v>
      </c>
    </row>
    <row r="158" spans="1:53" s="339" customFormat="1" ht="15" x14ac:dyDescent="0.2">
      <c r="A158" s="32"/>
      <c r="B158" s="32"/>
      <c r="C158" s="410">
        <f t="shared" si="22"/>
        <v>137</v>
      </c>
      <c r="D158" s="424"/>
      <c r="E158" s="424"/>
      <c r="F158" s="424"/>
      <c r="G158" s="410"/>
      <c r="H158" s="410"/>
      <c r="I158" s="413" t="str">
        <f t="shared" si="39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40"/>
        <v>-</v>
      </c>
      <c r="M158" s="425"/>
      <c r="N158" s="425"/>
      <c r="O158" s="160" t="str">
        <f t="shared" si="41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42"/>
        <v>OK</v>
      </c>
      <c r="AI158" s="22">
        <f t="shared" si="43"/>
        <v>0</v>
      </c>
      <c r="AJ158" s="22">
        <f t="shared" si="44"/>
        <v>0</v>
      </c>
      <c r="AK158" s="22">
        <f t="shared" si="45"/>
        <v>0</v>
      </c>
      <c r="AL158" s="22">
        <f t="shared" si="46"/>
        <v>0</v>
      </c>
      <c r="AM158" s="22">
        <f t="shared" si="47"/>
        <v>0</v>
      </c>
      <c r="AN158" s="22">
        <f t="shared" si="48"/>
        <v>0</v>
      </c>
      <c r="AO158" s="418" t="b">
        <f t="shared" si="49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50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51"/>
        <v>0</v>
      </c>
      <c r="AW158" s="67">
        <f t="shared" si="52"/>
        <v>0</v>
      </c>
      <c r="AX158" s="397">
        <f t="shared" si="53"/>
        <v>0</v>
      </c>
      <c r="AY158" s="32"/>
      <c r="AZ158" s="32"/>
      <c r="BA158" s="423" t="str">
        <f t="shared" si="54"/>
        <v xml:space="preserve"> </v>
      </c>
    </row>
    <row r="159" spans="1:53" s="339" customFormat="1" ht="15" x14ac:dyDescent="0.2">
      <c r="A159" s="32"/>
      <c r="B159" s="32"/>
      <c r="C159" s="410">
        <f t="shared" si="22"/>
        <v>138</v>
      </c>
      <c r="D159" s="424"/>
      <c r="E159" s="424"/>
      <c r="F159" s="424"/>
      <c r="G159" s="410"/>
      <c r="H159" s="410"/>
      <c r="I159" s="413" t="str">
        <f t="shared" ref="I159:I176" si="55">IF(K159="s",A159*B159,"-")</f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ref="L159:L176" si="56">IF(K159="s",AT159,AP159)</f>
        <v>-</v>
      </c>
      <c r="M159" s="425"/>
      <c r="N159" s="425"/>
      <c r="O159" s="160" t="str">
        <f t="shared" ref="O159:O176" si="57">IF(K159="S",IF(D159&lt;E159,E159,D159),"-")</f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ref="AH159:AH176" si="58">IF(F159&gt;(A159*12),"error","OK")</f>
        <v>OK</v>
      </c>
      <c r="AI159" s="22">
        <f t="shared" ref="AI159:AI176" si="59">IF(O159="-",0,IF(O159&gt;7.999,1,0))</f>
        <v>0</v>
      </c>
      <c r="AJ159" s="22">
        <f t="shared" ref="AJ159:AJ176" si="60">IF(O159&lt;8,IF(O159&gt;3.999,1,0),0)</f>
        <v>0</v>
      </c>
      <c r="AK159" s="22">
        <f t="shared" ref="AK159:AK176" si="61">IF(O159&lt;4,IF(O159&gt;0,1,0),0)</f>
        <v>0</v>
      </c>
      <c r="AL159" s="22">
        <f t="shared" ref="AL159:AL176" si="62">IF(K159="S",1,0)</f>
        <v>0</v>
      </c>
      <c r="AM159" s="22">
        <f t="shared" ref="AM159:AM176" si="63">IF(K159="C",1,0)</f>
        <v>0</v>
      </c>
      <c r="AN159" s="22">
        <f t="shared" ref="AN159:AN176" si="64">IF(K159="c",F159/12,0)</f>
        <v>0</v>
      </c>
      <c r="AO159" s="418" t="b">
        <f t="shared" ref="AO159:AO176" si="65">IF(K159="s",IF(A159&gt;B159,A159,B159))</f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ref="AR159:AR176" si="66">IF(K159="s",J159,"-")</f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ref="AV159:AV176" si="67">IF(AI159=1,AT159,0)</f>
        <v>0</v>
      </c>
      <c r="AW159" s="67">
        <f t="shared" ref="AW159:AW176" si="68">IF(AJ159=1,AT159,0)</f>
        <v>0</v>
      </c>
      <c r="AX159" s="397">
        <f t="shared" ref="AX159:AX176" si="69">IF(AK159=1,AT159,0)</f>
        <v>0</v>
      </c>
      <c r="AY159" s="32"/>
      <c r="AZ159" s="32"/>
      <c r="BA159" s="423" t="str">
        <f t="shared" ref="BA159:BA176" si="70">IF(BB159="s",(AV159+AW159)/16*AX159/12," ")</f>
        <v xml:space="preserve"> </v>
      </c>
    </row>
    <row r="160" spans="1:53" s="339" customFormat="1" ht="15" x14ac:dyDescent="0.2">
      <c r="A160" s="32"/>
      <c r="B160" s="32"/>
      <c r="C160" s="410">
        <f t="shared" si="22"/>
        <v>139</v>
      </c>
      <c r="D160" s="424"/>
      <c r="E160" s="424"/>
      <c r="F160" s="424"/>
      <c r="G160" s="410"/>
      <c r="H160" s="410"/>
      <c r="I160" s="413" t="str">
        <f t="shared" si="55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56"/>
        <v>-</v>
      </c>
      <c r="M160" s="425"/>
      <c r="N160" s="425"/>
      <c r="O160" s="160" t="str">
        <f t="shared" si="57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58"/>
        <v>OK</v>
      </c>
      <c r="AI160" s="22">
        <f t="shared" si="59"/>
        <v>0</v>
      </c>
      <c r="AJ160" s="22">
        <f t="shared" si="60"/>
        <v>0</v>
      </c>
      <c r="AK160" s="22">
        <f t="shared" si="61"/>
        <v>0</v>
      </c>
      <c r="AL160" s="22">
        <f t="shared" si="62"/>
        <v>0</v>
      </c>
      <c r="AM160" s="22">
        <f t="shared" si="63"/>
        <v>0</v>
      </c>
      <c r="AN160" s="22">
        <f t="shared" si="64"/>
        <v>0</v>
      </c>
      <c r="AO160" s="418" t="b">
        <f t="shared" si="65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66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67"/>
        <v>0</v>
      </c>
      <c r="AW160" s="67">
        <f t="shared" si="68"/>
        <v>0</v>
      </c>
      <c r="AX160" s="397">
        <f t="shared" si="69"/>
        <v>0</v>
      </c>
      <c r="AY160" s="32"/>
      <c r="AZ160" s="32"/>
      <c r="BA160" s="423" t="str">
        <f t="shared" si="70"/>
        <v xml:space="preserve"> </v>
      </c>
    </row>
    <row r="161" spans="1:53" s="339" customFormat="1" ht="15" x14ac:dyDescent="0.2">
      <c r="A161" s="32"/>
      <c r="B161" s="32"/>
      <c r="C161" s="410">
        <f t="shared" si="22"/>
        <v>140</v>
      </c>
      <c r="D161" s="424"/>
      <c r="E161" s="424"/>
      <c r="F161" s="424"/>
      <c r="G161" s="410"/>
      <c r="H161" s="410"/>
      <c r="I161" s="413" t="str">
        <f t="shared" si="55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56"/>
        <v>-</v>
      </c>
      <c r="M161" s="425"/>
      <c r="N161" s="425"/>
      <c r="O161" s="160" t="str">
        <f t="shared" si="57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58"/>
        <v>OK</v>
      </c>
      <c r="AI161" s="22">
        <f t="shared" si="59"/>
        <v>0</v>
      </c>
      <c r="AJ161" s="22">
        <f t="shared" si="60"/>
        <v>0</v>
      </c>
      <c r="AK161" s="22">
        <f t="shared" si="61"/>
        <v>0</v>
      </c>
      <c r="AL161" s="22">
        <f t="shared" si="62"/>
        <v>0</v>
      </c>
      <c r="AM161" s="22">
        <f t="shared" si="63"/>
        <v>0</v>
      </c>
      <c r="AN161" s="22">
        <f t="shared" si="64"/>
        <v>0</v>
      </c>
      <c r="AO161" s="418" t="b">
        <f t="shared" si="65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66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67"/>
        <v>0</v>
      </c>
      <c r="AW161" s="67">
        <f t="shared" si="68"/>
        <v>0</v>
      </c>
      <c r="AX161" s="397">
        <f t="shared" si="69"/>
        <v>0</v>
      </c>
      <c r="AY161" s="32"/>
      <c r="AZ161" s="32"/>
      <c r="BA161" s="423" t="str">
        <f t="shared" si="70"/>
        <v xml:space="preserve"> </v>
      </c>
    </row>
    <row r="162" spans="1:53" s="339" customFormat="1" ht="15" x14ac:dyDescent="0.2">
      <c r="A162" s="32"/>
      <c r="B162" s="32"/>
      <c r="C162" s="410">
        <f t="shared" si="22"/>
        <v>141</v>
      </c>
      <c r="D162" s="424"/>
      <c r="E162" s="424"/>
      <c r="F162" s="424"/>
      <c r="G162" s="410"/>
      <c r="H162" s="410"/>
      <c r="I162" s="413" t="str">
        <f t="shared" si="55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56"/>
        <v>-</v>
      </c>
      <c r="M162" s="425"/>
      <c r="N162" s="425"/>
      <c r="O162" s="160" t="str">
        <f t="shared" si="57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58"/>
        <v>OK</v>
      </c>
      <c r="AI162" s="22">
        <f t="shared" si="59"/>
        <v>0</v>
      </c>
      <c r="AJ162" s="22">
        <f t="shared" si="60"/>
        <v>0</v>
      </c>
      <c r="AK162" s="22">
        <f t="shared" si="61"/>
        <v>0</v>
      </c>
      <c r="AL162" s="22">
        <f t="shared" si="62"/>
        <v>0</v>
      </c>
      <c r="AM162" s="22">
        <f t="shared" si="63"/>
        <v>0</v>
      </c>
      <c r="AN162" s="22">
        <f t="shared" si="64"/>
        <v>0</v>
      </c>
      <c r="AO162" s="418" t="b">
        <f t="shared" si="65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66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67"/>
        <v>0</v>
      </c>
      <c r="AW162" s="67">
        <f t="shared" si="68"/>
        <v>0</v>
      </c>
      <c r="AX162" s="397">
        <f t="shared" si="69"/>
        <v>0</v>
      </c>
      <c r="AY162" s="32"/>
      <c r="AZ162" s="32"/>
      <c r="BA162" s="423" t="str">
        <f t="shared" si="70"/>
        <v xml:space="preserve"> </v>
      </c>
    </row>
    <row r="163" spans="1:53" s="339" customFormat="1" ht="15" x14ac:dyDescent="0.2">
      <c r="A163" s="32"/>
      <c r="B163" s="32"/>
      <c r="C163" s="410">
        <f t="shared" si="22"/>
        <v>142</v>
      </c>
      <c r="D163" s="424"/>
      <c r="E163" s="424"/>
      <c r="F163" s="424"/>
      <c r="G163" s="410"/>
      <c r="H163" s="410"/>
      <c r="I163" s="413" t="str">
        <f t="shared" si="55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56"/>
        <v>-</v>
      </c>
      <c r="M163" s="425"/>
      <c r="N163" s="425"/>
      <c r="O163" s="160" t="str">
        <f t="shared" si="57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58"/>
        <v>OK</v>
      </c>
      <c r="AI163" s="22">
        <f t="shared" si="59"/>
        <v>0</v>
      </c>
      <c r="AJ163" s="22">
        <f t="shared" si="60"/>
        <v>0</v>
      </c>
      <c r="AK163" s="22">
        <f t="shared" si="61"/>
        <v>0</v>
      </c>
      <c r="AL163" s="22">
        <f t="shared" si="62"/>
        <v>0</v>
      </c>
      <c r="AM163" s="22">
        <f t="shared" si="63"/>
        <v>0</v>
      </c>
      <c r="AN163" s="22">
        <f t="shared" si="64"/>
        <v>0</v>
      </c>
      <c r="AO163" s="418" t="b">
        <f t="shared" si="65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66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67"/>
        <v>0</v>
      </c>
      <c r="AW163" s="67">
        <f t="shared" si="68"/>
        <v>0</v>
      </c>
      <c r="AX163" s="397">
        <f t="shared" si="69"/>
        <v>0</v>
      </c>
      <c r="AY163" s="32"/>
      <c r="AZ163" s="32"/>
      <c r="BA163" s="423" t="str">
        <f t="shared" si="70"/>
        <v xml:space="preserve"> </v>
      </c>
    </row>
    <row r="164" spans="1:53" s="339" customFormat="1" ht="15" x14ac:dyDescent="0.2">
      <c r="A164" s="32"/>
      <c r="B164" s="32"/>
      <c r="C164" s="410">
        <f t="shared" si="22"/>
        <v>143</v>
      </c>
      <c r="D164" s="424"/>
      <c r="E164" s="424"/>
      <c r="F164" s="424"/>
      <c r="G164" s="410"/>
      <c r="H164" s="410"/>
      <c r="I164" s="413" t="str">
        <f t="shared" si="55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56"/>
        <v>-</v>
      </c>
      <c r="M164" s="425"/>
      <c r="N164" s="425"/>
      <c r="O164" s="160" t="str">
        <f t="shared" si="57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58"/>
        <v>OK</v>
      </c>
      <c r="AI164" s="22">
        <f t="shared" si="59"/>
        <v>0</v>
      </c>
      <c r="AJ164" s="22">
        <f t="shared" si="60"/>
        <v>0</v>
      </c>
      <c r="AK164" s="22">
        <f t="shared" si="61"/>
        <v>0</v>
      </c>
      <c r="AL164" s="22">
        <f t="shared" si="62"/>
        <v>0</v>
      </c>
      <c r="AM164" s="22">
        <f t="shared" si="63"/>
        <v>0</v>
      </c>
      <c r="AN164" s="22">
        <f t="shared" si="64"/>
        <v>0</v>
      </c>
      <c r="AO164" s="418" t="b">
        <f t="shared" si="65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66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67"/>
        <v>0</v>
      </c>
      <c r="AW164" s="67">
        <f t="shared" si="68"/>
        <v>0</v>
      </c>
      <c r="AX164" s="397">
        <f t="shared" si="69"/>
        <v>0</v>
      </c>
      <c r="AY164" s="32"/>
      <c r="AZ164" s="32"/>
      <c r="BA164" s="423" t="str">
        <f t="shared" si="70"/>
        <v xml:space="preserve"> </v>
      </c>
    </row>
    <row r="165" spans="1:53" s="339" customFormat="1" ht="15" x14ac:dyDescent="0.2">
      <c r="A165" s="32"/>
      <c r="B165" s="32"/>
      <c r="C165" s="410">
        <f t="shared" si="22"/>
        <v>144</v>
      </c>
      <c r="D165" s="424"/>
      <c r="E165" s="424"/>
      <c r="F165" s="424"/>
      <c r="G165" s="410"/>
      <c r="H165" s="410"/>
      <c r="I165" s="413" t="str">
        <f t="shared" si="55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56"/>
        <v>-</v>
      </c>
      <c r="M165" s="425"/>
      <c r="N165" s="425"/>
      <c r="O165" s="160" t="str">
        <f t="shared" si="57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58"/>
        <v>OK</v>
      </c>
      <c r="AI165" s="22">
        <f t="shared" si="59"/>
        <v>0</v>
      </c>
      <c r="AJ165" s="22">
        <f t="shared" si="60"/>
        <v>0</v>
      </c>
      <c r="AK165" s="22">
        <f t="shared" si="61"/>
        <v>0</v>
      </c>
      <c r="AL165" s="22">
        <f t="shared" si="62"/>
        <v>0</v>
      </c>
      <c r="AM165" s="22">
        <f t="shared" si="63"/>
        <v>0</v>
      </c>
      <c r="AN165" s="22">
        <f t="shared" si="64"/>
        <v>0</v>
      </c>
      <c r="AO165" s="418" t="b">
        <f t="shared" si="65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66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67"/>
        <v>0</v>
      </c>
      <c r="AW165" s="67">
        <f t="shared" si="68"/>
        <v>0</v>
      </c>
      <c r="AX165" s="397">
        <f t="shared" si="69"/>
        <v>0</v>
      </c>
      <c r="AY165" s="32"/>
      <c r="AZ165" s="32"/>
      <c r="BA165" s="423" t="str">
        <f t="shared" si="70"/>
        <v xml:space="preserve"> </v>
      </c>
    </row>
    <row r="166" spans="1:53" s="339" customFormat="1" ht="15" x14ac:dyDescent="0.2">
      <c r="A166" s="32"/>
      <c r="B166" s="32"/>
      <c r="C166" s="410">
        <f t="shared" si="22"/>
        <v>145</v>
      </c>
      <c r="D166" s="424"/>
      <c r="E166" s="424"/>
      <c r="F166" s="424"/>
      <c r="G166" s="410"/>
      <c r="H166" s="410"/>
      <c r="I166" s="413" t="str">
        <f t="shared" si="55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56"/>
        <v>-</v>
      </c>
      <c r="M166" s="425"/>
      <c r="N166" s="425"/>
      <c r="O166" s="160" t="str">
        <f t="shared" si="57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58"/>
        <v>OK</v>
      </c>
      <c r="AI166" s="22">
        <f t="shared" si="59"/>
        <v>0</v>
      </c>
      <c r="AJ166" s="22">
        <f t="shared" si="60"/>
        <v>0</v>
      </c>
      <c r="AK166" s="22">
        <f t="shared" si="61"/>
        <v>0</v>
      </c>
      <c r="AL166" s="22">
        <f t="shared" si="62"/>
        <v>0</v>
      </c>
      <c r="AM166" s="22">
        <f t="shared" si="63"/>
        <v>0</v>
      </c>
      <c r="AN166" s="22">
        <f t="shared" si="64"/>
        <v>0</v>
      </c>
      <c r="AO166" s="418" t="b">
        <f t="shared" si="65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66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67"/>
        <v>0</v>
      </c>
      <c r="AW166" s="67">
        <f t="shared" si="68"/>
        <v>0</v>
      </c>
      <c r="AX166" s="397">
        <f t="shared" si="69"/>
        <v>0</v>
      </c>
      <c r="AY166" s="32"/>
      <c r="AZ166" s="32"/>
      <c r="BA166" s="423" t="str">
        <f t="shared" si="70"/>
        <v xml:space="preserve"> </v>
      </c>
    </row>
    <row r="167" spans="1:53" s="339" customFormat="1" ht="15" x14ac:dyDescent="0.2">
      <c r="A167" s="32"/>
      <c r="B167" s="32"/>
      <c r="C167" s="410">
        <f t="shared" si="22"/>
        <v>146</v>
      </c>
      <c r="D167" s="424"/>
      <c r="E167" s="424"/>
      <c r="F167" s="424"/>
      <c r="G167" s="410"/>
      <c r="H167" s="410"/>
      <c r="I167" s="413" t="str">
        <f t="shared" si="55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56"/>
        <v>-</v>
      </c>
      <c r="M167" s="425"/>
      <c r="N167" s="425"/>
      <c r="O167" s="160" t="str">
        <f t="shared" si="57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58"/>
        <v>OK</v>
      </c>
      <c r="AI167" s="22">
        <f t="shared" si="59"/>
        <v>0</v>
      </c>
      <c r="AJ167" s="22">
        <f t="shared" si="60"/>
        <v>0</v>
      </c>
      <c r="AK167" s="22">
        <f t="shared" si="61"/>
        <v>0</v>
      </c>
      <c r="AL167" s="22">
        <f t="shared" si="62"/>
        <v>0</v>
      </c>
      <c r="AM167" s="22">
        <f t="shared" si="63"/>
        <v>0</v>
      </c>
      <c r="AN167" s="22">
        <f t="shared" si="64"/>
        <v>0</v>
      </c>
      <c r="AO167" s="418" t="b">
        <f t="shared" si="65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66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67"/>
        <v>0</v>
      </c>
      <c r="AW167" s="67">
        <f t="shared" si="68"/>
        <v>0</v>
      </c>
      <c r="AX167" s="397">
        <f t="shared" si="69"/>
        <v>0</v>
      </c>
      <c r="AY167" s="32"/>
      <c r="AZ167" s="32"/>
      <c r="BA167" s="423" t="str">
        <f t="shared" si="70"/>
        <v xml:space="preserve"> </v>
      </c>
    </row>
    <row r="168" spans="1:53" s="339" customFormat="1" ht="15" x14ac:dyDescent="0.2">
      <c r="A168" s="32"/>
      <c r="B168" s="32"/>
      <c r="C168" s="410">
        <f t="shared" si="22"/>
        <v>147</v>
      </c>
      <c r="D168" s="424"/>
      <c r="E168" s="424"/>
      <c r="F168" s="424"/>
      <c r="G168" s="410"/>
      <c r="H168" s="410"/>
      <c r="I168" s="413" t="str">
        <f t="shared" si="55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56"/>
        <v>-</v>
      </c>
      <c r="M168" s="425"/>
      <c r="N168" s="425"/>
      <c r="O168" s="160" t="str">
        <f t="shared" si="57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58"/>
        <v>OK</v>
      </c>
      <c r="AI168" s="22">
        <f t="shared" si="59"/>
        <v>0</v>
      </c>
      <c r="AJ168" s="22">
        <f t="shared" si="60"/>
        <v>0</v>
      </c>
      <c r="AK168" s="22">
        <f t="shared" si="61"/>
        <v>0</v>
      </c>
      <c r="AL168" s="22">
        <f t="shared" si="62"/>
        <v>0</v>
      </c>
      <c r="AM168" s="22">
        <f t="shared" si="63"/>
        <v>0</v>
      </c>
      <c r="AN168" s="22">
        <f t="shared" si="64"/>
        <v>0</v>
      </c>
      <c r="AO168" s="418" t="b">
        <f t="shared" si="65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66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67"/>
        <v>0</v>
      </c>
      <c r="AW168" s="67">
        <f t="shared" si="68"/>
        <v>0</v>
      </c>
      <c r="AX168" s="397">
        <f t="shared" si="69"/>
        <v>0</v>
      </c>
      <c r="AY168" s="32"/>
      <c r="AZ168" s="32"/>
      <c r="BA168" s="423" t="str">
        <f t="shared" si="70"/>
        <v xml:space="preserve"> </v>
      </c>
    </row>
    <row r="169" spans="1:53" s="339" customFormat="1" ht="15" x14ac:dyDescent="0.2">
      <c r="A169" s="32"/>
      <c r="B169" s="32"/>
      <c r="C169" s="410">
        <f t="shared" si="22"/>
        <v>148</v>
      </c>
      <c r="D169" s="424"/>
      <c r="E169" s="424"/>
      <c r="F169" s="424"/>
      <c r="G169" s="410"/>
      <c r="H169" s="410"/>
      <c r="I169" s="413" t="str">
        <f t="shared" si="55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56"/>
        <v>-</v>
      </c>
      <c r="M169" s="425"/>
      <c r="N169" s="425"/>
      <c r="O169" s="160" t="str">
        <f t="shared" si="57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58"/>
        <v>OK</v>
      </c>
      <c r="AI169" s="22">
        <f t="shared" si="59"/>
        <v>0</v>
      </c>
      <c r="AJ169" s="22">
        <f t="shared" si="60"/>
        <v>0</v>
      </c>
      <c r="AK169" s="22">
        <f t="shared" si="61"/>
        <v>0</v>
      </c>
      <c r="AL169" s="22">
        <f t="shared" si="62"/>
        <v>0</v>
      </c>
      <c r="AM169" s="22">
        <f t="shared" si="63"/>
        <v>0</v>
      </c>
      <c r="AN169" s="22">
        <f t="shared" si="64"/>
        <v>0</v>
      </c>
      <c r="AO169" s="418" t="b">
        <f t="shared" si="65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66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67"/>
        <v>0</v>
      </c>
      <c r="AW169" s="67">
        <f t="shared" si="68"/>
        <v>0</v>
      </c>
      <c r="AX169" s="397">
        <f t="shared" si="69"/>
        <v>0</v>
      </c>
      <c r="AY169" s="32"/>
      <c r="AZ169" s="32"/>
      <c r="BA169" s="423" t="str">
        <f t="shared" si="70"/>
        <v xml:space="preserve"> </v>
      </c>
    </row>
    <row r="170" spans="1:53" s="339" customFormat="1" ht="15" x14ac:dyDescent="0.2">
      <c r="A170" s="32"/>
      <c r="B170" s="32"/>
      <c r="C170" s="410">
        <f t="shared" si="22"/>
        <v>149</v>
      </c>
      <c r="D170" s="424"/>
      <c r="E170" s="424"/>
      <c r="F170" s="424"/>
      <c r="G170" s="410"/>
      <c r="H170" s="410"/>
      <c r="I170" s="413" t="str">
        <f t="shared" si="55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56"/>
        <v>-</v>
      </c>
      <c r="M170" s="425"/>
      <c r="N170" s="425"/>
      <c r="O170" s="160" t="str">
        <f t="shared" si="57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58"/>
        <v>OK</v>
      </c>
      <c r="AI170" s="22">
        <f t="shared" si="59"/>
        <v>0</v>
      </c>
      <c r="AJ170" s="22">
        <f t="shared" si="60"/>
        <v>0</v>
      </c>
      <c r="AK170" s="22">
        <f t="shared" si="61"/>
        <v>0</v>
      </c>
      <c r="AL170" s="22">
        <f t="shared" si="62"/>
        <v>0</v>
      </c>
      <c r="AM170" s="22">
        <f t="shared" si="63"/>
        <v>0</v>
      </c>
      <c r="AN170" s="22">
        <f t="shared" si="64"/>
        <v>0</v>
      </c>
      <c r="AO170" s="418" t="b">
        <f t="shared" si="65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66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67"/>
        <v>0</v>
      </c>
      <c r="AW170" s="67">
        <f t="shared" si="68"/>
        <v>0</v>
      </c>
      <c r="AX170" s="397">
        <f t="shared" si="69"/>
        <v>0</v>
      </c>
      <c r="AY170" s="32"/>
      <c r="AZ170" s="32"/>
      <c r="BA170" s="423" t="str">
        <f t="shared" si="70"/>
        <v xml:space="preserve"> </v>
      </c>
    </row>
    <row r="171" spans="1:53" s="339" customFormat="1" ht="15" x14ac:dyDescent="0.2">
      <c r="A171" s="32"/>
      <c r="B171" s="32"/>
      <c r="C171" s="410">
        <f t="shared" si="22"/>
        <v>150</v>
      </c>
      <c r="D171" s="424"/>
      <c r="E171" s="424"/>
      <c r="F171" s="424"/>
      <c r="G171" s="410"/>
      <c r="H171" s="410"/>
      <c r="I171" s="413" t="str">
        <f t="shared" si="55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56"/>
        <v>-</v>
      </c>
      <c r="M171" s="425"/>
      <c r="N171" s="425"/>
      <c r="O171" s="160" t="str">
        <f t="shared" si="57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58"/>
        <v>OK</v>
      </c>
      <c r="AI171" s="22">
        <f t="shared" si="59"/>
        <v>0</v>
      </c>
      <c r="AJ171" s="22">
        <f t="shared" si="60"/>
        <v>0</v>
      </c>
      <c r="AK171" s="22">
        <f t="shared" si="61"/>
        <v>0</v>
      </c>
      <c r="AL171" s="22">
        <f t="shared" si="62"/>
        <v>0</v>
      </c>
      <c r="AM171" s="22">
        <f t="shared" si="63"/>
        <v>0</v>
      </c>
      <c r="AN171" s="22">
        <f t="shared" si="64"/>
        <v>0</v>
      </c>
      <c r="AO171" s="418" t="b">
        <f t="shared" si="65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66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67"/>
        <v>0</v>
      </c>
      <c r="AW171" s="67">
        <f t="shared" si="68"/>
        <v>0</v>
      </c>
      <c r="AX171" s="397">
        <f t="shared" si="69"/>
        <v>0</v>
      </c>
      <c r="AY171" s="32"/>
      <c r="AZ171" s="32"/>
      <c r="BA171" s="423" t="str">
        <f t="shared" si="70"/>
        <v xml:space="preserve"> </v>
      </c>
    </row>
    <row r="172" spans="1:53" s="339" customFormat="1" ht="15" x14ac:dyDescent="0.2">
      <c r="A172" s="32"/>
      <c r="B172" s="32"/>
      <c r="C172" s="410">
        <f t="shared" si="22"/>
        <v>151</v>
      </c>
      <c r="D172" s="424"/>
      <c r="E172" s="424"/>
      <c r="F172" s="424"/>
      <c r="G172" s="410"/>
      <c r="H172" s="410"/>
      <c r="I172" s="413" t="str">
        <f t="shared" si="55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56"/>
        <v>-</v>
      </c>
      <c r="M172" s="425"/>
      <c r="N172" s="425"/>
      <c r="O172" s="160" t="str">
        <f t="shared" si="57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58"/>
        <v>OK</v>
      </c>
      <c r="AI172" s="22">
        <f t="shared" si="59"/>
        <v>0</v>
      </c>
      <c r="AJ172" s="22">
        <f t="shared" si="60"/>
        <v>0</v>
      </c>
      <c r="AK172" s="22">
        <f t="shared" si="61"/>
        <v>0</v>
      </c>
      <c r="AL172" s="22">
        <f t="shared" si="62"/>
        <v>0</v>
      </c>
      <c r="AM172" s="22">
        <f t="shared" si="63"/>
        <v>0</v>
      </c>
      <c r="AN172" s="22">
        <f t="shared" si="64"/>
        <v>0</v>
      </c>
      <c r="AO172" s="418" t="b">
        <f t="shared" si="65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66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67"/>
        <v>0</v>
      </c>
      <c r="AW172" s="67">
        <f t="shared" si="68"/>
        <v>0</v>
      </c>
      <c r="AX172" s="397">
        <f t="shared" si="69"/>
        <v>0</v>
      </c>
      <c r="AY172" s="32"/>
      <c r="AZ172" s="32"/>
      <c r="BA172" s="423" t="str">
        <f t="shared" si="70"/>
        <v xml:space="preserve"> </v>
      </c>
    </row>
    <row r="173" spans="1:53" s="339" customFormat="1" ht="15" x14ac:dyDescent="0.2">
      <c r="A173" s="32"/>
      <c r="B173" s="32"/>
      <c r="C173" s="410">
        <f t="shared" si="22"/>
        <v>152</v>
      </c>
      <c r="D173" s="424"/>
      <c r="E173" s="424"/>
      <c r="F173" s="424"/>
      <c r="G173" s="410"/>
      <c r="H173" s="410"/>
      <c r="I173" s="413" t="str">
        <f t="shared" si="55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56"/>
        <v>-</v>
      </c>
      <c r="M173" s="425"/>
      <c r="N173" s="425"/>
      <c r="O173" s="160" t="str">
        <f t="shared" si="57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58"/>
        <v>OK</v>
      </c>
      <c r="AI173" s="22">
        <f t="shared" si="59"/>
        <v>0</v>
      </c>
      <c r="AJ173" s="22">
        <f t="shared" si="60"/>
        <v>0</v>
      </c>
      <c r="AK173" s="22">
        <f t="shared" si="61"/>
        <v>0</v>
      </c>
      <c r="AL173" s="22">
        <f t="shared" si="62"/>
        <v>0</v>
      </c>
      <c r="AM173" s="22">
        <f t="shared" si="63"/>
        <v>0</v>
      </c>
      <c r="AN173" s="22">
        <f t="shared" si="64"/>
        <v>0</v>
      </c>
      <c r="AO173" s="418" t="b">
        <f t="shared" si="65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66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67"/>
        <v>0</v>
      </c>
      <c r="AW173" s="67">
        <f t="shared" si="68"/>
        <v>0</v>
      </c>
      <c r="AX173" s="397">
        <f t="shared" si="69"/>
        <v>0</v>
      </c>
      <c r="AY173" s="32"/>
      <c r="AZ173" s="32"/>
      <c r="BA173" s="423" t="str">
        <f t="shared" si="70"/>
        <v xml:space="preserve"> </v>
      </c>
    </row>
    <row r="174" spans="1:53" s="339" customFormat="1" ht="15" x14ac:dyDescent="0.2">
      <c r="A174" s="32"/>
      <c r="B174" s="32"/>
      <c r="C174" s="410">
        <f t="shared" si="22"/>
        <v>153</v>
      </c>
      <c r="D174" s="424"/>
      <c r="E174" s="424"/>
      <c r="F174" s="424"/>
      <c r="G174" s="410"/>
      <c r="H174" s="410"/>
      <c r="I174" s="413" t="str">
        <f t="shared" si="55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56"/>
        <v>-</v>
      </c>
      <c r="M174" s="425"/>
      <c r="N174" s="425"/>
      <c r="O174" s="160" t="str">
        <f t="shared" si="57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58"/>
        <v>OK</v>
      </c>
      <c r="AI174" s="22">
        <f t="shared" si="59"/>
        <v>0</v>
      </c>
      <c r="AJ174" s="22">
        <f t="shared" si="60"/>
        <v>0</v>
      </c>
      <c r="AK174" s="22">
        <f t="shared" si="61"/>
        <v>0</v>
      </c>
      <c r="AL174" s="22">
        <f t="shared" si="62"/>
        <v>0</v>
      </c>
      <c r="AM174" s="22">
        <f t="shared" si="63"/>
        <v>0</v>
      </c>
      <c r="AN174" s="22">
        <f t="shared" si="64"/>
        <v>0</v>
      </c>
      <c r="AO174" s="418" t="b">
        <f t="shared" si="65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66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67"/>
        <v>0</v>
      </c>
      <c r="AW174" s="67">
        <f t="shared" si="68"/>
        <v>0</v>
      </c>
      <c r="AX174" s="397">
        <f t="shared" si="69"/>
        <v>0</v>
      </c>
      <c r="AY174" s="32"/>
      <c r="AZ174" s="32"/>
      <c r="BA174" s="423" t="str">
        <f t="shared" si="70"/>
        <v xml:space="preserve"> </v>
      </c>
    </row>
    <row r="175" spans="1:53" s="339" customFormat="1" ht="15" x14ac:dyDescent="0.2">
      <c r="A175" s="32"/>
      <c r="B175" s="32"/>
      <c r="C175" s="410">
        <f t="shared" si="22"/>
        <v>154</v>
      </c>
      <c r="D175" s="424"/>
      <c r="E175" s="424"/>
      <c r="F175" s="424"/>
      <c r="G175" s="410"/>
      <c r="H175" s="410"/>
      <c r="I175" s="413" t="str">
        <f t="shared" si="55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56"/>
        <v>-</v>
      </c>
      <c r="M175" s="425"/>
      <c r="N175" s="425"/>
      <c r="O175" s="160" t="str">
        <f t="shared" si="57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58"/>
        <v>OK</v>
      </c>
      <c r="AI175" s="22">
        <f t="shared" si="59"/>
        <v>0</v>
      </c>
      <c r="AJ175" s="22">
        <f t="shared" si="60"/>
        <v>0</v>
      </c>
      <c r="AK175" s="22">
        <f t="shared" si="61"/>
        <v>0</v>
      </c>
      <c r="AL175" s="22">
        <f t="shared" si="62"/>
        <v>0</v>
      </c>
      <c r="AM175" s="22">
        <f t="shared" si="63"/>
        <v>0</v>
      </c>
      <c r="AN175" s="22">
        <f t="shared" si="64"/>
        <v>0</v>
      </c>
      <c r="AO175" s="418" t="b">
        <f t="shared" si="65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66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67"/>
        <v>0</v>
      </c>
      <c r="AW175" s="67">
        <f t="shared" si="68"/>
        <v>0</v>
      </c>
      <c r="AX175" s="397">
        <f t="shared" si="69"/>
        <v>0</v>
      </c>
      <c r="AY175" s="32"/>
      <c r="AZ175" s="32"/>
      <c r="BA175" s="423" t="str">
        <f t="shared" si="70"/>
        <v xml:space="preserve"> </v>
      </c>
    </row>
    <row r="176" spans="1:53" s="339" customFormat="1" ht="15" x14ac:dyDescent="0.2">
      <c r="A176" s="32"/>
      <c r="B176" s="32"/>
      <c r="C176" s="410">
        <f t="shared" si="22"/>
        <v>155</v>
      </c>
      <c r="D176" s="424"/>
      <c r="E176" s="424"/>
      <c r="F176" s="424"/>
      <c r="G176" s="410"/>
      <c r="H176" s="410"/>
      <c r="I176" s="413" t="str">
        <f t="shared" si="55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56"/>
        <v>-</v>
      </c>
      <c r="M176" s="425"/>
      <c r="N176" s="425"/>
      <c r="O176" s="160" t="str">
        <f t="shared" si="57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58"/>
        <v>OK</v>
      </c>
      <c r="AI176" s="22">
        <f t="shared" si="59"/>
        <v>0</v>
      </c>
      <c r="AJ176" s="22">
        <f t="shared" si="60"/>
        <v>0</v>
      </c>
      <c r="AK176" s="22">
        <f t="shared" si="61"/>
        <v>0</v>
      </c>
      <c r="AL176" s="22">
        <f t="shared" si="62"/>
        <v>0</v>
      </c>
      <c r="AM176" s="22">
        <f t="shared" si="63"/>
        <v>0</v>
      </c>
      <c r="AN176" s="22">
        <f t="shared" si="64"/>
        <v>0</v>
      </c>
      <c r="AO176" s="418" t="b">
        <f t="shared" si="65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66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67"/>
        <v>0</v>
      </c>
      <c r="AW176" s="67">
        <f t="shared" si="68"/>
        <v>0</v>
      </c>
      <c r="AX176" s="397">
        <f t="shared" si="69"/>
        <v>0</v>
      </c>
      <c r="AY176" s="32"/>
      <c r="AZ176" s="32"/>
      <c r="BA176" s="423" t="str">
        <f t="shared" si="70"/>
        <v xml:space="preserve"> </v>
      </c>
    </row>
    <row r="177" spans="1:53" s="339" customFormat="1" ht="15" x14ac:dyDescent="0.2">
      <c r="A177" s="32"/>
      <c r="B177" s="32"/>
      <c r="C177" s="410">
        <f t="shared" si="22"/>
        <v>156</v>
      </c>
      <c r="D177" s="424"/>
      <c r="E177" s="424"/>
      <c r="F177" s="424"/>
      <c r="G177" s="410"/>
      <c r="H177" s="410"/>
      <c r="I177" s="413" t="str">
        <f t="shared" si="6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7"/>
        <v>-</v>
      </c>
      <c r="M177" s="425"/>
      <c r="N177" s="425"/>
      <c r="O177" s="160" t="str">
        <f t="shared" si="8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9"/>
        <v>OK</v>
      </c>
      <c r="AI177" s="22">
        <f t="shared" si="10"/>
        <v>0</v>
      </c>
      <c r="AJ177" s="22">
        <f t="shared" si="11"/>
        <v>0</v>
      </c>
      <c r="AK177" s="22">
        <f t="shared" si="12"/>
        <v>0</v>
      </c>
      <c r="AL177" s="22">
        <f t="shared" si="13"/>
        <v>0</v>
      </c>
      <c r="AM177" s="22">
        <f t="shared" si="14"/>
        <v>0</v>
      </c>
      <c r="AN177" s="22">
        <f t="shared" si="15"/>
        <v>0</v>
      </c>
      <c r="AO177" s="418" t="b">
        <f t="shared" si="16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17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8"/>
        <v>0</v>
      </c>
      <c r="AW177" s="67">
        <f t="shared" si="19"/>
        <v>0</v>
      </c>
      <c r="AX177" s="397">
        <f t="shared" si="20"/>
        <v>0</v>
      </c>
      <c r="AY177" s="32"/>
      <c r="AZ177" s="32"/>
      <c r="BA177" s="423" t="str">
        <f t="shared" si="21"/>
        <v xml:space="preserve"> </v>
      </c>
    </row>
    <row r="178" spans="1:53" s="339" customFormat="1" ht="15" x14ac:dyDescent="0.2">
      <c r="A178" s="32"/>
      <c r="B178" s="32"/>
      <c r="C178" s="410">
        <f t="shared" si="22"/>
        <v>157</v>
      </c>
      <c r="D178" s="424"/>
      <c r="E178" s="424"/>
      <c r="F178" s="424"/>
      <c r="G178" s="410"/>
      <c r="H178" s="410"/>
      <c r="I178" s="413" t="str">
        <f t="shared" si="6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7"/>
        <v>-</v>
      </c>
      <c r="M178" s="425"/>
      <c r="N178" s="425"/>
      <c r="O178" s="160" t="str">
        <f t="shared" si="8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9"/>
        <v>OK</v>
      </c>
      <c r="AI178" s="22">
        <f t="shared" si="10"/>
        <v>0</v>
      </c>
      <c r="AJ178" s="22">
        <f t="shared" si="11"/>
        <v>0</v>
      </c>
      <c r="AK178" s="22">
        <f t="shared" si="12"/>
        <v>0</v>
      </c>
      <c r="AL178" s="22">
        <f t="shared" si="13"/>
        <v>0</v>
      </c>
      <c r="AM178" s="22">
        <f t="shared" si="14"/>
        <v>0</v>
      </c>
      <c r="AN178" s="22">
        <f t="shared" si="15"/>
        <v>0</v>
      </c>
      <c r="AO178" s="418" t="b">
        <f t="shared" si="16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17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18"/>
        <v>0</v>
      </c>
      <c r="AW178" s="67">
        <f t="shared" si="19"/>
        <v>0</v>
      </c>
      <c r="AX178" s="397">
        <f t="shared" si="20"/>
        <v>0</v>
      </c>
      <c r="AY178" s="32"/>
      <c r="AZ178" s="32"/>
      <c r="BA178" s="423" t="str">
        <f t="shared" si="21"/>
        <v xml:space="preserve"> </v>
      </c>
    </row>
    <row r="179" spans="1:53" s="339" customFormat="1" ht="15" x14ac:dyDescent="0.2">
      <c r="A179" s="32"/>
      <c r="B179" s="32"/>
      <c r="C179" s="410">
        <f t="shared" si="22"/>
        <v>158</v>
      </c>
      <c r="D179" s="424"/>
      <c r="E179" s="424"/>
      <c r="F179" s="424"/>
      <c r="G179" s="410"/>
      <c r="H179" s="410"/>
      <c r="I179" s="413" t="str">
        <f t="shared" si="6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7"/>
        <v>-</v>
      </c>
      <c r="M179" s="425"/>
      <c r="N179" s="425"/>
      <c r="O179" s="160" t="str">
        <f t="shared" si="8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9"/>
        <v>OK</v>
      </c>
      <c r="AI179" s="22">
        <f t="shared" si="10"/>
        <v>0</v>
      </c>
      <c r="AJ179" s="22">
        <f t="shared" si="11"/>
        <v>0</v>
      </c>
      <c r="AK179" s="22">
        <f t="shared" si="12"/>
        <v>0</v>
      </c>
      <c r="AL179" s="22">
        <f t="shared" si="13"/>
        <v>0</v>
      </c>
      <c r="AM179" s="22">
        <f t="shared" si="14"/>
        <v>0</v>
      </c>
      <c r="AN179" s="22">
        <f t="shared" si="15"/>
        <v>0</v>
      </c>
      <c r="AO179" s="418" t="b">
        <f t="shared" si="16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17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18"/>
        <v>0</v>
      </c>
      <c r="AW179" s="67">
        <f t="shared" si="19"/>
        <v>0</v>
      </c>
      <c r="AX179" s="397">
        <f t="shared" si="20"/>
        <v>0</v>
      </c>
      <c r="AY179" s="32"/>
      <c r="AZ179" s="32"/>
      <c r="BA179" s="423" t="str">
        <f t="shared" si="21"/>
        <v xml:space="preserve"> </v>
      </c>
    </row>
    <row r="180" spans="1:53" s="339" customFormat="1" ht="15" x14ac:dyDescent="0.2">
      <c r="A180" s="32"/>
      <c r="B180" s="32"/>
      <c r="C180" s="410">
        <f t="shared" si="22"/>
        <v>159</v>
      </c>
      <c r="D180" s="424"/>
      <c r="E180" s="424"/>
      <c r="F180" s="424"/>
      <c r="G180" s="410"/>
      <c r="H180" s="410"/>
      <c r="I180" s="413" t="str">
        <f t="shared" si="6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7"/>
        <v>-</v>
      </c>
      <c r="M180" s="425"/>
      <c r="N180" s="425"/>
      <c r="O180" s="160" t="str">
        <f t="shared" si="8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9"/>
        <v>OK</v>
      </c>
      <c r="AI180" s="22">
        <f t="shared" si="10"/>
        <v>0</v>
      </c>
      <c r="AJ180" s="22">
        <f t="shared" si="11"/>
        <v>0</v>
      </c>
      <c r="AK180" s="22">
        <f t="shared" si="12"/>
        <v>0</v>
      </c>
      <c r="AL180" s="22">
        <f t="shared" si="13"/>
        <v>0</v>
      </c>
      <c r="AM180" s="22">
        <f t="shared" si="14"/>
        <v>0</v>
      </c>
      <c r="AN180" s="22">
        <f t="shared" si="15"/>
        <v>0</v>
      </c>
      <c r="AO180" s="418" t="b">
        <f t="shared" si="16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17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18"/>
        <v>0</v>
      </c>
      <c r="AW180" s="67">
        <f t="shared" si="19"/>
        <v>0</v>
      </c>
      <c r="AX180" s="397">
        <f t="shared" si="20"/>
        <v>0</v>
      </c>
      <c r="AY180" s="32"/>
      <c r="AZ180" s="32"/>
      <c r="BA180" s="423" t="str">
        <f t="shared" si="21"/>
        <v xml:space="preserve"> </v>
      </c>
    </row>
    <row r="181" spans="1:53" s="339" customFormat="1" ht="15" x14ac:dyDescent="0.2">
      <c r="A181" s="32"/>
      <c r="B181" s="32"/>
      <c r="C181" s="410">
        <f t="shared" si="22"/>
        <v>160</v>
      </c>
      <c r="D181" s="424"/>
      <c r="E181" s="424"/>
      <c r="F181" s="424"/>
      <c r="G181" s="410"/>
      <c r="H181" s="410"/>
      <c r="I181" s="413" t="str">
        <f t="shared" si="6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7"/>
        <v>-</v>
      </c>
      <c r="M181" s="425"/>
      <c r="N181" s="425"/>
      <c r="O181" s="160" t="str">
        <f t="shared" si="8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9"/>
        <v>OK</v>
      </c>
      <c r="AI181" s="22">
        <f t="shared" si="10"/>
        <v>0</v>
      </c>
      <c r="AJ181" s="22">
        <f t="shared" si="11"/>
        <v>0</v>
      </c>
      <c r="AK181" s="22">
        <f t="shared" si="12"/>
        <v>0</v>
      </c>
      <c r="AL181" s="22">
        <f t="shared" si="13"/>
        <v>0</v>
      </c>
      <c r="AM181" s="22">
        <f t="shared" si="14"/>
        <v>0</v>
      </c>
      <c r="AN181" s="22">
        <f t="shared" si="15"/>
        <v>0</v>
      </c>
      <c r="AO181" s="418" t="b">
        <f t="shared" si="16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17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18"/>
        <v>0</v>
      </c>
      <c r="AW181" s="67">
        <f t="shared" si="19"/>
        <v>0</v>
      </c>
      <c r="AX181" s="397">
        <f t="shared" si="20"/>
        <v>0</v>
      </c>
      <c r="AY181" s="32"/>
      <c r="AZ181" s="32"/>
      <c r="BA181" s="423" t="str">
        <f t="shared" si="21"/>
        <v xml:space="preserve"> </v>
      </c>
    </row>
    <row r="182" spans="1:53" s="339" customFormat="1" ht="15" x14ac:dyDescent="0.2">
      <c r="A182" s="32"/>
      <c r="B182" s="32"/>
      <c r="C182" s="410">
        <f t="shared" si="22"/>
        <v>161</v>
      </c>
      <c r="D182" s="424"/>
      <c r="E182" s="424"/>
      <c r="F182" s="424"/>
      <c r="G182" s="410"/>
      <c r="H182" s="410"/>
      <c r="I182" s="413" t="str">
        <f t="shared" si="6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7"/>
        <v>-</v>
      </c>
      <c r="M182" s="425"/>
      <c r="N182" s="425"/>
      <c r="O182" s="160" t="str">
        <f t="shared" si="8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9"/>
        <v>OK</v>
      </c>
      <c r="AI182" s="22">
        <f t="shared" si="10"/>
        <v>0</v>
      </c>
      <c r="AJ182" s="22">
        <f t="shared" si="11"/>
        <v>0</v>
      </c>
      <c r="AK182" s="22">
        <f t="shared" si="12"/>
        <v>0</v>
      </c>
      <c r="AL182" s="22">
        <f t="shared" si="13"/>
        <v>0</v>
      </c>
      <c r="AM182" s="22">
        <f t="shared" si="14"/>
        <v>0</v>
      </c>
      <c r="AN182" s="22">
        <f t="shared" si="15"/>
        <v>0</v>
      </c>
      <c r="AO182" s="418" t="b">
        <f t="shared" si="16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17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18"/>
        <v>0</v>
      </c>
      <c r="AW182" s="67">
        <f t="shared" si="19"/>
        <v>0</v>
      </c>
      <c r="AX182" s="397">
        <f t="shared" si="20"/>
        <v>0</v>
      </c>
      <c r="AY182" s="32"/>
      <c r="AZ182" s="32"/>
      <c r="BA182" s="423" t="str">
        <f t="shared" si="21"/>
        <v xml:space="preserve"> </v>
      </c>
    </row>
    <row r="183" spans="1:53" s="339" customFormat="1" ht="15" x14ac:dyDescent="0.2">
      <c r="A183" s="32"/>
      <c r="B183" s="32"/>
      <c r="C183" s="410">
        <f t="shared" si="22"/>
        <v>162</v>
      </c>
      <c r="D183" s="424"/>
      <c r="E183" s="424"/>
      <c r="F183" s="424"/>
      <c r="G183" s="410"/>
      <c r="H183" s="410"/>
      <c r="I183" s="413" t="str">
        <f t="shared" si="6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7"/>
        <v>-</v>
      </c>
      <c r="M183" s="425"/>
      <c r="N183" s="425"/>
      <c r="O183" s="160" t="str">
        <f t="shared" si="8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9"/>
        <v>OK</v>
      </c>
      <c r="AI183" s="22">
        <f t="shared" si="10"/>
        <v>0</v>
      </c>
      <c r="AJ183" s="22">
        <f t="shared" si="11"/>
        <v>0</v>
      </c>
      <c r="AK183" s="22">
        <f t="shared" si="12"/>
        <v>0</v>
      </c>
      <c r="AL183" s="22">
        <f t="shared" si="13"/>
        <v>0</v>
      </c>
      <c r="AM183" s="22">
        <f t="shared" si="14"/>
        <v>0</v>
      </c>
      <c r="AN183" s="22">
        <f t="shared" si="15"/>
        <v>0</v>
      </c>
      <c r="AO183" s="418" t="b">
        <f t="shared" si="16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17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18"/>
        <v>0</v>
      </c>
      <c r="AW183" s="67">
        <f t="shared" si="19"/>
        <v>0</v>
      </c>
      <c r="AX183" s="397">
        <f t="shared" si="20"/>
        <v>0</v>
      </c>
      <c r="AY183" s="32"/>
      <c r="AZ183" s="32"/>
      <c r="BA183" s="423" t="str">
        <f t="shared" si="21"/>
        <v xml:space="preserve"> </v>
      </c>
    </row>
    <row r="184" spans="1:53" s="339" customFormat="1" ht="15" x14ac:dyDescent="0.2">
      <c r="A184" s="32"/>
      <c r="B184" s="32"/>
      <c r="C184" s="410">
        <f t="shared" si="22"/>
        <v>163</v>
      </c>
      <c r="D184" s="424"/>
      <c r="E184" s="424"/>
      <c r="F184" s="424"/>
      <c r="G184" s="410"/>
      <c r="H184" s="410"/>
      <c r="I184" s="413" t="str">
        <f t="shared" si="6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7"/>
        <v>-</v>
      </c>
      <c r="M184" s="425"/>
      <c r="N184" s="425"/>
      <c r="O184" s="160" t="str">
        <f t="shared" si="8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9"/>
        <v>OK</v>
      </c>
      <c r="AI184" s="22">
        <f t="shared" si="10"/>
        <v>0</v>
      </c>
      <c r="AJ184" s="22">
        <f t="shared" si="11"/>
        <v>0</v>
      </c>
      <c r="AK184" s="22">
        <f t="shared" si="12"/>
        <v>0</v>
      </c>
      <c r="AL184" s="22">
        <f t="shared" si="13"/>
        <v>0</v>
      </c>
      <c r="AM184" s="22">
        <f t="shared" si="14"/>
        <v>0</v>
      </c>
      <c r="AN184" s="22">
        <f t="shared" si="15"/>
        <v>0</v>
      </c>
      <c r="AO184" s="418" t="b">
        <f t="shared" si="16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17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18"/>
        <v>0</v>
      </c>
      <c r="AW184" s="67">
        <f t="shared" si="19"/>
        <v>0</v>
      </c>
      <c r="AX184" s="397">
        <f t="shared" si="20"/>
        <v>0</v>
      </c>
      <c r="AY184" s="32"/>
      <c r="AZ184" s="32"/>
      <c r="BA184" s="423" t="str">
        <f t="shared" si="21"/>
        <v xml:space="preserve"> </v>
      </c>
    </row>
    <row r="185" spans="1:53" s="339" customFormat="1" ht="15" x14ac:dyDescent="0.2">
      <c r="A185" s="32"/>
      <c r="B185" s="32"/>
      <c r="C185" s="410">
        <f t="shared" si="22"/>
        <v>164</v>
      </c>
      <c r="D185" s="424"/>
      <c r="E185" s="424"/>
      <c r="F185" s="424"/>
      <c r="G185" s="410"/>
      <c r="H185" s="410"/>
      <c r="I185" s="413" t="str">
        <f t="shared" si="6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7"/>
        <v>-</v>
      </c>
      <c r="M185" s="425"/>
      <c r="N185" s="425"/>
      <c r="O185" s="160" t="str">
        <f t="shared" si="8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9"/>
        <v>OK</v>
      </c>
      <c r="AI185" s="22">
        <f t="shared" si="10"/>
        <v>0</v>
      </c>
      <c r="AJ185" s="22">
        <f t="shared" si="11"/>
        <v>0</v>
      </c>
      <c r="AK185" s="22">
        <f t="shared" si="12"/>
        <v>0</v>
      </c>
      <c r="AL185" s="22">
        <f t="shared" si="13"/>
        <v>0</v>
      </c>
      <c r="AM185" s="22">
        <f t="shared" si="14"/>
        <v>0</v>
      </c>
      <c r="AN185" s="22">
        <f t="shared" si="15"/>
        <v>0</v>
      </c>
      <c r="AO185" s="418" t="b">
        <f t="shared" si="16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17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18"/>
        <v>0</v>
      </c>
      <c r="AW185" s="67">
        <f t="shared" si="19"/>
        <v>0</v>
      </c>
      <c r="AX185" s="397">
        <f t="shared" si="20"/>
        <v>0</v>
      </c>
      <c r="AY185" s="32"/>
      <c r="AZ185" s="32"/>
      <c r="BA185" s="423" t="str">
        <f t="shared" si="21"/>
        <v xml:space="preserve"> </v>
      </c>
    </row>
    <row r="186" spans="1:53" s="339" customFormat="1" ht="15" x14ac:dyDescent="0.2">
      <c r="A186" s="32"/>
      <c r="B186" s="32"/>
      <c r="C186" s="410">
        <f t="shared" si="22"/>
        <v>165</v>
      </c>
      <c r="D186" s="424"/>
      <c r="E186" s="424"/>
      <c r="F186" s="424"/>
      <c r="G186" s="410"/>
      <c r="H186" s="410"/>
      <c r="I186" s="413" t="str">
        <f t="shared" si="6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7"/>
        <v>-</v>
      </c>
      <c r="M186" s="425"/>
      <c r="N186" s="425"/>
      <c r="O186" s="160" t="str">
        <f t="shared" si="8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9"/>
        <v>OK</v>
      </c>
      <c r="AI186" s="22">
        <f t="shared" si="10"/>
        <v>0</v>
      </c>
      <c r="AJ186" s="22">
        <f t="shared" si="11"/>
        <v>0</v>
      </c>
      <c r="AK186" s="22">
        <f t="shared" si="12"/>
        <v>0</v>
      </c>
      <c r="AL186" s="22">
        <f t="shared" si="13"/>
        <v>0</v>
      </c>
      <c r="AM186" s="22">
        <f t="shared" si="14"/>
        <v>0</v>
      </c>
      <c r="AN186" s="22">
        <f t="shared" si="15"/>
        <v>0</v>
      </c>
      <c r="AO186" s="418" t="b">
        <f t="shared" si="16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17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18"/>
        <v>0</v>
      </c>
      <c r="AW186" s="67">
        <f t="shared" si="19"/>
        <v>0</v>
      </c>
      <c r="AX186" s="397">
        <f t="shared" si="20"/>
        <v>0</v>
      </c>
      <c r="AY186" s="32"/>
      <c r="AZ186" s="32"/>
      <c r="BA186" s="423" t="str">
        <f t="shared" si="21"/>
        <v xml:space="preserve"> </v>
      </c>
    </row>
    <row r="187" spans="1:53" s="339" customFormat="1" ht="15" x14ac:dyDescent="0.2">
      <c r="A187" s="32"/>
      <c r="B187" s="32"/>
      <c r="C187" s="410">
        <f t="shared" si="22"/>
        <v>166</v>
      </c>
      <c r="D187" s="424"/>
      <c r="E187" s="424"/>
      <c r="F187" s="424"/>
      <c r="G187" s="410"/>
      <c r="H187" s="410"/>
      <c r="I187" s="413" t="str">
        <f t="shared" si="6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7"/>
        <v>-</v>
      </c>
      <c r="M187" s="425"/>
      <c r="N187" s="425"/>
      <c r="O187" s="160" t="str">
        <f t="shared" si="8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9"/>
        <v>OK</v>
      </c>
      <c r="AI187" s="22">
        <f t="shared" si="10"/>
        <v>0</v>
      </c>
      <c r="AJ187" s="22">
        <f t="shared" si="11"/>
        <v>0</v>
      </c>
      <c r="AK187" s="22">
        <f t="shared" si="12"/>
        <v>0</v>
      </c>
      <c r="AL187" s="22">
        <f t="shared" si="13"/>
        <v>0</v>
      </c>
      <c r="AM187" s="22">
        <f t="shared" si="14"/>
        <v>0</v>
      </c>
      <c r="AN187" s="22">
        <f t="shared" si="15"/>
        <v>0</v>
      </c>
      <c r="AO187" s="418" t="b">
        <f t="shared" si="16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17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18"/>
        <v>0</v>
      </c>
      <c r="AW187" s="67">
        <f t="shared" si="19"/>
        <v>0</v>
      </c>
      <c r="AX187" s="397">
        <f t="shared" si="20"/>
        <v>0</v>
      </c>
      <c r="AY187" s="32"/>
      <c r="AZ187" s="32"/>
      <c r="BA187" s="423" t="str">
        <f t="shared" si="21"/>
        <v xml:space="preserve"> </v>
      </c>
    </row>
    <row r="188" spans="1:53" s="339" customFormat="1" ht="15" x14ac:dyDescent="0.2">
      <c r="A188" s="32"/>
      <c r="B188" s="32"/>
      <c r="C188" s="410">
        <f t="shared" si="22"/>
        <v>167</v>
      </c>
      <c r="D188" s="424"/>
      <c r="E188" s="424"/>
      <c r="F188" s="424"/>
      <c r="G188" s="410"/>
      <c r="H188" s="410"/>
      <c r="I188" s="413" t="str">
        <f t="shared" si="6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7"/>
        <v>-</v>
      </c>
      <c r="M188" s="425"/>
      <c r="N188" s="425"/>
      <c r="O188" s="160" t="str">
        <f t="shared" si="8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9"/>
        <v>OK</v>
      </c>
      <c r="AI188" s="22">
        <f t="shared" si="10"/>
        <v>0</v>
      </c>
      <c r="AJ188" s="22">
        <f t="shared" si="11"/>
        <v>0</v>
      </c>
      <c r="AK188" s="22">
        <f t="shared" si="12"/>
        <v>0</v>
      </c>
      <c r="AL188" s="22">
        <f t="shared" si="13"/>
        <v>0</v>
      </c>
      <c r="AM188" s="22">
        <f t="shared" si="14"/>
        <v>0</v>
      </c>
      <c r="AN188" s="22">
        <f t="shared" si="15"/>
        <v>0</v>
      </c>
      <c r="AO188" s="418" t="b">
        <f t="shared" si="16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17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18"/>
        <v>0</v>
      </c>
      <c r="AW188" s="67">
        <f t="shared" si="19"/>
        <v>0</v>
      </c>
      <c r="AX188" s="397">
        <f t="shared" si="20"/>
        <v>0</v>
      </c>
      <c r="AY188" s="32"/>
      <c r="AZ188" s="32"/>
      <c r="BA188" s="423" t="str">
        <f t="shared" si="21"/>
        <v xml:space="preserve"> </v>
      </c>
    </row>
    <row r="189" spans="1:53" s="339" customFormat="1" ht="15" x14ac:dyDescent="0.2">
      <c r="A189" s="32"/>
      <c r="B189" s="32"/>
      <c r="C189" s="410">
        <f t="shared" si="22"/>
        <v>168</v>
      </c>
      <c r="D189" s="424"/>
      <c r="E189" s="424"/>
      <c r="F189" s="424"/>
      <c r="G189" s="410"/>
      <c r="H189" s="410"/>
      <c r="I189" s="413" t="str">
        <f t="shared" si="6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7"/>
        <v>-</v>
      </c>
      <c r="M189" s="425"/>
      <c r="N189" s="425"/>
      <c r="O189" s="160" t="str">
        <f t="shared" si="8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9"/>
        <v>OK</v>
      </c>
      <c r="AI189" s="22">
        <f t="shared" si="10"/>
        <v>0</v>
      </c>
      <c r="AJ189" s="22">
        <f t="shared" si="11"/>
        <v>0</v>
      </c>
      <c r="AK189" s="22">
        <f t="shared" si="12"/>
        <v>0</v>
      </c>
      <c r="AL189" s="22">
        <f t="shared" si="13"/>
        <v>0</v>
      </c>
      <c r="AM189" s="22">
        <f t="shared" si="14"/>
        <v>0</v>
      </c>
      <c r="AN189" s="22">
        <f t="shared" si="15"/>
        <v>0</v>
      </c>
      <c r="AO189" s="418" t="b">
        <f t="shared" si="16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17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18"/>
        <v>0</v>
      </c>
      <c r="AW189" s="67">
        <f t="shared" si="19"/>
        <v>0</v>
      </c>
      <c r="AX189" s="397">
        <f t="shared" si="20"/>
        <v>0</v>
      </c>
      <c r="AY189" s="32"/>
      <c r="AZ189" s="32"/>
      <c r="BA189" s="423" t="str">
        <f t="shared" si="21"/>
        <v xml:space="preserve"> </v>
      </c>
    </row>
    <row r="190" spans="1:53" s="339" customFormat="1" ht="15" x14ac:dyDescent="0.2">
      <c r="A190" s="32"/>
      <c r="B190" s="32"/>
      <c r="C190" s="410">
        <f t="shared" si="22"/>
        <v>169</v>
      </c>
      <c r="D190" s="424"/>
      <c r="E190" s="424"/>
      <c r="F190" s="424"/>
      <c r="G190" s="410"/>
      <c r="H190" s="410"/>
      <c r="I190" s="413" t="str">
        <f t="shared" si="6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7"/>
        <v>-</v>
      </c>
      <c r="M190" s="425"/>
      <c r="N190" s="425"/>
      <c r="O190" s="160" t="str">
        <f t="shared" si="8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9"/>
        <v>OK</v>
      </c>
      <c r="AI190" s="22">
        <f t="shared" si="10"/>
        <v>0</v>
      </c>
      <c r="AJ190" s="22">
        <f t="shared" si="11"/>
        <v>0</v>
      </c>
      <c r="AK190" s="22">
        <f t="shared" si="12"/>
        <v>0</v>
      </c>
      <c r="AL190" s="22">
        <f t="shared" si="13"/>
        <v>0</v>
      </c>
      <c r="AM190" s="22">
        <f t="shared" si="14"/>
        <v>0</v>
      </c>
      <c r="AN190" s="22">
        <f t="shared" si="15"/>
        <v>0</v>
      </c>
      <c r="AO190" s="418" t="b">
        <f t="shared" si="16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17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18"/>
        <v>0</v>
      </c>
      <c r="AW190" s="67">
        <f t="shared" si="19"/>
        <v>0</v>
      </c>
      <c r="AX190" s="397">
        <f t="shared" si="20"/>
        <v>0</v>
      </c>
      <c r="AY190" s="32"/>
      <c r="AZ190" s="32"/>
      <c r="BA190" s="423" t="str">
        <f t="shared" si="21"/>
        <v xml:space="preserve"> </v>
      </c>
    </row>
    <row r="191" spans="1:53" s="339" customFormat="1" ht="15" x14ac:dyDescent="0.2">
      <c r="A191" s="32"/>
      <c r="B191" s="32"/>
      <c r="C191" s="410">
        <f t="shared" si="22"/>
        <v>170</v>
      </c>
      <c r="D191" s="424"/>
      <c r="E191" s="424"/>
      <c r="F191" s="424"/>
      <c r="G191" s="410"/>
      <c r="H191" s="410"/>
      <c r="I191" s="413" t="str">
        <f t="shared" si="6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7"/>
        <v>-</v>
      </c>
      <c r="M191" s="425"/>
      <c r="N191" s="425"/>
      <c r="O191" s="160" t="str">
        <f t="shared" si="8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9"/>
        <v>OK</v>
      </c>
      <c r="AI191" s="22">
        <f t="shared" si="10"/>
        <v>0</v>
      </c>
      <c r="AJ191" s="22">
        <f t="shared" si="11"/>
        <v>0</v>
      </c>
      <c r="AK191" s="22">
        <f t="shared" si="12"/>
        <v>0</v>
      </c>
      <c r="AL191" s="22">
        <f t="shared" si="13"/>
        <v>0</v>
      </c>
      <c r="AM191" s="22">
        <f t="shared" si="14"/>
        <v>0</v>
      </c>
      <c r="AN191" s="22">
        <f t="shared" si="15"/>
        <v>0</v>
      </c>
      <c r="AO191" s="418" t="b">
        <f t="shared" si="16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17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18"/>
        <v>0</v>
      </c>
      <c r="AW191" s="67">
        <f t="shared" si="19"/>
        <v>0</v>
      </c>
      <c r="AX191" s="397">
        <f t="shared" si="20"/>
        <v>0</v>
      </c>
      <c r="AY191" s="32"/>
      <c r="AZ191" s="32"/>
      <c r="BA191" s="423" t="str">
        <f t="shared" si="21"/>
        <v xml:space="preserve"> </v>
      </c>
    </row>
    <row r="192" spans="1:53" s="339" customFormat="1" ht="15" x14ac:dyDescent="0.2">
      <c r="A192" s="32"/>
      <c r="B192" s="32"/>
      <c r="C192" s="410">
        <f t="shared" si="22"/>
        <v>171</v>
      </c>
      <c r="D192" s="424"/>
      <c r="E192" s="424"/>
      <c r="F192" s="424"/>
      <c r="G192" s="410"/>
      <c r="H192" s="410"/>
      <c r="I192" s="413" t="str">
        <f t="shared" si="6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7"/>
        <v>-</v>
      </c>
      <c r="M192" s="425"/>
      <c r="N192" s="425"/>
      <c r="O192" s="160" t="str">
        <f t="shared" si="8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9"/>
        <v>OK</v>
      </c>
      <c r="AI192" s="22">
        <f t="shared" si="10"/>
        <v>0</v>
      </c>
      <c r="AJ192" s="22">
        <f t="shared" si="11"/>
        <v>0</v>
      </c>
      <c r="AK192" s="22">
        <f t="shared" si="12"/>
        <v>0</v>
      </c>
      <c r="AL192" s="22">
        <f t="shared" si="13"/>
        <v>0</v>
      </c>
      <c r="AM192" s="22">
        <f t="shared" si="14"/>
        <v>0</v>
      </c>
      <c r="AN192" s="22">
        <f t="shared" si="15"/>
        <v>0</v>
      </c>
      <c r="AO192" s="418" t="b">
        <f t="shared" si="16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17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18"/>
        <v>0</v>
      </c>
      <c r="AW192" s="67">
        <f t="shared" si="19"/>
        <v>0</v>
      </c>
      <c r="AX192" s="397">
        <f t="shared" si="20"/>
        <v>0</v>
      </c>
      <c r="AY192" s="32"/>
      <c r="AZ192" s="32"/>
      <c r="BA192" s="423" t="str">
        <f t="shared" si="21"/>
        <v xml:space="preserve"> </v>
      </c>
    </row>
    <row r="193" spans="1:53" s="339" customFormat="1" ht="15" x14ac:dyDescent="0.2">
      <c r="A193" s="32"/>
      <c r="B193" s="32"/>
      <c r="C193" s="410">
        <f t="shared" si="22"/>
        <v>172</v>
      </c>
      <c r="D193" s="424"/>
      <c r="E193" s="424"/>
      <c r="F193" s="424"/>
      <c r="G193" s="410"/>
      <c r="H193" s="410"/>
      <c r="I193" s="413" t="str">
        <f t="shared" si="6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7"/>
        <v>-</v>
      </c>
      <c r="M193" s="425"/>
      <c r="N193" s="425"/>
      <c r="O193" s="160" t="str">
        <f t="shared" si="8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9"/>
        <v>OK</v>
      </c>
      <c r="AI193" s="22">
        <f t="shared" si="10"/>
        <v>0</v>
      </c>
      <c r="AJ193" s="22">
        <f t="shared" si="11"/>
        <v>0</v>
      </c>
      <c r="AK193" s="22">
        <f t="shared" si="12"/>
        <v>0</v>
      </c>
      <c r="AL193" s="22">
        <f t="shared" si="13"/>
        <v>0</v>
      </c>
      <c r="AM193" s="22">
        <f t="shared" si="14"/>
        <v>0</v>
      </c>
      <c r="AN193" s="22">
        <f t="shared" si="15"/>
        <v>0</v>
      </c>
      <c r="AO193" s="418" t="b">
        <f t="shared" si="16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17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18"/>
        <v>0</v>
      </c>
      <c r="AW193" s="67">
        <f t="shared" si="19"/>
        <v>0</v>
      </c>
      <c r="AX193" s="397">
        <f t="shared" si="20"/>
        <v>0</v>
      </c>
      <c r="AY193" s="32"/>
      <c r="AZ193" s="32"/>
      <c r="BA193" s="423" t="str">
        <f t="shared" si="21"/>
        <v xml:space="preserve"> </v>
      </c>
    </row>
    <row r="194" spans="1:53" s="339" customFormat="1" ht="15" x14ac:dyDescent="0.2">
      <c r="A194" s="32"/>
      <c r="B194" s="32"/>
      <c r="C194" s="410">
        <f t="shared" si="22"/>
        <v>173</v>
      </c>
      <c r="D194" s="424"/>
      <c r="E194" s="424"/>
      <c r="F194" s="424"/>
      <c r="G194" s="410"/>
      <c r="H194" s="410"/>
      <c r="I194" s="413" t="str">
        <f t="shared" si="6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7"/>
        <v>-</v>
      </c>
      <c r="M194" s="425"/>
      <c r="N194" s="425"/>
      <c r="O194" s="160" t="str">
        <f t="shared" si="8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9"/>
        <v>OK</v>
      </c>
      <c r="AI194" s="22">
        <f t="shared" si="10"/>
        <v>0</v>
      </c>
      <c r="AJ194" s="22">
        <f t="shared" si="11"/>
        <v>0</v>
      </c>
      <c r="AK194" s="22">
        <f t="shared" si="12"/>
        <v>0</v>
      </c>
      <c r="AL194" s="22">
        <f t="shared" si="13"/>
        <v>0</v>
      </c>
      <c r="AM194" s="22">
        <f t="shared" si="14"/>
        <v>0</v>
      </c>
      <c r="AN194" s="22">
        <f t="shared" si="15"/>
        <v>0</v>
      </c>
      <c r="AO194" s="418" t="b">
        <f t="shared" si="16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17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18"/>
        <v>0</v>
      </c>
      <c r="AW194" s="67">
        <f t="shared" si="19"/>
        <v>0</v>
      </c>
      <c r="AX194" s="397">
        <f t="shared" si="20"/>
        <v>0</v>
      </c>
      <c r="AY194" s="32"/>
      <c r="AZ194" s="32"/>
      <c r="BA194" s="423" t="str">
        <f t="shared" si="21"/>
        <v xml:space="preserve"> </v>
      </c>
    </row>
    <row r="195" spans="1:53" s="339" customFormat="1" ht="15" x14ac:dyDescent="0.2">
      <c r="A195" s="32"/>
      <c r="B195" s="32"/>
      <c r="C195" s="410">
        <f t="shared" si="22"/>
        <v>174</v>
      </c>
      <c r="D195" s="424"/>
      <c r="E195" s="424"/>
      <c r="F195" s="424"/>
      <c r="G195" s="410"/>
      <c r="H195" s="410"/>
      <c r="I195" s="413" t="str">
        <f t="shared" si="6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7"/>
        <v>-</v>
      </c>
      <c r="M195" s="425"/>
      <c r="N195" s="425"/>
      <c r="O195" s="160" t="str">
        <f t="shared" si="8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9"/>
        <v>OK</v>
      </c>
      <c r="AI195" s="22">
        <f t="shared" si="10"/>
        <v>0</v>
      </c>
      <c r="AJ195" s="22">
        <f t="shared" si="11"/>
        <v>0</v>
      </c>
      <c r="AK195" s="22">
        <f t="shared" si="12"/>
        <v>0</v>
      </c>
      <c r="AL195" s="22">
        <f t="shared" si="13"/>
        <v>0</v>
      </c>
      <c r="AM195" s="22">
        <f t="shared" si="14"/>
        <v>0</v>
      </c>
      <c r="AN195" s="22">
        <f t="shared" si="15"/>
        <v>0</v>
      </c>
      <c r="AO195" s="418" t="b">
        <f t="shared" si="16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17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18"/>
        <v>0</v>
      </c>
      <c r="AW195" s="67">
        <f t="shared" si="19"/>
        <v>0</v>
      </c>
      <c r="AX195" s="397">
        <f t="shared" si="20"/>
        <v>0</v>
      </c>
      <c r="AY195" s="32"/>
      <c r="AZ195" s="32"/>
      <c r="BA195" s="423" t="str">
        <f t="shared" si="21"/>
        <v xml:space="preserve"> </v>
      </c>
    </row>
    <row r="196" spans="1:53" s="339" customFormat="1" ht="15" x14ac:dyDescent="0.2">
      <c r="A196" s="32"/>
      <c r="B196" s="32"/>
      <c r="C196" s="410">
        <f t="shared" si="22"/>
        <v>175</v>
      </c>
      <c r="D196" s="424"/>
      <c r="E196" s="424"/>
      <c r="F196" s="424"/>
      <c r="G196" s="410"/>
      <c r="H196" s="410"/>
      <c r="I196" s="413" t="str">
        <f t="shared" si="6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7"/>
        <v>-</v>
      </c>
      <c r="M196" s="425"/>
      <c r="N196" s="425"/>
      <c r="O196" s="160" t="str">
        <f t="shared" si="8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9"/>
        <v>OK</v>
      </c>
      <c r="AI196" s="22">
        <f t="shared" si="10"/>
        <v>0</v>
      </c>
      <c r="AJ196" s="22">
        <f t="shared" si="11"/>
        <v>0</v>
      </c>
      <c r="AK196" s="22">
        <f t="shared" si="12"/>
        <v>0</v>
      </c>
      <c r="AL196" s="22">
        <f t="shared" si="13"/>
        <v>0</v>
      </c>
      <c r="AM196" s="22">
        <f t="shared" si="14"/>
        <v>0</v>
      </c>
      <c r="AN196" s="22">
        <f t="shared" si="15"/>
        <v>0</v>
      </c>
      <c r="AO196" s="418" t="b">
        <f t="shared" si="16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17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18"/>
        <v>0</v>
      </c>
      <c r="AW196" s="67">
        <f t="shared" si="19"/>
        <v>0</v>
      </c>
      <c r="AX196" s="397">
        <f t="shared" si="20"/>
        <v>0</v>
      </c>
      <c r="AY196" s="32"/>
      <c r="AZ196" s="32"/>
      <c r="BA196" s="423" t="str">
        <f t="shared" si="21"/>
        <v xml:space="preserve"> </v>
      </c>
    </row>
    <row r="197" spans="1:53" s="339" customFormat="1" ht="15" x14ac:dyDescent="0.2">
      <c r="A197" s="32"/>
      <c r="B197" s="32"/>
      <c r="C197" s="410">
        <f t="shared" si="22"/>
        <v>176</v>
      </c>
      <c r="D197" s="424"/>
      <c r="E197" s="424"/>
      <c r="F197" s="424"/>
      <c r="G197" s="410"/>
      <c r="H197" s="410"/>
      <c r="I197" s="413" t="str">
        <f t="shared" si="6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7"/>
        <v>-</v>
      </c>
      <c r="M197" s="425"/>
      <c r="N197" s="425"/>
      <c r="O197" s="160" t="str">
        <f t="shared" si="8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9"/>
        <v>OK</v>
      </c>
      <c r="AI197" s="22">
        <f t="shared" si="10"/>
        <v>0</v>
      </c>
      <c r="AJ197" s="22">
        <f t="shared" si="11"/>
        <v>0</v>
      </c>
      <c r="AK197" s="22">
        <f t="shared" si="12"/>
        <v>0</v>
      </c>
      <c r="AL197" s="22">
        <f t="shared" si="13"/>
        <v>0</v>
      </c>
      <c r="AM197" s="22">
        <f t="shared" si="14"/>
        <v>0</v>
      </c>
      <c r="AN197" s="22">
        <f t="shared" si="15"/>
        <v>0</v>
      </c>
      <c r="AO197" s="418" t="b">
        <f t="shared" si="16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17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18"/>
        <v>0</v>
      </c>
      <c r="AW197" s="67">
        <f t="shared" si="19"/>
        <v>0</v>
      </c>
      <c r="AX197" s="397">
        <f t="shared" si="20"/>
        <v>0</v>
      </c>
      <c r="AY197" s="32"/>
      <c r="AZ197" s="32"/>
      <c r="BA197" s="423" t="str">
        <f t="shared" si="21"/>
        <v xml:space="preserve"> </v>
      </c>
    </row>
    <row r="198" spans="1:53" s="339" customFormat="1" ht="15" x14ac:dyDescent="0.2">
      <c r="A198" s="32"/>
      <c r="B198" s="32"/>
      <c r="C198" s="410">
        <f t="shared" si="22"/>
        <v>177</v>
      </c>
      <c r="D198" s="424"/>
      <c r="E198" s="424"/>
      <c r="F198" s="424"/>
      <c r="G198" s="410"/>
      <c r="H198" s="410"/>
      <c r="I198" s="413" t="str">
        <f t="shared" si="6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7"/>
        <v>-</v>
      </c>
      <c r="M198" s="425"/>
      <c r="N198" s="425"/>
      <c r="O198" s="160" t="str">
        <f t="shared" si="8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9"/>
        <v>OK</v>
      </c>
      <c r="AI198" s="22">
        <f t="shared" si="10"/>
        <v>0</v>
      </c>
      <c r="AJ198" s="22">
        <f t="shared" si="11"/>
        <v>0</v>
      </c>
      <c r="AK198" s="22">
        <f t="shared" si="12"/>
        <v>0</v>
      </c>
      <c r="AL198" s="22">
        <f t="shared" si="13"/>
        <v>0</v>
      </c>
      <c r="AM198" s="22">
        <f t="shared" si="14"/>
        <v>0</v>
      </c>
      <c r="AN198" s="22">
        <f t="shared" si="15"/>
        <v>0</v>
      </c>
      <c r="AO198" s="418" t="b">
        <f t="shared" si="16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17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18"/>
        <v>0</v>
      </c>
      <c r="AW198" s="67">
        <f t="shared" si="19"/>
        <v>0</v>
      </c>
      <c r="AX198" s="397">
        <f t="shared" si="20"/>
        <v>0</v>
      </c>
      <c r="AY198" s="32"/>
      <c r="AZ198" s="32"/>
      <c r="BA198" s="423" t="str">
        <f t="shared" si="21"/>
        <v xml:space="preserve"> </v>
      </c>
    </row>
    <row r="199" spans="1:53" s="339" customFormat="1" ht="15" x14ac:dyDescent="0.2">
      <c r="A199" s="32"/>
      <c r="B199" s="32"/>
      <c r="C199" s="410">
        <f t="shared" si="22"/>
        <v>178</v>
      </c>
      <c r="D199" s="424"/>
      <c r="E199" s="424"/>
      <c r="F199" s="424"/>
      <c r="G199" s="410"/>
      <c r="H199" s="410"/>
      <c r="I199" s="413" t="str">
        <f t="shared" si="6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7"/>
        <v>-</v>
      </c>
      <c r="M199" s="425"/>
      <c r="N199" s="425"/>
      <c r="O199" s="160" t="str">
        <f t="shared" si="8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9"/>
        <v>OK</v>
      </c>
      <c r="AI199" s="22">
        <f t="shared" si="10"/>
        <v>0</v>
      </c>
      <c r="AJ199" s="22">
        <f t="shared" si="11"/>
        <v>0</v>
      </c>
      <c r="AK199" s="22">
        <f t="shared" si="12"/>
        <v>0</v>
      </c>
      <c r="AL199" s="22">
        <f t="shared" si="13"/>
        <v>0</v>
      </c>
      <c r="AM199" s="22">
        <f t="shared" si="14"/>
        <v>0</v>
      </c>
      <c r="AN199" s="22">
        <f t="shared" si="15"/>
        <v>0</v>
      </c>
      <c r="AO199" s="418" t="b">
        <f t="shared" si="16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17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18"/>
        <v>0</v>
      </c>
      <c r="AW199" s="67">
        <f t="shared" si="19"/>
        <v>0</v>
      </c>
      <c r="AX199" s="397">
        <f t="shared" si="20"/>
        <v>0</v>
      </c>
      <c r="AY199" s="32"/>
      <c r="AZ199" s="32"/>
      <c r="BA199" s="423" t="str">
        <f t="shared" si="21"/>
        <v xml:space="preserve"> </v>
      </c>
    </row>
    <row r="200" spans="1:53" s="339" customFormat="1" ht="15" x14ac:dyDescent="0.2">
      <c r="A200" s="32"/>
      <c r="B200" s="32"/>
      <c r="C200" s="410">
        <f t="shared" si="22"/>
        <v>179</v>
      </c>
      <c r="D200" s="424"/>
      <c r="E200" s="424"/>
      <c r="F200" s="424"/>
      <c r="G200" s="410"/>
      <c r="H200" s="410"/>
      <c r="I200" s="413" t="str">
        <f t="shared" si="6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7"/>
        <v>-</v>
      </c>
      <c r="M200" s="425"/>
      <c r="N200" s="425"/>
      <c r="O200" s="160" t="str">
        <f t="shared" si="8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9"/>
        <v>OK</v>
      </c>
      <c r="AI200" s="22">
        <f t="shared" si="10"/>
        <v>0</v>
      </c>
      <c r="AJ200" s="22">
        <f t="shared" si="11"/>
        <v>0</v>
      </c>
      <c r="AK200" s="22">
        <f t="shared" si="12"/>
        <v>0</v>
      </c>
      <c r="AL200" s="22">
        <f t="shared" si="13"/>
        <v>0</v>
      </c>
      <c r="AM200" s="22">
        <f t="shared" si="14"/>
        <v>0</v>
      </c>
      <c r="AN200" s="22">
        <f t="shared" si="15"/>
        <v>0</v>
      </c>
      <c r="AO200" s="418" t="b">
        <f t="shared" si="16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17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18"/>
        <v>0</v>
      </c>
      <c r="AW200" s="67">
        <f t="shared" si="19"/>
        <v>0</v>
      </c>
      <c r="AX200" s="397">
        <f t="shared" si="20"/>
        <v>0</v>
      </c>
      <c r="AY200" s="32"/>
      <c r="AZ200" s="32"/>
      <c r="BA200" s="423" t="str">
        <f t="shared" si="21"/>
        <v xml:space="preserve"> </v>
      </c>
    </row>
    <row r="201" spans="1:53" s="339" customFormat="1" ht="15" x14ac:dyDescent="0.2">
      <c r="A201" s="32"/>
      <c r="B201" s="32"/>
      <c r="C201" s="410">
        <f t="shared" si="22"/>
        <v>180</v>
      </c>
      <c r="D201" s="424"/>
      <c r="E201" s="424"/>
      <c r="F201" s="424"/>
      <c r="G201" s="410"/>
      <c r="H201" s="410"/>
      <c r="I201" s="413" t="str">
        <f t="shared" si="6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7"/>
        <v>-</v>
      </c>
      <c r="M201" s="425"/>
      <c r="N201" s="425"/>
      <c r="O201" s="160" t="str">
        <f t="shared" si="8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9"/>
        <v>OK</v>
      </c>
      <c r="AI201" s="22">
        <f t="shared" si="10"/>
        <v>0</v>
      </c>
      <c r="AJ201" s="22">
        <f t="shared" si="11"/>
        <v>0</v>
      </c>
      <c r="AK201" s="22">
        <f t="shared" si="12"/>
        <v>0</v>
      </c>
      <c r="AL201" s="22">
        <f t="shared" si="13"/>
        <v>0</v>
      </c>
      <c r="AM201" s="22">
        <f t="shared" si="14"/>
        <v>0</v>
      </c>
      <c r="AN201" s="22">
        <f t="shared" si="15"/>
        <v>0</v>
      </c>
      <c r="AO201" s="418" t="b">
        <f t="shared" si="16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17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18"/>
        <v>0</v>
      </c>
      <c r="AW201" s="67">
        <f t="shared" si="19"/>
        <v>0</v>
      </c>
      <c r="AX201" s="397">
        <f t="shared" si="20"/>
        <v>0</v>
      </c>
      <c r="AY201" s="32"/>
      <c r="AZ201" s="32"/>
      <c r="BA201" s="423" t="str">
        <f t="shared" si="21"/>
        <v xml:space="preserve"> </v>
      </c>
    </row>
    <row r="202" spans="1:53" s="339" customFormat="1" ht="15" x14ac:dyDescent="0.2">
      <c r="A202" s="32"/>
      <c r="B202" s="32"/>
      <c r="C202" s="410">
        <f t="shared" si="22"/>
        <v>181</v>
      </c>
      <c r="D202" s="424"/>
      <c r="E202" s="424"/>
      <c r="F202" s="424"/>
      <c r="G202" s="410"/>
      <c r="H202" s="410"/>
      <c r="I202" s="413" t="str">
        <f t="shared" si="6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7"/>
        <v>-</v>
      </c>
      <c r="M202" s="425"/>
      <c r="N202" s="425"/>
      <c r="O202" s="160" t="str">
        <f t="shared" si="8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9"/>
        <v>OK</v>
      </c>
      <c r="AI202" s="22">
        <f t="shared" si="10"/>
        <v>0</v>
      </c>
      <c r="AJ202" s="22">
        <f t="shared" si="11"/>
        <v>0</v>
      </c>
      <c r="AK202" s="22">
        <f t="shared" si="12"/>
        <v>0</v>
      </c>
      <c r="AL202" s="22">
        <f t="shared" si="13"/>
        <v>0</v>
      </c>
      <c r="AM202" s="22">
        <f t="shared" si="14"/>
        <v>0</v>
      </c>
      <c r="AN202" s="22">
        <f t="shared" si="15"/>
        <v>0</v>
      </c>
      <c r="AO202" s="418" t="b">
        <f t="shared" si="16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17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18"/>
        <v>0</v>
      </c>
      <c r="AW202" s="67">
        <f t="shared" si="19"/>
        <v>0</v>
      </c>
      <c r="AX202" s="397">
        <f t="shared" si="20"/>
        <v>0</v>
      </c>
      <c r="AY202" s="32"/>
      <c r="AZ202" s="32"/>
      <c r="BA202" s="423" t="str">
        <f t="shared" si="21"/>
        <v xml:space="preserve"> </v>
      </c>
    </row>
    <row r="203" spans="1:53" s="339" customFormat="1" ht="15" x14ac:dyDescent="0.2">
      <c r="A203" s="32"/>
      <c r="B203" s="32"/>
      <c r="C203" s="410">
        <f t="shared" si="22"/>
        <v>182</v>
      </c>
      <c r="D203" s="424"/>
      <c r="E203" s="424"/>
      <c r="F203" s="424"/>
      <c r="G203" s="410"/>
      <c r="H203" s="410"/>
      <c r="I203" s="413" t="str">
        <f t="shared" si="6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7"/>
        <v>-</v>
      </c>
      <c r="M203" s="425"/>
      <c r="N203" s="425"/>
      <c r="O203" s="160" t="str">
        <f t="shared" si="8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9"/>
        <v>OK</v>
      </c>
      <c r="AI203" s="22">
        <f t="shared" si="10"/>
        <v>0</v>
      </c>
      <c r="AJ203" s="22">
        <f t="shared" si="11"/>
        <v>0</v>
      </c>
      <c r="AK203" s="22">
        <f t="shared" si="12"/>
        <v>0</v>
      </c>
      <c r="AL203" s="22">
        <f t="shared" si="13"/>
        <v>0</v>
      </c>
      <c r="AM203" s="22">
        <f t="shared" si="14"/>
        <v>0</v>
      </c>
      <c r="AN203" s="22">
        <f t="shared" si="15"/>
        <v>0</v>
      </c>
      <c r="AO203" s="418" t="b">
        <f t="shared" si="16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17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18"/>
        <v>0</v>
      </c>
      <c r="AW203" s="67">
        <f t="shared" si="19"/>
        <v>0</v>
      </c>
      <c r="AX203" s="397">
        <f t="shared" si="20"/>
        <v>0</v>
      </c>
      <c r="AY203" s="32"/>
      <c r="AZ203" s="32"/>
      <c r="BA203" s="423" t="str">
        <f t="shared" si="21"/>
        <v xml:space="preserve"> </v>
      </c>
    </row>
    <row r="204" spans="1:53" s="339" customFormat="1" ht="15" x14ac:dyDescent="0.2">
      <c r="A204" s="32"/>
      <c r="B204" s="32"/>
      <c r="C204" s="410">
        <f t="shared" si="22"/>
        <v>183</v>
      </c>
      <c r="D204" s="424"/>
      <c r="E204" s="424"/>
      <c r="F204" s="424"/>
      <c r="G204" s="410"/>
      <c r="H204" s="410"/>
      <c r="I204" s="413" t="str">
        <f t="shared" si="6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7"/>
        <v>-</v>
      </c>
      <c r="M204" s="425"/>
      <c r="N204" s="425"/>
      <c r="O204" s="160" t="str">
        <f t="shared" si="8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9"/>
        <v>OK</v>
      </c>
      <c r="AI204" s="22">
        <f t="shared" si="10"/>
        <v>0</v>
      </c>
      <c r="AJ204" s="22">
        <f t="shared" si="11"/>
        <v>0</v>
      </c>
      <c r="AK204" s="22">
        <f t="shared" si="12"/>
        <v>0</v>
      </c>
      <c r="AL204" s="22">
        <f t="shared" si="13"/>
        <v>0</v>
      </c>
      <c r="AM204" s="22">
        <f t="shared" si="14"/>
        <v>0</v>
      </c>
      <c r="AN204" s="22">
        <f t="shared" si="15"/>
        <v>0</v>
      </c>
      <c r="AO204" s="418" t="b">
        <f t="shared" si="16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17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18"/>
        <v>0</v>
      </c>
      <c r="AW204" s="67">
        <f t="shared" si="19"/>
        <v>0</v>
      </c>
      <c r="AX204" s="397">
        <f t="shared" si="20"/>
        <v>0</v>
      </c>
      <c r="AY204" s="32"/>
      <c r="AZ204" s="32"/>
      <c r="BA204" s="423" t="str">
        <f t="shared" si="21"/>
        <v xml:space="preserve"> </v>
      </c>
    </row>
    <row r="205" spans="1:53" s="339" customFormat="1" ht="15" x14ac:dyDescent="0.2">
      <c r="A205" s="32"/>
      <c r="B205" s="32"/>
      <c r="C205" s="410">
        <f t="shared" si="22"/>
        <v>184</v>
      </c>
      <c r="D205" s="424"/>
      <c r="E205" s="424"/>
      <c r="F205" s="424"/>
      <c r="G205" s="410"/>
      <c r="H205" s="410"/>
      <c r="I205" s="413" t="str">
        <f t="shared" si="6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7"/>
        <v>-</v>
      </c>
      <c r="M205" s="425"/>
      <c r="N205" s="425"/>
      <c r="O205" s="160" t="str">
        <f t="shared" si="8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9"/>
        <v>OK</v>
      </c>
      <c r="AI205" s="22">
        <f t="shared" si="10"/>
        <v>0</v>
      </c>
      <c r="AJ205" s="22">
        <f t="shared" si="11"/>
        <v>0</v>
      </c>
      <c r="AK205" s="22">
        <f t="shared" si="12"/>
        <v>0</v>
      </c>
      <c r="AL205" s="22">
        <f t="shared" si="13"/>
        <v>0</v>
      </c>
      <c r="AM205" s="22">
        <f t="shared" si="14"/>
        <v>0</v>
      </c>
      <c r="AN205" s="22">
        <f t="shared" si="15"/>
        <v>0</v>
      </c>
      <c r="AO205" s="418" t="b">
        <f t="shared" si="16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17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18"/>
        <v>0</v>
      </c>
      <c r="AW205" s="67">
        <f t="shared" si="19"/>
        <v>0</v>
      </c>
      <c r="AX205" s="397">
        <f t="shared" si="20"/>
        <v>0</v>
      </c>
      <c r="AY205" s="32"/>
      <c r="AZ205" s="32"/>
      <c r="BA205" s="423" t="str">
        <f t="shared" si="21"/>
        <v xml:space="preserve"> </v>
      </c>
    </row>
    <row r="206" spans="1:53" s="339" customFormat="1" ht="15" x14ac:dyDescent="0.2">
      <c r="A206" s="32"/>
      <c r="B206" s="32"/>
      <c r="C206" s="410">
        <f t="shared" si="22"/>
        <v>185</v>
      </c>
      <c r="D206" s="424"/>
      <c r="E206" s="424"/>
      <c r="F206" s="424"/>
      <c r="G206" s="410"/>
      <c r="H206" s="410"/>
      <c r="I206" s="413" t="str">
        <f t="shared" si="6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7"/>
        <v>-</v>
      </c>
      <c r="M206" s="425"/>
      <c r="N206" s="425"/>
      <c r="O206" s="160" t="str">
        <f t="shared" si="8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9"/>
        <v>OK</v>
      </c>
      <c r="AI206" s="22">
        <f t="shared" si="10"/>
        <v>0</v>
      </c>
      <c r="AJ206" s="22">
        <f t="shared" si="11"/>
        <v>0</v>
      </c>
      <c r="AK206" s="22">
        <f t="shared" si="12"/>
        <v>0</v>
      </c>
      <c r="AL206" s="22">
        <f t="shared" si="13"/>
        <v>0</v>
      </c>
      <c r="AM206" s="22">
        <f t="shared" si="14"/>
        <v>0</v>
      </c>
      <c r="AN206" s="22">
        <f t="shared" si="15"/>
        <v>0</v>
      </c>
      <c r="AO206" s="418" t="b">
        <f t="shared" si="16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17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18"/>
        <v>0</v>
      </c>
      <c r="AW206" s="67">
        <f t="shared" si="19"/>
        <v>0</v>
      </c>
      <c r="AX206" s="397">
        <f t="shared" si="20"/>
        <v>0</v>
      </c>
      <c r="AY206" s="32"/>
      <c r="AZ206" s="32"/>
      <c r="BA206" s="423" t="str">
        <f t="shared" si="21"/>
        <v xml:space="preserve"> </v>
      </c>
    </row>
    <row r="207" spans="1:53" s="339" customFormat="1" ht="15" x14ac:dyDescent="0.2">
      <c r="A207" s="32"/>
      <c r="B207" s="32"/>
      <c r="C207" s="410">
        <f t="shared" si="22"/>
        <v>186</v>
      </c>
      <c r="D207" s="424"/>
      <c r="E207" s="424"/>
      <c r="F207" s="424"/>
      <c r="G207" s="410"/>
      <c r="H207" s="410"/>
      <c r="I207" s="413" t="str">
        <f t="shared" si="6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7"/>
        <v>-</v>
      </c>
      <c r="M207" s="425"/>
      <c r="N207" s="425"/>
      <c r="O207" s="160" t="str">
        <f t="shared" si="8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9"/>
        <v>OK</v>
      </c>
      <c r="AI207" s="22">
        <f t="shared" si="10"/>
        <v>0</v>
      </c>
      <c r="AJ207" s="22">
        <f t="shared" si="11"/>
        <v>0</v>
      </c>
      <c r="AK207" s="22">
        <f t="shared" si="12"/>
        <v>0</v>
      </c>
      <c r="AL207" s="22">
        <f t="shared" si="13"/>
        <v>0</v>
      </c>
      <c r="AM207" s="22">
        <f t="shared" si="14"/>
        <v>0</v>
      </c>
      <c r="AN207" s="22">
        <f t="shared" si="15"/>
        <v>0</v>
      </c>
      <c r="AO207" s="418" t="b">
        <f t="shared" si="16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17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18"/>
        <v>0</v>
      </c>
      <c r="AW207" s="67">
        <f t="shared" si="19"/>
        <v>0</v>
      </c>
      <c r="AX207" s="397">
        <f t="shared" si="20"/>
        <v>0</v>
      </c>
      <c r="AY207" s="32"/>
      <c r="AZ207" s="32"/>
      <c r="BA207" s="423" t="str">
        <f t="shared" si="21"/>
        <v xml:space="preserve"> </v>
      </c>
    </row>
    <row r="208" spans="1:53" s="339" customFormat="1" ht="15" x14ac:dyDescent="0.2">
      <c r="A208" s="32"/>
      <c r="B208" s="32"/>
      <c r="C208" s="410">
        <f t="shared" si="22"/>
        <v>187</v>
      </c>
      <c r="D208" s="424"/>
      <c r="E208" s="424"/>
      <c r="F208" s="424"/>
      <c r="G208" s="410"/>
      <c r="H208" s="410"/>
      <c r="I208" s="413" t="str">
        <f t="shared" si="6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7"/>
        <v>-</v>
      </c>
      <c r="M208" s="425"/>
      <c r="N208" s="425"/>
      <c r="O208" s="160" t="str">
        <f t="shared" si="8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9"/>
        <v>OK</v>
      </c>
      <c r="AI208" s="22">
        <f t="shared" si="10"/>
        <v>0</v>
      </c>
      <c r="AJ208" s="22">
        <f t="shared" si="11"/>
        <v>0</v>
      </c>
      <c r="AK208" s="22">
        <f t="shared" si="12"/>
        <v>0</v>
      </c>
      <c r="AL208" s="22">
        <f t="shared" si="13"/>
        <v>0</v>
      </c>
      <c r="AM208" s="22">
        <f t="shared" si="14"/>
        <v>0</v>
      </c>
      <c r="AN208" s="22">
        <f t="shared" si="15"/>
        <v>0</v>
      </c>
      <c r="AO208" s="418" t="b">
        <f t="shared" si="16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17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18"/>
        <v>0</v>
      </c>
      <c r="AW208" s="67">
        <f t="shared" si="19"/>
        <v>0</v>
      </c>
      <c r="AX208" s="397">
        <f t="shared" si="20"/>
        <v>0</v>
      </c>
      <c r="AY208" s="32"/>
      <c r="AZ208" s="32"/>
      <c r="BA208" s="423" t="str">
        <f t="shared" si="21"/>
        <v xml:space="preserve"> </v>
      </c>
    </row>
    <row r="209" spans="1:53" s="339" customFormat="1" ht="15" x14ac:dyDescent="0.2">
      <c r="A209" s="32"/>
      <c r="B209" s="32"/>
      <c r="C209" s="410">
        <f t="shared" si="22"/>
        <v>188</v>
      </c>
      <c r="D209" s="424"/>
      <c r="E209" s="424"/>
      <c r="F209" s="424"/>
      <c r="G209" s="410"/>
      <c r="H209" s="410"/>
      <c r="I209" s="413" t="str">
        <f t="shared" ref="I209:I272" si="71">IF(K209="s",A209*B209,"-")</f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ref="L209:L272" si="72">IF(K209="s",AT209,AP209)</f>
        <v>-</v>
      </c>
      <c r="M209" s="425"/>
      <c r="N209" s="425"/>
      <c r="O209" s="160" t="str">
        <f t="shared" ref="O209:O272" si="73">IF(K209="S",IF(D209&lt;E209,E209,D209),"-")</f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ref="AH209:AH272" si="74">IF(F209&gt;(A209*12),"error","OK")</f>
        <v>OK</v>
      </c>
      <c r="AI209" s="22">
        <f t="shared" ref="AI209:AI272" si="75">IF(O209="-",0,IF(O209&gt;7.999,1,0))</f>
        <v>0</v>
      </c>
      <c r="AJ209" s="22">
        <f t="shared" ref="AJ209:AJ272" si="76">IF(O209&lt;8,IF(O209&gt;3.999,1,0),0)</f>
        <v>0</v>
      </c>
      <c r="AK209" s="22">
        <f t="shared" ref="AK209:AK272" si="77">IF(O209&lt;4,IF(O209&gt;0,1,0),0)</f>
        <v>0</v>
      </c>
      <c r="AL209" s="22">
        <f t="shared" ref="AL209:AL272" si="78">IF(K209="S",1,0)</f>
        <v>0</v>
      </c>
      <c r="AM209" s="22">
        <f t="shared" ref="AM209:AM272" si="79">IF(K209="C",1,0)</f>
        <v>0</v>
      </c>
      <c r="AN209" s="22">
        <f t="shared" ref="AN209:AN272" si="80">IF(K209="c",F209/12,0)</f>
        <v>0</v>
      </c>
      <c r="AO209" s="418" t="b">
        <f t="shared" ref="AO209:AO272" si="81">IF(K209="s",IF(A209&gt;B209,A209,B209))</f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ref="AR209:AR272" si="82">IF(K209="s",J209,"-")</f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18"/>
        <v>0</v>
      </c>
      <c r="AW209" s="67">
        <f t="shared" si="19"/>
        <v>0</v>
      </c>
      <c r="AX209" s="397">
        <f t="shared" si="20"/>
        <v>0</v>
      </c>
      <c r="AY209" s="32"/>
      <c r="AZ209" s="32"/>
      <c r="BA209" s="423" t="str">
        <f t="shared" si="21"/>
        <v xml:space="preserve"> </v>
      </c>
    </row>
    <row r="210" spans="1:53" s="339" customFormat="1" ht="15" x14ac:dyDescent="0.2">
      <c r="A210" s="32"/>
      <c r="B210" s="32"/>
      <c r="C210" s="410">
        <f t="shared" si="22"/>
        <v>189</v>
      </c>
      <c r="D210" s="424"/>
      <c r="E210" s="424"/>
      <c r="F210" s="424"/>
      <c r="G210" s="410"/>
      <c r="H210" s="410"/>
      <c r="I210" s="413" t="str">
        <f t="shared" si="71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72"/>
        <v>-</v>
      </c>
      <c r="M210" s="425"/>
      <c r="N210" s="425"/>
      <c r="O210" s="160" t="str">
        <f t="shared" si="73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74"/>
        <v>OK</v>
      </c>
      <c r="AI210" s="22">
        <f t="shared" si="75"/>
        <v>0</v>
      </c>
      <c r="AJ210" s="22">
        <f t="shared" si="76"/>
        <v>0</v>
      </c>
      <c r="AK210" s="22">
        <f t="shared" si="77"/>
        <v>0</v>
      </c>
      <c r="AL210" s="22">
        <f t="shared" si="78"/>
        <v>0</v>
      </c>
      <c r="AM210" s="22">
        <f t="shared" si="79"/>
        <v>0</v>
      </c>
      <c r="AN210" s="22">
        <f t="shared" si="80"/>
        <v>0</v>
      </c>
      <c r="AO210" s="418" t="b">
        <f t="shared" si="81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82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ref="AV210:AV273" si="83">IF(AI210=1,AT210,0)</f>
        <v>0</v>
      </c>
      <c r="AW210" s="67">
        <f t="shared" ref="AW210:AW273" si="84">IF(AJ210=1,AT210,0)</f>
        <v>0</v>
      </c>
      <c r="AX210" s="397">
        <f t="shared" ref="AX210:AX273" si="85">IF(AK210=1,AT210,0)</f>
        <v>0</v>
      </c>
      <c r="AY210" s="32"/>
      <c r="AZ210" s="32"/>
      <c r="BA210" s="423" t="str">
        <f t="shared" ref="BA210:BA273" si="86">IF(BB210="s",(AV210+AW210)/16*AX210/12," ")</f>
        <v xml:space="preserve"> </v>
      </c>
    </row>
    <row r="211" spans="1:53" s="339" customFormat="1" ht="15" x14ac:dyDescent="0.2">
      <c r="A211" s="32"/>
      <c r="B211" s="32"/>
      <c r="C211" s="410">
        <f t="shared" ref="C211:C274" si="87">C210+1</f>
        <v>190</v>
      </c>
      <c r="D211" s="424"/>
      <c r="E211" s="424"/>
      <c r="F211" s="424"/>
      <c r="G211" s="410"/>
      <c r="H211" s="410"/>
      <c r="I211" s="413" t="str">
        <f t="shared" si="71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72"/>
        <v>-</v>
      </c>
      <c r="M211" s="425"/>
      <c r="N211" s="425"/>
      <c r="O211" s="160" t="str">
        <f t="shared" si="73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74"/>
        <v>OK</v>
      </c>
      <c r="AI211" s="22">
        <f t="shared" si="75"/>
        <v>0</v>
      </c>
      <c r="AJ211" s="22">
        <f t="shared" si="76"/>
        <v>0</v>
      </c>
      <c r="AK211" s="22">
        <f t="shared" si="77"/>
        <v>0</v>
      </c>
      <c r="AL211" s="22">
        <f t="shared" si="78"/>
        <v>0</v>
      </c>
      <c r="AM211" s="22">
        <f t="shared" si="79"/>
        <v>0</v>
      </c>
      <c r="AN211" s="22">
        <f t="shared" si="80"/>
        <v>0</v>
      </c>
      <c r="AO211" s="418" t="b">
        <f t="shared" si="81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82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83"/>
        <v>0</v>
      </c>
      <c r="AW211" s="67">
        <f t="shared" si="84"/>
        <v>0</v>
      </c>
      <c r="AX211" s="397">
        <f t="shared" si="85"/>
        <v>0</v>
      </c>
      <c r="AY211" s="32"/>
      <c r="AZ211" s="32"/>
      <c r="BA211" s="423" t="str">
        <f t="shared" si="86"/>
        <v xml:space="preserve"> </v>
      </c>
    </row>
    <row r="212" spans="1:53" s="339" customFormat="1" ht="15" x14ac:dyDescent="0.2">
      <c r="A212" s="32"/>
      <c r="B212" s="32"/>
      <c r="C212" s="410">
        <f t="shared" si="87"/>
        <v>191</v>
      </c>
      <c r="D212" s="424"/>
      <c r="E212" s="424"/>
      <c r="F212" s="424"/>
      <c r="G212" s="410"/>
      <c r="H212" s="410"/>
      <c r="I212" s="413" t="str">
        <f t="shared" si="71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72"/>
        <v>-</v>
      </c>
      <c r="M212" s="425"/>
      <c r="N212" s="425"/>
      <c r="O212" s="160" t="str">
        <f t="shared" si="73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74"/>
        <v>OK</v>
      </c>
      <c r="AI212" s="22">
        <f t="shared" si="75"/>
        <v>0</v>
      </c>
      <c r="AJ212" s="22">
        <f t="shared" si="76"/>
        <v>0</v>
      </c>
      <c r="AK212" s="22">
        <f t="shared" si="77"/>
        <v>0</v>
      </c>
      <c r="AL212" s="22">
        <f t="shared" si="78"/>
        <v>0</v>
      </c>
      <c r="AM212" s="22">
        <f t="shared" si="79"/>
        <v>0</v>
      </c>
      <c r="AN212" s="22">
        <f t="shared" si="80"/>
        <v>0</v>
      </c>
      <c r="AO212" s="418" t="b">
        <f t="shared" si="81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82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83"/>
        <v>0</v>
      </c>
      <c r="AW212" s="67">
        <f t="shared" si="84"/>
        <v>0</v>
      </c>
      <c r="AX212" s="397">
        <f t="shared" si="85"/>
        <v>0</v>
      </c>
      <c r="AY212" s="32"/>
      <c r="AZ212" s="32"/>
      <c r="BA212" s="423" t="str">
        <f t="shared" si="86"/>
        <v xml:space="preserve"> </v>
      </c>
    </row>
    <row r="213" spans="1:53" s="339" customFormat="1" ht="15" x14ac:dyDescent="0.2">
      <c r="A213" s="32"/>
      <c r="B213" s="32"/>
      <c r="C213" s="410">
        <f t="shared" si="87"/>
        <v>192</v>
      </c>
      <c r="D213" s="424"/>
      <c r="E213" s="424"/>
      <c r="F213" s="424"/>
      <c r="G213" s="410"/>
      <c r="H213" s="410"/>
      <c r="I213" s="413" t="str">
        <f t="shared" si="71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72"/>
        <v>-</v>
      </c>
      <c r="M213" s="425"/>
      <c r="N213" s="425"/>
      <c r="O213" s="160" t="str">
        <f t="shared" si="73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74"/>
        <v>OK</v>
      </c>
      <c r="AI213" s="22">
        <f t="shared" si="75"/>
        <v>0</v>
      </c>
      <c r="AJ213" s="22">
        <f t="shared" si="76"/>
        <v>0</v>
      </c>
      <c r="AK213" s="22">
        <f t="shared" si="77"/>
        <v>0</v>
      </c>
      <c r="AL213" s="22">
        <f t="shared" si="78"/>
        <v>0</v>
      </c>
      <c r="AM213" s="22">
        <f t="shared" si="79"/>
        <v>0</v>
      </c>
      <c r="AN213" s="22">
        <f t="shared" si="80"/>
        <v>0</v>
      </c>
      <c r="AO213" s="418" t="b">
        <f t="shared" si="81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82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83"/>
        <v>0</v>
      </c>
      <c r="AW213" s="67">
        <f t="shared" si="84"/>
        <v>0</v>
      </c>
      <c r="AX213" s="397">
        <f t="shared" si="85"/>
        <v>0</v>
      </c>
      <c r="AY213" s="32"/>
      <c r="AZ213" s="32"/>
      <c r="BA213" s="423" t="str">
        <f t="shared" si="86"/>
        <v xml:space="preserve"> </v>
      </c>
    </row>
    <row r="214" spans="1:53" s="339" customFormat="1" ht="15" x14ac:dyDescent="0.2">
      <c r="A214" s="32"/>
      <c r="B214" s="32"/>
      <c r="C214" s="410">
        <f t="shared" si="87"/>
        <v>193</v>
      </c>
      <c r="D214" s="424"/>
      <c r="E214" s="424"/>
      <c r="F214" s="424"/>
      <c r="G214" s="410"/>
      <c r="H214" s="410"/>
      <c r="I214" s="413" t="str">
        <f t="shared" si="71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72"/>
        <v>-</v>
      </c>
      <c r="M214" s="425"/>
      <c r="N214" s="425"/>
      <c r="O214" s="160" t="str">
        <f t="shared" si="73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74"/>
        <v>OK</v>
      </c>
      <c r="AI214" s="22">
        <f t="shared" si="75"/>
        <v>0</v>
      </c>
      <c r="AJ214" s="22">
        <f t="shared" si="76"/>
        <v>0</v>
      </c>
      <c r="AK214" s="22">
        <f t="shared" si="77"/>
        <v>0</v>
      </c>
      <c r="AL214" s="22">
        <f t="shared" si="78"/>
        <v>0</v>
      </c>
      <c r="AM214" s="22">
        <f t="shared" si="79"/>
        <v>0</v>
      </c>
      <c r="AN214" s="22">
        <f t="shared" si="80"/>
        <v>0</v>
      </c>
      <c r="AO214" s="418" t="b">
        <f t="shared" si="81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82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83"/>
        <v>0</v>
      </c>
      <c r="AW214" s="67">
        <f t="shared" si="84"/>
        <v>0</v>
      </c>
      <c r="AX214" s="397">
        <f t="shared" si="85"/>
        <v>0</v>
      </c>
      <c r="AY214" s="32"/>
      <c r="AZ214" s="32"/>
      <c r="BA214" s="423" t="str">
        <f t="shared" si="86"/>
        <v xml:space="preserve"> </v>
      </c>
    </row>
    <row r="215" spans="1:53" s="339" customFormat="1" ht="15" x14ac:dyDescent="0.2">
      <c r="A215" s="32"/>
      <c r="B215" s="32"/>
      <c r="C215" s="410">
        <f t="shared" si="87"/>
        <v>194</v>
      </c>
      <c r="D215" s="424"/>
      <c r="E215" s="424"/>
      <c r="F215" s="424"/>
      <c r="G215" s="410"/>
      <c r="H215" s="410"/>
      <c r="I215" s="413" t="str">
        <f t="shared" si="71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72"/>
        <v>-</v>
      </c>
      <c r="M215" s="425"/>
      <c r="N215" s="425"/>
      <c r="O215" s="160" t="str">
        <f t="shared" si="73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74"/>
        <v>OK</v>
      </c>
      <c r="AI215" s="22">
        <f t="shared" si="75"/>
        <v>0</v>
      </c>
      <c r="AJ215" s="22">
        <f t="shared" si="76"/>
        <v>0</v>
      </c>
      <c r="AK215" s="22">
        <f t="shared" si="77"/>
        <v>0</v>
      </c>
      <c r="AL215" s="22">
        <f t="shared" si="78"/>
        <v>0</v>
      </c>
      <c r="AM215" s="22">
        <f t="shared" si="79"/>
        <v>0</v>
      </c>
      <c r="AN215" s="22">
        <f t="shared" si="80"/>
        <v>0</v>
      </c>
      <c r="AO215" s="418" t="b">
        <f t="shared" si="81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82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83"/>
        <v>0</v>
      </c>
      <c r="AW215" s="67">
        <f t="shared" si="84"/>
        <v>0</v>
      </c>
      <c r="AX215" s="397">
        <f t="shared" si="85"/>
        <v>0</v>
      </c>
      <c r="AY215" s="32"/>
      <c r="AZ215" s="32"/>
      <c r="BA215" s="423" t="str">
        <f t="shared" si="86"/>
        <v xml:space="preserve"> </v>
      </c>
    </row>
    <row r="216" spans="1:53" s="339" customFormat="1" ht="15" x14ac:dyDescent="0.2">
      <c r="A216" s="32"/>
      <c r="B216" s="32"/>
      <c r="C216" s="410">
        <f t="shared" si="87"/>
        <v>195</v>
      </c>
      <c r="D216" s="424"/>
      <c r="E216" s="424"/>
      <c r="F216" s="424"/>
      <c r="G216" s="410"/>
      <c r="H216" s="410"/>
      <c r="I216" s="413" t="str">
        <f t="shared" si="71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72"/>
        <v>-</v>
      </c>
      <c r="M216" s="425"/>
      <c r="N216" s="425"/>
      <c r="O216" s="160" t="str">
        <f t="shared" si="73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74"/>
        <v>OK</v>
      </c>
      <c r="AI216" s="22">
        <f t="shared" si="75"/>
        <v>0</v>
      </c>
      <c r="AJ216" s="22">
        <f t="shared" si="76"/>
        <v>0</v>
      </c>
      <c r="AK216" s="22">
        <f t="shared" si="77"/>
        <v>0</v>
      </c>
      <c r="AL216" s="22">
        <f t="shared" si="78"/>
        <v>0</v>
      </c>
      <c r="AM216" s="22">
        <f t="shared" si="79"/>
        <v>0</v>
      </c>
      <c r="AN216" s="22">
        <f t="shared" si="80"/>
        <v>0</v>
      </c>
      <c r="AO216" s="418" t="b">
        <f t="shared" si="81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82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83"/>
        <v>0</v>
      </c>
      <c r="AW216" s="67">
        <f t="shared" si="84"/>
        <v>0</v>
      </c>
      <c r="AX216" s="397">
        <f t="shared" si="85"/>
        <v>0</v>
      </c>
      <c r="AY216" s="32"/>
      <c r="AZ216" s="32"/>
      <c r="BA216" s="423" t="str">
        <f t="shared" si="86"/>
        <v xml:space="preserve"> </v>
      </c>
    </row>
    <row r="217" spans="1:53" s="339" customFormat="1" ht="15" x14ac:dyDescent="0.2">
      <c r="A217" s="32"/>
      <c r="B217" s="32"/>
      <c r="C217" s="410">
        <f t="shared" si="87"/>
        <v>196</v>
      </c>
      <c r="D217" s="424"/>
      <c r="E217" s="424"/>
      <c r="F217" s="424"/>
      <c r="G217" s="410"/>
      <c r="H217" s="410"/>
      <c r="I217" s="413" t="str">
        <f t="shared" si="71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72"/>
        <v>-</v>
      </c>
      <c r="M217" s="425"/>
      <c r="N217" s="425"/>
      <c r="O217" s="160" t="str">
        <f t="shared" si="73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74"/>
        <v>OK</v>
      </c>
      <c r="AI217" s="22">
        <f t="shared" si="75"/>
        <v>0</v>
      </c>
      <c r="AJ217" s="22">
        <f t="shared" si="76"/>
        <v>0</v>
      </c>
      <c r="AK217" s="22">
        <f t="shared" si="77"/>
        <v>0</v>
      </c>
      <c r="AL217" s="22">
        <f t="shared" si="78"/>
        <v>0</v>
      </c>
      <c r="AM217" s="22">
        <f t="shared" si="79"/>
        <v>0</v>
      </c>
      <c r="AN217" s="22">
        <f t="shared" si="80"/>
        <v>0</v>
      </c>
      <c r="AO217" s="418" t="b">
        <f t="shared" si="81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82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83"/>
        <v>0</v>
      </c>
      <c r="AW217" s="67">
        <f t="shared" si="84"/>
        <v>0</v>
      </c>
      <c r="AX217" s="397">
        <f t="shared" si="85"/>
        <v>0</v>
      </c>
      <c r="AY217" s="32"/>
      <c r="AZ217" s="32"/>
      <c r="BA217" s="423" t="str">
        <f t="shared" si="86"/>
        <v xml:space="preserve"> </v>
      </c>
    </row>
    <row r="218" spans="1:53" s="339" customFormat="1" ht="15" x14ac:dyDescent="0.2">
      <c r="A218" s="32"/>
      <c r="B218" s="32"/>
      <c r="C218" s="410">
        <f t="shared" si="87"/>
        <v>197</v>
      </c>
      <c r="D218" s="424"/>
      <c r="E218" s="424"/>
      <c r="F218" s="424"/>
      <c r="G218" s="410"/>
      <c r="H218" s="410"/>
      <c r="I218" s="413" t="str">
        <f t="shared" si="71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72"/>
        <v>-</v>
      </c>
      <c r="M218" s="425"/>
      <c r="N218" s="425"/>
      <c r="O218" s="160" t="str">
        <f t="shared" si="73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74"/>
        <v>OK</v>
      </c>
      <c r="AI218" s="22">
        <f t="shared" si="75"/>
        <v>0</v>
      </c>
      <c r="AJ218" s="22">
        <f t="shared" si="76"/>
        <v>0</v>
      </c>
      <c r="AK218" s="22">
        <f t="shared" si="77"/>
        <v>0</v>
      </c>
      <c r="AL218" s="22">
        <f t="shared" si="78"/>
        <v>0</v>
      </c>
      <c r="AM218" s="22">
        <f t="shared" si="79"/>
        <v>0</v>
      </c>
      <c r="AN218" s="22">
        <f t="shared" si="80"/>
        <v>0</v>
      </c>
      <c r="AO218" s="418" t="b">
        <f t="shared" si="81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82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83"/>
        <v>0</v>
      </c>
      <c r="AW218" s="67">
        <f t="shared" si="84"/>
        <v>0</v>
      </c>
      <c r="AX218" s="397">
        <f t="shared" si="85"/>
        <v>0</v>
      </c>
      <c r="AY218" s="32"/>
      <c r="AZ218" s="32"/>
      <c r="BA218" s="423" t="str">
        <f t="shared" si="86"/>
        <v xml:space="preserve"> </v>
      </c>
    </row>
    <row r="219" spans="1:53" s="339" customFormat="1" ht="15" x14ac:dyDescent="0.2">
      <c r="A219" s="32"/>
      <c r="B219" s="32"/>
      <c r="C219" s="410">
        <f t="shared" si="87"/>
        <v>198</v>
      </c>
      <c r="D219" s="424"/>
      <c r="E219" s="424"/>
      <c r="F219" s="424"/>
      <c r="G219" s="410"/>
      <c r="H219" s="410"/>
      <c r="I219" s="413" t="str">
        <f t="shared" si="71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72"/>
        <v>-</v>
      </c>
      <c r="M219" s="425"/>
      <c r="N219" s="425"/>
      <c r="O219" s="160" t="str">
        <f t="shared" si="73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74"/>
        <v>OK</v>
      </c>
      <c r="AI219" s="22">
        <f t="shared" si="75"/>
        <v>0</v>
      </c>
      <c r="AJ219" s="22">
        <f t="shared" si="76"/>
        <v>0</v>
      </c>
      <c r="AK219" s="22">
        <f t="shared" si="77"/>
        <v>0</v>
      </c>
      <c r="AL219" s="22">
        <f t="shared" si="78"/>
        <v>0</v>
      </c>
      <c r="AM219" s="22">
        <f t="shared" si="79"/>
        <v>0</v>
      </c>
      <c r="AN219" s="22">
        <f t="shared" si="80"/>
        <v>0</v>
      </c>
      <c r="AO219" s="418" t="b">
        <f t="shared" si="81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82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83"/>
        <v>0</v>
      </c>
      <c r="AW219" s="67">
        <f t="shared" si="84"/>
        <v>0</v>
      </c>
      <c r="AX219" s="397">
        <f t="shared" si="85"/>
        <v>0</v>
      </c>
      <c r="AY219" s="32"/>
      <c r="AZ219" s="32"/>
      <c r="BA219" s="423" t="str">
        <f t="shared" si="86"/>
        <v xml:space="preserve"> </v>
      </c>
    </row>
    <row r="220" spans="1:53" s="339" customFormat="1" ht="15" x14ac:dyDescent="0.2">
      <c r="A220" s="32"/>
      <c r="B220" s="32"/>
      <c r="C220" s="410">
        <f t="shared" si="87"/>
        <v>199</v>
      </c>
      <c r="D220" s="424"/>
      <c r="E220" s="424"/>
      <c r="F220" s="424"/>
      <c r="G220" s="410"/>
      <c r="H220" s="410"/>
      <c r="I220" s="413" t="str">
        <f t="shared" si="71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72"/>
        <v>-</v>
      </c>
      <c r="M220" s="425"/>
      <c r="N220" s="425"/>
      <c r="O220" s="160" t="str">
        <f t="shared" si="73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74"/>
        <v>OK</v>
      </c>
      <c r="AI220" s="22">
        <f t="shared" si="75"/>
        <v>0</v>
      </c>
      <c r="AJ220" s="22">
        <f t="shared" si="76"/>
        <v>0</v>
      </c>
      <c r="AK220" s="22">
        <f t="shared" si="77"/>
        <v>0</v>
      </c>
      <c r="AL220" s="22">
        <f t="shared" si="78"/>
        <v>0</v>
      </c>
      <c r="AM220" s="22">
        <f t="shared" si="79"/>
        <v>0</v>
      </c>
      <c r="AN220" s="22">
        <f t="shared" si="80"/>
        <v>0</v>
      </c>
      <c r="AO220" s="418" t="b">
        <f t="shared" si="81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82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83"/>
        <v>0</v>
      </c>
      <c r="AW220" s="67">
        <f t="shared" si="84"/>
        <v>0</v>
      </c>
      <c r="AX220" s="397">
        <f t="shared" si="85"/>
        <v>0</v>
      </c>
      <c r="AY220" s="32"/>
      <c r="AZ220" s="32"/>
      <c r="BA220" s="423" t="str">
        <f t="shared" si="86"/>
        <v xml:space="preserve"> </v>
      </c>
    </row>
    <row r="221" spans="1:53" s="339" customFormat="1" ht="15" x14ac:dyDescent="0.2">
      <c r="A221" s="32"/>
      <c r="B221" s="32"/>
      <c r="C221" s="410">
        <f t="shared" si="87"/>
        <v>200</v>
      </c>
      <c r="D221" s="424"/>
      <c r="E221" s="424"/>
      <c r="F221" s="424"/>
      <c r="G221" s="410"/>
      <c r="H221" s="410"/>
      <c r="I221" s="413" t="str">
        <f t="shared" si="71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72"/>
        <v>-</v>
      </c>
      <c r="M221" s="425"/>
      <c r="N221" s="425"/>
      <c r="O221" s="160" t="str">
        <f t="shared" si="73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74"/>
        <v>OK</v>
      </c>
      <c r="AI221" s="22">
        <f t="shared" si="75"/>
        <v>0</v>
      </c>
      <c r="AJ221" s="22">
        <f t="shared" si="76"/>
        <v>0</v>
      </c>
      <c r="AK221" s="22">
        <f t="shared" si="77"/>
        <v>0</v>
      </c>
      <c r="AL221" s="22">
        <f t="shared" si="78"/>
        <v>0</v>
      </c>
      <c r="AM221" s="22">
        <f t="shared" si="79"/>
        <v>0</v>
      </c>
      <c r="AN221" s="22">
        <f t="shared" si="80"/>
        <v>0</v>
      </c>
      <c r="AO221" s="418" t="b">
        <f t="shared" si="81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82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83"/>
        <v>0</v>
      </c>
      <c r="AW221" s="67">
        <f t="shared" si="84"/>
        <v>0</v>
      </c>
      <c r="AX221" s="397">
        <f t="shared" si="85"/>
        <v>0</v>
      </c>
      <c r="AY221" s="32"/>
      <c r="AZ221" s="32"/>
      <c r="BA221" s="423" t="str">
        <f t="shared" si="86"/>
        <v xml:space="preserve"> </v>
      </c>
    </row>
    <row r="222" spans="1:53" s="339" customFormat="1" ht="15" x14ac:dyDescent="0.2">
      <c r="A222" s="32"/>
      <c r="B222" s="32"/>
      <c r="C222" s="410">
        <f t="shared" si="87"/>
        <v>201</v>
      </c>
      <c r="D222" s="424"/>
      <c r="E222" s="424"/>
      <c r="F222" s="424"/>
      <c r="G222" s="410"/>
      <c r="H222" s="410"/>
      <c r="I222" s="413" t="str">
        <f t="shared" si="71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72"/>
        <v>-</v>
      </c>
      <c r="M222" s="425"/>
      <c r="N222" s="425"/>
      <c r="O222" s="160" t="str">
        <f t="shared" si="73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74"/>
        <v>OK</v>
      </c>
      <c r="AI222" s="22">
        <f t="shared" si="75"/>
        <v>0</v>
      </c>
      <c r="AJ222" s="22">
        <f t="shared" si="76"/>
        <v>0</v>
      </c>
      <c r="AK222" s="22">
        <f t="shared" si="77"/>
        <v>0</v>
      </c>
      <c r="AL222" s="22">
        <f t="shared" si="78"/>
        <v>0</v>
      </c>
      <c r="AM222" s="22">
        <f t="shared" si="79"/>
        <v>0</v>
      </c>
      <c r="AN222" s="22">
        <f t="shared" si="80"/>
        <v>0</v>
      </c>
      <c r="AO222" s="418" t="b">
        <f t="shared" si="81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82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83"/>
        <v>0</v>
      </c>
      <c r="AW222" s="67">
        <f t="shared" si="84"/>
        <v>0</v>
      </c>
      <c r="AX222" s="397">
        <f t="shared" si="85"/>
        <v>0</v>
      </c>
      <c r="AY222" s="32"/>
      <c r="AZ222" s="32"/>
      <c r="BA222" s="423" t="str">
        <f t="shared" si="86"/>
        <v xml:space="preserve"> </v>
      </c>
    </row>
    <row r="223" spans="1:53" s="339" customFormat="1" ht="15" x14ac:dyDescent="0.2">
      <c r="A223" s="32"/>
      <c r="B223" s="32"/>
      <c r="C223" s="410">
        <f t="shared" si="87"/>
        <v>202</v>
      </c>
      <c r="D223" s="424"/>
      <c r="E223" s="424"/>
      <c r="F223" s="424"/>
      <c r="G223" s="410"/>
      <c r="H223" s="410"/>
      <c r="I223" s="413" t="str">
        <f t="shared" si="71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72"/>
        <v>-</v>
      </c>
      <c r="M223" s="425"/>
      <c r="N223" s="425"/>
      <c r="O223" s="160" t="str">
        <f t="shared" si="73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74"/>
        <v>OK</v>
      </c>
      <c r="AI223" s="22">
        <f t="shared" si="75"/>
        <v>0</v>
      </c>
      <c r="AJ223" s="22">
        <f t="shared" si="76"/>
        <v>0</v>
      </c>
      <c r="AK223" s="22">
        <f t="shared" si="77"/>
        <v>0</v>
      </c>
      <c r="AL223" s="22">
        <f t="shared" si="78"/>
        <v>0</v>
      </c>
      <c r="AM223" s="22">
        <f t="shared" si="79"/>
        <v>0</v>
      </c>
      <c r="AN223" s="22">
        <f t="shared" si="80"/>
        <v>0</v>
      </c>
      <c r="AO223" s="418" t="b">
        <f t="shared" si="81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82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83"/>
        <v>0</v>
      </c>
      <c r="AW223" s="67">
        <f t="shared" si="84"/>
        <v>0</v>
      </c>
      <c r="AX223" s="397">
        <f t="shared" si="85"/>
        <v>0</v>
      </c>
      <c r="AY223" s="32"/>
      <c r="AZ223" s="32"/>
      <c r="BA223" s="423" t="str">
        <f t="shared" si="86"/>
        <v xml:space="preserve"> </v>
      </c>
    </row>
    <row r="224" spans="1:53" s="339" customFormat="1" ht="15" x14ac:dyDescent="0.2">
      <c r="A224" s="32"/>
      <c r="B224" s="32"/>
      <c r="C224" s="410">
        <f t="shared" si="87"/>
        <v>203</v>
      </c>
      <c r="D224" s="424"/>
      <c r="E224" s="424"/>
      <c r="F224" s="424"/>
      <c r="G224" s="410"/>
      <c r="H224" s="410"/>
      <c r="I224" s="413" t="str">
        <f t="shared" si="71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72"/>
        <v>-</v>
      </c>
      <c r="M224" s="425"/>
      <c r="N224" s="425"/>
      <c r="O224" s="160" t="str">
        <f t="shared" si="73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74"/>
        <v>OK</v>
      </c>
      <c r="AI224" s="22">
        <f t="shared" si="75"/>
        <v>0</v>
      </c>
      <c r="AJ224" s="22">
        <f t="shared" si="76"/>
        <v>0</v>
      </c>
      <c r="AK224" s="22">
        <f t="shared" si="77"/>
        <v>0</v>
      </c>
      <c r="AL224" s="22">
        <f t="shared" si="78"/>
        <v>0</v>
      </c>
      <c r="AM224" s="22">
        <f t="shared" si="79"/>
        <v>0</v>
      </c>
      <c r="AN224" s="22">
        <f t="shared" si="80"/>
        <v>0</v>
      </c>
      <c r="AO224" s="418" t="b">
        <f t="shared" si="81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82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83"/>
        <v>0</v>
      </c>
      <c r="AW224" s="67">
        <f t="shared" si="84"/>
        <v>0</v>
      </c>
      <c r="AX224" s="397">
        <f t="shared" si="85"/>
        <v>0</v>
      </c>
      <c r="AY224" s="32"/>
      <c r="AZ224" s="32"/>
      <c r="BA224" s="423" t="str">
        <f t="shared" si="86"/>
        <v xml:space="preserve"> </v>
      </c>
    </row>
    <row r="225" spans="1:53" s="339" customFormat="1" ht="15" x14ac:dyDescent="0.2">
      <c r="A225" s="32"/>
      <c r="B225" s="32"/>
      <c r="C225" s="410">
        <f t="shared" si="87"/>
        <v>204</v>
      </c>
      <c r="D225" s="424"/>
      <c r="E225" s="424"/>
      <c r="F225" s="424"/>
      <c r="G225" s="410"/>
      <c r="H225" s="410"/>
      <c r="I225" s="413" t="str">
        <f t="shared" si="71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72"/>
        <v>-</v>
      </c>
      <c r="M225" s="425"/>
      <c r="N225" s="425"/>
      <c r="O225" s="160" t="str">
        <f t="shared" si="73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74"/>
        <v>OK</v>
      </c>
      <c r="AI225" s="22">
        <f t="shared" si="75"/>
        <v>0</v>
      </c>
      <c r="AJ225" s="22">
        <f t="shared" si="76"/>
        <v>0</v>
      </c>
      <c r="AK225" s="22">
        <f t="shared" si="77"/>
        <v>0</v>
      </c>
      <c r="AL225" s="22">
        <f t="shared" si="78"/>
        <v>0</v>
      </c>
      <c r="AM225" s="22">
        <f t="shared" si="79"/>
        <v>0</v>
      </c>
      <c r="AN225" s="22">
        <f t="shared" si="80"/>
        <v>0</v>
      </c>
      <c r="AO225" s="418" t="b">
        <f t="shared" si="81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82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83"/>
        <v>0</v>
      </c>
      <c r="AW225" s="67">
        <f t="shared" si="84"/>
        <v>0</v>
      </c>
      <c r="AX225" s="397">
        <f t="shared" si="85"/>
        <v>0</v>
      </c>
      <c r="AY225" s="32"/>
      <c r="AZ225" s="32"/>
      <c r="BA225" s="423" t="str">
        <f t="shared" si="86"/>
        <v xml:space="preserve"> </v>
      </c>
    </row>
    <row r="226" spans="1:53" s="339" customFormat="1" ht="15" x14ac:dyDescent="0.2">
      <c r="A226" s="32"/>
      <c r="B226" s="32"/>
      <c r="C226" s="410">
        <f t="shared" si="87"/>
        <v>205</v>
      </c>
      <c r="D226" s="424"/>
      <c r="E226" s="424"/>
      <c r="F226" s="424"/>
      <c r="G226" s="410"/>
      <c r="H226" s="410"/>
      <c r="I226" s="413" t="str">
        <f t="shared" si="71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72"/>
        <v>-</v>
      </c>
      <c r="M226" s="425"/>
      <c r="N226" s="425"/>
      <c r="O226" s="160" t="str">
        <f t="shared" si="73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74"/>
        <v>OK</v>
      </c>
      <c r="AI226" s="22">
        <f t="shared" si="75"/>
        <v>0</v>
      </c>
      <c r="AJ226" s="22">
        <f t="shared" si="76"/>
        <v>0</v>
      </c>
      <c r="AK226" s="22">
        <f t="shared" si="77"/>
        <v>0</v>
      </c>
      <c r="AL226" s="22">
        <f t="shared" si="78"/>
        <v>0</v>
      </c>
      <c r="AM226" s="22">
        <f t="shared" si="79"/>
        <v>0</v>
      </c>
      <c r="AN226" s="22">
        <f t="shared" si="80"/>
        <v>0</v>
      </c>
      <c r="AO226" s="418" t="b">
        <f t="shared" si="81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82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83"/>
        <v>0</v>
      </c>
      <c r="AW226" s="67">
        <f t="shared" si="84"/>
        <v>0</v>
      </c>
      <c r="AX226" s="397">
        <f t="shared" si="85"/>
        <v>0</v>
      </c>
      <c r="AY226" s="32"/>
      <c r="AZ226" s="32"/>
      <c r="BA226" s="423" t="str">
        <f t="shared" si="86"/>
        <v xml:space="preserve"> </v>
      </c>
    </row>
    <row r="227" spans="1:53" s="339" customFormat="1" ht="15" x14ac:dyDescent="0.2">
      <c r="A227" s="32"/>
      <c r="B227" s="32"/>
      <c r="C227" s="410">
        <f t="shared" si="87"/>
        <v>206</v>
      </c>
      <c r="D227" s="424"/>
      <c r="E227" s="424"/>
      <c r="F227" s="424"/>
      <c r="G227" s="410"/>
      <c r="H227" s="410"/>
      <c r="I227" s="413" t="str">
        <f t="shared" si="71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72"/>
        <v>-</v>
      </c>
      <c r="M227" s="425"/>
      <c r="N227" s="425"/>
      <c r="O227" s="160" t="str">
        <f t="shared" si="73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74"/>
        <v>OK</v>
      </c>
      <c r="AI227" s="22">
        <f t="shared" si="75"/>
        <v>0</v>
      </c>
      <c r="AJ227" s="22">
        <f t="shared" si="76"/>
        <v>0</v>
      </c>
      <c r="AK227" s="22">
        <f t="shared" si="77"/>
        <v>0</v>
      </c>
      <c r="AL227" s="22">
        <f t="shared" si="78"/>
        <v>0</v>
      </c>
      <c r="AM227" s="22">
        <f t="shared" si="79"/>
        <v>0</v>
      </c>
      <c r="AN227" s="22">
        <f t="shared" si="80"/>
        <v>0</v>
      </c>
      <c r="AO227" s="418" t="b">
        <f t="shared" si="81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82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83"/>
        <v>0</v>
      </c>
      <c r="AW227" s="67">
        <f t="shared" si="84"/>
        <v>0</v>
      </c>
      <c r="AX227" s="397">
        <f t="shared" si="85"/>
        <v>0</v>
      </c>
      <c r="AY227" s="32"/>
      <c r="AZ227" s="32"/>
      <c r="BA227" s="423" t="str">
        <f t="shared" si="86"/>
        <v xml:space="preserve"> </v>
      </c>
    </row>
    <row r="228" spans="1:53" s="339" customFormat="1" ht="15" x14ac:dyDescent="0.2">
      <c r="A228" s="32"/>
      <c r="B228" s="32"/>
      <c r="C228" s="410">
        <f t="shared" si="87"/>
        <v>207</v>
      </c>
      <c r="D228" s="424"/>
      <c r="E228" s="424"/>
      <c r="F228" s="424"/>
      <c r="G228" s="410"/>
      <c r="H228" s="410"/>
      <c r="I228" s="413" t="str">
        <f t="shared" si="71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72"/>
        <v>-</v>
      </c>
      <c r="M228" s="425"/>
      <c r="N228" s="425"/>
      <c r="O228" s="160" t="str">
        <f t="shared" si="73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74"/>
        <v>OK</v>
      </c>
      <c r="AI228" s="22">
        <f t="shared" si="75"/>
        <v>0</v>
      </c>
      <c r="AJ228" s="22">
        <f t="shared" si="76"/>
        <v>0</v>
      </c>
      <c r="AK228" s="22">
        <f t="shared" si="77"/>
        <v>0</v>
      </c>
      <c r="AL228" s="22">
        <f t="shared" si="78"/>
        <v>0</v>
      </c>
      <c r="AM228" s="22">
        <f t="shared" si="79"/>
        <v>0</v>
      </c>
      <c r="AN228" s="22">
        <f t="shared" si="80"/>
        <v>0</v>
      </c>
      <c r="AO228" s="418" t="b">
        <f t="shared" si="81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82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83"/>
        <v>0</v>
      </c>
      <c r="AW228" s="67">
        <f t="shared" si="84"/>
        <v>0</v>
      </c>
      <c r="AX228" s="397">
        <f t="shared" si="85"/>
        <v>0</v>
      </c>
      <c r="AY228" s="32"/>
      <c r="AZ228" s="32"/>
      <c r="BA228" s="423" t="str">
        <f t="shared" si="86"/>
        <v xml:space="preserve"> </v>
      </c>
    </row>
    <row r="229" spans="1:53" s="339" customFormat="1" ht="15" x14ac:dyDescent="0.2">
      <c r="A229" s="32"/>
      <c r="B229" s="32"/>
      <c r="C229" s="410">
        <f t="shared" si="87"/>
        <v>208</v>
      </c>
      <c r="D229" s="424"/>
      <c r="E229" s="424"/>
      <c r="F229" s="424"/>
      <c r="G229" s="410"/>
      <c r="H229" s="410"/>
      <c r="I229" s="413" t="str">
        <f t="shared" si="71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72"/>
        <v>-</v>
      </c>
      <c r="M229" s="425"/>
      <c r="N229" s="425"/>
      <c r="O229" s="160" t="str">
        <f t="shared" si="73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74"/>
        <v>OK</v>
      </c>
      <c r="AI229" s="22">
        <f t="shared" si="75"/>
        <v>0</v>
      </c>
      <c r="AJ229" s="22">
        <f t="shared" si="76"/>
        <v>0</v>
      </c>
      <c r="AK229" s="22">
        <f t="shared" si="77"/>
        <v>0</v>
      </c>
      <c r="AL229" s="22">
        <f t="shared" si="78"/>
        <v>0</v>
      </c>
      <c r="AM229" s="22">
        <f t="shared" si="79"/>
        <v>0</v>
      </c>
      <c r="AN229" s="22">
        <f t="shared" si="80"/>
        <v>0</v>
      </c>
      <c r="AO229" s="418" t="b">
        <f t="shared" si="81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82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83"/>
        <v>0</v>
      </c>
      <c r="AW229" s="67">
        <f t="shared" si="84"/>
        <v>0</v>
      </c>
      <c r="AX229" s="397">
        <f t="shared" si="85"/>
        <v>0</v>
      </c>
      <c r="AY229" s="32"/>
      <c r="AZ229" s="32"/>
      <c r="BA229" s="423" t="str">
        <f t="shared" si="86"/>
        <v xml:space="preserve"> </v>
      </c>
    </row>
    <row r="230" spans="1:53" s="339" customFormat="1" ht="15" x14ac:dyDescent="0.2">
      <c r="A230" s="32"/>
      <c r="B230" s="32"/>
      <c r="C230" s="410">
        <f t="shared" si="87"/>
        <v>209</v>
      </c>
      <c r="D230" s="424"/>
      <c r="E230" s="424"/>
      <c r="F230" s="424"/>
      <c r="G230" s="410"/>
      <c r="H230" s="410"/>
      <c r="I230" s="413" t="str">
        <f t="shared" si="71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72"/>
        <v>-</v>
      </c>
      <c r="M230" s="425"/>
      <c r="N230" s="425"/>
      <c r="O230" s="160" t="str">
        <f t="shared" si="73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74"/>
        <v>OK</v>
      </c>
      <c r="AI230" s="22">
        <f t="shared" si="75"/>
        <v>0</v>
      </c>
      <c r="AJ230" s="22">
        <f t="shared" si="76"/>
        <v>0</v>
      </c>
      <c r="AK230" s="22">
        <f t="shared" si="77"/>
        <v>0</v>
      </c>
      <c r="AL230" s="22">
        <f t="shared" si="78"/>
        <v>0</v>
      </c>
      <c r="AM230" s="22">
        <f t="shared" si="79"/>
        <v>0</v>
      </c>
      <c r="AN230" s="22">
        <f t="shared" si="80"/>
        <v>0</v>
      </c>
      <c r="AO230" s="418" t="b">
        <f t="shared" si="81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82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83"/>
        <v>0</v>
      </c>
      <c r="AW230" s="67">
        <f t="shared" si="84"/>
        <v>0</v>
      </c>
      <c r="AX230" s="397">
        <f t="shared" si="85"/>
        <v>0</v>
      </c>
      <c r="AY230" s="32"/>
      <c r="AZ230" s="32"/>
      <c r="BA230" s="423" t="str">
        <f t="shared" si="86"/>
        <v xml:space="preserve"> </v>
      </c>
    </row>
    <row r="231" spans="1:53" s="339" customFormat="1" ht="15" x14ac:dyDescent="0.2">
      <c r="A231" s="32"/>
      <c r="B231" s="32"/>
      <c r="C231" s="410">
        <f t="shared" si="87"/>
        <v>210</v>
      </c>
      <c r="D231" s="424"/>
      <c r="E231" s="424"/>
      <c r="F231" s="424"/>
      <c r="G231" s="410"/>
      <c r="H231" s="410"/>
      <c r="I231" s="413" t="str">
        <f t="shared" si="71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72"/>
        <v>-</v>
      </c>
      <c r="M231" s="425"/>
      <c r="N231" s="425"/>
      <c r="O231" s="160" t="str">
        <f t="shared" si="73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74"/>
        <v>OK</v>
      </c>
      <c r="AI231" s="22">
        <f t="shared" si="75"/>
        <v>0</v>
      </c>
      <c r="AJ231" s="22">
        <f t="shared" si="76"/>
        <v>0</v>
      </c>
      <c r="AK231" s="22">
        <f t="shared" si="77"/>
        <v>0</v>
      </c>
      <c r="AL231" s="22">
        <f t="shared" si="78"/>
        <v>0</v>
      </c>
      <c r="AM231" s="22">
        <f t="shared" si="79"/>
        <v>0</v>
      </c>
      <c r="AN231" s="22">
        <f t="shared" si="80"/>
        <v>0</v>
      </c>
      <c r="AO231" s="418" t="b">
        <f t="shared" si="81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82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83"/>
        <v>0</v>
      </c>
      <c r="AW231" s="67">
        <f t="shared" si="84"/>
        <v>0</v>
      </c>
      <c r="AX231" s="397">
        <f t="shared" si="85"/>
        <v>0</v>
      </c>
      <c r="AY231" s="32"/>
      <c r="AZ231" s="32"/>
      <c r="BA231" s="423" t="str">
        <f t="shared" si="86"/>
        <v xml:space="preserve"> </v>
      </c>
    </row>
    <row r="232" spans="1:53" s="339" customFormat="1" ht="15" x14ac:dyDescent="0.2">
      <c r="A232" s="32"/>
      <c r="B232" s="32"/>
      <c r="C232" s="410">
        <f t="shared" si="87"/>
        <v>211</v>
      </c>
      <c r="D232" s="424"/>
      <c r="E232" s="424"/>
      <c r="F232" s="424"/>
      <c r="G232" s="410"/>
      <c r="H232" s="410"/>
      <c r="I232" s="413" t="str">
        <f t="shared" si="71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72"/>
        <v>-</v>
      </c>
      <c r="M232" s="425"/>
      <c r="N232" s="425"/>
      <c r="O232" s="160" t="str">
        <f t="shared" si="73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74"/>
        <v>OK</v>
      </c>
      <c r="AI232" s="22">
        <f t="shared" si="75"/>
        <v>0</v>
      </c>
      <c r="AJ232" s="22">
        <f t="shared" si="76"/>
        <v>0</v>
      </c>
      <c r="AK232" s="22">
        <f t="shared" si="77"/>
        <v>0</v>
      </c>
      <c r="AL232" s="22">
        <f t="shared" si="78"/>
        <v>0</v>
      </c>
      <c r="AM232" s="22">
        <f t="shared" si="79"/>
        <v>0</v>
      </c>
      <c r="AN232" s="22">
        <f t="shared" si="80"/>
        <v>0</v>
      </c>
      <c r="AO232" s="418" t="b">
        <f t="shared" si="81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82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83"/>
        <v>0</v>
      </c>
      <c r="AW232" s="67">
        <f t="shared" si="84"/>
        <v>0</v>
      </c>
      <c r="AX232" s="397">
        <f t="shared" si="85"/>
        <v>0</v>
      </c>
      <c r="AY232" s="32"/>
      <c r="AZ232" s="32"/>
      <c r="BA232" s="423" t="str">
        <f t="shared" si="86"/>
        <v xml:space="preserve"> </v>
      </c>
    </row>
    <row r="233" spans="1:53" s="339" customFormat="1" ht="15" x14ac:dyDescent="0.2">
      <c r="A233" s="32"/>
      <c r="B233" s="32"/>
      <c r="C233" s="410">
        <f t="shared" si="87"/>
        <v>212</v>
      </c>
      <c r="D233" s="424"/>
      <c r="E233" s="424"/>
      <c r="F233" s="424"/>
      <c r="G233" s="410"/>
      <c r="H233" s="410"/>
      <c r="I233" s="413" t="str">
        <f t="shared" si="71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72"/>
        <v>-</v>
      </c>
      <c r="M233" s="425"/>
      <c r="N233" s="425"/>
      <c r="O233" s="160" t="str">
        <f t="shared" si="73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74"/>
        <v>OK</v>
      </c>
      <c r="AI233" s="22">
        <f t="shared" si="75"/>
        <v>0</v>
      </c>
      <c r="AJ233" s="22">
        <f t="shared" si="76"/>
        <v>0</v>
      </c>
      <c r="AK233" s="22">
        <f t="shared" si="77"/>
        <v>0</v>
      </c>
      <c r="AL233" s="22">
        <f t="shared" si="78"/>
        <v>0</v>
      </c>
      <c r="AM233" s="22">
        <f t="shared" si="79"/>
        <v>0</v>
      </c>
      <c r="AN233" s="22">
        <f t="shared" si="80"/>
        <v>0</v>
      </c>
      <c r="AO233" s="418" t="b">
        <f t="shared" si="81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82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83"/>
        <v>0</v>
      </c>
      <c r="AW233" s="67">
        <f t="shared" si="84"/>
        <v>0</v>
      </c>
      <c r="AX233" s="397">
        <f t="shared" si="85"/>
        <v>0</v>
      </c>
      <c r="AY233" s="32"/>
      <c r="AZ233" s="32"/>
      <c r="BA233" s="423" t="str">
        <f t="shared" si="86"/>
        <v xml:space="preserve"> </v>
      </c>
    </row>
    <row r="234" spans="1:53" s="339" customFormat="1" ht="15" x14ac:dyDescent="0.2">
      <c r="A234" s="32"/>
      <c r="B234" s="32"/>
      <c r="C234" s="410">
        <f t="shared" si="87"/>
        <v>213</v>
      </c>
      <c r="D234" s="424"/>
      <c r="E234" s="424"/>
      <c r="F234" s="424"/>
      <c r="G234" s="410"/>
      <c r="H234" s="410"/>
      <c r="I234" s="413" t="str">
        <f t="shared" si="71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72"/>
        <v>-</v>
      </c>
      <c r="M234" s="425"/>
      <c r="N234" s="425"/>
      <c r="O234" s="160" t="str">
        <f t="shared" si="73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74"/>
        <v>OK</v>
      </c>
      <c r="AI234" s="22">
        <f t="shared" si="75"/>
        <v>0</v>
      </c>
      <c r="AJ234" s="22">
        <f t="shared" si="76"/>
        <v>0</v>
      </c>
      <c r="AK234" s="22">
        <f t="shared" si="77"/>
        <v>0</v>
      </c>
      <c r="AL234" s="22">
        <f t="shared" si="78"/>
        <v>0</v>
      </c>
      <c r="AM234" s="22">
        <f t="shared" si="79"/>
        <v>0</v>
      </c>
      <c r="AN234" s="22">
        <f t="shared" si="80"/>
        <v>0</v>
      </c>
      <c r="AO234" s="418" t="b">
        <f t="shared" si="81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82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83"/>
        <v>0</v>
      </c>
      <c r="AW234" s="67">
        <f t="shared" si="84"/>
        <v>0</v>
      </c>
      <c r="AX234" s="397">
        <f t="shared" si="85"/>
        <v>0</v>
      </c>
      <c r="AY234" s="32"/>
      <c r="AZ234" s="32"/>
      <c r="BA234" s="423" t="str">
        <f t="shared" si="86"/>
        <v xml:space="preserve"> </v>
      </c>
    </row>
    <row r="235" spans="1:53" s="339" customFormat="1" ht="15" x14ac:dyDescent="0.2">
      <c r="A235" s="32"/>
      <c r="B235" s="32"/>
      <c r="C235" s="410">
        <f t="shared" si="87"/>
        <v>214</v>
      </c>
      <c r="D235" s="424"/>
      <c r="E235" s="424"/>
      <c r="F235" s="424"/>
      <c r="G235" s="410"/>
      <c r="H235" s="410"/>
      <c r="I235" s="413" t="str">
        <f t="shared" si="71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72"/>
        <v>-</v>
      </c>
      <c r="M235" s="425"/>
      <c r="N235" s="425"/>
      <c r="O235" s="160" t="str">
        <f t="shared" si="73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74"/>
        <v>OK</v>
      </c>
      <c r="AI235" s="22">
        <f t="shared" si="75"/>
        <v>0</v>
      </c>
      <c r="AJ235" s="22">
        <f t="shared" si="76"/>
        <v>0</v>
      </c>
      <c r="AK235" s="22">
        <f t="shared" si="77"/>
        <v>0</v>
      </c>
      <c r="AL235" s="22">
        <f t="shared" si="78"/>
        <v>0</v>
      </c>
      <c r="AM235" s="22">
        <f t="shared" si="79"/>
        <v>0</v>
      </c>
      <c r="AN235" s="22">
        <f t="shared" si="80"/>
        <v>0</v>
      </c>
      <c r="AO235" s="418" t="b">
        <f t="shared" si="81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82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83"/>
        <v>0</v>
      </c>
      <c r="AW235" s="67">
        <f t="shared" si="84"/>
        <v>0</v>
      </c>
      <c r="AX235" s="397">
        <f t="shared" si="85"/>
        <v>0</v>
      </c>
      <c r="AY235" s="32"/>
      <c r="AZ235" s="32"/>
      <c r="BA235" s="423" t="str">
        <f t="shared" si="86"/>
        <v xml:space="preserve"> </v>
      </c>
    </row>
    <row r="236" spans="1:53" s="339" customFormat="1" ht="15" x14ac:dyDescent="0.2">
      <c r="A236" s="32"/>
      <c r="B236" s="32"/>
      <c r="C236" s="410">
        <f t="shared" si="87"/>
        <v>215</v>
      </c>
      <c r="D236" s="424"/>
      <c r="E236" s="424"/>
      <c r="F236" s="424"/>
      <c r="G236" s="410"/>
      <c r="H236" s="410"/>
      <c r="I236" s="413" t="str">
        <f t="shared" si="71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72"/>
        <v>-</v>
      </c>
      <c r="M236" s="425"/>
      <c r="N236" s="425"/>
      <c r="O236" s="160" t="str">
        <f t="shared" si="73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74"/>
        <v>OK</v>
      </c>
      <c r="AI236" s="22">
        <f t="shared" si="75"/>
        <v>0</v>
      </c>
      <c r="AJ236" s="22">
        <f t="shared" si="76"/>
        <v>0</v>
      </c>
      <c r="AK236" s="22">
        <f t="shared" si="77"/>
        <v>0</v>
      </c>
      <c r="AL236" s="22">
        <f t="shared" si="78"/>
        <v>0</v>
      </c>
      <c r="AM236" s="22">
        <f t="shared" si="79"/>
        <v>0</v>
      </c>
      <c r="AN236" s="22">
        <f t="shared" si="80"/>
        <v>0</v>
      </c>
      <c r="AO236" s="418" t="b">
        <f t="shared" si="81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82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83"/>
        <v>0</v>
      </c>
      <c r="AW236" s="67">
        <f t="shared" si="84"/>
        <v>0</v>
      </c>
      <c r="AX236" s="397">
        <f t="shared" si="85"/>
        <v>0</v>
      </c>
      <c r="AY236" s="32"/>
      <c r="AZ236" s="32"/>
      <c r="BA236" s="423" t="str">
        <f t="shared" si="86"/>
        <v xml:space="preserve"> </v>
      </c>
    </row>
    <row r="237" spans="1:53" s="339" customFormat="1" ht="15" x14ac:dyDescent="0.2">
      <c r="A237" s="32"/>
      <c r="B237" s="32"/>
      <c r="C237" s="410">
        <f t="shared" si="87"/>
        <v>216</v>
      </c>
      <c r="D237" s="424"/>
      <c r="E237" s="424"/>
      <c r="F237" s="424"/>
      <c r="G237" s="410"/>
      <c r="H237" s="410"/>
      <c r="I237" s="413" t="str">
        <f t="shared" si="71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72"/>
        <v>-</v>
      </c>
      <c r="M237" s="425"/>
      <c r="N237" s="425"/>
      <c r="O237" s="160" t="str">
        <f t="shared" si="73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74"/>
        <v>OK</v>
      </c>
      <c r="AI237" s="22">
        <f t="shared" si="75"/>
        <v>0</v>
      </c>
      <c r="AJ237" s="22">
        <f t="shared" si="76"/>
        <v>0</v>
      </c>
      <c r="AK237" s="22">
        <f t="shared" si="77"/>
        <v>0</v>
      </c>
      <c r="AL237" s="22">
        <f t="shared" si="78"/>
        <v>0</v>
      </c>
      <c r="AM237" s="22">
        <f t="shared" si="79"/>
        <v>0</v>
      </c>
      <c r="AN237" s="22">
        <f t="shared" si="80"/>
        <v>0</v>
      </c>
      <c r="AO237" s="418" t="b">
        <f t="shared" si="81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82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83"/>
        <v>0</v>
      </c>
      <c r="AW237" s="67">
        <f t="shared" si="84"/>
        <v>0</v>
      </c>
      <c r="AX237" s="397">
        <f t="shared" si="85"/>
        <v>0</v>
      </c>
      <c r="AY237" s="32"/>
      <c r="AZ237" s="32"/>
      <c r="BA237" s="423" t="str">
        <f t="shared" si="86"/>
        <v xml:space="preserve"> </v>
      </c>
    </row>
    <row r="238" spans="1:53" s="339" customFormat="1" ht="15" x14ac:dyDescent="0.2">
      <c r="A238" s="32"/>
      <c r="B238" s="32"/>
      <c r="C238" s="410">
        <f t="shared" si="87"/>
        <v>217</v>
      </c>
      <c r="D238" s="424"/>
      <c r="E238" s="424"/>
      <c r="F238" s="424"/>
      <c r="G238" s="410"/>
      <c r="H238" s="410"/>
      <c r="I238" s="413" t="str">
        <f t="shared" si="71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72"/>
        <v>-</v>
      </c>
      <c r="M238" s="425"/>
      <c r="N238" s="425"/>
      <c r="O238" s="160" t="str">
        <f t="shared" si="73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74"/>
        <v>OK</v>
      </c>
      <c r="AI238" s="22">
        <f t="shared" si="75"/>
        <v>0</v>
      </c>
      <c r="AJ238" s="22">
        <f t="shared" si="76"/>
        <v>0</v>
      </c>
      <c r="AK238" s="22">
        <f t="shared" si="77"/>
        <v>0</v>
      </c>
      <c r="AL238" s="22">
        <f t="shared" si="78"/>
        <v>0</v>
      </c>
      <c r="AM238" s="22">
        <f t="shared" si="79"/>
        <v>0</v>
      </c>
      <c r="AN238" s="22">
        <f t="shared" si="80"/>
        <v>0</v>
      </c>
      <c r="AO238" s="418" t="b">
        <f t="shared" si="81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82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83"/>
        <v>0</v>
      </c>
      <c r="AW238" s="67">
        <f t="shared" si="84"/>
        <v>0</v>
      </c>
      <c r="AX238" s="397">
        <f t="shared" si="85"/>
        <v>0</v>
      </c>
      <c r="AY238" s="32"/>
      <c r="AZ238" s="32"/>
      <c r="BA238" s="423" t="str">
        <f t="shared" si="86"/>
        <v xml:space="preserve"> </v>
      </c>
    </row>
    <row r="239" spans="1:53" s="339" customFormat="1" ht="15" x14ac:dyDescent="0.2">
      <c r="A239" s="32"/>
      <c r="B239" s="32"/>
      <c r="C239" s="410">
        <f t="shared" si="87"/>
        <v>218</v>
      </c>
      <c r="D239" s="424"/>
      <c r="E239" s="424"/>
      <c r="F239" s="424"/>
      <c r="G239" s="410"/>
      <c r="H239" s="410"/>
      <c r="I239" s="413" t="str">
        <f t="shared" si="71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72"/>
        <v>-</v>
      </c>
      <c r="M239" s="425"/>
      <c r="N239" s="425"/>
      <c r="O239" s="160" t="str">
        <f t="shared" si="73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74"/>
        <v>OK</v>
      </c>
      <c r="AI239" s="22">
        <f t="shared" si="75"/>
        <v>0</v>
      </c>
      <c r="AJ239" s="22">
        <f t="shared" si="76"/>
        <v>0</v>
      </c>
      <c r="AK239" s="22">
        <f t="shared" si="77"/>
        <v>0</v>
      </c>
      <c r="AL239" s="22">
        <f t="shared" si="78"/>
        <v>0</v>
      </c>
      <c r="AM239" s="22">
        <f t="shared" si="79"/>
        <v>0</v>
      </c>
      <c r="AN239" s="22">
        <f t="shared" si="80"/>
        <v>0</v>
      </c>
      <c r="AO239" s="418" t="b">
        <f t="shared" si="81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82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83"/>
        <v>0</v>
      </c>
      <c r="AW239" s="67">
        <f t="shared" si="84"/>
        <v>0</v>
      </c>
      <c r="AX239" s="397">
        <f t="shared" si="85"/>
        <v>0</v>
      </c>
      <c r="AY239" s="32"/>
      <c r="AZ239" s="32"/>
      <c r="BA239" s="423" t="str">
        <f t="shared" si="86"/>
        <v xml:space="preserve"> </v>
      </c>
    </row>
    <row r="240" spans="1:53" s="339" customFormat="1" ht="15" x14ac:dyDescent="0.2">
      <c r="A240" s="32"/>
      <c r="B240" s="32"/>
      <c r="C240" s="410">
        <f t="shared" si="87"/>
        <v>219</v>
      </c>
      <c r="D240" s="424"/>
      <c r="E240" s="424"/>
      <c r="F240" s="424"/>
      <c r="G240" s="410"/>
      <c r="H240" s="410"/>
      <c r="I240" s="413" t="str">
        <f t="shared" si="71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72"/>
        <v>-</v>
      </c>
      <c r="M240" s="425"/>
      <c r="N240" s="425"/>
      <c r="O240" s="160" t="str">
        <f t="shared" si="73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74"/>
        <v>OK</v>
      </c>
      <c r="AI240" s="22">
        <f t="shared" si="75"/>
        <v>0</v>
      </c>
      <c r="AJ240" s="22">
        <f t="shared" si="76"/>
        <v>0</v>
      </c>
      <c r="AK240" s="22">
        <f t="shared" si="77"/>
        <v>0</v>
      </c>
      <c r="AL240" s="22">
        <f t="shared" si="78"/>
        <v>0</v>
      </c>
      <c r="AM240" s="22">
        <f t="shared" si="79"/>
        <v>0</v>
      </c>
      <c r="AN240" s="22">
        <f t="shared" si="80"/>
        <v>0</v>
      </c>
      <c r="AO240" s="418" t="b">
        <f t="shared" si="81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82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83"/>
        <v>0</v>
      </c>
      <c r="AW240" s="67">
        <f t="shared" si="84"/>
        <v>0</v>
      </c>
      <c r="AX240" s="397">
        <f t="shared" si="85"/>
        <v>0</v>
      </c>
      <c r="AY240" s="32"/>
      <c r="AZ240" s="32"/>
      <c r="BA240" s="423" t="str">
        <f t="shared" si="86"/>
        <v xml:space="preserve"> </v>
      </c>
    </row>
    <row r="241" spans="1:53" s="339" customFormat="1" ht="15" x14ac:dyDescent="0.2">
      <c r="A241" s="32"/>
      <c r="B241" s="32"/>
      <c r="C241" s="410">
        <f t="shared" si="87"/>
        <v>220</v>
      </c>
      <c r="D241" s="424"/>
      <c r="E241" s="424"/>
      <c r="F241" s="424"/>
      <c r="G241" s="410"/>
      <c r="H241" s="410"/>
      <c r="I241" s="413" t="str">
        <f t="shared" si="71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72"/>
        <v>-</v>
      </c>
      <c r="M241" s="425"/>
      <c r="N241" s="425"/>
      <c r="O241" s="160" t="str">
        <f t="shared" si="73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74"/>
        <v>OK</v>
      </c>
      <c r="AI241" s="22">
        <f t="shared" si="75"/>
        <v>0</v>
      </c>
      <c r="AJ241" s="22">
        <f t="shared" si="76"/>
        <v>0</v>
      </c>
      <c r="AK241" s="22">
        <f t="shared" si="77"/>
        <v>0</v>
      </c>
      <c r="AL241" s="22">
        <f t="shared" si="78"/>
        <v>0</v>
      </c>
      <c r="AM241" s="22">
        <f t="shared" si="79"/>
        <v>0</v>
      </c>
      <c r="AN241" s="22">
        <f t="shared" si="80"/>
        <v>0</v>
      </c>
      <c r="AO241" s="418" t="b">
        <f t="shared" si="81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82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83"/>
        <v>0</v>
      </c>
      <c r="AW241" s="67">
        <f t="shared" si="84"/>
        <v>0</v>
      </c>
      <c r="AX241" s="397">
        <f t="shared" si="85"/>
        <v>0</v>
      </c>
      <c r="AY241" s="32"/>
      <c r="AZ241" s="32"/>
      <c r="BA241" s="423" t="str">
        <f t="shared" si="86"/>
        <v xml:space="preserve"> </v>
      </c>
    </row>
    <row r="242" spans="1:53" s="339" customFormat="1" ht="15" x14ac:dyDescent="0.2">
      <c r="A242" s="32"/>
      <c r="B242" s="32"/>
      <c r="C242" s="410">
        <f t="shared" si="87"/>
        <v>221</v>
      </c>
      <c r="D242" s="424"/>
      <c r="E242" s="424"/>
      <c r="F242" s="424"/>
      <c r="G242" s="410"/>
      <c r="H242" s="410"/>
      <c r="I242" s="413" t="str">
        <f t="shared" si="71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72"/>
        <v>-</v>
      </c>
      <c r="M242" s="425"/>
      <c r="N242" s="425"/>
      <c r="O242" s="160" t="str">
        <f t="shared" si="73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74"/>
        <v>OK</v>
      </c>
      <c r="AI242" s="22">
        <f t="shared" si="75"/>
        <v>0</v>
      </c>
      <c r="AJ242" s="22">
        <f t="shared" si="76"/>
        <v>0</v>
      </c>
      <c r="AK242" s="22">
        <f t="shared" si="77"/>
        <v>0</v>
      </c>
      <c r="AL242" s="22">
        <f t="shared" si="78"/>
        <v>0</v>
      </c>
      <c r="AM242" s="22">
        <f t="shared" si="79"/>
        <v>0</v>
      </c>
      <c r="AN242" s="22">
        <f t="shared" si="80"/>
        <v>0</v>
      </c>
      <c r="AO242" s="418" t="b">
        <f t="shared" si="81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82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83"/>
        <v>0</v>
      </c>
      <c r="AW242" s="67">
        <f t="shared" si="84"/>
        <v>0</v>
      </c>
      <c r="AX242" s="397">
        <f t="shared" si="85"/>
        <v>0</v>
      </c>
      <c r="AY242" s="32"/>
      <c r="AZ242" s="32"/>
      <c r="BA242" s="423" t="str">
        <f t="shared" si="86"/>
        <v xml:space="preserve"> </v>
      </c>
    </row>
    <row r="243" spans="1:53" s="339" customFormat="1" ht="15" x14ac:dyDescent="0.2">
      <c r="A243" s="32"/>
      <c r="B243" s="32"/>
      <c r="C243" s="410">
        <f t="shared" si="87"/>
        <v>222</v>
      </c>
      <c r="D243" s="424"/>
      <c r="E243" s="424"/>
      <c r="F243" s="424"/>
      <c r="G243" s="410"/>
      <c r="H243" s="410"/>
      <c r="I243" s="413" t="str">
        <f t="shared" si="71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72"/>
        <v>-</v>
      </c>
      <c r="M243" s="425"/>
      <c r="N243" s="425"/>
      <c r="O243" s="160" t="str">
        <f t="shared" si="73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74"/>
        <v>OK</v>
      </c>
      <c r="AI243" s="22">
        <f t="shared" si="75"/>
        <v>0</v>
      </c>
      <c r="AJ243" s="22">
        <f t="shared" si="76"/>
        <v>0</v>
      </c>
      <c r="AK243" s="22">
        <f t="shared" si="77"/>
        <v>0</v>
      </c>
      <c r="AL243" s="22">
        <f t="shared" si="78"/>
        <v>0</v>
      </c>
      <c r="AM243" s="22">
        <f t="shared" si="79"/>
        <v>0</v>
      </c>
      <c r="AN243" s="22">
        <f t="shared" si="80"/>
        <v>0</v>
      </c>
      <c r="AO243" s="418" t="b">
        <f t="shared" si="81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82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83"/>
        <v>0</v>
      </c>
      <c r="AW243" s="67">
        <f t="shared" si="84"/>
        <v>0</v>
      </c>
      <c r="AX243" s="397">
        <f t="shared" si="85"/>
        <v>0</v>
      </c>
      <c r="AY243" s="32"/>
      <c r="AZ243" s="32"/>
      <c r="BA243" s="423" t="str">
        <f t="shared" si="86"/>
        <v xml:space="preserve"> </v>
      </c>
    </row>
    <row r="244" spans="1:53" s="339" customFormat="1" ht="15" x14ac:dyDescent="0.2">
      <c r="A244" s="32"/>
      <c r="B244" s="32"/>
      <c r="C244" s="410">
        <f t="shared" si="87"/>
        <v>223</v>
      </c>
      <c r="D244" s="424"/>
      <c r="E244" s="424"/>
      <c r="F244" s="424"/>
      <c r="G244" s="410"/>
      <c r="H244" s="410"/>
      <c r="I244" s="413" t="str">
        <f t="shared" si="71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72"/>
        <v>-</v>
      </c>
      <c r="M244" s="425"/>
      <c r="N244" s="425"/>
      <c r="O244" s="160" t="str">
        <f t="shared" si="73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74"/>
        <v>OK</v>
      </c>
      <c r="AI244" s="22">
        <f t="shared" si="75"/>
        <v>0</v>
      </c>
      <c r="AJ244" s="22">
        <f t="shared" si="76"/>
        <v>0</v>
      </c>
      <c r="AK244" s="22">
        <f t="shared" si="77"/>
        <v>0</v>
      </c>
      <c r="AL244" s="22">
        <f t="shared" si="78"/>
        <v>0</v>
      </c>
      <c r="AM244" s="22">
        <f t="shared" si="79"/>
        <v>0</v>
      </c>
      <c r="AN244" s="22">
        <f t="shared" si="80"/>
        <v>0</v>
      </c>
      <c r="AO244" s="418" t="b">
        <f t="shared" si="81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82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83"/>
        <v>0</v>
      </c>
      <c r="AW244" s="67">
        <f t="shared" si="84"/>
        <v>0</v>
      </c>
      <c r="AX244" s="397">
        <f t="shared" si="85"/>
        <v>0</v>
      </c>
      <c r="AY244" s="32"/>
      <c r="AZ244" s="32"/>
      <c r="BA244" s="423" t="str">
        <f t="shared" si="86"/>
        <v xml:space="preserve"> </v>
      </c>
    </row>
    <row r="245" spans="1:53" s="339" customFormat="1" ht="15" x14ac:dyDescent="0.2">
      <c r="A245" s="32"/>
      <c r="B245" s="32"/>
      <c r="C245" s="410">
        <f t="shared" si="87"/>
        <v>224</v>
      </c>
      <c r="D245" s="424"/>
      <c r="E245" s="424"/>
      <c r="F245" s="424"/>
      <c r="G245" s="410"/>
      <c r="H245" s="410"/>
      <c r="I245" s="413" t="str">
        <f t="shared" si="71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72"/>
        <v>-</v>
      </c>
      <c r="M245" s="425"/>
      <c r="N245" s="425"/>
      <c r="O245" s="160" t="str">
        <f t="shared" si="73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74"/>
        <v>OK</v>
      </c>
      <c r="AI245" s="22">
        <f t="shared" si="75"/>
        <v>0</v>
      </c>
      <c r="AJ245" s="22">
        <f t="shared" si="76"/>
        <v>0</v>
      </c>
      <c r="AK245" s="22">
        <f t="shared" si="77"/>
        <v>0</v>
      </c>
      <c r="AL245" s="22">
        <f t="shared" si="78"/>
        <v>0</v>
      </c>
      <c r="AM245" s="22">
        <f t="shared" si="79"/>
        <v>0</v>
      </c>
      <c r="AN245" s="22">
        <f t="shared" si="80"/>
        <v>0</v>
      </c>
      <c r="AO245" s="418" t="b">
        <f t="shared" si="81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82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83"/>
        <v>0</v>
      </c>
      <c r="AW245" s="67">
        <f t="shared" si="84"/>
        <v>0</v>
      </c>
      <c r="AX245" s="397">
        <f t="shared" si="85"/>
        <v>0</v>
      </c>
      <c r="AY245" s="32"/>
      <c r="AZ245" s="32"/>
      <c r="BA245" s="423" t="str">
        <f t="shared" si="86"/>
        <v xml:space="preserve"> </v>
      </c>
    </row>
    <row r="246" spans="1:53" s="339" customFormat="1" ht="15" x14ac:dyDescent="0.2">
      <c r="A246" s="32"/>
      <c r="B246" s="32"/>
      <c r="C246" s="410">
        <f t="shared" si="87"/>
        <v>225</v>
      </c>
      <c r="D246" s="424"/>
      <c r="E246" s="424"/>
      <c r="F246" s="424"/>
      <c r="G246" s="410"/>
      <c r="H246" s="410"/>
      <c r="I246" s="413" t="str">
        <f t="shared" si="71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72"/>
        <v>-</v>
      </c>
      <c r="M246" s="425"/>
      <c r="N246" s="425"/>
      <c r="O246" s="160" t="str">
        <f t="shared" si="73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74"/>
        <v>OK</v>
      </c>
      <c r="AI246" s="22">
        <f t="shared" si="75"/>
        <v>0</v>
      </c>
      <c r="AJ246" s="22">
        <f t="shared" si="76"/>
        <v>0</v>
      </c>
      <c r="AK246" s="22">
        <f t="shared" si="77"/>
        <v>0</v>
      </c>
      <c r="AL246" s="22">
        <f t="shared" si="78"/>
        <v>0</v>
      </c>
      <c r="AM246" s="22">
        <f t="shared" si="79"/>
        <v>0</v>
      </c>
      <c r="AN246" s="22">
        <f t="shared" si="80"/>
        <v>0</v>
      </c>
      <c r="AO246" s="418" t="b">
        <f t="shared" si="81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82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83"/>
        <v>0</v>
      </c>
      <c r="AW246" s="67">
        <f t="shared" si="84"/>
        <v>0</v>
      </c>
      <c r="AX246" s="397">
        <f t="shared" si="85"/>
        <v>0</v>
      </c>
      <c r="AY246" s="32"/>
      <c r="AZ246" s="32"/>
      <c r="BA246" s="423" t="str">
        <f t="shared" si="86"/>
        <v xml:space="preserve"> </v>
      </c>
    </row>
    <row r="247" spans="1:53" s="339" customFormat="1" ht="15" x14ac:dyDescent="0.2">
      <c r="A247" s="32"/>
      <c r="B247" s="32"/>
      <c r="C247" s="410">
        <f t="shared" si="87"/>
        <v>226</v>
      </c>
      <c r="D247" s="424"/>
      <c r="E247" s="424"/>
      <c r="F247" s="424"/>
      <c r="G247" s="410"/>
      <c r="H247" s="410"/>
      <c r="I247" s="413" t="str">
        <f t="shared" si="71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72"/>
        <v>-</v>
      </c>
      <c r="M247" s="425"/>
      <c r="N247" s="425"/>
      <c r="O247" s="160" t="str">
        <f t="shared" si="73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74"/>
        <v>OK</v>
      </c>
      <c r="AI247" s="22">
        <f t="shared" si="75"/>
        <v>0</v>
      </c>
      <c r="AJ247" s="22">
        <f t="shared" si="76"/>
        <v>0</v>
      </c>
      <c r="AK247" s="22">
        <f t="shared" si="77"/>
        <v>0</v>
      </c>
      <c r="AL247" s="22">
        <f t="shared" si="78"/>
        <v>0</v>
      </c>
      <c r="AM247" s="22">
        <f t="shared" si="79"/>
        <v>0</v>
      </c>
      <c r="AN247" s="22">
        <f t="shared" si="80"/>
        <v>0</v>
      </c>
      <c r="AO247" s="418" t="b">
        <f t="shared" si="81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82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83"/>
        <v>0</v>
      </c>
      <c r="AW247" s="67">
        <f t="shared" si="84"/>
        <v>0</v>
      </c>
      <c r="AX247" s="397">
        <f t="shared" si="85"/>
        <v>0</v>
      </c>
      <c r="AY247" s="32"/>
      <c r="AZ247" s="32"/>
      <c r="BA247" s="423" t="str">
        <f t="shared" si="86"/>
        <v xml:space="preserve"> </v>
      </c>
    </row>
    <row r="248" spans="1:53" s="339" customFormat="1" ht="15" x14ac:dyDescent="0.2">
      <c r="A248" s="32"/>
      <c r="B248" s="32"/>
      <c r="C248" s="410">
        <f t="shared" si="87"/>
        <v>227</v>
      </c>
      <c r="D248" s="424"/>
      <c r="E248" s="424"/>
      <c r="F248" s="424"/>
      <c r="G248" s="410"/>
      <c r="H248" s="410"/>
      <c r="I248" s="413" t="str">
        <f t="shared" si="71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72"/>
        <v>-</v>
      </c>
      <c r="M248" s="425"/>
      <c r="N248" s="425"/>
      <c r="O248" s="160" t="str">
        <f t="shared" si="73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74"/>
        <v>OK</v>
      </c>
      <c r="AI248" s="22">
        <f t="shared" si="75"/>
        <v>0</v>
      </c>
      <c r="AJ248" s="22">
        <f t="shared" si="76"/>
        <v>0</v>
      </c>
      <c r="AK248" s="22">
        <f t="shared" si="77"/>
        <v>0</v>
      </c>
      <c r="AL248" s="22">
        <f t="shared" si="78"/>
        <v>0</v>
      </c>
      <c r="AM248" s="22">
        <f t="shared" si="79"/>
        <v>0</v>
      </c>
      <c r="AN248" s="22">
        <f t="shared" si="80"/>
        <v>0</v>
      </c>
      <c r="AO248" s="418" t="b">
        <f t="shared" si="81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82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83"/>
        <v>0</v>
      </c>
      <c r="AW248" s="67">
        <f t="shared" si="84"/>
        <v>0</v>
      </c>
      <c r="AX248" s="397">
        <f t="shared" si="85"/>
        <v>0</v>
      </c>
      <c r="AY248" s="32"/>
      <c r="AZ248" s="32"/>
      <c r="BA248" s="423" t="str">
        <f t="shared" si="86"/>
        <v xml:space="preserve"> </v>
      </c>
    </row>
    <row r="249" spans="1:53" s="339" customFormat="1" ht="15" x14ac:dyDescent="0.2">
      <c r="A249" s="32"/>
      <c r="B249" s="32"/>
      <c r="C249" s="410">
        <f t="shared" si="87"/>
        <v>228</v>
      </c>
      <c r="D249" s="424"/>
      <c r="E249" s="424"/>
      <c r="F249" s="424"/>
      <c r="G249" s="410"/>
      <c r="H249" s="410"/>
      <c r="I249" s="413" t="str">
        <f t="shared" si="71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72"/>
        <v>-</v>
      </c>
      <c r="M249" s="425"/>
      <c r="N249" s="425"/>
      <c r="O249" s="160" t="str">
        <f t="shared" si="73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74"/>
        <v>OK</v>
      </c>
      <c r="AI249" s="22">
        <f t="shared" si="75"/>
        <v>0</v>
      </c>
      <c r="AJ249" s="22">
        <f t="shared" si="76"/>
        <v>0</v>
      </c>
      <c r="AK249" s="22">
        <f t="shared" si="77"/>
        <v>0</v>
      </c>
      <c r="AL249" s="22">
        <f t="shared" si="78"/>
        <v>0</v>
      </c>
      <c r="AM249" s="22">
        <f t="shared" si="79"/>
        <v>0</v>
      </c>
      <c r="AN249" s="22">
        <f t="shared" si="80"/>
        <v>0</v>
      </c>
      <c r="AO249" s="418" t="b">
        <f t="shared" si="81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82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83"/>
        <v>0</v>
      </c>
      <c r="AW249" s="67">
        <f t="shared" si="84"/>
        <v>0</v>
      </c>
      <c r="AX249" s="397">
        <f t="shared" si="85"/>
        <v>0</v>
      </c>
      <c r="AY249" s="32"/>
      <c r="AZ249" s="32"/>
      <c r="BA249" s="423" t="str">
        <f t="shared" si="86"/>
        <v xml:space="preserve"> </v>
      </c>
    </row>
    <row r="250" spans="1:53" s="339" customFormat="1" ht="15" x14ac:dyDescent="0.2">
      <c r="A250" s="32"/>
      <c r="B250" s="32"/>
      <c r="C250" s="410">
        <f t="shared" si="87"/>
        <v>229</v>
      </c>
      <c r="D250" s="424"/>
      <c r="E250" s="424"/>
      <c r="F250" s="424"/>
      <c r="G250" s="410"/>
      <c r="H250" s="410"/>
      <c r="I250" s="413" t="str">
        <f t="shared" si="71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72"/>
        <v>-</v>
      </c>
      <c r="M250" s="425"/>
      <c r="N250" s="425"/>
      <c r="O250" s="160" t="str">
        <f t="shared" si="73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74"/>
        <v>OK</v>
      </c>
      <c r="AI250" s="22">
        <f t="shared" si="75"/>
        <v>0</v>
      </c>
      <c r="AJ250" s="22">
        <f t="shared" si="76"/>
        <v>0</v>
      </c>
      <c r="AK250" s="22">
        <f t="shared" si="77"/>
        <v>0</v>
      </c>
      <c r="AL250" s="22">
        <f t="shared" si="78"/>
        <v>0</v>
      </c>
      <c r="AM250" s="22">
        <f t="shared" si="79"/>
        <v>0</v>
      </c>
      <c r="AN250" s="22">
        <f t="shared" si="80"/>
        <v>0</v>
      </c>
      <c r="AO250" s="418" t="b">
        <f t="shared" si="81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82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83"/>
        <v>0</v>
      </c>
      <c r="AW250" s="67">
        <f t="shared" si="84"/>
        <v>0</v>
      </c>
      <c r="AX250" s="397">
        <f t="shared" si="85"/>
        <v>0</v>
      </c>
      <c r="AY250" s="32"/>
      <c r="AZ250" s="32"/>
      <c r="BA250" s="423" t="str">
        <f t="shared" si="86"/>
        <v xml:space="preserve"> </v>
      </c>
    </row>
    <row r="251" spans="1:53" s="339" customFormat="1" ht="15" x14ac:dyDescent="0.2">
      <c r="A251" s="32"/>
      <c r="B251" s="32"/>
      <c r="C251" s="410">
        <f t="shared" si="87"/>
        <v>230</v>
      </c>
      <c r="D251" s="424"/>
      <c r="E251" s="424"/>
      <c r="F251" s="424"/>
      <c r="G251" s="410"/>
      <c r="H251" s="410"/>
      <c r="I251" s="413" t="str">
        <f t="shared" si="71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72"/>
        <v>-</v>
      </c>
      <c r="M251" s="425"/>
      <c r="N251" s="425"/>
      <c r="O251" s="160" t="str">
        <f t="shared" si="73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74"/>
        <v>OK</v>
      </c>
      <c r="AI251" s="22">
        <f t="shared" si="75"/>
        <v>0</v>
      </c>
      <c r="AJ251" s="22">
        <f t="shared" si="76"/>
        <v>0</v>
      </c>
      <c r="AK251" s="22">
        <f t="shared" si="77"/>
        <v>0</v>
      </c>
      <c r="AL251" s="22">
        <f t="shared" si="78"/>
        <v>0</v>
      </c>
      <c r="AM251" s="22">
        <f t="shared" si="79"/>
        <v>0</v>
      </c>
      <c r="AN251" s="22">
        <f t="shared" si="80"/>
        <v>0</v>
      </c>
      <c r="AO251" s="418" t="b">
        <f t="shared" si="81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82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83"/>
        <v>0</v>
      </c>
      <c r="AW251" s="67">
        <f t="shared" si="84"/>
        <v>0</v>
      </c>
      <c r="AX251" s="397">
        <f t="shared" si="85"/>
        <v>0</v>
      </c>
      <c r="AY251" s="32"/>
      <c r="AZ251" s="32"/>
      <c r="BA251" s="423" t="str">
        <f t="shared" si="86"/>
        <v xml:space="preserve"> </v>
      </c>
    </row>
    <row r="252" spans="1:53" s="339" customFormat="1" ht="15" x14ac:dyDescent="0.2">
      <c r="A252" s="32"/>
      <c r="B252" s="32"/>
      <c r="C252" s="410">
        <f t="shared" si="87"/>
        <v>231</v>
      </c>
      <c r="D252" s="424"/>
      <c r="E252" s="424"/>
      <c r="F252" s="424"/>
      <c r="G252" s="410"/>
      <c r="H252" s="410"/>
      <c r="I252" s="413" t="str">
        <f t="shared" si="71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72"/>
        <v>-</v>
      </c>
      <c r="M252" s="425"/>
      <c r="N252" s="425"/>
      <c r="O252" s="160" t="str">
        <f t="shared" si="73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74"/>
        <v>OK</v>
      </c>
      <c r="AI252" s="22">
        <f t="shared" si="75"/>
        <v>0</v>
      </c>
      <c r="AJ252" s="22">
        <f t="shared" si="76"/>
        <v>0</v>
      </c>
      <c r="AK252" s="22">
        <f t="shared" si="77"/>
        <v>0</v>
      </c>
      <c r="AL252" s="22">
        <f t="shared" si="78"/>
        <v>0</v>
      </c>
      <c r="AM252" s="22">
        <f t="shared" si="79"/>
        <v>0</v>
      </c>
      <c r="AN252" s="22">
        <f t="shared" si="80"/>
        <v>0</v>
      </c>
      <c r="AO252" s="418" t="b">
        <f t="shared" si="81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82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83"/>
        <v>0</v>
      </c>
      <c r="AW252" s="67">
        <f t="shared" si="84"/>
        <v>0</v>
      </c>
      <c r="AX252" s="397">
        <f t="shared" si="85"/>
        <v>0</v>
      </c>
      <c r="AY252" s="32"/>
      <c r="AZ252" s="32"/>
      <c r="BA252" s="423" t="str">
        <f t="shared" si="86"/>
        <v xml:space="preserve"> </v>
      </c>
    </row>
    <row r="253" spans="1:53" s="339" customFormat="1" ht="15" x14ac:dyDescent="0.2">
      <c r="A253" s="32"/>
      <c r="B253" s="32"/>
      <c r="C253" s="410">
        <f t="shared" si="87"/>
        <v>232</v>
      </c>
      <c r="D253" s="424"/>
      <c r="E253" s="424"/>
      <c r="F253" s="424"/>
      <c r="G253" s="410"/>
      <c r="H253" s="410"/>
      <c r="I253" s="413" t="str">
        <f t="shared" si="71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72"/>
        <v>-</v>
      </c>
      <c r="M253" s="425"/>
      <c r="N253" s="425"/>
      <c r="O253" s="160" t="str">
        <f t="shared" si="73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74"/>
        <v>OK</v>
      </c>
      <c r="AI253" s="22">
        <f t="shared" si="75"/>
        <v>0</v>
      </c>
      <c r="AJ253" s="22">
        <f t="shared" si="76"/>
        <v>0</v>
      </c>
      <c r="AK253" s="22">
        <f t="shared" si="77"/>
        <v>0</v>
      </c>
      <c r="AL253" s="22">
        <f t="shared" si="78"/>
        <v>0</v>
      </c>
      <c r="AM253" s="22">
        <f t="shared" si="79"/>
        <v>0</v>
      </c>
      <c r="AN253" s="22">
        <f t="shared" si="80"/>
        <v>0</v>
      </c>
      <c r="AO253" s="418" t="b">
        <f t="shared" si="81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82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83"/>
        <v>0</v>
      </c>
      <c r="AW253" s="67">
        <f t="shared" si="84"/>
        <v>0</v>
      </c>
      <c r="AX253" s="397">
        <f t="shared" si="85"/>
        <v>0</v>
      </c>
      <c r="AY253" s="32"/>
      <c r="AZ253" s="32"/>
      <c r="BA253" s="423" t="str">
        <f t="shared" si="86"/>
        <v xml:space="preserve"> </v>
      </c>
    </row>
    <row r="254" spans="1:53" s="339" customFormat="1" ht="15" x14ac:dyDescent="0.2">
      <c r="A254" s="32"/>
      <c r="B254" s="32"/>
      <c r="C254" s="410">
        <f t="shared" si="87"/>
        <v>233</v>
      </c>
      <c r="D254" s="424"/>
      <c r="E254" s="424"/>
      <c r="F254" s="424"/>
      <c r="G254" s="410"/>
      <c r="H254" s="410"/>
      <c r="I254" s="413" t="str">
        <f t="shared" si="71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72"/>
        <v>-</v>
      </c>
      <c r="M254" s="425"/>
      <c r="N254" s="425"/>
      <c r="O254" s="160" t="str">
        <f t="shared" si="73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74"/>
        <v>OK</v>
      </c>
      <c r="AI254" s="22">
        <f t="shared" si="75"/>
        <v>0</v>
      </c>
      <c r="AJ254" s="22">
        <f t="shared" si="76"/>
        <v>0</v>
      </c>
      <c r="AK254" s="22">
        <f t="shared" si="77"/>
        <v>0</v>
      </c>
      <c r="AL254" s="22">
        <f t="shared" si="78"/>
        <v>0</v>
      </c>
      <c r="AM254" s="22">
        <f t="shared" si="79"/>
        <v>0</v>
      </c>
      <c r="AN254" s="22">
        <f t="shared" si="80"/>
        <v>0</v>
      </c>
      <c r="AO254" s="418" t="b">
        <f t="shared" si="81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82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83"/>
        <v>0</v>
      </c>
      <c r="AW254" s="67">
        <f t="shared" si="84"/>
        <v>0</v>
      </c>
      <c r="AX254" s="397">
        <f t="shared" si="85"/>
        <v>0</v>
      </c>
      <c r="AY254" s="32"/>
      <c r="AZ254" s="32"/>
      <c r="BA254" s="423" t="str">
        <f t="shared" si="86"/>
        <v xml:space="preserve"> </v>
      </c>
    </row>
    <row r="255" spans="1:53" s="339" customFormat="1" ht="15" x14ac:dyDescent="0.2">
      <c r="A255" s="32"/>
      <c r="B255" s="32"/>
      <c r="C255" s="410">
        <f t="shared" si="87"/>
        <v>234</v>
      </c>
      <c r="D255" s="424"/>
      <c r="E255" s="424"/>
      <c r="F255" s="424"/>
      <c r="G255" s="410"/>
      <c r="H255" s="410"/>
      <c r="I255" s="413" t="str">
        <f t="shared" si="71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72"/>
        <v>-</v>
      </c>
      <c r="M255" s="425"/>
      <c r="N255" s="425"/>
      <c r="O255" s="160" t="str">
        <f t="shared" si="73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74"/>
        <v>OK</v>
      </c>
      <c r="AI255" s="22">
        <f t="shared" si="75"/>
        <v>0</v>
      </c>
      <c r="AJ255" s="22">
        <f t="shared" si="76"/>
        <v>0</v>
      </c>
      <c r="AK255" s="22">
        <f t="shared" si="77"/>
        <v>0</v>
      </c>
      <c r="AL255" s="22">
        <f t="shared" si="78"/>
        <v>0</v>
      </c>
      <c r="AM255" s="22">
        <f t="shared" si="79"/>
        <v>0</v>
      </c>
      <c r="AN255" s="22">
        <f t="shared" si="80"/>
        <v>0</v>
      </c>
      <c r="AO255" s="418" t="b">
        <f t="shared" si="81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82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83"/>
        <v>0</v>
      </c>
      <c r="AW255" s="67">
        <f t="shared" si="84"/>
        <v>0</v>
      </c>
      <c r="AX255" s="397">
        <f t="shared" si="85"/>
        <v>0</v>
      </c>
      <c r="AY255" s="32"/>
      <c r="AZ255" s="32"/>
      <c r="BA255" s="423" t="str">
        <f t="shared" si="86"/>
        <v xml:space="preserve"> </v>
      </c>
    </row>
    <row r="256" spans="1:53" s="339" customFormat="1" ht="15" x14ac:dyDescent="0.2">
      <c r="A256" s="32"/>
      <c r="B256" s="32"/>
      <c r="C256" s="410">
        <f t="shared" si="87"/>
        <v>235</v>
      </c>
      <c r="D256" s="424"/>
      <c r="E256" s="424"/>
      <c r="F256" s="424"/>
      <c r="G256" s="410"/>
      <c r="H256" s="410"/>
      <c r="I256" s="413" t="str">
        <f t="shared" si="71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72"/>
        <v>-</v>
      </c>
      <c r="M256" s="425"/>
      <c r="N256" s="425"/>
      <c r="O256" s="160" t="str">
        <f t="shared" si="73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74"/>
        <v>OK</v>
      </c>
      <c r="AI256" s="22">
        <f t="shared" si="75"/>
        <v>0</v>
      </c>
      <c r="AJ256" s="22">
        <f t="shared" si="76"/>
        <v>0</v>
      </c>
      <c r="AK256" s="22">
        <f t="shared" si="77"/>
        <v>0</v>
      </c>
      <c r="AL256" s="22">
        <f t="shared" si="78"/>
        <v>0</v>
      </c>
      <c r="AM256" s="22">
        <f t="shared" si="79"/>
        <v>0</v>
      </c>
      <c r="AN256" s="22">
        <f t="shared" si="80"/>
        <v>0</v>
      </c>
      <c r="AO256" s="418" t="b">
        <f t="shared" si="81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82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83"/>
        <v>0</v>
      </c>
      <c r="AW256" s="67">
        <f t="shared" si="84"/>
        <v>0</v>
      </c>
      <c r="AX256" s="397">
        <f t="shared" si="85"/>
        <v>0</v>
      </c>
      <c r="AY256" s="32"/>
      <c r="AZ256" s="32"/>
      <c r="BA256" s="423" t="str">
        <f t="shared" si="86"/>
        <v xml:space="preserve"> </v>
      </c>
    </row>
    <row r="257" spans="1:53" s="339" customFormat="1" ht="15" x14ac:dyDescent="0.2">
      <c r="A257" s="32"/>
      <c r="B257" s="32"/>
      <c r="C257" s="410">
        <f t="shared" si="87"/>
        <v>236</v>
      </c>
      <c r="D257" s="424"/>
      <c r="E257" s="424"/>
      <c r="F257" s="424"/>
      <c r="G257" s="410"/>
      <c r="H257" s="410"/>
      <c r="I257" s="413" t="str">
        <f t="shared" si="71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72"/>
        <v>-</v>
      </c>
      <c r="M257" s="425"/>
      <c r="N257" s="425"/>
      <c r="O257" s="160" t="str">
        <f t="shared" si="73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74"/>
        <v>OK</v>
      </c>
      <c r="AI257" s="22">
        <f t="shared" si="75"/>
        <v>0</v>
      </c>
      <c r="AJ257" s="22">
        <f t="shared" si="76"/>
        <v>0</v>
      </c>
      <c r="AK257" s="22">
        <f t="shared" si="77"/>
        <v>0</v>
      </c>
      <c r="AL257" s="22">
        <f t="shared" si="78"/>
        <v>0</v>
      </c>
      <c r="AM257" s="22">
        <f t="shared" si="79"/>
        <v>0</v>
      </c>
      <c r="AN257" s="22">
        <f t="shared" si="80"/>
        <v>0</v>
      </c>
      <c r="AO257" s="418" t="b">
        <f t="shared" si="81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82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83"/>
        <v>0</v>
      </c>
      <c r="AW257" s="67">
        <f t="shared" si="84"/>
        <v>0</v>
      </c>
      <c r="AX257" s="397">
        <f t="shared" si="85"/>
        <v>0</v>
      </c>
      <c r="AY257" s="32"/>
      <c r="AZ257" s="32"/>
      <c r="BA257" s="423" t="str">
        <f t="shared" si="86"/>
        <v xml:space="preserve"> </v>
      </c>
    </row>
    <row r="258" spans="1:53" s="339" customFormat="1" ht="15" x14ac:dyDescent="0.2">
      <c r="A258" s="32"/>
      <c r="B258" s="32"/>
      <c r="C258" s="410">
        <f t="shared" si="87"/>
        <v>237</v>
      </c>
      <c r="D258" s="424"/>
      <c r="E258" s="424"/>
      <c r="F258" s="424"/>
      <c r="G258" s="410"/>
      <c r="H258" s="410"/>
      <c r="I258" s="413" t="str">
        <f t="shared" si="71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72"/>
        <v>-</v>
      </c>
      <c r="M258" s="425"/>
      <c r="N258" s="425"/>
      <c r="O258" s="160" t="str">
        <f t="shared" si="73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74"/>
        <v>OK</v>
      </c>
      <c r="AI258" s="22">
        <f t="shared" si="75"/>
        <v>0</v>
      </c>
      <c r="AJ258" s="22">
        <f t="shared" si="76"/>
        <v>0</v>
      </c>
      <c r="AK258" s="22">
        <f t="shared" si="77"/>
        <v>0</v>
      </c>
      <c r="AL258" s="22">
        <f t="shared" si="78"/>
        <v>0</v>
      </c>
      <c r="AM258" s="22">
        <f t="shared" si="79"/>
        <v>0</v>
      </c>
      <c r="AN258" s="22">
        <f t="shared" si="80"/>
        <v>0</v>
      </c>
      <c r="AO258" s="418" t="b">
        <f t="shared" si="81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82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83"/>
        <v>0</v>
      </c>
      <c r="AW258" s="67">
        <f t="shared" si="84"/>
        <v>0</v>
      </c>
      <c r="AX258" s="397">
        <f t="shared" si="85"/>
        <v>0</v>
      </c>
      <c r="AY258" s="32"/>
      <c r="AZ258" s="32"/>
      <c r="BA258" s="423" t="str">
        <f t="shared" si="86"/>
        <v xml:space="preserve"> </v>
      </c>
    </row>
    <row r="259" spans="1:53" s="339" customFormat="1" ht="15" x14ac:dyDescent="0.2">
      <c r="A259" s="32"/>
      <c r="B259" s="32"/>
      <c r="C259" s="410">
        <f t="shared" si="87"/>
        <v>238</v>
      </c>
      <c r="D259" s="424"/>
      <c r="E259" s="424"/>
      <c r="F259" s="424"/>
      <c r="G259" s="410"/>
      <c r="H259" s="410"/>
      <c r="I259" s="413" t="str">
        <f t="shared" si="71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72"/>
        <v>-</v>
      </c>
      <c r="M259" s="425"/>
      <c r="N259" s="425"/>
      <c r="O259" s="160" t="str">
        <f t="shared" si="73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74"/>
        <v>OK</v>
      </c>
      <c r="AI259" s="22">
        <f t="shared" si="75"/>
        <v>0</v>
      </c>
      <c r="AJ259" s="22">
        <f t="shared" si="76"/>
        <v>0</v>
      </c>
      <c r="AK259" s="22">
        <f t="shared" si="77"/>
        <v>0</v>
      </c>
      <c r="AL259" s="22">
        <f t="shared" si="78"/>
        <v>0</v>
      </c>
      <c r="AM259" s="22">
        <f t="shared" si="79"/>
        <v>0</v>
      </c>
      <c r="AN259" s="22">
        <f t="shared" si="80"/>
        <v>0</v>
      </c>
      <c r="AO259" s="418" t="b">
        <f t="shared" si="81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82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83"/>
        <v>0</v>
      </c>
      <c r="AW259" s="67">
        <f t="shared" si="84"/>
        <v>0</v>
      </c>
      <c r="AX259" s="397">
        <f t="shared" si="85"/>
        <v>0</v>
      </c>
      <c r="AY259" s="32"/>
      <c r="AZ259" s="32"/>
      <c r="BA259" s="423" t="str">
        <f t="shared" si="86"/>
        <v xml:space="preserve"> </v>
      </c>
    </row>
    <row r="260" spans="1:53" s="339" customFormat="1" ht="15" x14ac:dyDescent="0.2">
      <c r="A260" s="32"/>
      <c r="B260" s="32"/>
      <c r="C260" s="410">
        <f t="shared" si="87"/>
        <v>239</v>
      </c>
      <c r="D260" s="424"/>
      <c r="E260" s="424"/>
      <c r="F260" s="424"/>
      <c r="G260" s="410"/>
      <c r="H260" s="410"/>
      <c r="I260" s="413" t="str">
        <f t="shared" si="71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72"/>
        <v>-</v>
      </c>
      <c r="M260" s="425"/>
      <c r="N260" s="425"/>
      <c r="O260" s="160" t="str">
        <f t="shared" si="73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74"/>
        <v>OK</v>
      </c>
      <c r="AI260" s="22">
        <f t="shared" si="75"/>
        <v>0</v>
      </c>
      <c r="AJ260" s="22">
        <f t="shared" si="76"/>
        <v>0</v>
      </c>
      <c r="AK260" s="22">
        <f t="shared" si="77"/>
        <v>0</v>
      </c>
      <c r="AL260" s="22">
        <f t="shared" si="78"/>
        <v>0</v>
      </c>
      <c r="AM260" s="22">
        <f t="shared" si="79"/>
        <v>0</v>
      </c>
      <c r="AN260" s="22">
        <f t="shared" si="80"/>
        <v>0</v>
      </c>
      <c r="AO260" s="418" t="b">
        <f t="shared" si="81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82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83"/>
        <v>0</v>
      </c>
      <c r="AW260" s="67">
        <f t="shared" si="84"/>
        <v>0</v>
      </c>
      <c r="AX260" s="397">
        <f t="shared" si="85"/>
        <v>0</v>
      </c>
      <c r="AY260" s="32"/>
      <c r="AZ260" s="32"/>
      <c r="BA260" s="423" t="str">
        <f t="shared" si="86"/>
        <v xml:space="preserve"> </v>
      </c>
    </row>
    <row r="261" spans="1:53" s="339" customFormat="1" ht="15" x14ac:dyDescent="0.2">
      <c r="A261" s="32"/>
      <c r="B261" s="32"/>
      <c r="C261" s="410">
        <f t="shared" si="87"/>
        <v>240</v>
      </c>
      <c r="D261" s="424"/>
      <c r="E261" s="424"/>
      <c r="F261" s="424"/>
      <c r="G261" s="410"/>
      <c r="H261" s="410"/>
      <c r="I261" s="413" t="str">
        <f t="shared" si="71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72"/>
        <v>-</v>
      </c>
      <c r="M261" s="425"/>
      <c r="N261" s="425"/>
      <c r="O261" s="160" t="str">
        <f t="shared" si="73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74"/>
        <v>OK</v>
      </c>
      <c r="AI261" s="22">
        <f t="shared" si="75"/>
        <v>0</v>
      </c>
      <c r="AJ261" s="22">
        <f t="shared" si="76"/>
        <v>0</v>
      </c>
      <c r="AK261" s="22">
        <f t="shared" si="77"/>
        <v>0</v>
      </c>
      <c r="AL261" s="22">
        <f t="shared" si="78"/>
        <v>0</v>
      </c>
      <c r="AM261" s="22">
        <f t="shared" si="79"/>
        <v>0</v>
      </c>
      <c r="AN261" s="22">
        <f t="shared" si="80"/>
        <v>0</v>
      </c>
      <c r="AO261" s="418" t="b">
        <f t="shared" si="81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82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83"/>
        <v>0</v>
      </c>
      <c r="AW261" s="67">
        <f t="shared" si="84"/>
        <v>0</v>
      </c>
      <c r="AX261" s="397">
        <f t="shared" si="85"/>
        <v>0</v>
      </c>
      <c r="AY261" s="32"/>
      <c r="AZ261" s="32"/>
      <c r="BA261" s="423" t="str">
        <f t="shared" si="86"/>
        <v xml:space="preserve"> </v>
      </c>
    </row>
    <row r="262" spans="1:53" s="339" customFormat="1" ht="15" x14ac:dyDescent="0.2">
      <c r="A262" s="32"/>
      <c r="B262" s="32"/>
      <c r="C262" s="410">
        <f t="shared" si="87"/>
        <v>241</v>
      </c>
      <c r="D262" s="424"/>
      <c r="E262" s="424"/>
      <c r="F262" s="424"/>
      <c r="G262" s="410"/>
      <c r="H262" s="410"/>
      <c r="I262" s="413" t="str">
        <f t="shared" si="71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72"/>
        <v>-</v>
      </c>
      <c r="M262" s="425"/>
      <c r="N262" s="425"/>
      <c r="O262" s="160" t="str">
        <f t="shared" si="73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74"/>
        <v>OK</v>
      </c>
      <c r="AI262" s="22">
        <f t="shared" si="75"/>
        <v>0</v>
      </c>
      <c r="AJ262" s="22">
        <f t="shared" si="76"/>
        <v>0</v>
      </c>
      <c r="AK262" s="22">
        <f t="shared" si="77"/>
        <v>0</v>
      </c>
      <c r="AL262" s="22">
        <f t="shared" si="78"/>
        <v>0</v>
      </c>
      <c r="AM262" s="22">
        <f t="shared" si="79"/>
        <v>0</v>
      </c>
      <c r="AN262" s="22">
        <f t="shared" si="80"/>
        <v>0</v>
      </c>
      <c r="AO262" s="418" t="b">
        <f t="shared" si="81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82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83"/>
        <v>0</v>
      </c>
      <c r="AW262" s="67">
        <f t="shared" si="84"/>
        <v>0</v>
      </c>
      <c r="AX262" s="397">
        <f t="shared" si="85"/>
        <v>0</v>
      </c>
      <c r="AY262" s="32"/>
      <c r="AZ262" s="32"/>
      <c r="BA262" s="423" t="str">
        <f t="shared" si="86"/>
        <v xml:space="preserve"> </v>
      </c>
    </row>
    <row r="263" spans="1:53" s="339" customFormat="1" ht="15" x14ac:dyDescent="0.2">
      <c r="A263" s="32"/>
      <c r="B263" s="32"/>
      <c r="C263" s="410">
        <f t="shared" si="87"/>
        <v>242</v>
      </c>
      <c r="D263" s="424"/>
      <c r="E263" s="424"/>
      <c r="F263" s="424"/>
      <c r="G263" s="410"/>
      <c r="H263" s="410"/>
      <c r="I263" s="413" t="str">
        <f t="shared" si="71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72"/>
        <v>-</v>
      </c>
      <c r="M263" s="425"/>
      <c r="N263" s="425"/>
      <c r="O263" s="160" t="str">
        <f t="shared" si="73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74"/>
        <v>OK</v>
      </c>
      <c r="AI263" s="22">
        <f t="shared" si="75"/>
        <v>0</v>
      </c>
      <c r="AJ263" s="22">
        <f t="shared" si="76"/>
        <v>0</v>
      </c>
      <c r="AK263" s="22">
        <f t="shared" si="77"/>
        <v>0</v>
      </c>
      <c r="AL263" s="22">
        <f t="shared" si="78"/>
        <v>0</v>
      </c>
      <c r="AM263" s="22">
        <f t="shared" si="79"/>
        <v>0</v>
      </c>
      <c r="AN263" s="22">
        <f t="shared" si="80"/>
        <v>0</v>
      </c>
      <c r="AO263" s="418" t="b">
        <f t="shared" si="81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82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83"/>
        <v>0</v>
      </c>
      <c r="AW263" s="67">
        <f t="shared" si="84"/>
        <v>0</v>
      </c>
      <c r="AX263" s="397">
        <f t="shared" si="85"/>
        <v>0</v>
      </c>
      <c r="AY263" s="32"/>
      <c r="AZ263" s="32"/>
      <c r="BA263" s="423" t="str">
        <f t="shared" si="86"/>
        <v xml:space="preserve"> </v>
      </c>
    </row>
    <row r="264" spans="1:53" s="339" customFormat="1" ht="15" x14ac:dyDescent="0.2">
      <c r="A264" s="32"/>
      <c r="B264" s="32"/>
      <c r="C264" s="410">
        <f t="shared" si="87"/>
        <v>243</v>
      </c>
      <c r="D264" s="424"/>
      <c r="E264" s="424"/>
      <c r="F264" s="424"/>
      <c r="G264" s="410"/>
      <c r="H264" s="410"/>
      <c r="I264" s="413" t="str">
        <f t="shared" si="71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72"/>
        <v>-</v>
      </c>
      <c r="M264" s="425"/>
      <c r="N264" s="425"/>
      <c r="O264" s="160" t="str">
        <f t="shared" si="73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74"/>
        <v>OK</v>
      </c>
      <c r="AI264" s="22">
        <f t="shared" si="75"/>
        <v>0</v>
      </c>
      <c r="AJ264" s="22">
        <f t="shared" si="76"/>
        <v>0</v>
      </c>
      <c r="AK264" s="22">
        <f t="shared" si="77"/>
        <v>0</v>
      </c>
      <c r="AL264" s="22">
        <f t="shared" si="78"/>
        <v>0</v>
      </c>
      <c r="AM264" s="22">
        <f t="shared" si="79"/>
        <v>0</v>
      </c>
      <c r="AN264" s="22">
        <f t="shared" si="80"/>
        <v>0</v>
      </c>
      <c r="AO264" s="418" t="b">
        <f t="shared" si="81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82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83"/>
        <v>0</v>
      </c>
      <c r="AW264" s="67">
        <f t="shared" si="84"/>
        <v>0</v>
      </c>
      <c r="AX264" s="397">
        <f t="shared" si="85"/>
        <v>0</v>
      </c>
      <c r="AY264" s="32"/>
      <c r="AZ264" s="32"/>
      <c r="BA264" s="423" t="str">
        <f t="shared" si="86"/>
        <v xml:space="preserve"> </v>
      </c>
    </row>
    <row r="265" spans="1:53" s="339" customFormat="1" ht="15" x14ac:dyDescent="0.2">
      <c r="A265" s="32"/>
      <c r="B265" s="32"/>
      <c r="C265" s="410">
        <f t="shared" si="87"/>
        <v>244</v>
      </c>
      <c r="D265" s="424"/>
      <c r="E265" s="424"/>
      <c r="F265" s="424"/>
      <c r="G265" s="410"/>
      <c r="H265" s="410"/>
      <c r="I265" s="413" t="str">
        <f t="shared" si="71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72"/>
        <v>-</v>
      </c>
      <c r="M265" s="425"/>
      <c r="N265" s="425"/>
      <c r="O265" s="160" t="str">
        <f t="shared" si="73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74"/>
        <v>OK</v>
      </c>
      <c r="AI265" s="22">
        <f t="shared" si="75"/>
        <v>0</v>
      </c>
      <c r="AJ265" s="22">
        <f t="shared" si="76"/>
        <v>0</v>
      </c>
      <c r="AK265" s="22">
        <f t="shared" si="77"/>
        <v>0</v>
      </c>
      <c r="AL265" s="22">
        <f t="shared" si="78"/>
        <v>0</v>
      </c>
      <c r="AM265" s="22">
        <f t="shared" si="79"/>
        <v>0</v>
      </c>
      <c r="AN265" s="22">
        <f t="shared" si="80"/>
        <v>0</v>
      </c>
      <c r="AO265" s="418" t="b">
        <f t="shared" si="81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82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83"/>
        <v>0</v>
      </c>
      <c r="AW265" s="67">
        <f t="shared" si="84"/>
        <v>0</v>
      </c>
      <c r="AX265" s="397">
        <f t="shared" si="85"/>
        <v>0</v>
      </c>
      <c r="AY265" s="32"/>
      <c r="AZ265" s="32"/>
      <c r="BA265" s="423" t="str">
        <f t="shared" si="86"/>
        <v xml:space="preserve"> </v>
      </c>
    </row>
    <row r="266" spans="1:53" s="339" customFormat="1" ht="15" x14ac:dyDescent="0.2">
      <c r="A266" s="32"/>
      <c r="B266" s="32"/>
      <c r="C266" s="410">
        <f t="shared" si="87"/>
        <v>245</v>
      </c>
      <c r="D266" s="424"/>
      <c r="E266" s="424"/>
      <c r="F266" s="424"/>
      <c r="G266" s="410"/>
      <c r="H266" s="410"/>
      <c r="I266" s="413" t="str">
        <f t="shared" si="71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72"/>
        <v>-</v>
      </c>
      <c r="M266" s="425"/>
      <c r="N266" s="425"/>
      <c r="O266" s="160" t="str">
        <f t="shared" si="73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74"/>
        <v>OK</v>
      </c>
      <c r="AI266" s="22">
        <f t="shared" si="75"/>
        <v>0</v>
      </c>
      <c r="AJ266" s="22">
        <f t="shared" si="76"/>
        <v>0</v>
      </c>
      <c r="AK266" s="22">
        <f t="shared" si="77"/>
        <v>0</v>
      </c>
      <c r="AL266" s="22">
        <f t="shared" si="78"/>
        <v>0</v>
      </c>
      <c r="AM266" s="22">
        <f t="shared" si="79"/>
        <v>0</v>
      </c>
      <c r="AN266" s="22">
        <f t="shared" si="80"/>
        <v>0</v>
      </c>
      <c r="AO266" s="418" t="b">
        <f t="shared" si="81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82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83"/>
        <v>0</v>
      </c>
      <c r="AW266" s="67">
        <f t="shared" si="84"/>
        <v>0</v>
      </c>
      <c r="AX266" s="397">
        <f t="shared" si="85"/>
        <v>0</v>
      </c>
      <c r="AY266" s="32"/>
      <c r="AZ266" s="32"/>
      <c r="BA266" s="423" t="str">
        <f t="shared" si="86"/>
        <v xml:space="preserve"> </v>
      </c>
    </row>
    <row r="267" spans="1:53" s="339" customFormat="1" ht="15" x14ac:dyDescent="0.2">
      <c r="A267" s="32"/>
      <c r="B267" s="32"/>
      <c r="C267" s="410">
        <f t="shared" si="87"/>
        <v>246</v>
      </c>
      <c r="D267" s="424"/>
      <c r="E267" s="424"/>
      <c r="F267" s="424"/>
      <c r="G267" s="410"/>
      <c r="H267" s="410"/>
      <c r="I267" s="413" t="str">
        <f t="shared" si="71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72"/>
        <v>-</v>
      </c>
      <c r="M267" s="425"/>
      <c r="N267" s="425"/>
      <c r="O267" s="160" t="str">
        <f t="shared" si="73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74"/>
        <v>OK</v>
      </c>
      <c r="AI267" s="22">
        <f t="shared" si="75"/>
        <v>0</v>
      </c>
      <c r="AJ267" s="22">
        <f t="shared" si="76"/>
        <v>0</v>
      </c>
      <c r="AK267" s="22">
        <f t="shared" si="77"/>
        <v>0</v>
      </c>
      <c r="AL267" s="22">
        <f t="shared" si="78"/>
        <v>0</v>
      </c>
      <c r="AM267" s="22">
        <f t="shared" si="79"/>
        <v>0</v>
      </c>
      <c r="AN267" s="22">
        <f t="shared" si="80"/>
        <v>0</v>
      </c>
      <c r="AO267" s="418" t="b">
        <f t="shared" si="81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82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83"/>
        <v>0</v>
      </c>
      <c r="AW267" s="67">
        <f t="shared" si="84"/>
        <v>0</v>
      </c>
      <c r="AX267" s="397">
        <f t="shared" si="85"/>
        <v>0</v>
      </c>
      <c r="AY267" s="32"/>
      <c r="AZ267" s="32"/>
      <c r="BA267" s="423" t="str">
        <f t="shared" si="86"/>
        <v xml:space="preserve"> </v>
      </c>
    </row>
    <row r="268" spans="1:53" s="339" customFormat="1" ht="15" x14ac:dyDescent="0.2">
      <c r="A268" s="32"/>
      <c r="B268" s="32"/>
      <c r="C268" s="410">
        <f t="shared" si="87"/>
        <v>247</v>
      </c>
      <c r="D268" s="424"/>
      <c r="E268" s="424"/>
      <c r="F268" s="424"/>
      <c r="G268" s="410"/>
      <c r="H268" s="410"/>
      <c r="I268" s="413" t="str">
        <f t="shared" si="71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72"/>
        <v>-</v>
      </c>
      <c r="M268" s="425"/>
      <c r="N268" s="425"/>
      <c r="O268" s="160" t="str">
        <f t="shared" si="73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74"/>
        <v>OK</v>
      </c>
      <c r="AI268" s="22">
        <f t="shared" si="75"/>
        <v>0</v>
      </c>
      <c r="AJ268" s="22">
        <f t="shared" si="76"/>
        <v>0</v>
      </c>
      <c r="AK268" s="22">
        <f t="shared" si="77"/>
        <v>0</v>
      </c>
      <c r="AL268" s="22">
        <f t="shared" si="78"/>
        <v>0</v>
      </c>
      <c r="AM268" s="22">
        <f t="shared" si="79"/>
        <v>0</v>
      </c>
      <c r="AN268" s="22">
        <f t="shared" si="80"/>
        <v>0</v>
      </c>
      <c r="AO268" s="418" t="b">
        <f t="shared" si="81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82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83"/>
        <v>0</v>
      </c>
      <c r="AW268" s="67">
        <f t="shared" si="84"/>
        <v>0</v>
      </c>
      <c r="AX268" s="397">
        <f t="shared" si="85"/>
        <v>0</v>
      </c>
      <c r="AY268" s="32"/>
      <c r="AZ268" s="32"/>
      <c r="BA268" s="423" t="str">
        <f t="shared" si="86"/>
        <v xml:space="preserve"> </v>
      </c>
    </row>
    <row r="269" spans="1:53" s="339" customFormat="1" ht="15" x14ac:dyDescent="0.2">
      <c r="A269" s="32"/>
      <c r="B269" s="32"/>
      <c r="C269" s="410">
        <f t="shared" si="87"/>
        <v>248</v>
      </c>
      <c r="D269" s="424"/>
      <c r="E269" s="424"/>
      <c r="F269" s="424"/>
      <c r="G269" s="410"/>
      <c r="H269" s="410"/>
      <c r="I269" s="413" t="str">
        <f t="shared" si="71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72"/>
        <v>-</v>
      </c>
      <c r="M269" s="425"/>
      <c r="N269" s="425"/>
      <c r="O269" s="160" t="str">
        <f t="shared" si="73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74"/>
        <v>OK</v>
      </c>
      <c r="AI269" s="22">
        <f t="shared" si="75"/>
        <v>0</v>
      </c>
      <c r="AJ269" s="22">
        <f t="shared" si="76"/>
        <v>0</v>
      </c>
      <c r="AK269" s="22">
        <f t="shared" si="77"/>
        <v>0</v>
      </c>
      <c r="AL269" s="22">
        <f t="shared" si="78"/>
        <v>0</v>
      </c>
      <c r="AM269" s="22">
        <f t="shared" si="79"/>
        <v>0</v>
      </c>
      <c r="AN269" s="22">
        <f t="shared" si="80"/>
        <v>0</v>
      </c>
      <c r="AO269" s="418" t="b">
        <f t="shared" si="81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82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83"/>
        <v>0</v>
      </c>
      <c r="AW269" s="67">
        <f t="shared" si="84"/>
        <v>0</v>
      </c>
      <c r="AX269" s="397">
        <f t="shared" si="85"/>
        <v>0</v>
      </c>
      <c r="AY269" s="32"/>
      <c r="AZ269" s="32"/>
      <c r="BA269" s="423" t="str">
        <f t="shared" si="86"/>
        <v xml:space="preserve"> </v>
      </c>
    </row>
    <row r="270" spans="1:53" s="339" customFormat="1" ht="15" x14ac:dyDescent="0.2">
      <c r="A270" s="32"/>
      <c r="B270" s="32"/>
      <c r="C270" s="410">
        <f t="shared" si="87"/>
        <v>249</v>
      </c>
      <c r="D270" s="424"/>
      <c r="E270" s="424"/>
      <c r="F270" s="424"/>
      <c r="G270" s="410"/>
      <c r="H270" s="410"/>
      <c r="I270" s="413" t="str">
        <f t="shared" si="71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72"/>
        <v>-</v>
      </c>
      <c r="M270" s="425"/>
      <c r="N270" s="425"/>
      <c r="O270" s="160" t="str">
        <f t="shared" si="73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74"/>
        <v>OK</v>
      </c>
      <c r="AI270" s="22">
        <f t="shared" si="75"/>
        <v>0</v>
      </c>
      <c r="AJ270" s="22">
        <f t="shared" si="76"/>
        <v>0</v>
      </c>
      <c r="AK270" s="22">
        <f t="shared" si="77"/>
        <v>0</v>
      </c>
      <c r="AL270" s="22">
        <f t="shared" si="78"/>
        <v>0</v>
      </c>
      <c r="AM270" s="22">
        <f t="shared" si="79"/>
        <v>0</v>
      </c>
      <c r="AN270" s="22">
        <f t="shared" si="80"/>
        <v>0</v>
      </c>
      <c r="AO270" s="418" t="b">
        <f t="shared" si="81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82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83"/>
        <v>0</v>
      </c>
      <c r="AW270" s="67">
        <f t="shared" si="84"/>
        <v>0</v>
      </c>
      <c r="AX270" s="397">
        <f t="shared" si="85"/>
        <v>0</v>
      </c>
      <c r="AY270" s="32"/>
      <c r="AZ270" s="32"/>
      <c r="BA270" s="423" t="str">
        <f t="shared" si="86"/>
        <v xml:space="preserve"> </v>
      </c>
    </row>
    <row r="271" spans="1:53" s="339" customFormat="1" ht="15" x14ac:dyDescent="0.2">
      <c r="A271" s="32"/>
      <c r="B271" s="32"/>
      <c r="C271" s="410">
        <f t="shared" si="87"/>
        <v>250</v>
      </c>
      <c r="D271" s="424"/>
      <c r="E271" s="424"/>
      <c r="F271" s="424"/>
      <c r="G271" s="410"/>
      <c r="H271" s="410"/>
      <c r="I271" s="413" t="str">
        <f t="shared" si="71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72"/>
        <v>-</v>
      </c>
      <c r="M271" s="425"/>
      <c r="N271" s="425"/>
      <c r="O271" s="160" t="str">
        <f t="shared" si="73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74"/>
        <v>OK</v>
      </c>
      <c r="AI271" s="22">
        <f t="shared" si="75"/>
        <v>0</v>
      </c>
      <c r="AJ271" s="22">
        <f t="shared" si="76"/>
        <v>0</v>
      </c>
      <c r="AK271" s="22">
        <f t="shared" si="77"/>
        <v>0</v>
      </c>
      <c r="AL271" s="22">
        <f t="shared" si="78"/>
        <v>0</v>
      </c>
      <c r="AM271" s="22">
        <f t="shared" si="79"/>
        <v>0</v>
      </c>
      <c r="AN271" s="22">
        <f t="shared" si="80"/>
        <v>0</v>
      </c>
      <c r="AO271" s="418" t="b">
        <f t="shared" si="81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82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83"/>
        <v>0</v>
      </c>
      <c r="AW271" s="67">
        <f t="shared" si="84"/>
        <v>0</v>
      </c>
      <c r="AX271" s="397">
        <f t="shared" si="85"/>
        <v>0</v>
      </c>
      <c r="AY271" s="32"/>
      <c r="AZ271" s="32"/>
      <c r="BA271" s="423" t="str">
        <f t="shared" si="86"/>
        <v xml:space="preserve"> </v>
      </c>
    </row>
    <row r="272" spans="1:53" s="339" customFormat="1" ht="15" x14ac:dyDescent="0.2">
      <c r="A272" s="32"/>
      <c r="B272" s="32"/>
      <c r="C272" s="410">
        <f t="shared" si="87"/>
        <v>251</v>
      </c>
      <c r="D272" s="424"/>
      <c r="E272" s="424"/>
      <c r="F272" s="424"/>
      <c r="G272" s="410"/>
      <c r="H272" s="410"/>
      <c r="I272" s="413" t="str">
        <f t="shared" si="71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72"/>
        <v>-</v>
      </c>
      <c r="M272" s="425"/>
      <c r="N272" s="425"/>
      <c r="O272" s="160" t="str">
        <f t="shared" si="73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74"/>
        <v>OK</v>
      </c>
      <c r="AI272" s="22">
        <f t="shared" si="75"/>
        <v>0</v>
      </c>
      <c r="AJ272" s="22">
        <f t="shared" si="76"/>
        <v>0</v>
      </c>
      <c r="AK272" s="22">
        <f t="shared" si="77"/>
        <v>0</v>
      </c>
      <c r="AL272" s="22">
        <f t="shared" si="78"/>
        <v>0</v>
      </c>
      <c r="AM272" s="22">
        <f t="shared" si="79"/>
        <v>0</v>
      </c>
      <c r="AN272" s="22">
        <f t="shared" si="80"/>
        <v>0</v>
      </c>
      <c r="AO272" s="418" t="b">
        <f t="shared" si="81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82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83"/>
        <v>0</v>
      </c>
      <c r="AW272" s="67">
        <f t="shared" si="84"/>
        <v>0</v>
      </c>
      <c r="AX272" s="397">
        <f t="shared" si="85"/>
        <v>0</v>
      </c>
      <c r="AY272" s="32"/>
      <c r="AZ272" s="32"/>
      <c r="BA272" s="423" t="str">
        <f t="shared" si="86"/>
        <v xml:space="preserve"> </v>
      </c>
    </row>
    <row r="273" spans="1:53" s="339" customFormat="1" ht="15" x14ac:dyDescent="0.2">
      <c r="A273" s="32"/>
      <c r="B273" s="32"/>
      <c r="C273" s="410">
        <f t="shared" si="87"/>
        <v>252</v>
      </c>
      <c r="D273" s="424"/>
      <c r="E273" s="424"/>
      <c r="F273" s="424"/>
      <c r="G273" s="410"/>
      <c r="H273" s="410"/>
      <c r="I273" s="413" t="str">
        <f t="shared" ref="I273:I336" si="88">IF(K273="s",A273*B273,"-")</f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ref="L273:L336" si="89">IF(K273="s",AT273,AP273)</f>
        <v>-</v>
      </c>
      <c r="M273" s="425"/>
      <c r="N273" s="425"/>
      <c r="O273" s="160" t="str">
        <f t="shared" ref="O273:O336" si="90">IF(K273="S",IF(D273&lt;E273,E273,D273),"-")</f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ref="AH273:AH336" si="91">IF(F273&gt;(A273*12),"error","OK")</f>
        <v>OK</v>
      </c>
      <c r="AI273" s="22">
        <f t="shared" ref="AI273:AI336" si="92">IF(O273="-",0,IF(O273&gt;7.999,1,0))</f>
        <v>0</v>
      </c>
      <c r="AJ273" s="22">
        <f t="shared" ref="AJ273:AJ336" si="93">IF(O273&lt;8,IF(O273&gt;3.999,1,0),0)</f>
        <v>0</v>
      </c>
      <c r="AK273" s="22">
        <f t="shared" ref="AK273:AK336" si="94">IF(O273&lt;4,IF(O273&gt;0,1,0),0)</f>
        <v>0</v>
      </c>
      <c r="AL273" s="22">
        <f t="shared" ref="AL273:AL336" si="95">IF(K273="S",1,0)</f>
        <v>0</v>
      </c>
      <c r="AM273" s="22">
        <f t="shared" ref="AM273:AM336" si="96">IF(K273="C",1,0)</f>
        <v>0</v>
      </c>
      <c r="AN273" s="22">
        <f t="shared" ref="AN273:AN336" si="97">IF(K273="c",F273/12,0)</f>
        <v>0</v>
      </c>
      <c r="AO273" s="418" t="b">
        <f t="shared" ref="AO273:AO336" si="98">IF(K273="s",IF(A273&gt;B273,A273,B273))</f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ref="AR273:AR336" si="99">IF(K273="s",J273,"-")</f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83"/>
        <v>0</v>
      </c>
      <c r="AW273" s="67">
        <f t="shared" si="84"/>
        <v>0</v>
      </c>
      <c r="AX273" s="397">
        <f t="shared" si="85"/>
        <v>0</v>
      </c>
      <c r="AY273" s="32"/>
      <c r="AZ273" s="32"/>
      <c r="BA273" s="423" t="str">
        <f t="shared" si="86"/>
        <v xml:space="preserve"> </v>
      </c>
    </row>
    <row r="274" spans="1:53" s="339" customFormat="1" ht="15" x14ac:dyDescent="0.2">
      <c r="A274" s="32"/>
      <c r="B274" s="32"/>
      <c r="C274" s="410">
        <f t="shared" si="87"/>
        <v>253</v>
      </c>
      <c r="D274" s="424"/>
      <c r="E274" s="424"/>
      <c r="F274" s="424"/>
      <c r="G274" s="410"/>
      <c r="H274" s="410"/>
      <c r="I274" s="413" t="str">
        <f t="shared" si="88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89"/>
        <v>-</v>
      </c>
      <c r="M274" s="425"/>
      <c r="N274" s="425"/>
      <c r="O274" s="160" t="str">
        <f t="shared" si="90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91"/>
        <v>OK</v>
      </c>
      <c r="AI274" s="22">
        <f t="shared" si="92"/>
        <v>0</v>
      </c>
      <c r="AJ274" s="22">
        <f t="shared" si="93"/>
        <v>0</v>
      </c>
      <c r="AK274" s="22">
        <f t="shared" si="94"/>
        <v>0</v>
      </c>
      <c r="AL274" s="22">
        <f t="shared" si="95"/>
        <v>0</v>
      </c>
      <c r="AM274" s="22">
        <f t="shared" si="96"/>
        <v>0</v>
      </c>
      <c r="AN274" s="22">
        <f t="shared" si="97"/>
        <v>0</v>
      </c>
      <c r="AO274" s="418" t="b">
        <f t="shared" si="98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99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ref="AV274:AV337" si="100">IF(AI274=1,AT274,0)</f>
        <v>0</v>
      </c>
      <c r="AW274" s="67">
        <f t="shared" ref="AW274:AW337" si="101">IF(AJ274=1,AT274,0)</f>
        <v>0</v>
      </c>
      <c r="AX274" s="397">
        <f t="shared" ref="AX274:AX337" si="102">IF(AK274=1,AT274,0)</f>
        <v>0</v>
      </c>
      <c r="AY274" s="32"/>
      <c r="AZ274" s="32"/>
      <c r="BA274" s="423" t="str">
        <f t="shared" ref="BA274:BA337" si="103">IF(BB274="s",(AV274+AW274)/16*AX274/12," ")</f>
        <v xml:space="preserve"> </v>
      </c>
    </row>
    <row r="275" spans="1:53" s="339" customFormat="1" ht="15" x14ac:dyDescent="0.2">
      <c r="A275" s="32"/>
      <c r="B275" s="32"/>
      <c r="C275" s="410">
        <f t="shared" ref="C275:C338" si="104">C274+1</f>
        <v>254</v>
      </c>
      <c r="D275" s="424"/>
      <c r="E275" s="424"/>
      <c r="F275" s="424"/>
      <c r="G275" s="410"/>
      <c r="H275" s="410"/>
      <c r="I275" s="413" t="str">
        <f t="shared" si="88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89"/>
        <v>-</v>
      </c>
      <c r="M275" s="425"/>
      <c r="N275" s="425"/>
      <c r="O275" s="160" t="str">
        <f t="shared" si="90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91"/>
        <v>OK</v>
      </c>
      <c r="AI275" s="22">
        <f t="shared" si="92"/>
        <v>0</v>
      </c>
      <c r="AJ275" s="22">
        <f t="shared" si="93"/>
        <v>0</v>
      </c>
      <c r="AK275" s="22">
        <f t="shared" si="94"/>
        <v>0</v>
      </c>
      <c r="AL275" s="22">
        <f t="shared" si="95"/>
        <v>0</v>
      </c>
      <c r="AM275" s="22">
        <f t="shared" si="96"/>
        <v>0</v>
      </c>
      <c r="AN275" s="22">
        <f t="shared" si="97"/>
        <v>0</v>
      </c>
      <c r="AO275" s="418" t="b">
        <f t="shared" si="98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99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100"/>
        <v>0</v>
      </c>
      <c r="AW275" s="67">
        <f t="shared" si="101"/>
        <v>0</v>
      </c>
      <c r="AX275" s="397">
        <f t="shared" si="102"/>
        <v>0</v>
      </c>
      <c r="AY275" s="32"/>
      <c r="AZ275" s="32"/>
      <c r="BA275" s="423" t="str">
        <f t="shared" si="103"/>
        <v xml:space="preserve"> </v>
      </c>
    </row>
    <row r="276" spans="1:53" s="339" customFormat="1" ht="15" x14ac:dyDescent="0.2">
      <c r="A276" s="32"/>
      <c r="B276" s="32"/>
      <c r="C276" s="410">
        <f t="shared" si="104"/>
        <v>255</v>
      </c>
      <c r="D276" s="424"/>
      <c r="E276" s="424"/>
      <c r="F276" s="424"/>
      <c r="G276" s="410"/>
      <c r="H276" s="410"/>
      <c r="I276" s="413" t="str">
        <f t="shared" si="88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89"/>
        <v>-</v>
      </c>
      <c r="M276" s="425"/>
      <c r="N276" s="425"/>
      <c r="O276" s="160" t="str">
        <f t="shared" si="90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91"/>
        <v>OK</v>
      </c>
      <c r="AI276" s="22">
        <f t="shared" si="92"/>
        <v>0</v>
      </c>
      <c r="AJ276" s="22">
        <f t="shared" si="93"/>
        <v>0</v>
      </c>
      <c r="AK276" s="22">
        <f t="shared" si="94"/>
        <v>0</v>
      </c>
      <c r="AL276" s="22">
        <f t="shared" si="95"/>
        <v>0</v>
      </c>
      <c r="AM276" s="22">
        <f t="shared" si="96"/>
        <v>0</v>
      </c>
      <c r="AN276" s="22">
        <f t="shared" si="97"/>
        <v>0</v>
      </c>
      <c r="AO276" s="418" t="b">
        <f t="shared" si="98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99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100"/>
        <v>0</v>
      </c>
      <c r="AW276" s="67">
        <f t="shared" si="101"/>
        <v>0</v>
      </c>
      <c r="AX276" s="397">
        <f t="shared" si="102"/>
        <v>0</v>
      </c>
      <c r="AY276" s="32"/>
      <c r="AZ276" s="32"/>
      <c r="BA276" s="423" t="str">
        <f t="shared" si="103"/>
        <v xml:space="preserve"> </v>
      </c>
    </row>
    <row r="277" spans="1:53" s="339" customFormat="1" ht="15" x14ac:dyDescent="0.2">
      <c r="A277" s="32"/>
      <c r="B277" s="32"/>
      <c r="C277" s="410">
        <f t="shared" si="104"/>
        <v>256</v>
      </c>
      <c r="D277" s="424"/>
      <c r="E277" s="424"/>
      <c r="F277" s="424"/>
      <c r="G277" s="410"/>
      <c r="H277" s="410"/>
      <c r="I277" s="413" t="str">
        <f t="shared" si="88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89"/>
        <v>-</v>
      </c>
      <c r="M277" s="425"/>
      <c r="N277" s="425"/>
      <c r="O277" s="160" t="str">
        <f t="shared" si="90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91"/>
        <v>OK</v>
      </c>
      <c r="AI277" s="22">
        <f t="shared" si="92"/>
        <v>0</v>
      </c>
      <c r="AJ277" s="22">
        <f t="shared" si="93"/>
        <v>0</v>
      </c>
      <c r="AK277" s="22">
        <f t="shared" si="94"/>
        <v>0</v>
      </c>
      <c r="AL277" s="22">
        <f t="shared" si="95"/>
        <v>0</v>
      </c>
      <c r="AM277" s="22">
        <f t="shared" si="96"/>
        <v>0</v>
      </c>
      <c r="AN277" s="22">
        <f t="shared" si="97"/>
        <v>0</v>
      </c>
      <c r="AO277" s="418" t="b">
        <f t="shared" si="98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99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100"/>
        <v>0</v>
      </c>
      <c r="AW277" s="67">
        <f t="shared" si="101"/>
        <v>0</v>
      </c>
      <c r="AX277" s="397">
        <f t="shared" si="102"/>
        <v>0</v>
      </c>
      <c r="AY277" s="32"/>
      <c r="AZ277" s="32"/>
      <c r="BA277" s="423" t="str">
        <f t="shared" si="103"/>
        <v xml:space="preserve"> </v>
      </c>
    </row>
    <row r="278" spans="1:53" s="339" customFormat="1" ht="15" x14ac:dyDescent="0.2">
      <c r="A278" s="32"/>
      <c r="B278" s="32"/>
      <c r="C278" s="410">
        <f t="shared" si="104"/>
        <v>257</v>
      </c>
      <c r="D278" s="424"/>
      <c r="E278" s="424"/>
      <c r="F278" s="424"/>
      <c r="G278" s="410"/>
      <c r="H278" s="410"/>
      <c r="I278" s="413" t="str">
        <f t="shared" si="88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89"/>
        <v>-</v>
      </c>
      <c r="M278" s="425"/>
      <c r="N278" s="425"/>
      <c r="O278" s="160" t="str">
        <f t="shared" si="90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91"/>
        <v>OK</v>
      </c>
      <c r="AI278" s="22">
        <f t="shared" si="92"/>
        <v>0</v>
      </c>
      <c r="AJ278" s="22">
        <f t="shared" si="93"/>
        <v>0</v>
      </c>
      <c r="AK278" s="22">
        <f t="shared" si="94"/>
        <v>0</v>
      </c>
      <c r="AL278" s="22">
        <f t="shared" si="95"/>
        <v>0</v>
      </c>
      <c r="AM278" s="22">
        <f t="shared" si="96"/>
        <v>0</v>
      </c>
      <c r="AN278" s="22">
        <f t="shared" si="97"/>
        <v>0</v>
      </c>
      <c r="AO278" s="418" t="b">
        <f t="shared" si="98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99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100"/>
        <v>0</v>
      </c>
      <c r="AW278" s="67">
        <f t="shared" si="101"/>
        <v>0</v>
      </c>
      <c r="AX278" s="397">
        <f t="shared" si="102"/>
        <v>0</v>
      </c>
      <c r="AY278" s="32"/>
      <c r="AZ278" s="32"/>
      <c r="BA278" s="423" t="str">
        <f t="shared" si="103"/>
        <v xml:space="preserve"> </v>
      </c>
    </row>
    <row r="279" spans="1:53" s="339" customFormat="1" ht="15" x14ac:dyDescent="0.2">
      <c r="A279" s="32"/>
      <c r="B279" s="32"/>
      <c r="C279" s="410">
        <f t="shared" si="104"/>
        <v>258</v>
      </c>
      <c r="D279" s="424"/>
      <c r="E279" s="424"/>
      <c r="F279" s="424"/>
      <c r="G279" s="410"/>
      <c r="H279" s="410"/>
      <c r="I279" s="413" t="str">
        <f t="shared" si="88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89"/>
        <v>-</v>
      </c>
      <c r="M279" s="425"/>
      <c r="N279" s="425"/>
      <c r="O279" s="160" t="str">
        <f t="shared" si="90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91"/>
        <v>OK</v>
      </c>
      <c r="AI279" s="22">
        <f t="shared" si="92"/>
        <v>0</v>
      </c>
      <c r="AJ279" s="22">
        <f t="shared" si="93"/>
        <v>0</v>
      </c>
      <c r="AK279" s="22">
        <f t="shared" si="94"/>
        <v>0</v>
      </c>
      <c r="AL279" s="22">
        <f t="shared" si="95"/>
        <v>0</v>
      </c>
      <c r="AM279" s="22">
        <f t="shared" si="96"/>
        <v>0</v>
      </c>
      <c r="AN279" s="22">
        <f t="shared" si="97"/>
        <v>0</v>
      </c>
      <c r="AO279" s="418" t="b">
        <f t="shared" si="98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99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100"/>
        <v>0</v>
      </c>
      <c r="AW279" s="67">
        <f t="shared" si="101"/>
        <v>0</v>
      </c>
      <c r="AX279" s="397">
        <f t="shared" si="102"/>
        <v>0</v>
      </c>
      <c r="AY279" s="32"/>
      <c r="AZ279" s="32"/>
      <c r="BA279" s="423" t="str">
        <f t="shared" si="103"/>
        <v xml:space="preserve"> </v>
      </c>
    </row>
    <row r="280" spans="1:53" s="339" customFormat="1" ht="15" x14ac:dyDescent="0.2">
      <c r="A280" s="32"/>
      <c r="B280" s="32"/>
      <c r="C280" s="410">
        <f t="shared" si="104"/>
        <v>259</v>
      </c>
      <c r="D280" s="424"/>
      <c r="E280" s="424"/>
      <c r="F280" s="424"/>
      <c r="G280" s="410"/>
      <c r="H280" s="410"/>
      <c r="I280" s="413" t="str">
        <f t="shared" si="88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89"/>
        <v>-</v>
      </c>
      <c r="M280" s="425"/>
      <c r="N280" s="425"/>
      <c r="O280" s="160" t="str">
        <f t="shared" si="90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91"/>
        <v>OK</v>
      </c>
      <c r="AI280" s="22">
        <f t="shared" si="92"/>
        <v>0</v>
      </c>
      <c r="AJ280" s="22">
        <f t="shared" si="93"/>
        <v>0</v>
      </c>
      <c r="AK280" s="22">
        <f t="shared" si="94"/>
        <v>0</v>
      </c>
      <c r="AL280" s="22">
        <f t="shared" si="95"/>
        <v>0</v>
      </c>
      <c r="AM280" s="22">
        <f t="shared" si="96"/>
        <v>0</v>
      </c>
      <c r="AN280" s="22">
        <f t="shared" si="97"/>
        <v>0</v>
      </c>
      <c r="AO280" s="418" t="b">
        <f t="shared" si="98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99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100"/>
        <v>0</v>
      </c>
      <c r="AW280" s="67">
        <f t="shared" si="101"/>
        <v>0</v>
      </c>
      <c r="AX280" s="397">
        <f t="shared" si="102"/>
        <v>0</v>
      </c>
      <c r="AY280" s="32"/>
      <c r="AZ280" s="32"/>
      <c r="BA280" s="423" t="str">
        <f t="shared" si="103"/>
        <v xml:space="preserve"> </v>
      </c>
    </row>
    <row r="281" spans="1:53" s="339" customFormat="1" ht="15" x14ac:dyDescent="0.2">
      <c r="A281" s="32"/>
      <c r="B281" s="32"/>
      <c r="C281" s="410">
        <f t="shared" si="104"/>
        <v>260</v>
      </c>
      <c r="D281" s="424"/>
      <c r="E281" s="424"/>
      <c r="F281" s="424"/>
      <c r="G281" s="410"/>
      <c r="H281" s="410"/>
      <c r="I281" s="413" t="str">
        <f t="shared" si="88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89"/>
        <v>-</v>
      </c>
      <c r="M281" s="425"/>
      <c r="N281" s="425"/>
      <c r="O281" s="160" t="str">
        <f t="shared" si="90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91"/>
        <v>OK</v>
      </c>
      <c r="AI281" s="22">
        <f t="shared" si="92"/>
        <v>0</v>
      </c>
      <c r="AJ281" s="22">
        <f t="shared" si="93"/>
        <v>0</v>
      </c>
      <c r="AK281" s="22">
        <f t="shared" si="94"/>
        <v>0</v>
      </c>
      <c r="AL281" s="22">
        <f t="shared" si="95"/>
        <v>0</v>
      </c>
      <c r="AM281" s="22">
        <f t="shared" si="96"/>
        <v>0</v>
      </c>
      <c r="AN281" s="22">
        <f t="shared" si="97"/>
        <v>0</v>
      </c>
      <c r="AO281" s="418" t="b">
        <f t="shared" si="98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99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100"/>
        <v>0</v>
      </c>
      <c r="AW281" s="67">
        <f t="shared" si="101"/>
        <v>0</v>
      </c>
      <c r="AX281" s="397">
        <f t="shared" si="102"/>
        <v>0</v>
      </c>
      <c r="AY281" s="32"/>
      <c r="AZ281" s="32"/>
      <c r="BA281" s="423" t="str">
        <f t="shared" si="103"/>
        <v xml:space="preserve"> </v>
      </c>
    </row>
    <row r="282" spans="1:53" s="339" customFormat="1" ht="15" x14ac:dyDescent="0.2">
      <c r="A282" s="32"/>
      <c r="B282" s="32"/>
      <c r="C282" s="410">
        <f t="shared" si="104"/>
        <v>261</v>
      </c>
      <c r="D282" s="424"/>
      <c r="E282" s="424"/>
      <c r="F282" s="424"/>
      <c r="G282" s="410"/>
      <c r="H282" s="410"/>
      <c r="I282" s="413" t="str">
        <f t="shared" si="88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89"/>
        <v>-</v>
      </c>
      <c r="M282" s="425"/>
      <c r="N282" s="425"/>
      <c r="O282" s="160" t="str">
        <f t="shared" si="90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91"/>
        <v>OK</v>
      </c>
      <c r="AI282" s="22">
        <f t="shared" si="92"/>
        <v>0</v>
      </c>
      <c r="AJ282" s="22">
        <f t="shared" si="93"/>
        <v>0</v>
      </c>
      <c r="AK282" s="22">
        <f t="shared" si="94"/>
        <v>0</v>
      </c>
      <c r="AL282" s="22">
        <f t="shared" si="95"/>
        <v>0</v>
      </c>
      <c r="AM282" s="22">
        <f t="shared" si="96"/>
        <v>0</v>
      </c>
      <c r="AN282" s="22">
        <f t="shared" si="97"/>
        <v>0</v>
      </c>
      <c r="AO282" s="418" t="b">
        <f t="shared" si="98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99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100"/>
        <v>0</v>
      </c>
      <c r="AW282" s="67">
        <f t="shared" si="101"/>
        <v>0</v>
      </c>
      <c r="AX282" s="397">
        <f t="shared" si="102"/>
        <v>0</v>
      </c>
      <c r="AY282" s="32"/>
      <c r="AZ282" s="32"/>
      <c r="BA282" s="423" t="str">
        <f t="shared" si="103"/>
        <v xml:space="preserve"> </v>
      </c>
    </row>
    <row r="283" spans="1:53" s="339" customFormat="1" ht="15" x14ac:dyDescent="0.2">
      <c r="A283" s="32"/>
      <c r="B283" s="32"/>
      <c r="C283" s="410">
        <f t="shared" si="104"/>
        <v>262</v>
      </c>
      <c r="D283" s="424"/>
      <c r="E283" s="424"/>
      <c r="F283" s="424"/>
      <c r="G283" s="410"/>
      <c r="H283" s="410"/>
      <c r="I283" s="413" t="str">
        <f t="shared" si="88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89"/>
        <v>-</v>
      </c>
      <c r="M283" s="425"/>
      <c r="N283" s="425"/>
      <c r="O283" s="160" t="str">
        <f t="shared" si="90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91"/>
        <v>OK</v>
      </c>
      <c r="AI283" s="22">
        <f t="shared" si="92"/>
        <v>0</v>
      </c>
      <c r="AJ283" s="22">
        <f t="shared" si="93"/>
        <v>0</v>
      </c>
      <c r="AK283" s="22">
        <f t="shared" si="94"/>
        <v>0</v>
      </c>
      <c r="AL283" s="22">
        <f t="shared" si="95"/>
        <v>0</v>
      </c>
      <c r="AM283" s="22">
        <f t="shared" si="96"/>
        <v>0</v>
      </c>
      <c r="AN283" s="22">
        <f t="shared" si="97"/>
        <v>0</v>
      </c>
      <c r="AO283" s="418" t="b">
        <f t="shared" si="98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99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100"/>
        <v>0</v>
      </c>
      <c r="AW283" s="67">
        <f t="shared" si="101"/>
        <v>0</v>
      </c>
      <c r="AX283" s="397">
        <f t="shared" si="102"/>
        <v>0</v>
      </c>
      <c r="AY283" s="32"/>
      <c r="AZ283" s="32"/>
      <c r="BA283" s="423" t="str">
        <f t="shared" si="103"/>
        <v xml:space="preserve"> </v>
      </c>
    </row>
    <row r="284" spans="1:53" s="339" customFormat="1" ht="15" x14ac:dyDescent="0.2">
      <c r="A284" s="32"/>
      <c r="B284" s="32"/>
      <c r="C284" s="410">
        <f t="shared" si="104"/>
        <v>263</v>
      </c>
      <c r="D284" s="424"/>
      <c r="E284" s="424"/>
      <c r="F284" s="424"/>
      <c r="G284" s="410"/>
      <c r="H284" s="410"/>
      <c r="I284" s="413" t="str">
        <f t="shared" si="88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89"/>
        <v>-</v>
      </c>
      <c r="M284" s="425"/>
      <c r="N284" s="425"/>
      <c r="O284" s="160" t="str">
        <f t="shared" si="90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91"/>
        <v>OK</v>
      </c>
      <c r="AI284" s="22">
        <f t="shared" si="92"/>
        <v>0</v>
      </c>
      <c r="AJ284" s="22">
        <f t="shared" si="93"/>
        <v>0</v>
      </c>
      <c r="AK284" s="22">
        <f t="shared" si="94"/>
        <v>0</v>
      </c>
      <c r="AL284" s="22">
        <f t="shared" si="95"/>
        <v>0</v>
      </c>
      <c r="AM284" s="22">
        <f t="shared" si="96"/>
        <v>0</v>
      </c>
      <c r="AN284" s="22">
        <f t="shared" si="97"/>
        <v>0</v>
      </c>
      <c r="AO284" s="418" t="b">
        <f t="shared" si="98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99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100"/>
        <v>0</v>
      </c>
      <c r="AW284" s="67">
        <f t="shared" si="101"/>
        <v>0</v>
      </c>
      <c r="AX284" s="397">
        <f t="shared" si="102"/>
        <v>0</v>
      </c>
      <c r="AY284" s="32"/>
      <c r="AZ284" s="32"/>
      <c r="BA284" s="423" t="str">
        <f t="shared" si="103"/>
        <v xml:space="preserve"> </v>
      </c>
    </row>
    <row r="285" spans="1:53" s="339" customFormat="1" ht="15" x14ac:dyDescent="0.2">
      <c r="A285" s="32"/>
      <c r="B285" s="32"/>
      <c r="C285" s="410">
        <f t="shared" si="104"/>
        <v>264</v>
      </c>
      <c r="D285" s="424"/>
      <c r="E285" s="424"/>
      <c r="F285" s="424"/>
      <c r="G285" s="410"/>
      <c r="H285" s="410"/>
      <c r="I285" s="413" t="str">
        <f t="shared" si="88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89"/>
        <v>-</v>
      </c>
      <c r="M285" s="425"/>
      <c r="N285" s="425"/>
      <c r="O285" s="160" t="str">
        <f t="shared" si="90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91"/>
        <v>OK</v>
      </c>
      <c r="AI285" s="22">
        <f t="shared" si="92"/>
        <v>0</v>
      </c>
      <c r="AJ285" s="22">
        <f t="shared" si="93"/>
        <v>0</v>
      </c>
      <c r="AK285" s="22">
        <f t="shared" si="94"/>
        <v>0</v>
      </c>
      <c r="AL285" s="22">
        <f t="shared" si="95"/>
        <v>0</v>
      </c>
      <c r="AM285" s="22">
        <f t="shared" si="96"/>
        <v>0</v>
      </c>
      <c r="AN285" s="22">
        <f t="shared" si="97"/>
        <v>0</v>
      </c>
      <c r="AO285" s="418" t="b">
        <f t="shared" si="98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99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100"/>
        <v>0</v>
      </c>
      <c r="AW285" s="67">
        <f t="shared" si="101"/>
        <v>0</v>
      </c>
      <c r="AX285" s="397">
        <f t="shared" si="102"/>
        <v>0</v>
      </c>
      <c r="AY285" s="32"/>
      <c r="AZ285" s="32"/>
      <c r="BA285" s="423" t="str">
        <f t="shared" si="103"/>
        <v xml:space="preserve"> </v>
      </c>
    </row>
    <row r="286" spans="1:53" s="339" customFormat="1" ht="15" x14ac:dyDescent="0.2">
      <c r="A286" s="32"/>
      <c r="B286" s="32"/>
      <c r="C286" s="410">
        <f t="shared" si="104"/>
        <v>265</v>
      </c>
      <c r="D286" s="424"/>
      <c r="E286" s="424"/>
      <c r="F286" s="424"/>
      <c r="G286" s="410"/>
      <c r="H286" s="410"/>
      <c r="I286" s="413" t="str">
        <f t="shared" si="88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89"/>
        <v>-</v>
      </c>
      <c r="M286" s="425"/>
      <c r="N286" s="425"/>
      <c r="O286" s="160" t="str">
        <f t="shared" si="90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91"/>
        <v>OK</v>
      </c>
      <c r="AI286" s="22">
        <f t="shared" si="92"/>
        <v>0</v>
      </c>
      <c r="AJ286" s="22">
        <f t="shared" si="93"/>
        <v>0</v>
      </c>
      <c r="AK286" s="22">
        <f t="shared" si="94"/>
        <v>0</v>
      </c>
      <c r="AL286" s="22">
        <f t="shared" si="95"/>
        <v>0</v>
      </c>
      <c r="AM286" s="22">
        <f t="shared" si="96"/>
        <v>0</v>
      </c>
      <c r="AN286" s="22">
        <f t="shared" si="97"/>
        <v>0</v>
      </c>
      <c r="AO286" s="418" t="b">
        <f t="shared" si="98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99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100"/>
        <v>0</v>
      </c>
      <c r="AW286" s="67">
        <f t="shared" si="101"/>
        <v>0</v>
      </c>
      <c r="AX286" s="397">
        <f t="shared" si="102"/>
        <v>0</v>
      </c>
      <c r="AY286" s="32"/>
      <c r="AZ286" s="32"/>
      <c r="BA286" s="423" t="str">
        <f t="shared" si="103"/>
        <v xml:space="preserve"> </v>
      </c>
    </row>
    <row r="287" spans="1:53" s="339" customFormat="1" ht="15" x14ac:dyDescent="0.2">
      <c r="A287" s="32"/>
      <c r="B287" s="32"/>
      <c r="C287" s="410">
        <f t="shared" si="104"/>
        <v>266</v>
      </c>
      <c r="D287" s="424"/>
      <c r="E287" s="424"/>
      <c r="F287" s="424"/>
      <c r="G287" s="410"/>
      <c r="H287" s="410"/>
      <c r="I287" s="413" t="str">
        <f t="shared" si="88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89"/>
        <v>-</v>
      </c>
      <c r="M287" s="425"/>
      <c r="N287" s="425"/>
      <c r="O287" s="160" t="str">
        <f t="shared" si="90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91"/>
        <v>OK</v>
      </c>
      <c r="AI287" s="22">
        <f t="shared" si="92"/>
        <v>0</v>
      </c>
      <c r="AJ287" s="22">
        <f t="shared" si="93"/>
        <v>0</v>
      </c>
      <c r="AK287" s="22">
        <f t="shared" si="94"/>
        <v>0</v>
      </c>
      <c r="AL287" s="22">
        <f t="shared" si="95"/>
        <v>0</v>
      </c>
      <c r="AM287" s="22">
        <f t="shared" si="96"/>
        <v>0</v>
      </c>
      <c r="AN287" s="22">
        <f t="shared" si="97"/>
        <v>0</v>
      </c>
      <c r="AO287" s="418" t="b">
        <f t="shared" si="98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99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100"/>
        <v>0</v>
      </c>
      <c r="AW287" s="67">
        <f t="shared" si="101"/>
        <v>0</v>
      </c>
      <c r="AX287" s="397">
        <f t="shared" si="102"/>
        <v>0</v>
      </c>
      <c r="AY287" s="32"/>
      <c r="AZ287" s="32"/>
      <c r="BA287" s="423" t="str">
        <f t="shared" si="103"/>
        <v xml:space="preserve"> </v>
      </c>
    </row>
    <row r="288" spans="1:53" s="339" customFormat="1" ht="15" x14ac:dyDescent="0.2">
      <c r="A288" s="32"/>
      <c r="B288" s="32"/>
      <c r="C288" s="410">
        <f t="shared" si="104"/>
        <v>267</v>
      </c>
      <c r="D288" s="424"/>
      <c r="E288" s="424"/>
      <c r="F288" s="424"/>
      <c r="G288" s="410"/>
      <c r="H288" s="410"/>
      <c r="I288" s="413" t="str">
        <f t="shared" si="88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89"/>
        <v>-</v>
      </c>
      <c r="M288" s="425"/>
      <c r="N288" s="425"/>
      <c r="O288" s="160" t="str">
        <f t="shared" si="90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91"/>
        <v>OK</v>
      </c>
      <c r="AI288" s="22">
        <f t="shared" si="92"/>
        <v>0</v>
      </c>
      <c r="AJ288" s="22">
        <f t="shared" si="93"/>
        <v>0</v>
      </c>
      <c r="AK288" s="22">
        <f t="shared" si="94"/>
        <v>0</v>
      </c>
      <c r="AL288" s="22">
        <f t="shared" si="95"/>
        <v>0</v>
      </c>
      <c r="AM288" s="22">
        <f t="shared" si="96"/>
        <v>0</v>
      </c>
      <c r="AN288" s="22">
        <f t="shared" si="97"/>
        <v>0</v>
      </c>
      <c r="AO288" s="418" t="b">
        <f t="shared" si="98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99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100"/>
        <v>0</v>
      </c>
      <c r="AW288" s="67">
        <f t="shared" si="101"/>
        <v>0</v>
      </c>
      <c r="AX288" s="397">
        <f t="shared" si="102"/>
        <v>0</v>
      </c>
      <c r="AY288" s="32"/>
      <c r="AZ288" s="32"/>
      <c r="BA288" s="423" t="str">
        <f t="shared" si="103"/>
        <v xml:space="preserve"> </v>
      </c>
    </row>
    <row r="289" spans="1:53" s="339" customFormat="1" ht="15" x14ac:dyDescent="0.2">
      <c r="A289" s="32"/>
      <c r="B289" s="32"/>
      <c r="C289" s="410">
        <f t="shared" si="104"/>
        <v>268</v>
      </c>
      <c r="D289" s="424"/>
      <c r="E289" s="424"/>
      <c r="F289" s="424"/>
      <c r="G289" s="410"/>
      <c r="H289" s="410"/>
      <c r="I289" s="413" t="str">
        <f t="shared" si="88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89"/>
        <v>-</v>
      </c>
      <c r="M289" s="425"/>
      <c r="N289" s="425"/>
      <c r="O289" s="160" t="str">
        <f t="shared" si="90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91"/>
        <v>OK</v>
      </c>
      <c r="AI289" s="22">
        <f t="shared" si="92"/>
        <v>0</v>
      </c>
      <c r="AJ289" s="22">
        <f t="shared" si="93"/>
        <v>0</v>
      </c>
      <c r="AK289" s="22">
        <f t="shared" si="94"/>
        <v>0</v>
      </c>
      <c r="AL289" s="22">
        <f t="shared" si="95"/>
        <v>0</v>
      </c>
      <c r="AM289" s="22">
        <f t="shared" si="96"/>
        <v>0</v>
      </c>
      <c r="AN289" s="22">
        <f t="shared" si="97"/>
        <v>0</v>
      </c>
      <c r="AO289" s="418" t="b">
        <f t="shared" si="98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99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100"/>
        <v>0</v>
      </c>
      <c r="AW289" s="67">
        <f t="shared" si="101"/>
        <v>0</v>
      </c>
      <c r="AX289" s="397">
        <f t="shared" si="102"/>
        <v>0</v>
      </c>
      <c r="AY289" s="32"/>
      <c r="AZ289" s="32"/>
      <c r="BA289" s="423" t="str">
        <f t="shared" si="103"/>
        <v xml:space="preserve"> </v>
      </c>
    </row>
    <row r="290" spans="1:53" s="339" customFormat="1" ht="15" x14ac:dyDescent="0.2">
      <c r="A290" s="32"/>
      <c r="B290" s="32"/>
      <c r="C290" s="410">
        <f t="shared" si="104"/>
        <v>269</v>
      </c>
      <c r="D290" s="424"/>
      <c r="E290" s="424"/>
      <c r="F290" s="424"/>
      <c r="G290" s="410"/>
      <c r="H290" s="410"/>
      <c r="I290" s="413" t="str">
        <f t="shared" si="88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89"/>
        <v>-</v>
      </c>
      <c r="M290" s="425"/>
      <c r="N290" s="425"/>
      <c r="O290" s="160" t="str">
        <f t="shared" si="90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91"/>
        <v>OK</v>
      </c>
      <c r="AI290" s="22">
        <f t="shared" si="92"/>
        <v>0</v>
      </c>
      <c r="AJ290" s="22">
        <f t="shared" si="93"/>
        <v>0</v>
      </c>
      <c r="AK290" s="22">
        <f t="shared" si="94"/>
        <v>0</v>
      </c>
      <c r="AL290" s="22">
        <f t="shared" si="95"/>
        <v>0</v>
      </c>
      <c r="AM290" s="22">
        <f t="shared" si="96"/>
        <v>0</v>
      </c>
      <c r="AN290" s="22">
        <f t="shared" si="97"/>
        <v>0</v>
      </c>
      <c r="AO290" s="418" t="b">
        <f t="shared" si="98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99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100"/>
        <v>0</v>
      </c>
      <c r="AW290" s="67">
        <f t="shared" si="101"/>
        <v>0</v>
      </c>
      <c r="AX290" s="397">
        <f t="shared" si="102"/>
        <v>0</v>
      </c>
      <c r="AY290" s="32"/>
      <c r="AZ290" s="32"/>
      <c r="BA290" s="423" t="str">
        <f t="shared" si="103"/>
        <v xml:space="preserve"> </v>
      </c>
    </row>
    <row r="291" spans="1:53" s="339" customFormat="1" ht="15" x14ac:dyDescent="0.2">
      <c r="A291" s="32"/>
      <c r="B291" s="32"/>
      <c r="C291" s="410">
        <f t="shared" si="104"/>
        <v>270</v>
      </c>
      <c r="D291" s="424"/>
      <c r="E291" s="424"/>
      <c r="F291" s="424"/>
      <c r="G291" s="410"/>
      <c r="H291" s="410"/>
      <c r="I291" s="413" t="str">
        <f t="shared" si="88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89"/>
        <v>-</v>
      </c>
      <c r="M291" s="425"/>
      <c r="N291" s="425"/>
      <c r="O291" s="160" t="str">
        <f t="shared" si="90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91"/>
        <v>OK</v>
      </c>
      <c r="AI291" s="22">
        <f t="shared" si="92"/>
        <v>0</v>
      </c>
      <c r="AJ291" s="22">
        <f t="shared" si="93"/>
        <v>0</v>
      </c>
      <c r="AK291" s="22">
        <f t="shared" si="94"/>
        <v>0</v>
      </c>
      <c r="AL291" s="22">
        <f t="shared" si="95"/>
        <v>0</v>
      </c>
      <c r="AM291" s="22">
        <f t="shared" si="96"/>
        <v>0</v>
      </c>
      <c r="AN291" s="22">
        <f t="shared" si="97"/>
        <v>0</v>
      </c>
      <c r="AO291" s="418" t="b">
        <f t="shared" si="98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99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100"/>
        <v>0</v>
      </c>
      <c r="AW291" s="67">
        <f t="shared" si="101"/>
        <v>0</v>
      </c>
      <c r="AX291" s="397">
        <f t="shared" si="102"/>
        <v>0</v>
      </c>
      <c r="AY291" s="32"/>
      <c r="AZ291" s="32"/>
      <c r="BA291" s="423" t="str">
        <f t="shared" si="103"/>
        <v xml:space="preserve"> </v>
      </c>
    </row>
    <row r="292" spans="1:53" s="339" customFormat="1" ht="15" x14ac:dyDescent="0.2">
      <c r="A292" s="32"/>
      <c r="B292" s="32"/>
      <c r="C292" s="410">
        <f t="shared" si="104"/>
        <v>271</v>
      </c>
      <c r="D292" s="424"/>
      <c r="E292" s="424"/>
      <c r="F292" s="424"/>
      <c r="G292" s="410"/>
      <c r="H292" s="410"/>
      <c r="I292" s="413" t="str">
        <f t="shared" si="88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89"/>
        <v>-</v>
      </c>
      <c r="M292" s="425"/>
      <c r="N292" s="425"/>
      <c r="O292" s="160" t="str">
        <f t="shared" si="90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91"/>
        <v>OK</v>
      </c>
      <c r="AI292" s="22">
        <f t="shared" si="92"/>
        <v>0</v>
      </c>
      <c r="AJ292" s="22">
        <f t="shared" si="93"/>
        <v>0</v>
      </c>
      <c r="AK292" s="22">
        <f t="shared" si="94"/>
        <v>0</v>
      </c>
      <c r="AL292" s="22">
        <f t="shared" si="95"/>
        <v>0</v>
      </c>
      <c r="AM292" s="22">
        <f t="shared" si="96"/>
        <v>0</v>
      </c>
      <c r="AN292" s="22">
        <f t="shared" si="97"/>
        <v>0</v>
      </c>
      <c r="AO292" s="418" t="b">
        <f t="shared" si="98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99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100"/>
        <v>0</v>
      </c>
      <c r="AW292" s="67">
        <f t="shared" si="101"/>
        <v>0</v>
      </c>
      <c r="AX292" s="397">
        <f t="shared" si="102"/>
        <v>0</v>
      </c>
      <c r="AY292" s="32"/>
      <c r="AZ292" s="32"/>
      <c r="BA292" s="423" t="str">
        <f t="shared" si="103"/>
        <v xml:space="preserve"> </v>
      </c>
    </row>
    <row r="293" spans="1:53" s="339" customFormat="1" ht="15" x14ac:dyDescent="0.2">
      <c r="A293" s="32"/>
      <c r="B293" s="32"/>
      <c r="C293" s="410">
        <f t="shared" si="104"/>
        <v>272</v>
      </c>
      <c r="D293" s="424"/>
      <c r="E293" s="424"/>
      <c r="F293" s="424"/>
      <c r="G293" s="410"/>
      <c r="H293" s="410"/>
      <c r="I293" s="413" t="str">
        <f t="shared" si="88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89"/>
        <v>-</v>
      </c>
      <c r="M293" s="425"/>
      <c r="N293" s="425"/>
      <c r="O293" s="160" t="str">
        <f t="shared" si="90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91"/>
        <v>OK</v>
      </c>
      <c r="AI293" s="22">
        <f t="shared" si="92"/>
        <v>0</v>
      </c>
      <c r="AJ293" s="22">
        <f t="shared" si="93"/>
        <v>0</v>
      </c>
      <c r="AK293" s="22">
        <f t="shared" si="94"/>
        <v>0</v>
      </c>
      <c r="AL293" s="22">
        <f t="shared" si="95"/>
        <v>0</v>
      </c>
      <c r="AM293" s="22">
        <f t="shared" si="96"/>
        <v>0</v>
      </c>
      <c r="AN293" s="22">
        <f t="shared" si="97"/>
        <v>0</v>
      </c>
      <c r="AO293" s="418" t="b">
        <f t="shared" si="98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99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100"/>
        <v>0</v>
      </c>
      <c r="AW293" s="67">
        <f t="shared" si="101"/>
        <v>0</v>
      </c>
      <c r="AX293" s="397">
        <f t="shared" si="102"/>
        <v>0</v>
      </c>
      <c r="AY293" s="32"/>
      <c r="AZ293" s="32"/>
      <c r="BA293" s="423" t="str">
        <f t="shared" si="103"/>
        <v xml:space="preserve"> </v>
      </c>
    </row>
    <row r="294" spans="1:53" s="339" customFormat="1" ht="15" x14ac:dyDescent="0.2">
      <c r="A294" s="32"/>
      <c r="B294" s="32"/>
      <c r="C294" s="410">
        <f t="shared" si="104"/>
        <v>273</v>
      </c>
      <c r="D294" s="424"/>
      <c r="E294" s="424"/>
      <c r="F294" s="424"/>
      <c r="G294" s="410"/>
      <c r="H294" s="410"/>
      <c r="I294" s="413" t="str">
        <f t="shared" si="88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89"/>
        <v>-</v>
      </c>
      <c r="M294" s="425"/>
      <c r="N294" s="425"/>
      <c r="O294" s="160" t="str">
        <f t="shared" si="90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91"/>
        <v>OK</v>
      </c>
      <c r="AI294" s="22">
        <f t="shared" si="92"/>
        <v>0</v>
      </c>
      <c r="AJ294" s="22">
        <f t="shared" si="93"/>
        <v>0</v>
      </c>
      <c r="AK294" s="22">
        <f t="shared" si="94"/>
        <v>0</v>
      </c>
      <c r="AL294" s="22">
        <f t="shared" si="95"/>
        <v>0</v>
      </c>
      <c r="AM294" s="22">
        <f t="shared" si="96"/>
        <v>0</v>
      </c>
      <c r="AN294" s="22">
        <f t="shared" si="97"/>
        <v>0</v>
      </c>
      <c r="AO294" s="418" t="b">
        <f t="shared" si="98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99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100"/>
        <v>0</v>
      </c>
      <c r="AW294" s="67">
        <f t="shared" si="101"/>
        <v>0</v>
      </c>
      <c r="AX294" s="397">
        <f t="shared" si="102"/>
        <v>0</v>
      </c>
      <c r="AY294" s="32"/>
      <c r="AZ294" s="32"/>
      <c r="BA294" s="423" t="str">
        <f t="shared" si="103"/>
        <v xml:space="preserve"> </v>
      </c>
    </row>
    <row r="295" spans="1:53" s="339" customFormat="1" ht="15" x14ac:dyDescent="0.2">
      <c r="A295" s="32"/>
      <c r="B295" s="32"/>
      <c r="C295" s="410">
        <f t="shared" si="104"/>
        <v>274</v>
      </c>
      <c r="D295" s="424"/>
      <c r="E295" s="424"/>
      <c r="F295" s="424"/>
      <c r="G295" s="410"/>
      <c r="H295" s="410"/>
      <c r="I295" s="413" t="str">
        <f t="shared" si="88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89"/>
        <v>-</v>
      </c>
      <c r="M295" s="425"/>
      <c r="N295" s="425"/>
      <c r="O295" s="160" t="str">
        <f t="shared" si="90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91"/>
        <v>OK</v>
      </c>
      <c r="AI295" s="22">
        <f t="shared" si="92"/>
        <v>0</v>
      </c>
      <c r="AJ295" s="22">
        <f t="shared" si="93"/>
        <v>0</v>
      </c>
      <c r="AK295" s="22">
        <f t="shared" si="94"/>
        <v>0</v>
      </c>
      <c r="AL295" s="22">
        <f t="shared" si="95"/>
        <v>0</v>
      </c>
      <c r="AM295" s="22">
        <f t="shared" si="96"/>
        <v>0</v>
      </c>
      <c r="AN295" s="22">
        <f t="shared" si="97"/>
        <v>0</v>
      </c>
      <c r="AO295" s="418" t="b">
        <f t="shared" si="98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99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100"/>
        <v>0</v>
      </c>
      <c r="AW295" s="67">
        <f t="shared" si="101"/>
        <v>0</v>
      </c>
      <c r="AX295" s="397">
        <f t="shared" si="102"/>
        <v>0</v>
      </c>
      <c r="AY295" s="32"/>
      <c r="AZ295" s="32"/>
      <c r="BA295" s="423" t="str">
        <f t="shared" si="103"/>
        <v xml:space="preserve"> </v>
      </c>
    </row>
    <row r="296" spans="1:53" s="339" customFormat="1" ht="15" x14ac:dyDescent="0.2">
      <c r="A296" s="32"/>
      <c r="B296" s="32"/>
      <c r="C296" s="410">
        <f t="shared" si="104"/>
        <v>275</v>
      </c>
      <c r="D296" s="424"/>
      <c r="E296" s="424"/>
      <c r="F296" s="424"/>
      <c r="G296" s="410"/>
      <c r="H296" s="410"/>
      <c r="I296" s="413" t="str">
        <f t="shared" si="88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89"/>
        <v>-</v>
      </c>
      <c r="M296" s="425"/>
      <c r="N296" s="425"/>
      <c r="O296" s="160" t="str">
        <f t="shared" si="90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91"/>
        <v>OK</v>
      </c>
      <c r="AI296" s="22">
        <f t="shared" si="92"/>
        <v>0</v>
      </c>
      <c r="AJ296" s="22">
        <f t="shared" si="93"/>
        <v>0</v>
      </c>
      <c r="AK296" s="22">
        <f t="shared" si="94"/>
        <v>0</v>
      </c>
      <c r="AL296" s="22">
        <f t="shared" si="95"/>
        <v>0</v>
      </c>
      <c r="AM296" s="22">
        <f t="shared" si="96"/>
        <v>0</v>
      </c>
      <c r="AN296" s="22">
        <f t="shared" si="97"/>
        <v>0</v>
      </c>
      <c r="AO296" s="418" t="b">
        <f t="shared" si="98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99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100"/>
        <v>0</v>
      </c>
      <c r="AW296" s="67">
        <f t="shared" si="101"/>
        <v>0</v>
      </c>
      <c r="AX296" s="397">
        <f t="shared" si="102"/>
        <v>0</v>
      </c>
      <c r="AY296" s="32"/>
      <c r="AZ296" s="32"/>
      <c r="BA296" s="423" t="str">
        <f t="shared" si="103"/>
        <v xml:space="preserve"> </v>
      </c>
    </row>
    <row r="297" spans="1:53" s="339" customFormat="1" ht="15" x14ac:dyDescent="0.2">
      <c r="A297" s="32"/>
      <c r="B297" s="32"/>
      <c r="C297" s="410">
        <f t="shared" si="104"/>
        <v>276</v>
      </c>
      <c r="D297" s="424"/>
      <c r="E297" s="424"/>
      <c r="F297" s="424"/>
      <c r="G297" s="410"/>
      <c r="H297" s="410"/>
      <c r="I297" s="413" t="str">
        <f t="shared" si="88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89"/>
        <v>-</v>
      </c>
      <c r="M297" s="425"/>
      <c r="N297" s="425"/>
      <c r="O297" s="160" t="str">
        <f t="shared" si="90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91"/>
        <v>OK</v>
      </c>
      <c r="AI297" s="22">
        <f t="shared" si="92"/>
        <v>0</v>
      </c>
      <c r="AJ297" s="22">
        <f t="shared" si="93"/>
        <v>0</v>
      </c>
      <c r="AK297" s="22">
        <f t="shared" si="94"/>
        <v>0</v>
      </c>
      <c r="AL297" s="22">
        <f t="shared" si="95"/>
        <v>0</v>
      </c>
      <c r="AM297" s="22">
        <f t="shared" si="96"/>
        <v>0</v>
      </c>
      <c r="AN297" s="22">
        <f t="shared" si="97"/>
        <v>0</v>
      </c>
      <c r="AO297" s="418" t="b">
        <f t="shared" si="98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99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100"/>
        <v>0</v>
      </c>
      <c r="AW297" s="67">
        <f t="shared" si="101"/>
        <v>0</v>
      </c>
      <c r="AX297" s="397">
        <f t="shared" si="102"/>
        <v>0</v>
      </c>
      <c r="AY297" s="32"/>
      <c r="AZ297" s="32"/>
      <c r="BA297" s="423" t="str">
        <f t="shared" si="103"/>
        <v xml:space="preserve"> </v>
      </c>
    </row>
    <row r="298" spans="1:53" s="339" customFormat="1" ht="15" x14ac:dyDescent="0.2">
      <c r="A298" s="32"/>
      <c r="B298" s="32"/>
      <c r="C298" s="410">
        <f t="shared" si="104"/>
        <v>277</v>
      </c>
      <c r="D298" s="424"/>
      <c r="E298" s="424"/>
      <c r="F298" s="424"/>
      <c r="G298" s="410"/>
      <c r="H298" s="410"/>
      <c r="I298" s="413" t="str">
        <f t="shared" si="88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89"/>
        <v>-</v>
      </c>
      <c r="M298" s="425"/>
      <c r="N298" s="425"/>
      <c r="O298" s="160" t="str">
        <f t="shared" si="90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91"/>
        <v>OK</v>
      </c>
      <c r="AI298" s="22">
        <f t="shared" si="92"/>
        <v>0</v>
      </c>
      <c r="AJ298" s="22">
        <f t="shared" si="93"/>
        <v>0</v>
      </c>
      <c r="AK298" s="22">
        <f t="shared" si="94"/>
        <v>0</v>
      </c>
      <c r="AL298" s="22">
        <f t="shared" si="95"/>
        <v>0</v>
      </c>
      <c r="AM298" s="22">
        <f t="shared" si="96"/>
        <v>0</v>
      </c>
      <c r="AN298" s="22">
        <f t="shared" si="97"/>
        <v>0</v>
      </c>
      <c r="AO298" s="418" t="b">
        <f t="shared" si="98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99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100"/>
        <v>0</v>
      </c>
      <c r="AW298" s="67">
        <f t="shared" si="101"/>
        <v>0</v>
      </c>
      <c r="AX298" s="397">
        <f t="shared" si="102"/>
        <v>0</v>
      </c>
      <c r="AY298" s="32"/>
      <c r="AZ298" s="32"/>
      <c r="BA298" s="423" t="str">
        <f t="shared" si="103"/>
        <v xml:space="preserve"> </v>
      </c>
    </row>
    <row r="299" spans="1:53" s="339" customFormat="1" ht="15" x14ac:dyDescent="0.2">
      <c r="A299" s="32"/>
      <c r="B299" s="32"/>
      <c r="C299" s="410">
        <f t="shared" si="104"/>
        <v>278</v>
      </c>
      <c r="D299" s="424"/>
      <c r="E299" s="424"/>
      <c r="F299" s="424"/>
      <c r="G299" s="410"/>
      <c r="H299" s="410"/>
      <c r="I299" s="413" t="str">
        <f t="shared" si="88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89"/>
        <v>-</v>
      </c>
      <c r="M299" s="425"/>
      <c r="N299" s="425"/>
      <c r="O299" s="160" t="str">
        <f t="shared" si="90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91"/>
        <v>OK</v>
      </c>
      <c r="AI299" s="22">
        <f t="shared" si="92"/>
        <v>0</v>
      </c>
      <c r="AJ299" s="22">
        <f t="shared" si="93"/>
        <v>0</v>
      </c>
      <c r="AK299" s="22">
        <f t="shared" si="94"/>
        <v>0</v>
      </c>
      <c r="AL299" s="22">
        <f t="shared" si="95"/>
        <v>0</v>
      </c>
      <c r="AM299" s="22">
        <f t="shared" si="96"/>
        <v>0</v>
      </c>
      <c r="AN299" s="22">
        <f t="shared" si="97"/>
        <v>0</v>
      </c>
      <c r="AO299" s="418" t="b">
        <f t="shared" si="98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99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100"/>
        <v>0</v>
      </c>
      <c r="AW299" s="67">
        <f t="shared" si="101"/>
        <v>0</v>
      </c>
      <c r="AX299" s="397">
        <f t="shared" si="102"/>
        <v>0</v>
      </c>
      <c r="AY299" s="32"/>
      <c r="AZ299" s="32"/>
      <c r="BA299" s="423" t="str">
        <f t="shared" si="103"/>
        <v xml:space="preserve"> </v>
      </c>
    </row>
    <row r="300" spans="1:53" s="339" customFormat="1" ht="15" x14ac:dyDescent="0.2">
      <c r="A300" s="32"/>
      <c r="B300" s="32"/>
      <c r="C300" s="410">
        <f t="shared" si="104"/>
        <v>279</v>
      </c>
      <c r="D300" s="424"/>
      <c r="E300" s="424"/>
      <c r="F300" s="424"/>
      <c r="G300" s="410"/>
      <c r="H300" s="410"/>
      <c r="I300" s="413" t="str">
        <f t="shared" si="88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89"/>
        <v>-</v>
      </c>
      <c r="M300" s="425"/>
      <c r="N300" s="425"/>
      <c r="O300" s="160" t="str">
        <f t="shared" si="90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91"/>
        <v>OK</v>
      </c>
      <c r="AI300" s="22">
        <f t="shared" si="92"/>
        <v>0</v>
      </c>
      <c r="AJ300" s="22">
        <f t="shared" si="93"/>
        <v>0</v>
      </c>
      <c r="AK300" s="22">
        <f t="shared" si="94"/>
        <v>0</v>
      </c>
      <c r="AL300" s="22">
        <f t="shared" si="95"/>
        <v>0</v>
      </c>
      <c r="AM300" s="22">
        <f t="shared" si="96"/>
        <v>0</v>
      </c>
      <c r="AN300" s="22">
        <f t="shared" si="97"/>
        <v>0</v>
      </c>
      <c r="AO300" s="418" t="b">
        <f t="shared" si="98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99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100"/>
        <v>0</v>
      </c>
      <c r="AW300" s="67">
        <f t="shared" si="101"/>
        <v>0</v>
      </c>
      <c r="AX300" s="397">
        <f t="shared" si="102"/>
        <v>0</v>
      </c>
      <c r="AY300" s="32"/>
      <c r="AZ300" s="32"/>
      <c r="BA300" s="423" t="str">
        <f t="shared" si="103"/>
        <v xml:space="preserve"> </v>
      </c>
    </row>
    <row r="301" spans="1:53" s="339" customFormat="1" ht="15" x14ac:dyDescent="0.2">
      <c r="A301" s="32"/>
      <c r="B301" s="32"/>
      <c r="C301" s="410">
        <f t="shared" si="104"/>
        <v>280</v>
      </c>
      <c r="D301" s="424"/>
      <c r="E301" s="424"/>
      <c r="F301" s="424"/>
      <c r="G301" s="410"/>
      <c r="H301" s="410"/>
      <c r="I301" s="413" t="str">
        <f t="shared" si="88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89"/>
        <v>-</v>
      </c>
      <c r="M301" s="425"/>
      <c r="N301" s="425"/>
      <c r="O301" s="160" t="str">
        <f t="shared" si="90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91"/>
        <v>OK</v>
      </c>
      <c r="AI301" s="22">
        <f t="shared" si="92"/>
        <v>0</v>
      </c>
      <c r="AJ301" s="22">
        <f t="shared" si="93"/>
        <v>0</v>
      </c>
      <c r="AK301" s="22">
        <f t="shared" si="94"/>
        <v>0</v>
      </c>
      <c r="AL301" s="22">
        <f t="shared" si="95"/>
        <v>0</v>
      </c>
      <c r="AM301" s="22">
        <f t="shared" si="96"/>
        <v>0</v>
      </c>
      <c r="AN301" s="22">
        <f t="shared" si="97"/>
        <v>0</v>
      </c>
      <c r="AO301" s="418" t="b">
        <f t="shared" si="98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99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100"/>
        <v>0</v>
      </c>
      <c r="AW301" s="67">
        <f t="shared" si="101"/>
        <v>0</v>
      </c>
      <c r="AX301" s="397">
        <f t="shared" si="102"/>
        <v>0</v>
      </c>
      <c r="AY301" s="32"/>
      <c r="AZ301" s="32"/>
      <c r="BA301" s="423" t="str">
        <f t="shared" si="103"/>
        <v xml:space="preserve"> </v>
      </c>
    </row>
    <row r="302" spans="1:53" s="339" customFormat="1" ht="15" x14ac:dyDescent="0.2">
      <c r="A302" s="32"/>
      <c r="B302" s="32"/>
      <c r="C302" s="410">
        <f t="shared" si="104"/>
        <v>281</v>
      </c>
      <c r="D302" s="424"/>
      <c r="E302" s="424"/>
      <c r="F302" s="424"/>
      <c r="G302" s="410"/>
      <c r="H302" s="410"/>
      <c r="I302" s="413" t="str">
        <f t="shared" si="88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89"/>
        <v>-</v>
      </c>
      <c r="M302" s="425"/>
      <c r="N302" s="425"/>
      <c r="O302" s="160" t="str">
        <f t="shared" si="90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91"/>
        <v>OK</v>
      </c>
      <c r="AI302" s="22">
        <f t="shared" si="92"/>
        <v>0</v>
      </c>
      <c r="AJ302" s="22">
        <f t="shared" si="93"/>
        <v>0</v>
      </c>
      <c r="AK302" s="22">
        <f t="shared" si="94"/>
        <v>0</v>
      </c>
      <c r="AL302" s="22">
        <f t="shared" si="95"/>
        <v>0</v>
      </c>
      <c r="AM302" s="22">
        <f t="shared" si="96"/>
        <v>0</v>
      </c>
      <c r="AN302" s="22">
        <f t="shared" si="97"/>
        <v>0</v>
      </c>
      <c r="AO302" s="418" t="b">
        <f t="shared" si="98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99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100"/>
        <v>0</v>
      </c>
      <c r="AW302" s="67">
        <f t="shared" si="101"/>
        <v>0</v>
      </c>
      <c r="AX302" s="397">
        <f t="shared" si="102"/>
        <v>0</v>
      </c>
      <c r="AY302" s="32"/>
      <c r="AZ302" s="32"/>
      <c r="BA302" s="423" t="str">
        <f t="shared" si="103"/>
        <v xml:space="preserve"> </v>
      </c>
    </row>
    <row r="303" spans="1:53" s="339" customFormat="1" ht="15" x14ac:dyDescent="0.2">
      <c r="A303" s="32"/>
      <c r="B303" s="32"/>
      <c r="C303" s="410">
        <f t="shared" si="104"/>
        <v>282</v>
      </c>
      <c r="D303" s="424"/>
      <c r="E303" s="424"/>
      <c r="F303" s="424"/>
      <c r="G303" s="410"/>
      <c r="H303" s="410"/>
      <c r="I303" s="413" t="str">
        <f t="shared" si="88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89"/>
        <v>-</v>
      </c>
      <c r="M303" s="425"/>
      <c r="N303" s="425"/>
      <c r="O303" s="160" t="str">
        <f t="shared" si="90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91"/>
        <v>OK</v>
      </c>
      <c r="AI303" s="22">
        <f t="shared" si="92"/>
        <v>0</v>
      </c>
      <c r="AJ303" s="22">
        <f t="shared" si="93"/>
        <v>0</v>
      </c>
      <c r="AK303" s="22">
        <f t="shared" si="94"/>
        <v>0</v>
      </c>
      <c r="AL303" s="22">
        <f t="shared" si="95"/>
        <v>0</v>
      </c>
      <c r="AM303" s="22">
        <f t="shared" si="96"/>
        <v>0</v>
      </c>
      <c r="AN303" s="22">
        <f t="shared" si="97"/>
        <v>0</v>
      </c>
      <c r="AO303" s="418" t="b">
        <f t="shared" si="98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99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100"/>
        <v>0</v>
      </c>
      <c r="AW303" s="67">
        <f t="shared" si="101"/>
        <v>0</v>
      </c>
      <c r="AX303" s="397">
        <f t="shared" si="102"/>
        <v>0</v>
      </c>
      <c r="AY303" s="32"/>
      <c r="AZ303" s="32"/>
      <c r="BA303" s="423" t="str">
        <f t="shared" si="103"/>
        <v xml:space="preserve"> </v>
      </c>
    </row>
    <row r="304" spans="1:53" s="339" customFormat="1" ht="15" x14ac:dyDescent="0.2">
      <c r="A304" s="32"/>
      <c r="B304" s="32"/>
      <c r="C304" s="410">
        <f t="shared" si="104"/>
        <v>283</v>
      </c>
      <c r="D304" s="424"/>
      <c r="E304" s="424"/>
      <c r="F304" s="424"/>
      <c r="G304" s="410"/>
      <c r="H304" s="410"/>
      <c r="I304" s="413" t="str">
        <f t="shared" si="88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89"/>
        <v>-</v>
      </c>
      <c r="M304" s="425"/>
      <c r="N304" s="425"/>
      <c r="O304" s="160" t="str">
        <f t="shared" si="90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91"/>
        <v>OK</v>
      </c>
      <c r="AI304" s="22">
        <f t="shared" si="92"/>
        <v>0</v>
      </c>
      <c r="AJ304" s="22">
        <f t="shared" si="93"/>
        <v>0</v>
      </c>
      <c r="AK304" s="22">
        <f t="shared" si="94"/>
        <v>0</v>
      </c>
      <c r="AL304" s="22">
        <f t="shared" si="95"/>
        <v>0</v>
      </c>
      <c r="AM304" s="22">
        <f t="shared" si="96"/>
        <v>0</v>
      </c>
      <c r="AN304" s="22">
        <f t="shared" si="97"/>
        <v>0</v>
      </c>
      <c r="AO304" s="418" t="b">
        <f t="shared" si="98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99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100"/>
        <v>0</v>
      </c>
      <c r="AW304" s="67">
        <f t="shared" si="101"/>
        <v>0</v>
      </c>
      <c r="AX304" s="397">
        <f t="shared" si="102"/>
        <v>0</v>
      </c>
      <c r="AY304" s="32"/>
      <c r="AZ304" s="32"/>
      <c r="BA304" s="423" t="str">
        <f t="shared" si="103"/>
        <v xml:space="preserve"> </v>
      </c>
    </row>
    <row r="305" spans="1:53" s="339" customFormat="1" ht="15" x14ac:dyDescent="0.2">
      <c r="A305" s="32"/>
      <c r="B305" s="32"/>
      <c r="C305" s="410">
        <f t="shared" si="104"/>
        <v>284</v>
      </c>
      <c r="D305" s="424"/>
      <c r="E305" s="424"/>
      <c r="F305" s="424"/>
      <c r="G305" s="410"/>
      <c r="H305" s="410"/>
      <c r="I305" s="413" t="str">
        <f t="shared" si="88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89"/>
        <v>-</v>
      </c>
      <c r="M305" s="425"/>
      <c r="N305" s="425"/>
      <c r="O305" s="160" t="str">
        <f t="shared" si="90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91"/>
        <v>OK</v>
      </c>
      <c r="AI305" s="22">
        <f t="shared" si="92"/>
        <v>0</v>
      </c>
      <c r="AJ305" s="22">
        <f t="shared" si="93"/>
        <v>0</v>
      </c>
      <c r="AK305" s="22">
        <f t="shared" si="94"/>
        <v>0</v>
      </c>
      <c r="AL305" s="22">
        <f t="shared" si="95"/>
        <v>0</v>
      </c>
      <c r="AM305" s="22">
        <f t="shared" si="96"/>
        <v>0</v>
      </c>
      <c r="AN305" s="22">
        <f t="shared" si="97"/>
        <v>0</v>
      </c>
      <c r="AO305" s="418" t="b">
        <f t="shared" si="98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99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100"/>
        <v>0</v>
      </c>
      <c r="AW305" s="67">
        <f t="shared" si="101"/>
        <v>0</v>
      </c>
      <c r="AX305" s="397">
        <f t="shared" si="102"/>
        <v>0</v>
      </c>
      <c r="AY305" s="32"/>
      <c r="AZ305" s="32"/>
      <c r="BA305" s="423" t="str">
        <f t="shared" si="103"/>
        <v xml:space="preserve"> </v>
      </c>
    </row>
    <row r="306" spans="1:53" s="339" customFormat="1" ht="15" x14ac:dyDescent="0.2">
      <c r="A306" s="32"/>
      <c r="B306" s="32"/>
      <c r="C306" s="410">
        <f t="shared" si="104"/>
        <v>285</v>
      </c>
      <c r="D306" s="424"/>
      <c r="E306" s="424"/>
      <c r="F306" s="424"/>
      <c r="G306" s="410"/>
      <c r="H306" s="410"/>
      <c r="I306" s="413" t="str">
        <f t="shared" si="88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89"/>
        <v>-</v>
      </c>
      <c r="M306" s="425"/>
      <c r="N306" s="425"/>
      <c r="O306" s="160" t="str">
        <f t="shared" si="90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91"/>
        <v>OK</v>
      </c>
      <c r="AI306" s="22">
        <f t="shared" si="92"/>
        <v>0</v>
      </c>
      <c r="AJ306" s="22">
        <f t="shared" si="93"/>
        <v>0</v>
      </c>
      <c r="AK306" s="22">
        <f t="shared" si="94"/>
        <v>0</v>
      </c>
      <c r="AL306" s="22">
        <f t="shared" si="95"/>
        <v>0</v>
      </c>
      <c r="AM306" s="22">
        <f t="shared" si="96"/>
        <v>0</v>
      </c>
      <c r="AN306" s="22">
        <f t="shared" si="97"/>
        <v>0</v>
      </c>
      <c r="AO306" s="418" t="b">
        <f t="shared" si="98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99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100"/>
        <v>0</v>
      </c>
      <c r="AW306" s="67">
        <f t="shared" si="101"/>
        <v>0</v>
      </c>
      <c r="AX306" s="397">
        <f t="shared" si="102"/>
        <v>0</v>
      </c>
      <c r="AY306" s="32"/>
      <c r="AZ306" s="32"/>
      <c r="BA306" s="423" t="str">
        <f t="shared" si="103"/>
        <v xml:space="preserve"> </v>
      </c>
    </row>
    <row r="307" spans="1:53" s="339" customFormat="1" ht="15" x14ac:dyDescent="0.2">
      <c r="A307" s="32"/>
      <c r="B307" s="32"/>
      <c r="C307" s="410">
        <f t="shared" si="104"/>
        <v>286</v>
      </c>
      <c r="D307" s="424"/>
      <c r="E307" s="424"/>
      <c r="F307" s="424"/>
      <c r="G307" s="410"/>
      <c r="H307" s="410"/>
      <c r="I307" s="413" t="str">
        <f t="shared" si="88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89"/>
        <v>-</v>
      </c>
      <c r="M307" s="425"/>
      <c r="N307" s="425"/>
      <c r="O307" s="160" t="str">
        <f t="shared" si="90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91"/>
        <v>OK</v>
      </c>
      <c r="AI307" s="22">
        <f t="shared" si="92"/>
        <v>0</v>
      </c>
      <c r="AJ307" s="22">
        <f t="shared" si="93"/>
        <v>0</v>
      </c>
      <c r="AK307" s="22">
        <f t="shared" si="94"/>
        <v>0</v>
      </c>
      <c r="AL307" s="22">
        <f t="shared" si="95"/>
        <v>0</v>
      </c>
      <c r="AM307" s="22">
        <f t="shared" si="96"/>
        <v>0</v>
      </c>
      <c r="AN307" s="22">
        <f t="shared" si="97"/>
        <v>0</v>
      </c>
      <c r="AO307" s="418" t="b">
        <f t="shared" si="98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99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100"/>
        <v>0</v>
      </c>
      <c r="AW307" s="67">
        <f t="shared" si="101"/>
        <v>0</v>
      </c>
      <c r="AX307" s="397">
        <f t="shared" si="102"/>
        <v>0</v>
      </c>
      <c r="AY307" s="32"/>
      <c r="AZ307" s="32"/>
      <c r="BA307" s="423" t="str">
        <f t="shared" si="103"/>
        <v xml:space="preserve"> </v>
      </c>
    </row>
    <row r="308" spans="1:53" s="339" customFormat="1" ht="15" x14ac:dyDescent="0.2">
      <c r="A308" s="32"/>
      <c r="B308" s="32"/>
      <c r="C308" s="410">
        <f t="shared" si="104"/>
        <v>287</v>
      </c>
      <c r="D308" s="424"/>
      <c r="E308" s="424"/>
      <c r="F308" s="424"/>
      <c r="G308" s="410"/>
      <c r="H308" s="410"/>
      <c r="I308" s="413" t="str">
        <f t="shared" si="88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89"/>
        <v>-</v>
      </c>
      <c r="M308" s="425"/>
      <c r="N308" s="425"/>
      <c r="O308" s="160" t="str">
        <f t="shared" si="90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91"/>
        <v>OK</v>
      </c>
      <c r="AI308" s="22">
        <f t="shared" si="92"/>
        <v>0</v>
      </c>
      <c r="AJ308" s="22">
        <f t="shared" si="93"/>
        <v>0</v>
      </c>
      <c r="AK308" s="22">
        <f t="shared" si="94"/>
        <v>0</v>
      </c>
      <c r="AL308" s="22">
        <f t="shared" si="95"/>
        <v>0</v>
      </c>
      <c r="AM308" s="22">
        <f t="shared" si="96"/>
        <v>0</v>
      </c>
      <c r="AN308" s="22">
        <f t="shared" si="97"/>
        <v>0</v>
      </c>
      <c r="AO308" s="418" t="b">
        <f t="shared" si="98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99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100"/>
        <v>0</v>
      </c>
      <c r="AW308" s="67">
        <f t="shared" si="101"/>
        <v>0</v>
      </c>
      <c r="AX308" s="397">
        <f t="shared" si="102"/>
        <v>0</v>
      </c>
      <c r="AY308" s="32"/>
      <c r="AZ308" s="32"/>
      <c r="BA308" s="423" t="str">
        <f t="shared" si="103"/>
        <v xml:space="preserve"> </v>
      </c>
    </row>
    <row r="309" spans="1:53" s="339" customFormat="1" ht="15" x14ac:dyDescent="0.2">
      <c r="A309" s="32"/>
      <c r="B309" s="32"/>
      <c r="C309" s="410">
        <f t="shared" si="104"/>
        <v>288</v>
      </c>
      <c r="D309" s="424"/>
      <c r="E309" s="424"/>
      <c r="F309" s="424"/>
      <c r="G309" s="410"/>
      <c r="H309" s="410"/>
      <c r="I309" s="413" t="str">
        <f t="shared" si="88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89"/>
        <v>-</v>
      </c>
      <c r="M309" s="425"/>
      <c r="N309" s="425"/>
      <c r="O309" s="160" t="str">
        <f t="shared" si="90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91"/>
        <v>OK</v>
      </c>
      <c r="AI309" s="22">
        <f t="shared" si="92"/>
        <v>0</v>
      </c>
      <c r="AJ309" s="22">
        <f t="shared" si="93"/>
        <v>0</v>
      </c>
      <c r="AK309" s="22">
        <f t="shared" si="94"/>
        <v>0</v>
      </c>
      <c r="AL309" s="22">
        <f t="shared" si="95"/>
        <v>0</v>
      </c>
      <c r="AM309" s="22">
        <f t="shared" si="96"/>
        <v>0</v>
      </c>
      <c r="AN309" s="22">
        <f t="shared" si="97"/>
        <v>0</v>
      </c>
      <c r="AO309" s="418" t="b">
        <f t="shared" si="98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99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100"/>
        <v>0</v>
      </c>
      <c r="AW309" s="67">
        <f t="shared" si="101"/>
        <v>0</v>
      </c>
      <c r="AX309" s="397">
        <f t="shared" si="102"/>
        <v>0</v>
      </c>
      <c r="AY309" s="32"/>
      <c r="AZ309" s="32"/>
      <c r="BA309" s="423" t="str">
        <f t="shared" si="103"/>
        <v xml:space="preserve"> </v>
      </c>
    </row>
    <row r="310" spans="1:53" s="339" customFormat="1" ht="15" x14ac:dyDescent="0.2">
      <c r="A310" s="32"/>
      <c r="B310" s="32"/>
      <c r="C310" s="410">
        <f t="shared" si="104"/>
        <v>289</v>
      </c>
      <c r="D310" s="424"/>
      <c r="E310" s="424"/>
      <c r="F310" s="424"/>
      <c r="G310" s="410"/>
      <c r="H310" s="410"/>
      <c r="I310" s="413" t="str">
        <f t="shared" si="88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89"/>
        <v>-</v>
      </c>
      <c r="M310" s="425"/>
      <c r="N310" s="425"/>
      <c r="O310" s="160" t="str">
        <f t="shared" si="90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91"/>
        <v>OK</v>
      </c>
      <c r="AI310" s="22">
        <f t="shared" si="92"/>
        <v>0</v>
      </c>
      <c r="AJ310" s="22">
        <f t="shared" si="93"/>
        <v>0</v>
      </c>
      <c r="AK310" s="22">
        <f t="shared" si="94"/>
        <v>0</v>
      </c>
      <c r="AL310" s="22">
        <f t="shared" si="95"/>
        <v>0</v>
      </c>
      <c r="AM310" s="22">
        <f t="shared" si="96"/>
        <v>0</v>
      </c>
      <c r="AN310" s="22">
        <f t="shared" si="97"/>
        <v>0</v>
      </c>
      <c r="AO310" s="418" t="b">
        <f t="shared" si="98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99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100"/>
        <v>0</v>
      </c>
      <c r="AW310" s="67">
        <f t="shared" si="101"/>
        <v>0</v>
      </c>
      <c r="AX310" s="397">
        <f t="shared" si="102"/>
        <v>0</v>
      </c>
      <c r="AY310" s="32"/>
      <c r="AZ310" s="32"/>
      <c r="BA310" s="423" t="str">
        <f t="shared" si="103"/>
        <v xml:space="preserve"> </v>
      </c>
    </row>
    <row r="311" spans="1:53" s="339" customFormat="1" ht="15" x14ac:dyDescent="0.2">
      <c r="A311" s="32"/>
      <c r="B311" s="32"/>
      <c r="C311" s="410">
        <f t="shared" si="104"/>
        <v>290</v>
      </c>
      <c r="D311" s="424"/>
      <c r="E311" s="424"/>
      <c r="F311" s="424"/>
      <c r="G311" s="410"/>
      <c r="H311" s="410"/>
      <c r="I311" s="413" t="str">
        <f t="shared" si="88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89"/>
        <v>-</v>
      </c>
      <c r="M311" s="425"/>
      <c r="N311" s="425"/>
      <c r="O311" s="160" t="str">
        <f t="shared" si="90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91"/>
        <v>OK</v>
      </c>
      <c r="AI311" s="22">
        <f t="shared" si="92"/>
        <v>0</v>
      </c>
      <c r="AJ311" s="22">
        <f t="shared" si="93"/>
        <v>0</v>
      </c>
      <c r="AK311" s="22">
        <f t="shared" si="94"/>
        <v>0</v>
      </c>
      <c r="AL311" s="22">
        <f t="shared" si="95"/>
        <v>0</v>
      </c>
      <c r="AM311" s="22">
        <f t="shared" si="96"/>
        <v>0</v>
      </c>
      <c r="AN311" s="22">
        <f t="shared" si="97"/>
        <v>0</v>
      </c>
      <c r="AO311" s="418" t="b">
        <f t="shared" si="98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99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100"/>
        <v>0</v>
      </c>
      <c r="AW311" s="67">
        <f t="shared" si="101"/>
        <v>0</v>
      </c>
      <c r="AX311" s="397">
        <f t="shared" si="102"/>
        <v>0</v>
      </c>
      <c r="AY311" s="32"/>
      <c r="AZ311" s="32"/>
      <c r="BA311" s="423" t="str">
        <f t="shared" si="103"/>
        <v xml:space="preserve"> </v>
      </c>
    </row>
    <row r="312" spans="1:53" s="339" customFormat="1" ht="15" x14ac:dyDescent="0.2">
      <c r="A312" s="32"/>
      <c r="B312" s="32"/>
      <c r="C312" s="410">
        <f t="shared" si="104"/>
        <v>291</v>
      </c>
      <c r="D312" s="424"/>
      <c r="E312" s="424"/>
      <c r="F312" s="424"/>
      <c r="G312" s="410"/>
      <c r="H312" s="410"/>
      <c r="I312" s="413" t="str">
        <f t="shared" si="88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89"/>
        <v>-</v>
      </c>
      <c r="M312" s="425"/>
      <c r="N312" s="425"/>
      <c r="O312" s="160" t="str">
        <f t="shared" si="90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91"/>
        <v>OK</v>
      </c>
      <c r="AI312" s="22">
        <f t="shared" si="92"/>
        <v>0</v>
      </c>
      <c r="AJ312" s="22">
        <f t="shared" si="93"/>
        <v>0</v>
      </c>
      <c r="AK312" s="22">
        <f t="shared" si="94"/>
        <v>0</v>
      </c>
      <c r="AL312" s="22">
        <f t="shared" si="95"/>
        <v>0</v>
      </c>
      <c r="AM312" s="22">
        <f t="shared" si="96"/>
        <v>0</v>
      </c>
      <c r="AN312" s="22">
        <f t="shared" si="97"/>
        <v>0</v>
      </c>
      <c r="AO312" s="418" t="b">
        <f t="shared" si="98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99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100"/>
        <v>0</v>
      </c>
      <c r="AW312" s="67">
        <f t="shared" si="101"/>
        <v>0</v>
      </c>
      <c r="AX312" s="397">
        <f t="shared" si="102"/>
        <v>0</v>
      </c>
      <c r="AY312" s="32"/>
      <c r="AZ312" s="32"/>
      <c r="BA312" s="423" t="str">
        <f t="shared" si="103"/>
        <v xml:space="preserve"> </v>
      </c>
    </row>
    <row r="313" spans="1:53" s="339" customFormat="1" ht="15" x14ac:dyDescent="0.2">
      <c r="A313" s="32"/>
      <c r="B313" s="32"/>
      <c r="C313" s="410">
        <f t="shared" si="104"/>
        <v>292</v>
      </c>
      <c r="D313" s="424"/>
      <c r="E313" s="424"/>
      <c r="F313" s="424"/>
      <c r="G313" s="410"/>
      <c r="H313" s="410"/>
      <c r="I313" s="413" t="str">
        <f t="shared" si="88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89"/>
        <v>-</v>
      </c>
      <c r="M313" s="425"/>
      <c r="N313" s="425"/>
      <c r="O313" s="160" t="str">
        <f t="shared" si="90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91"/>
        <v>OK</v>
      </c>
      <c r="AI313" s="22">
        <f t="shared" si="92"/>
        <v>0</v>
      </c>
      <c r="AJ313" s="22">
        <f t="shared" si="93"/>
        <v>0</v>
      </c>
      <c r="AK313" s="22">
        <f t="shared" si="94"/>
        <v>0</v>
      </c>
      <c r="AL313" s="22">
        <f t="shared" si="95"/>
        <v>0</v>
      </c>
      <c r="AM313" s="22">
        <f t="shared" si="96"/>
        <v>0</v>
      </c>
      <c r="AN313" s="22">
        <f t="shared" si="97"/>
        <v>0</v>
      </c>
      <c r="AO313" s="418" t="b">
        <f t="shared" si="98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99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100"/>
        <v>0</v>
      </c>
      <c r="AW313" s="67">
        <f t="shared" si="101"/>
        <v>0</v>
      </c>
      <c r="AX313" s="397">
        <f t="shared" si="102"/>
        <v>0</v>
      </c>
      <c r="AY313" s="32"/>
      <c r="AZ313" s="32"/>
      <c r="BA313" s="423" t="str">
        <f t="shared" si="103"/>
        <v xml:space="preserve"> </v>
      </c>
    </row>
    <row r="314" spans="1:53" s="339" customFormat="1" ht="15" x14ac:dyDescent="0.2">
      <c r="A314" s="32"/>
      <c r="B314" s="32"/>
      <c r="C314" s="410">
        <f t="shared" si="104"/>
        <v>293</v>
      </c>
      <c r="D314" s="424"/>
      <c r="E314" s="424"/>
      <c r="F314" s="424"/>
      <c r="G314" s="410"/>
      <c r="H314" s="410"/>
      <c r="I314" s="413" t="str">
        <f t="shared" si="88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89"/>
        <v>-</v>
      </c>
      <c r="M314" s="425"/>
      <c r="N314" s="425"/>
      <c r="O314" s="160" t="str">
        <f t="shared" si="90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91"/>
        <v>OK</v>
      </c>
      <c r="AI314" s="22">
        <f t="shared" si="92"/>
        <v>0</v>
      </c>
      <c r="AJ314" s="22">
        <f t="shared" si="93"/>
        <v>0</v>
      </c>
      <c r="AK314" s="22">
        <f t="shared" si="94"/>
        <v>0</v>
      </c>
      <c r="AL314" s="22">
        <f t="shared" si="95"/>
        <v>0</v>
      </c>
      <c r="AM314" s="22">
        <f t="shared" si="96"/>
        <v>0</v>
      </c>
      <c r="AN314" s="22">
        <f t="shared" si="97"/>
        <v>0</v>
      </c>
      <c r="AO314" s="418" t="b">
        <f t="shared" si="98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99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100"/>
        <v>0</v>
      </c>
      <c r="AW314" s="67">
        <f t="shared" si="101"/>
        <v>0</v>
      </c>
      <c r="AX314" s="397">
        <f t="shared" si="102"/>
        <v>0</v>
      </c>
      <c r="AY314" s="32"/>
      <c r="AZ314" s="32"/>
      <c r="BA314" s="423" t="str">
        <f t="shared" si="103"/>
        <v xml:space="preserve"> </v>
      </c>
    </row>
    <row r="315" spans="1:53" s="339" customFormat="1" ht="15" x14ac:dyDescent="0.2">
      <c r="A315" s="32"/>
      <c r="B315" s="32"/>
      <c r="C315" s="410">
        <f t="shared" si="104"/>
        <v>294</v>
      </c>
      <c r="D315" s="424"/>
      <c r="E315" s="424"/>
      <c r="F315" s="424"/>
      <c r="G315" s="410"/>
      <c r="H315" s="410"/>
      <c r="I315" s="413" t="str">
        <f t="shared" si="88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89"/>
        <v>-</v>
      </c>
      <c r="M315" s="425"/>
      <c r="N315" s="425"/>
      <c r="O315" s="160" t="str">
        <f t="shared" si="90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91"/>
        <v>OK</v>
      </c>
      <c r="AI315" s="22">
        <f t="shared" si="92"/>
        <v>0</v>
      </c>
      <c r="AJ315" s="22">
        <f t="shared" si="93"/>
        <v>0</v>
      </c>
      <c r="AK315" s="22">
        <f t="shared" si="94"/>
        <v>0</v>
      </c>
      <c r="AL315" s="22">
        <f t="shared" si="95"/>
        <v>0</v>
      </c>
      <c r="AM315" s="22">
        <f t="shared" si="96"/>
        <v>0</v>
      </c>
      <c r="AN315" s="22">
        <f t="shared" si="97"/>
        <v>0</v>
      </c>
      <c r="AO315" s="418" t="b">
        <f t="shared" si="98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99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100"/>
        <v>0</v>
      </c>
      <c r="AW315" s="67">
        <f t="shared" si="101"/>
        <v>0</v>
      </c>
      <c r="AX315" s="397">
        <f t="shared" si="102"/>
        <v>0</v>
      </c>
      <c r="AY315" s="32"/>
      <c r="AZ315" s="32"/>
      <c r="BA315" s="423" t="str">
        <f t="shared" si="103"/>
        <v xml:space="preserve"> </v>
      </c>
    </row>
    <row r="316" spans="1:53" s="339" customFormat="1" ht="15" x14ac:dyDescent="0.2">
      <c r="A316" s="32"/>
      <c r="B316" s="32"/>
      <c r="C316" s="410">
        <f t="shared" si="104"/>
        <v>295</v>
      </c>
      <c r="D316" s="424"/>
      <c r="E316" s="424"/>
      <c r="F316" s="424"/>
      <c r="G316" s="410"/>
      <c r="H316" s="410"/>
      <c r="I316" s="413" t="str">
        <f t="shared" si="88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89"/>
        <v>-</v>
      </c>
      <c r="M316" s="425"/>
      <c r="N316" s="425"/>
      <c r="O316" s="160" t="str">
        <f t="shared" si="90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91"/>
        <v>OK</v>
      </c>
      <c r="AI316" s="22">
        <f t="shared" si="92"/>
        <v>0</v>
      </c>
      <c r="AJ316" s="22">
        <f t="shared" si="93"/>
        <v>0</v>
      </c>
      <c r="AK316" s="22">
        <f t="shared" si="94"/>
        <v>0</v>
      </c>
      <c r="AL316" s="22">
        <f t="shared" si="95"/>
        <v>0</v>
      </c>
      <c r="AM316" s="22">
        <f t="shared" si="96"/>
        <v>0</v>
      </c>
      <c r="AN316" s="22">
        <f t="shared" si="97"/>
        <v>0</v>
      </c>
      <c r="AO316" s="418" t="b">
        <f t="shared" si="98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99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100"/>
        <v>0</v>
      </c>
      <c r="AW316" s="67">
        <f t="shared" si="101"/>
        <v>0</v>
      </c>
      <c r="AX316" s="397">
        <f t="shared" si="102"/>
        <v>0</v>
      </c>
      <c r="AY316" s="32"/>
      <c r="AZ316" s="32"/>
      <c r="BA316" s="423" t="str">
        <f t="shared" si="103"/>
        <v xml:space="preserve"> </v>
      </c>
    </row>
    <row r="317" spans="1:53" s="339" customFormat="1" ht="15" x14ac:dyDescent="0.2">
      <c r="A317" s="32"/>
      <c r="B317" s="32"/>
      <c r="C317" s="410">
        <f t="shared" si="104"/>
        <v>296</v>
      </c>
      <c r="D317" s="424"/>
      <c r="E317" s="424"/>
      <c r="F317" s="424"/>
      <c r="G317" s="410"/>
      <c r="H317" s="410"/>
      <c r="I317" s="413" t="str">
        <f t="shared" si="88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89"/>
        <v>-</v>
      </c>
      <c r="M317" s="425"/>
      <c r="N317" s="425"/>
      <c r="O317" s="160" t="str">
        <f t="shared" si="90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91"/>
        <v>OK</v>
      </c>
      <c r="AI317" s="22">
        <f t="shared" si="92"/>
        <v>0</v>
      </c>
      <c r="AJ317" s="22">
        <f t="shared" si="93"/>
        <v>0</v>
      </c>
      <c r="AK317" s="22">
        <f t="shared" si="94"/>
        <v>0</v>
      </c>
      <c r="AL317" s="22">
        <f t="shared" si="95"/>
        <v>0</v>
      </c>
      <c r="AM317" s="22">
        <f t="shared" si="96"/>
        <v>0</v>
      </c>
      <c r="AN317" s="22">
        <f t="shared" si="97"/>
        <v>0</v>
      </c>
      <c r="AO317" s="418" t="b">
        <f t="shared" si="98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99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100"/>
        <v>0</v>
      </c>
      <c r="AW317" s="67">
        <f t="shared" si="101"/>
        <v>0</v>
      </c>
      <c r="AX317" s="397">
        <f t="shared" si="102"/>
        <v>0</v>
      </c>
      <c r="AY317" s="32"/>
      <c r="AZ317" s="32"/>
      <c r="BA317" s="423" t="str">
        <f t="shared" si="103"/>
        <v xml:space="preserve"> </v>
      </c>
    </row>
    <row r="318" spans="1:53" s="339" customFormat="1" ht="15" x14ac:dyDescent="0.2">
      <c r="A318" s="32"/>
      <c r="B318" s="32"/>
      <c r="C318" s="410">
        <f t="shared" si="104"/>
        <v>297</v>
      </c>
      <c r="D318" s="424"/>
      <c r="E318" s="424"/>
      <c r="F318" s="424"/>
      <c r="G318" s="410"/>
      <c r="H318" s="410"/>
      <c r="I318" s="413" t="str">
        <f t="shared" si="88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89"/>
        <v>-</v>
      </c>
      <c r="M318" s="425"/>
      <c r="N318" s="425"/>
      <c r="O318" s="160" t="str">
        <f t="shared" si="90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91"/>
        <v>OK</v>
      </c>
      <c r="AI318" s="22">
        <f t="shared" si="92"/>
        <v>0</v>
      </c>
      <c r="AJ318" s="22">
        <f t="shared" si="93"/>
        <v>0</v>
      </c>
      <c r="AK318" s="22">
        <f t="shared" si="94"/>
        <v>0</v>
      </c>
      <c r="AL318" s="22">
        <f t="shared" si="95"/>
        <v>0</v>
      </c>
      <c r="AM318" s="22">
        <f t="shared" si="96"/>
        <v>0</v>
      </c>
      <c r="AN318" s="22">
        <f t="shared" si="97"/>
        <v>0</v>
      </c>
      <c r="AO318" s="418" t="b">
        <f t="shared" si="98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99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100"/>
        <v>0</v>
      </c>
      <c r="AW318" s="67">
        <f t="shared" si="101"/>
        <v>0</v>
      </c>
      <c r="AX318" s="397">
        <f t="shared" si="102"/>
        <v>0</v>
      </c>
      <c r="AY318" s="32"/>
      <c r="AZ318" s="32"/>
      <c r="BA318" s="423" t="str">
        <f t="shared" si="103"/>
        <v xml:space="preserve"> </v>
      </c>
    </row>
    <row r="319" spans="1:53" s="339" customFormat="1" ht="15" x14ac:dyDescent="0.2">
      <c r="A319" s="32"/>
      <c r="B319" s="32"/>
      <c r="C319" s="410">
        <f t="shared" si="104"/>
        <v>298</v>
      </c>
      <c r="D319" s="424"/>
      <c r="E319" s="424"/>
      <c r="F319" s="424"/>
      <c r="G319" s="410"/>
      <c r="H319" s="410"/>
      <c r="I319" s="413" t="str">
        <f t="shared" si="88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89"/>
        <v>-</v>
      </c>
      <c r="M319" s="425"/>
      <c r="N319" s="425"/>
      <c r="O319" s="160" t="str">
        <f t="shared" si="90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91"/>
        <v>OK</v>
      </c>
      <c r="AI319" s="22">
        <f t="shared" si="92"/>
        <v>0</v>
      </c>
      <c r="AJ319" s="22">
        <f t="shared" si="93"/>
        <v>0</v>
      </c>
      <c r="AK319" s="22">
        <f t="shared" si="94"/>
        <v>0</v>
      </c>
      <c r="AL319" s="22">
        <f t="shared" si="95"/>
        <v>0</v>
      </c>
      <c r="AM319" s="22">
        <f t="shared" si="96"/>
        <v>0</v>
      </c>
      <c r="AN319" s="22">
        <f t="shared" si="97"/>
        <v>0</v>
      </c>
      <c r="AO319" s="418" t="b">
        <f t="shared" si="98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99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100"/>
        <v>0</v>
      </c>
      <c r="AW319" s="67">
        <f t="shared" si="101"/>
        <v>0</v>
      </c>
      <c r="AX319" s="397">
        <f t="shared" si="102"/>
        <v>0</v>
      </c>
      <c r="AY319" s="32"/>
      <c r="AZ319" s="32"/>
      <c r="BA319" s="423" t="str">
        <f t="shared" si="103"/>
        <v xml:space="preserve"> </v>
      </c>
    </row>
    <row r="320" spans="1:53" s="339" customFormat="1" ht="15" x14ac:dyDescent="0.2">
      <c r="A320" s="32"/>
      <c r="B320" s="32"/>
      <c r="C320" s="410">
        <f t="shared" si="104"/>
        <v>299</v>
      </c>
      <c r="D320" s="424"/>
      <c r="E320" s="424"/>
      <c r="F320" s="424"/>
      <c r="G320" s="410"/>
      <c r="H320" s="410"/>
      <c r="I320" s="413" t="str">
        <f t="shared" si="88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89"/>
        <v>-</v>
      </c>
      <c r="M320" s="425"/>
      <c r="N320" s="425"/>
      <c r="O320" s="160" t="str">
        <f t="shared" si="90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91"/>
        <v>OK</v>
      </c>
      <c r="AI320" s="22">
        <f t="shared" si="92"/>
        <v>0</v>
      </c>
      <c r="AJ320" s="22">
        <f t="shared" si="93"/>
        <v>0</v>
      </c>
      <c r="AK320" s="22">
        <f t="shared" si="94"/>
        <v>0</v>
      </c>
      <c r="AL320" s="22">
        <f t="shared" si="95"/>
        <v>0</v>
      </c>
      <c r="AM320" s="22">
        <f t="shared" si="96"/>
        <v>0</v>
      </c>
      <c r="AN320" s="22">
        <f t="shared" si="97"/>
        <v>0</v>
      </c>
      <c r="AO320" s="418" t="b">
        <f t="shared" si="98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99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100"/>
        <v>0</v>
      </c>
      <c r="AW320" s="67">
        <f t="shared" si="101"/>
        <v>0</v>
      </c>
      <c r="AX320" s="397">
        <f t="shared" si="102"/>
        <v>0</v>
      </c>
      <c r="AY320" s="32"/>
      <c r="AZ320" s="32"/>
      <c r="BA320" s="423" t="str">
        <f t="shared" si="103"/>
        <v xml:space="preserve"> </v>
      </c>
    </row>
    <row r="321" spans="1:53" s="339" customFormat="1" ht="15" x14ac:dyDescent="0.2">
      <c r="A321" s="32"/>
      <c r="B321" s="32"/>
      <c r="C321" s="410">
        <f t="shared" si="104"/>
        <v>300</v>
      </c>
      <c r="D321" s="424"/>
      <c r="E321" s="424"/>
      <c r="F321" s="424"/>
      <c r="G321" s="410"/>
      <c r="H321" s="410"/>
      <c r="I321" s="413" t="str">
        <f t="shared" si="88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89"/>
        <v>-</v>
      </c>
      <c r="M321" s="425"/>
      <c r="N321" s="425"/>
      <c r="O321" s="160" t="str">
        <f t="shared" si="90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91"/>
        <v>OK</v>
      </c>
      <c r="AI321" s="22">
        <f t="shared" si="92"/>
        <v>0</v>
      </c>
      <c r="AJ321" s="22">
        <f t="shared" si="93"/>
        <v>0</v>
      </c>
      <c r="AK321" s="22">
        <f t="shared" si="94"/>
        <v>0</v>
      </c>
      <c r="AL321" s="22">
        <f t="shared" si="95"/>
        <v>0</v>
      </c>
      <c r="AM321" s="22">
        <f t="shared" si="96"/>
        <v>0</v>
      </c>
      <c r="AN321" s="22">
        <f t="shared" si="97"/>
        <v>0</v>
      </c>
      <c r="AO321" s="418" t="b">
        <f t="shared" si="98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99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100"/>
        <v>0</v>
      </c>
      <c r="AW321" s="67">
        <f t="shared" si="101"/>
        <v>0</v>
      </c>
      <c r="AX321" s="397">
        <f t="shared" si="102"/>
        <v>0</v>
      </c>
      <c r="AY321" s="32"/>
      <c r="AZ321" s="32"/>
      <c r="BA321" s="423" t="str">
        <f t="shared" si="103"/>
        <v xml:space="preserve"> </v>
      </c>
    </row>
    <row r="322" spans="1:53" s="339" customFormat="1" ht="15" x14ac:dyDescent="0.2">
      <c r="A322" s="32"/>
      <c r="B322" s="32"/>
      <c r="C322" s="410">
        <f t="shared" si="104"/>
        <v>301</v>
      </c>
      <c r="D322" s="424"/>
      <c r="E322" s="424"/>
      <c r="F322" s="424"/>
      <c r="G322" s="410"/>
      <c r="H322" s="410"/>
      <c r="I322" s="413" t="str">
        <f t="shared" si="88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89"/>
        <v>-</v>
      </c>
      <c r="M322" s="425"/>
      <c r="N322" s="425"/>
      <c r="O322" s="160" t="str">
        <f t="shared" si="90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91"/>
        <v>OK</v>
      </c>
      <c r="AI322" s="22">
        <f t="shared" si="92"/>
        <v>0</v>
      </c>
      <c r="AJ322" s="22">
        <f t="shared" si="93"/>
        <v>0</v>
      </c>
      <c r="AK322" s="22">
        <f t="shared" si="94"/>
        <v>0</v>
      </c>
      <c r="AL322" s="22">
        <f t="shared" si="95"/>
        <v>0</v>
      </c>
      <c r="AM322" s="22">
        <f t="shared" si="96"/>
        <v>0</v>
      </c>
      <c r="AN322" s="22">
        <f t="shared" si="97"/>
        <v>0</v>
      </c>
      <c r="AO322" s="418" t="b">
        <f t="shared" si="98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99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100"/>
        <v>0</v>
      </c>
      <c r="AW322" s="67">
        <f t="shared" si="101"/>
        <v>0</v>
      </c>
      <c r="AX322" s="397">
        <f t="shared" si="102"/>
        <v>0</v>
      </c>
      <c r="AY322" s="32"/>
      <c r="AZ322" s="32"/>
      <c r="BA322" s="423" t="str">
        <f t="shared" si="103"/>
        <v xml:space="preserve"> </v>
      </c>
    </row>
    <row r="323" spans="1:53" s="339" customFormat="1" ht="15" x14ac:dyDescent="0.2">
      <c r="A323" s="32"/>
      <c r="B323" s="32"/>
      <c r="C323" s="410">
        <f t="shared" si="104"/>
        <v>302</v>
      </c>
      <c r="D323" s="424"/>
      <c r="E323" s="424"/>
      <c r="F323" s="424"/>
      <c r="G323" s="410"/>
      <c r="H323" s="410"/>
      <c r="I323" s="413" t="str">
        <f t="shared" si="88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89"/>
        <v>-</v>
      </c>
      <c r="M323" s="425"/>
      <c r="N323" s="425"/>
      <c r="O323" s="160" t="str">
        <f t="shared" si="90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91"/>
        <v>OK</v>
      </c>
      <c r="AI323" s="22">
        <f t="shared" si="92"/>
        <v>0</v>
      </c>
      <c r="AJ323" s="22">
        <f t="shared" si="93"/>
        <v>0</v>
      </c>
      <c r="AK323" s="22">
        <f t="shared" si="94"/>
        <v>0</v>
      </c>
      <c r="AL323" s="22">
        <f t="shared" si="95"/>
        <v>0</v>
      </c>
      <c r="AM323" s="22">
        <f t="shared" si="96"/>
        <v>0</v>
      </c>
      <c r="AN323" s="22">
        <f t="shared" si="97"/>
        <v>0</v>
      </c>
      <c r="AO323" s="418" t="b">
        <f t="shared" si="98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99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100"/>
        <v>0</v>
      </c>
      <c r="AW323" s="67">
        <f t="shared" si="101"/>
        <v>0</v>
      </c>
      <c r="AX323" s="397">
        <f t="shared" si="102"/>
        <v>0</v>
      </c>
      <c r="AY323" s="32"/>
      <c r="AZ323" s="32"/>
      <c r="BA323" s="423" t="str">
        <f t="shared" si="103"/>
        <v xml:space="preserve"> </v>
      </c>
    </row>
    <row r="324" spans="1:53" s="339" customFormat="1" ht="15" x14ac:dyDescent="0.2">
      <c r="A324" s="32"/>
      <c r="B324" s="32"/>
      <c r="C324" s="410">
        <f t="shared" si="104"/>
        <v>303</v>
      </c>
      <c r="D324" s="424"/>
      <c r="E324" s="424"/>
      <c r="F324" s="424"/>
      <c r="G324" s="410"/>
      <c r="H324" s="410"/>
      <c r="I324" s="413" t="str">
        <f t="shared" si="88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89"/>
        <v>-</v>
      </c>
      <c r="M324" s="425"/>
      <c r="N324" s="425"/>
      <c r="O324" s="160" t="str">
        <f t="shared" si="90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91"/>
        <v>OK</v>
      </c>
      <c r="AI324" s="22">
        <f t="shared" si="92"/>
        <v>0</v>
      </c>
      <c r="AJ324" s="22">
        <f t="shared" si="93"/>
        <v>0</v>
      </c>
      <c r="AK324" s="22">
        <f t="shared" si="94"/>
        <v>0</v>
      </c>
      <c r="AL324" s="22">
        <f t="shared" si="95"/>
        <v>0</v>
      </c>
      <c r="AM324" s="22">
        <f t="shared" si="96"/>
        <v>0</v>
      </c>
      <c r="AN324" s="22">
        <f t="shared" si="97"/>
        <v>0</v>
      </c>
      <c r="AO324" s="418" t="b">
        <f t="shared" si="98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99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100"/>
        <v>0</v>
      </c>
      <c r="AW324" s="67">
        <f t="shared" si="101"/>
        <v>0</v>
      </c>
      <c r="AX324" s="397">
        <f t="shared" si="102"/>
        <v>0</v>
      </c>
      <c r="AY324" s="32"/>
      <c r="AZ324" s="32"/>
      <c r="BA324" s="423" t="str">
        <f t="shared" si="103"/>
        <v xml:space="preserve"> </v>
      </c>
    </row>
    <row r="325" spans="1:53" s="339" customFormat="1" ht="15" x14ac:dyDescent="0.2">
      <c r="A325" s="32"/>
      <c r="B325" s="32"/>
      <c r="C325" s="410">
        <f t="shared" si="104"/>
        <v>304</v>
      </c>
      <c r="D325" s="424"/>
      <c r="E325" s="424"/>
      <c r="F325" s="424"/>
      <c r="G325" s="410"/>
      <c r="H325" s="410"/>
      <c r="I325" s="413" t="str">
        <f t="shared" si="88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89"/>
        <v>-</v>
      </c>
      <c r="M325" s="425"/>
      <c r="N325" s="425"/>
      <c r="O325" s="160" t="str">
        <f t="shared" si="90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91"/>
        <v>OK</v>
      </c>
      <c r="AI325" s="22">
        <f t="shared" si="92"/>
        <v>0</v>
      </c>
      <c r="AJ325" s="22">
        <f t="shared" si="93"/>
        <v>0</v>
      </c>
      <c r="AK325" s="22">
        <f t="shared" si="94"/>
        <v>0</v>
      </c>
      <c r="AL325" s="22">
        <f t="shared" si="95"/>
        <v>0</v>
      </c>
      <c r="AM325" s="22">
        <f t="shared" si="96"/>
        <v>0</v>
      </c>
      <c r="AN325" s="22">
        <f t="shared" si="97"/>
        <v>0</v>
      </c>
      <c r="AO325" s="418" t="b">
        <f t="shared" si="98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99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100"/>
        <v>0</v>
      </c>
      <c r="AW325" s="67">
        <f t="shared" si="101"/>
        <v>0</v>
      </c>
      <c r="AX325" s="397">
        <f t="shared" si="102"/>
        <v>0</v>
      </c>
      <c r="AY325" s="32"/>
      <c r="AZ325" s="32"/>
      <c r="BA325" s="423" t="str">
        <f t="shared" si="103"/>
        <v xml:space="preserve"> </v>
      </c>
    </row>
    <row r="326" spans="1:53" s="339" customFormat="1" ht="15" x14ac:dyDescent="0.2">
      <c r="A326" s="32"/>
      <c r="B326" s="32"/>
      <c r="C326" s="410">
        <f t="shared" si="104"/>
        <v>305</v>
      </c>
      <c r="D326" s="424"/>
      <c r="E326" s="424"/>
      <c r="F326" s="424"/>
      <c r="G326" s="410"/>
      <c r="H326" s="410"/>
      <c r="I326" s="413" t="str">
        <f t="shared" si="88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89"/>
        <v>-</v>
      </c>
      <c r="M326" s="425"/>
      <c r="N326" s="425"/>
      <c r="O326" s="160" t="str">
        <f t="shared" si="90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91"/>
        <v>OK</v>
      </c>
      <c r="AI326" s="22">
        <f t="shared" si="92"/>
        <v>0</v>
      </c>
      <c r="AJ326" s="22">
        <f t="shared" si="93"/>
        <v>0</v>
      </c>
      <c r="AK326" s="22">
        <f t="shared" si="94"/>
        <v>0</v>
      </c>
      <c r="AL326" s="22">
        <f t="shared" si="95"/>
        <v>0</v>
      </c>
      <c r="AM326" s="22">
        <f t="shared" si="96"/>
        <v>0</v>
      </c>
      <c r="AN326" s="22">
        <f t="shared" si="97"/>
        <v>0</v>
      </c>
      <c r="AO326" s="418" t="b">
        <f t="shared" si="98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99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100"/>
        <v>0</v>
      </c>
      <c r="AW326" s="67">
        <f t="shared" si="101"/>
        <v>0</v>
      </c>
      <c r="AX326" s="397">
        <f t="shared" si="102"/>
        <v>0</v>
      </c>
      <c r="AY326" s="32"/>
      <c r="AZ326" s="32"/>
      <c r="BA326" s="423" t="str">
        <f t="shared" si="103"/>
        <v xml:space="preserve"> </v>
      </c>
    </row>
    <row r="327" spans="1:53" s="339" customFormat="1" ht="15" x14ac:dyDescent="0.2">
      <c r="A327" s="32"/>
      <c r="B327" s="32"/>
      <c r="C327" s="410">
        <f t="shared" si="104"/>
        <v>306</v>
      </c>
      <c r="D327" s="424"/>
      <c r="E327" s="424"/>
      <c r="F327" s="424"/>
      <c r="G327" s="410"/>
      <c r="H327" s="410"/>
      <c r="I327" s="413" t="str">
        <f t="shared" si="88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89"/>
        <v>-</v>
      </c>
      <c r="M327" s="425"/>
      <c r="N327" s="425"/>
      <c r="O327" s="160" t="str">
        <f t="shared" si="90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91"/>
        <v>OK</v>
      </c>
      <c r="AI327" s="22">
        <f t="shared" si="92"/>
        <v>0</v>
      </c>
      <c r="AJ327" s="22">
        <f t="shared" si="93"/>
        <v>0</v>
      </c>
      <c r="AK327" s="22">
        <f t="shared" si="94"/>
        <v>0</v>
      </c>
      <c r="AL327" s="22">
        <f t="shared" si="95"/>
        <v>0</v>
      </c>
      <c r="AM327" s="22">
        <f t="shared" si="96"/>
        <v>0</v>
      </c>
      <c r="AN327" s="22">
        <f t="shared" si="97"/>
        <v>0</v>
      </c>
      <c r="AO327" s="418" t="b">
        <f t="shared" si="98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99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100"/>
        <v>0</v>
      </c>
      <c r="AW327" s="67">
        <f t="shared" si="101"/>
        <v>0</v>
      </c>
      <c r="AX327" s="397">
        <f t="shared" si="102"/>
        <v>0</v>
      </c>
      <c r="AY327" s="32"/>
      <c r="AZ327" s="32"/>
      <c r="BA327" s="423" t="str">
        <f t="shared" si="103"/>
        <v xml:space="preserve"> </v>
      </c>
    </row>
    <row r="328" spans="1:53" s="339" customFormat="1" ht="15" x14ac:dyDescent="0.2">
      <c r="A328" s="32"/>
      <c r="B328" s="32"/>
      <c r="C328" s="410">
        <f t="shared" si="104"/>
        <v>307</v>
      </c>
      <c r="D328" s="424"/>
      <c r="E328" s="424"/>
      <c r="F328" s="424"/>
      <c r="G328" s="410"/>
      <c r="H328" s="410"/>
      <c r="I328" s="413" t="str">
        <f t="shared" si="88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89"/>
        <v>-</v>
      </c>
      <c r="M328" s="425"/>
      <c r="N328" s="425"/>
      <c r="O328" s="160" t="str">
        <f t="shared" si="90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91"/>
        <v>OK</v>
      </c>
      <c r="AI328" s="22">
        <f t="shared" si="92"/>
        <v>0</v>
      </c>
      <c r="AJ328" s="22">
        <f t="shared" si="93"/>
        <v>0</v>
      </c>
      <c r="AK328" s="22">
        <f t="shared" si="94"/>
        <v>0</v>
      </c>
      <c r="AL328" s="22">
        <f t="shared" si="95"/>
        <v>0</v>
      </c>
      <c r="AM328" s="22">
        <f t="shared" si="96"/>
        <v>0</v>
      </c>
      <c r="AN328" s="22">
        <f t="shared" si="97"/>
        <v>0</v>
      </c>
      <c r="AO328" s="418" t="b">
        <f t="shared" si="98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99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100"/>
        <v>0</v>
      </c>
      <c r="AW328" s="67">
        <f t="shared" si="101"/>
        <v>0</v>
      </c>
      <c r="AX328" s="397">
        <f t="shared" si="102"/>
        <v>0</v>
      </c>
      <c r="AY328" s="32"/>
      <c r="AZ328" s="32"/>
      <c r="BA328" s="423" t="str">
        <f t="shared" si="103"/>
        <v xml:space="preserve"> </v>
      </c>
    </row>
    <row r="329" spans="1:53" s="339" customFormat="1" ht="15" x14ac:dyDescent="0.2">
      <c r="A329" s="32"/>
      <c r="B329" s="32"/>
      <c r="C329" s="410">
        <f t="shared" si="104"/>
        <v>308</v>
      </c>
      <c r="D329" s="424"/>
      <c r="E329" s="424"/>
      <c r="F329" s="424"/>
      <c r="G329" s="410"/>
      <c r="H329" s="410"/>
      <c r="I329" s="413" t="str">
        <f t="shared" si="88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89"/>
        <v>-</v>
      </c>
      <c r="M329" s="425"/>
      <c r="N329" s="425"/>
      <c r="O329" s="160" t="str">
        <f t="shared" si="90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91"/>
        <v>OK</v>
      </c>
      <c r="AI329" s="22">
        <f t="shared" si="92"/>
        <v>0</v>
      </c>
      <c r="AJ329" s="22">
        <f t="shared" si="93"/>
        <v>0</v>
      </c>
      <c r="AK329" s="22">
        <f t="shared" si="94"/>
        <v>0</v>
      </c>
      <c r="AL329" s="22">
        <f t="shared" si="95"/>
        <v>0</v>
      </c>
      <c r="AM329" s="22">
        <f t="shared" si="96"/>
        <v>0</v>
      </c>
      <c r="AN329" s="22">
        <f t="shared" si="97"/>
        <v>0</v>
      </c>
      <c r="AO329" s="418" t="b">
        <f t="shared" si="98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99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100"/>
        <v>0</v>
      </c>
      <c r="AW329" s="67">
        <f t="shared" si="101"/>
        <v>0</v>
      </c>
      <c r="AX329" s="397">
        <f t="shared" si="102"/>
        <v>0</v>
      </c>
      <c r="AY329" s="32"/>
      <c r="AZ329" s="32"/>
      <c r="BA329" s="423" t="str">
        <f t="shared" si="103"/>
        <v xml:space="preserve"> </v>
      </c>
    </row>
    <row r="330" spans="1:53" s="339" customFormat="1" ht="15" x14ac:dyDescent="0.2">
      <c r="A330" s="32"/>
      <c r="B330" s="32"/>
      <c r="C330" s="410">
        <f t="shared" si="104"/>
        <v>309</v>
      </c>
      <c r="D330" s="424"/>
      <c r="E330" s="424"/>
      <c r="F330" s="424"/>
      <c r="G330" s="410"/>
      <c r="H330" s="410"/>
      <c r="I330" s="413" t="str">
        <f t="shared" si="88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89"/>
        <v>-</v>
      </c>
      <c r="M330" s="425"/>
      <c r="N330" s="425"/>
      <c r="O330" s="160" t="str">
        <f t="shared" si="90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91"/>
        <v>OK</v>
      </c>
      <c r="AI330" s="22">
        <f t="shared" si="92"/>
        <v>0</v>
      </c>
      <c r="AJ330" s="22">
        <f t="shared" si="93"/>
        <v>0</v>
      </c>
      <c r="AK330" s="22">
        <f t="shared" si="94"/>
        <v>0</v>
      </c>
      <c r="AL330" s="22">
        <f t="shared" si="95"/>
        <v>0</v>
      </c>
      <c r="AM330" s="22">
        <f t="shared" si="96"/>
        <v>0</v>
      </c>
      <c r="AN330" s="22">
        <f t="shared" si="97"/>
        <v>0</v>
      </c>
      <c r="AO330" s="418" t="b">
        <f t="shared" si="98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99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100"/>
        <v>0</v>
      </c>
      <c r="AW330" s="67">
        <f t="shared" si="101"/>
        <v>0</v>
      </c>
      <c r="AX330" s="397">
        <f t="shared" si="102"/>
        <v>0</v>
      </c>
      <c r="AY330" s="32"/>
      <c r="AZ330" s="32"/>
      <c r="BA330" s="423" t="str">
        <f t="shared" si="103"/>
        <v xml:space="preserve"> </v>
      </c>
    </row>
    <row r="331" spans="1:53" s="339" customFormat="1" ht="15" x14ac:dyDescent="0.2">
      <c r="A331" s="32"/>
      <c r="B331" s="32"/>
      <c r="C331" s="410">
        <f t="shared" si="104"/>
        <v>310</v>
      </c>
      <c r="D331" s="424"/>
      <c r="E331" s="424"/>
      <c r="F331" s="424"/>
      <c r="G331" s="410"/>
      <c r="H331" s="410"/>
      <c r="I331" s="413" t="str">
        <f t="shared" si="88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89"/>
        <v>-</v>
      </c>
      <c r="M331" s="425"/>
      <c r="N331" s="425"/>
      <c r="O331" s="160" t="str">
        <f t="shared" si="90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91"/>
        <v>OK</v>
      </c>
      <c r="AI331" s="22">
        <f t="shared" si="92"/>
        <v>0</v>
      </c>
      <c r="AJ331" s="22">
        <f t="shared" si="93"/>
        <v>0</v>
      </c>
      <c r="AK331" s="22">
        <f t="shared" si="94"/>
        <v>0</v>
      </c>
      <c r="AL331" s="22">
        <f t="shared" si="95"/>
        <v>0</v>
      </c>
      <c r="AM331" s="22">
        <f t="shared" si="96"/>
        <v>0</v>
      </c>
      <c r="AN331" s="22">
        <f t="shared" si="97"/>
        <v>0</v>
      </c>
      <c r="AO331" s="418" t="b">
        <f t="shared" si="98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99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100"/>
        <v>0</v>
      </c>
      <c r="AW331" s="67">
        <f t="shared" si="101"/>
        <v>0</v>
      </c>
      <c r="AX331" s="397">
        <f t="shared" si="102"/>
        <v>0</v>
      </c>
      <c r="AY331" s="32"/>
      <c r="AZ331" s="32"/>
      <c r="BA331" s="423" t="str">
        <f t="shared" si="103"/>
        <v xml:space="preserve"> </v>
      </c>
    </row>
    <row r="332" spans="1:53" s="339" customFormat="1" ht="15" x14ac:dyDescent="0.2">
      <c r="A332" s="32"/>
      <c r="B332" s="32"/>
      <c r="C332" s="410">
        <f t="shared" si="104"/>
        <v>311</v>
      </c>
      <c r="D332" s="424"/>
      <c r="E332" s="424"/>
      <c r="F332" s="424"/>
      <c r="G332" s="410"/>
      <c r="H332" s="410"/>
      <c r="I332" s="413" t="str">
        <f t="shared" si="88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89"/>
        <v>-</v>
      </c>
      <c r="M332" s="425"/>
      <c r="N332" s="425"/>
      <c r="O332" s="160" t="str">
        <f t="shared" si="90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91"/>
        <v>OK</v>
      </c>
      <c r="AI332" s="22">
        <f t="shared" si="92"/>
        <v>0</v>
      </c>
      <c r="AJ332" s="22">
        <f t="shared" si="93"/>
        <v>0</v>
      </c>
      <c r="AK332" s="22">
        <f t="shared" si="94"/>
        <v>0</v>
      </c>
      <c r="AL332" s="22">
        <f t="shared" si="95"/>
        <v>0</v>
      </c>
      <c r="AM332" s="22">
        <f t="shared" si="96"/>
        <v>0</v>
      </c>
      <c r="AN332" s="22">
        <f t="shared" si="97"/>
        <v>0</v>
      </c>
      <c r="AO332" s="418" t="b">
        <f t="shared" si="98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99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100"/>
        <v>0</v>
      </c>
      <c r="AW332" s="67">
        <f t="shared" si="101"/>
        <v>0</v>
      </c>
      <c r="AX332" s="397">
        <f t="shared" si="102"/>
        <v>0</v>
      </c>
      <c r="AY332" s="32"/>
      <c r="AZ332" s="32"/>
      <c r="BA332" s="423" t="str">
        <f t="shared" si="103"/>
        <v xml:space="preserve"> </v>
      </c>
    </row>
    <row r="333" spans="1:53" s="339" customFormat="1" ht="15" x14ac:dyDescent="0.2">
      <c r="A333" s="32"/>
      <c r="B333" s="32"/>
      <c r="C333" s="410">
        <f t="shared" si="104"/>
        <v>312</v>
      </c>
      <c r="D333" s="424"/>
      <c r="E333" s="424"/>
      <c r="F333" s="424"/>
      <c r="G333" s="410"/>
      <c r="H333" s="410"/>
      <c r="I333" s="413" t="str">
        <f t="shared" si="88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89"/>
        <v>-</v>
      </c>
      <c r="M333" s="425"/>
      <c r="N333" s="425"/>
      <c r="O333" s="160" t="str">
        <f t="shared" si="90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91"/>
        <v>OK</v>
      </c>
      <c r="AI333" s="22">
        <f t="shared" si="92"/>
        <v>0</v>
      </c>
      <c r="AJ333" s="22">
        <f t="shared" si="93"/>
        <v>0</v>
      </c>
      <c r="AK333" s="22">
        <f t="shared" si="94"/>
        <v>0</v>
      </c>
      <c r="AL333" s="22">
        <f t="shared" si="95"/>
        <v>0</v>
      </c>
      <c r="AM333" s="22">
        <f t="shared" si="96"/>
        <v>0</v>
      </c>
      <c r="AN333" s="22">
        <f t="shared" si="97"/>
        <v>0</v>
      </c>
      <c r="AO333" s="418" t="b">
        <f t="shared" si="98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99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100"/>
        <v>0</v>
      </c>
      <c r="AW333" s="67">
        <f t="shared" si="101"/>
        <v>0</v>
      </c>
      <c r="AX333" s="397">
        <f t="shared" si="102"/>
        <v>0</v>
      </c>
      <c r="AY333" s="32"/>
      <c r="AZ333" s="32"/>
      <c r="BA333" s="423" t="str">
        <f t="shared" si="103"/>
        <v xml:space="preserve"> </v>
      </c>
    </row>
    <row r="334" spans="1:53" s="339" customFormat="1" ht="15" x14ac:dyDescent="0.2">
      <c r="A334" s="32"/>
      <c r="B334" s="32"/>
      <c r="C334" s="410">
        <f t="shared" si="104"/>
        <v>313</v>
      </c>
      <c r="D334" s="424"/>
      <c r="E334" s="424"/>
      <c r="F334" s="424"/>
      <c r="G334" s="410"/>
      <c r="H334" s="410"/>
      <c r="I334" s="413" t="str">
        <f t="shared" si="88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89"/>
        <v>-</v>
      </c>
      <c r="M334" s="425"/>
      <c r="N334" s="425"/>
      <c r="O334" s="160" t="str">
        <f t="shared" si="90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91"/>
        <v>OK</v>
      </c>
      <c r="AI334" s="22">
        <f t="shared" si="92"/>
        <v>0</v>
      </c>
      <c r="AJ334" s="22">
        <f t="shared" si="93"/>
        <v>0</v>
      </c>
      <c r="AK334" s="22">
        <f t="shared" si="94"/>
        <v>0</v>
      </c>
      <c r="AL334" s="22">
        <f t="shared" si="95"/>
        <v>0</v>
      </c>
      <c r="AM334" s="22">
        <f t="shared" si="96"/>
        <v>0</v>
      </c>
      <c r="AN334" s="22">
        <f t="shared" si="97"/>
        <v>0</v>
      </c>
      <c r="AO334" s="418" t="b">
        <f t="shared" si="98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99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100"/>
        <v>0</v>
      </c>
      <c r="AW334" s="67">
        <f t="shared" si="101"/>
        <v>0</v>
      </c>
      <c r="AX334" s="397">
        <f t="shared" si="102"/>
        <v>0</v>
      </c>
      <c r="AY334" s="32"/>
      <c r="AZ334" s="32"/>
      <c r="BA334" s="423" t="str">
        <f t="shared" si="103"/>
        <v xml:space="preserve"> </v>
      </c>
    </row>
    <row r="335" spans="1:53" s="339" customFormat="1" ht="15" x14ac:dyDescent="0.2">
      <c r="A335" s="32"/>
      <c r="B335" s="32"/>
      <c r="C335" s="410">
        <f t="shared" si="104"/>
        <v>314</v>
      </c>
      <c r="D335" s="424"/>
      <c r="E335" s="424"/>
      <c r="F335" s="424"/>
      <c r="G335" s="410"/>
      <c r="H335" s="410"/>
      <c r="I335" s="413" t="str">
        <f t="shared" si="88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89"/>
        <v>-</v>
      </c>
      <c r="M335" s="425"/>
      <c r="N335" s="425"/>
      <c r="O335" s="160" t="str">
        <f t="shared" si="90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91"/>
        <v>OK</v>
      </c>
      <c r="AI335" s="22">
        <f t="shared" si="92"/>
        <v>0</v>
      </c>
      <c r="AJ335" s="22">
        <f t="shared" si="93"/>
        <v>0</v>
      </c>
      <c r="AK335" s="22">
        <f t="shared" si="94"/>
        <v>0</v>
      </c>
      <c r="AL335" s="22">
        <f t="shared" si="95"/>
        <v>0</v>
      </c>
      <c r="AM335" s="22">
        <f t="shared" si="96"/>
        <v>0</v>
      </c>
      <c r="AN335" s="22">
        <f t="shared" si="97"/>
        <v>0</v>
      </c>
      <c r="AO335" s="418" t="b">
        <f t="shared" si="98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99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100"/>
        <v>0</v>
      </c>
      <c r="AW335" s="67">
        <f t="shared" si="101"/>
        <v>0</v>
      </c>
      <c r="AX335" s="397">
        <f t="shared" si="102"/>
        <v>0</v>
      </c>
      <c r="AY335" s="32"/>
      <c r="AZ335" s="32"/>
      <c r="BA335" s="423" t="str">
        <f t="shared" si="103"/>
        <v xml:space="preserve"> </v>
      </c>
    </row>
    <row r="336" spans="1:53" s="339" customFormat="1" ht="15" x14ac:dyDescent="0.2">
      <c r="A336" s="32"/>
      <c r="B336" s="32"/>
      <c r="C336" s="410">
        <f t="shared" si="104"/>
        <v>315</v>
      </c>
      <c r="D336" s="424"/>
      <c r="E336" s="424"/>
      <c r="F336" s="424"/>
      <c r="G336" s="410"/>
      <c r="H336" s="410"/>
      <c r="I336" s="413" t="str">
        <f t="shared" si="88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89"/>
        <v>-</v>
      </c>
      <c r="M336" s="425"/>
      <c r="N336" s="425"/>
      <c r="O336" s="160" t="str">
        <f t="shared" si="90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91"/>
        <v>OK</v>
      </c>
      <c r="AI336" s="22">
        <f t="shared" si="92"/>
        <v>0</v>
      </c>
      <c r="AJ336" s="22">
        <f t="shared" si="93"/>
        <v>0</v>
      </c>
      <c r="AK336" s="22">
        <f t="shared" si="94"/>
        <v>0</v>
      </c>
      <c r="AL336" s="22">
        <f t="shared" si="95"/>
        <v>0</v>
      </c>
      <c r="AM336" s="22">
        <f t="shared" si="96"/>
        <v>0</v>
      </c>
      <c r="AN336" s="22">
        <f t="shared" si="97"/>
        <v>0</v>
      </c>
      <c r="AO336" s="418" t="b">
        <f t="shared" si="98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99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100"/>
        <v>0</v>
      </c>
      <c r="AW336" s="67">
        <f t="shared" si="101"/>
        <v>0</v>
      </c>
      <c r="AX336" s="397">
        <f t="shared" si="102"/>
        <v>0</v>
      </c>
      <c r="AY336" s="32"/>
      <c r="AZ336" s="32"/>
      <c r="BA336" s="423" t="str">
        <f t="shared" si="103"/>
        <v xml:space="preserve"> </v>
      </c>
    </row>
    <row r="337" spans="1:53" s="339" customFormat="1" ht="15" x14ac:dyDescent="0.2">
      <c r="A337" s="32"/>
      <c r="B337" s="32"/>
      <c r="C337" s="410">
        <f t="shared" si="104"/>
        <v>316</v>
      </c>
      <c r="D337" s="424"/>
      <c r="E337" s="424"/>
      <c r="F337" s="424"/>
      <c r="G337" s="410"/>
      <c r="H337" s="410"/>
      <c r="I337" s="413" t="str">
        <f t="shared" ref="I337:I351" si="105">IF(K337="s",A337*B337,"-")</f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ref="L337:L351" si="106">IF(K337="s",AT337,AP337)</f>
        <v>-</v>
      </c>
      <c r="M337" s="425"/>
      <c r="N337" s="425"/>
      <c r="O337" s="160" t="str">
        <f t="shared" ref="O337:O351" si="107">IF(K337="S",IF(D337&lt;E337,E337,D337),"-")</f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ref="AH337:AH351" si="108">IF(F337&gt;(A337*12),"error","OK")</f>
        <v>OK</v>
      </c>
      <c r="AI337" s="22">
        <f t="shared" ref="AI337:AI351" si="109">IF(O337="-",0,IF(O337&gt;7.999,1,0))</f>
        <v>0</v>
      </c>
      <c r="AJ337" s="22">
        <f t="shared" ref="AJ337:AJ351" si="110">IF(O337&lt;8,IF(O337&gt;3.999,1,0),0)</f>
        <v>0</v>
      </c>
      <c r="AK337" s="22">
        <f t="shared" ref="AK337:AK351" si="111">IF(O337&lt;4,IF(O337&gt;0,1,0),0)</f>
        <v>0</v>
      </c>
      <c r="AL337" s="22">
        <f t="shared" ref="AL337:AL351" si="112">IF(K337="S",1,0)</f>
        <v>0</v>
      </c>
      <c r="AM337" s="22">
        <f t="shared" ref="AM337:AM351" si="113">IF(K337="C",1,0)</f>
        <v>0</v>
      </c>
      <c r="AN337" s="22">
        <f t="shared" ref="AN337:AN351" si="114">IF(K337="c",F337/12,0)</f>
        <v>0</v>
      </c>
      <c r="AO337" s="418" t="b">
        <f t="shared" ref="AO337:AO351" si="115">IF(K337="s",IF(A337&gt;B337,A337,B337))</f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ref="AR337:AR351" si="116">IF(K337="s",J337,"-")</f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100"/>
        <v>0</v>
      </c>
      <c r="AW337" s="67">
        <f t="shared" si="101"/>
        <v>0</v>
      </c>
      <c r="AX337" s="397">
        <f t="shared" si="102"/>
        <v>0</v>
      </c>
      <c r="AY337" s="32"/>
      <c r="AZ337" s="32"/>
      <c r="BA337" s="423" t="str">
        <f t="shared" si="103"/>
        <v xml:space="preserve"> </v>
      </c>
    </row>
    <row r="338" spans="1:53" s="339" customFormat="1" ht="15" x14ac:dyDescent="0.2">
      <c r="A338" s="32"/>
      <c r="B338" s="32"/>
      <c r="C338" s="410">
        <f t="shared" si="104"/>
        <v>317</v>
      </c>
      <c r="D338" s="424"/>
      <c r="E338" s="424"/>
      <c r="F338" s="424"/>
      <c r="G338" s="410"/>
      <c r="H338" s="410"/>
      <c r="I338" s="413" t="str">
        <f t="shared" si="105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106"/>
        <v>-</v>
      </c>
      <c r="M338" s="425"/>
      <c r="N338" s="425"/>
      <c r="O338" s="160" t="str">
        <f t="shared" si="107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108"/>
        <v>OK</v>
      </c>
      <c r="AI338" s="22">
        <f t="shared" si="109"/>
        <v>0</v>
      </c>
      <c r="AJ338" s="22">
        <f t="shared" si="110"/>
        <v>0</v>
      </c>
      <c r="AK338" s="22">
        <f t="shared" si="111"/>
        <v>0</v>
      </c>
      <c r="AL338" s="22">
        <f t="shared" si="112"/>
        <v>0</v>
      </c>
      <c r="AM338" s="22">
        <f t="shared" si="113"/>
        <v>0</v>
      </c>
      <c r="AN338" s="22">
        <f t="shared" si="114"/>
        <v>0</v>
      </c>
      <c r="AO338" s="418" t="b">
        <f t="shared" si="115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116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ref="AV338:AV351" si="117">IF(AI338=1,AT338,0)</f>
        <v>0</v>
      </c>
      <c r="AW338" s="67">
        <f t="shared" ref="AW338:AW351" si="118">IF(AJ338=1,AT338,0)</f>
        <v>0</v>
      </c>
      <c r="AX338" s="397">
        <f t="shared" ref="AX338:AX351" si="119">IF(AK338=1,AT338,0)</f>
        <v>0</v>
      </c>
      <c r="AY338" s="32"/>
      <c r="AZ338" s="32"/>
      <c r="BA338" s="423" t="str">
        <f t="shared" ref="BA338:BA351" si="120">IF(BB338="s",(AV338+AW338)/16*AX338/12," ")</f>
        <v xml:space="preserve"> </v>
      </c>
    </row>
    <row r="339" spans="1:53" s="339" customFormat="1" ht="15" x14ac:dyDescent="0.2">
      <c r="A339" s="32"/>
      <c r="B339" s="32"/>
      <c r="C339" s="410">
        <f t="shared" ref="C339:C351" si="121">C338+1</f>
        <v>318</v>
      </c>
      <c r="D339" s="424"/>
      <c r="E339" s="424"/>
      <c r="F339" s="424"/>
      <c r="G339" s="410"/>
      <c r="H339" s="410"/>
      <c r="I339" s="413" t="str">
        <f t="shared" si="105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106"/>
        <v>-</v>
      </c>
      <c r="M339" s="425"/>
      <c r="N339" s="425"/>
      <c r="O339" s="160" t="str">
        <f t="shared" si="107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108"/>
        <v>OK</v>
      </c>
      <c r="AI339" s="22">
        <f t="shared" si="109"/>
        <v>0</v>
      </c>
      <c r="AJ339" s="22">
        <f t="shared" si="110"/>
        <v>0</v>
      </c>
      <c r="AK339" s="22">
        <f t="shared" si="111"/>
        <v>0</v>
      </c>
      <c r="AL339" s="22">
        <f t="shared" si="112"/>
        <v>0</v>
      </c>
      <c r="AM339" s="22">
        <f t="shared" si="113"/>
        <v>0</v>
      </c>
      <c r="AN339" s="22">
        <f t="shared" si="114"/>
        <v>0</v>
      </c>
      <c r="AO339" s="418" t="b">
        <f t="shared" si="115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116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117"/>
        <v>0</v>
      </c>
      <c r="AW339" s="67">
        <f t="shared" si="118"/>
        <v>0</v>
      </c>
      <c r="AX339" s="397">
        <f t="shared" si="119"/>
        <v>0</v>
      </c>
      <c r="AY339" s="32"/>
      <c r="AZ339" s="32"/>
      <c r="BA339" s="423" t="str">
        <f t="shared" si="120"/>
        <v xml:space="preserve"> </v>
      </c>
    </row>
    <row r="340" spans="1:53" s="339" customFormat="1" ht="15" x14ac:dyDescent="0.2">
      <c r="A340" s="32"/>
      <c r="B340" s="32"/>
      <c r="C340" s="410">
        <f t="shared" si="121"/>
        <v>319</v>
      </c>
      <c r="D340" s="424"/>
      <c r="E340" s="424"/>
      <c r="F340" s="424"/>
      <c r="G340" s="410"/>
      <c r="H340" s="410"/>
      <c r="I340" s="413" t="str">
        <f t="shared" si="105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106"/>
        <v>-</v>
      </c>
      <c r="M340" s="425"/>
      <c r="N340" s="425"/>
      <c r="O340" s="160" t="str">
        <f t="shared" si="107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108"/>
        <v>OK</v>
      </c>
      <c r="AI340" s="22">
        <f t="shared" si="109"/>
        <v>0</v>
      </c>
      <c r="AJ340" s="22">
        <f t="shared" si="110"/>
        <v>0</v>
      </c>
      <c r="AK340" s="22">
        <f t="shared" si="111"/>
        <v>0</v>
      </c>
      <c r="AL340" s="22">
        <f t="shared" si="112"/>
        <v>0</v>
      </c>
      <c r="AM340" s="22">
        <f t="shared" si="113"/>
        <v>0</v>
      </c>
      <c r="AN340" s="22">
        <f t="shared" si="114"/>
        <v>0</v>
      </c>
      <c r="AO340" s="418" t="b">
        <f t="shared" si="115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116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117"/>
        <v>0</v>
      </c>
      <c r="AW340" s="67">
        <f t="shared" si="118"/>
        <v>0</v>
      </c>
      <c r="AX340" s="397">
        <f t="shared" si="119"/>
        <v>0</v>
      </c>
      <c r="AY340" s="32"/>
      <c r="AZ340" s="32"/>
      <c r="BA340" s="423" t="str">
        <f t="shared" si="120"/>
        <v xml:space="preserve"> </v>
      </c>
    </row>
    <row r="341" spans="1:53" s="339" customFormat="1" ht="15" x14ac:dyDescent="0.2">
      <c r="A341" s="32"/>
      <c r="B341" s="32"/>
      <c r="C341" s="410">
        <f t="shared" si="121"/>
        <v>320</v>
      </c>
      <c r="D341" s="424"/>
      <c r="E341" s="424"/>
      <c r="F341" s="424"/>
      <c r="G341" s="410"/>
      <c r="H341" s="410"/>
      <c r="I341" s="413" t="str">
        <f t="shared" si="105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106"/>
        <v>-</v>
      </c>
      <c r="M341" s="425"/>
      <c r="N341" s="425"/>
      <c r="O341" s="160" t="str">
        <f t="shared" si="107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108"/>
        <v>OK</v>
      </c>
      <c r="AI341" s="22">
        <f t="shared" si="109"/>
        <v>0</v>
      </c>
      <c r="AJ341" s="22">
        <f t="shared" si="110"/>
        <v>0</v>
      </c>
      <c r="AK341" s="22">
        <f t="shared" si="111"/>
        <v>0</v>
      </c>
      <c r="AL341" s="22">
        <f t="shared" si="112"/>
        <v>0</v>
      </c>
      <c r="AM341" s="22">
        <f t="shared" si="113"/>
        <v>0</v>
      </c>
      <c r="AN341" s="22">
        <f t="shared" si="114"/>
        <v>0</v>
      </c>
      <c r="AO341" s="418" t="b">
        <f t="shared" si="115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116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117"/>
        <v>0</v>
      </c>
      <c r="AW341" s="67">
        <f t="shared" si="118"/>
        <v>0</v>
      </c>
      <c r="AX341" s="397">
        <f t="shared" si="119"/>
        <v>0</v>
      </c>
      <c r="AY341" s="32"/>
      <c r="AZ341" s="32"/>
      <c r="BA341" s="423" t="str">
        <f t="shared" si="120"/>
        <v xml:space="preserve"> </v>
      </c>
    </row>
    <row r="342" spans="1:53" s="339" customFormat="1" ht="15" x14ac:dyDescent="0.2">
      <c r="A342" s="32"/>
      <c r="B342" s="32"/>
      <c r="C342" s="410">
        <f t="shared" si="121"/>
        <v>321</v>
      </c>
      <c r="D342" s="424"/>
      <c r="E342" s="424"/>
      <c r="F342" s="424"/>
      <c r="G342" s="410"/>
      <c r="H342" s="410"/>
      <c r="I342" s="413" t="str">
        <f t="shared" si="105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106"/>
        <v>-</v>
      </c>
      <c r="M342" s="425"/>
      <c r="N342" s="425"/>
      <c r="O342" s="160" t="str">
        <f t="shared" si="107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108"/>
        <v>OK</v>
      </c>
      <c r="AI342" s="22">
        <f t="shared" si="109"/>
        <v>0</v>
      </c>
      <c r="AJ342" s="22">
        <f t="shared" si="110"/>
        <v>0</v>
      </c>
      <c r="AK342" s="22">
        <f t="shared" si="111"/>
        <v>0</v>
      </c>
      <c r="AL342" s="22">
        <f t="shared" si="112"/>
        <v>0</v>
      </c>
      <c r="AM342" s="22">
        <f t="shared" si="113"/>
        <v>0</v>
      </c>
      <c r="AN342" s="22">
        <f t="shared" si="114"/>
        <v>0</v>
      </c>
      <c r="AO342" s="418" t="b">
        <f t="shared" si="115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116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117"/>
        <v>0</v>
      </c>
      <c r="AW342" s="67">
        <f t="shared" si="118"/>
        <v>0</v>
      </c>
      <c r="AX342" s="397">
        <f t="shared" si="119"/>
        <v>0</v>
      </c>
      <c r="AY342" s="32"/>
      <c r="AZ342" s="32"/>
      <c r="BA342" s="423" t="str">
        <f t="shared" si="120"/>
        <v xml:space="preserve"> </v>
      </c>
    </row>
    <row r="343" spans="1:53" s="339" customFormat="1" ht="15" x14ac:dyDescent="0.2">
      <c r="A343" s="32"/>
      <c r="B343" s="32"/>
      <c r="C343" s="410">
        <f t="shared" si="121"/>
        <v>322</v>
      </c>
      <c r="D343" s="424"/>
      <c r="E343" s="424"/>
      <c r="F343" s="424"/>
      <c r="G343" s="410"/>
      <c r="H343" s="410"/>
      <c r="I343" s="413" t="str">
        <f t="shared" si="105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106"/>
        <v>-</v>
      </c>
      <c r="M343" s="425"/>
      <c r="N343" s="425"/>
      <c r="O343" s="160" t="str">
        <f t="shared" si="107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108"/>
        <v>OK</v>
      </c>
      <c r="AI343" s="22">
        <f t="shared" si="109"/>
        <v>0</v>
      </c>
      <c r="AJ343" s="22">
        <f t="shared" si="110"/>
        <v>0</v>
      </c>
      <c r="AK343" s="22">
        <f t="shared" si="111"/>
        <v>0</v>
      </c>
      <c r="AL343" s="22">
        <f t="shared" si="112"/>
        <v>0</v>
      </c>
      <c r="AM343" s="22">
        <f t="shared" si="113"/>
        <v>0</v>
      </c>
      <c r="AN343" s="22">
        <f t="shared" si="114"/>
        <v>0</v>
      </c>
      <c r="AO343" s="418" t="b">
        <f t="shared" si="115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116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117"/>
        <v>0</v>
      </c>
      <c r="AW343" s="67">
        <f t="shared" si="118"/>
        <v>0</v>
      </c>
      <c r="AX343" s="397">
        <f t="shared" si="119"/>
        <v>0</v>
      </c>
      <c r="AY343" s="32"/>
      <c r="AZ343" s="32"/>
      <c r="BA343" s="423" t="str">
        <f t="shared" si="120"/>
        <v xml:space="preserve"> </v>
      </c>
    </row>
    <row r="344" spans="1:53" s="339" customFormat="1" ht="15" x14ac:dyDescent="0.2">
      <c r="A344" s="32"/>
      <c r="B344" s="32"/>
      <c r="C344" s="410">
        <f t="shared" si="121"/>
        <v>323</v>
      </c>
      <c r="D344" s="424"/>
      <c r="E344" s="424"/>
      <c r="F344" s="424"/>
      <c r="G344" s="410"/>
      <c r="H344" s="410"/>
      <c r="I344" s="413" t="str">
        <f t="shared" si="105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106"/>
        <v>-</v>
      </c>
      <c r="M344" s="425"/>
      <c r="N344" s="425"/>
      <c r="O344" s="160" t="str">
        <f t="shared" si="107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108"/>
        <v>OK</v>
      </c>
      <c r="AI344" s="22">
        <f t="shared" si="109"/>
        <v>0</v>
      </c>
      <c r="AJ344" s="22">
        <f t="shared" si="110"/>
        <v>0</v>
      </c>
      <c r="AK344" s="22">
        <f t="shared" si="111"/>
        <v>0</v>
      </c>
      <c r="AL344" s="22">
        <f t="shared" si="112"/>
        <v>0</v>
      </c>
      <c r="AM344" s="22">
        <f t="shared" si="113"/>
        <v>0</v>
      </c>
      <c r="AN344" s="22">
        <f t="shared" si="114"/>
        <v>0</v>
      </c>
      <c r="AO344" s="418" t="b">
        <f t="shared" si="115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116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117"/>
        <v>0</v>
      </c>
      <c r="AW344" s="67">
        <f t="shared" si="118"/>
        <v>0</v>
      </c>
      <c r="AX344" s="397">
        <f t="shared" si="119"/>
        <v>0</v>
      </c>
      <c r="AY344" s="32"/>
      <c r="AZ344" s="32"/>
      <c r="BA344" s="423" t="str">
        <f t="shared" si="120"/>
        <v xml:space="preserve"> </v>
      </c>
    </row>
    <row r="345" spans="1:53" s="339" customFormat="1" ht="15" x14ac:dyDescent="0.2">
      <c r="A345" s="32"/>
      <c r="B345" s="32"/>
      <c r="C345" s="410">
        <f t="shared" si="121"/>
        <v>324</v>
      </c>
      <c r="D345" s="424"/>
      <c r="E345" s="424"/>
      <c r="F345" s="424"/>
      <c r="G345" s="410"/>
      <c r="H345" s="410"/>
      <c r="I345" s="413" t="str">
        <f t="shared" si="105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106"/>
        <v>-</v>
      </c>
      <c r="M345" s="425"/>
      <c r="N345" s="425"/>
      <c r="O345" s="160" t="str">
        <f t="shared" si="107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108"/>
        <v>OK</v>
      </c>
      <c r="AI345" s="22">
        <f t="shared" si="109"/>
        <v>0</v>
      </c>
      <c r="AJ345" s="22">
        <f t="shared" si="110"/>
        <v>0</v>
      </c>
      <c r="AK345" s="22">
        <f t="shared" si="111"/>
        <v>0</v>
      </c>
      <c r="AL345" s="22">
        <f t="shared" si="112"/>
        <v>0</v>
      </c>
      <c r="AM345" s="22">
        <f t="shared" si="113"/>
        <v>0</v>
      </c>
      <c r="AN345" s="22">
        <f t="shared" si="114"/>
        <v>0</v>
      </c>
      <c r="AO345" s="418" t="b">
        <f t="shared" si="115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116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117"/>
        <v>0</v>
      </c>
      <c r="AW345" s="67">
        <f t="shared" si="118"/>
        <v>0</v>
      </c>
      <c r="AX345" s="397">
        <f t="shared" si="119"/>
        <v>0</v>
      </c>
      <c r="AY345" s="32"/>
      <c r="AZ345" s="32"/>
      <c r="BA345" s="423" t="str">
        <f t="shared" si="120"/>
        <v xml:space="preserve"> </v>
      </c>
    </row>
    <row r="346" spans="1:53" s="339" customFormat="1" ht="15" x14ac:dyDescent="0.2">
      <c r="A346" s="32"/>
      <c r="B346" s="32"/>
      <c r="C346" s="410">
        <f t="shared" si="121"/>
        <v>325</v>
      </c>
      <c r="D346" s="424"/>
      <c r="E346" s="424"/>
      <c r="F346" s="424"/>
      <c r="G346" s="410"/>
      <c r="H346" s="410"/>
      <c r="I346" s="413" t="str">
        <f t="shared" si="105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106"/>
        <v>-</v>
      </c>
      <c r="M346" s="425"/>
      <c r="N346" s="425"/>
      <c r="O346" s="160" t="str">
        <f t="shared" si="107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108"/>
        <v>OK</v>
      </c>
      <c r="AI346" s="22">
        <f t="shared" si="109"/>
        <v>0</v>
      </c>
      <c r="AJ346" s="22">
        <f t="shared" si="110"/>
        <v>0</v>
      </c>
      <c r="AK346" s="22">
        <f t="shared" si="111"/>
        <v>0</v>
      </c>
      <c r="AL346" s="22">
        <f t="shared" si="112"/>
        <v>0</v>
      </c>
      <c r="AM346" s="22">
        <f t="shared" si="113"/>
        <v>0</v>
      </c>
      <c r="AN346" s="22">
        <f t="shared" si="114"/>
        <v>0</v>
      </c>
      <c r="AO346" s="418" t="b">
        <f t="shared" si="115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116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117"/>
        <v>0</v>
      </c>
      <c r="AW346" s="67">
        <f t="shared" si="118"/>
        <v>0</v>
      </c>
      <c r="AX346" s="397">
        <f t="shared" si="119"/>
        <v>0</v>
      </c>
      <c r="AY346" s="32"/>
      <c r="AZ346" s="32"/>
      <c r="BA346" s="423" t="str">
        <f t="shared" si="120"/>
        <v xml:space="preserve"> </v>
      </c>
    </row>
    <row r="347" spans="1:53" s="339" customFormat="1" ht="15" x14ac:dyDescent="0.2">
      <c r="A347" s="32"/>
      <c r="B347" s="32"/>
      <c r="C347" s="410">
        <f t="shared" si="121"/>
        <v>326</v>
      </c>
      <c r="D347" s="424"/>
      <c r="E347" s="424"/>
      <c r="F347" s="424"/>
      <c r="G347" s="410"/>
      <c r="H347" s="410"/>
      <c r="I347" s="413" t="str">
        <f t="shared" si="105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106"/>
        <v>-</v>
      </c>
      <c r="M347" s="425"/>
      <c r="N347" s="425"/>
      <c r="O347" s="160" t="str">
        <f t="shared" si="107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108"/>
        <v>OK</v>
      </c>
      <c r="AI347" s="22">
        <f t="shared" si="109"/>
        <v>0</v>
      </c>
      <c r="AJ347" s="22">
        <f t="shared" si="110"/>
        <v>0</v>
      </c>
      <c r="AK347" s="22">
        <f t="shared" si="111"/>
        <v>0</v>
      </c>
      <c r="AL347" s="22">
        <f t="shared" si="112"/>
        <v>0</v>
      </c>
      <c r="AM347" s="22">
        <f t="shared" si="113"/>
        <v>0</v>
      </c>
      <c r="AN347" s="22">
        <f t="shared" si="114"/>
        <v>0</v>
      </c>
      <c r="AO347" s="418" t="b">
        <f t="shared" si="115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116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117"/>
        <v>0</v>
      </c>
      <c r="AW347" s="67">
        <f t="shared" si="118"/>
        <v>0</v>
      </c>
      <c r="AX347" s="397">
        <f t="shared" si="119"/>
        <v>0</v>
      </c>
      <c r="AY347" s="32"/>
      <c r="AZ347" s="32"/>
      <c r="BA347" s="423" t="str">
        <f t="shared" si="120"/>
        <v xml:space="preserve"> </v>
      </c>
    </row>
    <row r="348" spans="1:53" s="339" customFormat="1" ht="15" x14ac:dyDescent="0.2">
      <c r="A348" s="32"/>
      <c r="B348" s="32"/>
      <c r="C348" s="410">
        <f t="shared" si="121"/>
        <v>327</v>
      </c>
      <c r="D348" s="424"/>
      <c r="E348" s="424"/>
      <c r="F348" s="424"/>
      <c r="G348" s="410"/>
      <c r="H348" s="410"/>
      <c r="I348" s="413" t="str">
        <f t="shared" si="105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106"/>
        <v>-</v>
      </c>
      <c r="M348" s="425"/>
      <c r="N348" s="425"/>
      <c r="O348" s="160" t="str">
        <f t="shared" si="107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108"/>
        <v>OK</v>
      </c>
      <c r="AI348" s="22">
        <f t="shared" si="109"/>
        <v>0</v>
      </c>
      <c r="AJ348" s="22">
        <f t="shared" si="110"/>
        <v>0</v>
      </c>
      <c r="AK348" s="22">
        <f t="shared" si="111"/>
        <v>0</v>
      </c>
      <c r="AL348" s="22">
        <f t="shared" si="112"/>
        <v>0</v>
      </c>
      <c r="AM348" s="22">
        <f t="shared" si="113"/>
        <v>0</v>
      </c>
      <c r="AN348" s="22">
        <f t="shared" si="114"/>
        <v>0</v>
      </c>
      <c r="AO348" s="418" t="b">
        <f t="shared" si="115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116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117"/>
        <v>0</v>
      </c>
      <c r="AW348" s="67">
        <f t="shared" si="118"/>
        <v>0</v>
      </c>
      <c r="AX348" s="397">
        <f t="shared" si="119"/>
        <v>0</v>
      </c>
      <c r="AY348" s="32"/>
      <c r="AZ348" s="32"/>
      <c r="BA348" s="423" t="str">
        <f t="shared" si="120"/>
        <v xml:space="preserve"> </v>
      </c>
    </row>
    <row r="349" spans="1:53" s="339" customFormat="1" ht="15" x14ac:dyDescent="0.2">
      <c r="A349" s="32"/>
      <c r="B349" s="32"/>
      <c r="C349" s="410">
        <f t="shared" si="121"/>
        <v>328</v>
      </c>
      <c r="D349" s="424"/>
      <c r="E349" s="424"/>
      <c r="F349" s="424"/>
      <c r="G349" s="410"/>
      <c r="H349" s="410"/>
      <c r="I349" s="413" t="str">
        <f t="shared" si="105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106"/>
        <v>-</v>
      </c>
      <c r="M349" s="425"/>
      <c r="N349" s="425"/>
      <c r="O349" s="160" t="str">
        <f t="shared" si="107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108"/>
        <v>OK</v>
      </c>
      <c r="AI349" s="22">
        <f t="shared" si="109"/>
        <v>0</v>
      </c>
      <c r="AJ349" s="22">
        <f t="shared" si="110"/>
        <v>0</v>
      </c>
      <c r="AK349" s="22">
        <f t="shared" si="111"/>
        <v>0</v>
      </c>
      <c r="AL349" s="22">
        <f t="shared" si="112"/>
        <v>0</v>
      </c>
      <c r="AM349" s="22">
        <f t="shared" si="113"/>
        <v>0</v>
      </c>
      <c r="AN349" s="22">
        <f t="shared" si="114"/>
        <v>0</v>
      </c>
      <c r="AO349" s="418" t="b">
        <f t="shared" si="115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116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117"/>
        <v>0</v>
      </c>
      <c r="AW349" s="67">
        <f t="shared" si="118"/>
        <v>0</v>
      </c>
      <c r="AX349" s="397">
        <f t="shared" si="119"/>
        <v>0</v>
      </c>
      <c r="AY349" s="32"/>
      <c r="AZ349" s="32"/>
      <c r="BA349" s="423" t="str">
        <f t="shared" si="120"/>
        <v xml:space="preserve"> </v>
      </c>
    </row>
    <row r="350" spans="1:53" s="339" customFormat="1" ht="15" x14ac:dyDescent="0.2">
      <c r="A350" s="32"/>
      <c r="B350" s="32"/>
      <c r="C350" s="410">
        <f t="shared" si="121"/>
        <v>329</v>
      </c>
      <c r="D350" s="424"/>
      <c r="E350" s="424"/>
      <c r="F350" s="424"/>
      <c r="G350" s="410"/>
      <c r="H350" s="410"/>
      <c r="I350" s="413" t="str">
        <f t="shared" si="105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106"/>
        <v>-</v>
      </c>
      <c r="M350" s="425"/>
      <c r="N350" s="425"/>
      <c r="O350" s="160" t="str">
        <f t="shared" si="107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108"/>
        <v>OK</v>
      </c>
      <c r="AI350" s="22">
        <f t="shared" si="109"/>
        <v>0</v>
      </c>
      <c r="AJ350" s="22">
        <f t="shared" si="110"/>
        <v>0</v>
      </c>
      <c r="AK350" s="22">
        <f t="shared" si="111"/>
        <v>0</v>
      </c>
      <c r="AL350" s="22">
        <f t="shared" si="112"/>
        <v>0</v>
      </c>
      <c r="AM350" s="22">
        <f t="shared" si="113"/>
        <v>0</v>
      </c>
      <c r="AN350" s="22">
        <f t="shared" si="114"/>
        <v>0</v>
      </c>
      <c r="AO350" s="418" t="b">
        <f t="shared" si="115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116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117"/>
        <v>0</v>
      </c>
      <c r="AW350" s="67">
        <f t="shared" si="118"/>
        <v>0</v>
      </c>
      <c r="AX350" s="397">
        <f t="shared" si="119"/>
        <v>0</v>
      </c>
      <c r="AY350" s="32"/>
      <c r="AZ350" s="32"/>
      <c r="BA350" s="423" t="str">
        <f t="shared" si="120"/>
        <v xml:space="preserve"> </v>
      </c>
    </row>
    <row r="351" spans="1:53" s="339" customFormat="1" ht="15" x14ac:dyDescent="0.2">
      <c r="A351" s="32"/>
      <c r="B351" s="32"/>
      <c r="C351" s="410">
        <f t="shared" si="121"/>
        <v>330</v>
      </c>
      <c r="D351" s="424"/>
      <c r="E351" s="424"/>
      <c r="F351" s="424"/>
      <c r="G351" s="410"/>
      <c r="H351" s="410"/>
      <c r="I351" s="413" t="str">
        <f t="shared" si="105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106"/>
        <v>-</v>
      </c>
      <c r="M351" s="425"/>
      <c r="N351" s="425"/>
      <c r="O351" s="160" t="str">
        <f t="shared" si="107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108"/>
        <v>OK</v>
      </c>
      <c r="AI351" s="22">
        <f t="shared" si="109"/>
        <v>0</v>
      </c>
      <c r="AJ351" s="22">
        <f t="shared" si="110"/>
        <v>0</v>
      </c>
      <c r="AK351" s="22">
        <f t="shared" si="111"/>
        <v>0</v>
      </c>
      <c r="AL351" s="22">
        <f t="shared" si="112"/>
        <v>0</v>
      </c>
      <c r="AM351" s="22">
        <f t="shared" si="113"/>
        <v>0</v>
      </c>
      <c r="AN351" s="22">
        <f t="shared" si="114"/>
        <v>0</v>
      </c>
      <c r="AO351" s="418" t="b">
        <f t="shared" si="115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116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117"/>
        <v>0</v>
      </c>
      <c r="AW351" s="67">
        <f t="shared" si="118"/>
        <v>0</v>
      </c>
      <c r="AX351" s="397">
        <f t="shared" si="119"/>
        <v>0</v>
      </c>
      <c r="AY351" s="32"/>
      <c r="AZ351" s="32"/>
      <c r="BA351" s="423" t="str">
        <f t="shared" si="120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032A6FB1-9AA0-4D37-9712-6738FE6FADA8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7846F-8727-40A8-9ADB-92E91C44121F}">
  <dimension ref="A1:BA469"/>
  <sheetViews>
    <sheetView topLeftCell="D4" workbookViewId="0">
      <selection activeCell="P22" sqref="P22:AF351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SUM(AL22:AL1277)</f>
        <v>0</v>
      </c>
      <c r="G14" s="3"/>
      <c r="H14" s="3"/>
      <c r="I14" s="3" t="s">
        <v>170</v>
      </c>
      <c r="J14" s="386">
        <f>SUM(AM22:AM1203)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SUM(AO22:AO1203)</f>
        <v>0</v>
      </c>
      <c r="G15" s="3"/>
      <c r="H15" s="3"/>
      <c r="I15" s="3" t="s">
        <v>171</v>
      </c>
      <c r="J15" s="388">
        <f>SUM(AN22:AN1203)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SUM(AR22:AR1203)</f>
        <v>0</v>
      </c>
      <c r="G16" s="3"/>
      <c r="H16" s="3"/>
      <c r="I16" s="3" t="s">
        <v>173</v>
      </c>
      <c r="J16" s="390">
        <f>SUM(AP22:AP1203)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SUM(I22:I1203)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SUM(O22:O1203)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SUM(AT22:AT1203)</f>
        <v>0</v>
      </c>
      <c r="G19" s="3"/>
      <c r="H19" s="348"/>
      <c r="I19" s="3" t="s">
        <v>176</v>
      </c>
      <c r="J19" s="394">
        <f>SUM(L22:L1203)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:AA19" si="2">IF(U18=U20,"OK","ERR")</f>
        <v>OK</v>
      </c>
      <c r="V19" s="372" t="str">
        <f t="shared" si="2"/>
        <v>OK</v>
      </c>
      <c r="W19" s="372" t="str">
        <f t="shared" si="2"/>
        <v>OK</v>
      </c>
      <c r="X19" s="372" t="str">
        <f t="shared" si="2"/>
        <v>OK</v>
      </c>
      <c r="Y19" s="372" t="str">
        <f t="shared" si="2"/>
        <v>OK</v>
      </c>
      <c r="Z19" s="372" t="str">
        <f t="shared" si="2"/>
        <v>OK</v>
      </c>
      <c r="AA19" s="372" t="str">
        <f t="shared" si="2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3">SUM(P22:P1087)</f>
        <v>0</v>
      </c>
      <c r="Q20" s="392">
        <f t="shared" si="3"/>
        <v>0</v>
      </c>
      <c r="R20" s="392">
        <f t="shared" si="3"/>
        <v>0</v>
      </c>
      <c r="S20" s="392">
        <f t="shared" si="3"/>
        <v>0</v>
      </c>
      <c r="T20" s="392">
        <f t="shared" si="3"/>
        <v>0</v>
      </c>
      <c r="U20" s="392">
        <f t="shared" si="3"/>
        <v>0</v>
      </c>
      <c r="V20" s="392">
        <f t="shared" ref="V20:AF20" si="4">SUM(V22:V1210)</f>
        <v>0</v>
      </c>
      <c r="W20" s="392">
        <f t="shared" si="4"/>
        <v>0</v>
      </c>
      <c r="X20" s="392">
        <f t="shared" si="4"/>
        <v>0</v>
      </c>
      <c r="Y20" s="392">
        <f t="shared" si="4"/>
        <v>0</v>
      </c>
      <c r="Z20" s="392">
        <f t="shared" si="4"/>
        <v>0</v>
      </c>
      <c r="AA20" s="392">
        <f t="shared" si="4"/>
        <v>0</v>
      </c>
      <c r="AB20" s="392">
        <f t="shared" si="4"/>
        <v>0</v>
      </c>
      <c r="AC20" s="392">
        <f t="shared" si="4"/>
        <v>0</v>
      </c>
      <c r="AD20" s="392">
        <f t="shared" si="4"/>
        <v>0</v>
      </c>
      <c r="AE20" s="392">
        <f t="shared" si="4"/>
        <v>0</v>
      </c>
      <c r="AF20" s="392">
        <f t="shared" si="4"/>
        <v>0</v>
      </c>
      <c r="AG20" s="392"/>
      <c r="AH20" s="396"/>
      <c r="AI20" s="396">
        <f>SUM(AI22:AI399)</f>
        <v>0</v>
      </c>
      <c r="AJ20" s="396">
        <f>SUM(AJ22:AJ399)</f>
        <v>0</v>
      </c>
      <c r="AK20" s="396">
        <f>SUM(AK22:AK399)</f>
        <v>0</v>
      </c>
      <c r="AL20" s="12"/>
      <c r="AM20" s="12"/>
      <c r="AN20" s="12"/>
      <c r="AO20" s="12"/>
      <c r="AP20" s="345"/>
      <c r="AQ20" s="346"/>
      <c r="AV20" s="397">
        <f>SUM(AV22:AV400)</f>
        <v>0</v>
      </c>
      <c r="AW20" s="397">
        <f>SUM(AW22:AW400)</f>
        <v>0</v>
      </c>
      <c r="AX20" s="397">
        <f>SUM(AX22:AX400)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286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208" si="5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208" si="6">IF(K22="s",AT22,AP22)</f>
        <v>-</v>
      </c>
      <c r="M22" s="415"/>
      <c r="N22" s="415"/>
      <c r="O22" s="160" t="str">
        <f t="shared" ref="O22:O208" si="7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208" si="8">IF(F22&gt;(A22*12),"error","OK")</f>
        <v>OK</v>
      </c>
      <c r="AI22" s="22">
        <f t="shared" ref="AI22:AI208" si="9">IF(O22="-",0,IF(O22&gt;7.999,1,0))</f>
        <v>0</v>
      </c>
      <c r="AJ22" s="22">
        <f t="shared" ref="AJ22:AJ208" si="10">IF(O22&lt;8,IF(O22&gt;3.999,1,0),0)</f>
        <v>0</v>
      </c>
      <c r="AK22" s="22">
        <f t="shared" ref="AK22:AK208" si="11">IF(O22&lt;4,IF(O22&gt;0,1,0),0)</f>
        <v>0</v>
      </c>
      <c r="AL22" s="22">
        <f t="shared" ref="AL22:AL208" si="12">IF(K22="S",1,0)</f>
        <v>0</v>
      </c>
      <c r="AM22" s="22">
        <f t="shared" ref="AM22:AM208" si="13">IF(K22="C",1,0)</f>
        <v>0</v>
      </c>
      <c r="AN22" s="22">
        <f t="shared" ref="AN22:AN208" si="14">IF(K22="c",F22/12,0)</f>
        <v>0</v>
      </c>
      <c r="AO22" s="418" t="b">
        <f t="shared" ref="AO22:AO208" si="15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208" si="16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5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6"/>
        <v>-</v>
      </c>
      <c r="M23" s="415"/>
      <c r="N23" s="415"/>
      <c r="O23" s="160" t="str">
        <f t="shared" si="7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8"/>
        <v>OK</v>
      </c>
      <c r="AI23" s="22">
        <f t="shared" si="9"/>
        <v>0</v>
      </c>
      <c r="AJ23" s="22">
        <f t="shared" si="10"/>
        <v>0</v>
      </c>
      <c r="AK23" s="22">
        <f t="shared" si="11"/>
        <v>0</v>
      </c>
      <c r="AL23" s="22">
        <f t="shared" si="12"/>
        <v>0</v>
      </c>
      <c r="AM23" s="22">
        <f t="shared" si="13"/>
        <v>0</v>
      </c>
      <c r="AN23" s="22">
        <f t="shared" si="14"/>
        <v>0</v>
      </c>
      <c r="AO23" s="418" t="b">
        <f t="shared" si="15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6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209" si="17">IF(AI23=1,AT23,0)</f>
        <v>0</v>
      </c>
      <c r="AW23" s="67">
        <f t="shared" ref="AW23:AW209" si="18">IF(AJ23=1,AT23,0)</f>
        <v>0</v>
      </c>
      <c r="AX23" s="397">
        <f t="shared" ref="AX23:AX209" si="19">IF(AK23=1,AT23,0)</f>
        <v>0</v>
      </c>
      <c r="AY23" s="32"/>
      <c r="AZ23" s="32"/>
      <c r="BA23" s="423" t="str">
        <f t="shared" ref="BA23:BA209" si="20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87" si="21">C23+1</f>
        <v>3</v>
      </c>
      <c r="D24" s="411"/>
      <c r="E24" s="411"/>
      <c r="F24" s="411"/>
      <c r="G24" s="412"/>
      <c r="H24" s="412"/>
      <c r="I24" s="413" t="str">
        <f t="shared" si="5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6"/>
        <v>-</v>
      </c>
      <c r="M24" s="415"/>
      <c r="N24" s="415"/>
      <c r="O24" s="160" t="str">
        <f t="shared" si="7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8"/>
        <v>OK</v>
      </c>
      <c r="AI24" s="22">
        <f t="shared" si="9"/>
        <v>0</v>
      </c>
      <c r="AJ24" s="22">
        <f t="shared" si="10"/>
        <v>0</v>
      </c>
      <c r="AK24" s="22">
        <f t="shared" si="11"/>
        <v>0</v>
      </c>
      <c r="AL24" s="22">
        <f t="shared" si="12"/>
        <v>0</v>
      </c>
      <c r="AM24" s="22">
        <f t="shared" si="13"/>
        <v>0</v>
      </c>
      <c r="AN24" s="22">
        <f t="shared" si="14"/>
        <v>0</v>
      </c>
      <c r="AO24" s="418" t="b">
        <f t="shared" si="15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6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7"/>
        <v>0</v>
      </c>
      <c r="AW24" s="67">
        <f t="shared" si="18"/>
        <v>0</v>
      </c>
      <c r="AX24" s="397">
        <f t="shared" si="19"/>
        <v>0</v>
      </c>
      <c r="AY24" s="32"/>
      <c r="AZ24" s="32"/>
      <c r="BA24" s="423" t="str">
        <f t="shared" si="20"/>
        <v xml:space="preserve"> </v>
      </c>
    </row>
    <row r="25" spans="1:53" s="339" customFormat="1" ht="15" x14ac:dyDescent="0.2">
      <c r="A25" s="409"/>
      <c r="B25" s="409"/>
      <c r="C25" s="410">
        <f t="shared" si="21"/>
        <v>4</v>
      </c>
      <c r="D25" s="411"/>
      <c r="E25" s="411"/>
      <c r="F25" s="411"/>
      <c r="G25" s="412"/>
      <c r="H25" s="412"/>
      <c r="I25" s="413" t="str">
        <f t="shared" si="5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6"/>
        <v>-</v>
      </c>
      <c r="M25" s="415"/>
      <c r="N25" s="415"/>
      <c r="O25" s="160" t="str">
        <f t="shared" si="7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8"/>
        <v>OK</v>
      </c>
      <c r="AI25" s="22">
        <f t="shared" si="9"/>
        <v>0</v>
      </c>
      <c r="AJ25" s="22">
        <f t="shared" si="10"/>
        <v>0</v>
      </c>
      <c r="AK25" s="22">
        <f t="shared" si="11"/>
        <v>0</v>
      </c>
      <c r="AL25" s="22">
        <f t="shared" si="12"/>
        <v>0</v>
      </c>
      <c r="AM25" s="22">
        <f t="shared" si="13"/>
        <v>0</v>
      </c>
      <c r="AN25" s="22">
        <f t="shared" si="14"/>
        <v>0</v>
      </c>
      <c r="AO25" s="418" t="b">
        <f t="shared" si="15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6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7"/>
        <v>0</v>
      </c>
      <c r="AW25" s="67">
        <f t="shared" si="18"/>
        <v>0</v>
      </c>
      <c r="AX25" s="397">
        <f t="shared" si="19"/>
        <v>0</v>
      </c>
      <c r="AY25" s="32"/>
      <c r="AZ25" s="32"/>
      <c r="BA25" s="423" t="str">
        <f t="shared" si="20"/>
        <v xml:space="preserve"> </v>
      </c>
    </row>
    <row r="26" spans="1:53" s="339" customFormat="1" ht="15" x14ac:dyDescent="0.2">
      <c r="A26" s="409"/>
      <c r="B26" s="409"/>
      <c r="C26" s="410">
        <f t="shared" si="21"/>
        <v>5</v>
      </c>
      <c r="D26" s="411"/>
      <c r="E26" s="411"/>
      <c r="F26" s="411"/>
      <c r="G26" s="412"/>
      <c r="H26" s="412"/>
      <c r="I26" s="413" t="str">
        <f t="shared" si="5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6"/>
        <v>-</v>
      </c>
      <c r="M26" s="415"/>
      <c r="N26" s="415"/>
      <c r="O26" s="160" t="str">
        <f t="shared" si="7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8"/>
        <v>OK</v>
      </c>
      <c r="AI26" s="22">
        <f t="shared" si="9"/>
        <v>0</v>
      </c>
      <c r="AJ26" s="22">
        <f t="shared" si="10"/>
        <v>0</v>
      </c>
      <c r="AK26" s="22">
        <f t="shared" si="11"/>
        <v>0</v>
      </c>
      <c r="AL26" s="22">
        <f t="shared" si="12"/>
        <v>0</v>
      </c>
      <c r="AM26" s="22">
        <f t="shared" si="13"/>
        <v>0</v>
      </c>
      <c r="AN26" s="22">
        <f t="shared" si="14"/>
        <v>0</v>
      </c>
      <c r="AO26" s="418" t="b">
        <f t="shared" si="15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6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7"/>
        <v>0</v>
      </c>
      <c r="AW26" s="67">
        <f t="shared" si="18"/>
        <v>0</v>
      </c>
      <c r="AX26" s="397">
        <f t="shared" si="19"/>
        <v>0</v>
      </c>
      <c r="AY26" s="32"/>
      <c r="AZ26" s="32"/>
      <c r="BA26" s="423" t="str">
        <f t="shared" si="20"/>
        <v xml:space="preserve"> </v>
      </c>
    </row>
    <row r="27" spans="1:53" s="339" customFormat="1" ht="15" x14ac:dyDescent="0.2">
      <c r="A27" s="409"/>
      <c r="B27" s="409"/>
      <c r="C27" s="410">
        <f t="shared" si="21"/>
        <v>6</v>
      </c>
      <c r="D27" s="411"/>
      <c r="E27" s="411"/>
      <c r="F27" s="411"/>
      <c r="G27" s="412"/>
      <c r="H27" s="412"/>
      <c r="I27" s="413" t="str">
        <f t="shared" si="5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6"/>
        <v>-</v>
      </c>
      <c r="M27" s="415"/>
      <c r="N27" s="415"/>
      <c r="O27" s="160" t="str">
        <f t="shared" si="7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8"/>
        <v>OK</v>
      </c>
      <c r="AI27" s="22">
        <f t="shared" si="9"/>
        <v>0</v>
      </c>
      <c r="AJ27" s="22">
        <f t="shared" si="10"/>
        <v>0</v>
      </c>
      <c r="AK27" s="22">
        <f t="shared" si="11"/>
        <v>0</v>
      </c>
      <c r="AL27" s="22">
        <f t="shared" si="12"/>
        <v>0</v>
      </c>
      <c r="AM27" s="22">
        <f t="shared" si="13"/>
        <v>0</v>
      </c>
      <c r="AN27" s="22">
        <f t="shared" si="14"/>
        <v>0</v>
      </c>
      <c r="AO27" s="418" t="b">
        <f t="shared" si="15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6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7"/>
        <v>0</v>
      </c>
      <c r="AW27" s="67">
        <f t="shared" si="18"/>
        <v>0</v>
      </c>
      <c r="AX27" s="397">
        <f t="shared" si="19"/>
        <v>0</v>
      </c>
      <c r="AY27" s="32"/>
      <c r="AZ27" s="32"/>
      <c r="BA27" s="423" t="str">
        <f t="shared" si="20"/>
        <v xml:space="preserve"> </v>
      </c>
    </row>
    <row r="28" spans="1:53" s="339" customFormat="1" ht="15" x14ac:dyDescent="0.2">
      <c r="A28" s="409"/>
      <c r="B28" s="409"/>
      <c r="C28" s="410">
        <f t="shared" si="21"/>
        <v>7</v>
      </c>
      <c r="D28" s="411"/>
      <c r="E28" s="411"/>
      <c r="F28" s="411"/>
      <c r="G28" s="412"/>
      <c r="H28" s="412"/>
      <c r="I28" s="413" t="str">
        <f t="shared" si="5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6"/>
        <v>-</v>
      </c>
      <c r="M28" s="415"/>
      <c r="N28" s="415"/>
      <c r="O28" s="160" t="str">
        <f t="shared" si="7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8"/>
        <v>OK</v>
      </c>
      <c r="AI28" s="22">
        <f t="shared" si="9"/>
        <v>0</v>
      </c>
      <c r="AJ28" s="22">
        <f t="shared" si="10"/>
        <v>0</v>
      </c>
      <c r="AK28" s="22">
        <f t="shared" si="11"/>
        <v>0</v>
      </c>
      <c r="AL28" s="22">
        <f t="shared" si="12"/>
        <v>0</v>
      </c>
      <c r="AM28" s="22">
        <f t="shared" si="13"/>
        <v>0</v>
      </c>
      <c r="AN28" s="22">
        <f t="shared" si="14"/>
        <v>0</v>
      </c>
      <c r="AO28" s="418" t="b">
        <f t="shared" si="15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6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7"/>
        <v>0</v>
      </c>
      <c r="AW28" s="67">
        <f t="shared" si="18"/>
        <v>0</v>
      </c>
      <c r="AX28" s="397">
        <f t="shared" si="19"/>
        <v>0</v>
      </c>
      <c r="AY28" s="32"/>
      <c r="AZ28" s="32"/>
      <c r="BA28" s="423" t="str">
        <f t="shared" si="20"/>
        <v xml:space="preserve"> </v>
      </c>
    </row>
    <row r="29" spans="1:53" s="339" customFormat="1" ht="15" x14ac:dyDescent="0.2">
      <c r="A29" s="409"/>
      <c r="B29" s="409"/>
      <c r="C29" s="410">
        <f t="shared" si="21"/>
        <v>8</v>
      </c>
      <c r="D29" s="411"/>
      <c r="E29" s="411"/>
      <c r="F29" s="411"/>
      <c r="G29" s="412"/>
      <c r="H29" s="412"/>
      <c r="I29" s="413" t="str">
        <f t="shared" si="5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6"/>
        <v>-</v>
      </c>
      <c r="M29" s="415"/>
      <c r="N29" s="415"/>
      <c r="O29" s="160" t="str">
        <f t="shared" si="7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8"/>
        <v>OK</v>
      </c>
      <c r="AI29" s="22">
        <f t="shared" si="9"/>
        <v>0</v>
      </c>
      <c r="AJ29" s="22">
        <f t="shared" si="10"/>
        <v>0</v>
      </c>
      <c r="AK29" s="22">
        <f t="shared" si="11"/>
        <v>0</v>
      </c>
      <c r="AL29" s="22">
        <f t="shared" si="12"/>
        <v>0</v>
      </c>
      <c r="AM29" s="22">
        <f t="shared" si="13"/>
        <v>0</v>
      </c>
      <c r="AN29" s="22">
        <f t="shared" si="14"/>
        <v>0</v>
      </c>
      <c r="AO29" s="418" t="b">
        <f t="shared" si="15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6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7"/>
        <v>0</v>
      </c>
      <c r="AW29" s="67">
        <f t="shared" si="18"/>
        <v>0</v>
      </c>
      <c r="AX29" s="397">
        <f t="shared" si="19"/>
        <v>0</v>
      </c>
      <c r="AY29" s="32"/>
      <c r="AZ29" s="32"/>
      <c r="BA29" s="423" t="str">
        <f t="shared" si="20"/>
        <v xml:space="preserve"> </v>
      </c>
    </row>
    <row r="30" spans="1:53" s="339" customFormat="1" ht="15" x14ac:dyDescent="0.2">
      <c r="A30" s="409"/>
      <c r="B30" s="409"/>
      <c r="C30" s="410">
        <f t="shared" si="21"/>
        <v>9</v>
      </c>
      <c r="D30" s="411"/>
      <c r="E30" s="411"/>
      <c r="F30" s="411"/>
      <c r="G30" s="412"/>
      <c r="H30" s="412"/>
      <c r="I30" s="413" t="str">
        <f t="shared" si="5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6"/>
        <v>-</v>
      </c>
      <c r="M30" s="415"/>
      <c r="N30" s="415"/>
      <c r="O30" s="160" t="str">
        <f t="shared" si="7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8"/>
        <v>OK</v>
      </c>
      <c r="AI30" s="22">
        <f t="shared" si="9"/>
        <v>0</v>
      </c>
      <c r="AJ30" s="22">
        <f t="shared" si="10"/>
        <v>0</v>
      </c>
      <c r="AK30" s="22">
        <f t="shared" si="11"/>
        <v>0</v>
      </c>
      <c r="AL30" s="22">
        <f t="shared" si="12"/>
        <v>0</v>
      </c>
      <c r="AM30" s="22">
        <f t="shared" si="13"/>
        <v>0</v>
      </c>
      <c r="AN30" s="22">
        <f t="shared" si="14"/>
        <v>0</v>
      </c>
      <c r="AO30" s="418" t="b">
        <f t="shared" si="15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6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7"/>
        <v>0</v>
      </c>
      <c r="AW30" s="67">
        <f t="shared" si="18"/>
        <v>0</v>
      </c>
      <c r="AX30" s="397">
        <f t="shared" si="19"/>
        <v>0</v>
      </c>
      <c r="AY30" s="32"/>
      <c r="AZ30" s="32"/>
      <c r="BA30" s="423" t="str">
        <f t="shared" si="20"/>
        <v xml:space="preserve"> </v>
      </c>
    </row>
    <row r="31" spans="1:53" s="339" customFormat="1" ht="15" x14ac:dyDescent="0.2">
      <c r="A31" s="409"/>
      <c r="B31" s="409"/>
      <c r="C31" s="410">
        <f t="shared" si="21"/>
        <v>10</v>
      </c>
      <c r="D31" s="411"/>
      <c r="E31" s="411"/>
      <c r="F31" s="411"/>
      <c r="G31" s="412"/>
      <c r="H31" s="412"/>
      <c r="I31" s="413" t="str">
        <f t="shared" si="5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6"/>
        <v>-</v>
      </c>
      <c r="M31" s="415"/>
      <c r="N31" s="415"/>
      <c r="O31" s="160" t="str">
        <f t="shared" si="7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8"/>
        <v>OK</v>
      </c>
      <c r="AI31" s="22">
        <f t="shared" si="9"/>
        <v>0</v>
      </c>
      <c r="AJ31" s="22">
        <f t="shared" si="10"/>
        <v>0</v>
      </c>
      <c r="AK31" s="22">
        <f t="shared" si="11"/>
        <v>0</v>
      </c>
      <c r="AL31" s="22">
        <f t="shared" si="12"/>
        <v>0</v>
      </c>
      <c r="AM31" s="22">
        <f t="shared" si="13"/>
        <v>0</v>
      </c>
      <c r="AN31" s="22">
        <f t="shared" si="14"/>
        <v>0</v>
      </c>
      <c r="AO31" s="418" t="b">
        <f t="shared" si="15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6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7"/>
        <v>0</v>
      </c>
      <c r="AW31" s="67">
        <f t="shared" si="18"/>
        <v>0</v>
      </c>
      <c r="AX31" s="397">
        <f t="shared" si="19"/>
        <v>0</v>
      </c>
      <c r="AY31" s="32"/>
      <c r="AZ31" s="32"/>
      <c r="BA31" s="423" t="str">
        <f t="shared" si="20"/>
        <v xml:space="preserve"> </v>
      </c>
    </row>
    <row r="32" spans="1:53" s="339" customFormat="1" ht="15" x14ac:dyDescent="0.2">
      <c r="A32" s="409"/>
      <c r="B32" s="409"/>
      <c r="C32" s="410">
        <f t="shared" si="21"/>
        <v>11</v>
      </c>
      <c r="D32" s="411"/>
      <c r="E32" s="411"/>
      <c r="F32" s="411"/>
      <c r="G32" s="412"/>
      <c r="H32" s="412"/>
      <c r="I32" s="413" t="str">
        <f t="shared" si="5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6"/>
        <v>-</v>
      </c>
      <c r="M32" s="415"/>
      <c r="N32" s="415"/>
      <c r="O32" s="160" t="str">
        <f t="shared" si="7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8"/>
        <v>OK</v>
      </c>
      <c r="AI32" s="22">
        <f t="shared" si="9"/>
        <v>0</v>
      </c>
      <c r="AJ32" s="22">
        <f t="shared" si="10"/>
        <v>0</v>
      </c>
      <c r="AK32" s="22">
        <f t="shared" si="11"/>
        <v>0</v>
      </c>
      <c r="AL32" s="22">
        <f t="shared" si="12"/>
        <v>0</v>
      </c>
      <c r="AM32" s="22">
        <f t="shared" si="13"/>
        <v>0</v>
      </c>
      <c r="AN32" s="22">
        <f t="shared" si="14"/>
        <v>0</v>
      </c>
      <c r="AO32" s="418" t="b">
        <f t="shared" si="15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6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7"/>
        <v>0</v>
      </c>
      <c r="AW32" s="67">
        <f t="shared" si="18"/>
        <v>0</v>
      </c>
      <c r="AX32" s="397">
        <f t="shared" si="19"/>
        <v>0</v>
      </c>
      <c r="AY32" s="32"/>
      <c r="AZ32" s="32"/>
      <c r="BA32" s="423" t="str">
        <f t="shared" si="20"/>
        <v xml:space="preserve"> </v>
      </c>
    </row>
    <row r="33" spans="1:53" s="339" customFormat="1" ht="15" x14ac:dyDescent="0.2">
      <c r="A33" s="409"/>
      <c r="B33" s="409"/>
      <c r="C33" s="410">
        <f t="shared" si="21"/>
        <v>12</v>
      </c>
      <c r="D33" s="411"/>
      <c r="E33" s="411"/>
      <c r="F33" s="411"/>
      <c r="G33" s="412"/>
      <c r="H33" s="412"/>
      <c r="I33" s="413" t="str">
        <f t="shared" si="5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6"/>
        <v>-</v>
      </c>
      <c r="M33" s="415"/>
      <c r="N33" s="415"/>
      <c r="O33" s="160" t="str">
        <f t="shared" si="7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8"/>
        <v>OK</v>
      </c>
      <c r="AI33" s="22">
        <f t="shared" si="9"/>
        <v>0</v>
      </c>
      <c r="AJ33" s="22">
        <f t="shared" si="10"/>
        <v>0</v>
      </c>
      <c r="AK33" s="22">
        <f t="shared" si="11"/>
        <v>0</v>
      </c>
      <c r="AL33" s="22">
        <f t="shared" si="12"/>
        <v>0</v>
      </c>
      <c r="AM33" s="22">
        <f t="shared" si="13"/>
        <v>0</v>
      </c>
      <c r="AN33" s="22">
        <f t="shared" si="14"/>
        <v>0</v>
      </c>
      <c r="AO33" s="418" t="b">
        <f t="shared" si="15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16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17"/>
        <v>0</v>
      </c>
      <c r="AW33" s="67">
        <f t="shared" si="18"/>
        <v>0</v>
      </c>
      <c r="AX33" s="397">
        <f t="shared" si="19"/>
        <v>0</v>
      </c>
      <c r="AY33" s="32"/>
      <c r="AZ33" s="32"/>
      <c r="BA33" s="423" t="str">
        <f t="shared" si="20"/>
        <v xml:space="preserve"> </v>
      </c>
    </row>
    <row r="34" spans="1:53" s="339" customFormat="1" ht="15" x14ac:dyDescent="0.2">
      <c r="A34" s="409"/>
      <c r="B34" s="409"/>
      <c r="C34" s="410">
        <f t="shared" si="21"/>
        <v>13</v>
      </c>
      <c r="D34" s="411"/>
      <c r="E34" s="411"/>
      <c r="F34" s="411"/>
      <c r="G34" s="412"/>
      <c r="H34" s="412"/>
      <c r="I34" s="413" t="str">
        <f t="shared" si="5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6"/>
        <v>-</v>
      </c>
      <c r="M34" s="415"/>
      <c r="N34" s="415"/>
      <c r="O34" s="160" t="str">
        <f t="shared" si="7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8"/>
        <v>OK</v>
      </c>
      <c r="AI34" s="22">
        <f t="shared" si="9"/>
        <v>0</v>
      </c>
      <c r="AJ34" s="22">
        <f t="shared" si="10"/>
        <v>0</v>
      </c>
      <c r="AK34" s="22">
        <f t="shared" si="11"/>
        <v>0</v>
      </c>
      <c r="AL34" s="22">
        <f t="shared" si="12"/>
        <v>0</v>
      </c>
      <c r="AM34" s="22">
        <f t="shared" si="13"/>
        <v>0</v>
      </c>
      <c r="AN34" s="22">
        <f t="shared" si="14"/>
        <v>0</v>
      </c>
      <c r="AO34" s="418" t="b">
        <f t="shared" si="15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16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17"/>
        <v>0</v>
      </c>
      <c r="AW34" s="67">
        <f t="shared" si="18"/>
        <v>0</v>
      </c>
      <c r="AX34" s="397">
        <f t="shared" si="19"/>
        <v>0</v>
      </c>
      <c r="AY34" s="32"/>
      <c r="AZ34" s="32"/>
      <c r="BA34" s="423" t="str">
        <f t="shared" si="20"/>
        <v xml:space="preserve"> </v>
      </c>
    </row>
    <row r="35" spans="1:53" s="339" customFormat="1" ht="15" x14ac:dyDescent="0.2">
      <c r="A35" s="409"/>
      <c r="B35" s="409"/>
      <c r="C35" s="410">
        <f t="shared" si="21"/>
        <v>14</v>
      </c>
      <c r="D35" s="411"/>
      <c r="E35" s="411"/>
      <c r="F35" s="411"/>
      <c r="G35" s="412"/>
      <c r="H35" s="412"/>
      <c r="I35" s="413" t="str">
        <f t="shared" si="5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6"/>
        <v>-</v>
      </c>
      <c r="M35" s="415"/>
      <c r="N35" s="415"/>
      <c r="O35" s="160" t="str">
        <f t="shared" si="7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8"/>
        <v>OK</v>
      </c>
      <c r="AI35" s="22">
        <f t="shared" si="9"/>
        <v>0</v>
      </c>
      <c r="AJ35" s="22">
        <f t="shared" si="10"/>
        <v>0</v>
      </c>
      <c r="AK35" s="22">
        <f t="shared" si="11"/>
        <v>0</v>
      </c>
      <c r="AL35" s="22">
        <f t="shared" si="12"/>
        <v>0</v>
      </c>
      <c r="AM35" s="22">
        <f t="shared" si="13"/>
        <v>0</v>
      </c>
      <c r="AN35" s="22">
        <f t="shared" si="14"/>
        <v>0</v>
      </c>
      <c r="AO35" s="418" t="b">
        <f t="shared" si="15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16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17"/>
        <v>0</v>
      </c>
      <c r="AW35" s="67">
        <f t="shared" si="18"/>
        <v>0</v>
      </c>
      <c r="AX35" s="397">
        <f t="shared" si="19"/>
        <v>0</v>
      </c>
      <c r="AY35" s="32"/>
      <c r="AZ35" s="32"/>
      <c r="BA35" s="423" t="str">
        <f t="shared" si="20"/>
        <v xml:space="preserve"> </v>
      </c>
    </row>
    <row r="36" spans="1:53" s="339" customFormat="1" ht="15" x14ac:dyDescent="0.2">
      <c r="A36" s="409"/>
      <c r="B36" s="409"/>
      <c r="C36" s="410">
        <f t="shared" si="21"/>
        <v>15</v>
      </c>
      <c r="D36" s="411"/>
      <c r="E36" s="411"/>
      <c r="F36" s="411"/>
      <c r="G36" s="412"/>
      <c r="H36" s="412"/>
      <c r="I36" s="413" t="str">
        <f t="shared" si="5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6"/>
        <v>-</v>
      </c>
      <c r="M36" s="415"/>
      <c r="N36" s="415"/>
      <c r="O36" s="160" t="str">
        <f t="shared" si="7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8"/>
        <v>OK</v>
      </c>
      <c r="AI36" s="22">
        <f t="shared" si="9"/>
        <v>0</v>
      </c>
      <c r="AJ36" s="22">
        <f t="shared" si="10"/>
        <v>0</v>
      </c>
      <c r="AK36" s="22">
        <f t="shared" si="11"/>
        <v>0</v>
      </c>
      <c r="AL36" s="22">
        <f t="shared" si="12"/>
        <v>0</v>
      </c>
      <c r="AM36" s="22">
        <f t="shared" si="13"/>
        <v>0</v>
      </c>
      <c r="AN36" s="22">
        <f t="shared" si="14"/>
        <v>0</v>
      </c>
      <c r="AO36" s="418" t="b">
        <f t="shared" si="15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16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17"/>
        <v>0</v>
      </c>
      <c r="AW36" s="67">
        <f t="shared" si="18"/>
        <v>0</v>
      </c>
      <c r="AX36" s="397">
        <f t="shared" si="19"/>
        <v>0</v>
      </c>
      <c r="AY36" s="32"/>
      <c r="AZ36" s="32"/>
      <c r="BA36" s="423" t="str">
        <f t="shared" si="20"/>
        <v xml:space="preserve"> </v>
      </c>
    </row>
    <row r="37" spans="1:53" s="339" customFormat="1" ht="15" x14ac:dyDescent="0.2">
      <c r="A37" s="409"/>
      <c r="B37" s="409"/>
      <c r="C37" s="410">
        <f t="shared" si="21"/>
        <v>16</v>
      </c>
      <c r="D37" s="411"/>
      <c r="E37" s="411"/>
      <c r="F37" s="411"/>
      <c r="G37" s="412"/>
      <c r="H37" s="412"/>
      <c r="I37" s="413" t="str">
        <f t="shared" si="5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6"/>
        <v>-</v>
      </c>
      <c r="M37" s="415"/>
      <c r="N37" s="415"/>
      <c r="O37" s="160" t="str">
        <f t="shared" si="7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8"/>
        <v>OK</v>
      </c>
      <c r="AI37" s="22">
        <f t="shared" si="9"/>
        <v>0</v>
      </c>
      <c r="AJ37" s="22">
        <f t="shared" si="10"/>
        <v>0</v>
      </c>
      <c r="AK37" s="22">
        <f t="shared" si="11"/>
        <v>0</v>
      </c>
      <c r="AL37" s="22">
        <f t="shared" si="12"/>
        <v>0</v>
      </c>
      <c r="AM37" s="22">
        <f t="shared" si="13"/>
        <v>0</v>
      </c>
      <c r="AN37" s="22">
        <f t="shared" si="14"/>
        <v>0</v>
      </c>
      <c r="AO37" s="418" t="b">
        <f t="shared" si="15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16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17"/>
        <v>0</v>
      </c>
      <c r="AW37" s="67">
        <f t="shared" si="18"/>
        <v>0</v>
      </c>
      <c r="AX37" s="397">
        <f t="shared" si="19"/>
        <v>0</v>
      </c>
      <c r="AY37" s="32"/>
      <c r="AZ37" s="32"/>
      <c r="BA37" s="423" t="str">
        <f t="shared" si="20"/>
        <v xml:space="preserve"> </v>
      </c>
    </row>
    <row r="38" spans="1:53" s="339" customFormat="1" ht="15" x14ac:dyDescent="0.2">
      <c r="A38" s="409"/>
      <c r="B38" s="409"/>
      <c r="C38" s="410">
        <f t="shared" si="21"/>
        <v>17</v>
      </c>
      <c r="D38" s="411"/>
      <c r="E38" s="411"/>
      <c r="F38" s="411"/>
      <c r="G38" s="412"/>
      <c r="H38" s="412"/>
      <c r="I38" s="413" t="str">
        <f t="shared" si="5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6"/>
        <v>-</v>
      </c>
      <c r="M38" s="415"/>
      <c r="N38" s="415"/>
      <c r="O38" s="160" t="str">
        <f t="shared" si="7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8"/>
        <v>OK</v>
      </c>
      <c r="AI38" s="22">
        <f t="shared" si="9"/>
        <v>0</v>
      </c>
      <c r="AJ38" s="22">
        <f t="shared" si="10"/>
        <v>0</v>
      </c>
      <c r="AK38" s="22">
        <f t="shared" si="11"/>
        <v>0</v>
      </c>
      <c r="AL38" s="22">
        <f t="shared" si="12"/>
        <v>0</v>
      </c>
      <c r="AM38" s="22">
        <f t="shared" si="13"/>
        <v>0</v>
      </c>
      <c r="AN38" s="22">
        <f t="shared" si="14"/>
        <v>0</v>
      </c>
      <c r="AO38" s="418" t="b">
        <f t="shared" si="15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16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17"/>
        <v>0</v>
      </c>
      <c r="AW38" s="67">
        <f t="shared" si="18"/>
        <v>0</v>
      </c>
      <c r="AX38" s="397">
        <f t="shared" si="19"/>
        <v>0</v>
      </c>
      <c r="AY38" s="32"/>
      <c r="AZ38" s="32"/>
      <c r="BA38" s="423" t="str">
        <f t="shared" si="20"/>
        <v xml:space="preserve"> </v>
      </c>
    </row>
    <row r="39" spans="1:53" s="339" customFormat="1" ht="15" x14ac:dyDescent="0.2">
      <c r="A39" s="409"/>
      <c r="B39" s="409"/>
      <c r="C39" s="410">
        <f t="shared" si="21"/>
        <v>18</v>
      </c>
      <c r="D39" s="411"/>
      <c r="E39" s="411"/>
      <c r="F39" s="411"/>
      <c r="G39" s="412"/>
      <c r="H39" s="412"/>
      <c r="I39" s="413" t="str">
        <f t="shared" si="5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6"/>
        <v>-</v>
      </c>
      <c r="M39" s="415"/>
      <c r="N39" s="415"/>
      <c r="O39" s="160" t="str">
        <f t="shared" si="7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8"/>
        <v>OK</v>
      </c>
      <c r="AI39" s="22">
        <f t="shared" si="9"/>
        <v>0</v>
      </c>
      <c r="AJ39" s="22">
        <f t="shared" si="10"/>
        <v>0</v>
      </c>
      <c r="AK39" s="22">
        <f t="shared" si="11"/>
        <v>0</v>
      </c>
      <c r="AL39" s="22">
        <f t="shared" si="12"/>
        <v>0</v>
      </c>
      <c r="AM39" s="22">
        <f t="shared" si="13"/>
        <v>0</v>
      </c>
      <c r="AN39" s="22">
        <f t="shared" si="14"/>
        <v>0</v>
      </c>
      <c r="AO39" s="418" t="b">
        <f t="shared" si="15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16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17"/>
        <v>0</v>
      </c>
      <c r="AW39" s="67">
        <f t="shared" si="18"/>
        <v>0</v>
      </c>
      <c r="AX39" s="397">
        <f t="shared" si="19"/>
        <v>0</v>
      </c>
      <c r="AY39" s="32"/>
      <c r="AZ39" s="32"/>
      <c r="BA39" s="423" t="str">
        <f t="shared" si="20"/>
        <v xml:space="preserve"> </v>
      </c>
    </row>
    <row r="40" spans="1:53" s="339" customFormat="1" ht="15" x14ac:dyDescent="0.2">
      <c r="A40" s="409"/>
      <c r="B40" s="409"/>
      <c r="C40" s="410">
        <f t="shared" si="21"/>
        <v>19</v>
      </c>
      <c r="D40" s="411"/>
      <c r="E40" s="411"/>
      <c r="F40" s="411"/>
      <c r="G40" s="412"/>
      <c r="H40" s="412"/>
      <c r="I40" s="413" t="str">
        <f t="shared" si="5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6"/>
        <v>-</v>
      </c>
      <c r="M40" s="415"/>
      <c r="N40" s="415"/>
      <c r="O40" s="160" t="str">
        <f t="shared" si="7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8"/>
        <v>OK</v>
      </c>
      <c r="AI40" s="22">
        <f t="shared" si="9"/>
        <v>0</v>
      </c>
      <c r="AJ40" s="22">
        <f t="shared" si="10"/>
        <v>0</v>
      </c>
      <c r="AK40" s="22">
        <f t="shared" si="11"/>
        <v>0</v>
      </c>
      <c r="AL40" s="22">
        <f t="shared" si="12"/>
        <v>0</v>
      </c>
      <c r="AM40" s="22">
        <f t="shared" si="13"/>
        <v>0</v>
      </c>
      <c r="AN40" s="22">
        <f t="shared" si="14"/>
        <v>0</v>
      </c>
      <c r="AO40" s="418" t="b">
        <f t="shared" si="15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16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17"/>
        <v>0</v>
      </c>
      <c r="AW40" s="67">
        <f t="shared" si="18"/>
        <v>0</v>
      </c>
      <c r="AX40" s="397">
        <f t="shared" si="19"/>
        <v>0</v>
      </c>
      <c r="AY40" s="32"/>
      <c r="AZ40" s="32"/>
      <c r="BA40" s="423" t="str">
        <f t="shared" si="20"/>
        <v xml:space="preserve"> </v>
      </c>
    </row>
    <row r="41" spans="1:53" s="339" customFormat="1" ht="15" x14ac:dyDescent="0.2">
      <c r="A41" s="409"/>
      <c r="B41" s="409"/>
      <c r="C41" s="410">
        <f t="shared" si="21"/>
        <v>20</v>
      </c>
      <c r="D41" s="411"/>
      <c r="E41" s="411"/>
      <c r="F41" s="411"/>
      <c r="G41" s="412"/>
      <c r="H41" s="412"/>
      <c r="I41" s="413" t="str">
        <f t="shared" si="5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6"/>
        <v>-</v>
      </c>
      <c r="M41" s="415"/>
      <c r="N41" s="415"/>
      <c r="O41" s="160" t="str">
        <f t="shared" si="7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8"/>
        <v>OK</v>
      </c>
      <c r="AI41" s="22">
        <f t="shared" si="9"/>
        <v>0</v>
      </c>
      <c r="AJ41" s="22">
        <f t="shared" si="10"/>
        <v>0</v>
      </c>
      <c r="AK41" s="22">
        <f t="shared" si="11"/>
        <v>0</v>
      </c>
      <c r="AL41" s="22">
        <f t="shared" si="12"/>
        <v>0</v>
      </c>
      <c r="AM41" s="22">
        <f t="shared" si="13"/>
        <v>0</v>
      </c>
      <c r="AN41" s="22">
        <f t="shared" si="14"/>
        <v>0</v>
      </c>
      <c r="AO41" s="418" t="b">
        <f t="shared" si="15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16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17"/>
        <v>0</v>
      </c>
      <c r="AW41" s="67">
        <f t="shared" si="18"/>
        <v>0</v>
      </c>
      <c r="AX41" s="397">
        <f t="shared" si="19"/>
        <v>0</v>
      </c>
      <c r="AY41" s="32"/>
      <c r="AZ41" s="32"/>
      <c r="BA41" s="423" t="str">
        <f t="shared" si="20"/>
        <v xml:space="preserve"> </v>
      </c>
    </row>
    <row r="42" spans="1:53" s="339" customFormat="1" ht="15" x14ac:dyDescent="0.2">
      <c r="A42" s="409"/>
      <c r="B42" s="409"/>
      <c r="C42" s="410">
        <f t="shared" si="21"/>
        <v>21</v>
      </c>
      <c r="D42" s="411"/>
      <c r="E42" s="411"/>
      <c r="F42" s="411"/>
      <c r="G42" s="412"/>
      <c r="H42" s="412"/>
      <c r="I42" s="413" t="str">
        <f t="shared" si="5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6"/>
        <v>-</v>
      </c>
      <c r="M42" s="415"/>
      <c r="N42" s="415"/>
      <c r="O42" s="160" t="str">
        <f t="shared" si="7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8"/>
        <v>OK</v>
      </c>
      <c r="AI42" s="22">
        <f t="shared" si="9"/>
        <v>0</v>
      </c>
      <c r="AJ42" s="22">
        <f t="shared" si="10"/>
        <v>0</v>
      </c>
      <c r="AK42" s="22">
        <f t="shared" si="11"/>
        <v>0</v>
      </c>
      <c r="AL42" s="22">
        <f t="shared" si="12"/>
        <v>0</v>
      </c>
      <c r="AM42" s="22">
        <f t="shared" si="13"/>
        <v>0</v>
      </c>
      <c r="AN42" s="22">
        <f t="shared" si="14"/>
        <v>0</v>
      </c>
      <c r="AO42" s="418" t="b">
        <f t="shared" si="15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16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17"/>
        <v>0</v>
      </c>
      <c r="AW42" s="67">
        <f t="shared" si="18"/>
        <v>0</v>
      </c>
      <c r="AX42" s="397">
        <f t="shared" si="19"/>
        <v>0</v>
      </c>
      <c r="AY42" s="32"/>
      <c r="AZ42" s="32"/>
      <c r="BA42" s="423" t="str">
        <f t="shared" si="20"/>
        <v xml:space="preserve"> </v>
      </c>
    </row>
    <row r="43" spans="1:53" s="339" customFormat="1" ht="15" x14ac:dyDescent="0.2">
      <c r="A43" s="409"/>
      <c r="B43" s="409"/>
      <c r="C43" s="410">
        <f t="shared" si="21"/>
        <v>22</v>
      </c>
      <c r="D43" s="411"/>
      <c r="E43" s="411"/>
      <c r="F43" s="411"/>
      <c r="G43" s="412"/>
      <c r="H43" s="412"/>
      <c r="I43" s="413" t="str">
        <f t="shared" si="5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6"/>
        <v>-</v>
      </c>
      <c r="M43" s="415"/>
      <c r="N43" s="415"/>
      <c r="O43" s="160" t="str">
        <f t="shared" si="7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8"/>
        <v>OK</v>
      </c>
      <c r="AI43" s="22">
        <f t="shared" si="9"/>
        <v>0</v>
      </c>
      <c r="AJ43" s="22">
        <f t="shared" si="10"/>
        <v>0</v>
      </c>
      <c r="AK43" s="22">
        <f t="shared" si="11"/>
        <v>0</v>
      </c>
      <c r="AL43" s="22">
        <f t="shared" si="12"/>
        <v>0</v>
      </c>
      <c r="AM43" s="22">
        <f t="shared" si="13"/>
        <v>0</v>
      </c>
      <c r="AN43" s="22">
        <f t="shared" si="14"/>
        <v>0</v>
      </c>
      <c r="AO43" s="418" t="b">
        <f t="shared" si="15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16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17"/>
        <v>0</v>
      </c>
      <c r="AW43" s="67">
        <f t="shared" si="18"/>
        <v>0</v>
      </c>
      <c r="AX43" s="397">
        <f t="shared" si="19"/>
        <v>0</v>
      </c>
      <c r="AY43" s="32"/>
      <c r="AZ43" s="32"/>
      <c r="BA43" s="423" t="str">
        <f t="shared" si="20"/>
        <v xml:space="preserve"> </v>
      </c>
    </row>
    <row r="44" spans="1:53" s="339" customFormat="1" ht="15" x14ac:dyDescent="0.2">
      <c r="A44" s="409"/>
      <c r="B44" s="409"/>
      <c r="C44" s="410">
        <f t="shared" si="21"/>
        <v>23</v>
      </c>
      <c r="D44" s="411"/>
      <c r="E44" s="411"/>
      <c r="F44" s="411"/>
      <c r="G44" s="412"/>
      <c r="H44" s="412"/>
      <c r="I44" s="413" t="str">
        <f t="shared" si="5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6"/>
        <v>-</v>
      </c>
      <c r="M44" s="415"/>
      <c r="N44" s="415"/>
      <c r="O44" s="160" t="str">
        <f t="shared" si="7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8"/>
        <v>OK</v>
      </c>
      <c r="AI44" s="22">
        <f t="shared" si="9"/>
        <v>0</v>
      </c>
      <c r="AJ44" s="22">
        <f t="shared" si="10"/>
        <v>0</v>
      </c>
      <c r="AK44" s="22">
        <f t="shared" si="11"/>
        <v>0</v>
      </c>
      <c r="AL44" s="22">
        <f t="shared" si="12"/>
        <v>0</v>
      </c>
      <c r="AM44" s="22">
        <f t="shared" si="13"/>
        <v>0</v>
      </c>
      <c r="AN44" s="22">
        <f t="shared" si="14"/>
        <v>0</v>
      </c>
      <c r="AO44" s="418" t="b">
        <f t="shared" si="15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16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17"/>
        <v>0</v>
      </c>
      <c r="AW44" s="67">
        <f t="shared" si="18"/>
        <v>0</v>
      </c>
      <c r="AX44" s="397">
        <f t="shared" si="19"/>
        <v>0</v>
      </c>
      <c r="AY44" s="32"/>
      <c r="AZ44" s="32"/>
      <c r="BA44" s="423" t="str">
        <f t="shared" si="20"/>
        <v xml:space="preserve"> </v>
      </c>
    </row>
    <row r="45" spans="1:53" s="339" customFormat="1" ht="15" x14ac:dyDescent="0.2">
      <c r="A45" s="409"/>
      <c r="B45" s="409"/>
      <c r="C45" s="410">
        <f t="shared" si="21"/>
        <v>24</v>
      </c>
      <c r="D45" s="411"/>
      <c r="E45" s="411"/>
      <c r="F45" s="411"/>
      <c r="G45" s="410"/>
      <c r="H45" s="410"/>
      <c r="I45" s="413" t="str">
        <f t="shared" si="5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6"/>
        <v>-</v>
      </c>
      <c r="M45" s="415"/>
      <c r="N45" s="415"/>
      <c r="O45" s="160" t="str">
        <f t="shared" si="7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8"/>
        <v>OK</v>
      </c>
      <c r="AI45" s="22">
        <f t="shared" si="9"/>
        <v>0</v>
      </c>
      <c r="AJ45" s="22">
        <f t="shared" si="10"/>
        <v>0</v>
      </c>
      <c r="AK45" s="22">
        <f t="shared" si="11"/>
        <v>0</v>
      </c>
      <c r="AL45" s="22">
        <f t="shared" si="12"/>
        <v>0</v>
      </c>
      <c r="AM45" s="22">
        <f t="shared" si="13"/>
        <v>0</v>
      </c>
      <c r="AN45" s="22">
        <f t="shared" si="14"/>
        <v>0</v>
      </c>
      <c r="AO45" s="418" t="b">
        <f t="shared" si="15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16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17"/>
        <v>0</v>
      </c>
      <c r="AW45" s="67">
        <f t="shared" si="18"/>
        <v>0</v>
      </c>
      <c r="AX45" s="397">
        <f t="shared" si="19"/>
        <v>0</v>
      </c>
      <c r="AY45" s="32"/>
      <c r="AZ45" s="32"/>
      <c r="BA45" s="423" t="str">
        <f t="shared" si="20"/>
        <v xml:space="preserve"> </v>
      </c>
    </row>
    <row r="46" spans="1:53" s="339" customFormat="1" ht="15" x14ac:dyDescent="0.2">
      <c r="A46" s="409"/>
      <c r="B46" s="409"/>
      <c r="C46" s="410">
        <f t="shared" si="21"/>
        <v>25</v>
      </c>
      <c r="D46" s="411"/>
      <c r="E46" s="411"/>
      <c r="F46" s="411"/>
      <c r="G46" s="410"/>
      <c r="H46" s="410"/>
      <c r="I46" s="413" t="str">
        <f t="shared" si="5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6"/>
        <v>-</v>
      </c>
      <c r="M46" s="415"/>
      <c r="N46" s="415"/>
      <c r="O46" s="160" t="str">
        <f t="shared" si="7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8"/>
        <v>OK</v>
      </c>
      <c r="AI46" s="22">
        <f t="shared" si="9"/>
        <v>0</v>
      </c>
      <c r="AJ46" s="22">
        <f t="shared" si="10"/>
        <v>0</v>
      </c>
      <c r="AK46" s="22">
        <f t="shared" si="11"/>
        <v>0</v>
      </c>
      <c r="AL46" s="22">
        <f t="shared" si="12"/>
        <v>0</v>
      </c>
      <c r="AM46" s="22">
        <f t="shared" si="13"/>
        <v>0</v>
      </c>
      <c r="AN46" s="22">
        <f t="shared" si="14"/>
        <v>0</v>
      </c>
      <c r="AO46" s="418" t="b">
        <f t="shared" si="15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16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17"/>
        <v>0</v>
      </c>
      <c r="AW46" s="67">
        <f t="shared" si="18"/>
        <v>0</v>
      </c>
      <c r="AX46" s="397">
        <f t="shared" si="19"/>
        <v>0</v>
      </c>
      <c r="AY46" s="32"/>
      <c r="AZ46" s="32"/>
      <c r="BA46" s="423" t="str">
        <f t="shared" si="20"/>
        <v xml:space="preserve"> </v>
      </c>
    </row>
    <row r="47" spans="1:53" s="339" customFormat="1" ht="15" x14ac:dyDescent="0.2">
      <c r="A47" s="409"/>
      <c r="B47" s="409"/>
      <c r="C47" s="410">
        <f t="shared" si="21"/>
        <v>26</v>
      </c>
      <c r="D47" s="411"/>
      <c r="E47" s="411"/>
      <c r="F47" s="411"/>
      <c r="G47" s="410"/>
      <c r="H47" s="410"/>
      <c r="I47" s="413" t="str">
        <f t="shared" si="5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6"/>
        <v>-</v>
      </c>
      <c r="M47" s="415"/>
      <c r="N47" s="415"/>
      <c r="O47" s="160" t="str">
        <f t="shared" si="7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8"/>
        <v>OK</v>
      </c>
      <c r="AI47" s="22">
        <f t="shared" si="9"/>
        <v>0</v>
      </c>
      <c r="AJ47" s="22">
        <f t="shared" si="10"/>
        <v>0</v>
      </c>
      <c r="AK47" s="22">
        <f t="shared" si="11"/>
        <v>0</v>
      </c>
      <c r="AL47" s="22">
        <f t="shared" si="12"/>
        <v>0</v>
      </c>
      <c r="AM47" s="22">
        <f t="shared" si="13"/>
        <v>0</v>
      </c>
      <c r="AN47" s="22">
        <f t="shared" si="14"/>
        <v>0</v>
      </c>
      <c r="AO47" s="418" t="b">
        <f t="shared" si="15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16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17"/>
        <v>0</v>
      </c>
      <c r="AW47" s="67">
        <f t="shared" si="18"/>
        <v>0</v>
      </c>
      <c r="AX47" s="397">
        <f t="shared" si="19"/>
        <v>0</v>
      </c>
      <c r="AY47" s="32"/>
      <c r="AZ47" s="32"/>
      <c r="BA47" s="423" t="str">
        <f t="shared" si="20"/>
        <v xml:space="preserve"> </v>
      </c>
    </row>
    <row r="48" spans="1:53" s="339" customFormat="1" ht="15" x14ac:dyDescent="0.2">
      <c r="A48" s="409"/>
      <c r="B48" s="409"/>
      <c r="C48" s="410">
        <f t="shared" si="21"/>
        <v>27</v>
      </c>
      <c r="D48" s="411"/>
      <c r="E48" s="411"/>
      <c r="F48" s="411"/>
      <c r="G48" s="410"/>
      <c r="H48" s="410"/>
      <c r="I48" s="413" t="str">
        <f t="shared" si="5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6"/>
        <v>-</v>
      </c>
      <c r="M48" s="415"/>
      <c r="N48" s="415"/>
      <c r="O48" s="160" t="str">
        <f t="shared" si="7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8"/>
        <v>OK</v>
      </c>
      <c r="AI48" s="22">
        <f t="shared" si="9"/>
        <v>0</v>
      </c>
      <c r="AJ48" s="22">
        <f t="shared" si="10"/>
        <v>0</v>
      </c>
      <c r="AK48" s="22">
        <f t="shared" si="11"/>
        <v>0</v>
      </c>
      <c r="AL48" s="22">
        <f t="shared" si="12"/>
        <v>0</v>
      </c>
      <c r="AM48" s="22">
        <f t="shared" si="13"/>
        <v>0</v>
      </c>
      <c r="AN48" s="22">
        <f t="shared" si="14"/>
        <v>0</v>
      </c>
      <c r="AO48" s="418" t="b">
        <f t="shared" si="15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16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17"/>
        <v>0</v>
      </c>
      <c r="AW48" s="67">
        <f t="shared" si="18"/>
        <v>0</v>
      </c>
      <c r="AX48" s="397">
        <f t="shared" si="19"/>
        <v>0</v>
      </c>
      <c r="AY48" s="32"/>
      <c r="AZ48" s="32"/>
      <c r="BA48" s="423" t="str">
        <f t="shared" si="20"/>
        <v xml:space="preserve"> </v>
      </c>
    </row>
    <row r="49" spans="1:53" s="339" customFormat="1" ht="15" x14ac:dyDescent="0.2">
      <c r="A49" s="409"/>
      <c r="B49" s="409"/>
      <c r="C49" s="410">
        <f t="shared" si="21"/>
        <v>28</v>
      </c>
      <c r="D49" s="411"/>
      <c r="E49" s="411"/>
      <c r="F49" s="411"/>
      <c r="G49" s="410"/>
      <c r="H49" s="410"/>
      <c r="I49" s="413" t="str">
        <f t="shared" si="5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6"/>
        <v>-</v>
      </c>
      <c r="M49" s="415"/>
      <c r="N49" s="415"/>
      <c r="O49" s="160" t="str">
        <f t="shared" si="7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8"/>
        <v>OK</v>
      </c>
      <c r="AI49" s="22">
        <f t="shared" si="9"/>
        <v>0</v>
      </c>
      <c r="AJ49" s="22">
        <f t="shared" si="10"/>
        <v>0</v>
      </c>
      <c r="AK49" s="22">
        <f t="shared" si="11"/>
        <v>0</v>
      </c>
      <c r="AL49" s="22">
        <f t="shared" si="12"/>
        <v>0</v>
      </c>
      <c r="AM49" s="22">
        <f t="shared" si="13"/>
        <v>0</v>
      </c>
      <c r="AN49" s="22">
        <f t="shared" si="14"/>
        <v>0</v>
      </c>
      <c r="AO49" s="418" t="b">
        <f t="shared" si="15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16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17"/>
        <v>0</v>
      </c>
      <c r="AW49" s="67">
        <f t="shared" si="18"/>
        <v>0</v>
      </c>
      <c r="AX49" s="397">
        <f t="shared" si="19"/>
        <v>0</v>
      </c>
      <c r="AY49" s="32"/>
      <c r="AZ49" s="32"/>
      <c r="BA49" s="423" t="str">
        <f t="shared" si="20"/>
        <v xml:space="preserve"> </v>
      </c>
    </row>
    <row r="50" spans="1:53" s="339" customFormat="1" ht="15" x14ac:dyDescent="0.2">
      <c r="A50" s="409"/>
      <c r="B50" s="409"/>
      <c r="C50" s="410">
        <f t="shared" si="21"/>
        <v>29</v>
      </c>
      <c r="D50" s="411"/>
      <c r="E50" s="411"/>
      <c r="F50" s="411"/>
      <c r="G50" s="410"/>
      <c r="H50" s="410"/>
      <c r="I50" s="413" t="str">
        <f t="shared" si="5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6"/>
        <v>-</v>
      </c>
      <c r="M50" s="415"/>
      <c r="N50" s="415"/>
      <c r="O50" s="160" t="str">
        <f t="shared" si="7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8"/>
        <v>OK</v>
      </c>
      <c r="AI50" s="22">
        <f t="shared" si="9"/>
        <v>0</v>
      </c>
      <c r="AJ50" s="22">
        <f t="shared" si="10"/>
        <v>0</v>
      </c>
      <c r="AK50" s="22">
        <f t="shared" si="11"/>
        <v>0</v>
      </c>
      <c r="AL50" s="22">
        <f t="shared" si="12"/>
        <v>0</v>
      </c>
      <c r="AM50" s="22">
        <f t="shared" si="13"/>
        <v>0</v>
      </c>
      <c r="AN50" s="22">
        <f t="shared" si="14"/>
        <v>0</v>
      </c>
      <c r="AO50" s="418" t="b">
        <f t="shared" si="15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16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17"/>
        <v>0</v>
      </c>
      <c r="AW50" s="67">
        <f t="shared" si="18"/>
        <v>0</v>
      </c>
      <c r="AX50" s="397">
        <f t="shared" si="19"/>
        <v>0</v>
      </c>
      <c r="AY50" s="32"/>
      <c r="AZ50" s="32"/>
      <c r="BA50" s="423" t="str">
        <f t="shared" si="20"/>
        <v xml:space="preserve"> </v>
      </c>
    </row>
    <row r="51" spans="1:53" s="339" customFormat="1" ht="15" x14ac:dyDescent="0.2">
      <c r="A51" s="409"/>
      <c r="B51" s="409"/>
      <c r="C51" s="410">
        <f t="shared" si="21"/>
        <v>30</v>
      </c>
      <c r="D51" s="411"/>
      <c r="E51" s="411"/>
      <c r="F51" s="411"/>
      <c r="G51" s="410"/>
      <c r="H51" s="410"/>
      <c r="I51" s="413" t="str">
        <f t="shared" si="5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6"/>
        <v>-</v>
      </c>
      <c r="M51" s="415"/>
      <c r="N51" s="415"/>
      <c r="O51" s="160" t="str">
        <f t="shared" si="7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8"/>
        <v>OK</v>
      </c>
      <c r="AI51" s="22">
        <f t="shared" si="9"/>
        <v>0</v>
      </c>
      <c r="AJ51" s="22">
        <f t="shared" si="10"/>
        <v>0</v>
      </c>
      <c r="AK51" s="22">
        <f t="shared" si="11"/>
        <v>0</v>
      </c>
      <c r="AL51" s="22">
        <f t="shared" si="12"/>
        <v>0</v>
      </c>
      <c r="AM51" s="22">
        <f t="shared" si="13"/>
        <v>0</v>
      </c>
      <c r="AN51" s="22">
        <f t="shared" si="14"/>
        <v>0</v>
      </c>
      <c r="AO51" s="418" t="b">
        <f t="shared" si="15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16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17"/>
        <v>0</v>
      </c>
      <c r="AW51" s="67">
        <f t="shared" si="18"/>
        <v>0</v>
      </c>
      <c r="AX51" s="397">
        <f t="shared" si="19"/>
        <v>0</v>
      </c>
      <c r="AY51" s="32"/>
      <c r="AZ51" s="32"/>
      <c r="BA51" s="423" t="str">
        <f t="shared" si="20"/>
        <v xml:space="preserve"> </v>
      </c>
    </row>
    <row r="52" spans="1:53" s="339" customFormat="1" ht="15" x14ac:dyDescent="0.2">
      <c r="A52" s="409"/>
      <c r="B52" s="409"/>
      <c r="C52" s="410">
        <f t="shared" si="21"/>
        <v>31</v>
      </c>
      <c r="D52" s="411"/>
      <c r="E52" s="411"/>
      <c r="F52" s="411"/>
      <c r="G52" s="410"/>
      <c r="H52" s="410"/>
      <c r="I52" s="413" t="str">
        <f t="shared" si="5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6"/>
        <v>-</v>
      </c>
      <c r="M52" s="415"/>
      <c r="N52" s="415"/>
      <c r="O52" s="160" t="str">
        <f t="shared" si="7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8"/>
        <v>OK</v>
      </c>
      <c r="AI52" s="22">
        <f t="shared" si="9"/>
        <v>0</v>
      </c>
      <c r="AJ52" s="22">
        <f t="shared" si="10"/>
        <v>0</v>
      </c>
      <c r="AK52" s="22">
        <f t="shared" si="11"/>
        <v>0</v>
      </c>
      <c r="AL52" s="22">
        <f t="shared" si="12"/>
        <v>0</v>
      </c>
      <c r="AM52" s="22">
        <f t="shared" si="13"/>
        <v>0</v>
      </c>
      <c r="AN52" s="22">
        <f t="shared" si="14"/>
        <v>0</v>
      </c>
      <c r="AO52" s="418" t="b">
        <f t="shared" si="15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16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17"/>
        <v>0</v>
      </c>
      <c r="AW52" s="67">
        <f t="shared" si="18"/>
        <v>0</v>
      </c>
      <c r="AX52" s="397">
        <f t="shared" si="19"/>
        <v>0</v>
      </c>
      <c r="AY52" s="32"/>
      <c r="AZ52" s="32"/>
      <c r="BA52" s="423" t="str">
        <f t="shared" si="20"/>
        <v xml:space="preserve"> </v>
      </c>
    </row>
    <row r="53" spans="1:53" s="339" customFormat="1" ht="15" x14ac:dyDescent="0.2">
      <c r="A53" s="409"/>
      <c r="B53" s="409"/>
      <c r="C53" s="410">
        <f t="shared" si="21"/>
        <v>32</v>
      </c>
      <c r="D53" s="411"/>
      <c r="E53" s="411"/>
      <c r="F53" s="411"/>
      <c r="G53" s="410"/>
      <c r="H53" s="410"/>
      <c r="I53" s="413" t="str">
        <f t="shared" si="5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6"/>
        <v>-</v>
      </c>
      <c r="M53" s="415"/>
      <c r="N53" s="415"/>
      <c r="O53" s="160" t="str">
        <f t="shared" si="7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8"/>
        <v>OK</v>
      </c>
      <c r="AI53" s="22">
        <f t="shared" si="9"/>
        <v>0</v>
      </c>
      <c r="AJ53" s="22">
        <f t="shared" si="10"/>
        <v>0</v>
      </c>
      <c r="AK53" s="22">
        <f t="shared" si="11"/>
        <v>0</v>
      </c>
      <c r="AL53" s="22">
        <f t="shared" si="12"/>
        <v>0</v>
      </c>
      <c r="AM53" s="22">
        <f t="shared" si="13"/>
        <v>0</v>
      </c>
      <c r="AN53" s="22">
        <f t="shared" si="14"/>
        <v>0</v>
      </c>
      <c r="AO53" s="418" t="b">
        <f t="shared" si="15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16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17"/>
        <v>0</v>
      </c>
      <c r="AW53" s="67">
        <f t="shared" si="18"/>
        <v>0</v>
      </c>
      <c r="AX53" s="397">
        <f t="shared" si="19"/>
        <v>0</v>
      </c>
      <c r="AY53" s="32"/>
      <c r="AZ53" s="32"/>
      <c r="BA53" s="423" t="str">
        <f t="shared" si="20"/>
        <v xml:space="preserve"> </v>
      </c>
    </row>
    <row r="54" spans="1:53" s="339" customFormat="1" ht="15" x14ac:dyDescent="0.2">
      <c r="A54" s="409"/>
      <c r="B54" s="409"/>
      <c r="C54" s="410">
        <f t="shared" si="21"/>
        <v>33</v>
      </c>
      <c r="D54" s="411"/>
      <c r="E54" s="411"/>
      <c r="F54" s="411"/>
      <c r="G54" s="410"/>
      <c r="H54" s="410"/>
      <c r="I54" s="413" t="str">
        <f t="shared" si="5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6"/>
        <v>-</v>
      </c>
      <c r="M54" s="415"/>
      <c r="N54" s="415"/>
      <c r="O54" s="160" t="str">
        <f t="shared" si="7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8"/>
        <v>OK</v>
      </c>
      <c r="AI54" s="22">
        <f t="shared" si="9"/>
        <v>0</v>
      </c>
      <c r="AJ54" s="22">
        <f t="shared" si="10"/>
        <v>0</v>
      </c>
      <c r="AK54" s="22">
        <f t="shared" si="11"/>
        <v>0</v>
      </c>
      <c r="AL54" s="22">
        <f t="shared" si="12"/>
        <v>0</v>
      </c>
      <c r="AM54" s="22">
        <f t="shared" si="13"/>
        <v>0</v>
      </c>
      <c r="AN54" s="22">
        <f t="shared" si="14"/>
        <v>0</v>
      </c>
      <c r="AO54" s="418" t="b">
        <f t="shared" si="15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16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17"/>
        <v>0</v>
      </c>
      <c r="AW54" s="67">
        <f t="shared" si="18"/>
        <v>0</v>
      </c>
      <c r="AX54" s="397">
        <f t="shared" si="19"/>
        <v>0</v>
      </c>
      <c r="AY54" s="32"/>
      <c r="AZ54" s="32"/>
      <c r="BA54" s="423" t="str">
        <f t="shared" si="20"/>
        <v xml:space="preserve"> </v>
      </c>
    </row>
    <row r="55" spans="1:53" s="339" customFormat="1" ht="15" x14ac:dyDescent="0.2">
      <c r="A55" s="409"/>
      <c r="B55" s="409"/>
      <c r="C55" s="410">
        <f t="shared" si="21"/>
        <v>34</v>
      </c>
      <c r="D55" s="411"/>
      <c r="E55" s="411"/>
      <c r="F55" s="411"/>
      <c r="G55" s="410"/>
      <c r="H55" s="410"/>
      <c r="I55" s="413" t="str">
        <f t="shared" si="5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6"/>
        <v>-</v>
      </c>
      <c r="M55" s="415"/>
      <c r="N55" s="415"/>
      <c r="O55" s="160" t="str">
        <f t="shared" si="7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8"/>
        <v>OK</v>
      </c>
      <c r="AI55" s="22">
        <f t="shared" si="9"/>
        <v>0</v>
      </c>
      <c r="AJ55" s="22">
        <f t="shared" si="10"/>
        <v>0</v>
      </c>
      <c r="AK55" s="22">
        <f t="shared" si="11"/>
        <v>0</v>
      </c>
      <c r="AL55" s="22">
        <f t="shared" si="12"/>
        <v>0</v>
      </c>
      <c r="AM55" s="22">
        <f t="shared" si="13"/>
        <v>0</v>
      </c>
      <c r="AN55" s="22">
        <f t="shared" si="14"/>
        <v>0</v>
      </c>
      <c r="AO55" s="418" t="b">
        <f t="shared" si="15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16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17"/>
        <v>0</v>
      </c>
      <c r="AW55" s="67">
        <f t="shared" si="18"/>
        <v>0</v>
      </c>
      <c r="AX55" s="397">
        <f t="shared" si="19"/>
        <v>0</v>
      </c>
      <c r="AY55" s="32"/>
      <c r="AZ55" s="32"/>
      <c r="BA55" s="423" t="str">
        <f t="shared" si="20"/>
        <v xml:space="preserve"> </v>
      </c>
    </row>
    <row r="56" spans="1:53" s="339" customFormat="1" ht="15" x14ac:dyDescent="0.2">
      <c r="A56" s="409"/>
      <c r="B56" s="409"/>
      <c r="C56" s="410">
        <f t="shared" si="21"/>
        <v>35</v>
      </c>
      <c r="D56" s="411"/>
      <c r="E56" s="411"/>
      <c r="F56" s="411"/>
      <c r="G56" s="410"/>
      <c r="H56" s="410"/>
      <c r="I56" s="413" t="str">
        <f t="shared" si="5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6"/>
        <v>-</v>
      </c>
      <c r="M56" s="415"/>
      <c r="N56" s="415"/>
      <c r="O56" s="160" t="str">
        <f t="shared" si="7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8"/>
        <v>OK</v>
      </c>
      <c r="AI56" s="22">
        <f t="shared" si="9"/>
        <v>0</v>
      </c>
      <c r="AJ56" s="22">
        <f t="shared" si="10"/>
        <v>0</v>
      </c>
      <c r="AK56" s="22">
        <f t="shared" si="11"/>
        <v>0</v>
      </c>
      <c r="AL56" s="22">
        <f t="shared" si="12"/>
        <v>0</v>
      </c>
      <c r="AM56" s="22">
        <f t="shared" si="13"/>
        <v>0</v>
      </c>
      <c r="AN56" s="22">
        <f t="shared" si="14"/>
        <v>0</v>
      </c>
      <c r="AO56" s="418" t="b">
        <f t="shared" si="15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16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17"/>
        <v>0</v>
      </c>
      <c r="AW56" s="67">
        <f t="shared" si="18"/>
        <v>0</v>
      </c>
      <c r="AX56" s="397">
        <f t="shared" si="19"/>
        <v>0</v>
      </c>
      <c r="AY56" s="32"/>
      <c r="AZ56" s="32"/>
      <c r="BA56" s="423" t="str">
        <f t="shared" si="20"/>
        <v xml:space="preserve"> </v>
      </c>
    </row>
    <row r="57" spans="1:53" s="339" customFormat="1" ht="15" x14ac:dyDescent="0.2">
      <c r="A57" s="409"/>
      <c r="B57" s="409"/>
      <c r="C57" s="410">
        <f t="shared" si="21"/>
        <v>36</v>
      </c>
      <c r="D57" s="411"/>
      <c r="E57" s="411"/>
      <c r="F57" s="411"/>
      <c r="G57" s="410"/>
      <c r="H57" s="410"/>
      <c r="I57" s="413" t="str">
        <f t="shared" si="5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6"/>
        <v>-</v>
      </c>
      <c r="M57" s="415"/>
      <c r="N57" s="415"/>
      <c r="O57" s="160" t="str">
        <f t="shared" si="7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8"/>
        <v>OK</v>
      </c>
      <c r="AI57" s="22">
        <f t="shared" si="9"/>
        <v>0</v>
      </c>
      <c r="AJ57" s="22">
        <f t="shared" si="10"/>
        <v>0</v>
      </c>
      <c r="AK57" s="22">
        <f t="shared" si="11"/>
        <v>0</v>
      </c>
      <c r="AL57" s="22">
        <f t="shared" si="12"/>
        <v>0</v>
      </c>
      <c r="AM57" s="22">
        <f t="shared" si="13"/>
        <v>0</v>
      </c>
      <c r="AN57" s="22">
        <f t="shared" si="14"/>
        <v>0</v>
      </c>
      <c r="AO57" s="418" t="b">
        <f t="shared" si="15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16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17"/>
        <v>0</v>
      </c>
      <c r="AW57" s="67">
        <f t="shared" si="18"/>
        <v>0</v>
      </c>
      <c r="AX57" s="397">
        <f t="shared" si="19"/>
        <v>0</v>
      </c>
      <c r="AY57" s="32"/>
      <c r="AZ57" s="32"/>
      <c r="BA57" s="423" t="str">
        <f t="shared" si="20"/>
        <v xml:space="preserve"> </v>
      </c>
    </row>
    <row r="58" spans="1:53" s="339" customFormat="1" ht="15" x14ac:dyDescent="0.2">
      <c r="A58" s="409"/>
      <c r="B58" s="409"/>
      <c r="C58" s="410">
        <f t="shared" si="21"/>
        <v>37</v>
      </c>
      <c r="D58" s="411"/>
      <c r="E58" s="411"/>
      <c r="F58" s="411"/>
      <c r="G58" s="410"/>
      <c r="H58" s="410"/>
      <c r="I58" s="413" t="str">
        <f t="shared" si="5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6"/>
        <v>-</v>
      </c>
      <c r="M58" s="415"/>
      <c r="N58" s="415"/>
      <c r="O58" s="160" t="str">
        <f t="shared" si="7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8"/>
        <v>OK</v>
      </c>
      <c r="AI58" s="22">
        <f t="shared" si="9"/>
        <v>0</v>
      </c>
      <c r="AJ58" s="22">
        <f t="shared" si="10"/>
        <v>0</v>
      </c>
      <c r="AK58" s="22">
        <f t="shared" si="11"/>
        <v>0</v>
      </c>
      <c r="AL58" s="22">
        <f t="shared" si="12"/>
        <v>0</v>
      </c>
      <c r="AM58" s="22">
        <f t="shared" si="13"/>
        <v>0</v>
      </c>
      <c r="AN58" s="22">
        <f t="shared" si="14"/>
        <v>0</v>
      </c>
      <c r="AO58" s="418" t="b">
        <f t="shared" si="15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16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17"/>
        <v>0</v>
      </c>
      <c r="AW58" s="67">
        <f t="shared" si="18"/>
        <v>0</v>
      </c>
      <c r="AX58" s="397">
        <f t="shared" si="19"/>
        <v>0</v>
      </c>
      <c r="AY58" s="32"/>
      <c r="AZ58" s="32"/>
      <c r="BA58" s="423" t="str">
        <f t="shared" si="20"/>
        <v xml:space="preserve"> </v>
      </c>
    </row>
    <row r="59" spans="1:53" s="339" customFormat="1" ht="15" x14ac:dyDescent="0.2">
      <c r="A59" s="409"/>
      <c r="B59" s="409"/>
      <c r="C59" s="410">
        <f t="shared" si="21"/>
        <v>38</v>
      </c>
      <c r="D59" s="411"/>
      <c r="E59" s="411"/>
      <c r="F59" s="411"/>
      <c r="G59" s="410"/>
      <c r="H59" s="410"/>
      <c r="I59" s="413" t="str">
        <f t="shared" si="5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6"/>
        <v>-</v>
      </c>
      <c r="M59" s="415"/>
      <c r="N59" s="415"/>
      <c r="O59" s="160" t="str">
        <f t="shared" si="7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8"/>
        <v>OK</v>
      </c>
      <c r="AI59" s="22">
        <f t="shared" si="9"/>
        <v>0</v>
      </c>
      <c r="AJ59" s="22">
        <f t="shared" si="10"/>
        <v>0</v>
      </c>
      <c r="AK59" s="22">
        <f t="shared" si="11"/>
        <v>0</v>
      </c>
      <c r="AL59" s="22">
        <f t="shared" si="12"/>
        <v>0</v>
      </c>
      <c r="AM59" s="22">
        <f t="shared" si="13"/>
        <v>0</v>
      </c>
      <c r="AN59" s="22">
        <f t="shared" si="14"/>
        <v>0</v>
      </c>
      <c r="AO59" s="418" t="b">
        <f t="shared" si="15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16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17"/>
        <v>0</v>
      </c>
      <c r="AW59" s="67">
        <f t="shared" si="18"/>
        <v>0</v>
      </c>
      <c r="AX59" s="397">
        <f t="shared" si="19"/>
        <v>0</v>
      </c>
      <c r="AY59" s="32"/>
      <c r="AZ59" s="32"/>
      <c r="BA59" s="423" t="str">
        <f t="shared" si="20"/>
        <v xml:space="preserve"> </v>
      </c>
    </row>
    <row r="60" spans="1:53" s="339" customFormat="1" ht="15" x14ac:dyDescent="0.2">
      <c r="A60" s="409"/>
      <c r="B60" s="409"/>
      <c r="C60" s="410">
        <f t="shared" si="21"/>
        <v>39</v>
      </c>
      <c r="D60" s="411"/>
      <c r="E60" s="411"/>
      <c r="F60" s="411"/>
      <c r="G60" s="410"/>
      <c r="H60" s="410"/>
      <c r="I60" s="413" t="str">
        <f t="shared" si="5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6"/>
        <v>-</v>
      </c>
      <c r="M60" s="415"/>
      <c r="N60" s="415"/>
      <c r="O60" s="160" t="str">
        <f t="shared" si="7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8"/>
        <v>OK</v>
      </c>
      <c r="AI60" s="22">
        <f t="shared" si="9"/>
        <v>0</v>
      </c>
      <c r="AJ60" s="22">
        <f t="shared" si="10"/>
        <v>0</v>
      </c>
      <c r="AK60" s="22">
        <f t="shared" si="11"/>
        <v>0</v>
      </c>
      <c r="AL60" s="22">
        <f t="shared" si="12"/>
        <v>0</v>
      </c>
      <c r="AM60" s="22">
        <f t="shared" si="13"/>
        <v>0</v>
      </c>
      <c r="AN60" s="22">
        <f t="shared" si="14"/>
        <v>0</v>
      </c>
      <c r="AO60" s="418" t="b">
        <f t="shared" si="15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16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17"/>
        <v>0</v>
      </c>
      <c r="AW60" s="67">
        <f t="shared" si="18"/>
        <v>0</v>
      </c>
      <c r="AX60" s="397">
        <f t="shared" si="19"/>
        <v>0</v>
      </c>
      <c r="AY60" s="32"/>
      <c r="AZ60" s="32"/>
      <c r="BA60" s="423" t="str">
        <f t="shared" si="20"/>
        <v xml:space="preserve"> </v>
      </c>
    </row>
    <row r="61" spans="1:53" s="339" customFormat="1" ht="15" x14ac:dyDescent="0.2">
      <c r="A61" s="409"/>
      <c r="B61" s="409"/>
      <c r="C61" s="410">
        <f t="shared" si="21"/>
        <v>40</v>
      </c>
      <c r="D61" s="411"/>
      <c r="E61" s="411"/>
      <c r="F61" s="411"/>
      <c r="G61" s="410"/>
      <c r="H61" s="410"/>
      <c r="I61" s="413" t="str">
        <f t="shared" si="5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6"/>
        <v>-</v>
      </c>
      <c r="M61" s="415"/>
      <c r="N61" s="415"/>
      <c r="O61" s="160" t="str">
        <f t="shared" si="7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8"/>
        <v>OK</v>
      </c>
      <c r="AI61" s="22">
        <f t="shared" si="9"/>
        <v>0</v>
      </c>
      <c r="AJ61" s="22">
        <f t="shared" si="10"/>
        <v>0</v>
      </c>
      <c r="AK61" s="22">
        <f t="shared" si="11"/>
        <v>0</v>
      </c>
      <c r="AL61" s="22">
        <f t="shared" si="12"/>
        <v>0</v>
      </c>
      <c r="AM61" s="22">
        <f t="shared" si="13"/>
        <v>0</v>
      </c>
      <c r="AN61" s="22">
        <f t="shared" si="14"/>
        <v>0</v>
      </c>
      <c r="AO61" s="418" t="b">
        <f t="shared" si="15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16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17"/>
        <v>0</v>
      </c>
      <c r="AW61" s="67">
        <f t="shared" si="18"/>
        <v>0</v>
      </c>
      <c r="AX61" s="397">
        <f t="shared" si="19"/>
        <v>0</v>
      </c>
      <c r="AY61" s="32"/>
      <c r="AZ61" s="32"/>
      <c r="BA61" s="423" t="str">
        <f t="shared" si="20"/>
        <v xml:space="preserve"> </v>
      </c>
    </row>
    <row r="62" spans="1:53" s="339" customFormat="1" ht="15" x14ac:dyDescent="0.2">
      <c r="A62" s="409"/>
      <c r="B62" s="409"/>
      <c r="C62" s="410">
        <f t="shared" si="21"/>
        <v>41</v>
      </c>
      <c r="D62" s="411"/>
      <c r="E62" s="411"/>
      <c r="F62" s="411"/>
      <c r="G62" s="410"/>
      <c r="H62" s="410"/>
      <c r="I62" s="413" t="str">
        <f t="shared" si="5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6"/>
        <v>-</v>
      </c>
      <c r="M62" s="415"/>
      <c r="N62" s="415"/>
      <c r="O62" s="160" t="str">
        <f t="shared" si="7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8"/>
        <v>OK</v>
      </c>
      <c r="AI62" s="22">
        <f t="shared" si="9"/>
        <v>0</v>
      </c>
      <c r="AJ62" s="22">
        <f t="shared" si="10"/>
        <v>0</v>
      </c>
      <c r="AK62" s="22">
        <f t="shared" si="11"/>
        <v>0</v>
      </c>
      <c r="AL62" s="22">
        <f t="shared" si="12"/>
        <v>0</v>
      </c>
      <c r="AM62" s="22">
        <f t="shared" si="13"/>
        <v>0</v>
      </c>
      <c r="AN62" s="22">
        <f t="shared" si="14"/>
        <v>0</v>
      </c>
      <c r="AO62" s="418" t="b">
        <f t="shared" si="15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16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17"/>
        <v>0</v>
      </c>
      <c r="AW62" s="67">
        <f t="shared" si="18"/>
        <v>0</v>
      </c>
      <c r="AX62" s="397">
        <f t="shared" si="19"/>
        <v>0</v>
      </c>
      <c r="AY62" s="32"/>
      <c r="AZ62" s="32"/>
      <c r="BA62" s="423" t="str">
        <f t="shared" si="20"/>
        <v xml:space="preserve"> </v>
      </c>
    </row>
    <row r="63" spans="1:53" s="339" customFormat="1" ht="15" x14ac:dyDescent="0.2">
      <c r="A63" s="409"/>
      <c r="B63" s="409"/>
      <c r="C63" s="410">
        <f t="shared" si="21"/>
        <v>42</v>
      </c>
      <c r="D63" s="411"/>
      <c r="E63" s="411"/>
      <c r="F63" s="411"/>
      <c r="G63" s="410"/>
      <c r="H63" s="410"/>
      <c r="I63" s="413" t="str">
        <f t="shared" si="5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6"/>
        <v>-</v>
      </c>
      <c r="M63" s="415"/>
      <c r="N63" s="415"/>
      <c r="O63" s="160" t="str">
        <f t="shared" si="7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8"/>
        <v>OK</v>
      </c>
      <c r="AI63" s="22">
        <f t="shared" si="9"/>
        <v>0</v>
      </c>
      <c r="AJ63" s="22">
        <f t="shared" si="10"/>
        <v>0</v>
      </c>
      <c r="AK63" s="22">
        <f t="shared" si="11"/>
        <v>0</v>
      </c>
      <c r="AL63" s="22">
        <f t="shared" si="12"/>
        <v>0</v>
      </c>
      <c r="AM63" s="22">
        <f t="shared" si="13"/>
        <v>0</v>
      </c>
      <c r="AN63" s="22">
        <f t="shared" si="14"/>
        <v>0</v>
      </c>
      <c r="AO63" s="418" t="b">
        <f t="shared" si="15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16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17"/>
        <v>0</v>
      </c>
      <c r="AW63" s="67">
        <f t="shared" si="18"/>
        <v>0</v>
      </c>
      <c r="AX63" s="397">
        <f t="shared" si="19"/>
        <v>0</v>
      </c>
      <c r="AY63" s="32"/>
      <c r="AZ63" s="32"/>
      <c r="BA63" s="423" t="str">
        <f t="shared" si="20"/>
        <v xml:space="preserve"> </v>
      </c>
    </row>
    <row r="64" spans="1:53" s="339" customFormat="1" ht="15" x14ac:dyDescent="0.2">
      <c r="A64" s="409"/>
      <c r="B64" s="409"/>
      <c r="C64" s="410">
        <f t="shared" si="21"/>
        <v>43</v>
      </c>
      <c r="D64" s="411"/>
      <c r="E64" s="411"/>
      <c r="F64" s="411"/>
      <c r="G64" s="410"/>
      <c r="H64" s="410"/>
      <c r="I64" s="413" t="str">
        <f t="shared" si="5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6"/>
        <v>-</v>
      </c>
      <c r="M64" s="415"/>
      <c r="N64" s="415"/>
      <c r="O64" s="160" t="str">
        <f t="shared" si="7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8"/>
        <v>OK</v>
      </c>
      <c r="AI64" s="22">
        <f t="shared" si="9"/>
        <v>0</v>
      </c>
      <c r="AJ64" s="22">
        <f t="shared" si="10"/>
        <v>0</v>
      </c>
      <c r="AK64" s="22">
        <f t="shared" si="11"/>
        <v>0</v>
      </c>
      <c r="AL64" s="22">
        <f t="shared" si="12"/>
        <v>0</v>
      </c>
      <c r="AM64" s="22">
        <f t="shared" si="13"/>
        <v>0</v>
      </c>
      <c r="AN64" s="22">
        <f t="shared" si="14"/>
        <v>0</v>
      </c>
      <c r="AO64" s="418" t="b">
        <f t="shared" si="15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16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17"/>
        <v>0</v>
      </c>
      <c r="AW64" s="67">
        <f t="shared" si="18"/>
        <v>0</v>
      </c>
      <c r="AX64" s="397">
        <f t="shared" si="19"/>
        <v>0</v>
      </c>
      <c r="AY64" s="32"/>
      <c r="AZ64" s="32"/>
      <c r="BA64" s="423" t="str">
        <f t="shared" si="20"/>
        <v xml:space="preserve"> </v>
      </c>
    </row>
    <row r="65" spans="1:53" s="339" customFormat="1" ht="15" x14ac:dyDescent="0.2">
      <c r="A65" s="409"/>
      <c r="B65" s="409"/>
      <c r="C65" s="410">
        <f t="shared" si="21"/>
        <v>44</v>
      </c>
      <c r="D65" s="411"/>
      <c r="E65" s="411"/>
      <c r="F65" s="411"/>
      <c r="G65" s="410"/>
      <c r="H65" s="410"/>
      <c r="I65" s="413" t="str">
        <f t="shared" si="5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6"/>
        <v>-</v>
      </c>
      <c r="M65" s="415"/>
      <c r="N65" s="415"/>
      <c r="O65" s="160" t="str">
        <f t="shared" si="7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8"/>
        <v>OK</v>
      </c>
      <c r="AI65" s="22">
        <f t="shared" si="9"/>
        <v>0</v>
      </c>
      <c r="AJ65" s="22">
        <f t="shared" si="10"/>
        <v>0</v>
      </c>
      <c r="AK65" s="22">
        <f t="shared" si="11"/>
        <v>0</v>
      </c>
      <c r="AL65" s="22">
        <f t="shared" si="12"/>
        <v>0</v>
      </c>
      <c r="AM65" s="22">
        <f t="shared" si="13"/>
        <v>0</v>
      </c>
      <c r="AN65" s="22">
        <f t="shared" si="14"/>
        <v>0</v>
      </c>
      <c r="AO65" s="418" t="b">
        <f t="shared" si="15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16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17"/>
        <v>0</v>
      </c>
      <c r="AW65" s="67">
        <f t="shared" si="18"/>
        <v>0</v>
      </c>
      <c r="AX65" s="397">
        <f t="shared" si="19"/>
        <v>0</v>
      </c>
      <c r="AY65" s="32"/>
      <c r="AZ65" s="32"/>
      <c r="BA65" s="423" t="str">
        <f t="shared" si="20"/>
        <v xml:space="preserve"> </v>
      </c>
    </row>
    <row r="66" spans="1:53" s="339" customFormat="1" ht="15" x14ac:dyDescent="0.2">
      <c r="A66" s="409"/>
      <c r="B66" s="409"/>
      <c r="C66" s="410">
        <f t="shared" si="21"/>
        <v>45</v>
      </c>
      <c r="D66" s="411"/>
      <c r="E66" s="411"/>
      <c r="F66" s="411"/>
      <c r="G66" s="410"/>
      <c r="H66" s="410"/>
      <c r="I66" s="413" t="str">
        <f t="shared" si="5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6"/>
        <v>-</v>
      </c>
      <c r="M66" s="415"/>
      <c r="N66" s="415"/>
      <c r="O66" s="160" t="str">
        <f t="shared" si="7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8"/>
        <v>OK</v>
      </c>
      <c r="AI66" s="22">
        <f t="shared" si="9"/>
        <v>0</v>
      </c>
      <c r="AJ66" s="22">
        <f t="shared" si="10"/>
        <v>0</v>
      </c>
      <c r="AK66" s="22">
        <f t="shared" si="11"/>
        <v>0</v>
      </c>
      <c r="AL66" s="22">
        <f t="shared" si="12"/>
        <v>0</v>
      </c>
      <c r="AM66" s="22">
        <f t="shared" si="13"/>
        <v>0</v>
      </c>
      <c r="AN66" s="22">
        <f t="shared" si="14"/>
        <v>0</v>
      </c>
      <c r="AO66" s="418" t="b">
        <f t="shared" si="15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16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17"/>
        <v>0</v>
      </c>
      <c r="AW66" s="67">
        <f t="shared" si="18"/>
        <v>0</v>
      </c>
      <c r="AX66" s="397">
        <f t="shared" si="19"/>
        <v>0</v>
      </c>
      <c r="AY66" s="32"/>
      <c r="AZ66" s="32"/>
      <c r="BA66" s="423" t="str">
        <f t="shared" si="20"/>
        <v xml:space="preserve"> </v>
      </c>
    </row>
    <row r="67" spans="1:53" s="339" customFormat="1" ht="15" x14ac:dyDescent="0.2">
      <c r="A67" s="409"/>
      <c r="B67" s="409"/>
      <c r="C67" s="410">
        <f t="shared" si="21"/>
        <v>46</v>
      </c>
      <c r="D67" s="411"/>
      <c r="E67" s="411"/>
      <c r="F67" s="411"/>
      <c r="G67" s="410"/>
      <c r="H67" s="410"/>
      <c r="I67" s="413" t="str">
        <f t="shared" si="5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6"/>
        <v>-</v>
      </c>
      <c r="M67" s="415"/>
      <c r="N67" s="415"/>
      <c r="O67" s="160" t="str">
        <f t="shared" si="7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8"/>
        <v>OK</v>
      </c>
      <c r="AI67" s="22">
        <f t="shared" si="9"/>
        <v>0</v>
      </c>
      <c r="AJ67" s="22">
        <f t="shared" si="10"/>
        <v>0</v>
      </c>
      <c r="AK67" s="22">
        <f t="shared" si="11"/>
        <v>0</v>
      </c>
      <c r="AL67" s="22">
        <f t="shared" si="12"/>
        <v>0</v>
      </c>
      <c r="AM67" s="22">
        <f t="shared" si="13"/>
        <v>0</v>
      </c>
      <c r="AN67" s="22">
        <f t="shared" si="14"/>
        <v>0</v>
      </c>
      <c r="AO67" s="418" t="b">
        <f t="shared" si="15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16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17"/>
        <v>0</v>
      </c>
      <c r="AW67" s="67">
        <f t="shared" si="18"/>
        <v>0</v>
      </c>
      <c r="AX67" s="397">
        <f t="shared" si="19"/>
        <v>0</v>
      </c>
      <c r="AY67" s="32"/>
      <c r="AZ67" s="32"/>
      <c r="BA67" s="423" t="str">
        <f t="shared" si="20"/>
        <v xml:space="preserve"> </v>
      </c>
    </row>
    <row r="68" spans="1:53" s="339" customFormat="1" ht="15" x14ac:dyDescent="0.2">
      <c r="A68" s="409"/>
      <c r="B68" s="409"/>
      <c r="C68" s="410">
        <f t="shared" si="21"/>
        <v>47</v>
      </c>
      <c r="D68" s="411"/>
      <c r="E68" s="411"/>
      <c r="F68" s="411"/>
      <c r="G68" s="410"/>
      <c r="H68" s="410"/>
      <c r="I68" s="413" t="str">
        <f t="shared" si="5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6"/>
        <v>-</v>
      </c>
      <c r="M68" s="415"/>
      <c r="N68" s="415"/>
      <c r="O68" s="160" t="str">
        <f t="shared" si="7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8"/>
        <v>OK</v>
      </c>
      <c r="AI68" s="22">
        <f t="shared" si="9"/>
        <v>0</v>
      </c>
      <c r="AJ68" s="22">
        <f t="shared" si="10"/>
        <v>0</v>
      </c>
      <c r="AK68" s="22">
        <f t="shared" si="11"/>
        <v>0</v>
      </c>
      <c r="AL68" s="22">
        <f t="shared" si="12"/>
        <v>0</v>
      </c>
      <c r="AM68" s="22">
        <f t="shared" si="13"/>
        <v>0</v>
      </c>
      <c r="AN68" s="22">
        <f t="shared" si="14"/>
        <v>0</v>
      </c>
      <c r="AO68" s="418" t="b">
        <f t="shared" si="15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16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17"/>
        <v>0</v>
      </c>
      <c r="AW68" s="67">
        <f t="shared" si="18"/>
        <v>0</v>
      </c>
      <c r="AX68" s="397">
        <f t="shared" si="19"/>
        <v>0</v>
      </c>
      <c r="AY68" s="32"/>
      <c r="AZ68" s="32"/>
      <c r="BA68" s="423" t="str">
        <f t="shared" si="20"/>
        <v xml:space="preserve"> </v>
      </c>
    </row>
    <row r="69" spans="1:53" s="339" customFormat="1" ht="15" x14ac:dyDescent="0.2">
      <c r="A69" s="409"/>
      <c r="B69" s="409"/>
      <c r="C69" s="410">
        <f t="shared" si="21"/>
        <v>48</v>
      </c>
      <c r="D69" s="411"/>
      <c r="E69" s="411"/>
      <c r="F69" s="411"/>
      <c r="G69" s="410"/>
      <c r="H69" s="410"/>
      <c r="I69" s="413" t="str">
        <f t="shared" si="5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6"/>
        <v>-</v>
      </c>
      <c r="M69" s="415"/>
      <c r="N69" s="415"/>
      <c r="O69" s="160" t="str">
        <f t="shared" si="7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8"/>
        <v>OK</v>
      </c>
      <c r="AI69" s="22">
        <f t="shared" si="9"/>
        <v>0</v>
      </c>
      <c r="AJ69" s="22">
        <f t="shared" si="10"/>
        <v>0</v>
      </c>
      <c r="AK69" s="22">
        <f t="shared" si="11"/>
        <v>0</v>
      </c>
      <c r="AL69" s="22">
        <f t="shared" si="12"/>
        <v>0</v>
      </c>
      <c r="AM69" s="22">
        <f t="shared" si="13"/>
        <v>0</v>
      </c>
      <c r="AN69" s="22">
        <f t="shared" si="14"/>
        <v>0</v>
      </c>
      <c r="AO69" s="418" t="b">
        <f t="shared" si="15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16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17"/>
        <v>0</v>
      </c>
      <c r="AW69" s="67">
        <f t="shared" si="18"/>
        <v>0</v>
      </c>
      <c r="AX69" s="397">
        <f t="shared" si="19"/>
        <v>0</v>
      </c>
      <c r="AY69" s="32"/>
      <c r="AZ69" s="32"/>
      <c r="BA69" s="423" t="str">
        <f t="shared" si="20"/>
        <v xml:space="preserve"> </v>
      </c>
    </row>
    <row r="70" spans="1:53" s="339" customFormat="1" ht="15" x14ac:dyDescent="0.2">
      <c r="A70" s="32"/>
      <c r="B70" s="32"/>
      <c r="C70" s="410">
        <f t="shared" si="21"/>
        <v>49</v>
      </c>
      <c r="D70" s="424"/>
      <c r="E70" s="424"/>
      <c r="F70" s="424"/>
      <c r="G70" s="410"/>
      <c r="H70" s="410"/>
      <c r="I70" s="413" t="str">
        <f t="shared" si="5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6"/>
        <v>-</v>
      </c>
      <c r="M70" s="415"/>
      <c r="N70" s="415"/>
      <c r="O70" s="160" t="str">
        <f t="shared" si="7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8"/>
        <v>OK</v>
      </c>
      <c r="AI70" s="22">
        <f t="shared" si="9"/>
        <v>0</v>
      </c>
      <c r="AJ70" s="22">
        <f t="shared" si="10"/>
        <v>0</v>
      </c>
      <c r="AK70" s="22">
        <f t="shared" si="11"/>
        <v>0</v>
      </c>
      <c r="AL70" s="22">
        <f t="shared" si="12"/>
        <v>0</v>
      </c>
      <c r="AM70" s="22">
        <f t="shared" si="13"/>
        <v>0</v>
      </c>
      <c r="AN70" s="22">
        <f t="shared" si="14"/>
        <v>0</v>
      </c>
      <c r="AO70" s="418" t="b">
        <f t="shared" si="15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16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17"/>
        <v>0</v>
      </c>
      <c r="AW70" s="67">
        <f t="shared" si="18"/>
        <v>0</v>
      </c>
      <c r="AX70" s="397">
        <f t="shared" si="19"/>
        <v>0</v>
      </c>
      <c r="AY70" s="32"/>
      <c r="AZ70" s="32"/>
      <c r="BA70" s="423" t="str">
        <f t="shared" si="20"/>
        <v xml:space="preserve"> </v>
      </c>
    </row>
    <row r="71" spans="1:53" s="339" customFormat="1" ht="15" x14ac:dyDescent="0.2">
      <c r="A71" s="32"/>
      <c r="B71" s="32"/>
      <c r="C71" s="410">
        <f t="shared" si="21"/>
        <v>50</v>
      </c>
      <c r="D71" s="424"/>
      <c r="E71" s="424"/>
      <c r="F71" s="424"/>
      <c r="G71" s="410"/>
      <c r="H71" s="410"/>
      <c r="I71" s="413" t="str">
        <f t="shared" si="5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6"/>
        <v>-</v>
      </c>
      <c r="M71" s="415"/>
      <c r="N71" s="415"/>
      <c r="O71" s="160" t="str">
        <f t="shared" si="7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8"/>
        <v>OK</v>
      </c>
      <c r="AI71" s="22">
        <f t="shared" si="9"/>
        <v>0</v>
      </c>
      <c r="AJ71" s="22">
        <f t="shared" si="10"/>
        <v>0</v>
      </c>
      <c r="AK71" s="22">
        <f t="shared" si="11"/>
        <v>0</v>
      </c>
      <c r="AL71" s="22">
        <f t="shared" si="12"/>
        <v>0</v>
      </c>
      <c r="AM71" s="22">
        <f t="shared" si="13"/>
        <v>0</v>
      </c>
      <c r="AN71" s="22">
        <f t="shared" si="14"/>
        <v>0</v>
      </c>
      <c r="AO71" s="418" t="b">
        <f t="shared" si="15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16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17"/>
        <v>0</v>
      </c>
      <c r="AW71" s="67">
        <f t="shared" si="18"/>
        <v>0</v>
      </c>
      <c r="AX71" s="397">
        <f t="shared" si="19"/>
        <v>0</v>
      </c>
      <c r="AY71" s="32"/>
      <c r="AZ71" s="32"/>
      <c r="BA71" s="423" t="str">
        <f t="shared" si="20"/>
        <v xml:space="preserve"> </v>
      </c>
    </row>
    <row r="72" spans="1:53" s="339" customFormat="1" ht="15" x14ac:dyDescent="0.2">
      <c r="A72" s="32"/>
      <c r="B72" s="32"/>
      <c r="C72" s="410">
        <f t="shared" si="21"/>
        <v>51</v>
      </c>
      <c r="D72" s="424"/>
      <c r="E72" s="424"/>
      <c r="F72" s="424"/>
      <c r="G72" s="410"/>
      <c r="H72" s="410"/>
      <c r="I72" s="413" t="str">
        <f t="shared" si="5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6"/>
        <v>-</v>
      </c>
      <c r="M72" s="415"/>
      <c r="N72" s="415"/>
      <c r="O72" s="160" t="str">
        <f t="shared" si="7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8"/>
        <v>OK</v>
      </c>
      <c r="AI72" s="22">
        <f t="shared" si="9"/>
        <v>0</v>
      </c>
      <c r="AJ72" s="22">
        <f t="shared" si="10"/>
        <v>0</v>
      </c>
      <c r="AK72" s="22">
        <f t="shared" si="11"/>
        <v>0</v>
      </c>
      <c r="AL72" s="22">
        <f t="shared" si="12"/>
        <v>0</v>
      </c>
      <c r="AM72" s="22">
        <f t="shared" si="13"/>
        <v>0</v>
      </c>
      <c r="AN72" s="22">
        <f t="shared" si="14"/>
        <v>0</v>
      </c>
      <c r="AO72" s="418" t="b">
        <f t="shared" si="15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16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17"/>
        <v>0</v>
      </c>
      <c r="AW72" s="67">
        <f t="shared" si="18"/>
        <v>0</v>
      </c>
      <c r="AX72" s="397">
        <f t="shared" si="19"/>
        <v>0</v>
      </c>
      <c r="AY72" s="32"/>
      <c r="AZ72" s="32"/>
      <c r="BA72" s="423" t="str">
        <f t="shared" si="20"/>
        <v xml:space="preserve"> </v>
      </c>
    </row>
    <row r="73" spans="1:53" s="339" customFormat="1" ht="15" x14ac:dyDescent="0.2">
      <c r="A73" s="32"/>
      <c r="B73" s="32"/>
      <c r="C73" s="410">
        <f t="shared" si="21"/>
        <v>52</v>
      </c>
      <c r="D73" s="424"/>
      <c r="E73" s="424"/>
      <c r="F73" s="424"/>
      <c r="G73" s="410"/>
      <c r="H73" s="410"/>
      <c r="I73" s="413" t="str">
        <f t="shared" si="5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6"/>
        <v>-</v>
      </c>
      <c r="M73" s="415"/>
      <c r="N73" s="415"/>
      <c r="O73" s="160" t="str">
        <f t="shared" si="7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8"/>
        <v>OK</v>
      </c>
      <c r="AI73" s="22">
        <f t="shared" si="9"/>
        <v>0</v>
      </c>
      <c r="AJ73" s="22">
        <f t="shared" si="10"/>
        <v>0</v>
      </c>
      <c r="AK73" s="22">
        <f t="shared" si="11"/>
        <v>0</v>
      </c>
      <c r="AL73" s="22">
        <f t="shared" si="12"/>
        <v>0</v>
      </c>
      <c r="AM73" s="22">
        <f t="shared" si="13"/>
        <v>0</v>
      </c>
      <c r="AN73" s="22">
        <f t="shared" si="14"/>
        <v>0</v>
      </c>
      <c r="AO73" s="418" t="b">
        <f t="shared" si="15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16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17"/>
        <v>0</v>
      </c>
      <c r="AW73" s="67">
        <f t="shared" si="18"/>
        <v>0</v>
      </c>
      <c r="AX73" s="397">
        <f t="shared" si="19"/>
        <v>0</v>
      </c>
      <c r="AY73" s="32"/>
      <c r="AZ73" s="32"/>
      <c r="BA73" s="423" t="str">
        <f t="shared" si="20"/>
        <v xml:space="preserve"> </v>
      </c>
    </row>
    <row r="74" spans="1:53" s="339" customFormat="1" ht="15" x14ac:dyDescent="0.2">
      <c r="A74" s="32"/>
      <c r="B74" s="32"/>
      <c r="C74" s="410">
        <f t="shared" si="21"/>
        <v>53</v>
      </c>
      <c r="D74" s="424"/>
      <c r="E74" s="424"/>
      <c r="F74" s="424"/>
      <c r="G74" s="410"/>
      <c r="H74" s="410"/>
      <c r="I74" s="413" t="str">
        <f t="shared" si="5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6"/>
        <v>-</v>
      </c>
      <c r="M74" s="415"/>
      <c r="N74" s="415"/>
      <c r="O74" s="160" t="str">
        <f t="shared" si="7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8"/>
        <v>OK</v>
      </c>
      <c r="AI74" s="22">
        <f t="shared" si="9"/>
        <v>0</v>
      </c>
      <c r="AJ74" s="22">
        <f t="shared" si="10"/>
        <v>0</v>
      </c>
      <c r="AK74" s="22">
        <f t="shared" si="11"/>
        <v>0</v>
      </c>
      <c r="AL74" s="22">
        <f t="shared" si="12"/>
        <v>0</v>
      </c>
      <c r="AM74" s="22">
        <f t="shared" si="13"/>
        <v>0</v>
      </c>
      <c r="AN74" s="22">
        <f t="shared" si="14"/>
        <v>0</v>
      </c>
      <c r="AO74" s="418" t="b">
        <f t="shared" si="15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16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17"/>
        <v>0</v>
      </c>
      <c r="AW74" s="67">
        <f t="shared" si="18"/>
        <v>0</v>
      </c>
      <c r="AX74" s="397">
        <f t="shared" si="19"/>
        <v>0</v>
      </c>
      <c r="AY74" s="32"/>
      <c r="AZ74" s="32"/>
      <c r="BA74" s="423" t="str">
        <f t="shared" si="20"/>
        <v xml:space="preserve"> </v>
      </c>
    </row>
    <row r="75" spans="1:53" s="339" customFormat="1" ht="15" x14ac:dyDescent="0.2">
      <c r="A75" s="32"/>
      <c r="B75" s="32"/>
      <c r="C75" s="410">
        <f t="shared" si="21"/>
        <v>54</v>
      </c>
      <c r="D75" s="424"/>
      <c r="E75" s="424"/>
      <c r="F75" s="424"/>
      <c r="G75" s="410"/>
      <c r="H75" s="410"/>
      <c r="I75" s="413" t="str">
        <f t="shared" si="5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6"/>
        <v>-</v>
      </c>
      <c r="M75" s="415"/>
      <c r="N75" s="415"/>
      <c r="O75" s="160" t="str">
        <f t="shared" si="7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8"/>
        <v>OK</v>
      </c>
      <c r="AI75" s="22">
        <f t="shared" si="9"/>
        <v>0</v>
      </c>
      <c r="AJ75" s="22">
        <f t="shared" si="10"/>
        <v>0</v>
      </c>
      <c r="AK75" s="22">
        <f t="shared" si="11"/>
        <v>0</v>
      </c>
      <c r="AL75" s="22">
        <f t="shared" si="12"/>
        <v>0</v>
      </c>
      <c r="AM75" s="22">
        <f t="shared" si="13"/>
        <v>0</v>
      </c>
      <c r="AN75" s="22">
        <f t="shared" si="14"/>
        <v>0</v>
      </c>
      <c r="AO75" s="418" t="b">
        <f t="shared" si="15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16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17"/>
        <v>0</v>
      </c>
      <c r="AW75" s="67">
        <f t="shared" si="18"/>
        <v>0</v>
      </c>
      <c r="AX75" s="397">
        <f t="shared" si="19"/>
        <v>0</v>
      </c>
      <c r="AY75" s="32"/>
      <c r="AZ75" s="32"/>
      <c r="BA75" s="423" t="str">
        <f t="shared" si="20"/>
        <v xml:space="preserve"> </v>
      </c>
    </row>
    <row r="76" spans="1:53" s="339" customFormat="1" ht="15" x14ac:dyDescent="0.2">
      <c r="A76" s="32"/>
      <c r="B76" s="32"/>
      <c r="C76" s="410">
        <f t="shared" si="21"/>
        <v>55</v>
      </c>
      <c r="D76" s="424"/>
      <c r="E76" s="424"/>
      <c r="F76" s="424"/>
      <c r="G76" s="410"/>
      <c r="H76" s="410"/>
      <c r="I76" s="413" t="str">
        <f t="shared" si="5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6"/>
        <v>-</v>
      </c>
      <c r="M76" s="415"/>
      <c r="N76" s="415"/>
      <c r="O76" s="160" t="str">
        <f t="shared" si="7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8"/>
        <v>OK</v>
      </c>
      <c r="AI76" s="22">
        <f t="shared" si="9"/>
        <v>0</v>
      </c>
      <c r="AJ76" s="22">
        <f t="shared" si="10"/>
        <v>0</v>
      </c>
      <c r="AK76" s="22">
        <f t="shared" si="11"/>
        <v>0</v>
      </c>
      <c r="AL76" s="22">
        <f t="shared" si="12"/>
        <v>0</v>
      </c>
      <c r="AM76" s="22">
        <f t="shared" si="13"/>
        <v>0</v>
      </c>
      <c r="AN76" s="22">
        <f t="shared" si="14"/>
        <v>0</v>
      </c>
      <c r="AO76" s="418" t="b">
        <f t="shared" si="15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16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17"/>
        <v>0</v>
      </c>
      <c r="AW76" s="67">
        <f t="shared" si="18"/>
        <v>0</v>
      </c>
      <c r="AX76" s="397">
        <f t="shared" si="19"/>
        <v>0</v>
      </c>
      <c r="AY76" s="32"/>
      <c r="AZ76" s="32"/>
      <c r="BA76" s="423" t="str">
        <f t="shared" si="20"/>
        <v xml:space="preserve"> </v>
      </c>
    </row>
    <row r="77" spans="1:53" s="339" customFormat="1" ht="15" x14ac:dyDescent="0.2">
      <c r="A77" s="32"/>
      <c r="B77" s="32"/>
      <c r="C77" s="410">
        <f t="shared" si="21"/>
        <v>56</v>
      </c>
      <c r="D77" s="424"/>
      <c r="E77" s="424"/>
      <c r="F77" s="424"/>
      <c r="G77" s="410"/>
      <c r="H77" s="410"/>
      <c r="I77" s="413" t="str">
        <f t="shared" si="5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6"/>
        <v>-</v>
      </c>
      <c r="M77" s="415"/>
      <c r="N77" s="415"/>
      <c r="O77" s="160" t="str">
        <f t="shared" si="7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8"/>
        <v>OK</v>
      </c>
      <c r="AI77" s="22">
        <f t="shared" si="9"/>
        <v>0</v>
      </c>
      <c r="AJ77" s="22">
        <f t="shared" si="10"/>
        <v>0</v>
      </c>
      <c r="AK77" s="22">
        <f t="shared" si="11"/>
        <v>0</v>
      </c>
      <c r="AL77" s="22">
        <f t="shared" si="12"/>
        <v>0</v>
      </c>
      <c r="AM77" s="22">
        <f t="shared" si="13"/>
        <v>0</v>
      </c>
      <c r="AN77" s="22">
        <f t="shared" si="14"/>
        <v>0</v>
      </c>
      <c r="AO77" s="418" t="b">
        <f t="shared" si="15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16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17"/>
        <v>0</v>
      </c>
      <c r="AW77" s="67">
        <f t="shared" si="18"/>
        <v>0</v>
      </c>
      <c r="AX77" s="397">
        <f t="shared" si="19"/>
        <v>0</v>
      </c>
      <c r="AY77" s="32"/>
      <c r="AZ77" s="32"/>
      <c r="BA77" s="423" t="str">
        <f t="shared" si="20"/>
        <v xml:space="preserve"> </v>
      </c>
    </row>
    <row r="78" spans="1:53" s="339" customFormat="1" ht="15" x14ac:dyDescent="0.2">
      <c r="A78" s="32"/>
      <c r="B78" s="32"/>
      <c r="C78" s="410">
        <f t="shared" si="21"/>
        <v>57</v>
      </c>
      <c r="D78" s="424"/>
      <c r="E78" s="424"/>
      <c r="F78" s="424"/>
      <c r="G78" s="410"/>
      <c r="H78" s="410"/>
      <c r="I78" s="413" t="str">
        <f t="shared" si="5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6"/>
        <v>-</v>
      </c>
      <c r="M78" s="415"/>
      <c r="N78" s="415"/>
      <c r="O78" s="160" t="str">
        <f t="shared" si="7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8"/>
        <v>OK</v>
      </c>
      <c r="AI78" s="22">
        <f t="shared" si="9"/>
        <v>0</v>
      </c>
      <c r="AJ78" s="22">
        <f t="shared" si="10"/>
        <v>0</v>
      </c>
      <c r="AK78" s="22">
        <f t="shared" si="11"/>
        <v>0</v>
      </c>
      <c r="AL78" s="22">
        <f t="shared" si="12"/>
        <v>0</v>
      </c>
      <c r="AM78" s="22">
        <f t="shared" si="13"/>
        <v>0</v>
      </c>
      <c r="AN78" s="22">
        <f t="shared" si="14"/>
        <v>0</v>
      </c>
      <c r="AO78" s="418" t="b">
        <f t="shared" si="15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16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17"/>
        <v>0</v>
      </c>
      <c r="AW78" s="67">
        <f t="shared" si="18"/>
        <v>0</v>
      </c>
      <c r="AX78" s="397">
        <f t="shared" si="19"/>
        <v>0</v>
      </c>
      <c r="AY78" s="32"/>
      <c r="AZ78" s="32"/>
      <c r="BA78" s="423" t="str">
        <f t="shared" si="20"/>
        <v xml:space="preserve"> </v>
      </c>
    </row>
    <row r="79" spans="1:53" s="339" customFormat="1" ht="15" x14ac:dyDescent="0.2">
      <c r="A79" s="32"/>
      <c r="B79" s="32"/>
      <c r="C79" s="410">
        <f t="shared" si="21"/>
        <v>58</v>
      </c>
      <c r="D79" s="424"/>
      <c r="E79" s="424"/>
      <c r="F79" s="424"/>
      <c r="G79" s="410"/>
      <c r="H79" s="410"/>
      <c r="I79" s="413" t="str">
        <f t="shared" si="5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6"/>
        <v>-</v>
      </c>
      <c r="M79" s="415"/>
      <c r="N79" s="415"/>
      <c r="O79" s="160" t="str">
        <f t="shared" si="7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8"/>
        <v>OK</v>
      </c>
      <c r="AI79" s="22">
        <f t="shared" si="9"/>
        <v>0</v>
      </c>
      <c r="AJ79" s="22">
        <f t="shared" si="10"/>
        <v>0</v>
      </c>
      <c r="AK79" s="22">
        <f t="shared" si="11"/>
        <v>0</v>
      </c>
      <c r="AL79" s="22">
        <f t="shared" si="12"/>
        <v>0</v>
      </c>
      <c r="AM79" s="22">
        <f t="shared" si="13"/>
        <v>0</v>
      </c>
      <c r="AN79" s="22">
        <f t="shared" si="14"/>
        <v>0</v>
      </c>
      <c r="AO79" s="418" t="b">
        <f t="shared" si="15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16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17"/>
        <v>0</v>
      </c>
      <c r="AW79" s="67">
        <f t="shared" si="18"/>
        <v>0</v>
      </c>
      <c r="AX79" s="397">
        <f t="shared" si="19"/>
        <v>0</v>
      </c>
      <c r="AY79" s="32"/>
      <c r="AZ79" s="32"/>
      <c r="BA79" s="423" t="str">
        <f t="shared" si="20"/>
        <v xml:space="preserve"> </v>
      </c>
    </row>
    <row r="80" spans="1:53" s="339" customFormat="1" ht="15" x14ac:dyDescent="0.2">
      <c r="A80" s="32"/>
      <c r="B80" s="32"/>
      <c r="C80" s="410">
        <f t="shared" si="21"/>
        <v>59</v>
      </c>
      <c r="D80" s="424"/>
      <c r="E80" s="424"/>
      <c r="F80" s="424"/>
      <c r="G80" s="410"/>
      <c r="H80" s="410"/>
      <c r="I80" s="413" t="str">
        <f t="shared" si="5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6"/>
        <v>-</v>
      </c>
      <c r="M80" s="415"/>
      <c r="N80" s="415"/>
      <c r="O80" s="160" t="str">
        <f t="shared" si="7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8"/>
        <v>OK</v>
      </c>
      <c r="AI80" s="22">
        <f t="shared" si="9"/>
        <v>0</v>
      </c>
      <c r="AJ80" s="22">
        <f t="shared" si="10"/>
        <v>0</v>
      </c>
      <c r="AK80" s="22">
        <f t="shared" si="11"/>
        <v>0</v>
      </c>
      <c r="AL80" s="22">
        <f t="shared" si="12"/>
        <v>0</v>
      </c>
      <c r="AM80" s="22">
        <f t="shared" si="13"/>
        <v>0</v>
      </c>
      <c r="AN80" s="22">
        <f t="shared" si="14"/>
        <v>0</v>
      </c>
      <c r="AO80" s="418" t="b">
        <f t="shared" si="15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16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17"/>
        <v>0</v>
      </c>
      <c r="AW80" s="67">
        <f t="shared" si="18"/>
        <v>0</v>
      </c>
      <c r="AX80" s="397">
        <f t="shared" si="19"/>
        <v>0</v>
      </c>
      <c r="AY80" s="32"/>
      <c r="AZ80" s="32"/>
      <c r="BA80" s="423" t="str">
        <f t="shared" si="20"/>
        <v xml:space="preserve"> </v>
      </c>
    </row>
    <row r="81" spans="1:53" s="339" customFormat="1" ht="15" x14ac:dyDescent="0.2">
      <c r="A81" s="32"/>
      <c r="B81" s="32"/>
      <c r="C81" s="410">
        <f t="shared" si="21"/>
        <v>60</v>
      </c>
      <c r="D81" s="424"/>
      <c r="E81" s="424"/>
      <c r="F81" s="424"/>
      <c r="G81" s="410"/>
      <c r="H81" s="410"/>
      <c r="I81" s="413" t="str">
        <f t="shared" si="5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6"/>
        <v>-</v>
      </c>
      <c r="M81" s="415"/>
      <c r="N81" s="415"/>
      <c r="O81" s="160" t="str">
        <f t="shared" si="7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8"/>
        <v>OK</v>
      </c>
      <c r="AI81" s="22">
        <f t="shared" si="9"/>
        <v>0</v>
      </c>
      <c r="AJ81" s="22">
        <f t="shared" si="10"/>
        <v>0</v>
      </c>
      <c r="AK81" s="22">
        <f t="shared" si="11"/>
        <v>0</v>
      </c>
      <c r="AL81" s="22">
        <f t="shared" si="12"/>
        <v>0</v>
      </c>
      <c r="AM81" s="22">
        <f t="shared" si="13"/>
        <v>0</v>
      </c>
      <c r="AN81" s="22">
        <f t="shared" si="14"/>
        <v>0</v>
      </c>
      <c r="AO81" s="418" t="b">
        <f t="shared" si="15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16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17"/>
        <v>0</v>
      </c>
      <c r="AW81" s="67">
        <f t="shared" si="18"/>
        <v>0</v>
      </c>
      <c r="AX81" s="397">
        <f t="shared" si="19"/>
        <v>0</v>
      </c>
      <c r="AY81" s="32"/>
      <c r="AZ81" s="32"/>
      <c r="BA81" s="423" t="str">
        <f t="shared" si="20"/>
        <v xml:space="preserve"> </v>
      </c>
    </row>
    <row r="82" spans="1:53" s="339" customFormat="1" ht="15" x14ac:dyDescent="0.2">
      <c r="A82" s="32"/>
      <c r="B82" s="32"/>
      <c r="C82" s="410">
        <f t="shared" si="21"/>
        <v>61</v>
      </c>
      <c r="D82" s="424"/>
      <c r="E82" s="424"/>
      <c r="F82" s="424"/>
      <c r="G82" s="410"/>
      <c r="H82" s="410"/>
      <c r="I82" s="413" t="str">
        <f t="shared" si="5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6"/>
        <v>-</v>
      </c>
      <c r="M82" s="415"/>
      <c r="N82" s="415"/>
      <c r="O82" s="160" t="str">
        <f t="shared" si="7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8"/>
        <v>OK</v>
      </c>
      <c r="AI82" s="22">
        <f t="shared" si="9"/>
        <v>0</v>
      </c>
      <c r="AJ82" s="22">
        <f t="shared" si="10"/>
        <v>0</v>
      </c>
      <c r="AK82" s="22">
        <f t="shared" si="11"/>
        <v>0</v>
      </c>
      <c r="AL82" s="22">
        <f t="shared" si="12"/>
        <v>0</v>
      </c>
      <c r="AM82" s="22">
        <f t="shared" si="13"/>
        <v>0</v>
      </c>
      <c r="AN82" s="22">
        <f t="shared" si="14"/>
        <v>0</v>
      </c>
      <c r="AO82" s="418" t="b">
        <f t="shared" si="15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16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17"/>
        <v>0</v>
      </c>
      <c r="AW82" s="67">
        <f t="shared" si="18"/>
        <v>0</v>
      </c>
      <c r="AX82" s="397">
        <f t="shared" si="19"/>
        <v>0</v>
      </c>
      <c r="AY82" s="32"/>
      <c r="AZ82" s="32"/>
      <c r="BA82" s="423" t="str">
        <f t="shared" si="20"/>
        <v xml:space="preserve"> </v>
      </c>
    </row>
    <row r="83" spans="1:53" s="339" customFormat="1" ht="15" x14ac:dyDescent="0.2">
      <c r="A83" s="32"/>
      <c r="B83" s="32"/>
      <c r="C83" s="410">
        <f t="shared" si="21"/>
        <v>62</v>
      </c>
      <c r="D83" s="424"/>
      <c r="E83" s="424"/>
      <c r="F83" s="424"/>
      <c r="G83" s="410"/>
      <c r="H83" s="410"/>
      <c r="I83" s="413" t="str">
        <f t="shared" si="5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6"/>
        <v>-</v>
      </c>
      <c r="M83" s="415"/>
      <c r="N83" s="415"/>
      <c r="O83" s="160" t="str">
        <f t="shared" si="7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8"/>
        <v>OK</v>
      </c>
      <c r="AI83" s="22">
        <f t="shared" si="9"/>
        <v>0</v>
      </c>
      <c r="AJ83" s="22">
        <f t="shared" si="10"/>
        <v>0</v>
      </c>
      <c r="AK83" s="22">
        <f t="shared" si="11"/>
        <v>0</v>
      </c>
      <c r="AL83" s="22">
        <f t="shared" si="12"/>
        <v>0</v>
      </c>
      <c r="AM83" s="22">
        <f t="shared" si="13"/>
        <v>0</v>
      </c>
      <c r="AN83" s="22">
        <f t="shared" si="14"/>
        <v>0</v>
      </c>
      <c r="AO83" s="418" t="b">
        <f t="shared" si="15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16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17"/>
        <v>0</v>
      </c>
      <c r="AW83" s="67">
        <f t="shared" si="18"/>
        <v>0</v>
      </c>
      <c r="AX83" s="397">
        <f t="shared" si="19"/>
        <v>0</v>
      </c>
      <c r="AY83" s="32"/>
      <c r="AZ83" s="32"/>
      <c r="BA83" s="423" t="str">
        <f t="shared" si="20"/>
        <v xml:space="preserve"> </v>
      </c>
    </row>
    <row r="84" spans="1:53" s="339" customFormat="1" ht="15" x14ac:dyDescent="0.2">
      <c r="A84" s="32"/>
      <c r="B84" s="32"/>
      <c r="C84" s="410">
        <f t="shared" si="21"/>
        <v>63</v>
      </c>
      <c r="D84" s="424"/>
      <c r="E84" s="424"/>
      <c r="F84" s="424"/>
      <c r="G84" s="410"/>
      <c r="H84" s="410"/>
      <c r="I84" s="413" t="str">
        <f t="shared" si="5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6"/>
        <v>-</v>
      </c>
      <c r="M84" s="415"/>
      <c r="N84" s="415"/>
      <c r="O84" s="160" t="str">
        <f t="shared" si="7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8"/>
        <v>OK</v>
      </c>
      <c r="AI84" s="22">
        <f t="shared" si="9"/>
        <v>0</v>
      </c>
      <c r="AJ84" s="22">
        <f t="shared" si="10"/>
        <v>0</v>
      </c>
      <c r="AK84" s="22">
        <f t="shared" si="11"/>
        <v>0</v>
      </c>
      <c r="AL84" s="22">
        <f t="shared" si="12"/>
        <v>0</v>
      </c>
      <c r="AM84" s="22">
        <f t="shared" si="13"/>
        <v>0</v>
      </c>
      <c r="AN84" s="22">
        <f t="shared" si="14"/>
        <v>0</v>
      </c>
      <c r="AO84" s="418" t="b">
        <f t="shared" si="15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16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17"/>
        <v>0</v>
      </c>
      <c r="AW84" s="67">
        <f t="shared" si="18"/>
        <v>0</v>
      </c>
      <c r="AX84" s="397">
        <f t="shared" si="19"/>
        <v>0</v>
      </c>
      <c r="AY84" s="32"/>
      <c r="AZ84" s="32"/>
      <c r="BA84" s="423" t="str">
        <f t="shared" si="20"/>
        <v xml:space="preserve"> </v>
      </c>
    </row>
    <row r="85" spans="1:53" s="339" customFormat="1" ht="15" x14ac:dyDescent="0.2">
      <c r="A85" s="32"/>
      <c r="B85" s="32"/>
      <c r="C85" s="410">
        <f t="shared" si="21"/>
        <v>64</v>
      </c>
      <c r="D85" s="424"/>
      <c r="E85" s="424"/>
      <c r="F85" s="424"/>
      <c r="G85" s="410"/>
      <c r="H85" s="410"/>
      <c r="I85" s="413" t="str">
        <f t="shared" si="5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6"/>
        <v>-</v>
      </c>
      <c r="M85" s="425"/>
      <c r="N85" s="425"/>
      <c r="O85" s="160" t="str">
        <f t="shared" si="7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8"/>
        <v>OK</v>
      </c>
      <c r="AI85" s="22">
        <f t="shared" si="9"/>
        <v>0</v>
      </c>
      <c r="AJ85" s="22">
        <f t="shared" si="10"/>
        <v>0</v>
      </c>
      <c r="AK85" s="22">
        <f t="shared" si="11"/>
        <v>0</v>
      </c>
      <c r="AL85" s="22">
        <f t="shared" si="12"/>
        <v>0</v>
      </c>
      <c r="AM85" s="22">
        <f t="shared" si="13"/>
        <v>0</v>
      </c>
      <c r="AN85" s="22">
        <f t="shared" si="14"/>
        <v>0</v>
      </c>
      <c r="AO85" s="418" t="b">
        <f t="shared" si="15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16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17"/>
        <v>0</v>
      </c>
      <c r="AW85" s="67">
        <f t="shared" si="18"/>
        <v>0</v>
      </c>
      <c r="AX85" s="397">
        <f t="shared" si="19"/>
        <v>0</v>
      </c>
      <c r="AY85" s="32"/>
      <c r="AZ85" s="32"/>
      <c r="BA85" s="423" t="str">
        <f t="shared" si="20"/>
        <v xml:space="preserve"> </v>
      </c>
    </row>
    <row r="86" spans="1:53" s="339" customFormat="1" ht="15" x14ac:dyDescent="0.2">
      <c r="A86" s="32"/>
      <c r="B86" s="32"/>
      <c r="C86" s="410">
        <f t="shared" si="21"/>
        <v>65</v>
      </c>
      <c r="D86" s="424"/>
      <c r="E86" s="424"/>
      <c r="F86" s="424"/>
      <c r="G86" s="410"/>
      <c r="H86" s="410"/>
      <c r="I86" s="413" t="str">
        <f t="shared" si="5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6"/>
        <v>-</v>
      </c>
      <c r="M86" s="425"/>
      <c r="N86" s="425"/>
      <c r="O86" s="160" t="str">
        <f t="shared" si="7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8"/>
        <v>OK</v>
      </c>
      <c r="AI86" s="22">
        <f t="shared" si="9"/>
        <v>0</v>
      </c>
      <c r="AJ86" s="22">
        <f t="shared" si="10"/>
        <v>0</v>
      </c>
      <c r="AK86" s="22">
        <f t="shared" si="11"/>
        <v>0</v>
      </c>
      <c r="AL86" s="22">
        <f t="shared" si="12"/>
        <v>0</v>
      </c>
      <c r="AM86" s="22">
        <f t="shared" si="13"/>
        <v>0</v>
      </c>
      <c r="AN86" s="22">
        <f t="shared" si="14"/>
        <v>0</v>
      </c>
      <c r="AO86" s="418" t="b">
        <f t="shared" si="15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16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17"/>
        <v>0</v>
      </c>
      <c r="AW86" s="67">
        <f t="shared" si="18"/>
        <v>0</v>
      </c>
      <c r="AX86" s="397">
        <f t="shared" si="19"/>
        <v>0</v>
      </c>
      <c r="AY86" s="32"/>
      <c r="AZ86" s="32"/>
      <c r="BA86" s="423" t="str">
        <f t="shared" si="20"/>
        <v xml:space="preserve"> </v>
      </c>
    </row>
    <row r="87" spans="1:53" s="339" customFormat="1" ht="15" x14ac:dyDescent="0.2">
      <c r="A87" s="32"/>
      <c r="B87" s="32"/>
      <c r="C87" s="410">
        <f t="shared" si="21"/>
        <v>66</v>
      </c>
      <c r="D87" s="424"/>
      <c r="E87" s="424"/>
      <c r="F87" s="424"/>
      <c r="G87" s="410"/>
      <c r="H87" s="410"/>
      <c r="I87" s="413" t="str">
        <f t="shared" si="5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6"/>
        <v>-</v>
      </c>
      <c r="M87" s="425"/>
      <c r="N87" s="425"/>
      <c r="O87" s="160" t="str">
        <f t="shared" si="7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8"/>
        <v>OK</v>
      </c>
      <c r="AI87" s="22">
        <f t="shared" si="9"/>
        <v>0</v>
      </c>
      <c r="AJ87" s="22">
        <f t="shared" si="10"/>
        <v>0</v>
      </c>
      <c r="AK87" s="22">
        <f t="shared" si="11"/>
        <v>0</v>
      </c>
      <c r="AL87" s="22">
        <f t="shared" si="12"/>
        <v>0</v>
      </c>
      <c r="AM87" s="22">
        <f t="shared" si="13"/>
        <v>0</v>
      </c>
      <c r="AN87" s="22">
        <f t="shared" si="14"/>
        <v>0</v>
      </c>
      <c r="AO87" s="418" t="b">
        <f t="shared" si="15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16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17"/>
        <v>0</v>
      </c>
      <c r="AW87" s="67">
        <f t="shared" si="18"/>
        <v>0</v>
      </c>
      <c r="AX87" s="397">
        <f t="shared" si="19"/>
        <v>0</v>
      </c>
      <c r="AY87" s="32"/>
      <c r="AZ87" s="32"/>
      <c r="BA87" s="423" t="str">
        <f t="shared" si="20"/>
        <v xml:space="preserve"> </v>
      </c>
    </row>
    <row r="88" spans="1:53" s="339" customFormat="1" ht="15" x14ac:dyDescent="0.2">
      <c r="A88" s="32"/>
      <c r="B88" s="32"/>
      <c r="C88" s="410">
        <f t="shared" ref="C88:C151" si="22">C87+1</f>
        <v>67</v>
      </c>
      <c r="D88" s="424"/>
      <c r="E88" s="424"/>
      <c r="F88" s="424"/>
      <c r="G88" s="410"/>
      <c r="H88" s="410"/>
      <c r="I88" s="413" t="str">
        <f t="shared" si="5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6"/>
        <v>-</v>
      </c>
      <c r="M88" s="425"/>
      <c r="N88" s="425"/>
      <c r="O88" s="160" t="str">
        <f t="shared" si="7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8"/>
        <v>OK</v>
      </c>
      <c r="AI88" s="22">
        <f t="shared" si="9"/>
        <v>0</v>
      </c>
      <c r="AJ88" s="22">
        <f t="shared" si="10"/>
        <v>0</v>
      </c>
      <c r="AK88" s="22">
        <f t="shared" si="11"/>
        <v>0</v>
      </c>
      <c r="AL88" s="22">
        <f t="shared" si="12"/>
        <v>0</v>
      </c>
      <c r="AM88" s="22">
        <f t="shared" si="13"/>
        <v>0</v>
      </c>
      <c r="AN88" s="22">
        <f t="shared" si="14"/>
        <v>0</v>
      </c>
      <c r="AO88" s="418" t="b">
        <f t="shared" si="15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16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17"/>
        <v>0</v>
      </c>
      <c r="AW88" s="67">
        <f t="shared" si="18"/>
        <v>0</v>
      </c>
      <c r="AX88" s="397">
        <f t="shared" si="19"/>
        <v>0</v>
      </c>
      <c r="AY88" s="32"/>
      <c r="AZ88" s="32"/>
      <c r="BA88" s="423" t="str">
        <f t="shared" si="20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5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6"/>
        <v>-</v>
      </c>
      <c r="M89" s="425"/>
      <c r="N89" s="425"/>
      <c r="O89" s="160" t="str">
        <f t="shared" si="7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8"/>
        <v>OK</v>
      </c>
      <c r="AI89" s="22">
        <f t="shared" si="9"/>
        <v>0</v>
      </c>
      <c r="AJ89" s="22">
        <f t="shared" si="10"/>
        <v>0</v>
      </c>
      <c r="AK89" s="22">
        <f t="shared" si="11"/>
        <v>0</v>
      </c>
      <c r="AL89" s="22">
        <f t="shared" si="12"/>
        <v>0</v>
      </c>
      <c r="AM89" s="22">
        <f t="shared" si="13"/>
        <v>0</v>
      </c>
      <c r="AN89" s="22">
        <f t="shared" si="14"/>
        <v>0</v>
      </c>
      <c r="AO89" s="418" t="b">
        <f t="shared" si="15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16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17"/>
        <v>0</v>
      </c>
      <c r="AW89" s="67">
        <f t="shared" si="18"/>
        <v>0</v>
      </c>
      <c r="AX89" s="397">
        <f t="shared" si="19"/>
        <v>0</v>
      </c>
      <c r="AY89" s="32"/>
      <c r="AZ89" s="32"/>
      <c r="BA89" s="423" t="str">
        <f t="shared" si="20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5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6"/>
        <v>-</v>
      </c>
      <c r="M90" s="425"/>
      <c r="N90" s="425"/>
      <c r="O90" s="160" t="str">
        <f t="shared" si="7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8"/>
        <v>OK</v>
      </c>
      <c r="AI90" s="22">
        <f t="shared" si="9"/>
        <v>0</v>
      </c>
      <c r="AJ90" s="22">
        <f t="shared" si="10"/>
        <v>0</v>
      </c>
      <c r="AK90" s="22">
        <f t="shared" si="11"/>
        <v>0</v>
      </c>
      <c r="AL90" s="22">
        <f t="shared" si="12"/>
        <v>0</v>
      </c>
      <c r="AM90" s="22">
        <f t="shared" si="13"/>
        <v>0</v>
      </c>
      <c r="AN90" s="22">
        <f t="shared" si="14"/>
        <v>0</v>
      </c>
      <c r="AO90" s="418" t="b">
        <f t="shared" si="15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16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17"/>
        <v>0</v>
      </c>
      <c r="AW90" s="67">
        <f t="shared" si="18"/>
        <v>0</v>
      </c>
      <c r="AX90" s="397">
        <f t="shared" si="19"/>
        <v>0</v>
      </c>
      <c r="AY90" s="32"/>
      <c r="AZ90" s="32"/>
      <c r="BA90" s="423" t="str">
        <f t="shared" si="20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5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6"/>
        <v>-</v>
      </c>
      <c r="M91" s="425"/>
      <c r="N91" s="425"/>
      <c r="O91" s="160" t="str">
        <f t="shared" si="7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8"/>
        <v>OK</v>
      </c>
      <c r="AI91" s="22">
        <f t="shared" si="9"/>
        <v>0</v>
      </c>
      <c r="AJ91" s="22">
        <f t="shared" si="10"/>
        <v>0</v>
      </c>
      <c r="AK91" s="22">
        <f t="shared" si="11"/>
        <v>0</v>
      </c>
      <c r="AL91" s="22">
        <f t="shared" si="12"/>
        <v>0</v>
      </c>
      <c r="AM91" s="22">
        <f t="shared" si="13"/>
        <v>0</v>
      </c>
      <c r="AN91" s="22">
        <f t="shared" si="14"/>
        <v>0</v>
      </c>
      <c r="AO91" s="418" t="b">
        <f t="shared" si="15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16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17"/>
        <v>0</v>
      </c>
      <c r="AW91" s="67">
        <f t="shared" si="18"/>
        <v>0</v>
      </c>
      <c r="AX91" s="397">
        <f t="shared" si="19"/>
        <v>0</v>
      </c>
      <c r="AY91" s="32"/>
      <c r="AZ91" s="32"/>
      <c r="BA91" s="423" t="str">
        <f t="shared" si="20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5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6"/>
        <v>-</v>
      </c>
      <c r="M92" s="425"/>
      <c r="N92" s="425"/>
      <c r="O92" s="160" t="str">
        <f t="shared" si="7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8"/>
        <v>OK</v>
      </c>
      <c r="AI92" s="22">
        <f t="shared" si="9"/>
        <v>0</v>
      </c>
      <c r="AJ92" s="22">
        <f t="shared" si="10"/>
        <v>0</v>
      </c>
      <c r="AK92" s="22">
        <f t="shared" si="11"/>
        <v>0</v>
      </c>
      <c r="AL92" s="22">
        <f t="shared" si="12"/>
        <v>0</v>
      </c>
      <c r="AM92" s="22">
        <f t="shared" si="13"/>
        <v>0</v>
      </c>
      <c r="AN92" s="22">
        <f t="shared" si="14"/>
        <v>0</v>
      </c>
      <c r="AO92" s="418" t="b">
        <f t="shared" si="15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16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17"/>
        <v>0</v>
      </c>
      <c r="AW92" s="67">
        <f t="shared" si="18"/>
        <v>0</v>
      </c>
      <c r="AX92" s="397">
        <f t="shared" si="19"/>
        <v>0</v>
      </c>
      <c r="AY92" s="32"/>
      <c r="AZ92" s="32"/>
      <c r="BA92" s="423" t="str">
        <f t="shared" si="20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5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6"/>
        <v>-</v>
      </c>
      <c r="M93" s="425"/>
      <c r="N93" s="425"/>
      <c r="O93" s="160" t="str">
        <f t="shared" si="7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8"/>
        <v>OK</v>
      </c>
      <c r="AI93" s="22">
        <f t="shared" si="9"/>
        <v>0</v>
      </c>
      <c r="AJ93" s="22">
        <f t="shared" si="10"/>
        <v>0</v>
      </c>
      <c r="AK93" s="22">
        <f t="shared" si="11"/>
        <v>0</v>
      </c>
      <c r="AL93" s="22">
        <f t="shared" si="12"/>
        <v>0</v>
      </c>
      <c r="AM93" s="22">
        <f t="shared" si="13"/>
        <v>0</v>
      </c>
      <c r="AN93" s="22">
        <f t="shared" si="14"/>
        <v>0</v>
      </c>
      <c r="AO93" s="418" t="b">
        <f t="shared" si="15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16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17"/>
        <v>0</v>
      </c>
      <c r="AW93" s="67">
        <f t="shared" si="18"/>
        <v>0</v>
      </c>
      <c r="AX93" s="397">
        <f t="shared" si="19"/>
        <v>0</v>
      </c>
      <c r="AY93" s="32"/>
      <c r="AZ93" s="32"/>
      <c r="BA93" s="423" t="str">
        <f t="shared" si="20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5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6"/>
        <v>-</v>
      </c>
      <c r="M94" s="425"/>
      <c r="N94" s="425"/>
      <c r="O94" s="160" t="str">
        <f t="shared" si="7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8"/>
        <v>OK</v>
      </c>
      <c r="AI94" s="22">
        <f t="shared" si="9"/>
        <v>0</v>
      </c>
      <c r="AJ94" s="22">
        <f t="shared" si="10"/>
        <v>0</v>
      </c>
      <c r="AK94" s="22">
        <f t="shared" si="11"/>
        <v>0</v>
      </c>
      <c r="AL94" s="22">
        <f t="shared" si="12"/>
        <v>0</v>
      </c>
      <c r="AM94" s="22">
        <f t="shared" si="13"/>
        <v>0</v>
      </c>
      <c r="AN94" s="22">
        <f t="shared" si="14"/>
        <v>0</v>
      </c>
      <c r="AO94" s="418" t="b">
        <f t="shared" si="15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16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17"/>
        <v>0</v>
      </c>
      <c r="AW94" s="67">
        <f t="shared" si="18"/>
        <v>0</v>
      </c>
      <c r="AX94" s="397">
        <f t="shared" si="19"/>
        <v>0</v>
      </c>
      <c r="AY94" s="32"/>
      <c r="AZ94" s="32"/>
      <c r="BA94" s="423" t="str">
        <f t="shared" si="20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si="5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6"/>
        <v>-</v>
      </c>
      <c r="M95" s="425"/>
      <c r="N95" s="425"/>
      <c r="O95" s="160" t="str">
        <f t="shared" si="7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8"/>
        <v>OK</v>
      </c>
      <c r="AI95" s="22">
        <f t="shared" si="9"/>
        <v>0</v>
      </c>
      <c r="AJ95" s="22">
        <f t="shared" si="10"/>
        <v>0</v>
      </c>
      <c r="AK95" s="22">
        <f t="shared" si="11"/>
        <v>0</v>
      </c>
      <c r="AL95" s="22">
        <f t="shared" si="12"/>
        <v>0</v>
      </c>
      <c r="AM95" s="22">
        <f t="shared" si="13"/>
        <v>0</v>
      </c>
      <c r="AN95" s="22">
        <f t="shared" si="14"/>
        <v>0</v>
      </c>
      <c r="AO95" s="418" t="b">
        <f t="shared" si="15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16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17"/>
        <v>0</v>
      </c>
      <c r="AW95" s="67">
        <f t="shared" si="18"/>
        <v>0</v>
      </c>
      <c r="AX95" s="397">
        <f t="shared" si="19"/>
        <v>0</v>
      </c>
      <c r="AY95" s="32"/>
      <c r="AZ95" s="32"/>
      <c r="BA95" s="423" t="str">
        <f t="shared" si="20"/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5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6"/>
        <v>-</v>
      </c>
      <c r="M96" s="425"/>
      <c r="N96" s="425"/>
      <c r="O96" s="160" t="str">
        <f t="shared" si="7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8"/>
        <v>OK</v>
      </c>
      <c r="AI96" s="22">
        <f t="shared" si="9"/>
        <v>0</v>
      </c>
      <c r="AJ96" s="22">
        <f t="shared" si="10"/>
        <v>0</v>
      </c>
      <c r="AK96" s="22">
        <f t="shared" si="11"/>
        <v>0</v>
      </c>
      <c r="AL96" s="22">
        <f t="shared" si="12"/>
        <v>0</v>
      </c>
      <c r="AM96" s="22">
        <f t="shared" si="13"/>
        <v>0</v>
      </c>
      <c r="AN96" s="22">
        <f t="shared" si="14"/>
        <v>0</v>
      </c>
      <c r="AO96" s="418" t="b">
        <f t="shared" si="15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16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17"/>
        <v>0</v>
      </c>
      <c r="AW96" s="67">
        <f t="shared" si="18"/>
        <v>0</v>
      </c>
      <c r="AX96" s="397">
        <f t="shared" si="19"/>
        <v>0</v>
      </c>
      <c r="AY96" s="32"/>
      <c r="AZ96" s="32"/>
      <c r="BA96" s="423" t="str">
        <f t="shared" si="20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5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6"/>
        <v>-</v>
      </c>
      <c r="M97" s="425"/>
      <c r="N97" s="425"/>
      <c r="O97" s="160" t="str">
        <f t="shared" si="7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8"/>
        <v>OK</v>
      </c>
      <c r="AI97" s="22">
        <f t="shared" si="9"/>
        <v>0</v>
      </c>
      <c r="AJ97" s="22">
        <f t="shared" si="10"/>
        <v>0</v>
      </c>
      <c r="AK97" s="22">
        <f t="shared" si="11"/>
        <v>0</v>
      </c>
      <c r="AL97" s="22">
        <f t="shared" si="12"/>
        <v>0</v>
      </c>
      <c r="AM97" s="22">
        <f t="shared" si="13"/>
        <v>0</v>
      </c>
      <c r="AN97" s="22">
        <f t="shared" si="14"/>
        <v>0</v>
      </c>
      <c r="AO97" s="418" t="b">
        <f t="shared" si="15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16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17"/>
        <v>0</v>
      </c>
      <c r="AW97" s="67">
        <f t="shared" si="18"/>
        <v>0</v>
      </c>
      <c r="AX97" s="397">
        <f t="shared" si="19"/>
        <v>0</v>
      </c>
      <c r="AY97" s="32"/>
      <c r="AZ97" s="32"/>
      <c r="BA97" s="423" t="str">
        <f t="shared" si="20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5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6"/>
        <v>-</v>
      </c>
      <c r="M98" s="425"/>
      <c r="N98" s="425"/>
      <c r="O98" s="160" t="str">
        <f t="shared" si="7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8"/>
        <v>OK</v>
      </c>
      <c r="AI98" s="22">
        <f t="shared" si="9"/>
        <v>0</v>
      </c>
      <c r="AJ98" s="22">
        <f t="shared" si="10"/>
        <v>0</v>
      </c>
      <c r="AK98" s="22">
        <f t="shared" si="11"/>
        <v>0</v>
      </c>
      <c r="AL98" s="22">
        <f t="shared" si="12"/>
        <v>0</v>
      </c>
      <c r="AM98" s="22">
        <f t="shared" si="13"/>
        <v>0</v>
      </c>
      <c r="AN98" s="22">
        <f t="shared" si="14"/>
        <v>0</v>
      </c>
      <c r="AO98" s="418" t="b">
        <f t="shared" si="15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16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17"/>
        <v>0</v>
      </c>
      <c r="AW98" s="67">
        <f t="shared" si="18"/>
        <v>0</v>
      </c>
      <c r="AX98" s="397">
        <f t="shared" si="19"/>
        <v>0</v>
      </c>
      <c r="AY98" s="32"/>
      <c r="AZ98" s="32"/>
      <c r="BA98" s="423" t="str">
        <f t="shared" si="20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5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6"/>
        <v>-</v>
      </c>
      <c r="M99" s="425"/>
      <c r="N99" s="425"/>
      <c r="O99" s="160" t="str">
        <f t="shared" si="7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8"/>
        <v>OK</v>
      </c>
      <c r="AI99" s="22">
        <f t="shared" si="9"/>
        <v>0</v>
      </c>
      <c r="AJ99" s="22">
        <f t="shared" si="10"/>
        <v>0</v>
      </c>
      <c r="AK99" s="22">
        <f t="shared" si="11"/>
        <v>0</v>
      </c>
      <c r="AL99" s="22">
        <f t="shared" si="12"/>
        <v>0</v>
      </c>
      <c r="AM99" s="22">
        <f t="shared" si="13"/>
        <v>0</v>
      </c>
      <c r="AN99" s="22">
        <f t="shared" si="14"/>
        <v>0</v>
      </c>
      <c r="AO99" s="418" t="b">
        <f t="shared" si="15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16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17"/>
        <v>0</v>
      </c>
      <c r="AW99" s="67">
        <f t="shared" si="18"/>
        <v>0</v>
      </c>
      <c r="AX99" s="397">
        <f t="shared" si="19"/>
        <v>0</v>
      </c>
      <c r="AY99" s="32"/>
      <c r="AZ99" s="32"/>
      <c r="BA99" s="423" t="str">
        <f t="shared" si="20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5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6"/>
        <v>-</v>
      </c>
      <c r="M100" s="425"/>
      <c r="N100" s="425"/>
      <c r="O100" s="160" t="str">
        <f t="shared" si="7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8"/>
        <v>OK</v>
      </c>
      <c r="AI100" s="22">
        <f t="shared" si="9"/>
        <v>0</v>
      </c>
      <c r="AJ100" s="22">
        <f t="shared" si="10"/>
        <v>0</v>
      </c>
      <c r="AK100" s="22">
        <f t="shared" si="11"/>
        <v>0</v>
      </c>
      <c r="AL100" s="22">
        <f t="shared" si="12"/>
        <v>0</v>
      </c>
      <c r="AM100" s="22">
        <f t="shared" si="13"/>
        <v>0</v>
      </c>
      <c r="AN100" s="22">
        <f t="shared" si="14"/>
        <v>0</v>
      </c>
      <c r="AO100" s="418" t="b">
        <f t="shared" si="15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16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17"/>
        <v>0</v>
      </c>
      <c r="AW100" s="67">
        <f t="shared" si="18"/>
        <v>0</v>
      </c>
      <c r="AX100" s="397">
        <f t="shared" si="19"/>
        <v>0</v>
      </c>
      <c r="AY100" s="32"/>
      <c r="AZ100" s="32"/>
      <c r="BA100" s="423" t="str">
        <f t="shared" si="20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5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6"/>
        <v>-</v>
      </c>
      <c r="M101" s="425"/>
      <c r="N101" s="425"/>
      <c r="O101" s="160" t="str">
        <f t="shared" si="7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8"/>
        <v>OK</v>
      </c>
      <c r="AI101" s="22">
        <f t="shared" si="9"/>
        <v>0</v>
      </c>
      <c r="AJ101" s="22">
        <f t="shared" si="10"/>
        <v>0</v>
      </c>
      <c r="AK101" s="22">
        <f t="shared" si="11"/>
        <v>0</v>
      </c>
      <c r="AL101" s="22">
        <f t="shared" si="12"/>
        <v>0</v>
      </c>
      <c r="AM101" s="22">
        <f t="shared" si="13"/>
        <v>0</v>
      </c>
      <c r="AN101" s="22">
        <f t="shared" si="14"/>
        <v>0</v>
      </c>
      <c r="AO101" s="418" t="b">
        <f t="shared" si="15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16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17"/>
        <v>0</v>
      </c>
      <c r="AW101" s="67">
        <f t="shared" si="18"/>
        <v>0</v>
      </c>
      <c r="AX101" s="397">
        <f t="shared" si="19"/>
        <v>0</v>
      </c>
      <c r="AY101" s="32"/>
      <c r="AZ101" s="32"/>
      <c r="BA101" s="423" t="str">
        <f t="shared" si="20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5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6"/>
        <v>-</v>
      </c>
      <c r="M102" s="425"/>
      <c r="N102" s="425"/>
      <c r="O102" s="160" t="str">
        <f t="shared" si="7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8"/>
        <v>OK</v>
      </c>
      <c r="AI102" s="22">
        <f t="shared" si="9"/>
        <v>0</v>
      </c>
      <c r="AJ102" s="22">
        <f t="shared" si="10"/>
        <v>0</v>
      </c>
      <c r="AK102" s="22">
        <f t="shared" si="11"/>
        <v>0</v>
      </c>
      <c r="AL102" s="22">
        <f t="shared" si="12"/>
        <v>0</v>
      </c>
      <c r="AM102" s="22">
        <f t="shared" si="13"/>
        <v>0</v>
      </c>
      <c r="AN102" s="22">
        <f t="shared" si="14"/>
        <v>0</v>
      </c>
      <c r="AO102" s="418" t="b">
        <f t="shared" si="15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16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17"/>
        <v>0</v>
      </c>
      <c r="AW102" s="67">
        <f t="shared" si="18"/>
        <v>0</v>
      </c>
      <c r="AX102" s="397">
        <f t="shared" si="19"/>
        <v>0</v>
      </c>
      <c r="AY102" s="32"/>
      <c r="AZ102" s="32"/>
      <c r="BA102" s="423" t="str">
        <f t="shared" si="20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5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6"/>
        <v>-</v>
      </c>
      <c r="M103" s="425"/>
      <c r="N103" s="425"/>
      <c r="O103" s="160" t="str">
        <f t="shared" si="7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8"/>
        <v>OK</v>
      </c>
      <c r="AI103" s="22">
        <f t="shared" si="9"/>
        <v>0</v>
      </c>
      <c r="AJ103" s="22">
        <f t="shared" si="10"/>
        <v>0</v>
      </c>
      <c r="AK103" s="22">
        <f t="shared" si="11"/>
        <v>0</v>
      </c>
      <c r="AL103" s="22">
        <f t="shared" si="12"/>
        <v>0</v>
      </c>
      <c r="AM103" s="22">
        <f t="shared" si="13"/>
        <v>0</v>
      </c>
      <c r="AN103" s="22">
        <f t="shared" si="14"/>
        <v>0</v>
      </c>
      <c r="AO103" s="418" t="b">
        <f t="shared" si="15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16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17"/>
        <v>0</v>
      </c>
      <c r="AW103" s="67">
        <f t="shared" si="18"/>
        <v>0</v>
      </c>
      <c r="AX103" s="397">
        <f t="shared" si="19"/>
        <v>0</v>
      </c>
      <c r="AY103" s="32"/>
      <c r="AZ103" s="32"/>
      <c r="BA103" s="423" t="str">
        <f t="shared" si="20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5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6"/>
        <v>-</v>
      </c>
      <c r="M104" s="425"/>
      <c r="N104" s="425"/>
      <c r="O104" s="160" t="str">
        <f t="shared" si="7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8"/>
        <v>OK</v>
      </c>
      <c r="AI104" s="22">
        <f t="shared" si="9"/>
        <v>0</v>
      </c>
      <c r="AJ104" s="22">
        <f t="shared" si="10"/>
        <v>0</v>
      </c>
      <c r="AK104" s="22">
        <f t="shared" si="11"/>
        <v>0</v>
      </c>
      <c r="AL104" s="22">
        <f t="shared" si="12"/>
        <v>0</v>
      </c>
      <c r="AM104" s="22">
        <f t="shared" si="13"/>
        <v>0</v>
      </c>
      <c r="AN104" s="22">
        <f t="shared" si="14"/>
        <v>0</v>
      </c>
      <c r="AO104" s="418" t="b">
        <f t="shared" si="15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16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17"/>
        <v>0</v>
      </c>
      <c r="AW104" s="67">
        <f t="shared" si="18"/>
        <v>0</v>
      </c>
      <c r="AX104" s="397">
        <f t="shared" si="19"/>
        <v>0</v>
      </c>
      <c r="AY104" s="32"/>
      <c r="AZ104" s="32"/>
      <c r="BA104" s="423" t="str">
        <f t="shared" si="20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5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6"/>
        <v>-</v>
      </c>
      <c r="M105" s="425"/>
      <c r="N105" s="425"/>
      <c r="O105" s="160" t="str">
        <f t="shared" si="7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8"/>
        <v>OK</v>
      </c>
      <c r="AI105" s="22">
        <f t="shared" si="9"/>
        <v>0</v>
      </c>
      <c r="AJ105" s="22">
        <f t="shared" si="10"/>
        <v>0</v>
      </c>
      <c r="AK105" s="22">
        <f t="shared" si="11"/>
        <v>0</v>
      </c>
      <c r="AL105" s="22">
        <f t="shared" si="12"/>
        <v>0</v>
      </c>
      <c r="AM105" s="22">
        <f t="shared" si="13"/>
        <v>0</v>
      </c>
      <c r="AN105" s="22">
        <f t="shared" si="14"/>
        <v>0</v>
      </c>
      <c r="AO105" s="418" t="b">
        <f t="shared" si="15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16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17"/>
        <v>0</v>
      </c>
      <c r="AW105" s="67">
        <f t="shared" si="18"/>
        <v>0</v>
      </c>
      <c r="AX105" s="397">
        <f t="shared" si="19"/>
        <v>0</v>
      </c>
      <c r="AY105" s="32"/>
      <c r="AZ105" s="32"/>
      <c r="BA105" s="423" t="str">
        <f t="shared" si="20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5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6"/>
        <v>-</v>
      </c>
      <c r="M106" s="425"/>
      <c r="N106" s="425"/>
      <c r="O106" s="160" t="str">
        <f t="shared" si="7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8"/>
        <v>OK</v>
      </c>
      <c r="AI106" s="22">
        <f t="shared" si="9"/>
        <v>0</v>
      </c>
      <c r="AJ106" s="22">
        <f t="shared" si="10"/>
        <v>0</v>
      </c>
      <c r="AK106" s="22">
        <f t="shared" si="11"/>
        <v>0</v>
      </c>
      <c r="AL106" s="22">
        <f t="shared" si="12"/>
        <v>0</v>
      </c>
      <c r="AM106" s="22">
        <f t="shared" si="13"/>
        <v>0</v>
      </c>
      <c r="AN106" s="22">
        <f t="shared" si="14"/>
        <v>0</v>
      </c>
      <c r="AO106" s="418" t="b">
        <f t="shared" si="15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16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17"/>
        <v>0</v>
      </c>
      <c r="AW106" s="67">
        <f t="shared" si="18"/>
        <v>0</v>
      </c>
      <c r="AX106" s="397">
        <f t="shared" si="19"/>
        <v>0</v>
      </c>
      <c r="AY106" s="32"/>
      <c r="AZ106" s="32"/>
      <c r="BA106" s="423" t="str">
        <f t="shared" si="20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5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6"/>
        <v>-</v>
      </c>
      <c r="M107" s="425"/>
      <c r="N107" s="425"/>
      <c r="O107" s="160" t="str">
        <f t="shared" si="7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8"/>
        <v>OK</v>
      </c>
      <c r="AI107" s="22">
        <f t="shared" si="9"/>
        <v>0</v>
      </c>
      <c r="AJ107" s="22">
        <f t="shared" si="10"/>
        <v>0</v>
      </c>
      <c r="AK107" s="22">
        <f t="shared" si="11"/>
        <v>0</v>
      </c>
      <c r="AL107" s="22">
        <f t="shared" si="12"/>
        <v>0</v>
      </c>
      <c r="AM107" s="22">
        <f t="shared" si="13"/>
        <v>0</v>
      </c>
      <c r="AN107" s="22">
        <f t="shared" si="14"/>
        <v>0</v>
      </c>
      <c r="AO107" s="418" t="b">
        <f t="shared" si="15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16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17"/>
        <v>0</v>
      </c>
      <c r="AW107" s="67">
        <f t="shared" si="18"/>
        <v>0</v>
      </c>
      <c r="AX107" s="397">
        <f t="shared" si="19"/>
        <v>0</v>
      </c>
      <c r="AY107" s="32"/>
      <c r="AZ107" s="32"/>
      <c r="BA107" s="423" t="str">
        <f t="shared" si="20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5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6"/>
        <v>-</v>
      </c>
      <c r="M108" s="425"/>
      <c r="N108" s="425"/>
      <c r="O108" s="160" t="str">
        <f t="shared" si="7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8"/>
        <v>OK</v>
      </c>
      <c r="AI108" s="22">
        <f t="shared" si="9"/>
        <v>0</v>
      </c>
      <c r="AJ108" s="22">
        <f t="shared" si="10"/>
        <v>0</v>
      </c>
      <c r="AK108" s="22">
        <f t="shared" si="11"/>
        <v>0</v>
      </c>
      <c r="AL108" s="22">
        <f t="shared" si="12"/>
        <v>0</v>
      </c>
      <c r="AM108" s="22">
        <f t="shared" si="13"/>
        <v>0</v>
      </c>
      <c r="AN108" s="22">
        <f t="shared" si="14"/>
        <v>0</v>
      </c>
      <c r="AO108" s="418" t="b">
        <f t="shared" si="15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16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17"/>
        <v>0</v>
      </c>
      <c r="AW108" s="67">
        <f t="shared" si="18"/>
        <v>0</v>
      </c>
      <c r="AX108" s="397">
        <f t="shared" si="19"/>
        <v>0</v>
      </c>
      <c r="AY108" s="32"/>
      <c r="AZ108" s="32"/>
      <c r="BA108" s="423" t="str">
        <f t="shared" si="20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5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6"/>
        <v>-</v>
      </c>
      <c r="M109" s="425"/>
      <c r="N109" s="425"/>
      <c r="O109" s="160" t="str">
        <f t="shared" si="7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8"/>
        <v>OK</v>
      </c>
      <c r="AI109" s="22">
        <f t="shared" si="9"/>
        <v>0</v>
      </c>
      <c r="AJ109" s="22">
        <f t="shared" si="10"/>
        <v>0</v>
      </c>
      <c r="AK109" s="22">
        <f t="shared" si="11"/>
        <v>0</v>
      </c>
      <c r="AL109" s="22">
        <f t="shared" si="12"/>
        <v>0</v>
      </c>
      <c r="AM109" s="22">
        <f t="shared" si="13"/>
        <v>0</v>
      </c>
      <c r="AN109" s="22">
        <f t="shared" si="14"/>
        <v>0</v>
      </c>
      <c r="AO109" s="418" t="b">
        <f t="shared" si="15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16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17"/>
        <v>0</v>
      </c>
      <c r="AW109" s="67">
        <f t="shared" si="18"/>
        <v>0</v>
      </c>
      <c r="AX109" s="397">
        <f t="shared" si="19"/>
        <v>0</v>
      </c>
      <c r="AY109" s="32"/>
      <c r="AZ109" s="32"/>
      <c r="BA109" s="423" t="str">
        <f t="shared" si="20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5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6"/>
        <v>-</v>
      </c>
      <c r="M110" s="425"/>
      <c r="N110" s="425"/>
      <c r="O110" s="160" t="str">
        <f t="shared" si="7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8"/>
        <v>OK</v>
      </c>
      <c r="AI110" s="22">
        <f t="shared" si="9"/>
        <v>0</v>
      </c>
      <c r="AJ110" s="22">
        <f t="shared" si="10"/>
        <v>0</v>
      </c>
      <c r="AK110" s="22">
        <f t="shared" si="11"/>
        <v>0</v>
      </c>
      <c r="AL110" s="22">
        <f t="shared" si="12"/>
        <v>0</v>
      </c>
      <c r="AM110" s="22">
        <f t="shared" si="13"/>
        <v>0</v>
      </c>
      <c r="AN110" s="22">
        <f t="shared" si="14"/>
        <v>0</v>
      </c>
      <c r="AO110" s="418" t="b">
        <f t="shared" si="15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16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17"/>
        <v>0</v>
      </c>
      <c r="AW110" s="67">
        <f t="shared" si="18"/>
        <v>0</v>
      </c>
      <c r="AX110" s="397">
        <f t="shared" si="19"/>
        <v>0</v>
      </c>
      <c r="AY110" s="32"/>
      <c r="AZ110" s="32"/>
      <c r="BA110" s="423" t="str">
        <f t="shared" si="20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5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6"/>
        <v>-</v>
      </c>
      <c r="M111" s="425"/>
      <c r="N111" s="425"/>
      <c r="O111" s="160" t="str">
        <f t="shared" si="7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8"/>
        <v>OK</v>
      </c>
      <c r="AI111" s="22">
        <f t="shared" si="9"/>
        <v>0</v>
      </c>
      <c r="AJ111" s="22">
        <f t="shared" si="10"/>
        <v>0</v>
      </c>
      <c r="AK111" s="22">
        <f t="shared" si="11"/>
        <v>0</v>
      </c>
      <c r="AL111" s="22">
        <f t="shared" si="12"/>
        <v>0</v>
      </c>
      <c r="AM111" s="22">
        <f t="shared" si="13"/>
        <v>0</v>
      </c>
      <c r="AN111" s="22">
        <f t="shared" si="14"/>
        <v>0</v>
      </c>
      <c r="AO111" s="418" t="b">
        <f t="shared" si="15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16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17"/>
        <v>0</v>
      </c>
      <c r="AW111" s="67">
        <f t="shared" si="18"/>
        <v>0</v>
      </c>
      <c r="AX111" s="397">
        <f t="shared" si="19"/>
        <v>0</v>
      </c>
      <c r="AY111" s="32"/>
      <c r="AZ111" s="32"/>
      <c r="BA111" s="423" t="str">
        <f t="shared" si="20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5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6"/>
        <v>-</v>
      </c>
      <c r="M112" s="425"/>
      <c r="N112" s="425"/>
      <c r="O112" s="160" t="str">
        <f t="shared" si="7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8"/>
        <v>OK</v>
      </c>
      <c r="AI112" s="22">
        <f t="shared" si="9"/>
        <v>0</v>
      </c>
      <c r="AJ112" s="22">
        <f t="shared" si="10"/>
        <v>0</v>
      </c>
      <c r="AK112" s="22">
        <f t="shared" si="11"/>
        <v>0</v>
      </c>
      <c r="AL112" s="22">
        <f t="shared" si="12"/>
        <v>0</v>
      </c>
      <c r="AM112" s="22">
        <f t="shared" si="13"/>
        <v>0</v>
      </c>
      <c r="AN112" s="22">
        <f t="shared" si="14"/>
        <v>0</v>
      </c>
      <c r="AO112" s="418" t="b">
        <f t="shared" si="15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16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17"/>
        <v>0</v>
      </c>
      <c r="AW112" s="67">
        <f t="shared" si="18"/>
        <v>0</v>
      </c>
      <c r="AX112" s="397">
        <f t="shared" si="19"/>
        <v>0</v>
      </c>
      <c r="AY112" s="32"/>
      <c r="AZ112" s="32"/>
      <c r="BA112" s="423" t="str">
        <f t="shared" si="20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5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6"/>
        <v>-</v>
      </c>
      <c r="M113" s="425"/>
      <c r="N113" s="425"/>
      <c r="O113" s="160" t="str">
        <f t="shared" si="7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8"/>
        <v>OK</v>
      </c>
      <c r="AI113" s="22">
        <f t="shared" si="9"/>
        <v>0</v>
      </c>
      <c r="AJ113" s="22">
        <f t="shared" si="10"/>
        <v>0</v>
      </c>
      <c r="AK113" s="22">
        <f t="shared" si="11"/>
        <v>0</v>
      </c>
      <c r="AL113" s="22">
        <f t="shared" si="12"/>
        <v>0</v>
      </c>
      <c r="AM113" s="22">
        <f t="shared" si="13"/>
        <v>0</v>
      </c>
      <c r="AN113" s="22">
        <f t="shared" si="14"/>
        <v>0</v>
      </c>
      <c r="AO113" s="418" t="b">
        <f t="shared" si="15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16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17"/>
        <v>0</v>
      </c>
      <c r="AW113" s="67">
        <f t="shared" si="18"/>
        <v>0</v>
      </c>
      <c r="AX113" s="397">
        <f t="shared" si="19"/>
        <v>0</v>
      </c>
      <c r="AY113" s="32"/>
      <c r="AZ113" s="32"/>
      <c r="BA113" s="423" t="str">
        <f t="shared" si="20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5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6"/>
        <v>-</v>
      </c>
      <c r="M114" s="425"/>
      <c r="N114" s="425"/>
      <c r="O114" s="160" t="str">
        <f t="shared" si="7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8"/>
        <v>OK</v>
      </c>
      <c r="AI114" s="22">
        <f t="shared" si="9"/>
        <v>0</v>
      </c>
      <c r="AJ114" s="22">
        <f t="shared" si="10"/>
        <v>0</v>
      </c>
      <c r="AK114" s="22">
        <f t="shared" si="11"/>
        <v>0</v>
      </c>
      <c r="AL114" s="22">
        <f t="shared" si="12"/>
        <v>0</v>
      </c>
      <c r="AM114" s="22">
        <f t="shared" si="13"/>
        <v>0</v>
      </c>
      <c r="AN114" s="22">
        <f t="shared" si="14"/>
        <v>0</v>
      </c>
      <c r="AO114" s="418" t="b">
        <f t="shared" si="15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16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17"/>
        <v>0</v>
      </c>
      <c r="AW114" s="67">
        <f t="shared" si="18"/>
        <v>0</v>
      </c>
      <c r="AX114" s="397">
        <f t="shared" si="19"/>
        <v>0</v>
      </c>
      <c r="AY114" s="32"/>
      <c r="AZ114" s="32"/>
      <c r="BA114" s="423" t="str">
        <f t="shared" si="20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5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6"/>
        <v>-</v>
      </c>
      <c r="M115" s="425"/>
      <c r="N115" s="425"/>
      <c r="O115" s="160" t="str">
        <f t="shared" si="7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8"/>
        <v>OK</v>
      </c>
      <c r="AI115" s="22">
        <f t="shared" si="9"/>
        <v>0</v>
      </c>
      <c r="AJ115" s="22">
        <f t="shared" si="10"/>
        <v>0</v>
      </c>
      <c r="AK115" s="22">
        <f t="shared" si="11"/>
        <v>0</v>
      </c>
      <c r="AL115" s="22">
        <f t="shared" si="12"/>
        <v>0</v>
      </c>
      <c r="AM115" s="22">
        <f t="shared" si="13"/>
        <v>0</v>
      </c>
      <c r="AN115" s="22">
        <f t="shared" si="14"/>
        <v>0</v>
      </c>
      <c r="AO115" s="418" t="b">
        <f t="shared" si="15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16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17"/>
        <v>0</v>
      </c>
      <c r="AW115" s="67">
        <f t="shared" si="18"/>
        <v>0</v>
      </c>
      <c r="AX115" s="397">
        <f t="shared" si="19"/>
        <v>0</v>
      </c>
      <c r="AY115" s="32"/>
      <c r="AZ115" s="32"/>
      <c r="BA115" s="423" t="str">
        <f t="shared" si="20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5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6"/>
        <v>-</v>
      </c>
      <c r="M116" s="425"/>
      <c r="N116" s="425"/>
      <c r="O116" s="160" t="str">
        <f t="shared" si="7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8"/>
        <v>OK</v>
      </c>
      <c r="AI116" s="22">
        <f t="shared" si="9"/>
        <v>0</v>
      </c>
      <c r="AJ116" s="22">
        <f t="shared" si="10"/>
        <v>0</v>
      </c>
      <c r="AK116" s="22">
        <f t="shared" si="11"/>
        <v>0</v>
      </c>
      <c r="AL116" s="22">
        <f t="shared" si="12"/>
        <v>0</v>
      </c>
      <c r="AM116" s="22">
        <f t="shared" si="13"/>
        <v>0</v>
      </c>
      <c r="AN116" s="22">
        <f t="shared" si="14"/>
        <v>0</v>
      </c>
      <c r="AO116" s="418" t="b">
        <f t="shared" si="15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16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17"/>
        <v>0</v>
      </c>
      <c r="AW116" s="67">
        <f t="shared" si="18"/>
        <v>0</v>
      </c>
      <c r="AX116" s="397">
        <f t="shared" si="19"/>
        <v>0</v>
      </c>
      <c r="AY116" s="32"/>
      <c r="AZ116" s="32"/>
      <c r="BA116" s="423" t="str">
        <f t="shared" si="20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5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6"/>
        <v>-</v>
      </c>
      <c r="M117" s="425"/>
      <c r="N117" s="425"/>
      <c r="O117" s="160" t="str">
        <f t="shared" si="7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8"/>
        <v>OK</v>
      </c>
      <c r="AI117" s="22">
        <f t="shared" si="9"/>
        <v>0</v>
      </c>
      <c r="AJ117" s="22">
        <f t="shared" si="10"/>
        <v>0</v>
      </c>
      <c r="AK117" s="22">
        <f t="shared" si="11"/>
        <v>0</v>
      </c>
      <c r="AL117" s="22">
        <f t="shared" si="12"/>
        <v>0</v>
      </c>
      <c r="AM117" s="22">
        <f t="shared" si="13"/>
        <v>0</v>
      </c>
      <c r="AN117" s="22">
        <f t="shared" si="14"/>
        <v>0</v>
      </c>
      <c r="AO117" s="418" t="b">
        <f t="shared" si="15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16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17"/>
        <v>0</v>
      </c>
      <c r="AW117" s="67">
        <f t="shared" si="18"/>
        <v>0</v>
      </c>
      <c r="AX117" s="397">
        <f t="shared" si="19"/>
        <v>0</v>
      </c>
      <c r="AY117" s="32"/>
      <c r="AZ117" s="32"/>
      <c r="BA117" s="423" t="str">
        <f t="shared" si="20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5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6"/>
        <v>-</v>
      </c>
      <c r="M118" s="425"/>
      <c r="N118" s="425"/>
      <c r="O118" s="160" t="str">
        <f t="shared" si="7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8"/>
        <v>OK</v>
      </c>
      <c r="AI118" s="22">
        <f t="shared" si="9"/>
        <v>0</v>
      </c>
      <c r="AJ118" s="22">
        <f t="shared" si="10"/>
        <v>0</v>
      </c>
      <c r="AK118" s="22">
        <f t="shared" si="11"/>
        <v>0</v>
      </c>
      <c r="AL118" s="22">
        <f t="shared" si="12"/>
        <v>0</v>
      </c>
      <c r="AM118" s="22">
        <f t="shared" si="13"/>
        <v>0</v>
      </c>
      <c r="AN118" s="22">
        <f t="shared" si="14"/>
        <v>0</v>
      </c>
      <c r="AO118" s="418" t="b">
        <f t="shared" si="15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16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17"/>
        <v>0</v>
      </c>
      <c r="AW118" s="67">
        <f t="shared" si="18"/>
        <v>0</v>
      </c>
      <c r="AX118" s="397">
        <f t="shared" si="19"/>
        <v>0</v>
      </c>
      <c r="AY118" s="32"/>
      <c r="AZ118" s="32"/>
      <c r="BA118" s="423" t="str">
        <f t="shared" si="20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5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6"/>
        <v>-</v>
      </c>
      <c r="M119" s="425"/>
      <c r="N119" s="425"/>
      <c r="O119" s="160" t="str">
        <f t="shared" si="7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8"/>
        <v>OK</v>
      </c>
      <c r="AI119" s="22">
        <f t="shared" si="9"/>
        <v>0</v>
      </c>
      <c r="AJ119" s="22">
        <f t="shared" si="10"/>
        <v>0</v>
      </c>
      <c r="AK119" s="22">
        <f t="shared" si="11"/>
        <v>0</v>
      </c>
      <c r="AL119" s="22">
        <f t="shared" si="12"/>
        <v>0</v>
      </c>
      <c r="AM119" s="22">
        <f t="shared" si="13"/>
        <v>0</v>
      </c>
      <c r="AN119" s="22">
        <f t="shared" si="14"/>
        <v>0</v>
      </c>
      <c r="AO119" s="418" t="b">
        <f t="shared" si="15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16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17"/>
        <v>0</v>
      </c>
      <c r="AW119" s="67">
        <f t="shared" si="18"/>
        <v>0</v>
      </c>
      <c r="AX119" s="397">
        <f t="shared" si="19"/>
        <v>0</v>
      </c>
      <c r="AY119" s="32"/>
      <c r="AZ119" s="32"/>
      <c r="BA119" s="423" t="str">
        <f t="shared" si="20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5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6"/>
        <v>-</v>
      </c>
      <c r="M120" s="425"/>
      <c r="N120" s="425"/>
      <c r="O120" s="160" t="str">
        <f t="shared" si="7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8"/>
        <v>OK</v>
      </c>
      <c r="AI120" s="22">
        <f t="shared" si="9"/>
        <v>0</v>
      </c>
      <c r="AJ120" s="22">
        <f t="shared" si="10"/>
        <v>0</v>
      </c>
      <c r="AK120" s="22">
        <f t="shared" si="11"/>
        <v>0</v>
      </c>
      <c r="AL120" s="22">
        <f t="shared" si="12"/>
        <v>0</v>
      </c>
      <c r="AM120" s="22">
        <f t="shared" si="13"/>
        <v>0</v>
      </c>
      <c r="AN120" s="22">
        <f t="shared" si="14"/>
        <v>0</v>
      </c>
      <c r="AO120" s="418" t="b">
        <f t="shared" si="15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16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17"/>
        <v>0</v>
      </c>
      <c r="AW120" s="67">
        <f t="shared" si="18"/>
        <v>0</v>
      </c>
      <c r="AX120" s="397">
        <f t="shared" si="19"/>
        <v>0</v>
      </c>
      <c r="AY120" s="32"/>
      <c r="AZ120" s="32"/>
      <c r="BA120" s="423" t="str">
        <f t="shared" si="20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5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6"/>
        <v>-</v>
      </c>
      <c r="M121" s="425"/>
      <c r="N121" s="425"/>
      <c r="O121" s="160" t="str">
        <f t="shared" si="7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8"/>
        <v>OK</v>
      </c>
      <c r="AI121" s="22">
        <f t="shared" si="9"/>
        <v>0</v>
      </c>
      <c r="AJ121" s="22">
        <f t="shared" si="10"/>
        <v>0</v>
      </c>
      <c r="AK121" s="22">
        <f t="shared" si="11"/>
        <v>0</v>
      </c>
      <c r="AL121" s="22">
        <f t="shared" si="12"/>
        <v>0</v>
      </c>
      <c r="AM121" s="22">
        <f t="shared" si="13"/>
        <v>0</v>
      </c>
      <c r="AN121" s="22">
        <f t="shared" si="14"/>
        <v>0</v>
      </c>
      <c r="AO121" s="418" t="b">
        <f t="shared" si="15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16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17"/>
        <v>0</v>
      </c>
      <c r="AW121" s="67">
        <f t="shared" si="18"/>
        <v>0</v>
      </c>
      <c r="AX121" s="397">
        <f t="shared" si="19"/>
        <v>0</v>
      </c>
      <c r="AY121" s="32"/>
      <c r="AZ121" s="32"/>
      <c r="BA121" s="423" t="str">
        <f t="shared" si="20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5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6"/>
        <v>-</v>
      </c>
      <c r="M122" s="425"/>
      <c r="N122" s="425"/>
      <c r="O122" s="160" t="str">
        <f t="shared" si="7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8"/>
        <v>OK</v>
      </c>
      <c r="AI122" s="22">
        <f t="shared" si="9"/>
        <v>0</v>
      </c>
      <c r="AJ122" s="22">
        <f t="shared" si="10"/>
        <v>0</v>
      </c>
      <c r="AK122" s="22">
        <f t="shared" si="11"/>
        <v>0</v>
      </c>
      <c r="AL122" s="22">
        <f t="shared" si="12"/>
        <v>0</v>
      </c>
      <c r="AM122" s="22">
        <f t="shared" si="13"/>
        <v>0</v>
      </c>
      <c r="AN122" s="22">
        <f t="shared" si="14"/>
        <v>0</v>
      </c>
      <c r="AO122" s="418" t="b">
        <f t="shared" si="15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16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17"/>
        <v>0</v>
      </c>
      <c r="AW122" s="67">
        <f t="shared" si="18"/>
        <v>0</v>
      </c>
      <c r="AX122" s="397">
        <f t="shared" si="19"/>
        <v>0</v>
      </c>
      <c r="AY122" s="32"/>
      <c r="AZ122" s="32"/>
      <c r="BA122" s="423" t="str">
        <f t="shared" si="20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5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6"/>
        <v>-</v>
      </c>
      <c r="M123" s="425"/>
      <c r="N123" s="425"/>
      <c r="O123" s="160" t="str">
        <f t="shared" si="7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8"/>
        <v>OK</v>
      </c>
      <c r="AI123" s="22">
        <f t="shared" si="9"/>
        <v>0</v>
      </c>
      <c r="AJ123" s="22">
        <f t="shared" si="10"/>
        <v>0</v>
      </c>
      <c r="AK123" s="22">
        <f t="shared" si="11"/>
        <v>0</v>
      </c>
      <c r="AL123" s="22">
        <f t="shared" si="12"/>
        <v>0</v>
      </c>
      <c r="AM123" s="22">
        <f t="shared" si="13"/>
        <v>0</v>
      </c>
      <c r="AN123" s="22">
        <f t="shared" si="14"/>
        <v>0</v>
      </c>
      <c r="AO123" s="418" t="b">
        <f t="shared" si="15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16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17"/>
        <v>0</v>
      </c>
      <c r="AW123" s="67">
        <f t="shared" si="18"/>
        <v>0</v>
      </c>
      <c r="AX123" s="397">
        <f t="shared" si="19"/>
        <v>0</v>
      </c>
      <c r="AY123" s="32"/>
      <c r="AZ123" s="32"/>
      <c r="BA123" s="423" t="str">
        <f t="shared" si="20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5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6"/>
        <v>-</v>
      </c>
      <c r="M124" s="425"/>
      <c r="N124" s="425"/>
      <c r="O124" s="160" t="str">
        <f t="shared" si="7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8"/>
        <v>OK</v>
      </c>
      <c r="AI124" s="22">
        <f t="shared" si="9"/>
        <v>0</v>
      </c>
      <c r="AJ124" s="22">
        <f t="shared" si="10"/>
        <v>0</v>
      </c>
      <c r="AK124" s="22">
        <f t="shared" si="11"/>
        <v>0</v>
      </c>
      <c r="AL124" s="22">
        <f t="shared" si="12"/>
        <v>0</v>
      </c>
      <c r="AM124" s="22">
        <f t="shared" si="13"/>
        <v>0</v>
      </c>
      <c r="AN124" s="22">
        <f t="shared" si="14"/>
        <v>0</v>
      </c>
      <c r="AO124" s="418" t="b">
        <f t="shared" si="15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16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17"/>
        <v>0</v>
      </c>
      <c r="AW124" s="67">
        <f t="shared" si="18"/>
        <v>0</v>
      </c>
      <c r="AX124" s="397">
        <f t="shared" si="19"/>
        <v>0</v>
      </c>
      <c r="AY124" s="32"/>
      <c r="AZ124" s="32"/>
      <c r="BA124" s="423" t="str">
        <f t="shared" si="20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5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6"/>
        <v>-</v>
      </c>
      <c r="M125" s="425"/>
      <c r="N125" s="425"/>
      <c r="O125" s="160" t="str">
        <f t="shared" si="7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8"/>
        <v>OK</v>
      </c>
      <c r="AI125" s="22">
        <f t="shared" si="9"/>
        <v>0</v>
      </c>
      <c r="AJ125" s="22">
        <f t="shared" si="10"/>
        <v>0</v>
      </c>
      <c r="AK125" s="22">
        <f t="shared" si="11"/>
        <v>0</v>
      </c>
      <c r="AL125" s="22">
        <f t="shared" si="12"/>
        <v>0</v>
      </c>
      <c r="AM125" s="22">
        <f t="shared" si="13"/>
        <v>0</v>
      </c>
      <c r="AN125" s="22">
        <f t="shared" si="14"/>
        <v>0</v>
      </c>
      <c r="AO125" s="418" t="b">
        <f t="shared" si="15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16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17"/>
        <v>0</v>
      </c>
      <c r="AW125" s="67">
        <f t="shared" si="18"/>
        <v>0</v>
      </c>
      <c r="AX125" s="397">
        <f t="shared" si="19"/>
        <v>0</v>
      </c>
      <c r="AY125" s="32"/>
      <c r="AZ125" s="32"/>
      <c r="BA125" s="423" t="str">
        <f t="shared" si="20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5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6"/>
        <v>-</v>
      </c>
      <c r="M126" s="425"/>
      <c r="N126" s="425"/>
      <c r="O126" s="160" t="str">
        <f t="shared" si="7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8"/>
        <v>OK</v>
      </c>
      <c r="AI126" s="22">
        <f t="shared" si="9"/>
        <v>0</v>
      </c>
      <c r="AJ126" s="22">
        <f t="shared" si="10"/>
        <v>0</v>
      </c>
      <c r="AK126" s="22">
        <f t="shared" si="11"/>
        <v>0</v>
      </c>
      <c r="AL126" s="22">
        <f t="shared" si="12"/>
        <v>0</v>
      </c>
      <c r="AM126" s="22">
        <f t="shared" si="13"/>
        <v>0</v>
      </c>
      <c r="AN126" s="22">
        <f t="shared" si="14"/>
        <v>0</v>
      </c>
      <c r="AO126" s="418" t="b">
        <f t="shared" si="15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16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17"/>
        <v>0</v>
      </c>
      <c r="AW126" s="67">
        <f t="shared" si="18"/>
        <v>0</v>
      </c>
      <c r="AX126" s="397">
        <f t="shared" si="19"/>
        <v>0</v>
      </c>
      <c r="AY126" s="32"/>
      <c r="AZ126" s="32"/>
      <c r="BA126" s="423" t="str">
        <f t="shared" si="20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5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6"/>
        <v>-</v>
      </c>
      <c r="M127" s="425"/>
      <c r="N127" s="425"/>
      <c r="O127" s="160" t="str">
        <f t="shared" si="7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8"/>
        <v>OK</v>
      </c>
      <c r="AI127" s="22">
        <f t="shared" si="9"/>
        <v>0</v>
      </c>
      <c r="AJ127" s="22">
        <f t="shared" si="10"/>
        <v>0</v>
      </c>
      <c r="AK127" s="22">
        <f t="shared" si="11"/>
        <v>0</v>
      </c>
      <c r="AL127" s="22">
        <f t="shared" si="12"/>
        <v>0</v>
      </c>
      <c r="AM127" s="22">
        <f t="shared" si="13"/>
        <v>0</v>
      </c>
      <c r="AN127" s="22">
        <f t="shared" si="14"/>
        <v>0</v>
      </c>
      <c r="AO127" s="418" t="b">
        <f t="shared" si="15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16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17"/>
        <v>0</v>
      </c>
      <c r="AW127" s="67">
        <f t="shared" si="18"/>
        <v>0</v>
      </c>
      <c r="AX127" s="397">
        <f t="shared" si="19"/>
        <v>0</v>
      </c>
      <c r="AY127" s="32"/>
      <c r="AZ127" s="32"/>
      <c r="BA127" s="423" t="str">
        <f t="shared" si="20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5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6"/>
        <v>-</v>
      </c>
      <c r="M128" s="425"/>
      <c r="N128" s="425"/>
      <c r="O128" s="160" t="str">
        <f t="shared" si="7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8"/>
        <v>OK</v>
      </c>
      <c r="AI128" s="22">
        <f t="shared" si="9"/>
        <v>0</v>
      </c>
      <c r="AJ128" s="22">
        <f t="shared" si="10"/>
        <v>0</v>
      </c>
      <c r="AK128" s="22">
        <f t="shared" si="11"/>
        <v>0</v>
      </c>
      <c r="AL128" s="22">
        <f t="shared" si="12"/>
        <v>0</v>
      </c>
      <c r="AM128" s="22">
        <f t="shared" si="13"/>
        <v>0</v>
      </c>
      <c r="AN128" s="22">
        <f t="shared" si="14"/>
        <v>0</v>
      </c>
      <c r="AO128" s="418" t="b">
        <f t="shared" si="15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16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17"/>
        <v>0</v>
      </c>
      <c r="AW128" s="67">
        <f t="shared" si="18"/>
        <v>0</v>
      </c>
      <c r="AX128" s="397">
        <f t="shared" si="19"/>
        <v>0</v>
      </c>
      <c r="AY128" s="32"/>
      <c r="AZ128" s="32"/>
      <c r="BA128" s="423" t="str">
        <f t="shared" si="20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5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6"/>
        <v>-</v>
      </c>
      <c r="M129" s="425"/>
      <c r="N129" s="425"/>
      <c r="O129" s="160" t="str">
        <f t="shared" si="7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8"/>
        <v>OK</v>
      </c>
      <c r="AI129" s="22">
        <f t="shared" si="9"/>
        <v>0</v>
      </c>
      <c r="AJ129" s="22">
        <f t="shared" si="10"/>
        <v>0</v>
      </c>
      <c r="AK129" s="22">
        <f t="shared" si="11"/>
        <v>0</v>
      </c>
      <c r="AL129" s="22">
        <f t="shared" si="12"/>
        <v>0</v>
      </c>
      <c r="AM129" s="22">
        <f t="shared" si="13"/>
        <v>0</v>
      </c>
      <c r="AN129" s="22">
        <f t="shared" si="14"/>
        <v>0</v>
      </c>
      <c r="AO129" s="418" t="b">
        <f t="shared" si="15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16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17"/>
        <v>0</v>
      </c>
      <c r="AW129" s="67">
        <f t="shared" si="18"/>
        <v>0</v>
      </c>
      <c r="AX129" s="397">
        <f t="shared" si="19"/>
        <v>0</v>
      </c>
      <c r="AY129" s="32"/>
      <c r="AZ129" s="32"/>
      <c r="BA129" s="423" t="str">
        <f t="shared" si="20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5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6"/>
        <v>-</v>
      </c>
      <c r="M130" s="425"/>
      <c r="N130" s="425"/>
      <c r="O130" s="160" t="str">
        <f t="shared" si="7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8"/>
        <v>OK</v>
      </c>
      <c r="AI130" s="22">
        <f t="shared" si="9"/>
        <v>0</v>
      </c>
      <c r="AJ130" s="22">
        <f t="shared" si="10"/>
        <v>0</v>
      </c>
      <c r="AK130" s="22">
        <f t="shared" si="11"/>
        <v>0</v>
      </c>
      <c r="AL130" s="22">
        <f t="shared" si="12"/>
        <v>0</v>
      </c>
      <c r="AM130" s="22">
        <f t="shared" si="13"/>
        <v>0</v>
      </c>
      <c r="AN130" s="22">
        <f t="shared" si="14"/>
        <v>0</v>
      </c>
      <c r="AO130" s="418" t="b">
        <f t="shared" si="15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16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17"/>
        <v>0</v>
      </c>
      <c r="AW130" s="67">
        <f t="shared" si="18"/>
        <v>0</v>
      </c>
      <c r="AX130" s="397">
        <f t="shared" si="19"/>
        <v>0</v>
      </c>
      <c r="AY130" s="32"/>
      <c r="AZ130" s="32"/>
      <c r="BA130" s="423" t="str">
        <f t="shared" si="20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5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6"/>
        <v>-</v>
      </c>
      <c r="M131" s="425"/>
      <c r="N131" s="425"/>
      <c r="O131" s="160" t="str">
        <f t="shared" si="7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8"/>
        <v>OK</v>
      </c>
      <c r="AI131" s="22">
        <f t="shared" si="9"/>
        <v>0</v>
      </c>
      <c r="AJ131" s="22">
        <f t="shared" si="10"/>
        <v>0</v>
      </c>
      <c r="AK131" s="22">
        <f t="shared" si="11"/>
        <v>0</v>
      </c>
      <c r="AL131" s="22">
        <f t="shared" si="12"/>
        <v>0</v>
      </c>
      <c r="AM131" s="22">
        <f t="shared" si="13"/>
        <v>0</v>
      </c>
      <c r="AN131" s="22">
        <f t="shared" si="14"/>
        <v>0</v>
      </c>
      <c r="AO131" s="418" t="b">
        <f t="shared" si="15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16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17"/>
        <v>0</v>
      </c>
      <c r="AW131" s="67">
        <f t="shared" si="18"/>
        <v>0</v>
      </c>
      <c r="AX131" s="397">
        <f t="shared" si="19"/>
        <v>0</v>
      </c>
      <c r="AY131" s="32"/>
      <c r="AZ131" s="32"/>
      <c r="BA131" s="423" t="str">
        <f t="shared" si="20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5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6"/>
        <v>-</v>
      </c>
      <c r="M132" s="425"/>
      <c r="N132" s="425"/>
      <c r="O132" s="160" t="str">
        <f t="shared" si="7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8"/>
        <v>OK</v>
      </c>
      <c r="AI132" s="22">
        <f t="shared" si="9"/>
        <v>0</v>
      </c>
      <c r="AJ132" s="22">
        <f t="shared" si="10"/>
        <v>0</v>
      </c>
      <c r="AK132" s="22">
        <f t="shared" si="11"/>
        <v>0</v>
      </c>
      <c r="AL132" s="22">
        <f t="shared" si="12"/>
        <v>0</v>
      </c>
      <c r="AM132" s="22">
        <f t="shared" si="13"/>
        <v>0</v>
      </c>
      <c r="AN132" s="22">
        <f t="shared" si="14"/>
        <v>0</v>
      </c>
      <c r="AO132" s="418" t="b">
        <f t="shared" si="15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16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17"/>
        <v>0</v>
      </c>
      <c r="AW132" s="67">
        <f t="shared" si="18"/>
        <v>0</v>
      </c>
      <c r="AX132" s="397">
        <f t="shared" si="19"/>
        <v>0</v>
      </c>
      <c r="AY132" s="32"/>
      <c r="AZ132" s="32"/>
      <c r="BA132" s="423" t="str">
        <f t="shared" si="20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5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6"/>
        <v>-</v>
      </c>
      <c r="M133" s="425"/>
      <c r="N133" s="425"/>
      <c r="O133" s="160" t="str">
        <f t="shared" si="7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8"/>
        <v>OK</v>
      </c>
      <c r="AI133" s="22">
        <f t="shared" si="9"/>
        <v>0</v>
      </c>
      <c r="AJ133" s="22">
        <f t="shared" si="10"/>
        <v>0</v>
      </c>
      <c r="AK133" s="22">
        <f t="shared" si="11"/>
        <v>0</v>
      </c>
      <c r="AL133" s="22">
        <f t="shared" si="12"/>
        <v>0</v>
      </c>
      <c r="AM133" s="22">
        <f t="shared" si="13"/>
        <v>0</v>
      </c>
      <c r="AN133" s="22">
        <f t="shared" si="14"/>
        <v>0</v>
      </c>
      <c r="AO133" s="418" t="b">
        <f t="shared" si="15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16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17"/>
        <v>0</v>
      </c>
      <c r="AW133" s="67">
        <f t="shared" si="18"/>
        <v>0</v>
      </c>
      <c r="AX133" s="397">
        <f t="shared" si="19"/>
        <v>0</v>
      </c>
      <c r="AY133" s="32"/>
      <c r="AZ133" s="32"/>
      <c r="BA133" s="423" t="str">
        <f t="shared" si="20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5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6"/>
        <v>-</v>
      </c>
      <c r="M134" s="425"/>
      <c r="N134" s="425"/>
      <c r="O134" s="160" t="str">
        <f t="shared" si="7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8"/>
        <v>OK</v>
      </c>
      <c r="AI134" s="22">
        <f t="shared" si="9"/>
        <v>0</v>
      </c>
      <c r="AJ134" s="22">
        <f t="shared" si="10"/>
        <v>0</v>
      </c>
      <c r="AK134" s="22">
        <f t="shared" si="11"/>
        <v>0</v>
      </c>
      <c r="AL134" s="22">
        <f t="shared" si="12"/>
        <v>0</v>
      </c>
      <c r="AM134" s="22">
        <f t="shared" si="13"/>
        <v>0</v>
      </c>
      <c r="AN134" s="22">
        <f t="shared" si="14"/>
        <v>0</v>
      </c>
      <c r="AO134" s="418" t="b">
        <f t="shared" si="15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16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17"/>
        <v>0</v>
      </c>
      <c r="AW134" s="67">
        <f t="shared" si="18"/>
        <v>0</v>
      </c>
      <c r="AX134" s="397">
        <f t="shared" si="19"/>
        <v>0</v>
      </c>
      <c r="AY134" s="32"/>
      <c r="AZ134" s="32"/>
      <c r="BA134" s="423" t="str">
        <f t="shared" si="20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5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6"/>
        <v>-</v>
      </c>
      <c r="M135" s="425"/>
      <c r="N135" s="425"/>
      <c r="O135" s="160" t="str">
        <f t="shared" si="7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8"/>
        <v>OK</v>
      </c>
      <c r="AI135" s="22">
        <f t="shared" si="9"/>
        <v>0</v>
      </c>
      <c r="AJ135" s="22">
        <f t="shared" si="10"/>
        <v>0</v>
      </c>
      <c r="AK135" s="22">
        <f t="shared" si="11"/>
        <v>0</v>
      </c>
      <c r="AL135" s="22">
        <f t="shared" si="12"/>
        <v>0</v>
      </c>
      <c r="AM135" s="22">
        <f t="shared" si="13"/>
        <v>0</v>
      </c>
      <c r="AN135" s="22">
        <f t="shared" si="14"/>
        <v>0</v>
      </c>
      <c r="AO135" s="418" t="b">
        <f t="shared" si="15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16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17"/>
        <v>0</v>
      </c>
      <c r="AW135" s="67">
        <f t="shared" si="18"/>
        <v>0</v>
      </c>
      <c r="AX135" s="397">
        <f t="shared" si="19"/>
        <v>0</v>
      </c>
      <c r="AY135" s="32"/>
      <c r="AZ135" s="32"/>
      <c r="BA135" s="423" t="str">
        <f t="shared" si="20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5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6"/>
        <v>-</v>
      </c>
      <c r="M136" s="425"/>
      <c r="N136" s="425"/>
      <c r="O136" s="160" t="str">
        <f t="shared" si="7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8"/>
        <v>OK</v>
      </c>
      <c r="AI136" s="22">
        <f t="shared" si="9"/>
        <v>0</v>
      </c>
      <c r="AJ136" s="22">
        <f t="shared" si="10"/>
        <v>0</v>
      </c>
      <c r="AK136" s="22">
        <f t="shared" si="11"/>
        <v>0</v>
      </c>
      <c r="AL136" s="22">
        <f t="shared" si="12"/>
        <v>0</v>
      </c>
      <c r="AM136" s="22">
        <f t="shared" si="13"/>
        <v>0</v>
      </c>
      <c r="AN136" s="22">
        <f t="shared" si="14"/>
        <v>0</v>
      </c>
      <c r="AO136" s="418" t="b">
        <f t="shared" si="15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16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17"/>
        <v>0</v>
      </c>
      <c r="AW136" s="67">
        <f t="shared" si="18"/>
        <v>0</v>
      </c>
      <c r="AX136" s="397">
        <f t="shared" si="19"/>
        <v>0</v>
      </c>
      <c r="AY136" s="32"/>
      <c r="AZ136" s="32"/>
      <c r="BA136" s="423" t="str">
        <f t="shared" si="20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5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6"/>
        <v>-</v>
      </c>
      <c r="M137" s="425"/>
      <c r="N137" s="425"/>
      <c r="O137" s="160" t="str">
        <f t="shared" si="7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8"/>
        <v>OK</v>
      </c>
      <c r="AI137" s="22">
        <f t="shared" si="9"/>
        <v>0</v>
      </c>
      <c r="AJ137" s="22">
        <f t="shared" si="10"/>
        <v>0</v>
      </c>
      <c r="AK137" s="22">
        <f t="shared" si="11"/>
        <v>0</v>
      </c>
      <c r="AL137" s="22">
        <f t="shared" si="12"/>
        <v>0</v>
      </c>
      <c r="AM137" s="22">
        <f t="shared" si="13"/>
        <v>0</v>
      </c>
      <c r="AN137" s="22">
        <f t="shared" si="14"/>
        <v>0</v>
      </c>
      <c r="AO137" s="418" t="b">
        <f t="shared" si="15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16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17"/>
        <v>0</v>
      </c>
      <c r="AW137" s="67">
        <f t="shared" si="18"/>
        <v>0</v>
      </c>
      <c r="AX137" s="397">
        <f t="shared" si="19"/>
        <v>0</v>
      </c>
      <c r="AY137" s="32"/>
      <c r="AZ137" s="32"/>
      <c r="BA137" s="423" t="str">
        <f t="shared" si="20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5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6"/>
        <v>-</v>
      </c>
      <c r="M138" s="425"/>
      <c r="N138" s="425"/>
      <c r="O138" s="160" t="str">
        <f t="shared" si="7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8"/>
        <v>OK</v>
      </c>
      <c r="AI138" s="22">
        <f t="shared" si="9"/>
        <v>0</v>
      </c>
      <c r="AJ138" s="22">
        <f t="shared" si="10"/>
        <v>0</v>
      </c>
      <c r="AK138" s="22">
        <f t="shared" si="11"/>
        <v>0</v>
      </c>
      <c r="AL138" s="22">
        <f t="shared" si="12"/>
        <v>0</v>
      </c>
      <c r="AM138" s="22">
        <f t="shared" si="13"/>
        <v>0</v>
      </c>
      <c r="AN138" s="22">
        <f t="shared" si="14"/>
        <v>0</v>
      </c>
      <c r="AO138" s="418" t="b">
        <f t="shared" si="15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16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17"/>
        <v>0</v>
      </c>
      <c r="AW138" s="67">
        <f t="shared" si="18"/>
        <v>0</v>
      </c>
      <c r="AX138" s="397">
        <f t="shared" si="19"/>
        <v>0</v>
      </c>
      <c r="AY138" s="32"/>
      <c r="AZ138" s="32"/>
      <c r="BA138" s="423" t="str">
        <f t="shared" si="20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5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6"/>
        <v>-</v>
      </c>
      <c r="M139" s="425"/>
      <c r="N139" s="425"/>
      <c r="O139" s="160" t="str">
        <f t="shared" si="7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8"/>
        <v>OK</v>
      </c>
      <c r="AI139" s="22">
        <f t="shared" si="9"/>
        <v>0</v>
      </c>
      <c r="AJ139" s="22">
        <f t="shared" si="10"/>
        <v>0</v>
      </c>
      <c r="AK139" s="22">
        <f t="shared" si="11"/>
        <v>0</v>
      </c>
      <c r="AL139" s="22">
        <f t="shared" si="12"/>
        <v>0</v>
      </c>
      <c r="AM139" s="22">
        <f t="shared" si="13"/>
        <v>0</v>
      </c>
      <c r="AN139" s="22">
        <f t="shared" si="14"/>
        <v>0</v>
      </c>
      <c r="AO139" s="418" t="b">
        <f t="shared" si="15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16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17"/>
        <v>0</v>
      </c>
      <c r="AW139" s="67">
        <f t="shared" si="18"/>
        <v>0</v>
      </c>
      <c r="AX139" s="397">
        <f t="shared" si="19"/>
        <v>0</v>
      </c>
      <c r="AY139" s="32"/>
      <c r="AZ139" s="32"/>
      <c r="BA139" s="423" t="str">
        <f t="shared" si="20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5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6"/>
        <v>-</v>
      </c>
      <c r="M140" s="425"/>
      <c r="N140" s="425"/>
      <c r="O140" s="160" t="str">
        <f t="shared" si="7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8"/>
        <v>OK</v>
      </c>
      <c r="AI140" s="22">
        <f t="shared" si="9"/>
        <v>0</v>
      </c>
      <c r="AJ140" s="22">
        <f t="shared" si="10"/>
        <v>0</v>
      </c>
      <c r="AK140" s="22">
        <f t="shared" si="11"/>
        <v>0</v>
      </c>
      <c r="AL140" s="22">
        <f t="shared" si="12"/>
        <v>0</v>
      </c>
      <c r="AM140" s="22">
        <f t="shared" si="13"/>
        <v>0</v>
      </c>
      <c r="AN140" s="22">
        <f t="shared" si="14"/>
        <v>0</v>
      </c>
      <c r="AO140" s="418" t="b">
        <f t="shared" si="15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16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17"/>
        <v>0</v>
      </c>
      <c r="AW140" s="67">
        <f t="shared" si="18"/>
        <v>0</v>
      </c>
      <c r="AX140" s="397">
        <f t="shared" si="19"/>
        <v>0</v>
      </c>
      <c r="AY140" s="32"/>
      <c r="AZ140" s="32"/>
      <c r="BA140" s="423" t="str">
        <f t="shared" si="20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5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6"/>
        <v>-</v>
      </c>
      <c r="M141" s="425"/>
      <c r="N141" s="425"/>
      <c r="O141" s="160" t="str">
        <f t="shared" si="7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8"/>
        <v>OK</v>
      </c>
      <c r="AI141" s="22">
        <f t="shared" si="9"/>
        <v>0</v>
      </c>
      <c r="AJ141" s="22">
        <f t="shared" si="10"/>
        <v>0</v>
      </c>
      <c r="AK141" s="22">
        <f t="shared" si="11"/>
        <v>0</v>
      </c>
      <c r="AL141" s="22">
        <f t="shared" si="12"/>
        <v>0</v>
      </c>
      <c r="AM141" s="22">
        <f t="shared" si="13"/>
        <v>0</v>
      </c>
      <c r="AN141" s="22">
        <f t="shared" si="14"/>
        <v>0</v>
      </c>
      <c r="AO141" s="418" t="b">
        <f t="shared" si="15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16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17"/>
        <v>0</v>
      </c>
      <c r="AW141" s="67">
        <f t="shared" si="18"/>
        <v>0</v>
      </c>
      <c r="AX141" s="397">
        <f t="shared" si="19"/>
        <v>0</v>
      </c>
      <c r="AY141" s="32"/>
      <c r="AZ141" s="32"/>
      <c r="BA141" s="423" t="str">
        <f t="shared" si="20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5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6"/>
        <v>-</v>
      </c>
      <c r="M142" s="425"/>
      <c r="N142" s="425"/>
      <c r="O142" s="160" t="str">
        <f t="shared" si="7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8"/>
        <v>OK</v>
      </c>
      <c r="AI142" s="22">
        <f t="shared" si="9"/>
        <v>0</v>
      </c>
      <c r="AJ142" s="22">
        <f t="shared" si="10"/>
        <v>0</v>
      </c>
      <c r="AK142" s="22">
        <f t="shared" si="11"/>
        <v>0</v>
      </c>
      <c r="AL142" s="22">
        <f t="shared" si="12"/>
        <v>0</v>
      </c>
      <c r="AM142" s="22">
        <f t="shared" si="13"/>
        <v>0</v>
      </c>
      <c r="AN142" s="22">
        <f t="shared" si="14"/>
        <v>0</v>
      </c>
      <c r="AO142" s="418" t="b">
        <f t="shared" si="15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16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17"/>
        <v>0</v>
      </c>
      <c r="AW142" s="67">
        <f t="shared" si="18"/>
        <v>0</v>
      </c>
      <c r="AX142" s="397">
        <f t="shared" si="19"/>
        <v>0</v>
      </c>
      <c r="AY142" s="32"/>
      <c r="AZ142" s="32"/>
      <c r="BA142" s="423" t="str">
        <f t="shared" si="20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5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6"/>
        <v>-</v>
      </c>
      <c r="M143" s="425"/>
      <c r="N143" s="425"/>
      <c r="O143" s="160" t="str">
        <f t="shared" si="7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8"/>
        <v>OK</v>
      </c>
      <c r="AI143" s="22">
        <f t="shared" si="9"/>
        <v>0</v>
      </c>
      <c r="AJ143" s="22">
        <f t="shared" si="10"/>
        <v>0</v>
      </c>
      <c r="AK143" s="22">
        <f t="shared" si="11"/>
        <v>0</v>
      </c>
      <c r="AL143" s="22">
        <f t="shared" si="12"/>
        <v>0</v>
      </c>
      <c r="AM143" s="22">
        <f t="shared" si="13"/>
        <v>0</v>
      </c>
      <c r="AN143" s="22">
        <f t="shared" si="14"/>
        <v>0</v>
      </c>
      <c r="AO143" s="418" t="b">
        <f t="shared" si="15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16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17"/>
        <v>0</v>
      </c>
      <c r="AW143" s="67">
        <f t="shared" si="18"/>
        <v>0</v>
      </c>
      <c r="AX143" s="397">
        <f t="shared" si="19"/>
        <v>0</v>
      </c>
      <c r="AY143" s="32"/>
      <c r="AZ143" s="32"/>
      <c r="BA143" s="423" t="str">
        <f t="shared" si="20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5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6"/>
        <v>-</v>
      </c>
      <c r="M144" s="425"/>
      <c r="N144" s="425"/>
      <c r="O144" s="160" t="str">
        <f t="shared" si="7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8"/>
        <v>OK</v>
      </c>
      <c r="AI144" s="22">
        <f t="shared" si="9"/>
        <v>0</v>
      </c>
      <c r="AJ144" s="22">
        <f t="shared" si="10"/>
        <v>0</v>
      </c>
      <c r="AK144" s="22">
        <f t="shared" si="11"/>
        <v>0</v>
      </c>
      <c r="AL144" s="22">
        <f t="shared" si="12"/>
        <v>0</v>
      </c>
      <c r="AM144" s="22">
        <f t="shared" si="13"/>
        <v>0</v>
      </c>
      <c r="AN144" s="22">
        <f t="shared" si="14"/>
        <v>0</v>
      </c>
      <c r="AO144" s="418" t="b">
        <f t="shared" si="15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16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17"/>
        <v>0</v>
      </c>
      <c r="AW144" s="67">
        <f t="shared" si="18"/>
        <v>0</v>
      </c>
      <c r="AX144" s="397">
        <f t="shared" si="19"/>
        <v>0</v>
      </c>
      <c r="AY144" s="32"/>
      <c r="AZ144" s="32"/>
      <c r="BA144" s="423" t="str">
        <f t="shared" si="20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5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6"/>
        <v>-</v>
      </c>
      <c r="M145" s="425"/>
      <c r="N145" s="425"/>
      <c r="O145" s="160" t="str">
        <f t="shared" si="7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8"/>
        <v>OK</v>
      </c>
      <c r="AI145" s="22">
        <f t="shared" si="9"/>
        <v>0</v>
      </c>
      <c r="AJ145" s="22">
        <f t="shared" si="10"/>
        <v>0</v>
      </c>
      <c r="AK145" s="22">
        <f t="shared" si="11"/>
        <v>0</v>
      </c>
      <c r="AL145" s="22">
        <f t="shared" si="12"/>
        <v>0</v>
      </c>
      <c r="AM145" s="22">
        <f t="shared" si="13"/>
        <v>0</v>
      </c>
      <c r="AN145" s="22">
        <f t="shared" si="14"/>
        <v>0</v>
      </c>
      <c r="AO145" s="418" t="b">
        <f t="shared" si="15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16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17"/>
        <v>0</v>
      </c>
      <c r="AW145" s="67">
        <f t="shared" si="18"/>
        <v>0</v>
      </c>
      <c r="AX145" s="397">
        <f t="shared" si="19"/>
        <v>0</v>
      </c>
      <c r="AY145" s="32"/>
      <c r="AZ145" s="32"/>
      <c r="BA145" s="423" t="str">
        <f t="shared" si="20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5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6"/>
        <v>-</v>
      </c>
      <c r="M146" s="425"/>
      <c r="N146" s="425"/>
      <c r="O146" s="160" t="str">
        <f t="shared" si="7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8"/>
        <v>OK</v>
      </c>
      <c r="AI146" s="22">
        <f t="shared" si="9"/>
        <v>0</v>
      </c>
      <c r="AJ146" s="22">
        <f t="shared" si="10"/>
        <v>0</v>
      </c>
      <c r="AK146" s="22">
        <f t="shared" si="11"/>
        <v>0</v>
      </c>
      <c r="AL146" s="22">
        <f t="shared" si="12"/>
        <v>0</v>
      </c>
      <c r="AM146" s="22">
        <f t="shared" si="13"/>
        <v>0</v>
      </c>
      <c r="AN146" s="22">
        <f t="shared" si="14"/>
        <v>0</v>
      </c>
      <c r="AO146" s="418" t="b">
        <f t="shared" si="15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16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17"/>
        <v>0</v>
      </c>
      <c r="AW146" s="67">
        <f t="shared" si="18"/>
        <v>0</v>
      </c>
      <c r="AX146" s="397">
        <f t="shared" si="19"/>
        <v>0</v>
      </c>
      <c r="AY146" s="32"/>
      <c r="AZ146" s="32"/>
      <c r="BA146" s="423" t="str">
        <f t="shared" si="20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5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6"/>
        <v>-</v>
      </c>
      <c r="M147" s="425"/>
      <c r="N147" s="425"/>
      <c r="O147" s="160" t="str">
        <f t="shared" si="7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8"/>
        <v>OK</v>
      </c>
      <c r="AI147" s="22">
        <f t="shared" si="9"/>
        <v>0</v>
      </c>
      <c r="AJ147" s="22">
        <f t="shared" si="10"/>
        <v>0</v>
      </c>
      <c r="AK147" s="22">
        <f t="shared" si="11"/>
        <v>0</v>
      </c>
      <c r="AL147" s="22">
        <f t="shared" si="12"/>
        <v>0</v>
      </c>
      <c r="AM147" s="22">
        <f t="shared" si="13"/>
        <v>0</v>
      </c>
      <c r="AN147" s="22">
        <f t="shared" si="14"/>
        <v>0</v>
      </c>
      <c r="AO147" s="418" t="b">
        <f t="shared" si="15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16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17"/>
        <v>0</v>
      </c>
      <c r="AW147" s="67">
        <f t="shared" si="18"/>
        <v>0</v>
      </c>
      <c r="AX147" s="397">
        <f t="shared" si="19"/>
        <v>0</v>
      </c>
      <c r="AY147" s="32"/>
      <c r="AZ147" s="32"/>
      <c r="BA147" s="423" t="str">
        <f t="shared" si="20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5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6"/>
        <v>-</v>
      </c>
      <c r="M148" s="425"/>
      <c r="N148" s="425"/>
      <c r="O148" s="160" t="str">
        <f t="shared" si="7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8"/>
        <v>OK</v>
      </c>
      <c r="AI148" s="22">
        <f t="shared" si="9"/>
        <v>0</v>
      </c>
      <c r="AJ148" s="22">
        <f t="shared" si="10"/>
        <v>0</v>
      </c>
      <c r="AK148" s="22">
        <f t="shared" si="11"/>
        <v>0</v>
      </c>
      <c r="AL148" s="22">
        <f t="shared" si="12"/>
        <v>0</v>
      </c>
      <c r="AM148" s="22">
        <f t="shared" si="13"/>
        <v>0</v>
      </c>
      <c r="AN148" s="22">
        <f t="shared" si="14"/>
        <v>0</v>
      </c>
      <c r="AO148" s="418" t="b">
        <f t="shared" si="15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16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17"/>
        <v>0</v>
      </c>
      <c r="AW148" s="67">
        <f t="shared" si="18"/>
        <v>0</v>
      </c>
      <c r="AX148" s="397">
        <f t="shared" si="19"/>
        <v>0</v>
      </c>
      <c r="AY148" s="32"/>
      <c r="AZ148" s="32"/>
      <c r="BA148" s="423" t="str">
        <f t="shared" si="20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5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6"/>
        <v>-</v>
      </c>
      <c r="M149" s="425"/>
      <c r="N149" s="425"/>
      <c r="O149" s="160" t="str">
        <f t="shared" si="7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8"/>
        <v>OK</v>
      </c>
      <c r="AI149" s="22">
        <f t="shared" si="9"/>
        <v>0</v>
      </c>
      <c r="AJ149" s="22">
        <f t="shared" si="10"/>
        <v>0</v>
      </c>
      <c r="AK149" s="22">
        <f t="shared" si="11"/>
        <v>0</v>
      </c>
      <c r="AL149" s="22">
        <f t="shared" si="12"/>
        <v>0</v>
      </c>
      <c r="AM149" s="22">
        <f t="shared" si="13"/>
        <v>0</v>
      </c>
      <c r="AN149" s="22">
        <f t="shared" si="14"/>
        <v>0</v>
      </c>
      <c r="AO149" s="418" t="b">
        <f t="shared" si="15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16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17"/>
        <v>0</v>
      </c>
      <c r="AW149" s="67">
        <f t="shared" si="18"/>
        <v>0</v>
      </c>
      <c r="AX149" s="397">
        <f t="shared" si="19"/>
        <v>0</v>
      </c>
      <c r="AY149" s="32"/>
      <c r="AZ149" s="32"/>
      <c r="BA149" s="423" t="str">
        <f t="shared" si="20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5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6"/>
        <v>-</v>
      </c>
      <c r="M150" s="425"/>
      <c r="N150" s="425"/>
      <c r="O150" s="160" t="str">
        <f t="shared" si="7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8"/>
        <v>OK</v>
      </c>
      <c r="AI150" s="22">
        <f t="shared" si="9"/>
        <v>0</v>
      </c>
      <c r="AJ150" s="22">
        <f t="shared" si="10"/>
        <v>0</v>
      </c>
      <c r="AK150" s="22">
        <f t="shared" si="11"/>
        <v>0</v>
      </c>
      <c r="AL150" s="22">
        <f t="shared" si="12"/>
        <v>0</v>
      </c>
      <c r="AM150" s="22">
        <f t="shared" si="13"/>
        <v>0</v>
      </c>
      <c r="AN150" s="22">
        <f t="shared" si="14"/>
        <v>0</v>
      </c>
      <c r="AO150" s="418" t="b">
        <f t="shared" si="15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16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17"/>
        <v>0</v>
      </c>
      <c r="AW150" s="67">
        <f t="shared" si="18"/>
        <v>0</v>
      </c>
      <c r="AX150" s="397">
        <f t="shared" si="19"/>
        <v>0</v>
      </c>
      <c r="AY150" s="32"/>
      <c r="AZ150" s="32"/>
      <c r="BA150" s="423" t="str">
        <f t="shared" si="20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5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6"/>
        <v>-</v>
      </c>
      <c r="M151" s="425"/>
      <c r="N151" s="425"/>
      <c r="O151" s="160" t="str">
        <f t="shared" si="7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8"/>
        <v>OK</v>
      </c>
      <c r="AI151" s="22">
        <f t="shared" si="9"/>
        <v>0</v>
      </c>
      <c r="AJ151" s="22">
        <f t="shared" si="10"/>
        <v>0</v>
      </c>
      <c r="AK151" s="22">
        <f t="shared" si="11"/>
        <v>0</v>
      </c>
      <c r="AL151" s="22">
        <f t="shared" si="12"/>
        <v>0</v>
      </c>
      <c r="AM151" s="22">
        <f t="shared" si="13"/>
        <v>0</v>
      </c>
      <c r="AN151" s="22">
        <f t="shared" si="14"/>
        <v>0</v>
      </c>
      <c r="AO151" s="418" t="b">
        <f t="shared" si="15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16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17"/>
        <v>0</v>
      </c>
      <c r="AW151" s="67">
        <f t="shared" si="18"/>
        <v>0</v>
      </c>
      <c r="AX151" s="397">
        <f t="shared" si="19"/>
        <v>0</v>
      </c>
      <c r="AY151" s="32"/>
      <c r="AZ151" s="32"/>
      <c r="BA151" s="423" t="str">
        <f t="shared" si="20"/>
        <v xml:space="preserve"> </v>
      </c>
    </row>
    <row r="152" spans="1:53" s="339" customFormat="1" ht="15" x14ac:dyDescent="0.2">
      <c r="A152" s="32"/>
      <c r="B152" s="32"/>
      <c r="C152" s="410">
        <f t="shared" ref="C152:C215" si="23">C151+1</f>
        <v>131</v>
      </c>
      <c r="D152" s="424"/>
      <c r="E152" s="424"/>
      <c r="F152" s="424"/>
      <c r="G152" s="410"/>
      <c r="H152" s="410"/>
      <c r="I152" s="413" t="str">
        <f t="shared" si="5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6"/>
        <v>-</v>
      </c>
      <c r="M152" s="425"/>
      <c r="N152" s="425"/>
      <c r="O152" s="160" t="str">
        <f t="shared" si="7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8"/>
        <v>OK</v>
      </c>
      <c r="AI152" s="22">
        <f t="shared" si="9"/>
        <v>0</v>
      </c>
      <c r="AJ152" s="22">
        <f t="shared" si="10"/>
        <v>0</v>
      </c>
      <c r="AK152" s="22">
        <f t="shared" si="11"/>
        <v>0</v>
      </c>
      <c r="AL152" s="22">
        <f t="shared" si="12"/>
        <v>0</v>
      </c>
      <c r="AM152" s="22">
        <f t="shared" si="13"/>
        <v>0</v>
      </c>
      <c r="AN152" s="22">
        <f t="shared" si="14"/>
        <v>0</v>
      </c>
      <c r="AO152" s="418" t="b">
        <f t="shared" si="15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16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17"/>
        <v>0</v>
      </c>
      <c r="AW152" s="67">
        <f t="shared" si="18"/>
        <v>0</v>
      </c>
      <c r="AX152" s="397">
        <f t="shared" si="19"/>
        <v>0</v>
      </c>
      <c r="AY152" s="32"/>
      <c r="AZ152" s="32"/>
      <c r="BA152" s="423" t="str">
        <f t="shared" si="20"/>
        <v xml:space="preserve"> </v>
      </c>
    </row>
    <row r="153" spans="1:53" s="339" customFormat="1" ht="15" x14ac:dyDescent="0.2">
      <c r="A153" s="32"/>
      <c r="B153" s="32"/>
      <c r="C153" s="410">
        <f t="shared" si="23"/>
        <v>132</v>
      </c>
      <c r="D153" s="424"/>
      <c r="E153" s="424"/>
      <c r="F153" s="424"/>
      <c r="G153" s="410"/>
      <c r="H153" s="410"/>
      <c r="I153" s="413" t="str">
        <f t="shared" si="5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6"/>
        <v>-</v>
      </c>
      <c r="M153" s="425"/>
      <c r="N153" s="425"/>
      <c r="O153" s="160" t="str">
        <f t="shared" si="7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8"/>
        <v>OK</v>
      </c>
      <c r="AI153" s="22">
        <f t="shared" si="9"/>
        <v>0</v>
      </c>
      <c r="AJ153" s="22">
        <f t="shared" si="10"/>
        <v>0</v>
      </c>
      <c r="AK153" s="22">
        <f t="shared" si="11"/>
        <v>0</v>
      </c>
      <c r="AL153" s="22">
        <f t="shared" si="12"/>
        <v>0</v>
      </c>
      <c r="AM153" s="22">
        <f t="shared" si="13"/>
        <v>0</v>
      </c>
      <c r="AN153" s="22">
        <f t="shared" si="14"/>
        <v>0</v>
      </c>
      <c r="AO153" s="418" t="b">
        <f t="shared" si="15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16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17"/>
        <v>0</v>
      </c>
      <c r="AW153" s="67">
        <f t="shared" si="18"/>
        <v>0</v>
      </c>
      <c r="AX153" s="397">
        <f t="shared" si="19"/>
        <v>0</v>
      </c>
      <c r="AY153" s="32"/>
      <c r="AZ153" s="32"/>
      <c r="BA153" s="423" t="str">
        <f t="shared" si="20"/>
        <v xml:space="preserve"> </v>
      </c>
    </row>
    <row r="154" spans="1:53" s="339" customFormat="1" ht="15" x14ac:dyDescent="0.2">
      <c r="A154" s="32"/>
      <c r="B154" s="32"/>
      <c r="C154" s="410">
        <f t="shared" si="23"/>
        <v>133</v>
      </c>
      <c r="D154" s="424"/>
      <c r="E154" s="424"/>
      <c r="F154" s="424"/>
      <c r="G154" s="410"/>
      <c r="H154" s="410"/>
      <c r="I154" s="413" t="str">
        <f t="shared" si="5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6"/>
        <v>-</v>
      </c>
      <c r="M154" s="425"/>
      <c r="N154" s="425"/>
      <c r="O154" s="160" t="str">
        <f t="shared" si="7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8"/>
        <v>OK</v>
      </c>
      <c r="AI154" s="22">
        <f t="shared" si="9"/>
        <v>0</v>
      </c>
      <c r="AJ154" s="22">
        <f t="shared" si="10"/>
        <v>0</v>
      </c>
      <c r="AK154" s="22">
        <f t="shared" si="11"/>
        <v>0</v>
      </c>
      <c r="AL154" s="22">
        <f t="shared" si="12"/>
        <v>0</v>
      </c>
      <c r="AM154" s="22">
        <f t="shared" si="13"/>
        <v>0</v>
      </c>
      <c r="AN154" s="22">
        <f t="shared" si="14"/>
        <v>0</v>
      </c>
      <c r="AO154" s="418" t="b">
        <f t="shared" si="15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16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17"/>
        <v>0</v>
      </c>
      <c r="AW154" s="67">
        <f t="shared" si="18"/>
        <v>0</v>
      </c>
      <c r="AX154" s="397">
        <f t="shared" si="19"/>
        <v>0</v>
      </c>
      <c r="AY154" s="32"/>
      <c r="AZ154" s="32"/>
      <c r="BA154" s="423" t="str">
        <f t="shared" si="20"/>
        <v xml:space="preserve"> </v>
      </c>
    </row>
    <row r="155" spans="1:53" s="339" customFormat="1" ht="15" x14ac:dyDescent="0.2">
      <c r="A155" s="32"/>
      <c r="B155" s="32"/>
      <c r="C155" s="410">
        <f t="shared" si="23"/>
        <v>134</v>
      </c>
      <c r="D155" s="424"/>
      <c r="E155" s="424"/>
      <c r="F155" s="424"/>
      <c r="G155" s="410"/>
      <c r="H155" s="410"/>
      <c r="I155" s="413" t="str">
        <f t="shared" si="5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6"/>
        <v>-</v>
      </c>
      <c r="M155" s="425"/>
      <c r="N155" s="425"/>
      <c r="O155" s="160" t="str">
        <f t="shared" si="7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8"/>
        <v>OK</v>
      </c>
      <c r="AI155" s="22">
        <f t="shared" si="9"/>
        <v>0</v>
      </c>
      <c r="AJ155" s="22">
        <f t="shared" si="10"/>
        <v>0</v>
      </c>
      <c r="AK155" s="22">
        <f t="shared" si="11"/>
        <v>0</v>
      </c>
      <c r="AL155" s="22">
        <f t="shared" si="12"/>
        <v>0</v>
      </c>
      <c r="AM155" s="22">
        <f t="shared" si="13"/>
        <v>0</v>
      </c>
      <c r="AN155" s="22">
        <f t="shared" si="14"/>
        <v>0</v>
      </c>
      <c r="AO155" s="418" t="b">
        <f t="shared" si="15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16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17"/>
        <v>0</v>
      </c>
      <c r="AW155" s="67">
        <f t="shared" si="18"/>
        <v>0</v>
      </c>
      <c r="AX155" s="397">
        <f t="shared" si="19"/>
        <v>0</v>
      </c>
      <c r="AY155" s="32"/>
      <c r="AZ155" s="32"/>
      <c r="BA155" s="423" t="str">
        <f t="shared" si="20"/>
        <v xml:space="preserve"> </v>
      </c>
    </row>
    <row r="156" spans="1:53" s="339" customFormat="1" ht="15" x14ac:dyDescent="0.2">
      <c r="A156" s="32"/>
      <c r="B156" s="32"/>
      <c r="C156" s="410">
        <f t="shared" si="23"/>
        <v>135</v>
      </c>
      <c r="D156" s="424"/>
      <c r="E156" s="424"/>
      <c r="F156" s="424"/>
      <c r="G156" s="410"/>
      <c r="H156" s="410"/>
      <c r="I156" s="413" t="str">
        <f t="shared" si="5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6"/>
        <v>-</v>
      </c>
      <c r="M156" s="425"/>
      <c r="N156" s="425"/>
      <c r="O156" s="160" t="str">
        <f t="shared" si="7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8"/>
        <v>OK</v>
      </c>
      <c r="AI156" s="22">
        <f t="shared" si="9"/>
        <v>0</v>
      </c>
      <c r="AJ156" s="22">
        <f t="shared" si="10"/>
        <v>0</v>
      </c>
      <c r="AK156" s="22">
        <f t="shared" si="11"/>
        <v>0</v>
      </c>
      <c r="AL156" s="22">
        <f t="shared" si="12"/>
        <v>0</v>
      </c>
      <c r="AM156" s="22">
        <f t="shared" si="13"/>
        <v>0</v>
      </c>
      <c r="AN156" s="22">
        <f t="shared" si="14"/>
        <v>0</v>
      </c>
      <c r="AO156" s="418" t="b">
        <f t="shared" si="15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16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17"/>
        <v>0</v>
      </c>
      <c r="AW156" s="67">
        <f t="shared" si="18"/>
        <v>0</v>
      </c>
      <c r="AX156" s="397">
        <f t="shared" si="19"/>
        <v>0</v>
      </c>
      <c r="AY156" s="32"/>
      <c r="AZ156" s="32"/>
      <c r="BA156" s="423" t="str">
        <f t="shared" si="20"/>
        <v xml:space="preserve"> </v>
      </c>
    </row>
    <row r="157" spans="1:53" s="339" customFormat="1" ht="15" x14ac:dyDescent="0.2">
      <c r="A157" s="32"/>
      <c r="B157" s="32"/>
      <c r="C157" s="410">
        <f t="shared" si="23"/>
        <v>136</v>
      </c>
      <c r="D157" s="424"/>
      <c r="E157" s="424"/>
      <c r="F157" s="424"/>
      <c r="G157" s="410"/>
      <c r="H157" s="410"/>
      <c r="I157" s="413" t="str">
        <f t="shared" si="5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6"/>
        <v>-</v>
      </c>
      <c r="M157" s="425"/>
      <c r="N157" s="425"/>
      <c r="O157" s="160" t="str">
        <f t="shared" si="7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8"/>
        <v>OK</v>
      </c>
      <c r="AI157" s="22">
        <f t="shared" si="9"/>
        <v>0</v>
      </c>
      <c r="AJ157" s="22">
        <f t="shared" si="10"/>
        <v>0</v>
      </c>
      <c r="AK157" s="22">
        <f t="shared" si="11"/>
        <v>0</v>
      </c>
      <c r="AL157" s="22">
        <f t="shared" si="12"/>
        <v>0</v>
      </c>
      <c r="AM157" s="22">
        <f t="shared" si="13"/>
        <v>0</v>
      </c>
      <c r="AN157" s="22">
        <f t="shared" si="14"/>
        <v>0</v>
      </c>
      <c r="AO157" s="418" t="b">
        <f t="shared" si="15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16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17"/>
        <v>0</v>
      </c>
      <c r="AW157" s="67">
        <f t="shared" si="18"/>
        <v>0</v>
      </c>
      <c r="AX157" s="397">
        <f t="shared" si="19"/>
        <v>0</v>
      </c>
      <c r="AY157" s="32"/>
      <c r="AZ157" s="32"/>
      <c r="BA157" s="423" t="str">
        <f t="shared" si="20"/>
        <v xml:space="preserve"> </v>
      </c>
    </row>
    <row r="158" spans="1:53" s="339" customFormat="1" ht="15" x14ac:dyDescent="0.2">
      <c r="A158" s="32"/>
      <c r="B158" s="32"/>
      <c r="C158" s="410">
        <f t="shared" si="23"/>
        <v>137</v>
      </c>
      <c r="D158" s="424"/>
      <c r="E158" s="424"/>
      <c r="F158" s="424"/>
      <c r="G158" s="410"/>
      <c r="H158" s="410"/>
      <c r="I158" s="413" t="str">
        <f t="shared" si="5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6"/>
        <v>-</v>
      </c>
      <c r="M158" s="425"/>
      <c r="N158" s="425"/>
      <c r="O158" s="160" t="str">
        <f t="shared" si="7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8"/>
        <v>OK</v>
      </c>
      <c r="AI158" s="22">
        <f t="shared" si="9"/>
        <v>0</v>
      </c>
      <c r="AJ158" s="22">
        <f t="shared" si="10"/>
        <v>0</v>
      </c>
      <c r="AK158" s="22">
        <f t="shared" si="11"/>
        <v>0</v>
      </c>
      <c r="AL158" s="22">
        <f t="shared" si="12"/>
        <v>0</v>
      </c>
      <c r="AM158" s="22">
        <f t="shared" si="13"/>
        <v>0</v>
      </c>
      <c r="AN158" s="22">
        <f t="shared" si="14"/>
        <v>0</v>
      </c>
      <c r="AO158" s="418" t="b">
        <f t="shared" si="15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16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17"/>
        <v>0</v>
      </c>
      <c r="AW158" s="67">
        <f t="shared" si="18"/>
        <v>0</v>
      </c>
      <c r="AX158" s="397">
        <f t="shared" si="19"/>
        <v>0</v>
      </c>
      <c r="AY158" s="32"/>
      <c r="AZ158" s="32"/>
      <c r="BA158" s="423" t="str">
        <f t="shared" si="20"/>
        <v xml:space="preserve"> </v>
      </c>
    </row>
    <row r="159" spans="1:53" s="339" customFormat="1" ht="15" x14ac:dyDescent="0.2">
      <c r="A159" s="32"/>
      <c r="B159" s="32"/>
      <c r="C159" s="410">
        <f t="shared" si="23"/>
        <v>138</v>
      </c>
      <c r="D159" s="424"/>
      <c r="E159" s="424"/>
      <c r="F159" s="424"/>
      <c r="G159" s="410"/>
      <c r="H159" s="410"/>
      <c r="I159" s="413" t="str">
        <f t="shared" si="5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6"/>
        <v>-</v>
      </c>
      <c r="M159" s="425"/>
      <c r="N159" s="425"/>
      <c r="O159" s="160" t="str">
        <f t="shared" si="7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8"/>
        <v>OK</v>
      </c>
      <c r="AI159" s="22">
        <f t="shared" si="9"/>
        <v>0</v>
      </c>
      <c r="AJ159" s="22">
        <f t="shared" si="10"/>
        <v>0</v>
      </c>
      <c r="AK159" s="22">
        <f t="shared" si="11"/>
        <v>0</v>
      </c>
      <c r="AL159" s="22">
        <f t="shared" si="12"/>
        <v>0</v>
      </c>
      <c r="AM159" s="22">
        <f t="shared" si="13"/>
        <v>0</v>
      </c>
      <c r="AN159" s="22">
        <f t="shared" si="14"/>
        <v>0</v>
      </c>
      <c r="AO159" s="418" t="b">
        <f t="shared" si="15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16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17"/>
        <v>0</v>
      </c>
      <c r="AW159" s="67">
        <f t="shared" si="18"/>
        <v>0</v>
      </c>
      <c r="AX159" s="397">
        <f t="shared" si="19"/>
        <v>0</v>
      </c>
      <c r="AY159" s="32"/>
      <c r="AZ159" s="32"/>
      <c r="BA159" s="423" t="str">
        <f t="shared" si="20"/>
        <v xml:space="preserve"> </v>
      </c>
    </row>
    <row r="160" spans="1:53" s="339" customFormat="1" ht="15" x14ac:dyDescent="0.2">
      <c r="A160" s="32"/>
      <c r="B160" s="32"/>
      <c r="C160" s="410">
        <f t="shared" si="23"/>
        <v>139</v>
      </c>
      <c r="D160" s="424"/>
      <c r="E160" s="424"/>
      <c r="F160" s="424"/>
      <c r="G160" s="410"/>
      <c r="H160" s="410"/>
      <c r="I160" s="413" t="str">
        <f t="shared" si="5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6"/>
        <v>-</v>
      </c>
      <c r="M160" s="425"/>
      <c r="N160" s="425"/>
      <c r="O160" s="160" t="str">
        <f t="shared" si="7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8"/>
        <v>OK</v>
      </c>
      <c r="AI160" s="22">
        <f t="shared" si="9"/>
        <v>0</v>
      </c>
      <c r="AJ160" s="22">
        <f t="shared" si="10"/>
        <v>0</v>
      </c>
      <c r="AK160" s="22">
        <f t="shared" si="11"/>
        <v>0</v>
      </c>
      <c r="AL160" s="22">
        <f t="shared" si="12"/>
        <v>0</v>
      </c>
      <c r="AM160" s="22">
        <f t="shared" si="13"/>
        <v>0</v>
      </c>
      <c r="AN160" s="22">
        <f t="shared" si="14"/>
        <v>0</v>
      </c>
      <c r="AO160" s="418" t="b">
        <f t="shared" si="15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16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17"/>
        <v>0</v>
      </c>
      <c r="AW160" s="67">
        <f t="shared" si="18"/>
        <v>0</v>
      </c>
      <c r="AX160" s="397">
        <f t="shared" si="19"/>
        <v>0</v>
      </c>
      <c r="AY160" s="32"/>
      <c r="AZ160" s="32"/>
      <c r="BA160" s="423" t="str">
        <f t="shared" si="20"/>
        <v xml:space="preserve"> </v>
      </c>
    </row>
    <row r="161" spans="1:53" s="339" customFormat="1" ht="15" x14ac:dyDescent="0.2">
      <c r="A161" s="32"/>
      <c r="B161" s="32"/>
      <c r="C161" s="410">
        <f t="shared" si="23"/>
        <v>140</v>
      </c>
      <c r="D161" s="424"/>
      <c r="E161" s="424"/>
      <c r="F161" s="424"/>
      <c r="G161" s="410"/>
      <c r="H161" s="410"/>
      <c r="I161" s="413" t="str">
        <f t="shared" si="5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6"/>
        <v>-</v>
      </c>
      <c r="M161" s="425"/>
      <c r="N161" s="425"/>
      <c r="O161" s="160" t="str">
        <f t="shared" si="7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8"/>
        <v>OK</v>
      </c>
      <c r="AI161" s="22">
        <f t="shared" si="9"/>
        <v>0</v>
      </c>
      <c r="AJ161" s="22">
        <f t="shared" si="10"/>
        <v>0</v>
      </c>
      <c r="AK161" s="22">
        <f t="shared" si="11"/>
        <v>0</v>
      </c>
      <c r="AL161" s="22">
        <f t="shared" si="12"/>
        <v>0</v>
      </c>
      <c r="AM161" s="22">
        <f t="shared" si="13"/>
        <v>0</v>
      </c>
      <c r="AN161" s="22">
        <f t="shared" si="14"/>
        <v>0</v>
      </c>
      <c r="AO161" s="418" t="b">
        <f t="shared" si="15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16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17"/>
        <v>0</v>
      </c>
      <c r="AW161" s="67">
        <f t="shared" si="18"/>
        <v>0</v>
      </c>
      <c r="AX161" s="397">
        <f t="shared" si="19"/>
        <v>0</v>
      </c>
      <c r="AY161" s="32"/>
      <c r="AZ161" s="32"/>
      <c r="BA161" s="423" t="str">
        <f t="shared" si="20"/>
        <v xml:space="preserve"> </v>
      </c>
    </row>
    <row r="162" spans="1:53" s="339" customFormat="1" ht="15" x14ac:dyDescent="0.2">
      <c r="A162" s="32"/>
      <c r="B162" s="32"/>
      <c r="C162" s="410">
        <f t="shared" si="23"/>
        <v>141</v>
      </c>
      <c r="D162" s="424"/>
      <c r="E162" s="424"/>
      <c r="F162" s="424"/>
      <c r="G162" s="410"/>
      <c r="H162" s="410"/>
      <c r="I162" s="413" t="str">
        <f t="shared" si="5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6"/>
        <v>-</v>
      </c>
      <c r="M162" s="425"/>
      <c r="N162" s="425"/>
      <c r="O162" s="160" t="str">
        <f t="shared" si="7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8"/>
        <v>OK</v>
      </c>
      <c r="AI162" s="22">
        <f t="shared" si="9"/>
        <v>0</v>
      </c>
      <c r="AJ162" s="22">
        <f t="shared" si="10"/>
        <v>0</v>
      </c>
      <c r="AK162" s="22">
        <f t="shared" si="11"/>
        <v>0</v>
      </c>
      <c r="AL162" s="22">
        <f t="shared" si="12"/>
        <v>0</v>
      </c>
      <c r="AM162" s="22">
        <f t="shared" si="13"/>
        <v>0</v>
      </c>
      <c r="AN162" s="22">
        <f t="shared" si="14"/>
        <v>0</v>
      </c>
      <c r="AO162" s="418" t="b">
        <f t="shared" si="15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16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17"/>
        <v>0</v>
      </c>
      <c r="AW162" s="67">
        <f t="shared" si="18"/>
        <v>0</v>
      </c>
      <c r="AX162" s="397">
        <f t="shared" si="19"/>
        <v>0</v>
      </c>
      <c r="AY162" s="32"/>
      <c r="AZ162" s="32"/>
      <c r="BA162" s="423" t="str">
        <f t="shared" si="20"/>
        <v xml:space="preserve"> </v>
      </c>
    </row>
    <row r="163" spans="1:53" s="339" customFormat="1" ht="15" x14ac:dyDescent="0.2">
      <c r="A163" s="32"/>
      <c r="B163" s="32"/>
      <c r="C163" s="410">
        <f t="shared" si="23"/>
        <v>142</v>
      </c>
      <c r="D163" s="424"/>
      <c r="E163" s="424"/>
      <c r="F163" s="424"/>
      <c r="G163" s="410"/>
      <c r="H163" s="410"/>
      <c r="I163" s="413" t="str">
        <f t="shared" si="5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6"/>
        <v>-</v>
      </c>
      <c r="M163" s="425"/>
      <c r="N163" s="425"/>
      <c r="O163" s="160" t="str">
        <f t="shared" si="7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8"/>
        <v>OK</v>
      </c>
      <c r="AI163" s="22">
        <f t="shared" si="9"/>
        <v>0</v>
      </c>
      <c r="AJ163" s="22">
        <f t="shared" si="10"/>
        <v>0</v>
      </c>
      <c r="AK163" s="22">
        <f t="shared" si="11"/>
        <v>0</v>
      </c>
      <c r="AL163" s="22">
        <f t="shared" si="12"/>
        <v>0</v>
      </c>
      <c r="AM163" s="22">
        <f t="shared" si="13"/>
        <v>0</v>
      </c>
      <c r="AN163" s="22">
        <f t="shared" si="14"/>
        <v>0</v>
      </c>
      <c r="AO163" s="418" t="b">
        <f t="shared" si="15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16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17"/>
        <v>0</v>
      </c>
      <c r="AW163" s="67">
        <f t="shared" si="18"/>
        <v>0</v>
      </c>
      <c r="AX163" s="397">
        <f t="shared" si="19"/>
        <v>0</v>
      </c>
      <c r="AY163" s="32"/>
      <c r="AZ163" s="32"/>
      <c r="BA163" s="423" t="str">
        <f t="shared" si="20"/>
        <v xml:space="preserve"> </v>
      </c>
    </row>
    <row r="164" spans="1:53" s="339" customFormat="1" ht="15" x14ac:dyDescent="0.2">
      <c r="A164" s="32"/>
      <c r="B164" s="32"/>
      <c r="C164" s="410">
        <f t="shared" si="23"/>
        <v>143</v>
      </c>
      <c r="D164" s="424"/>
      <c r="E164" s="424"/>
      <c r="F164" s="424"/>
      <c r="G164" s="410"/>
      <c r="H164" s="410"/>
      <c r="I164" s="413" t="str">
        <f t="shared" si="5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6"/>
        <v>-</v>
      </c>
      <c r="M164" s="425"/>
      <c r="N164" s="425"/>
      <c r="O164" s="160" t="str">
        <f t="shared" si="7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8"/>
        <v>OK</v>
      </c>
      <c r="AI164" s="22">
        <f t="shared" si="9"/>
        <v>0</v>
      </c>
      <c r="AJ164" s="22">
        <f t="shared" si="10"/>
        <v>0</v>
      </c>
      <c r="AK164" s="22">
        <f t="shared" si="11"/>
        <v>0</v>
      </c>
      <c r="AL164" s="22">
        <f t="shared" si="12"/>
        <v>0</v>
      </c>
      <c r="AM164" s="22">
        <f t="shared" si="13"/>
        <v>0</v>
      </c>
      <c r="AN164" s="22">
        <f t="shared" si="14"/>
        <v>0</v>
      </c>
      <c r="AO164" s="418" t="b">
        <f t="shared" si="15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16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17"/>
        <v>0</v>
      </c>
      <c r="AW164" s="67">
        <f t="shared" si="18"/>
        <v>0</v>
      </c>
      <c r="AX164" s="397">
        <f t="shared" si="19"/>
        <v>0</v>
      </c>
      <c r="AY164" s="32"/>
      <c r="AZ164" s="32"/>
      <c r="BA164" s="423" t="str">
        <f t="shared" si="20"/>
        <v xml:space="preserve"> </v>
      </c>
    </row>
    <row r="165" spans="1:53" s="339" customFormat="1" ht="15" x14ac:dyDescent="0.2">
      <c r="A165" s="32"/>
      <c r="B165" s="32"/>
      <c r="C165" s="410">
        <f t="shared" si="23"/>
        <v>144</v>
      </c>
      <c r="D165" s="424"/>
      <c r="E165" s="424"/>
      <c r="F165" s="424"/>
      <c r="G165" s="410"/>
      <c r="H165" s="410"/>
      <c r="I165" s="413" t="str">
        <f t="shared" si="5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6"/>
        <v>-</v>
      </c>
      <c r="M165" s="425"/>
      <c r="N165" s="425"/>
      <c r="O165" s="160" t="str">
        <f t="shared" si="7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8"/>
        <v>OK</v>
      </c>
      <c r="AI165" s="22">
        <f t="shared" si="9"/>
        <v>0</v>
      </c>
      <c r="AJ165" s="22">
        <f t="shared" si="10"/>
        <v>0</v>
      </c>
      <c r="AK165" s="22">
        <f t="shared" si="11"/>
        <v>0</v>
      </c>
      <c r="AL165" s="22">
        <f t="shared" si="12"/>
        <v>0</v>
      </c>
      <c r="AM165" s="22">
        <f t="shared" si="13"/>
        <v>0</v>
      </c>
      <c r="AN165" s="22">
        <f t="shared" si="14"/>
        <v>0</v>
      </c>
      <c r="AO165" s="418" t="b">
        <f t="shared" si="15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16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17"/>
        <v>0</v>
      </c>
      <c r="AW165" s="67">
        <f t="shared" si="18"/>
        <v>0</v>
      </c>
      <c r="AX165" s="397">
        <f t="shared" si="19"/>
        <v>0</v>
      </c>
      <c r="AY165" s="32"/>
      <c r="AZ165" s="32"/>
      <c r="BA165" s="423" t="str">
        <f t="shared" si="20"/>
        <v xml:space="preserve"> </v>
      </c>
    </row>
    <row r="166" spans="1:53" s="339" customFormat="1" ht="15" x14ac:dyDescent="0.2">
      <c r="A166" s="32"/>
      <c r="B166" s="32"/>
      <c r="C166" s="410">
        <f t="shared" si="23"/>
        <v>145</v>
      </c>
      <c r="D166" s="424"/>
      <c r="E166" s="424"/>
      <c r="F166" s="424"/>
      <c r="G166" s="410"/>
      <c r="H166" s="410"/>
      <c r="I166" s="413" t="str">
        <f t="shared" si="5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6"/>
        <v>-</v>
      </c>
      <c r="M166" s="425"/>
      <c r="N166" s="425"/>
      <c r="O166" s="160" t="str">
        <f t="shared" si="7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8"/>
        <v>OK</v>
      </c>
      <c r="AI166" s="22">
        <f t="shared" si="9"/>
        <v>0</v>
      </c>
      <c r="AJ166" s="22">
        <f t="shared" si="10"/>
        <v>0</v>
      </c>
      <c r="AK166" s="22">
        <f t="shared" si="11"/>
        <v>0</v>
      </c>
      <c r="AL166" s="22">
        <f t="shared" si="12"/>
        <v>0</v>
      </c>
      <c r="AM166" s="22">
        <f t="shared" si="13"/>
        <v>0</v>
      </c>
      <c r="AN166" s="22">
        <f t="shared" si="14"/>
        <v>0</v>
      </c>
      <c r="AO166" s="418" t="b">
        <f t="shared" si="15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16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17"/>
        <v>0</v>
      </c>
      <c r="AW166" s="67">
        <f t="shared" si="18"/>
        <v>0</v>
      </c>
      <c r="AX166" s="397">
        <f t="shared" si="19"/>
        <v>0</v>
      </c>
      <c r="AY166" s="32"/>
      <c r="AZ166" s="32"/>
      <c r="BA166" s="423" t="str">
        <f t="shared" si="20"/>
        <v xml:space="preserve"> </v>
      </c>
    </row>
    <row r="167" spans="1:53" s="339" customFormat="1" ht="15" x14ac:dyDescent="0.2">
      <c r="A167" s="32"/>
      <c r="B167" s="32"/>
      <c r="C167" s="410">
        <f t="shared" si="23"/>
        <v>146</v>
      </c>
      <c r="D167" s="424"/>
      <c r="E167" s="424"/>
      <c r="F167" s="424"/>
      <c r="G167" s="410"/>
      <c r="H167" s="410"/>
      <c r="I167" s="413" t="str">
        <f t="shared" si="5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6"/>
        <v>-</v>
      </c>
      <c r="M167" s="425"/>
      <c r="N167" s="425"/>
      <c r="O167" s="160" t="str">
        <f t="shared" si="7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8"/>
        <v>OK</v>
      </c>
      <c r="AI167" s="22">
        <f t="shared" si="9"/>
        <v>0</v>
      </c>
      <c r="AJ167" s="22">
        <f t="shared" si="10"/>
        <v>0</v>
      </c>
      <c r="AK167" s="22">
        <f t="shared" si="11"/>
        <v>0</v>
      </c>
      <c r="AL167" s="22">
        <f t="shared" si="12"/>
        <v>0</v>
      </c>
      <c r="AM167" s="22">
        <f t="shared" si="13"/>
        <v>0</v>
      </c>
      <c r="AN167" s="22">
        <f t="shared" si="14"/>
        <v>0</v>
      </c>
      <c r="AO167" s="418" t="b">
        <f t="shared" si="15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16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17"/>
        <v>0</v>
      </c>
      <c r="AW167" s="67">
        <f t="shared" si="18"/>
        <v>0</v>
      </c>
      <c r="AX167" s="397">
        <f t="shared" si="19"/>
        <v>0</v>
      </c>
      <c r="AY167" s="32"/>
      <c r="AZ167" s="32"/>
      <c r="BA167" s="423" t="str">
        <f t="shared" si="20"/>
        <v xml:space="preserve"> </v>
      </c>
    </row>
    <row r="168" spans="1:53" s="339" customFormat="1" ht="15" x14ac:dyDescent="0.2">
      <c r="A168" s="32"/>
      <c r="B168" s="32"/>
      <c r="C168" s="410">
        <f t="shared" si="23"/>
        <v>147</v>
      </c>
      <c r="D168" s="424"/>
      <c r="E168" s="424"/>
      <c r="F168" s="424"/>
      <c r="G168" s="410"/>
      <c r="H168" s="410"/>
      <c r="I168" s="413" t="str">
        <f t="shared" si="5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6"/>
        <v>-</v>
      </c>
      <c r="M168" s="425"/>
      <c r="N168" s="425"/>
      <c r="O168" s="160" t="str">
        <f t="shared" si="7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8"/>
        <v>OK</v>
      </c>
      <c r="AI168" s="22">
        <f t="shared" si="9"/>
        <v>0</v>
      </c>
      <c r="AJ168" s="22">
        <f t="shared" si="10"/>
        <v>0</v>
      </c>
      <c r="AK168" s="22">
        <f t="shared" si="11"/>
        <v>0</v>
      </c>
      <c r="AL168" s="22">
        <f t="shared" si="12"/>
        <v>0</v>
      </c>
      <c r="AM168" s="22">
        <f t="shared" si="13"/>
        <v>0</v>
      </c>
      <c r="AN168" s="22">
        <f t="shared" si="14"/>
        <v>0</v>
      </c>
      <c r="AO168" s="418" t="b">
        <f t="shared" si="15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16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17"/>
        <v>0</v>
      </c>
      <c r="AW168" s="67">
        <f t="shared" si="18"/>
        <v>0</v>
      </c>
      <c r="AX168" s="397">
        <f t="shared" si="19"/>
        <v>0</v>
      </c>
      <c r="AY168" s="32"/>
      <c r="AZ168" s="32"/>
      <c r="BA168" s="423" t="str">
        <f t="shared" si="20"/>
        <v xml:space="preserve"> </v>
      </c>
    </row>
    <row r="169" spans="1:53" s="339" customFormat="1" ht="15" x14ac:dyDescent="0.2">
      <c r="A169" s="32"/>
      <c r="B169" s="32"/>
      <c r="C169" s="410">
        <f t="shared" si="23"/>
        <v>148</v>
      </c>
      <c r="D169" s="424"/>
      <c r="E169" s="424"/>
      <c r="F169" s="424"/>
      <c r="G169" s="410"/>
      <c r="H169" s="410"/>
      <c r="I169" s="413" t="str">
        <f t="shared" si="5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6"/>
        <v>-</v>
      </c>
      <c r="M169" s="425"/>
      <c r="N169" s="425"/>
      <c r="O169" s="160" t="str">
        <f t="shared" si="7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8"/>
        <v>OK</v>
      </c>
      <c r="AI169" s="22">
        <f t="shared" si="9"/>
        <v>0</v>
      </c>
      <c r="AJ169" s="22">
        <f t="shared" si="10"/>
        <v>0</v>
      </c>
      <c r="AK169" s="22">
        <f t="shared" si="11"/>
        <v>0</v>
      </c>
      <c r="AL169" s="22">
        <f t="shared" si="12"/>
        <v>0</v>
      </c>
      <c r="AM169" s="22">
        <f t="shared" si="13"/>
        <v>0</v>
      </c>
      <c r="AN169" s="22">
        <f t="shared" si="14"/>
        <v>0</v>
      </c>
      <c r="AO169" s="418" t="b">
        <f t="shared" si="15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16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17"/>
        <v>0</v>
      </c>
      <c r="AW169" s="67">
        <f t="shared" si="18"/>
        <v>0</v>
      </c>
      <c r="AX169" s="397">
        <f t="shared" si="19"/>
        <v>0</v>
      </c>
      <c r="AY169" s="32"/>
      <c r="AZ169" s="32"/>
      <c r="BA169" s="423" t="str">
        <f t="shared" si="20"/>
        <v xml:space="preserve"> </v>
      </c>
    </row>
    <row r="170" spans="1:53" s="339" customFormat="1" ht="15" x14ac:dyDescent="0.2">
      <c r="A170" s="32"/>
      <c r="B170" s="32"/>
      <c r="C170" s="410">
        <f t="shared" si="23"/>
        <v>149</v>
      </c>
      <c r="D170" s="424"/>
      <c r="E170" s="424"/>
      <c r="F170" s="424"/>
      <c r="G170" s="410"/>
      <c r="H170" s="410"/>
      <c r="I170" s="413" t="str">
        <f t="shared" si="5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6"/>
        <v>-</v>
      </c>
      <c r="M170" s="425"/>
      <c r="N170" s="425"/>
      <c r="O170" s="160" t="str">
        <f t="shared" si="7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8"/>
        <v>OK</v>
      </c>
      <c r="AI170" s="22">
        <f t="shared" si="9"/>
        <v>0</v>
      </c>
      <c r="AJ170" s="22">
        <f t="shared" si="10"/>
        <v>0</v>
      </c>
      <c r="AK170" s="22">
        <f t="shared" si="11"/>
        <v>0</v>
      </c>
      <c r="AL170" s="22">
        <f t="shared" si="12"/>
        <v>0</v>
      </c>
      <c r="AM170" s="22">
        <f t="shared" si="13"/>
        <v>0</v>
      </c>
      <c r="AN170" s="22">
        <f t="shared" si="14"/>
        <v>0</v>
      </c>
      <c r="AO170" s="418" t="b">
        <f t="shared" si="15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16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17"/>
        <v>0</v>
      </c>
      <c r="AW170" s="67">
        <f t="shared" si="18"/>
        <v>0</v>
      </c>
      <c r="AX170" s="397">
        <f t="shared" si="19"/>
        <v>0</v>
      </c>
      <c r="AY170" s="32"/>
      <c r="AZ170" s="32"/>
      <c r="BA170" s="423" t="str">
        <f t="shared" si="20"/>
        <v xml:space="preserve"> </v>
      </c>
    </row>
    <row r="171" spans="1:53" s="339" customFormat="1" ht="15" x14ac:dyDescent="0.2">
      <c r="A171" s="32"/>
      <c r="B171" s="32"/>
      <c r="C171" s="410">
        <f t="shared" si="23"/>
        <v>150</v>
      </c>
      <c r="D171" s="424"/>
      <c r="E171" s="424"/>
      <c r="F171" s="424"/>
      <c r="G171" s="410"/>
      <c r="H171" s="410"/>
      <c r="I171" s="413" t="str">
        <f t="shared" si="5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6"/>
        <v>-</v>
      </c>
      <c r="M171" s="425"/>
      <c r="N171" s="425"/>
      <c r="O171" s="160" t="str">
        <f t="shared" si="7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8"/>
        <v>OK</v>
      </c>
      <c r="AI171" s="22">
        <f t="shared" si="9"/>
        <v>0</v>
      </c>
      <c r="AJ171" s="22">
        <f t="shared" si="10"/>
        <v>0</v>
      </c>
      <c r="AK171" s="22">
        <f t="shared" si="11"/>
        <v>0</v>
      </c>
      <c r="AL171" s="22">
        <f t="shared" si="12"/>
        <v>0</v>
      </c>
      <c r="AM171" s="22">
        <f t="shared" si="13"/>
        <v>0</v>
      </c>
      <c r="AN171" s="22">
        <f t="shared" si="14"/>
        <v>0</v>
      </c>
      <c r="AO171" s="418" t="b">
        <f t="shared" si="15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16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17"/>
        <v>0</v>
      </c>
      <c r="AW171" s="67">
        <f t="shared" si="18"/>
        <v>0</v>
      </c>
      <c r="AX171" s="397">
        <f t="shared" si="19"/>
        <v>0</v>
      </c>
      <c r="AY171" s="32"/>
      <c r="AZ171" s="32"/>
      <c r="BA171" s="423" t="str">
        <f t="shared" si="20"/>
        <v xml:space="preserve"> </v>
      </c>
    </row>
    <row r="172" spans="1:53" s="339" customFormat="1" ht="15" x14ac:dyDescent="0.2">
      <c r="A172" s="32"/>
      <c r="B172" s="32"/>
      <c r="C172" s="410">
        <f t="shared" si="23"/>
        <v>151</v>
      </c>
      <c r="D172" s="424"/>
      <c r="E172" s="424"/>
      <c r="F172" s="424"/>
      <c r="G172" s="410"/>
      <c r="H172" s="410"/>
      <c r="I172" s="413" t="str">
        <f t="shared" si="5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6"/>
        <v>-</v>
      </c>
      <c r="M172" s="425"/>
      <c r="N172" s="425"/>
      <c r="O172" s="160" t="str">
        <f t="shared" si="7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8"/>
        <v>OK</v>
      </c>
      <c r="AI172" s="22">
        <f t="shared" si="9"/>
        <v>0</v>
      </c>
      <c r="AJ172" s="22">
        <f t="shared" si="10"/>
        <v>0</v>
      </c>
      <c r="AK172" s="22">
        <f t="shared" si="11"/>
        <v>0</v>
      </c>
      <c r="AL172" s="22">
        <f t="shared" si="12"/>
        <v>0</v>
      </c>
      <c r="AM172" s="22">
        <f t="shared" si="13"/>
        <v>0</v>
      </c>
      <c r="AN172" s="22">
        <f t="shared" si="14"/>
        <v>0</v>
      </c>
      <c r="AO172" s="418" t="b">
        <f t="shared" si="15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16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17"/>
        <v>0</v>
      </c>
      <c r="AW172" s="67">
        <f t="shared" si="18"/>
        <v>0</v>
      </c>
      <c r="AX172" s="397">
        <f t="shared" si="19"/>
        <v>0</v>
      </c>
      <c r="AY172" s="32"/>
      <c r="AZ172" s="32"/>
      <c r="BA172" s="423" t="str">
        <f t="shared" si="20"/>
        <v xml:space="preserve"> </v>
      </c>
    </row>
    <row r="173" spans="1:53" s="339" customFormat="1" ht="15" x14ac:dyDescent="0.2">
      <c r="A173" s="32"/>
      <c r="B173" s="32"/>
      <c r="C173" s="410">
        <f t="shared" si="23"/>
        <v>152</v>
      </c>
      <c r="D173" s="424"/>
      <c r="E173" s="424"/>
      <c r="F173" s="424"/>
      <c r="G173" s="410"/>
      <c r="H173" s="410"/>
      <c r="I173" s="413" t="str">
        <f t="shared" si="5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6"/>
        <v>-</v>
      </c>
      <c r="M173" s="425"/>
      <c r="N173" s="425"/>
      <c r="O173" s="160" t="str">
        <f t="shared" si="7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8"/>
        <v>OK</v>
      </c>
      <c r="AI173" s="22">
        <f t="shared" si="9"/>
        <v>0</v>
      </c>
      <c r="AJ173" s="22">
        <f t="shared" si="10"/>
        <v>0</v>
      </c>
      <c r="AK173" s="22">
        <f t="shared" si="11"/>
        <v>0</v>
      </c>
      <c r="AL173" s="22">
        <f t="shared" si="12"/>
        <v>0</v>
      </c>
      <c r="AM173" s="22">
        <f t="shared" si="13"/>
        <v>0</v>
      </c>
      <c r="AN173" s="22">
        <f t="shared" si="14"/>
        <v>0</v>
      </c>
      <c r="AO173" s="418" t="b">
        <f t="shared" si="15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16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17"/>
        <v>0</v>
      </c>
      <c r="AW173" s="67">
        <f t="shared" si="18"/>
        <v>0</v>
      </c>
      <c r="AX173" s="397">
        <f t="shared" si="19"/>
        <v>0</v>
      </c>
      <c r="AY173" s="32"/>
      <c r="AZ173" s="32"/>
      <c r="BA173" s="423" t="str">
        <f t="shared" si="20"/>
        <v xml:space="preserve"> </v>
      </c>
    </row>
    <row r="174" spans="1:53" s="339" customFormat="1" ht="15" x14ac:dyDescent="0.2">
      <c r="A174" s="32"/>
      <c r="B174" s="32"/>
      <c r="C174" s="410">
        <f t="shared" si="23"/>
        <v>153</v>
      </c>
      <c r="D174" s="424"/>
      <c r="E174" s="424"/>
      <c r="F174" s="424"/>
      <c r="G174" s="410"/>
      <c r="H174" s="410"/>
      <c r="I174" s="413" t="str">
        <f t="shared" si="5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6"/>
        <v>-</v>
      </c>
      <c r="M174" s="425"/>
      <c r="N174" s="425"/>
      <c r="O174" s="160" t="str">
        <f t="shared" si="7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8"/>
        <v>OK</v>
      </c>
      <c r="AI174" s="22">
        <f t="shared" si="9"/>
        <v>0</v>
      </c>
      <c r="AJ174" s="22">
        <f t="shared" si="10"/>
        <v>0</v>
      </c>
      <c r="AK174" s="22">
        <f t="shared" si="11"/>
        <v>0</v>
      </c>
      <c r="AL174" s="22">
        <f t="shared" si="12"/>
        <v>0</v>
      </c>
      <c r="AM174" s="22">
        <f t="shared" si="13"/>
        <v>0</v>
      </c>
      <c r="AN174" s="22">
        <f t="shared" si="14"/>
        <v>0</v>
      </c>
      <c r="AO174" s="418" t="b">
        <f t="shared" si="15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16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17"/>
        <v>0</v>
      </c>
      <c r="AW174" s="67">
        <f t="shared" si="18"/>
        <v>0</v>
      </c>
      <c r="AX174" s="397">
        <f t="shared" si="19"/>
        <v>0</v>
      </c>
      <c r="AY174" s="32"/>
      <c r="AZ174" s="32"/>
      <c r="BA174" s="423" t="str">
        <f t="shared" si="20"/>
        <v xml:space="preserve"> </v>
      </c>
    </row>
    <row r="175" spans="1:53" s="339" customFormat="1" ht="15" x14ac:dyDescent="0.2">
      <c r="A175" s="32"/>
      <c r="B175" s="32"/>
      <c r="C175" s="410">
        <f t="shared" si="23"/>
        <v>154</v>
      </c>
      <c r="D175" s="424"/>
      <c r="E175" s="424"/>
      <c r="F175" s="424"/>
      <c r="G175" s="410"/>
      <c r="H175" s="410"/>
      <c r="I175" s="413" t="str">
        <f t="shared" si="5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6"/>
        <v>-</v>
      </c>
      <c r="M175" s="425"/>
      <c r="N175" s="425"/>
      <c r="O175" s="160" t="str">
        <f t="shared" si="7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8"/>
        <v>OK</v>
      </c>
      <c r="AI175" s="22">
        <f t="shared" si="9"/>
        <v>0</v>
      </c>
      <c r="AJ175" s="22">
        <f t="shared" si="10"/>
        <v>0</v>
      </c>
      <c r="AK175" s="22">
        <f t="shared" si="11"/>
        <v>0</v>
      </c>
      <c r="AL175" s="22">
        <f t="shared" si="12"/>
        <v>0</v>
      </c>
      <c r="AM175" s="22">
        <f t="shared" si="13"/>
        <v>0</v>
      </c>
      <c r="AN175" s="22">
        <f t="shared" si="14"/>
        <v>0</v>
      </c>
      <c r="AO175" s="418" t="b">
        <f t="shared" si="15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16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17"/>
        <v>0</v>
      </c>
      <c r="AW175" s="67">
        <f t="shared" si="18"/>
        <v>0</v>
      </c>
      <c r="AX175" s="397">
        <f t="shared" si="19"/>
        <v>0</v>
      </c>
      <c r="AY175" s="32"/>
      <c r="AZ175" s="32"/>
      <c r="BA175" s="423" t="str">
        <f t="shared" si="20"/>
        <v xml:space="preserve"> </v>
      </c>
    </row>
    <row r="176" spans="1:53" s="339" customFormat="1" ht="15" x14ac:dyDescent="0.2">
      <c r="A176" s="32"/>
      <c r="B176" s="32"/>
      <c r="C176" s="410">
        <f t="shared" si="23"/>
        <v>155</v>
      </c>
      <c r="D176" s="424"/>
      <c r="E176" s="424"/>
      <c r="F176" s="424"/>
      <c r="G176" s="410"/>
      <c r="H176" s="410"/>
      <c r="I176" s="413" t="str">
        <f t="shared" si="5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6"/>
        <v>-</v>
      </c>
      <c r="M176" s="425"/>
      <c r="N176" s="425"/>
      <c r="O176" s="160" t="str">
        <f t="shared" si="7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8"/>
        <v>OK</v>
      </c>
      <c r="AI176" s="22">
        <f t="shared" si="9"/>
        <v>0</v>
      </c>
      <c r="AJ176" s="22">
        <f t="shared" si="10"/>
        <v>0</v>
      </c>
      <c r="AK176" s="22">
        <f t="shared" si="11"/>
        <v>0</v>
      </c>
      <c r="AL176" s="22">
        <f t="shared" si="12"/>
        <v>0</v>
      </c>
      <c r="AM176" s="22">
        <f t="shared" si="13"/>
        <v>0</v>
      </c>
      <c r="AN176" s="22">
        <f t="shared" si="14"/>
        <v>0</v>
      </c>
      <c r="AO176" s="418" t="b">
        <f t="shared" si="15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16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17"/>
        <v>0</v>
      </c>
      <c r="AW176" s="67">
        <f t="shared" si="18"/>
        <v>0</v>
      </c>
      <c r="AX176" s="397">
        <f t="shared" si="19"/>
        <v>0</v>
      </c>
      <c r="AY176" s="32"/>
      <c r="AZ176" s="32"/>
      <c r="BA176" s="423" t="str">
        <f t="shared" si="20"/>
        <v xml:space="preserve"> </v>
      </c>
    </row>
    <row r="177" spans="1:53" s="339" customFormat="1" ht="15" x14ac:dyDescent="0.2">
      <c r="A177" s="32"/>
      <c r="B177" s="32"/>
      <c r="C177" s="410">
        <f t="shared" si="23"/>
        <v>156</v>
      </c>
      <c r="D177" s="424"/>
      <c r="E177" s="424"/>
      <c r="F177" s="424"/>
      <c r="G177" s="410"/>
      <c r="H177" s="410"/>
      <c r="I177" s="413" t="str">
        <f t="shared" si="5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6"/>
        <v>-</v>
      </c>
      <c r="M177" s="425"/>
      <c r="N177" s="425"/>
      <c r="O177" s="160" t="str">
        <f t="shared" si="7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8"/>
        <v>OK</v>
      </c>
      <c r="AI177" s="22">
        <f t="shared" si="9"/>
        <v>0</v>
      </c>
      <c r="AJ177" s="22">
        <f t="shared" si="10"/>
        <v>0</v>
      </c>
      <c r="AK177" s="22">
        <f t="shared" si="11"/>
        <v>0</v>
      </c>
      <c r="AL177" s="22">
        <f t="shared" si="12"/>
        <v>0</v>
      </c>
      <c r="AM177" s="22">
        <f t="shared" si="13"/>
        <v>0</v>
      </c>
      <c r="AN177" s="22">
        <f t="shared" si="14"/>
        <v>0</v>
      </c>
      <c r="AO177" s="418" t="b">
        <f t="shared" si="15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16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7"/>
        <v>0</v>
      </c>
      <c r="AW177" s="67">
        <f t="shared" si="18"/>
        <v>0</v>
      </c>
      <c r="AX177" s="397">
        <f t="shared" si="19"/>
        <v>0</v>
      </c>
      <c r="AY177" s="32"/>
      <c r="AZ177" s="32"/>
      <c r="BA177" s="423" t="str">
        <f t="shared" si="20"/>
        <v xml:space="preserve"> </v>
      </c>
    </row>
    <row r="178" spans="1:53" s="339" customFormat="1" ht="15" x14ac:dyDescent="0.2">
      <c r="A178" s="32"/>
      <c r="B178" s="32"/>
      <c r="C178" s="410">
        <f t="shared" si="23"/>
        <v>157</v>
      </c>
      <c r="D178" s="424"/>
      <c r="E178" s="424"/>
      <c r="F178" s="424"/>
      <c r="G178" s="410"/>
      <c r="H178" s="410"/>
      <c r="I178" s="413" t="str">
        <f t="shared" si="5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6"/>
        <v>-</v>
      </c>
      <c r="M178" s="425"/>
      <c r="N178" s="425"/>
      <c r="O178" s="160" t="str">
        <f t="shared" si="7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8"/>
        <v>OK</v>
      </c>
      <c r="AI178" s="22">
        <f t="shared" si="9"/>
        <v>0</v>
      </c>
      <c r="AJ178" s="22">
        <f t="shared" si="10"/>
        <v>0</v>
      </c>
      <c r="AK178" s="22">
        <f t="shared" si="11"/>
        <v>0</v>
      </c>
      <c r="AL178" s="22">
        <f t="shared" si="12"/>
        <v>0</v>
      </c>
      <c r="AM178" s="22">
        <f t="shared" si="13"/>
        <v>0</v>
      </c>
      <c r="AN178" s="22">
        <f t="shared" si="14"/>
        <v>0</v>
      </c>
      <c r="AO178" s="418" t="b">
        <f t="shared" si="15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16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17"/>
        <v>0</v>
      </c>
      <c r="AW178" s="67">
        <f t="shared" si="18"/>
        <v>0</v>
      </c>
      <c r="AX178" s="397">
        <f t="shared" si="19"/>
        <v>0</v>
      </c>
      <c r="AY178" s="32"/>
      <c r="AZ178" s="32"/>
      <c r="BA178" s="423" t="str">
        <f t="shared" si="20"/>
        <v xml:space="preserve"> </v>
      </c>
    </row>
    <row r="179" spans="1:53" s="339" customFormat="1" ht="15" x14ac:dyDescent="0.2">
      <c r="A179" s="32"/>
      <c r="B179" s="32"/>
      <c r="C179" s="410">
        <f t="shared" si="23"/>
        <v>158</v>
      </c>
      <c r="D179" s="424"/>
      <c r="E179" s="424"/>
      <c r="F179" s="424"/>
      <c r="G179" s="410"/>
      <c r="H179" s="410"/>
      <c r="I179" s="413" t="str">
        <f t="shared" si="5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6"/>
        <v>-</v>
      </c>
      <c r="M179" s="425"/>
      <c r="N179" s="425"/>
      <c r="O179" s="160" t="str">
        <f t="shared" si="7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8"/>
        <v>OK</v>
      </c>
      <c r="AI179" s="22">
        <f t="shared" si="9"/>
        <v>0</v>
      </c>
      <c r="AJ179" s="22">
        <f t="shared" si="10"/>
        <v>0</v>
      </c>
      <c r="AK179" s="22">
        <f t="shared" si="11"/>
        <v>0</v>
      </c>
      <c r="AL179" s="22">
        <f t="shared" si="12"/>
        <v>0</v>
      </c>
      <c r="AM179" s="22">
        <f t="shared" si="13"/>
        <v>0</v>
      </c>
      <c r="AN179" s="22">
        <f t="shared" si="14"/>
        <v>0</v>
      </c>
      <c r="AO179" s="418" t="b">
        <f t="shared" si="15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16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17"/>
        <v>0</v>
      </c>
      <c r="AW179" s="67">
        <f t="shared" si="18"/>
        <v>0</v>
      </c>
      <c r="AX179" s="397">
        <f t="shared" si="19"/>
        <v>0</v>
      </c>
      <c r="AY179" s="32"/>
      <c r="AZ179" s="32"/>
      <c r="BA179" s="423" t="str">
        <f t="shared" si="20"/>
        <v xml:space="preserve"> </v>
      </c>
    </row>
    <row r="180" spans="1:53" s="339" customFormat="1" ht="15" x14ac:dyDescent="0.2">
      <c r="A180" s="32"/>
      <c r="B180" s="32"/>
      <c r="C180" s="410">
        <f t="shared" si="23"/>
        <v>159</v>
      </c>
      <c r="D180" s="424"/>
      <c r="E180" s="424"/>
      <c r="F180" s="424"/>
      <c r="G180" s="410"/>
      <c r="H180" s="410"/>
      <c r="I180" s="413" t="str">
        <f t="shared" si="5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6"/>
        <v>-</v>
      </c>
      <c r="M180" s="425"/>
      <c r="N180" s="425"/>
      <c r="O180" s="160" t="str">
        <f t="shared" si="7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8"/>
        <v>OK</v>
      </c>
      <c r="AI180" s="22">
        <f t="shared" si="9"/>
        <v>0</v>
      </c>
      <c r="AJ180" s="22">
        <f t="shared" si="10"/>
        <v>0</v>
      </c>
      <c r="AK180" s="22">
        <f t="shared" si="11"/>
        <v>0</v>
      </c>
      <c r="AL180" s="22">
        <f t="shared" si="12"/>
        <v>0</v>
      </c>
      <c r="AM180" s="22">
        <f t="shared" si="13"/>
        <v>0</v>
      </c>
      <c r="AN180" s="22">
        <f t="shared" si="14"/>
        <v>0</v>
      </c>
      <c r="AO180" s="418" t="b">
        <f t="shared" si="15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16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17"/>
        <v>0</v>
      </c>
      <c r="AW180" s="67">
        <f t="shared" si="18"/>
        <v>0</v>
      </c>
      <c r="AX180" s="397">
        <f t="shared" si="19"/>
        <v>0</v>
      </c>
      <c r="AY180" s="32"/>
      <c r="AZ180" s="32"/>
      <c r="BA180" s="423" t="str">
        <f t="shared" si="20"/>
        <v xml:space="preserve"> </v>
      </c>
    </row>
    <row r="181" spans="1:53" s="339" customFormat="1" ht="15" x14ac:dyDescent="0.2">
      <c r="A181" s="32"/>
      <c r="B181" s="32"/>
      <c r="C181" s="410">
        <f t="shared" si="23"/>
        <v>160</v>
      </c>
      <c r="D181" s="424"/>
      <c r="E181" s="424"/>
      <c r="F181" s="424"/>
      <c r="G181" s="410"/>
      <c r="H181" s="410"/>
      <c r="I181" s="413" t="str">
        <f t="shared" si="5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6"/>
        <v>-</v>
      </c>
      <c r="M181" s="425"/>
      <c r="N181" s="425"/>
      <c r="O181" s="160" t="str">
        <f t="shared" si="7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8"/>
        <v>OK</v>
      </c>
      <c r="AI181" s="22">
        <f t="shared" si="9"/>
        <v>0</v>
      </c>
      <c r="AJ181" s="22">
        <f t="shared" si="10"/>
        <v>0</v>
      </c>
      <c r="AK181" s="22">
        <f t="shared" si="11"/>
        <v>0</v>
      </c>
      <c r="AL181" s="22">
        <f t="shared" si="12"/>
        <v>0</v>
      </c>
      <c r="AM181" s="22">
        <f t="shared" si="13"/>
        <v>0</v>
      </c>
      <c r="AN181" s="22">
        <f t="shared" si="14"/>
        <v>0</v>
      </c>
      <c r="AO181" s="418" t="b">
        <f t="shared" si="15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16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17"/>
        <v>0</v>
      </c>
      <c r="AW181" s="67">
        <f t="shared" si="18"/>
        <v>0</v>
      </c>
      <c r="AX181" s="397">
        <f t="shared" si="19"/>
        <v>0</v>
      </c>
      <c r="AY181" s="32"/>
      <c r="AZ181" s="32"/>
      <c r="BA181" s="423" t="str">
        <f t="shared" si="20"/>
        <v xml:space="preserve"> </v>
      </c>
    </row>
    <row r="182" spans="1:53" s="339" customFormat="1" ht="15" x14ac:dyDescent="0.2">
      <c r="A182" s="32"/>
      <c r="B182" s="32"/>
      <c r="C182" s="410">
        <f t="shared" si="23"/>
        <v>161</v>
      </c>
      <c r="D182" s="424"/>
      <c r="E182" s="424"/>
      <c r="F182" s="424"/>
      <c r="G182" s="410"/>
      <c r="H182" s="410"/>
      <c r="I182" s="413" t="str">
        <f t="shared" si="5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6"/>
        <v>-</v>
      </c>
      <c r="M182" s="425"/>
      <c r="N182" s="425"/>
      <c r="O182" s="160" t="str">
        <f t="shared" si="7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8"/>
        <v>OK</v>
      </c>
      <c r="AI182" s="22">
        <f t="shared" si="9"/>
        <v>0</v>
      </c>
      <c r="AJ182" s="22">
        <f t="shared" si="10"/>
        <v>0</v>
      </c>
      <c r="AK182" s="22">
        <f t="shared" si="11"/>
        <v>0</v>
      </c>
      <c r="AL182" s="22">
        <f t="shared" si="12"/>
        <v>0</v>
      </c>
      <c r="AM182" s="22">
        <f t="shared" si="13"/>
        <v>0</v>
      </c>
      <c r="AN182" s="22">
        <f t="shared" si="14"/>
        <v>0</v>
      </c>
      <c r="AO182" s="418" t="b">
        <f t="shared" si="15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16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17"/>
        <v>0</v>
      </c>
      <c r="AW182" s="67">
        <f t="shared" si="18"/>
        <v>0</v>
      </c>
      <c r="AX182" s="397">
        <f t="shared" si="19"/>
        <v>0</v>
      </c>
      <c r="AY182" s="32"/>
      <c r="AZ182" s="32"/>
      <c r="BA182" s="423" t="str">
        <f t="shared" si="20"/>
        <v xml:space="preserve"> </v>
      </c>
    </row>
    <row r="183" spans="1:53" s="339" customFormat="1" ht="15" x14ac:dyDescent="0.2">
      <c r="A183" s="32"/>
      <c r="B183" s="32"/>
      <c r="C183" s="410">
        <f t="shared" si="23"/>
        <v>162</v>
      </c>
      <c r="D183" s="424"/>
      <c r="E183" s="424"/>
      <c r="F183" s="424"/>
      <c r="G183" s="410"/>
      <c r="H183" s="410"/>
      <c r="I183" s="413" t="str">
        <f t="shared" si="5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6"/>
        <v>-</v>
      </c>
      <c r="M183" s="425"/>
      <c r="N183" s="425"/>
      <c r="O183" s="160" t="str">
        <f t="shared" si="7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8"/>
        <v>OK</v>
      </c>
      <c r="AI183" s="22">
        <f t="shared" si="9"/>
        <v>0</v>
      </c>
      <c r="AJ183" s="22">
        <f t="shared" si="10"/>
        <v>0</v>
      </c>
      <c r="AK183" s="22">
        <f t="shared" si="11"/>
        <v>0</v>
      </c>
      <c r="AL183" s="22">
        <f t="shared" si="12"/>
        <v>0</v>
      </c>
      <c r="AM183" s="22">
        <f t="shared" si="13"/>
        <v>0</v>
      </c>
      <c r="AN183" s="22">
        <f t="shared" si="14"/>
        <v>0</v>
      </c>
      <c r="AO183" s="418" t="b">
        <f t="shared" si="15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16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17"/>
        <v>0</v>
      </c>
      <c r="AW183" s="67">
        <f t="shared" si="18"/>
        <v>0</v>
      </c>
      <c r="AX183" s="397">
        <f t="shared" si="19"/>
        <v>0</v>
      </c>
      <c r="AY183" s="32"/>
      <c r="AZ183" s="32"/>
      <c r="BA183" s="423" t="str">
        <f t="shared" si="20"/>
        <v xml:space="preserve"> </v>
      </c>
    </row>
    <row r="184" spans="1:53" s="339" customFormat="1" ht="15" x14ac:dyDescent="0.2">
      <c r="A184" s="32"/>
      <c r="B184" s="32"/>
      <c r="C184" s="410">
        <f t="shared" si="23"/>
        <v>163</v>
      </c>
      <c r="D184" s="424"/>
      <c r="E184" s="424"/>
      <c r="F184" s="424"/>
      <c r="G184" s="410"/>
      <c r="H184" s="410"/>
      <c r="I184" s="413" t="str">
        <f t="shared" si="5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6"/>
        <v>-</v>
      </c>
      <c r="M184" s="425"/>
      <c r="N184" s="425"/>
      <c r="O184" s="160" t="str">
        <f t="shared" si="7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8"/>
        <v>OK</v>
      </c>
      <c r="AI184" s="22">
        <f t="shared" si="9"/>
        <v>0</v>
      </c>
      <c r="AJ184" s="22">
        <f t="shared" si="10"/>
        <v>0</v>
      </c>
      <c r="AK184" s="22">
        <f t="shared" si="11"/>
        <v>0</v>
      </c>
      <c r="AL184" s="22">
        <f t="shared" si="12"/>
        <v>0</v>
      </c>
      <c r="AM184" s="22">
        <f t="shared" si="13"/>
        <v>0</v>
      </c>
      <c r="AN184" s="22">
        <f t="shared" si="14"/>
        <v>0</v>
      </c>
      <c r="AO184" s="418" t="b">
        <f t="shared" si="15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16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17"/>
        <v>0</v>
      </c>
      <c r="AW184" s="67">
        <f t="shared" si="18"/>
        <v>0</v>
      </c>
      <c r="AX184" s="397">
        <f t="shared" si="19"/>
        <v>0</v>
      </c>
      <c r="AY184" s="32"/>
      <c r="AZ184" s="32"/>
      <c r="BA184" s="423" t="str">
        <f t="shared" si="20"/>
        <v xml:space="preserve"> </v>
      </c>
    </row>
    <row r="185" spans="1:53" s="339" customFormat="1" ht="15" x14ac:dyDescent="0.2">
      <c r="A185" s="32"/>
      <c r="B185" s="32"/>
      <c r="C185" s="410">
        <f t="shared" si="23"/>
        <v>164</v>
      </c>
      <c r="D185" s="424"/>
      <c r="E185" s="424"/>
      <c r="F185" s="424"/>
      <c r="G185" s="410"/>
      <c r="H185" s="410"/>
      <c r="I185" s="413" t="str">
        <f t="shared" si="5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6"/>
        <v>-</v>
      </c>
      <c r="M185" s="425"/>
      <c r="N185" s="425"/>
      <c r="O185" s="160" t="str">
        <f t="shared" si="7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8"/>
        <v>OK</v>
      </c>
      <c r="AI185" s="22">
        <f t="shared" si="9"/>
        <v>0</v>
      </c>
      <c r="AJ185" s="22">
        <f t="shared" si="10"/>
        <v>0</v>
      </c>
      <c r="AK185" s="22">
        <f t="shared" si="11"/>
        <v>0</v>
      </c>
      <c r="AL185" s="22">
        <f t="shared" si="12"/>
        <v>0</v>
      </c>
      <c r="AM185" s="22">
        <f t="shared" si="13"/>
        <v>0</v>
      </c>
      <c r="AN185" s="22">
        <f t="shared" si="14"/>
        <v>0</v>
      </c>
      <c r="AO185" s="418" t="b">
        <f t="shared" si="15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16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17"/>
        <v>0</v>
      </c>
      <c r="AW185" s="67">
        <f t="shared" si="18"/>
        <v>0</v>
      </c>
      <c r="AX185" s="397">
        <f t="shared" si="19"/>
        <v>0</v>
      </c>
      <c r="AY185" s="32"/>
      <c r="AZ185" s="32"/>
      <c r="BA185" s="423" t="str">
        <f t="shared" si="20"/>
        <v xml:space="preserve"> </v>
      </c>
    </row>
    <row r="186" spans="1:53" s="339" customFormat="1" ht="15" x14ac:dyDescent="0.2">
      <c r="A186" s="32"/>
      <c r="B186" s="32"/>
      <c r="C186" s="410">
        <f t="shared" si="23"/>
        <v>165</v>
      </c>
      <c r="D186" s="424"/>
      <c r="E186" s="424"/>
      <c r="F186" s="424"/>
      <c r="G186" s="410"/>
      <c r="H186" s="410"/>
      <c r="I186" s="413" t="str">
        <f t="shared" si="5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6"/>
        <v>-</v>
      </c>
      <c r="M186" s="425"/>
      <c r="N186" s="425"/>
      <c r="O186" s="160" t="str">
        <f t="shared" si="7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8"/>
        <v>OK</v>
      </c>
      <c r="AI186" s="22">
        <f t="shared" si="9"/>
        <v>0</v>
      </c>
      <c r="AJ186" s="22">
        <f t="shared" si="10"/>
        <v>0</v>
      </c>
      <c r="AK186" s="22">
        <f t="shared" si="11"/>
        <v>0</v>
      </c>
      <c r="AL186" s="22">
        <f t="shared" si="12"/>
        <v>0</v>
      </c>
      <c r="AM186" s="22">
        <f t="shared" si="13"/>
        <v>0</v>
      </c>
      <c r="AN186" s="22">
        <f t="shared" si="14"/>
        <v>0</v>
      </c>
      <c r="AO186" s="418" t="b">
        <f t="shared" si="15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16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17"/>
        <v>0</v>
      </c>
      <c r="AW186" s="67">
        <f t="shared" si="18"/>
        <v>0</v>
      </c>
      <c r="AX186" s="397">
        <f t="shared" si="19"/>
        <v>0</v>
      </c>
      <c r="AY186" s="32"/>
      <c r="AZ186" s="32"/>
      <c r="BA186" s="423" t="str">
        <f t="shared" si="20"/>
        <v xml:space="preserve"> </v>
      </c>
    </row>
    <row r="187" spans="1:53" s="339" customFormat="1" ht="15" x14ac:dyDescent="0.2">
      <c r="A187" s="32"/>
      <c r="B187" s="32"/>
      <c r="C187" s="410">
        <f t="shared" si="23"/>
        <v>166</v>
      </c>
      <c r="D187" s="424"/>
      <c r="E187" s="424"/>
      <c r="F187" s="424"/>
      <c r="G187" s="410"/>
      <c r="H187" s="410"/>
      <c r="I187" s="413" t="str">
        <f t="shared" si="5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6"/>
        <v>-</v>
      </c>
      <c r="M187" s="425"/>
      <c r="N187" s="425"/>
      <c r="O187" s="160" t="str">
        <f t="shared" si="7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8"/>
        <v>OK</v>
      </c>
      <c r="AI187" s="22">
        <f t="shared" si="9"/>
        <v>0</v>
      </c>
      <c r="AJ187" s="22">
        <f t="shared" si="10"/>
        <v>0</v>
      </c>
      <c r="AK187" s="22">
        <f t="shared" si="11"/>
        <v>0</v>
      </c>
      <c r="AL187" s="22">
        <f t="shared" si="12"/>
        <v>0</v>
      </c>
      <c r="AM187" s="22">
        <f t="shared" si="13"/>
        <v>0</v>
      </c>
      <c r="AN187" s="22">
        <f t="shared" si="14"/>
        <v>0</v>
      </c>
      <c r="AO187" s="418" t="b">
        <f t="shared" si="15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16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17"/>
        <v>0</v>
      </c>
      <c r="AW187" s="67">
        <f t="shared" si="18"/>
        <v>0</v>
      </c>
      <c r="AX187" s="397">
        <f t="shared" si="19"/>
        <v>0</v>
      </c>
      <c r="AY187" s="32"/>
      <c r="AZ187" s="32"/>
      <c r="BA187" s="423" t="str">
        <f t="shared" si="20"/>
        <v xml:space="preserve"> </v>
      </c>
    </row>
    <row r="188" spans="1:53" s="339" customFormat="1" ht="15" x14ac:dyDescent="0.2">
      <c r="A188" s="32"/>
      <c r="B188" s="32"/>
      <c r="C188" s="410">
        <f t="shared" si="23"/>
        <v>167</v>
      </c>
      <c r="D188" s="424"/>
      <c r="E188" s="424"/>
      <c r="F188" s="424"/>
      <c r="G188" s="410"/>
      <c r="H188" s="410"/>
      <c r="I188" s="413" t="str">
        <f t="shared" si="5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6"/>
        <v>-</v>
      </c>
      <c r="M188" s="425"/>
      <c r="N188" s="425"/>
      <c r="O188" s="160" t="str">
        <f t="shared" si="7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8"/>
        <v>OK</v>
      </c>
      <c r="AI188" s="22">
        <f t="shared" si="9"/>
        <v>0</v>
      </c>
      <c r="AJ188" s="22">
        <f t="shared" si="10"/>
        <v>0</v>
      </c>
      <c r="AK188" s="22">
        <f t="shared" si="11"/>
        <v>0</v>
      </c>
      <c r="AL188" s="22">
        <f t="shared" si="12"/>
        <v>0</v>
      </c>
      <c r="AM188" s="22">
        <f t="shared" si="13"/>
        <v>0</v>
      </c>
      <c r="AN188" s="22">
        <f t="shared" si="14"/>
        <v>0</v>
      </c>
      <c r="AO188" s="418" t="b">
        <f t="shared" si="15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16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17"/>
        <v>0</v>
      </c>
      <c r="AW188" s="67">
        <f t="shared" si="18"/>
        <v>0</v>
      </c>
      <c r="AX188" s="397">
        <f t="shared" si="19"/>
        <v>0</v>
      </c>
      <c r="AY188" s="32"/>
      <c r="AZ188" s="32"/>
      <c r="BA188" s="423" t="str">
        <f t="shared" si="20"/>
        <v xml:space="preserve"> </v>
      </c>
    </row>
    <row r="189" spans="1:53" s="339" customFormat="1" ht="15" x14ac:dyDescent="0.2">
      <c r="A189" s="32"/>
      <c r="B189" s="32"/>
      <c r="C189" s="410">
        <f t="shared" si="23"/>
        <v>168</v>
      </c>
      <c r="D189" s="424"/>
      <c r="E189" s="424"/>
      <c r="F189" s="424"/>
      <c r="G189" s="410"/>
      <c r="H189" s="410"/>
      <c r="I189" s="413" t="str">
        <f t="shared" si="5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6"/>
        <v>-</v>
      </c>
      <c r="M189" s="425"/>
      <c r="N189" s="425"/>
      <c r="O189" s="160" t="str">
        <f t="shared" si="7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8"/>
        <v>OK</v>
      </c>
      <c r="AI189" s="22">
        <f t="shared" si="9"/>
        <v>0</v>
      </c>
      <c r="AJ189" s="22">
        <f t="shared" si="10"/>
        <v>0</v>
      </c>
      <c r="AK189" s="22">
        <f t="shared" si="11"/>
        <v>0</v>
      </c>
      <c r="AL189" s="22">
        <f t="shared" si="12"/>
        <v>0</v>
      </c>
      <c r="AM189" s="22">
        <f t="shared" si="13"/>
        <v>0</v>
      </c>
      <c r="AN189" s="22">
        <f t="shared" si="14"/>
        <v>0</v>
      </c>
      <c r="AO189" s="418" t="b">
        <f t="shared" si="15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16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17"/>
        <v>0</v>
      </c>
      <c r="AW189" s="67">
        <f t="shared" si="18"/>
        <v>0</v>
      </c>
      <c r="AX189" s="397">
        <f t="shared" si="19"/>
        <v>0</v>
      </c>
      <c r="AY189" s="32"/>
      <c r="AZ189" s="32"/>
      <c r="BA189" s="423" t="str">
        <f t="shared" si="20"/>
        <v xml:space="preserve"> </v>
      </c>
    </row>
    <row r="190" spans="1:53" s="339" customFormat="1" ht="15" x14ac:dyDescent="0.2">
      <c r="A190" s="32"/>
      <c r="B190" s="32"/>
      <c r="C190" s="410">
        <f t="shared" si="23"/>
        <v>169</v>
      </c>
      <c r="D190" s="424"/>
      <c r="E190" s="424"/>
      <c r="F190" s="424"/>
      <c r="G190" s="410"/>
      <c r="H190" s="410"/>
      <c r="I190" s="413" t="str">
        <f t="shared" si="5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6"/>
        <v>-</v>
      </c>
      <c r="M190" s="425"/>
      <c r="N190" s="425"/>
      <c r="O190" s="160" t="str">
        <f t="shared" si="7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8"/>
        <v>OK</v>
      </c>
      <c r="AI190" s="22">
        <f t="shared" si="9"/>
        <v>0</v>
      </c>
      <c r="AJ190" s="22">
        <f t="shared" si="10"/>
        <v>0</v>
      </c>
      <c r="AK190" s="22">
        <f t="shared" si="11"/>
        <v>0</v>
      </c>
      <c r="AL190" s="22">
        <f t="shared" si="12"/>
        <v>0</v>
      </c>
      <c r="AM190" s="22">
        <f t="shared" si="13"/>
        <v>0</v>
      </c>
      <c r="AN190" s="22">
        <f t="shared" si="14"/>
        <v>0</v>
      </c>
      <c r="AO190" s="418" t="b">
        <f t="shared" si="15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16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17"/>
        <v>0</v>
      </c>
      <c r="AW190" s="67">
        <f t="shared" si="18"/>
        <v>0</v>
      </c>
      <c r="AX190" s="397">
        <f t="shared" si="19"/>
        <v>0</v>
      </c>
      <c r="AY190" s="32"/>
      <c r="AZ190" s="32"/>
      <c r="BA190" s="423" t="str">
        <f t="shared" si="20"/>
        <v xml:space="preserve"> </v>
      </c>
    </row>
    <row r="191" spans="1:53" s="339" customFormat="1" ht="15" x14ac:dyDescent="0.2">
      <c r="A191" s="32"/>
      <c r="B191" s="32"/>
      <c r="C191" s="410">
        <f t="shared" si="23"/>
        <v>170</v>
      </c>
      <c r="D191" s="424"/>
      <c r="E191" s="424"/>
      <c r="F191" s="424"/>
      <c r="G191" s="410"/>
      <c r="H191" s="410"/>
      <c r="I191" s="413" t="str">
        <f t="shared" si="5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6"/>
        <v>-</v>
      </c>
      <c r="M191" s="425"/>
      <c r="N191" s="425"/>
      <c r="O191" s="160" t="str">
        <f t="shared" si="7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8"/>
        <v>OK</v>
      </c>
      <c r="AI191" s="22">
        <f t="shared" si="9"/>
        <v>0</v>
      </c>
      <c r="AJ191" s="22">
        <f t="shared" si="10"/>
        <v>0</v>
      </c>
      <c r="AK191" s="22">
        <f t="shared" si="11"/>
        <v>0</v>
      </c>
      <c r="AL191" s="22">
        <f t="shared" si="12"/>
        <v>0</v>
      </c>
      <c r="AM191" s="22">
        <f t="shared" si="13"/>
        <v>0</v>
      </c>
      <c r="AN191" s="22">
        <f t="shared" si="14"/>
        <v>0</v>
      </c>
      <c r="AO191" s="418" t="b">
        <f t="shared" si="15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16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17"/>
        <v>0</v>
      </c>
      <c r="AW191" s="67">
        <f t="shared" si="18"/>
        <v>0</v>
      </c>
      <c r="AX191" s="397">
        <f t="shared" si="19"/>
        <v>0</v>
      </c>
      <c r="AY191" s="32"/>
      <c r="AZ191" s="32"/>
      <c r="BA191" s="423" t="str">
        <f t="shared" si="20"/>
        <v xml:space="preserve"> </v>
      </c>
    </row>
    <row r="192" spans="1:53" s="339" customFormat="1" ht="15" x14ac:dyDescent="0.2">
      <c r="A192" s="32"/>
      <c r="B192" s="32"/>
      <c r="C192" s="410">
        <f t="shared" si="23"/>
        <v>171</v>
      </c>
      <c r="D192" s="424"/>
      <c r="E192" s="424"/>
      <c r="F192" s="424"/>
      <c r="G192" s="410"/>
      <c r="H192" s="410"/>
      <c r="I192" s="413" t="str">
        <f t="shared" si="5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6"/>
        <v>-</v>
      </c>
      <c r="M192" s="425"/>
      <c r="N192" s="425"/>
      <c r="O192" s="160" t="str">
        <f t="shared" si="7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8"/>
        <v>OK</v>
      </c>
      <c r="AI192" s="22">
        <f t="shared" si="9"/>
        <v>0</v>
      </c>
      <c r="AJ192" s="22">
        <f t="shared" si="10"/>
        <v>0</v>
      </c>
      <c r="AK192" s="22">
        <f t="shared" si="11"/>
        <v>0</v>
      </c>
      <c r="AL192" s="22">
        <f t="shared" si="12"/>
        <v>0</v>
      </c>
      <c r="AM192" s="22">
        <f t="shared" si="13"/>
        <v>0</v>
      </c>
      <c r="AN192" s="22">
        <f t="shared" si="14"/>
        <v>0</v>
      </c>
      <c r="AO192" s="418" t="b">
        <f t="shared" si="15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16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17"/>
        <v>0</v>
      </c>
      <c r="AW192" s="67">
        <f t="shared" si="18"/>
        <v>0</v>
      </c>
      <c r="AX192" s="397">
        <f t="shared" si="19"/>
        <v>0</v>
      </c>
      <c r="AY192" s="32"/>
      <c r="AZ192" s="32"/>
      <c r="BA192" s="423" t="str">
        <f t="shared" si="20"/>
        <v xml:space="preserve"> </v>
      </c>
    </row>
    <row r="193" spans="1:53" s="339" customFormat="1" ht="15" x14ac:dyDescent="0.2">
      <c r="A193" s="32"/>
      <c r="B193" s="32"/>
      <c r="C193" s="410">
        <f t="shared" si="23"/>
        <v>172</v>
      </c>
      <c r="D193" s="424"/>
      <c r="E193" s="424"/>
      <c r="F193" s="424"/>
      <c r="G193" s="410"/>
      <c r="H193" s="410"/>
      <c r="I193" s="413" t="str">
        <f t="shared" si="5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6"/>
        <v>-</v>
      </c>
      <c r="M193" s="425"/>
      <c r="N193" s="425"/>
      <c r="O193" s="160" t="str">
        <f t="shared" si="7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8"/>
        <v>OK</v>
      </c>
      <c r="AI193" s="22">
        <f t="shared" si="9"/>
        <v>0</v>
      </c>
      <c r="AJ193" s="22">
        <f t="shared" si="10"/>
        <v>0</v>
      </c>
      <c r="AK193" s="22">
        <f t="shared" si="11"/>
        <v>0</v>
      </c>
      <c r="AL193" s="22">
        <f t="shared" si="12"/>
        <v>0</v>
      </c>
      <c r="AM193" s="22">
        <f t="shared" si="13"/>
        <v>0</v>
      </c>
      <c r="AN193" s="22">
        <f t="shared" si="14"/>
        <v>0</v>
      </c>
      <c r="AO193" s="418" t="b">
        <f t="shared" si="15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16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17"/>
        <v>0</v>
      </c>
      <c r="AW193" s="67">
        <f t="shared" si="18"/>
        <v>0</v>
      </c>
      <c r="AX193" s="397">
        <f t="shared" si="19"/>
        <v>0</v>
      </c>
      <c r="AY193" s="32"/>
      <c r="AZ193" s="32"/>
      <c r="BA193" s="423" t="str">
        <f t="shared" si="20"/>
        <v xml:space="preserve"> </v>
      </c>
    </row>
    <row r="194" spans="1:53" s="339" customFormat="1" ht="15" x14ac:dyDescent="0.2">
      <c r="A194" s="32"/>
      <c r="B194" s="32"/>
      <c r="C194" s="410">
        <f t="shared" si="23"/>
        <v>173</v>
      </c>
      <c r="D194" s="424"/>
      <c r="E194" s="424"/>
      <c r="F194" s="424"/>
      <c r="G194" s="410"/>
      <c r="H194" s="410"/>
      <c r="I194" s="413" t="str">
        <f t="shared" si="5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6"/>
        <v>-</v>
      </c>
      <c r="M194" s="425"/>
      <c r="N194" s="425"/>
      <c r="O194" s="160" t="str">
        <f t="shared" si="7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8"/>
        <v>OK</v>
      </c>
      <c r="AI194" s="22">
        <f t="shared" si="9"/>
        <v>0</v>
      </c>
      <c r="AJ194" s="22">
        <f t="shared" si="10"/>
        <v>0</v>
      </c>
      <c r="AK194" s="22">
        <f t="shared" si="11"/>
        <v>0</v>
      </c>
      <c r="AL194" s="22">
        <f t="shared" si="12"/>
        <v>0</v>
      </c>
      <c r="AM194" s="22">
        <f t="shared" si="13"/>
        <v>0</v>
      </c>
      <c r="AN194" s="22">
        <f t="shared" si="14"/>
        <v>0</v>
      </c>
      <c r="AO194" s="418" t="b">
        <f t="shared" si="15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16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17"/>
        <v>0</v>
      </c>
      <c r="AW194" s="67">
        <f t="shared" si="18"/>
        <v>0</v>
      </c>
      <c r="AX194" s="397">
        <f t="shared" si="19"/>
        <v>0</v>
      </c>
      <c r="AY194" s="32"/>
      <c r="AZ194" s="32"/>
      <c r="BA194" s="423" t="str">
        <f t="shared" si="20"/>
        <v xml:space="preserve"> </v>
      </c>
    </row>
    <row r="195" spans="1:53" s="339" customFormat="1" ht="15" x14ac:dyDescent="0.2">
      <c r="A195" s="32"/>
      <c r="B195" s="32"/>
      <c r="C195" s="410">
        <f t="shared" si="23"/>
        <v>174</v>
      </c>
      <c r="D195" s="424"/>
      <c r="E195" s="424"/>
      <c r="F195" s="424"/>
      <c r="G195" s="410"/>
      <c r="H195" s="410"/>
      <c r="I195" s="413" t="str">
        <f t="shared" si="5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6"/>
        <v>-</v>
      </c>
      <c r="M195" s="425"/>
      <c r="N195" s="425"/>
      <c r="O195" s="160" t="str">
        <f t="shared" si="7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8"/>
        <v>OK</v>
      </c>
      <c r="AI195" s="22">
        <f t="shared" si="9"/>
        <v>0</v>
      </c>
      <c r="AJ195" s="22">
        <f t="shared" si="10"/>
        <v>0</v>
      </c>
      <c r="AK195" s="22">
        <f t="shared" si="11"/>
        <v>0</v>
      </c>
      <c r="AL195" s="22">
        <f t="shared" si="12"/>
        <v>0</v>
      </c>
      <c r="AM195" s="22">
        <f t="shared" si="13"/>
        <v>0</v>
      </c>
      <c r="AN195" s="22">
        <f t="shared" si="14"/>
        <v>0</v>
      </c>
      <c r="AO195" s="418" t="b">
        <f t="shared" si="15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16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17"/>
        <v>0</v>
      </c>
      <c r="AW195" s="67">
        <f t="shared" si="18"/>
        <v>0</v>
      </c>
      <c r="AX195" s="397">
        <f t="shared" si="19"/>
        <v>0</v>
      </c>
      <c r="AY195" s="32"/>
      <c r="AZ195" s="32"/>
      <c r="BA195" s="423" t="str">
        <f t="shared" si="20"/>
        <v xml:space="preserve"> </v>
      </c>
    </row>
    <row r="196" spans="1:53" s="339" customFormat="1" ht="15" x14ac:dyDescent="0.2">
      <c r="A196" s="32"/>
      <c r="B196" s="32"/>
      <c r="C196" s="410">
        <f t="shared" si="23"/>
        <v>175</v>
      </c>
      <c r="D196" s="424"/>
      <c r="E196" s="424"/>
      <c r="F196" s="424"/>
      <c r="G196" s="410"/>
      <c r="H196" s="410"/>
      <c r="I196" s="413" t="str">
        <f t="shared" si="5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6"/>
        <v>-</v>
      </c>
      <c r="M196" s="425"/>
      <c r="N196" s="425"/>
      <c r="O196" s="160" t="str">
        <f t="shared" si="7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8"/>
        <v>OK</v>
      </c>
      <c r="AI196" s="22">
        <f t="shared" si="9"/>
        <v>0</v>
      </c>
      <c r="AJ196" s="22">
        <f t="shared" si="10"/>
        <v>0</v>
      </c>
      <c r="AK196" s="22">
        <f t="shared" si="11"/>
        <v>0</v>
      </c>
      <c r="AL196" s="22">
        <f t="shared" si="12"/>
        <v>0</v>
      </c>
      <c r="AM196" s="22">
        <f t="shared" si="13"/>
        <v>0</v>
      </c>
      <c r="AN196" s="22">
        <f t="shared" si="14"/>
        <v>0</v>
      </c>
      <c r="AO196" s="418" t="b">
        <f t="shared" si="15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16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17"/>
        <v>0</v>
      </c>
      <c r="AW196" s="67">
        <f t="shared" si="18"/>
        <v>0</v>
      </c>
      <c r="AX196" s="397">
        <f t="shared" si="19"/>
        <v>0</v>
      </c>
      <c r="AY196" s="32"/>
      <c r="AZ196" s="32"/>
      <c r="BA196" s="423" t="str">
        <f t="shared" si="20"/>
        <v xml:space="preserve"> </v>
      </c>
    </row>
    <row r="197" spans="1:53" s="339" customFormat="1" ht="15" x14ac:dyDescent="0.2">
      <c r="A197" s="32"/>
      <c r="B197" s="32"/>
      <c r="C197" s="410">
        <f t="shared" si="23"/>
        <v>176</v>
      </c>
      <c r="D197" s="424"/>
      <c r="E197" s="424"/>
      <c r="F197" s="424"/>
      <c r="G197" s="410"/>
      <c r="H197" s="410"/>
      <c r="I197" s="413" t="str">
        <f t="shared" si="5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6"/>
        <v>-</v>
      </c>
      <c r="M197" s="425"/>
      <c r="N197" s="425"/>
      <c r="O197" s="160" t="str">
        <f t="shared" si="7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8"/>
        <v>OK</v>
      </c>
      <c r="AI197" s="22">
        <f t="shared" si="9"/>
        <v>0</v>
      </c>
      <c r="AJ197" s="22">
        <f t="shared" si="10"/>
        <v>0</v>
      </c>
      <c r="AK197" s="22">
        <f t="shared" si="11"/>
        <v>0</v>
      </c>
      <c r="AL197" s="22">
        <f t="shared" si="12"/>
        <v>0</v>
      </c>
      <c r="AM197" s="22">
        <f t="shared" si="13"/>
        <v>0</v>
      </c>
      <c r="AN197" s="22">
        <f t="shared" si="14"/>
        <v>0</v>
      </c>
      <c r="AO197" s="418" t="b">
        <f t="shared" si="15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16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17"/>
        <v>0</v>
      </c>
      <c r="AW197" s="67">
        <f t="shared" si="18"/>
        <v>0</v>
      </c>
      <c r="AX197" s="397">
        <f t="shared" si="19"/>
        <v>0</v>
      </c>
      <c r="AY197" s="32"/>
      <c r="AZ197" s="32"/>
      <c r="BA197" s="423" t="str">
        <f t="shared" si="20"/>
        <v xml:space="preserve"> </v>
      </c>
    </row>
    <row r="198" spans="1:53" s="339" customFormat="1" ht="15" x14ac:dyDescent="0.2">
      <c r="A198" s="32"/>
      <c r="B198" s="32"/>
      <c r="C198" s="410">
        <f t="shared" si="23"/>
        <v>177</v>
      </c>
      <c r="D198" s="424"/>
      <c r="E198" s="424"/>
      <c r="F198" s="424"/>
      <c r="G198" s="410"/>
      <c r="H198" s="410"/>
      <c r="I198" s="413" t="str">
        <f t="shared" si="5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6"/>
        <v>-</v>
      </c>
      <c r="M198" s="425"/>
      <c r="N198" s="425"/>
      <c r="O198" s="160" t="str">
        <f t="shared" si="7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8"/>
        <v>OK</v>
      </c>
      <c r="AI198" s="22">
        <f t="shared" si="9"/>
        <v>0</v>
      </c>
      <c r="AJ198" s="22">
        <f t="shared" si="10"/>
        <v>0</v>
      </c>
      <c r="AK198" s="22">
        <f t="shared" si="11"/>
        <v>0</v>
      </c>
      <c r="AL198" s="22">
        <f t="shared" si="12"/>
        <v>0</v>
      </c>
      <c r="AM198" s="22">
        <f t="shared" si="13"/>
        <v>0</v>
      </c>
      <c r="AN198" s="22">
        <f t="shared" si="14"/>
        <v>0</v>
      </c>
      <c r="AO198" s="418" t="b">
        <f t="shared" si="15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16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17"/>
        <v>0</v>
      </c>
      <c r="AW198" s="67">
        <f t="shared" si="18"/>
        <v>0</v>
      </c>
      <c r="AX198" s="397">
        <f t="shared" si="19"/>
        <v>0</v>
      </c>
      <c r="AY198" s="32"/>
      <c r="AZ198" s="32"/>
      <c r="BA198" s="423" t="str">
        <f t="shared" si="20"/>
        <v xml:space="preserve"> </v>
      </c>
    </row>
    <row r="199" spans="1:53" s="339" customFormat="1" ht="15" x14ac:dyDescent="0.2">
      <c r="A199" s="32"/>
      <c r="B199" s="32"/>
      <c r="C199" s="410">
        <f t="shared" si="23"/>
        <v>178</v>
      </c>
      <c r="D199" s="424"/>
      <c r="E199" s="424"/>
      <c r="F199" s="424"/>
      <c r="G199" s="410"/>
      <c r="H199" s="410"/>
      <c r="I199" s="413" t="str">
        <f t="shared" si="5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6"/>
        <v>-</v>
      </c>
      <c r="M199" s="425"/>
      <c r="N199" s="425"/>
      <c r="O199" s="160" t="str">
        <f t="shared" si="7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8"/>
        <v>OK</v>
      </c>
      <c r="AI199" s="22">
        <f t="shared" si="9"/>
        <v>0</v>
      </c>
      <c r="AJ199" s="22">
        <f t="shared" si="10"/>
        <v>0</v>
      </c>
      <c r="AK199" s="22">
        <f t="shared" si="11"/>
        <v>0</v>
      </c>
      <c r="AL199" s="22">
        <f t="shared" si="12"/>
        <v>0</v>
      </c>
      <c r="AM199" s="22">
        <f t="shared" si="13"/>
        <v>0</v>
      </c>
      <c r="AN199" s="22">
        <f t="shared" si="14"/>
        <v>0</v>
      </c>
      <c r="AO199" s="418" t="b">
        <f t="shared" si="15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16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17"/>
        <v>0</v>
      </c>
      <c r="AW199" s="67">
        <f t="shared" si="18"/>
        <v>0</v>
      </c>
      <c r="AX199" s="397">
        <f t="shared" si="19"/>
        <v>0</v>
      </c>
      <c r="AY199" s="32"/>
      <c r="AZ199" s="32"/>
      <c r="BA199" s="423" t="str">
        <f t="shared" si="20"/>
        <v xml:space="preserve"> </v>
      </c>
    </row>
    <row r="200" spans="1:53" s="339" customFormat="1" ht="15" x14ac:dyDescent="0.2">
      <c r="A200" s="32"/>
      <c r="B200" s="32"/>
      <c r="C200" s="410">
        <f t="shared" si="23"/>
        <v>179</v>
      </c>
      <c r="D200" s="424"/>
      <c r="E200" s="424"/>
      <c r="F200" s="424"/>
      <c r="G200" s="410"/>
      <c r="H200" s="410"/>
      <c r="I200" s="413" t="str">
        <f t="shared" si="5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6"/>
        <v>-</v>
      </c>
      <c r="M200" s="425"/>
      <c r="N200" s="425"/>
      <c r="O200" s="160" t="str">
        <f t="shared" si="7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8"/>
        <v>OK</v>
      </c>
      <c r="AI200" s="22">
        <f t="shared" si="9"/>
        <v>0</v>
      </c>
      <c r="AJ200" s="22">
        <f t="shared" si="10"/>
        <v>0</v>
      </c>
      <c r="AK200" s="22">
        <f t="shared" si="11"/>
        <v>0</v>
      </c>
      <c r="AL200" s="22">
        <f t="shared" si="12"/>
        <v>0</v>
      </c>
      <c r="AM200" s="22">
        <f t="shared" si="13"/>
        <v>0</v>
      </c>
      <c r="AN200" s="22">
        <f t="shared" si="14"/>
        <v>0</v>
      </c>
      <c r="AO200" s="418" t="b">
        <f t="shared" si="15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16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17"/>
        <v>0</v>
      </c>
      <c r="AW200" s="67">
        <f t="shared" si="18"/>
        <v>0</v>
      </c>
      <c r="AX200" s="397">
        <f t="shared" si="19"/>
        <v>0</v>
      </c>
      <c r="AY200" s="32"/>
      <c r="AZ200" s="32"/>
      <c r="BA200" s="423" t="str">
        <f t="shared" si="20"/>
        <v xml:space="preserve"> </v>
      </c>
    </row>
    <row r="201" spans="1:53" s="339" customFormat="1" ht="15" x14ac:dyDescent="0.2">
      <c r="A201" s="32"/>
      <c r="B201" s="32"/>
      <c r="C201" s="410">
        <f t="shared" si="23"/>
        <v>180</v>
      </c>
      <c r="D201" s="424"/>
      <c r="E201" s="424"/>
      <c r="F201" s="424"/>
      <c r="G201" s="410"/>
      <c r="H201" s="410"/>
      <c r="I201" s="413" t="str">
        <f t="shared" si="5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6"/>
        <v>-</v>
      </c>
      <c r="M201" s="425"/>
      <c r="N201" s="425"/>
      <c r="O201" s="160" t="str">
        <f t="shared" si="7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8"/>
        <v>OK</v>
      </c>
      <c r="AI201" s="22">
        <f t="shared" si="9"/>
        <v>0</v>
      </c>
      <c r="AJ201" s="22">
        <f t="shared" si="10"/>
        <v>0</v>
      </c>
      <c r="AK201" s="22">
        <f t="shared" si="11"/>
        <v>0</v>
      </c>
      <c r="AL201" s="22">
        <f t="shared" si="12"/>
        <v>0</v>
      </c>
      <c r="AM201" s="22">
        <f t="shared" si="13"/>
        <v>0</v>
      </c>
      <c r="AN201" s="22">
        <f t="shared" si="14"/>
        <v>0</v>
      </c>
      <c r="AO201" s="418" t="b">
        <f t="shared" si="15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16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17"/>
        <v>0</v>
      </c>
      <c r="AW201" s="67">
        <f t="shared" si="18"/>
        <v>0</v>
      </c>
      <c r="AX201" s="397">
        <f t="shared" si="19"/>
        <v>0</v>
      </c>
      <c r="AY201" s="32"/>
      <c r="AZ201" s="32"/>
      <c r="BA201" s="423" t="str">
        <f t="shared" si="20"/>
        <v xml:space="preserve"> </v>
      </c>
    </row>
    <row r="202" spans="1:53" s="339" customFormat="1" ht="15" x14ac:dyDescent="0.2">
      <c r="A202" s="32"/>
      <c r="B202" s="32"/>
      <c r="C202" s="410">
        <f t="shared" si="23"/>
        <v>181</v>
      </c>
      <c r="D202" s="424"/>
      <c r="E202" s="424"/>
      <c r="F202" s="424"/>
      <c r="G202" s="410"/>
      <c r="H202" s="410"/>
      <c r="I202" s="413" t="str">
        <f t="shared" si="5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6"/>
        <v>-</v>
      </c>
      <c r="M202" s="425"/>
      <c r="N202" s="425"/>
      <c r="O202" s="160" t="str">
        <f t="shared" si="7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8"/>
        <v>OK</v>
      </c>
      <c r="AI202" s="22">
        <f t="shared" si="9"/>
        <v>0</v>
      </c>
      <c r="AJ202" s="22">
        <f t="shared" si="10"/>
        <v>0</v>
      </c>
      <c r="AK202" s="22">
        <f t="shared" si="11"/>
        <v>0</v>
      </c>
      <c r="AL202" s="22">
        <f t="shared" si="12"/>
        <v>0</v>
      </c>
      <c r="AM202" s="22">
        <f t="shared" si="13"/>
        <v>0</v>
      </c>
      <c r="AN202" s="22">
        <f t="shared" si="14"/>
        <v>0</v>
      </c>
      <c r="AO202" s="418" t="b">
        <f t="shared" si="15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16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17"/>
        <v>0</v>
      </c>
      <c r="AW202" s="67">
        <f t="shared" si="18"/>
        <v>0</v>
      </c>
      <c r="AX202" s="397">
        <f t="shared" si="19"/>
        <v>0</v>
      </c>
      <c r="AY202" s="32"/>
      <c r="AZ202" s="32"/>
      <c r="BA202" s="423" t="str">
        <f t="shared" si="20"/>
        <v xml:space="preserve"> </v>
      </c>
    </row>
    <row r="203" spans="1:53" s="339" customFormat="1" ht="15" x14ac:dyDescent="0.2">
      <c r="A203" s="32"/>
      <c r="B203" s="32"/>
      <c r="C203" s="410">
        <f t="shared" si="23"/>
        <v>182</v>
      </c>
      <c r="D203" s="424"/>
      <c r="E203" s="424"/>
      <c r="F203" s="424"/>
      <c r="G203" s="410"/>
      <c r="H203" s="410"/>
      <c r="I203" s="413" t="str">
        <f t="shared" si="5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6"/>
        <v>-</v>
      </c>
      <c r="M203" s="425"/>
      <c r="N203" s="425"/>
      <c r="O203" s="160" t="str">
        <f t="shared" si="7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8"/>
        <v>OK</v>
      </c>
      <c r="AI203" s="22">
        <f t="shared" si="9"/>
        <v>0</v>
      </c>
      <c r="AJ203" s="22">
        <f t="shared" si="10"/>
        <v>0</v>
      </c>
      <c r="AK203" s="22">
        <f t="shared" si="11"/>
        <v>0</v>
      </c>
      <c r="AL203" s="22">
        <f t="shared" si="12"/>
        <v>0</v>
      </c>
      <c r="AM203" s="22">
        <f t="shared" si="13"/>
        <v>0</v>
      </c>
      <c r="AN203" s="22">
        <f t="shared" si="14"/>
        <v>0</v>
      </c>
      <c r="AO203" s="418" t="b">
        <f t="shared" si="15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16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17"/>
        <v>0</v>
      </c>
      <c r="AW203" s="67">
        <f t="shared" si="18"/>
        <v>0</v>
      </c>
      <c r="AX203" s="397">
        <f t="shared" si="19"/>
        <v>0</v>
      </c>
      <c r="AY203" s="32"/>
      <c r="AZ203" s="32"/>
      <c r="BA203" s="423" t="str">
        <f t="shared" si="20"/>
        <v xml:space="preserve"> </v>
      </c>
    </row>
    <row r="204" spans="1:53" s="339" customFormat="1" ht="15" x14ac:dyDescent="0.2">
      <c r="A204" s="32"/>
      <c r="B204" s="32"/>
      <c r="C204" s="410">
        <f t="shared" si="23"/>
        <v>183</v>
      </c>
      <c r="D204" s="424"/>
      <c r="E204" s="424"/>
      <c r="F204" s="424"/>
      <c r="G204" s="410"/>
      <c r="H204" s="410"/>
      <c r="I204" s="413" t="str">
        <f t="shared" si="5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6"/>
        <v>-</v>
      </c>
      <c r="M204" s="425"/>
      <c r="N204" s="425"/>
      <c r="O204" s="160" t="str">
        <f t="shared" si="7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8"/>
        <v>OK</v>
      </c>
      <c r="AI204" s="22">
        <f t="shared" si="9"/>
        <v>0</v>
      </c>
      <c r="AJ204" s="22">
        <f t="shared" si="10"/>
        <v>0</v>
      </c>
      <c r="AK204" s="22">
        <f t="shared" si="11"/>
        <v>0</v>
      </c>
      <c r="AL204" s="22">
        <f t="shared" si="12"/>
        <v>0</v>
      </c>
      <c r="AM204" s="22">
        <f t="shared" si="13"/>
        <v>0</v>
      </c>
      <c r="AN204" s="22">
        <f t="shared" si="14"/>
        <v>0</v>
      </c>
      <c r="AO204" s="418" t="b">
        <f t="shared" si="15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16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17"/>
        <v>0</v>
      </c>
      <c r="AW204" s="67">
        <f t="shared" si="18"/>
        <v>0</v>
      </c>
      <c r="AX204" s="397">
        <f t="shared" si="19"/>
        <v>0</v>
      </c>
      <c r="AY204" s="32"/>
      <c r="AZ204" s="32"/>
      <c r="BA204" s="423" t="str">
        <f t="shared" si="20"/>
        <v xml:space="preserve"> </v>
      </c>
    </row>
    <row r="205" spans="1:53" s="339" customFormat="1" ht="15" x14ac:dyDescent="0.2">
      <c r="A205" s="32"/>
      <c r="B205" s="32"/>
      <c r="C205" s="410">
        <f t="shared" si="23"/>
        <v>184</v>
      </c>
      <c r="D205" s="424"/>
      <c r="E205" s="424"/>
      <c r="F205" s="424"/>
      <c r="G205" s="410"/>
      <c r="H205" s="410"/>
      <c r="I205" s="413" t="str">
        <f t="shared" si="5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6"/>
        <v>-</v>
      </c>
      <c r="M205" s="425"/>
      <c r="N205" s="425"/>
      <c r="O205" s="160" t="str">
        <f t="shared" si="7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8"/>
        <v>OK</v>
      </c>
      <c r="AI205" s="22">
        <f t="shared" si="9"/>
        <v>0</v>
      </c>
      <c r="AJ205" s="22">
        <f t="shared" si="10"/>
        <v>0</v>
      </c>
      <c r="AK205" s="22">
        <f t="shared" si="11"/>
        <v>0</v>
      </c>
      <c r="AL205" s="22">
        <f t="shared" si="12"/>
        <v>0</v>
      </c>
      <c r="AM205" s="22">
        <f t="shared" si="13"/>
        <v>0</v>
      </c>
      <c r="AN205" s="22">
        <f t="shared" si="14"/>
        <v>0</v>
      </c>
      <c r="AO205" s="418" t="b">
        <f t="shared" si="15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16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17"/>
        <v>0</v>
      </c>
      <c r="AW205" s="67">
        <f t="shared" si="18"/>
        <v>0</v>
      </c>
      <c r="AX205" s="397">
        <f t="shared" si="19"/>
        <v>0</v>
      </c>
      <c r="AY205" s="32"/>
      <c r="AZ205" s="32"/>
      <c r="BA205" s="423" t="str">
        <f t="shared" si="20"/>
        <v xml:space="preserve"> </v>
      </c>
    </row>
    <row r="206" spans="1:53" s="339" customFormat="1" ht="15" x14ac:dyDescent="0.2">
      <c r="A206" s="32"/>
      <c r="B206" s="32"/>
      <c r="C206" s="410">
        <f t="shared" si="23"/>
        <v>185</v>
      </c>
      <c r="D206" s="424"/>
      <c r="E206" s="424"/>
      <c r="F206" s="424"/>
      <c r="G206" s="410"/>
      <c r="H206" s="410"/>
      <c r="I206" s="413" t="str">
        <f t="shared" si="5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6"/>
        <v>-</v>
      </c>
      <c r="M206" s="425"/>
      <c r="N206" s="425"/>
      <c r="O206" s="160" t="str">
        <f t="shared" si="7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8"/>
        <v>OK</v>
      </c>
      <c r="AI206" s="22">
        <f t="shared" si="9"/>
        <v>0</v>
      </c>
      <c r="AJ206" s="22">
        <f t="shared" si="10"/>
        <v>0</v>
      </c>
      <c r="AK206" s="22">
        <f t="shared" si="11"/>
        <v>0</v>
      </c>
      <c r="AL206" s="22">
        <f t="shared" si="12"/>
        <v>0</v>
      </c>
      <c r="AM206" s="22">
        <f t="shared" si="13"/>
        <v>0</v>
      </c>
      <c r="AN206" s="22">
        <f t="shared" si="14"/>
        <v>0</v>
      </c>
      <c r="AO206" s="418" t="b">
        <f t="shared" si="15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16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17"/>
        <v>0</v>
      </c>
      <c r="AW206" s="67">
        <f t="shared" si="18"/>
        <v>0</v>
      </c>
      <c r="AX206" s="397">
        <f t="shared" si="19"/>
        <v>0</v>
      </c>
      <c r="AY206" s="32"/>
      <c r="AZ206" s="32"/>
      <c r="BA206" s="423" t="str">
        <f t="shared" si="20"/>
        <v xml:space="preserve"> </v>
      </c>
    </row>
    <row r="207" spans="1:53" s="339" customFormat="1" ht="15" x14ac:dyDescent="0.2">
      <c r="A207" s="32"/>
      <c r="B207" s="32"/>
      <c r="C207" s="410">
        <f t="shared" si="23"/>
        <v>186</v>
      </c>
      <c r="D207" s="424"/>
      <c r="E207" s="424"/>
      <c r="F207" s="424"/>
      <c r="G207" s="410"/>
      <c r="H207" s="410"/>
      <c r="I207" s="413" t="str">
        <f t="shared" si="5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6"/>
        <v>-</v>
      </c>
      <c r="M207" s="425"/>
      <c r="N207" s="425"/>
      <c r="O207" s="160" t="str">
        <f t="shared" si="7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8"/>
        <v>OK</v>
      </c>
      <c r="AI207" s="22">
        <f t="shared" si="9"/>
        <v>0</v>
      </c>
      <c r="AJ207" s="22">
        <f t="shared" si="10"/>
        <v>0</v>
      </c>
      <c r="AK207" s="22">
        <f t="shared" si="11"/>
        <v>0</v>
      </c>
      <c r="AL207" s="22">
        <f t="shared" si="12"/>
        <v>0</v>
      </c>
      <c r="AM207" s="22">
        <f t="shared" si="13"/>
        <v>0</v>
      </c>
      <c r="AN207" s="22">
        <f t="shared" si="14"/>
        <v>0</v>
      </c>
      <c r="AO207" s="418" t="b">
        <f t="shared" si="15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16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17"/>
        <v>0</v>
      </c>
      <c r="AW207" s="67">
        <f t="shared" si="18"/>
        <v>0</v>
      </c>
      <c r="AX207" s="397">
        <f t="shared" si="19"/>
        <v>0</v>
      </c>
      <c r="AY207" s="32"/>
      <c r="AZ207" s="32"/>
      <c r="BA207" s="423" t="str">
        <f t="shared" si="20"/>
        <v xml:space="preserve"> </v>
      </c>
    </row>
    <row r="208" spans="1:53" s="339" customFormat="1" ht="15" x14ac:dyDescent="0.2">
      <c r="A208" s="32"/>
      <c r="B208" s="32"/>
      <c r="C208" s="410">
        <f t="shared" si="23"/>
        <v>187</v>
      </c>
      <c r="D208" s="424"/>
      <c r="E208" s="424"/>
      <c r="F208" s="424"/>
      <c r="G208" s="410"/>
      <c r="H208" s="410"/>
      <c r="I208" s="413" t="str">
        <f t="shared" si="5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6"/>
        <v>-</v>
      </c>
      <c r="M208" s="425"/>
      <c r="N208" s="425"/>
      <c r="O208" s="160" t="str">
        <f t="shared" si="7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8"/>
        <v>OK</v>
      </c>
      <c r="AI208" s="22">
        <f t="shared" si="9"/>
        <v>0</v>
      </c>
      <c r="AJ208" s="22">
        <f t="shared" si="10"/>
        <v>0</v>
      </c>
      <c r="AK208" s="22">
        <f t="shared" si="11"/>
        <v>0</v>
      </c>
      <c r="AL208" s="22">
        <f t="shared" si="12"/>
        <v>0</v>
      </c>
      <c r="AM208" s="22">
        <f t="shared" si="13"/>
        <v>0</v>
      </c>
      <c r="AN208" s="22">
        <f t="shared" si="14"/>
        <v>0</v>
      </c>
      <c r="AO208" s="418" t="b">
        <f t="shared" si="15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16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17"/>
        <v>0</v>
      </c>
      <c r="AW208" s="67">
        <f t="shared" si="18"/>
        <v>0</v>
      </c>
      <c r="AX208" s="397">
        <f t="shared" si="19"/>
        <v>0</v>
      </c>
      <c r="AY208" s="32"/>
      <c r="AZ208" s="32"/>
      <c r="BA208" s="423" t="str">
        <f t="shared" si="20"/>
        <v xml:space="preserve"> </v>
      </c>
    </row>
    <row r="209" spans="1:53" s="339" customFormat="1" ht="15" x14ac:dyDescent="0.2">
      <c r="A209" s="32"/>
      <c r="B209" s="32"/>
      <c r="C209" s="410">
        <f t="shared" si="23"/>
        <v>188</v>
      </c>
      <c r="D209" s="424"/>
      <c r="E209" s="424"/>
      <c r="F209" s="424"/>
      <c r="G209" s="410"/>
      <c r="H209" s="410"/>
      <c r="I209" s="413" t="str">
        <f t="shared" ref="I209:I272" si="24">IF(K209="s",A209*B209,"-")</f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ref="L209:L272" si="25">IF(K209="s",AT209,AP209)</f>
        <v>-</v>
      </c>
      <c r="M209" s="425"/>
      <c r="N209" s="425"/>
      <c r="O209" s="160" t="str">
        <f t="shared" ref="O209:O272" si="26">IF(K209="S",IF(D209&lt;E209,E209,D209),"-")</f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ref="AH209:AH272" si="27">IF(F209&gt;(A209*12),"error","OK")</f>
        <v>OK</v>
      </c>
      <c r="AI209" s="22">
        <f t="shared" ref="AI209:AI272" si="28">IF(O209="-",0,IF(O209&gt;7.999,1,0))</f>
        <v>0</v>
      </c>
      <c r="AJ209" s="22">
        <f t="shared" ref="AJ209:AJ272" si="29">IF(O209&lt;8,IF(O209&gt;3.999,1,0),0)</f>
        <v>0</v>
      </c>
      <c r="AK209" s="22">
        <f t="shared" ref="AK209:AK272" si="30">IF(O209&lt;4,IF(O209&gt;0,1,0),0)</f>
        <v>0</v>
      </c>
      <c r="AL209" s="22">
        <f t="shared" ref="AL209:AL272" si="31">IF(K209="S",1,0)</f>
        <v>0</v>
      </c>
      <c r="AM209" s="22">
        <f t="shared" ref="AM209:AM272" si="32">IF(K209="C",1,0)</f>
        <v>0</v>
      </c>
      <c r="AN209" s="22">
        <f t="shared" ref="AN209:AN272" si="33">IF(K209="c",F209/12,0)</f>
        <v>0</v>
      </c>
      <c r="AO209" s="418" t="b">
        <f t="shared" ref="AO209:AO272" si="34">IF(K209="s",IF(A209&gt;B209,A209,B209))</f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ref="AR209:AR272" si="35">IF(K209="s",J209,"-")</f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17"/>
        <v>0</v>
      </c>
      <c r="AW209" s="67">
        <f t="shared" si="18"/>
        <v>0</v>
      </c>
      <c r="AX209" s="397">
        <f t="shared" si="19"/>
        <v>0</v>
      </c>
      <c r="AY209" s="32"/>
      <c r="AZ209" s="32"/>
      <c r="BA209" s="423" t="str">
        <f t="shared" si="20"/>
        <v xml:space="preserve"> </v>
      </c>
    </row>
    <row r="210" spans="1:53" s="339" customFormat="1" ht="15" x14ac:dyDescent="0.2">
      <c r="A210" s="32"/>
      <c r="B210" s="32"/>
      <c r="C210" s="410">
        <f t="shared" si="23"/>
        <v>189</v>
      </c>
      <c r="D210" s="424"/>
      <c r="E210" s="424"/>
      <c r="F210" s="424"/>
      <c r="G210" s="410"/>
      <c r="H210" s="410"/>
      <c r="I210" s="413" t="str">
        <f t="shared" si="24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25"/>
        <v>-</v>
      </c>
      <c r="M210" s="425"/>
      <c r="N210" s="425"/>
      <c r="O210" s="160" t="str">
        <f t="shared" si="26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27"/>
        <v>OK</v>
      </c>
      <c r="AI210" s="22">
        <f t="shared" si="28"/>
        <v>0</v>
      </c>
      <c r="AJ210" s="22">
        <f t="shared" si="29"/>
        <v>0</v>
      </c>
      <c r="AK210" s="22">
        <f t="shared" si="30"/>
        <v>0</v>
      </c>
      <c r="AL210" s="22">
        <f t="shared" si="31"/>
        <v>0</v>
      </c>
      <c r="AM210" s="22">
        <f t="shared" si="32"/>
        <v>0</v>
      </c>
      <c r="AN210" s="22">
        <f t="shared" si="33"/>
        <v>0</v>
      </c>
      <c r="AO210" s="418" t="b">
        <f t="shared" si="34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35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ref="AV210:AV273" si="36">IF(AI210=1,AT210,0)</f>
        <v>0</v>
      </c>
      <c r="AW210" s="67">
        <f t="shared" ref="AW210:AW273" si="37">IF(AJ210=1,AT210,0)</f>
        <v>0</v>
      </c>
      <c r="AX210" s="397">
        <f t="shared" ref="AX210:AX273" si="38">IF(AK210=1,AT210,0)</f>
        <v>0</v>
      </c>
      <c r="AY210" s="32"/>
      <c r="AZ210" s="32"/>
      <c r="BA210" s="423" t="str">
        <f t="shared" ref="BA210:BA273" si="39">IF(BB210="s",(AV210+AW210)/16*AX210/12," ")</f>
        <v xml:space="preserve"> </v>
      </c>
    </row>
    <row r="211" spans="1:53" s="339" customFormat="1" ht="15" x14ac:dyDescent="0.2">
      <c r="A211" s="32"/>
      <c r="B211" s="32"/>
      <c r="C211" s="410">
        <f t="shared" si="23"/>
        <v>190</v>
      </c>
      <c r="D211" s="424"/>
      <c r="E211" s="424"/>
      <c r="F211" s="424"/>
      <c r="G211" s="410"/>
      <c r="H211" s="410"/>
      <c r="I211" s="413" t="str">
        <f t="shared" si="24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25"/>
        <v>-</v>
      </c>
      <c r="M211" s="425"/>
      <c r="N211" s="425"/>
      <c r="O211" s="160" t="str">
        <f t="shared" si="26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27"/>
        <v>OK</v>
      </c>
      <c r="AI211" s="22">
        <f t="shared" si="28"/>
        <v>0</v>
      </c>
      <c r="AJ211" s="22">
        <f t="shared" si="29"/>
        <v>0</v>
      </c>
      <c r="AK211" s="22">
        <f t="shared" si="30"/>
        <v>0</v>
      </c>
      <c r="AL211" s="22">
        <f t="shared" si="31"/>
        <v>0</v>
      </c>
      <c r="AM211" s="22">
        <f t="shared" si="32"/>
        <v>0</v>
      </c>
      <c r="AN211" s="22">
        <f t="shared" si="33"/>
        <v>0</v>
      </c>
      <c r="AO211" s="418" t="b">
        <f t="shared" si="34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35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36"/>
        <v>0</v>
      </c>
      <c r="AW211" s="67">
        <f t="shared" si="37"/>
        <v>0</v>
      </c>
      <c r="AX211" s="397">
        <f t="shared" si="38"/>
        <v>0</v>
      </c>
      <c r="AY211" s="32"/>
      <c r="AZ211" s="32"/>
      <c r="BA211" s="423" t="str">
        <f t="shared" si="39"/>
        <v xml:space="preserve"> </v>
      </c>
    </row>
    <row r="212" spans="1:53" s="339" customFormat="1" ht="15" x14ac:dyDescent="0.2">
      <c r="A212" s="32"/>
      <c r="B212" s="32"/>
      <c r="C212" s="410">
        <f t="shared" si="23"/>
        <v>191</v>
      </c>
      <c r="D212" s="424"/>
      <c r="E212" s="424"/>
      <c r="F212" s="424"/>
      <c r="G212" s="410"/>
      <c r="H212" s="410"/>
      <c r="I212" s="413" t="str">
        <f t="shared" si="24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25"/>
        <v>-</v>
      </c>
      <c r="M212" s="425"/>
      <c r="N212" s="425"/>
      <c r="O212" s="160" t="str">
        <f t="shared" si="26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27"/>
        <v>OK</v>
      </c>
      <c r="AI212" s="22">
        <f t="shared" si="28"/>
        <v>0</v>
      </c>
      <c r="AJ212" s="22">
        <f t="shared" si="29"/>
        <v>0</v>
      </c>
      <c r="AK212" s="22">
        <f t="shared" si="30"/>
        <v>0</v>
      </c>
      <c r="AL212" s="22">
        <f t="shared" si="31"/>
        <v>0</v>
      </c>
      <c r="AM212" s="22">
        <f t="shared" si="32"/>
        <v>0</v>
      </c>
      <c r="AN212" s="22">
        <f t="shared" si="33"/>
        <v>0</v>
      </c>
      <c r="AO212" s="418" t="b">
        <f t="shared" si="34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35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36"/>
        <v>0</v>
      </c>
      <c r="AW212" s="67">
        <f t="shared" si="37"/>
        <v>0</v>
      </c>
      <c r="AX212" s="397">
        <f t="shared" si="38"/>
        <v>0</v>
      </c>
      <c r="AY212" s="32"/>
      <c r="AZ212" s="32"/>
      <c r="BA212" s="423" t="str">
        <f t="shared" si="39"/>
        <v xml:space="preserve"> </v>
      </c>
    </row>
    <row r="213" spans="1:53" s="339" customFormat="1" ht="15" x14ac:dyDescent="0.2">
      <c r="A213" s="32"/>
      <c r="B213" s="32"/>
      <c r="C213" s="410">
        <f t="shared" si="23"/>
        <v>192</v>
      </c>
      <c r="D213" s="424"/>
      <c r="E213" s="424"/>
      <c r="F213" s="424"/>
      <c r="G213" s="410"/>
      <c r="H213" s="410"/>
      <c r="I213" s="413" t="str">
        <f t="shared" si="24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25"/>
        <v>-</v>
      </c>
      <c r="M213" s="425"/>
      <c r="N213" s="425"/>
      <c r="O213" s="160" t="str">
        <f t="shared" si="26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27"/>
        <v>OK</v>
      </c>
      <c r="AI213" s="22">
        <f t="shared" si="28"/>
        <v>0</v>
      </c>
      <c r="AJ213" s="22">
        <f t="shared" si="29"/>
        <v>0</v>
      </c>
      <c r="AK213" s="22">
        <f t="shared" si="30"/>
        <v>0</v>
      </c>
      <c r="AL213" s="22">
        <f t="shared" si="31"/>
        <v>0</v>
      </c>
      <c r="AM213" s="22">
        <f t="shared" si="32"/>
        <v>0</v>
      </c>
      <c r="AN213" s="22">
        <f t="shared" si="33"/>
        <v>0</v>
      </c>
      <c r="AO213" s="418" t="b">
        <f t="shared" si="34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35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36"/>
        <v>0</v>
      </c>
      <c r="AW213" s="67">
        <f t="shared" si="37"/>
        <v>0</v>
      </c>
      <c r="AX213" s="397">
        <f t="shared" si="38"/>
        <v>0</v>
      </c>
      <c r="AY213" s="32"/>
      <c r="AZ213" s="32"/>
      <c r="BA213" s="423" t="str">
        <f t="shared" si="39"/>
        <v xml:space="preserve"> </v>
      </c>
    </row>
    <row r="214" spans="1:53" s="339" customFormat="1" ht="15" x14ac:dyDescent="0.2">
      <c r="A214" s="32"/>
      <c r="B214" s="32"/>
      <c r="C214" s="410">
        <f t="shared" si="23"/>
        <v>193</v>
      </c>
      <c r="D214" s="424"/>
      <c r="E214" s="424"/>
      <c r="F214" s="424"/>
      <c r="G214" s="410"/>
      <c r="H214" s="410"/>
      <c r="I214" s="413" t="str">
        <f t="shared" si="24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25"/>
        <v>-</v>
      </c>
      <c r="M214" s="425"/>
      <c r="N214" s="425"/>
      <c r="O214" s="160" t="str">
        <f t="shared" si="26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27"/>
        <v>OK</v>
      </c>
      <c r="AI214" s="22">
        <f t="shared" si="28"/>
        <v>0</v>
      </c>
      <c r="AJ214" s="22">
        <f t="shared" si="29"/>
        <v>0</v>
      </c>
      <c r="AK214" s="22">
        <f t="shared" si="30"/>
        <v>0</v>
      </c>
      <c r="AL214" s="22">
        <f t="shared" si="31"/>
        <v>0</v>
      </c>
      <c r="AM214" s="22">
        <f t="shared" si="32"/>
        <v>0</v>
      </c>
      <c r="AN214" s="22">
        <f t="shared" si="33"/>
        <v>0</v>
      </c>
      <c r="AO214" s="418" t="b">
        <f t="shared" si="34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35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36"/>
        <v>0</v>
      </c>
      <c r="AW214" s="67">
        <f t="shared" si="37"/>
        <v>0</v>
      </c>
      <c r="AX214" s="397">
        <f t="shared" si="38"/>
        <v>0</v>
      </c>
      <c r="AY214" s="32"/>
      <c r="AZ214" s="32"/>
      <c r="BA214" s="423" t="str">
        <f t="shared" si="39"/>
        <v xml:space="preserve"> </v>
      </c>
    </row>
    <row r="215" spans="1:53" s="339" customFormat="1" ht="15" x14ac:dyDescent="0.2">
      <c r="A215" s="32"/>
      <c r="B215" s="32"/>
      <c r="C215" s="410">
        <f t="shared" si="23"/>
        <v>194</v>
      </c>
      <c r="D215" s="424"/>
      <c r="E215" s="424"/>
      <c r="F215" s="424"/>
      <c r="G215" s="410"/>
      <c r="H215" s="410"/>
      <c r="I215" s="413" t="str">
        <f t="shared" si="24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25"/>
        <v>-</v>
      </c>
      <c r="M215" s="425"/>
      <c r="N215" s="425"/>
      <c r="O215" s="160" t="str">
        <f t="shared" si="26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27"/>
        <v>OK</v>
      </c>
      <c r="AI215" s="22">
        <f t="shared" si="28"/>
        <v>0</v>
      </c>
      <c r="AJ215" s="22">
        <f t="shared" si="29"/>
        <v>0</v>
      </c>
      <c r="AK215" s="22">
        <f t="shared" si="30"/>
        <v>0</v>
      </c>
      <c r="AL215" s="22">
        <f t="shared" si="31"/>
        <v>0</v>
      </c>
      <c r="AM215" s="22">
        <f t="shared" si="32"/>
        <v>0</v>
      </c>
      <c r="AN215" s="22">
        <f t="shared" si="33"/>
        <v>0</v>
      </c>
      <c r="AO215" s="418" t="b">
        <f t="shared" si="34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35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36"/>
        <v>0</v>
      </c>
      <c r="AW215" s="67">
        <f t="shared" si="37"/>
        <v>0</v>
      </c>
      <c r="AX215" s="397">
        <f t="shared" si="38"/>
        <v>0</v>
      </c>
      <c r="AY215" s="32"/>
      <c r="AZ215" s="32"/>
      <c r="BA215" s="423" t="str">
        <f t="shared" si="39"/>
        <v xml:space="preserve"> </v>
      </c>
    </row>
    <row r="216" spans="1:53" s="339" customFormat="1" ht="15" x14ac:dyDescent="0.2">
      <c r="A216" s="32"/>
      <c r="B216" s="32"/>
      <c r="C216" s="410">
        <f t="shared" ref="C216:C279" si="40">C215+1</f>
        <v>195</v>
      </c>
      <c r="D216" s="424"/>
      <c r="E216" s="424"/>
      <c r="F216" s="424"/>
      <c r="G216" s="410"/>
      <c r="H216" s="410"/>
      <c r="I216" s="413" t="str">
        <f t="shared" si="24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25"/>
        <v>-</v>
      </c>
      <c r="M216" s="425"/>
      <c r="N216" s="425"/>
      <c r="O216" s="160" t="str">
        <f t="shared" si="26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27"/>
        <v>OK</v>
      </c>
      <c r="AI216" s="22">
        <f t="shared" si="28"/>
        <v>0</v>
      </c>
      <c r="AJ216" s="22">
        <f t="shared" si="29"/>
        <v>0</v>
      </c>
      <c r="AK216" s="22">
        <f t="shared" si="30"/>
        <v>0</v>
      </c>
      <c r="AL216" s="22">
        <f t="shared" si="31"/>
        <v>0</v>
      </c>
      <c r="AM216" s="22">
        <f t="shared" si="32"/>
        <v>0</v>
      </c>
      <c r="AN216" s="22">
        <f t="shared" si="33"/>
        <v>0</v>
      </c>
      <c r="AO216" s="418" t="b">
        <f t="shared" si="34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35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36"/>
        <v>0</v>
      </c>
      <c r="AW216" s="67">
        <f t="shared" si="37"/>
        <v>0</v>
      </c>
      <c r="AX216" s="397">
        <f t="shared" si="38"/>
        <v>0</v>
      </c>
      <c r="AY216" s="32"/>
      <c r="AZ216" s="32"/>
      <c r="BA216" s="423" t="str">
        <f t="shared" si="39"/>
        <v xml:space="preserve"> </v>
      </c>
    </row>
    <row r="217" spans="1:53" s="339" customFormat="1" ht="15" x14ac:dyDescent="0.2">
      <c r="A217" s="32"/>
      <c r="B217" s="32"/>
      <c r="C217" s="410">
        <f t="shared" si="40"/>
        <v>196</v>
      </c>
      <c r="D217" s="424"/>
      <c r="E217" s="424"/>
      <c r="F217" s="424"/>
      <c r="G217" s="410"/>
      <c r="H217" s="410"/>
      <c r="I217" s="413" t="str">
        <f t="shared" si="24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25"/>
        <v>-</v>
      </c>
      <c r="M217" s="425"/>
      <c r="N217" s="425"/>
      <c r="O217" s="160" t="str">
        <f t="shared" si="26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27"/>
        <v>OK</v>
      </c>
      <c r="AI217" s="22">
        <f t="shared" si="28"/>
        <v>0</v>
      </c>
      <c r="AJ217" s="22">
        <f t="shared" si="29"/>
        <v>0</v>
      </c>
      <c r="AK217" s="22">
        <f t="shared" si="30"/>
        <v>0</v>
      </c>
      <c r="AL217" s="22">
        <f t="shared" si="31"/>
        <v>0</v>
      </c>
      <c r="AM217" s="22">
        <f t="shared" si="32"/>
        <v>0</v>
      </c>
      <c r="AN217" s="22">
        <f t="shared" si="33"/>
        <v>0</v>
      </c>
      <c r="AO217" s="418" t="b">
        <f t="shared" si="34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35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36"/>
        <v>0</v>
      </c>
      <c r="AW217" s="67">
        <f t="shared" si="37"/>
        <v>0</v>
      </c>
      <c r="AX217" s="397">
        <f t="shared" si="38"/>
        <v>0</v>
      </c>
      <c r="AY217" s="32"/>
      <c r="AZ217" s="32"/>
      <c r="BA217" s="423" t="str">
        <f t="shared" si="39"/>
        <v xml:space="preserve"> </v>
      </c>
    </row>
    <row r="218" spans="1:53" s="339" customFormat="1" ht="15" x14ac:dyDescent="0.2">
      <c r="A218" s="32"/>
      <c r="B218" s="32"/>
      <c r="C218" s="410">
        <f t="shared" si="40"/>
        <v>197</v>
      </c>
      <c r="D218" s="424"/>
      <c r="E218" s="424"/>
      <c r="F218" s="424"/>
      <c r="G218" s="410"/>
      <c r="H218" s="410"/>
      <c r="I218" s="413" t="str">
        <f t="shared" si="24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25"/>
        <v>-</v>
      </c>
      <c r="M218" s="425"/>
      <c r="N218" s="425"/>
      <c r="O218" s="160" t="str">
        <f t="shared" si="26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27"/>
        <v>OK</v>
      </c>
      <c r="AI218" s="22">
        <f t="shared" si="28"/>
        <v>0</v>
      </c>
      <c r="AJ218" s="22">
        <f t="shared" si="29"/>
        <v>0</v>
      </c>
      <c r="AK218" s="22">
        <f t="shared" si="30"/>
        <v>0</v>
      </c>
      <c r="AL218" s="22">
        <f t="shared" si="31"/>
        <v>0</v>
      </c>
      <c r="AM218" s="22">
        <f t="shared" si="32"/>
        <v>0</v>
      </c>
      <c r="AN218" s="22">
        <f t="shared" si="33"/>
        <v>0</v>
      </c>
      <c r="AO218" s="418" t="b">
        <f t="shared" si="34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35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36"/>
        <v>0</v>
      </c>
      <c r="AW218" s="67">
        <f t="shared" si="37"/>
        <v>0</v>
      </c>
      <c r="AX218" s="397">
        <f t="shared" si="38"/>
        <v>0</v>
      </c>
      <c r="AY218" s="32"/>
      <c r="AZ218" s="32"/>
      <c r="BA218" s="423" t="str">
        <f t="shared" si="39"/>
        <v xml:space="preserve"> </v>
      </c>
    </row>
    <row r="219" spans="1:53" s="339" customFormat="1" ht="15" x14ac:dyDescent="0.2">
      <c r="A219" s="32"/>
      <c r="B219" s="32"/>
      <c r="C219" s="410">
        <f t="shared" si="40"/>
        <v>198</v>
      </c>
      <c r="D219" s="424"/>
      <c r="E219" s="424"/>
      <c r="F219" s="424"/>
      <c r="G219" s="410"/>
      <c r="H219" s="410"/>
      <c r="I219" s="413" t="str">
        <f t="shared" si="24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25"/>
        <v>-</v>
      </c>
      <c r="M219" s="425"/>
      <c r="N219" s="425"/>
      <c r="O219" s="160" t="str">
        <f t="shared" si="26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27"/>
        <v>OK</v>
      </c>
      <c r="AI219" s="22">
        <f t="shared" si="28"/>
        <v>0</v>
      </c>
      <c r="AJ219" s="22">
        <f t="shared" si="29"/>
        <v>0</v>
      </c>
      <c r="AK219" s="22">
        <f t="shared" si="30"/>
        <v>0</v>
      </c>
      <c r="AL219" s="22">
        <f t="shared" si="31"/>
        <v>0</v>
      </c>
      <c r="AM219" s="22">
        <f t="shared" si="32"/>
        <v>0</v>
      </c>
      <c r="AN219" s="22">
        <f t="shared" si="33"/>
        <v>0</v>
      </c>
      <c r="AO219" s="418" t="b">
        <f t="shared" si="34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35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36"/>
        <v>0</v>
      </c>
      <c r="AW219" s="67">
        <f t="shared" si="37"/>
        <v>0</v>
      </c>
      <c r="AX219" s="397">
        <f t="shared" si="38"/>
        <v>0</v>
      </c>
      <c r="AY219" s="32"/>
      <c r="AZ219" s="32"/>
      <c r="BA219" s="423" t="str">
        <f t="shared" si="39"/>
        <v xml:space="preserve"> </v>
      </c>
    </row>
    <row r="220" spans="1:53" s="339" customFormat="1" ht="15" x14ac:dyDescent="0.2">
      <c r="A220" s="32"/>
      <c r="B220" s="32"/>
      <c r="C220" s="410">
        <f t="shared" si="40"/>
        <v>199</v>
      </c>
      <c r="D220" s="424"/>
      <c r="E220" s="424"/>
      <c r="F220" s="424"/>
      <c r="G220" s="410"/>
      <c r="H220" s="410"/>
      <c r="I220" s="413" t="str">
        <f t="shared" si="24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25"/>
        <v>-</v>
      </c>
      <c r="M220" s="425"/>
      <c r="N220" s="425"/>
      <c r="O220" s="160" t="str">
        <f t="shared" si="26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27"/>
        <v>OK</v>
      </c>
      <c r="AI220" s="22">
        <f t="shared" si="28"/>
        <v>0</v>
      </c>
      <c r="AJ220" s="22">
        <f t="shared" si="29"/>
        <v>0</v>
      </c>
      <c r="AK220" s="22">
        <f t="shared" si="30"/>
        <v>0</v>
      </c>
      <c r="AL220" s="22">
        <f t="shared" si="31"/>
        <v>0</v>
      </c>
      <c r="AM220" s="22">
        <f t="shared" si="32"/>
        <v>0</v>
      </c>
      <c r="AN220" s="22">
        <f t="shared" si="33"/>
        <v>0</v>
      </c>
      <c r="AO220" s="418" t="b">
        <f t="shared" si="34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35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36"/>
        <v>0</v>
      </c>
      <c r="AW220" s="67">
        <f t="shared" si="37"/>
        <v>0</v>
      </c>
      <c r="AX220" s="397">
        <f t="shared" si="38"/>
        <v>0</v>
      </c>
      <c r="AY220" s="32"/>
      <c r="AZ220" s="32"/>
      <c r="BA220" s="423" t="str">
        <f t="shared" si="39"/>
        <v xml:space="preserve"> </v>
      </c>
    </row>
    <row r="221" spans="1:53" s="339" customFormat="1" ht="15" x14ac:dyDescent="0.2">
      <c r="A221" s="32"/>
      <c r="B221" s="32"/>
      <c r="C221" s="410">
        <f t="shared" si="40"/>
        <v>200</v>
      </c>
      <c r="D221" s="424"/>
      <c r="E221" s="424"/>
      <c r="F221" s="424"/>
      <c r="G221" s="410"/>
      <c r="H221" s="410"/>
      <c r="I221" s="413" t="str">
        <f t="shared" si="24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25"/>
        <v>-</v>
      </c>
      <c r="M221" s="425"/>
      <c r="N221" s="425"/>
      <c r="O221" s="160" t="str">
        <f t="shared" si="26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27"/>
        <v>OK</v>
      </c>
      <c r="AI221" s="22">
        <f t="shared" si="28"/>
        <v>0</v>
      </c>
      <c r="AJ221" s="22">
        <f t="shared" si="29"/>
        <v>0</v>
      </c>
      <c r="AK221" s="22">
        <f t="shared" si="30"/>
        <v>0</v>
      </c>
      <c r="AL221" s="22">
        <f t="shared" si="31"/>
        <v>0</v>
      </c>
      <c r="AM221" s="22">
        <f t="shared" si="32"/>
        <v>0</v>
      </c>
      <c r="AN221" s="22">
        <f t="shared" si="33"/>
        <v>0</v>
      </c>
      <c r="AO221" s="418" t="b">
        <f t="shared" si="34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35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36"/>
        <v>0</v>
      </c>
      <c r="AW221" s="67">
        <f t="shared" si="37"/>
        <v>0</v>
      </c>
      <c r="AX221" s="397">
        <f t="shared" si="38"/>
        <v>0</v>
      </c>
      <c r="AY221" s="32"/>
      <c r="AZ221" s="32"/>
      <c r="BA221" s="423" t="str">
        <f t="shared" si="39"/>
        <v xml:space="preserve"> </v>
      </c>
    </row>
    <row r="222" spans="1:53" s="339" customFormat="1" ht="15" x14ac:dyDescent="0.2">
      <c r="A222" s="32"/>
      <c r="B222" s="32"/>
      <c r="C222" s="410">
        <f t="shared" si="40"/>
        <v>201</v>
      </c>
      <c r="D222" s="424"/>
      <c r="E222" s="424"/>
      <c r="F222" s="424"/>
      <c r="G222" s="410"/>
      <c r="H222" s="410"/>
      <c r="I222" s="413" t="str">
        <f t="shared" si="24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25"/>
        <v>-</v>
      </c>
      <c r="M222" s="425"/>
      <c r="N222" s="425"/>
      <c r="O222" s="160" t="str">
        <f t="shared" si="26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27"/>
        <v>OK</v>
      </c>
      <c r="AI222" s="22">
        <f t="shared" si="28"/>
        <v>0</v>
      </c>
      <c r="AJ222" s="22">
        <f t="shared" si="29"/>
        <v>0</v>
      </c>
      <c r="AK222" s="22">
        <f t="shared" si="30"/>
        <v>0</v>
      </c>
      <c r="AL222" s="22">
        <f t="shared" si="31"/>
        <v>0</v>
      </c>
      <c r="AM222" s="22">
        <f t="shared" si="32"/>
        <v>0</v>
      </c>
      <c r="AN222" s="22">
        <f t="shared" si="33"/>
        <v>0</v>
      </c>
      <c r="AO222" s="418" t="b">
        <f t="shared" si="34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35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36"/>
        <v>0</v>
      </c>
      <c r="AW222" s="67">
        <f t="shared" si="37"/>
        <v>0</v>
      </c>
      <c r="AX222" s="397">
        <f t="shared" si="38"/>
        <v>0</v>
      </c>
      <c r="AY222" s="32"/>
      <c r="AZ222" s="32"/>
      <c r="BA222" s="423" t="str">
        <f t="shared" si="39"/>
        <v xml:space="preserve"> </v>
      </c>
    </row>
    <row r="223" spans="1:53" s="339" customFormat="1" ht="15" x14ac:dyDescent="0.2">
      <c r="A223" s="32"/>
      <c r="B223" s="32"/>
      <c r="C223" s="410">
        <f t="shared" si="40"/>
        <v>202</v>
      </c>
      <c r="D223" s="424"/>
      <c r="E223" s="424"/>
      <c r="F223" s="424"/>
      <c r="G223" s="410"/>
      <c r="H223" s="410"/>
      <c r="I223" s="413" t="str">
        <f t="shared" si="24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25"/>
        <v>-</v>
      </c>
      <c r="M223" s="425"/>
      <c r="N223" s="425"/>
      <c r="O223" s="160" t="str">
        <f t="shared" si="26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27"/>
        <v>OK</v>
      </c>
      <c r="AI223" s="22">
        <f t="shared" si="28"/>
        <v>0</v>
      </c>
      <c r="AJ223" s="22">
        <f t="shared" si="29"/>
        <v>0</v>
      </c>
      <c r="AK223" s="22">
        <f t="shared" si="30"/>
        <v>0</v>
      </c>
      <c r="AL223" s="22">
        <f t="shared" si="31"/>
        <v>0</v>
      </c>
      <c r="AM223" s="22">
        <f t="shared" si="32"/>
        <v>0</v>
      </c>
      <c r="AN223" s="22">
        <f t="shared" si="33"/>
        <v>0</v>
      </c>
      <c r="AO223" s="418" t="b">
        <f t="shared" si="34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35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36"/>
        <v>0</v>
      </c>
      <c r="AW223" s="67">
        <f t="shared" si="37"/>
        <v>0</v>
      </c>
      <c r="AX223" s="397">
        <f t="shared" si="38"/>
        <v>0</v>
      </c>
      <c r="AY223" s="32"/>
      <c r="AZ223" s="32"/>
      <c r="BA223" s="423" t="str">
        <f t="shared" si="39"/>
        <v xml:space="preserve"> </v>
      </c>
    </row>
    <row r="224" spans="1:53" s="339" customFormat="1" ht="15" x14ac:dyDescent="0.2">
      <c r="A224" s="32"/>
      <c r="B224" s="32"/>
      <c r="C224" s="410">
        <f t="shared" si="40"/>
        <v>203</v>
      </c>
      <c r="D224" s="424"/>
      <c r="E224" s="424"/>
      <c r="F224" s="424"/>
      <c r="G224" s="410"/>
      <c r="H224" s="410"/>
      <c r="I224" s="413" t="str">
        <f t="shared" si="24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25"/>
        <v>-</v>
      </c>
      <c r="M224" s="425"/>
      <c r="N224" s="425"/>
      <c r="O224" s="160" t="str">
        <f t="shared" si="26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27"/>
        <v>OK</v>
      </c>
      <c r="AI224" s="22">
        <f t="shared" si="28"/>
        <v>0</v>
      </c>
      <c r="AJ224" s="22">
        <f t="shared" si="29"/>
        <v>0</v>
      </c>
      <c r="AK224" s="22">
        <f t="shared" si="30"/>
        <v>0</v>
      </c>
      <c r="AL224" s="22">
        <f t="shared" si="31"/>
        <v>0</v>
      </c>
      <c r="AM224" s="22">
        <f t="shared" si="32"/>
        <v>0</v>
      </c>
      <c r="AN224" s="22">
        <f t="shared" si="33"/>
        <v>0</v>
      </c>
      <c r="AO224" s="418" t="b">
        <f t="shared" si="34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35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36"/>
        <v>0</v>
      </c>
      <c r="AW224" s="67">
        <f t="shared" si="37"/>
        <v>0</v>
      </c>
      <c r="AX224" s="397">
        <f t="shared" si="38"/>
        <v>0</v>
      </c>
      <c r="AY224" s="32"/>
      <c r="AZ224" s="32"/>
      <c r="BA224" s="423" t="str">
        <f t="shared" si="39"/>
        <v xml:space="preserve"> </v>
      </c>
    </row>
    <row r="225" spans="1:53" s="339" customFormat="1" ht="15" x14ac:dyDescent="0.2">
      <c r="A225" s="32"/>
      <c r="B225" s="32"/>
      <c r="C225" s="410">
        <f t="shared" si="40"/>
        <v>204</v>
      </c>
      <c r="D225" s="424"/>
      <c r="E225" s="424"/>
      <c r="F225" s="424"/>
      <c r="G225" s="410"/>
      <c r="H225" s="410"/>
      <c r="I225" s="413" t="str">
        <f t="shared" si="24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25"/>
        <v>-</v>
      </c>
      <c r="M225" s="425"/>
      <c r="N225" s="425"/>
      <c r="O225" s="160" t="str">
        <f t="shared" si="26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27"/>
        <v>OK</v>
      </c>
      <c r="AI225" s="22">
        <f t="shared" si="28"/>
        <v>0</v>
      </c>
      <c r="AJ225" s="22">
        <f t="shared" si="29"/>
        <v>0</v>
      </c>
      <c r="AK225" s="22">
        <f t="shared" si="30"/>
        <v>0</v>
      </c>
      <c r="AL225" s="22">
        <f t="shared" si="31"/>
        <v>0</v>
      </c>
      <c r="AM225" s="22">
        <f t="shared" si="32"/>
        <v>0</v>
      </c>
      <c r="AN225" s="22">
        <f t="shared" si="33"/>
        <v>0</v>
      </c>
      <c r="AO225" s="418" t="b">
        <f t="shared" si="34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35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36"/>
        <v>0</v>
      </c>
      <c r="AW225" s="67">
        <f t="shared" si="37"/>
        <v>0</v>
      </c>
      <c r="AX225" s="397">
        <f t="shared" si="38"/>
        <v>0</v>
      </c>
      <c r="AY225" s="32"/>
      <c r="AZ225" s="32"/>
      <c r="BA225" s="423" t="str">
        <f t="shared" si="39"/>
        <v xml:space="preserve"> </v>
      </c>
    </row>
    <row r="226" spans="1:53" s="339" customFormat="1" ht="15" x14ac:dyDescent="0.2">
      <c r="A226" s="32"/>
      <c r="B226" s="32"/>
      <c r="C226" s="410">
        <f t="shared" si="40"/>
        <v>205</v>
      </c>
      <c r="D226" s="424"/>
      <c r="E226" s="424"/>
      <c r="F226" s="424"/>
      <c r="G226" s="410"/>
      <c r="H226" s="410"/>
      <c r="I226" s="413" t="str">
        <f t="shared" si="24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25"/>
        <v>-</v>
      </c>
      <c r="M226" s="425"/>
      <c r="N226" s="425"/>
      <c r="O226" s="160" t="str">
        <f t="shared" si="26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27"/>
        <v>OK</v>
      </c>
      <c r="AI226" s="22">
        <f t="shared" si="28"/>
        <v>0</v>
      </c>
      <c r="AJ226" s="22">
        <f t="shared" si="29"/>
        <v>0</v>
      </c>
      <c r="AK226" s="22">
        <f t="shared" si="30"/>
        <v>0</v>
      </c>
      <c r="AL226" s="22">
        <f t="shared" si="31"/>
        <v>0</v>
      </c>
      <c r="AM226" s="22">
        <f t="shared" si="32"/>
        <v>0</v>
      </c>
      <c r="AN226" s="22">
        <f t="shared" si="33"/>
        <v>0</v>
      </c>
      <c r="AO226" s="418" t="b">
        <f t="shared" si="34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35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36"/>
        <v>0</v>
      </c>
      <c r="AW226" s="67">
        <f t="shared" si="37"/>
        <v>0</v>
      </c>
      <c r="AX226" s="397">
        <f t="shared" si="38"/>
        <v>0</v>
      </c>
      <c r="AY226" s="32"/>
      <c r="AZ226" s="32"/>
      <c r="BA226" s="423" t="str">
        <f t="shared" si="39"/>
        <v xml:space="preserve"> </v>
      </c>
    </row>
    <row r="227" spans="1:53" s="339" customFormat="1" ht="15" x14ac:dyDescent="0.2">
      <c r="A227" s="32"/>
      <c r="B227" s="32"/>
      <c r="C227" s="410">
        <f t="shared" si="40"/>
        <v>206</v>
      </c>
      <c r="D227" s="424"/>
      <c r="E227" s="424"/>
      <c r="F227" s="424"/>
      <c r="G227" s="410"/>
      <c r="H227" s="410"/>
      <c r="I227" s="413" t="str">
        <f t="shared" si="24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25"/>
        <v>-</v>
      </c>
      <c r="M227" s="425"/>
      <c r="N227" s="425"/>
      <c r="O227" s="160" t="str">
        <f t="shared" si="26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27"/>
        <v>OK</v>
      </c>
      <c r="AI227" s="22">
        <f t="shared" si="28"/>
        <v>0</v>
      </c>
      <c r="AJ227" s="22">
        <f t="shared" si="29"/>
        <v>0</v>
      </c>
      <c r="AK227" s="22">
        <f t="shared" si="30"/>
        <v>0</v>
      </c>
      <c r="AL227" s="22">
        <f t="shared" si="31"/>
        <v>0</v>
      </c>
      <c r="AM227" s="22">
        <f t="shared" si="32"/>
        <v>0</v>
      </c>
      <c r="AN227" s="22">
        <f t="shared" si="33"/>
        <v>0</v>
      </c>
      <c r="AO227" s="418" t="b">
        <f t="shared" si="34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35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36"/>
        <v>0</v>
      </c>
      <c r="AW227" s="67">
        <f t="shared" si="37"/>
        <v>0</v>
      </c>
      <c r="AX227" s="397">
        <f t="shared" si="38"/>
        <v>0</v>
      </c>
      <c r="AY227" s="32"/>
      <c r="AZ227" s="32"/>
      <c r="BA227" s="423" t="str">
        <f t="shared" si="39"/>
        <v xml:space="preserve"> </v>
      </c>
    </row>
    <row r="228" spans="1:53" s="339" customFormat="1" ht="15" x14ac:dyDescent="0.2">
      <c r="A228" s="32"/>
      <c r="B228" s="32"/>
      <c r="C228" s="410">
        <f t="shared" si="40"/>
        <v>207</v>
      </c>
      <c r="D228" s="424"/>
      <c r="E228" s="424"/>
      <c r="F228" s="424"/>
      <c r="G228" s="410"/>
      <c r="H228" s="410"/>
      <c r="I228" s="413" t="str">
        <f t="shared" si="24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25"/>
        <v>-</v>
      </c>
      <c r="M228" s="425"/>
      <c r="N228" s="425"/>
      <c r="O228" s="160" t="str">
        <f t="shared" si="26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27"/>
        <v>OK</v>
      </c>
      <c r="AI228" s="22">
        <f t="shared" si="28"/>
        <v>0</v>
      </c>
      <c r="AJ228" s="22">
        <f t="shared" si="29"/>
        <v>0</v>
      </c>
      <c r="AK228" s="22">
        <f t="shared" si="30"/>
        <v>0</v>
      </c>
      <c r="AL228" s="22">
        <f t="shared" si="31"/>
        <v>0</v>
      </c>
      <c r="AM228" s="22">
        <f t="shared" si="32"/>
        <v>0</v>
      </c>
      <c r="AN228" s="22">
        <f t="shared" si="33"/>
        <v>0</v>
      </c>
      <c r="AO228" s="418" t="b">
        <f t="shared" si="34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35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36"/>
        <v>0</v>
      </c>
      <c r="AW228" s="67">
        <f t="shared" si="37"/>
        <v>0</v>
      </c>
      <c r="AX228" s="397">
        <f t="shared" si="38"/>
        <v>0</v>
      </c>
      <c r="AY228" s="32"/>
      <c r="AZ228" s="32"/>
      <c r="BA228" s="423" t="str">
        <f t="shared" si="39"/>
        <v xml:space="preserve"> </v>
      </c>
    </row>
    <row r="229" spans="1:53" s="339" customFormat="1" ht="15" x14ac:dyDescent="0.2">
      <c r="A229" s="32"/>
      <c r="B229" s="32"/>
      <c r="C229" s="410">
        <f t="shared" si="40"/>
        <v>208</v>
      </c>
      <c r="D229" s="424"/>
      <c r="E229" s="424"/>
      <c r="F229" s="424"/>
      <c r="G229" s="410"/>
      <c r="H229" s="410"/>
      <c r="I229" s="413" t="str">
        <f t="shared" si="24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25"/>
        <v>-</v>
      </c>
      <c r="M229" s="425"/>
      <c r="N229" s="425"/>
      <c r="O229" s="160" t="str">
        <f t="shared" si="26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27"/>
        <v>OK</v>
      </c>
      <c r="AI229" s="22">
        <f t="shared" si="28"/>
        <v>0</v>
      </c>
      <c r="AJ229" s="22">
        <f t="shared" si="29"/>
        <v>0</v>
      </c>
      <c r="AK229" s="22">
        <f t="shared" si="30"/>
        <v>0</v>
      </c>
      <c r="AL229" s="22">
        <f t="shared" si="31"/>
        <v>0</v>
      </c>
      <c r="AM229" s="22">
        <f t="shared" si="32"/>
        <v>0</v>
      </c>
      <c r="AN229" s="22">
        <f t="shared" si="33"/>
        <v>0</v>
      </c>
      <c r="AO229" s="418" t="b">
        <f t="shared" si="34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35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36"/>
        <v>0</v>
      </c>
      <c r="AW229" s="67">
        <f t="shared" si="37"/>
        <v>0</v>
      </c>
      <c r="AX229" s="397">
        <f t="shared" si="38"/>
        <v>0</v>
      </c>
      <c r="AY229" s="32"/>
      <c r="AZ229" s="32"/>
      <c r="BA229" s="423" t="str">
        <f t="shared" si="39"/>
        <v xml:space="preserve"> </v>
      </c>
    </row>
    <row r="230" spans="1:53" s="339" customFormat="1" ht="15" x14ac:dyDescent="0.2">
      <c r="A230" s="32"/>
      <c r="B230" s="32"/>
      <c r="C230" s="410">
        <f t="shared" si="40"/>
        <v>209</v>
      </c>
      <c r="D230" s="424"/>
      <c r="E230" s="424"/>
      <c r="F230" s="424"/>
      <c r="G230" s="410"/>
      <c r="H230" s="410"/>
      <c r="I230" s="413" t="str">
        <f t="shared" si="24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25"/>
        <v>-</v>
      </c>
      <c r="M230" s="425"/>
      <c r="N230" s="425"/>
      <c r="O230" s="160" t="str">
        <f t="shared" si="26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27"/>
        <v>OK</v>
      </c>
      <c r="AI230" s="22">
        <f t="shared" si="28"/>
        <v>0</v>
      </c>
      <c r="AJ230" s="22">
        <f t="shared" si="29"/>
        <v>0</v>
      </c>
      <c r="AK230" s="22">
        <f t="shared" si="30"/>
        <v>0</v>
      </c>
      <c r="AL230" s="22">
        <f t="shared" si="31"/>
        <v>0</v>
      </c>
      <c r="AM230" s="22">
        <f t="shared" si="32"/>
        <v>0</v>
      </c>
      <c r="AN230" s="22">
        <f t="shared" si="33"/>
        <v>0</v>
      </c>
      <c r="AO230" s="418" t="b">
        <f t="shared" si="34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35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36"/>
        <v>0</v>
      </c>
      <c r="AW230" s="67">
        <f t="shared" si="37"/>
        <v>0</v>
      </c>
      <c r="AX230" s="397">
        <f t="shared" si="38"/>
        <v>0</v>
      </c>
      <c r="AY230" s="32"/>
      <c r="AZ230" s="32"/>
      <c r="BA230" s="423" t="str">
        <f t="shared" si="39"/>
        <v xml:space="preserve"> </v>
      </c>
    </row>
    <row r="231" spans="1:53" s="339" customFormat="1" ht="15" x14ac:dyDescent="0.2">
      <c r="A231" s="32"/>
      <c r="B231" s="32"/>
      <c r="C231" s="410">
        <f t="shared" si="40"/>
        <v>210</v>
      </c>
      <c r="D231" s="424"/>
      <c r="E231" s="424"/>
      <c r="F231" s="424"/>
      <c r="G231" s="410"/>
      <c r="H231" s="410"/>
      <c r="I231" s="413" t="str">
        <f t="shared" si="24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25"/>
        <v>-</v>
      </c>
      <c r="M231" s="425"/>
      <c r="N231" s="425"/>
      <c r="O231" s="160" t="str">
        <f t="shared" si="26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27"/>
        <v>OK</v>
      </c>
      <c r="AI231" s="22">
        <f t="shared" si="28"/>
        <v>0</v>
      </c>
      <c r="AJ231" s="22">
        <f t="shared" si="29"/>
        <v>0</v>
      </c>
      <c r="AK231" s="22">
        <f t="shared" si="30"/>
        <v>0</v>
      </c>
      <c r="AL231" s="22">
        <f t="shared" si="31"/>
        <v>0</v>
      </c>
      <c r="AM231" s="22">
        <f t="shared" si="32"/>
        <v>0</v>
      </c>
      <c r="AN231" s="22">
        <f t="shared" si="33"/>
        <v>0</v>
      </c>
      <c r="AO231" s="418" t="b">
        <f t="shared" si="34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35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36"/>
        <v>0</v>
      </c>
      <c r="AW231" s="67">
        <f t="shared" si="37"/>
        <v>0</v>
      </c>
      <c r="AX231" s="397">
        <f t="shared" si="38"/>
        <v>0</v>
      </c>
      <c r="AY231" s="32"/>
      <c r="AZ231" s="32"/>
      <c r="BA231" s="423" t="str">
        <f t="shared" si="39"/>
        <v xml:space="preserve"> </v>
      </c>
    </row>
    <row r="232" spans="1:53" s="339" customFormat="1" ht="15" x14ac:dyDescent="0.2">
      <c r="A232" s="32"/>
      <c r="B232" s="32"/>
      <c r="C232" s="410">
        <f t="shared" si="40"/>
        <v>211</v>
      </c>
      <c r="D232" s="424"/>
      <c r="E232" s="424"/>
      <c r="F232" s="424"/>
      <c r="G232" s="410"/>
      <c r="H232" s="410"/>
      <c r="I232" s="413" t="str">
        <f t="shared" si="24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25"/>
        <v>-</v>
      </c>
      <c r="M232" s="425"/>
      <c r="N232" s="425"/>
      <c r="O232" s="160" t="str">
        <f t="shared" si="26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27"/>
        <v>OK</v>
      </c>
      <c r="AI232" s="22">
        <f t="shared" si="28"/>
        <v>0</v>
      </c>
      <c r="AJ232" s="22">
        <f t="shared" si="29"/>
        <v>0</v>
      </c>
      <c r="AK232" s="22">
        <f t="shared" si="30"/>
        <v>0</v>
      </c>
      <c r="AL232" s="22">
        <f t="shared" si="31"/>
        <v>0</v>
      </c>
      <c r="AM232" s="22">
        <f t="shared" si="32"/>
        <v>0</v>
      </c>
      <c r="AN232" s="22">
        <f t="shared" si="33"/>
        <v>0</v>
      </c>
      <c r="AO232" s="418" t="b">
        <f t="shared" si="34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35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36"/>
        <v>0</v>
      </c>
      <c r="AW232" s="67">
        <f t="shared" si="37"/>
        <v>0</v>
      </c>
      <c r="AX232" s="397">
        <f t="shared" si="38"/>
        <v>0</v>
      </c>
      <c r="AY232" s="32"/>
      <c r="AZ232" s="32"/>
      <c r="BA232" s="423" t="str">
        <f t="shared" si="39"/>
        <v xml:space="preserve"> </v>
      </c>
    </row>
    <row r="233" spans="1:53" s="339" customFormat="1" ht="15" x14ac:dyDescent="0.2">
      <c r="A233" s="32"/>
      <c r="B233" s="32"/>
      <c r="C233" s="410">
        <f t="shared" si="40"/>
        <v>212</v>
      </c>
      <c r="D233" s="424"/>
      <c r="E233" s="424"/>
      <c r="F233" s="424"/>
      <c r="G233" s="410"/>
      <c r="H233" s="410"/>
      <c r="I233" s="413" t="str">
        <f t="shared" si="24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25"/>
        <v>-</v>
      </c>
      <c r="M233" s="425"/>
      <c r="N233" s="425"/>
      <c r="O233" s="160" t="str">
        <f t="shared" si="26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27"/>
        <v>OK</v>
      </c>
      <c r="AI233" s="22">
        <f t="shared" si="28"/>
        <v>0</v>
      </c>
      <c r="AJ233" s="22">
        <f t="shared" si="29"/>
        <v>0</v>
      </c>
      <c r="AK233" s="22">
        <f t="shared" si="30"/>
        <v>0</v>
      </c>
      <c r="AL233" s="22">
        <f t="shared" si="31"/>
        <v>0</v>
      </c>
      <c r="AM233" s="22">
        <f t="shared" si="32"/>
        <v>0</v>
      </c>
      <c r="AN233" s="22">
        <f t="shared" si="33"/>
        <v>0</v>
      </c>
      <c r="AO233" s="418" t="b">
        <f t="shared" si="34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35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36"/>
        <v>0</v>
      </c>
      <c r="AW233" s="67">
        <f t="shared" si="37"/>
        <v>0</v>
      </c>
      <c r="AX233" s="397">
        <f t="shared" si="38"/>
        <v>0</v>
      </c>
      <c r="AY233" s="32"/>
      <c r="AZ233" s="32"/>
      <c r="BA233" s="423" t="str">
        <f t="shared" si="39"/>
        <v xml:space="preserve"> </v>
      </c>
    </row>
    <row r="234" spans="1:53" s="339" customFormat="1" ht="15" x14ac:dyDescent="0.2">
      <c r="A234" s="32"/>
      <c r="B234" s="32"/>
      <c r="C234" s="410">
        <f t="shared" si="40"/>
        <v>213</v>
      </c>
      <c r="D234" s="424"/>
      <c r="E234" s="424"/>
      <c r="F234" s="424"/>
      <c r="G234" s="410"/>
      <c r="H234" s="410"/>
      <c r="I234" s="413" t="str">
        <f t="shared" si="24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25"/>
        <v>-</v>
      </c>
      <c r="M234" s="425"/>
      <c r="N234" s="425"/>
      <c r="O234" s="160" t="str">
        <f t="shared" si="26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27"/>
        <v>OK</v>
      </c>
      <c r="AI234" s="22">
        <f t="shared" si="28"/>
        <v>0</v>
      </c>
      <c r="AJ234" s="22">
        <f t="shared" si="29"/>
        <v>0</v>
      </c>
      <c r="AK234" s="22">
        <f t="shared" si="30"/>
        <v>0</v>
      </c>
      <c r="AL234" s="22">
        <f t="shared" si="31"/>
        <v>0</v>
      </c>
      <c r="AM234" s="22">
        <f t="shared" si="32"/>
        <v>0</v>
      </c>
      <c r="AN234" s="22">
        <f t="shared" si="33"/>
        <v>0</v>
      </c>
      <c r="AO234" s="418" t="b">
        <f t="shared" si="34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35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36"/>
        <v>0</v>
      </c>
      <c r="AW234" s="67">
        <f t="shared" si="37"/>
        <v>0</v>
      </c>
      <c r="AX234" s="397">
        <f t="shared" si="38"/>
        <v>0</v>
      </c>
      <c r="AY234" s="32"/>
      <c r="AZ234" s="32"/>
      <c r="BA234" s="423" t="str">
        <f t="shared" si="39"/>
        <v xml:space="preserve"> </v>
      </c>
    </row>
    <row r="235" spans="1:53" s="339" customFormat="1" ht="15" x14ac:dyDescent="0.2">
      <c r="A235" s="32"/>
      <c r="B235" s="32"/>
      <c r="C235" s="410">
        <f t="shared" si="40"/>
        <v>214</v>
      </c>
      <c r="D235" s="424"/>
      <c r="E235" s="424"/>
      <c r="F235" s="424"/>
      <c r="G235" s="410"/>
      <c r="H235" s="410"/>
      <c r="I235" s="413" t="str">
        <f t="shared" si="24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25"/>
        <v>-</v>
      </c>
      <c r="M235" s="425"/>
      <c r="N235" s="425"/>
      <c r="O235" s="160" t="str">
        <f t="shared" si="26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27"/>
        <v>OK</v>
      </c>
      <c r="AI235" s="22">
        <f t="shared" si="28"/>
        <v>0</v>
      </c>
      <c r="AJ235" s="22">
        <f t="shared" si="29"/>
        <v>0</v>
      </c>
      <c r="AK235" s="22">
        <f t="shared" si="30"/>
        <v>0</v>
      </c>
      <c r="AL235" s="22">
        <f t="shared" si="31"/>
        <v>0</v>
      </c>
      <c r="AM235" s="22">
        <f t="shared" si="32"/>
        <v>0</v>
      </c>
      <c r="AN235" s="22">
        <f t="shared" si="33"/>
        <v>0</v>
      </c>
      <c r="AO235" s="418" t="b">
        <f t="shared" si="34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35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36"/>
        <v>0</v>
      </c>
      <c r="AW235" s="67">
        <f t="shared" si="37"/>
        <v>0</v>
      </c>
      <c r="AX235" s="397">
        <f t="shared" si="38"/>
        <v>0</v>
      </c>
      <c r="AY235" s="32"/>
      <c r="AZ235" s="32"/>
      <c r="BA235" s="423" t="str">
        <f t="shared" si="39"/>
        <v xml:space="preserve"> </v>
      </c>
    </row>
    <row r="236" spans="1:53" s="339" customFormat="1" ht="15" x14ac:dyDescent="0.2">
      <c r="A236" s="32"/>
      <c r="B236" s="32"/>
      <c r="C236" s="410">
        <f t="shared" si="40"/>
        <v>215</v>
      </c>
      <c r="D236" s="424"/>
      <c r="E236" s="424"/>
      <c r="F236" s="424"/>
      <c r="G236" s="410"/>
      <c r="H236" s="410"/>
      <c r="I236" s="413" t="str">
        <f t="shared" si="24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25"/>
        <v>-</v>
      </c>
      <c r="M236" s="425"/>
      <c r="N236" s="425"/>
      <c r="O236" s="160" t="str">
        <f t="shared" si="26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27"/>
        <v>OK</v>
      </c>
      <c r="AI236" s="22">
        <f t="shared" si="28"/>
        <v>0</v>
      </c>
      <c r="AJ236" s="22">
        <f t="shared" si="29"/>
        <v>0</v>
      </c>
      <c r="AK236" s="22">
        <f t="shared" si="30"/>
        <v>0</v>
      </c>
      <c r="AL236" s="22">
        <f t="shared" si="31"/>
        <v>0</v>
      </c>
      <c r="AM236" s="22">
        <f t="shared" si="32"/>
        <v>0</v>
      </c>
      <c r="AN236" s="22">
        <f t="shared" si="33"/>
        <v>0</v>
      </c>
      <c r="AO236" s="418" t="b">
        <f t="shared" si="34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35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36"/>
        <v>0</v>
      </c>
      <c r="AW236" s="67">
        <f t="shared" si="37"/>
        <v>0</v>
      </c>
      <c r="AX236" s="397">
        <f t="shared" si="38"/>
        <v>0</v>
      </c>
      <c r="AY236" s="32"/>
      <c r="AZ236" s="32"/>
      <c r="BA236" s="423" t="str">
        <f t="shared" si="39"/>
        <v xml:space="preserve"> </v>
      </c>
    </row>
    <row r="237" spans="1:53" s="339" customFormat="1" ht="15" x14ac:dyDescent="0.2">
      <c r="A237" s="32"/>
      <c r="B237" s="32"/>
      <c r="C237" s="410">
        <f t="shared" si="40"/>
        <v>216</v>
      </c>
      <c r="D237" s="424"/>
      <c r="E237" s="424"/>
      <c r="F237" s="424"/>
      <c r="G237" s="410"/>
      <c r="H237" s="410"/>
      <c r="I237" s="413" t="str">
        <f t="shared" si="24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25"/>
        <v>-</v>
      </c>
      <c r="M237" s="425"/>
      <c r="N237" s="425"/>
      <c r="O237" s="160" t="str">
        <f t="shared" si="26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27"/>
        <v>OK</v>
      </c>
      <c r="AI237" s="22">
        <f t="shared" si="28"/>
        <v>0</v>
      </c>
      <c r="AJ237" s="22">
        <f t="shared" si="29"/>
        <v>0</v>
      </c>
      <c r="AK237" s="22">
        <f t="shared" si="30"/>
        <v>0</v>
      </c>
      <c r="AL237" s="22">
        <f t="shared" si="31"/>
        <v>0</v>
      </c>
      <c r="AM237" s="22">
        <f t="shared" si="32"/>
        <v>0</v>
      </c>
      <c r="AN237" s="22">
        <f t="shared" si="33"/>
        <v>0</v>
      </c>
      <c r="AO237" s="418" t="b">
        <f t="shared" si="34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35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36"/>
        <v>0</v>
      </c>
      <c r="AW237" s="67">
        <f t="shared" si="37"/>
        <v>0</v>
      </c>
      <c r="AX237" s="397">
        <f t="shared" si="38"/>
        <v>0</v>
      </c>
      <c r="AY237" s="32"/>
      <c r="AZ237" s="32"/>
      <c r="BA237" s="423" t="str">
        <f t="shared" si="39"/>
        <v xml:space="preserve"> </v>
      </c>
    </row>
    <row r="238" spans="1:53" s="339" customFormat="1" ht="15" x14ac:dyDescent="0.2">
      <c r="A238" s="32"/>
      <c r="B238" s="32"/>
      <c r="C238" s="410">
        <f t="shared" si="40"/>
        <v>217</v>
      </c>
      <c r="D238" s="424"/>
      <c r="E238" s="424"/>
      <c r="F238" s="424"/>
      <c r="G238" s="410"/>
      <c r="H238" s="410"/>
      <c r="I238" s="413" t="str">
        <f t="shared" si="24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25"/>
        <v>-</v>
      </c>
      <c r="M238" s="425"/>
      <c r="N238" s="425"/>
      <c r="O238" s="160" t="str">
        <f t="shared" si="26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27"/>
        <v>OK</v>
      </c>
      <c r="AI238" s="22">
        <f t="shared" si="28"/>
        <v>0</v>
      </c>
      <c r="AJ238" s="22">
        <f t="shared" si="29"/>
        <v>0</v>
      </c>
      <c r="AK238" s="22">
        <f t="shared" si="30"/>
        <v>0</v>
      </c>
      <c r="AL238" s="22">
        <f t="shared" si="31"/>
        <v>0</v>
      </c>
      <c r="AM238" s="22">
        <f t="shared" si="32"/>
        <v>0</v>
      </c>
      <c r="AN238" s="22">
        <f t="shared" si="33"/>
        <v>0</v>
      </c>
      <c r="AO238" s="418" t="b">
        <f t="shared" si="34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35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36"/>
        <v>0</v>
      </c>
      <c r="AW238" s="67">
        <f t="shared" si="37"/>
        <v>0</v>
      </c>
      <c r="AX238" s="397">
        <f t="shared" si="38"/>
        <v>0</v>
      </c>
      <c r="AY238" s="32"/>
      <c r="AZ238" s="32"/>
      <c r="BA238" s="423" t="str">
        <f t="shared" si="39"/>
        <v xml:space="preserve"> </v>
      </c>
    </row>
    <row r="239" spans="1:53" s="339" customFormat="1" ht="15" x14ac:dyDescent="0.2">
      <c r="A239" s="32"/>
      <c r="B239" s="32"/>
      <c r="C239" s="410">
        <f t="shared" si="40"/>
        <v>218</v>
      </c>
      <c r="D239" s="424"/>
      <c r="E239" s="424"/>
      <c r="F239" s="424"/>
      <c r="G239" s="410"/>
      <c r="H239" s="410"/>
      <c r="I239" s="413" t="str">
        <f t="shared" si="24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25"/>
        <v>-</v>
      </c>
      <c r="M239" s="425"/>
      <c r="N239" s="425"/>
      <c r="O239" s="160" t="str">
        <f t="shared" si="26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27"/>
        <v>OK</v>
      </c>
      <c r="AI239" s="22">
        <f t="shared" si="28"/>
        <v>0</v>
      </c>
      <c r="AJ239" s="22">
        <f t="shared" si="29"/>
        <v>0</v>
      </c>
      <c r="AK239" s="22">
        <f t="shared" si="30"/>
        <v>0</v>
      </c>
      <c r="AL239" s="22">
        <f t="shared" si="31"/>
        <v>0</v>
      </c>
      <c r="AM239" s="22">
        <f t="shared" si="32"/>
        <v>0</v>
      </c>
      <c r="AN239" s="22">
        <f t="shared" si="33"/>
        <v>0</v>
      </c>
      <c r="AO239" s="418" t="b">
        <f t="shared" si="34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35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36"/>
        <v>0</v>
      </c>
      <c r="AW239" s="67">
        <f t="shared" si="37"/>
        <v>0</v>
      </c>
      <c r="AX239" s="397">
        <f t="shared" si="38"/>
        <v>0</v>
      </c>
      <c r="AY239" s="32"/>
      <c r="AZ239" s="32"/>
      <c r="BA239" s="423" t="str">
        <f t="shared" si="39"/>
        <v xml:space="preserve"> </v>
      </c>
    </row>
    <row r="240" spans="1:53" s="339" customFormat="1" ht="15" x14ac:dyDescent="0.2">
      <c r="A240" s="32"/>
      <c r="B240" s="32"/>
      <c r="C240" s="410">
        <f t="shared" si="40"/>
        <v>219</v>
      </c>
      <c r="D240" s="424"/>
      <c r="E240" s="424"/>
      <c r="F240" s="424"/>
      <c r="G240" s="410"/>
      <c r="H240" s="410"/>
      <c r="I240" s="413" t="str">
        <f t="shared" si="24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25"/>
        <v>-</v>
      </c>
      <c r="M240" s="425"/>
      <c r="N240" s="425"/>
      <c r="O240" s="160" t="str">
        <f t="shared" si="26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27"/>
        <v>OK</v>
      </c>
      <c r="AI240" s="22">
        <f t="shared" si="28"/>
        <v>0</v>
      </c>
      <c r="AJ240" s="22">
        <f t="shared" si="29"/>
        <v>0</v>
      </c>
      <c r="AK240" s="22">
        <f t="shared" si="30"/>
        <v>0</v>
      </c>
      <c r="AL240" s="22">
        <f t="shared" si="31"/>
        <v>0</v>
      </c>
      <c r="AM240" s="22">
        <f t="shared" si="32"/>
        <v>0</v>
      </c>
      <c r="AN240" s="22">
        <f t="shared" si="33"/>
        <v>0</v>
      </c>
      <c r="AO240" s="418" t="b">
        <f t="shared" si="34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35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36"/>
        <v>0</v>
      </c>
      <c r="AW240" s="67">
        <f t="shared" si="37"/>
        <v>0</v>
      </c>
      <c r="AX240" s="397">
        <f t="shared" si="38"/>
        <v>0</v>
      </c>
      <c r="AY240" s="32"/>
      <c r="AZ240" s="32"/>
      <c r="BA240" s="423" t="str">
        <f t="shared" si="39"/>
        <v xml:space="preserve"> </v>
      </c>
    </row>
    <row r="241" spans="1:53" s="339" customFormat="1" ht="15" x14ac:dyDescent="0.2">
      <c r="A241" s="32"/>
      <c r="B241" s="32"/>
      <c r="C241" s="410">
        <f t="shared" si="40"/>
        <v>220</v>
      </c>
      <c r="D241" s="424"/>
      <c r="E241" s="424"/>
      <c r="F241" s="424"/>
      <c r="G241" s="410"/>
      <c r="H241" s="410"/>
      <c r="I241" s="413" t="str">
        <f t="shared" si="24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25"/>
        <v>-</v>
      </c>
      <c r="M241" s="425"/>
      <c r="N241" s="425"/>
      <c r="O241" s="160" t="str">
        <f t="shared" si="26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27"/>
        <v>OK</v>
      </c>
      <c r="AI241" s="22">
        <f t="shared" si="28"/>
        <v>0</v>
      </c>
      <c r="AJ241" s="22">
        <f t="shared" si="29"/>
        <v>0</v>
      </c>
      <c r="AK241" s="22">
        <f t="shared" si="30"/>
        <v>0</v>
      </c>
      <c r="AL241" s="22">
        <f t="shared" si="31"/>
        <v>0</v>
      </c>
      <c r="AM241" s="22">
        <f t="shared" si="32"/>
        <v>0</v>
      </c>
      <c r="AN241" s="22">
        <f t="shared" si="33"/>
        <v>0</v>
      </c>
      <c r="AO241" s="418" t="b">
        <f t="shared" si="34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35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36"/>
        <v>0</v>
      </c>
      <c r="AW241" s="67">
        <f t="shared" si="37"/>
        <v>0</v>
      </c>
      <c r="AX241" s="397">
        <f t="shared" si="38"/>
        <v>0</v>
      </c>
      <c r="AY241" s="32"/>
      <c r="AZ241" s="32"/>
      <c r="BA241" s="423" t="str">
        <f t="shared" si="39"/>
        <v xml:space="preserve"> </v>
      </c>
    </row>
    <row r="242" spans="1:53" s="339" customFormat="1" ht="15" x14ac:dyDescent="0.2">
      <c r="A242" s="32"/>
      <c r="B242" s="32"/>
      <c r="C242" s="410">
        <f t="shared" si="40"/>
        <v>221</v>
      </c>
      <c r="D242" s="424"/>
      <c r="E242" s="424"/>
      <c r="F242" s="424"/>
      <c r="G242" s="410"/>
      <c r="H242" s="410"/>
      <c r="I242" s="413" t="str">
        <f t="shared" si="24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25"/>
        <v>-</v>
      </c>
      <c r="M242" s="425"/>
      <c r="N242" s="425"/>
      <c r="O242" s="160" t="str">
        <f t="shared" si="26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27"/>
        <v>OK</v>
      </c>
      <c r="AI242" s="22">
        <f t="shared" si="28"/>
        <v>0</v>
      </c>
      <c r="AJ242" s="22">
        <f t="shared" si="29"/>
        <v>0</v>
      </c>
      <c r="AK242" s="22">
        <f t="shared" si="30"/>
        <v>0</v>
      </c>
      <c r="AL242" s="22">
        <f t="shared" si="31"/>
        <v>0</v>
      </c>
      <c r="AM242" s="22">
        <f t="shared" si="32"/>
        <v>0</v>
      </c>
      <c r="AN242" s="22">
        <f t="shared" si="33"/>
        <v>0</v>
      </c>
      <c r="AO242" s="418" t="b">
        <f t="shared" si="34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35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36"/>
        <v>0</v>
      </c>
      <c r="AW242" s="67">
        <f t="shared" si="37"/>
        <v>0</v>
      </c>
      <c r="AX242" s="397">
        <f t="shared" si="38"/>
        <v>0</v>
      </c>
      <c r="AY242" s="32"/>
      <c r="AZ242" s="32"/>
      <c r="BA242" s="423" t="str">
        <f t="shared" si="39"/>
        <v xml:space="preserve"> </v>
      </c>
    </row>
    <row r="243" spans="1:53" s="339" customFormat="1" ht="15" x14ac:dyDescent="0.2">
      <c r="A243" s="32"/>
      <c r="B243" s="32"/>
      <c r="C243" s="410">
        <f t="shared" si="40"/>
        <v>222</v>
      </c>
      <c r="D243" s="424"/>
      <c r="E243" s="424"/>
      <c r="F243" s="424"/>
      <c r="G243" s="410"/>
      <c r="H243" s="410"/>
      <c r="I243" s="413" t="str">
        <f t="shared" si="24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25"/>
        <v>-</v>
      </c>
      <c r="M243" s="425"/>
      <c r="N243" s="425"/>
      <c r="O243" s="160" t="str">
        <f t="shared" si="26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27"/>
        <v>OK</v>
      </c>
      <c r="AI243" s="22">
        <f t="shared" si="28"/>
        <v>0</v>
      </c>
      <c r="AJ243" s="22">
        <f t="shared" si="29"/>
        <v>0</v>
      </c>
      <c r="AK243" s="22">
        <f t="shared" si="30"/>
        <v>0</v>
      </c>
      <c r="AL243" s="22">
        <f t="shared" si="31"/>
        <v>0</v>
      </c>
      <c r="AM243" s="22">
        <f t="shared" si="32"/>
        <v>0</v>
      </c>
      <c r="AN243" s="22">
        <f t="shared" si="33"/>
        <v>0</v>
      </c>
      <c r="AO243" s="418" t="b">
        <f t="shared" si="34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35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36"/>
        <v>0</v>
      </c>
      <c r="AW243" s="67">
        <f t="shared" si="37"/>
        <v>0</v>
      </c>
      <c r="AX243" s="397">
        <f t="shared" si="38"/>
        <v>0</v>
      </c>
      <c r="AY243" s="32"/>
      <c r="AZ243" s="32"/>
      <c r="BA243" s="423" t="str">
        <f t="shared" si="39"/>
        <v xml:space="preserve"> </v>
      </c>
    </row>
    <row r="244" spans="1:53" s="339" customFormat="1" ht="15" x14ac:dyDescent="0.2">
      <c r="A244" s="32"/>
      <c r="B244" s="32"/>
      <c r="C244" s="410">
        <f t="shared" si="40"/>
        <v>223</v>
      </c>
      <c r="D244" s="424"/>
      <c r="E244" s="424"/>
      <c r="F244" s="424"/>
      <c r="G244" s="410"/>
      <c r="H244" s="410"/>
      <c r="I244" s="413" t="str">
        <f t="shared" si="24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25"/>
        <v>-</v>
      </c>
      <c r="M244" s="425"/>
      <c r="N244" s="425"/>
      <c r="O244" s="160" t="str">
        <f t="shared" si="26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27"/>
        <v>OK</v>
      </c>
      <c r="AI244" s="22">
        <f t="shared" si="28"/>
        <v>0</v>
      </c>
      <c r="AJ244" s="22">
        <f t="shared" si="29"/>
        <v>0</v>
      </c>
      <c r="AK244" s="22">
        <f t="shared" si="30"/>
        <v>0</v>
      </c>
      <c r="AL244" s="22">
        <f t="shared" si="31"/>
        <v>0</v>
      </c>
      <c r="AM244" s="22">
        <f t="shared" si="32"/>
        <v>0</v>
      </c>
      <c r="AN244" s="22">
        <f t="shared" si="33"/>
        <v>0</v>
      </c>
      <c r="AO244" s="418" t="b">
        <f t="shared" si="34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35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36"/>
        <v>0</v>
      </c>
      <c r="AW244" s="67">
        <f t="shared" si="37"/>
        <v>0</v>
      </c>
      <c r="AX244" s="397">
        <f t="shared" si="38"/>
        <v>0</v>
      </c>
      <c r="AY244" s="32"/>
      <c r="AZ244" s="32"/>
      <c r="BA244" s="423" t="str">
        <f t="shared" si="39"/>
        <v xml:space="preserve"> </v>
      </c>
    </row>
    <row r="245" spans="1:53" s="339" customFormat="1" ht="15" x14ac:dyDescent="0.2">
      <c r="A245" s="32"/>
      <c r="B245" s="32"/>
      <c r="C245" s="410">
        <f t="shared" si="40"/>
        <v>224</v>
      </c>
      <c r="D245" s="424"/>
      <c r="E245" s="424"/>
      <c r="F245" s="424"/>
      <c r="G245" s="410"/>
      <c r="H245" s="410"/>
      <c r="I245" s="413" t="str">
        <f t="shared" si="24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25"/>
        <v>-</v>
      </c>
      <c r="M245" s="425"/>
      <c r="N245" s="425"/>
      <c r="O245" s="160" t="str">
        <f t="shared" si="26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27"/>
        <v>OK</v>
      </c>
      <c r="AI245" s="22">
        <f t="shared" si="28"/>
        <v>0</v>
      </c>
      <c r="AJ245" s="22">
        <f t="shared" si="29"/>
        <v>0</v>
      </c>
      <c r="AK245" s="22">
        <f t="shared" si="30"/>
        <v>0</v>
      </c>
      <c r="AL245" s="22">
        <f t="shared" si="31"/>
        <v>0</v>
      </c>
      <c r="AM245" s="22">
        <f t="shared" si="32"/>
        <v>0</v>
      </c>
      <c r="AN245" s="22">
        <f t="shared" si="33"/>
        <v>0</v>
      </c>
      <c r="AO245" s="418" t="b">
        <f t="shared" si="34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35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36"/>
        <v>0</v>
      </c>
      <c r="AW245" s="67">
        <f t="shared" si="37"/>
        <v>0</v>
      </c>
      <c r="AX245" s="397">
        <f t="shared" si="38"/>
        <v>0</v>
      </c>
      <c r="AY245" s="32"/>
      <c r="AZ245" s="32"/>
      <c r="BA245" s="423" t="str">
        <f t="shared" si="39"/>
        <v xml:space="preserve"> </v>
      </c>
    </row>
    <row r="246" spans="1:53" s="339" customFormat="1" ht="15" x14ac:dyDescent="0.2">
      <c r="A246" s="32"/>
      <c r="B246" s="32"/>
      <c r="C246" s="410">
        <f t="shared" si="40"/>
        <v>225</v>
      </c>
      <c r="D246" s="424"/>
      <c r="E246" s="424"/>
      <c r="F246" s="424"/>
      <c r="G246" s="410"/>
      <c r="H246" s="410"/>
      <c r="I246" s="413" t="str">
        <f t="shared" si="24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25"/>
        <v>-</v>
      </c>
      <c r="M246" s="425"/>
      <c r="N246" s="425"/>
      <c r="O246" s="160" t="str">
        <f t="shared" si="26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27"/>
        <v>OK</v>
      </c>
      <c r="AI246" s="22">
        <f t="shared" si="28"/>
        <v>0</v>
      </c>
      <c r="AJ246" s="22">
        <f t="shared" si="29"/>
        <v>0</v>
      </c>
      <c r="AK246" s="22">
        <f t="shared" si="30"/>
        <v>0</v>
      </c>
      <c r="AL246" s="22">
        <f t="shared" si="31"/>
        <v>0</v>
      </c>
      <c r="AM246" s="22">
        <f t="shared" si="32"/>
        <v>0</v>
      </c>
      <c r="AN246" s="22">
        <f t="shared" si="33"/>
        <v>0</v>
      </c>
      <c r="AO246" s="418" t="b">
        <f t="shared" si="34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35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36"/>
        <v>0</v>
      </c>
      <c r="AW246" s="67">
        <f t="shared" si="37"/>
        <v>0</v>
      </c>
      <c r="AX246" s="397">
        <f t="shared" si="38"/>
        <v>0</v>
      </c>
      <c r="AY246" s="32"/>
      <c r="AZ246" s="32"/>
      <c r="BA246" s="423" t="str">
        <f t="shared" si="39"/>
        <v xml:space="preserve"> </v>
      </c>
    </row>
    <row r="247" spans="1:53" s="339" customFormat="1" ht="15" x14ac:dyDescent="0.2">
      <c r="A247" s="32"/>
      <c r="B247" s="32"/>
      <c r="C247" s="410">
        <f t="shared" si="40"/>
        <v>226</v>
      </c>
      <c r="D247" s="424"/>
      <c r="E247" s="424"/>
      <c r="F247" s="424"/>
      <c r="G247" s="410"/>
      <c r="H247" s="410"/>
      <c r="I247" s="413" t="str">
        <f t="shared" si="24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25"/>
        <v>-</v>
      </c>
      <c r="M247" s="425"/>
      <c r="N247" s="425"/>
      <c r="O247" s="160" t="str">
        <f t="shared" si="26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27"/>
        <v>OK</v>
      </c>
      <c r="AI247" s="22">
        <f t="shared" si="28"/>
        <v>0</v>
      </c>
      <c r="AJ247" s="22">
        <f t="shared" si="29"/>
        <v>0</v>
      </c>
      <c r="AK247" s="22">
        <f t="shared" si="30"/>
        <v>0</v>
      </c>
      <c r="AL247" s="22">
        <f t="shared" si="31"/>
        <v>0</v>
      </c>
      <c r="AM247" s="22">
        <f t="shared" si="32"/>
        <v>0</v>
      </c>
      <c r="AN247" s="22">
        <f t="shared" si="33"/>
        <v>0</v>
      </c>
      <c r="AO247" s="418" t="b">
        <f t="shared" si="34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35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36"/>
        <v>0</v>
      </c>
      <c r="AW247" s="67">
        <f t="shared" si="37"/>
        <v>0</v>
      </c>
      <c r="AX247" s="397">
        <f t="shared" si="38"/>
        <v>0</v>
      </c>
      <c r="AY247" s="32"/>
      <c r="AZ247" s="32"/>
      <c r="BA247" s="423" t="str">
        <f t="shared" si="39"/>
        <v xml:space="preserve"> </v>
      </c>
    </row>
    <row r="248" spans="1:53" s="339" customFormat="1" ht="15" x14ac:dyDescent="0.2">
      <c r="A248" s="32"/>
      <c r="B248" s="32"/>
      <c r="C248" s="410">
        <f t="shared" si="40"/>
        <v>227</v>
      </c>
      <c r="D248" s="424"/>
      <c r="E248" s="424"/>
      <c r="F248" s="424"/>
      <c r="G248" s="410"/>
      <c r="H248" s="410"/>
      <c r="I248" s="413" t="str">
        <f t="shared" si="24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25"/>
        <v>-</v>
      </c>
      <c r="M248" s="425"/>
      <c r="N248" s="425"/>
      <c r="O248" s="160" t="str">
        <f t="shared" si="26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27"/>
        <v>OK</v>
      </c>
      <c r="AI248" s="22">
        <f t="shared" si="28"/>
        <v>0</v>
      </c>
      <c r="AJ248" s="22">
        <f t="shared" si="29"/>
        <v>0</v>
      </c>
      <c r="AK248" s="22">
        <f t="shared" si="30"/>
        <v>0</v>
      </c>
      <c r="AL248" s="22">
        <f t="shared" si="31"/>
        <v>0</v>
      </c>
      <c r="AM248" s="22">
        <f t="shared" si="32"/>
        <v>0</v>
      </c>
      <c r="AN248" s="22">
        <f t="shared" si="33"/>
        <v>0</v>
      </c>
      <c r="AO248" s="418" t="b">
        <f t="shared" si="34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35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36"/>
        <v>0</v>
      </c>
      <c r="AW248" s="67">
        <f t="shared" si="37"/>
        <v>0</v>
      </c>
      <c r="AX248" s="397">
        <f t="shared" si="38"/>
        <v>0</v>
      </c>
      <c r="AY248" s="32"/>
      <c r="AZ248" s="32"/>
      <c r="BA248" s="423" t="str">
        <f t="shared" si="39"/>
        <v xml:space="preserve"> </v>
      </c>
    </row>
    <row r="249" spans="1:53" s="339" customFormat="1" ht="15" x14ac:dyDescent="0.2">
      <c r="A249" s="32"/>
      <c r="B249" s="32"/>
      <c r="C249" s="410">
        <f t="shared" si="40"/>
        <v>228</v>
      </c>
      <c r="D249" s="424"/>
      <c r="E249" s="424"/>
      <c r="F249" s="424"/>
      <c r="G249" s="410"/>
      <c r="H249" s="410"/>
      <c r="I249" s="413" t="str">
        <f t="shared" si="24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25"/>
        <v>-</v>
      </c>
      <c r="M249" s="425"/>
      <c r="N249" s="425"/>
      <c r="O249" s="160" t="str">
        <f t="shared" si="26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27"/>
        <v>OK</v>
      </c>
      <c r="AI249" s="22">
        <f t="shared" si="28"/>
        <v>0</v>
      </c>
      <c r="AJ249" s="22">
        <f t="shared" si="29"/>
        <v>0</v>
      </c>
      <c r="AK249" s="22">
        <f t="shared" si="30"/>
        <v>0</v>
      </c>
      <c r="AL249" s="22">
        <f t="shared" si="31"/>
        <v>0</v>
      </c>
      <c r="AM249" s="22">
        <f t="shared" si="32"/>
        <v>0</v>
      </c>
      <c r="AN249" s="22">
        <f t="shared" si="33"/>
        <v>0</v>
      </c>
      <c r="AO249" s="418" t="b">
        <f t="shared" si="34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35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36"/>
        <v>0</v>
      </c>
      <c r="AW249" s="67">
        <f t="shared" si="37"/>
        <v>0</v>
      </c>
      <c r="AX249" s="397">
        <f t="shared" si="38"/>
        <v>0</v>
      </c>
      <c r="AY249" s="32"/>
      <c r="AZ249" s="32"/>
      <c r="BA249" s="423" t="str">
        <f t="shared" si="39"/>
        <v xml:space="preserve"> </v>
      </c>
    </row>
    <row r="250" spans="1:53" s="339" customFormat="1" ht="15" x14ac:dyDescent="0.2">
      <c r="A250" s="32"/>
      <c r="B250" s="32"/>
      <c r="C250" s="410">
        <f t="shared" si="40"/>
        <v>229</v>
      </c>
      <c r="D250" s="424"/>
      <c r="E250" s="424"/>
      <c r="F250" s="424"/>
      <c r="G250" s="410"/>
      <c r="H250" s="410"/>
      <c r="I250" s="413" t="str">
        <f t="shared" si="24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25"/>
        <v>-</v>
      </c>
      <c r="M250" s="425"/>
      <c r="N250" s="425"/>
      <c r="O250" s="160" t="str">
        <f t="shared" si="26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27"/>
        <v>OK</v>
      </c>
      <c r="AI250" s="22">
        <f t="shared" si="28"/>
        <v>0</v>
      </c>
      <c r="AJ250" s="22">
        <f t="shared" si="29"/>
        <v>0</v>
      </c>
      <c r="AK250" s="22">
        <f t="shared" si="30"/>
        <v>0</v>
      </c>
      <c r="AL250" s="22">
        <f t="shared" si="31"/>
        <v>0</v>
      </c>
      <c r="AM250" s="22">
        <f t="shared" si="32"/>
        <v>0</v>
      </c>
      <c r="AN250" s="22">
        <f t="shared" si="33"/>
        <v>0</v>
      </c>
      <c r="AO250" s="418" t="b">
        <f t="shared" si="34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35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36"/>
        <v>0</v>
      </c>
      <c r="AW250" s="67">
        <f t="shared" si="37"/>
        <v>0</v>
      </c>
      <c r="AX250" s="397">
        <f t="shared" si="38"/>
        <v>0</v>
      </c>
      <c r="AY250" s="32"/>
      <c r="AZ250" s="32"/>
      <c r="BA250" s="423" t="str">
        <f t="shared" si="39"/>
        <v xml:space="preserve"> </v>
      </c>
    </row>
    <row r="251" spans="1:53" s="339" customFormat="1" ht="15" x14ac:dyDescent="0.2">
      <c r="A251" s="32"/>
      <c r="B251" s="32"/>
      <c r="C251" s="410">
        <f t="shared" si="40"/>
        <v>230</v>
      </c>
      <c r="D251" s="424"/>
      <c r="E251" s="424"/>
      <c r="F251" s="424"/>
      <c r="G251" s="410"/>
      <c r="H251" s="410"/>
      <c r="I251" s="413" t="str">
        <f t="shared" si="24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25"/>
        <v>-</v>
      </c>
      <c r="M251" s="425"/>
      <c r="N251" s="425"/>
      <c r="O251" s="160" t="str">
        <f t="shared" si="26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27"/>
        <v>OK</v>
      </c>
      <c r="AI251" s="22">
        <f t="shared" si="28"/>
        <v>0</v>
      </c>
      <c r="AJ251" s="22">
        <f t="shared" si="29"/>
        <v>0</v>
      </c>
      <c r="AK251" s="22">
        <f t="shared" si="30"/>
        <v>0</v>
      </c>
      <c r="AL251" s="22">
        <f t="shared" si="31"/>
        <v>0</v>
      </c>
      <c r="AM251" s="22">
        <f t="shared" si="32"/>
        <v>0</v>
      </c>
      <c r="AN251" s="22">
        <f t="shared" si="33"/>
        <v>0</v>
      </c>
      <c r="AO251" s="418" t="b">
        <f t="shared" si="34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35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36"/>
        <v>0</v>
      </c>
      <c r="AW251" s="67">
        <f t="shared" si="37"/>
        <v>0</v>
      </c>
      <c r="AX251" s="397">
        <f t="shared" si="38"/>
        <v>0</v>
      </c>
      <c r="AY251" s="32"/>
      <c r="AZ251" s="32"/>
      <c r="BA251" s="423" t="str">
        <f t="shared" si="39"/>
        <v xml:space="preserve"> </v>
      </c>
    </row>
    <row r="252" spans="1:53" s="339" customFormat="1" ht="15" x14ac:dyDescent="0.2">
      <c r="A252" s="32"/>
      <c r="B252" s="32"/>
      <c r="C252" s="410">
        <f t="shared" si="40"/>
        <v>231</v>
      </c>
      <c r="D252" s="424"/>
      <c r="E252" s="424"/>
      <c r="F252" s="424"/>
      <c r="G252" s="410"/>
      <c r="H252" s="410"/>
      <c r="I252" s="413" t="str">
        <f t="shared" si="24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25"/>
        <v>-</v>
      </c>
      <c r="M252" s="425"/>
      <c r="N252" s="425"/>
      <c r="O252" s="160" t="str">
        <f t="shared" si="26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27"/>
        <v>OK</v>
      </c>
      <c r="AI252" s="22">
        <f t="shared" si="28"/>
        <v>0</v>
      </c>
      <c r="AJ252" s="22">
        <f t="shared" si="29"/>
        <v>0</v>
      </c>
      <c r="AK252" s="22">
        <f t="shared" si="30"/>
        <v>0</v>
      </c>
      <c r="AL252" s="22">
        <f t="shared" si="31"/>
        <v>0</v>
      </c>
      <c r="AM252" s="22">
        <f t="shared" si="32"/>
        <v>0</v>
      </c>
      <c r="AN252" s="22">
        <f t="shared" si="33"/>
        <v>0</v>
      </c>
      <c r="AO252" s="418" t="b">
        <f t="shared" si="34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35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36"/>
        <v>0</v>
      </c>
      <c r="AW252" s="67">
        <f t="shared" si="37"/>
        <v>0</v>
      </c>
      <c r="AX252" s="397">
        <f t="shared" si="38"/>
        <v>0</v>
      </c>
      <c r="AY252" s="32"/>
      <c r="AZ252" s="32"/>
      <c r="BA252" s="423" t="str">
        <f t="shared" si="39"/>
        <v xml:space="preserve"> </v>
      </c>
    </row>
    <row r="253" spans="1:53" s="339" customFormat="1" ht="15" x14ac:dyDescent="0.2">
      <c r="A253" s="32"/>
      <c r="B253" s="32"/>
      <c r="C253" s="410">
        <f t="shared" si="40"/>
        <v>232</v>
      </c>
      <c r="D253" s="424"/>
      <c r="E253" s="424"/>
      <c r="F253" s="424"/>
      <c r="G253" s="410"/>
      <c r="H253" s="410"/>
      <c r="I253" s="413" t="str">
        <f t="shared" si="24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25"/>
        <v>-</v>
      </c>
      <c r="M253" s="425"/>
      <c r="N253" s="425"/>
      <c r="O253" s="160" t="str">
        <f t="shared" si="26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27"/>
        <v>OK</v>
      </c>
      <c r="AI253" s="22">
        <f t="shared" si="28"/>
        <v>0</v>
      </c>
      <c r="AJ253" s="22">
        <f t="shared" si="29"/>
        <v>0</v>
      </c>
      <c r="AK253" s="22">
        <f t="shared" si="30"/>
        <v>0</v>
      </c>
      <c r="AL253" s="22">
        <f t="shared" si="31"/>
        <v>0</v>
      </c>
      <c r="AM253" s="22">
        <f t="shared" si="32"/>
        <v>0</v>
      </c>
      <c r="AN253" s="22">
        <f t="shared" si="33"/>
        <v>0</v>
      </c>
      <c r="AO253" s="418" t="b">
        <f t="shared" si="34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35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36"/>
        <v>0</v>
      </c>
      <c r="AW253" s="67">
        <f t="shared" si="37"/>
        <v>0</v>
      </c>
      <c r="AX253" s="397">
        <f t="shared" si="38"/>
        <v>0</v>
      </c>
      <c r="AY253" s="32"/>
      <c r="AZ253" s="32"/>
      <c r="BA253" s="423" t="str">
        <f t="shared" si="39"/>
        <v xml:space="preserve"> </v>
      </c>
    </row>
    <row r="254" spans="1:53" s="339" customFormat="1" ht="15" x14ac:dyDescent="0.2">
      <c r="A254" s="32"/>
      <c r="B254" s="32"/>
      <c r="C254" s="410">
        <f t="shared" si="40"/>
        <v>233</v>
      </c>
      <c r="D254" s="424"/>
      <c r="E254" s="424"/>
      <c r="F254" s="424"/>
      <c r="G254" s="410"/>
      <c r="H254" s="410"/>
      <c r="I254" s="413" t="str">
        <f t="shared" si="24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25"/>
        <v>-</v>
      </c>
      <c r="M254" s="425"/>
      <c r="N254" s="425"/>
      <c r="O254" s="160" t="str">
        <f t="shared" si="26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27"/>
        <v>OK</v>
      </c>
      <c r="AI254" s="22">
        <f t="shared" si="28"/>
        <v>0</v>
      </c>
      <c r="AJ254" s="22">
        <f t="shared" si="29"/>
        <v>0</v>
      </c>
      <c r="AK254" s="22">
        <f t="shared" si="30"/>
        <v>0</v>
      </c>
      <c r="AL254" s="22">
        <f t="shared" si="31"/>
        <v>0</v>
      </c>
      <c r="AM254" s="22">
        <f t="shared" si="32"/>
        <v>0</v>
      </c>
      <c r="AN254" s="22">
        <f t="shared" si="33"/>
        <v>0</v>
      </c>
      <c r="AO254" s="418" t="b">
        <f t="shared" si="34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35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36"/>
        <v>0</v>
      </c>
      <c r="AW254" s="67">
        <f t="shared" si="37"/>
        <v>0</v>
      </c>
      <c r="AX254" s="397">
        <f t="shared" si="38"/>
        <v>0</v>
      </c>
      <c r="AY254" s="32"/>
      <c r="AZ254" s="32"/>
      <c r="BA254" s="423" t="str">
        <f t="shared" si="39"/>
        <v xml:space="preserve"> </v>
      </c>
    </row>
    <row r="255" spans="1:53" s="339" customFormat="1" ht="15" x14ac:dyDescent="0.2">
      <c r="A255" s="32"/>
      <c r="B255" s="32"/>
      <c r="C255" s="410">
        <f t="shared" si="40"/>
        <v>234</v>
      </c>
      <c r="D255" s="424"/>
      <c r="E255" s="424"/>
      <c r="F255" s="424"/>
      <c r="G255" s="410"/>
      <c r="H255" s="410"/>
      <c r="I255" s="413" t="str">
        <f t="shared" si="24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25"/>
        <v>-</v>
      </c>
      <c r="M255" s="425"/>
      <c r="N255" s="425"/>
      <c r="O255" s="160" t="str">
        <f t="shared" si="26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27"/>
        <v>OK</v>
      </c>
      <c r="AI255" s="22">
        <f t="shared" si="28"/>
        <v>0</v>
      </c>
      <c r="AJ255" s="22">
        <f t="shared" si="29"/>
        <v>0</v>
      </c>
      <c r="AK255" s="22">
        <f t="shared" si="30"/>
        <v>0</v>
      </c>
      <c r="AL255" s="22">
        <f t="shared" si="31"/>
        <v>0</v>
      </c>
      <c r="AM255" s="22">
        <f t="shared" si="32"/>
        <v>0</v>
      </c>
      <c r="AN255" s="22">
        <f t="shared" si="33"/>
        <v>0</v>
      </c>
      <c r="AO255" s="418" t="b">
        <f t="shared" si="34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35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36"/>
        <v>0</v>
      </c>
      <c r="AW255" s="67">
        <f t="shared" si="37"/>
        <v>0</v>
      </c>
      <c r="AX255" s="397">
        <f t="shared" si="38"/>
        <v>0</v>
      </c>
      <c r="AY255" s="32"/>
      <c r="AZ255" s="32"/>
      <c r="BA255" s="423" t="str">
        <f t="shared" si="39"/>
        <v xml:space="preserve"> </v>
      </c>
    </row>
    <row r="256" spans="1:53" s="339" customFormat="1" ht="15" x14ac:dyDescent="0.2">
      <c r="A256" s="32"/>
      <c r="B256" s="32"/>
      <c r="C256" s="410">
        <f t="shared" si="40"/>
        <v>235</v>
      </c>
      <c r="D256" s="424"/>
      <c r="E256" s="424"/>
      <c r="F256" s="424"/>
      <c r="G256" s="410"/>
      <c r="H256" s="410"/>
      <c r="I256" s="413" t="str">
        <f t="shared" si="24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25"/>
        <v>-</v>
      </c>
      <c r="M256" s="425"/>
      <c r="N256" s="425"/>
      <c r="O256" s="160" t="str">
        <f t="shared" si="26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27"/>
        <v>OK</v>
      </c>
      <c r="AI256" s="22">
        <f t="shared" si="28"/>
        <v>0</v>
      </c>
      <c r="AJ256" s="22">
        <f t="shared" si="29"/>
        <v>0</v>
      </c>
      <c r="AK256" s="22">
        <f t="shared" si="30"/>
        <v>0</v>
      </c>
      <c r="AL256" s="22">
        <f t="shared" si="31"/>
        <v>0</v>
      </c>
      <c r="AM256" s="22">
        <f t="shared" si="32"/>
        <v>0</v>
      </c>
      <c r="AN256" s="22">
        <f t="shared" si="33"/>
        <v>0</v>
      </c>
      <c r="AO256" s="418" t="b">
        <f t="shared" si="34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35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36"/>
        <v>0</v>
      </c>
      <c r="AW256" s="67">
        <f t="shared" si="37"/>
        <v>0</v>
      </c>
      <c r="AX256" s="397">
        <f t="shared" si="38"/>
        <v>0</v>
      </c>
      <c r="AY256" s="32"/>
      <c r="AZ256" s="32"/>
      <c r="BA256" s="423" t="str">
        <f t="shared" si="39"/>
        <v xml:space="preserve"> </v>
      </c>
    </row>
    <row r="257" spans="1:53" s="339" customFormat="1" ht="15" x14ac:dyDescent="0.2">
      <c r="A257" s="32"/>
      <c r="B257" s="32"/>
      <c r="C257" s="410">
        <f t="shared" si="40"/>
        <v>236</v>
      </c>
      <c r="D257" s="424"/>
      <c r="E257" s="424"/>
      <c r="F257" s="424"/>
      <c r="G257" s="410"/>
      <c r="H257" s="410"/>
      <c r="I257" s="413" t="str">
        <f t="shared" si="24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25"/>
        <v>-</v>
      </c>
      <c r="M257" s="425"/>
      <c r="N257" s="425"/>
      <c r="O257" s="160" t="str">
        <f t="shared" si="26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27"/>
        <v>OK</v>
      </c>
      <c r="AI257" s="22">
        <f t="shared" si="28"/>
        <v>0</v>
      </c>
      <c r="AJ257" s="22">
        <f t="shared" si="29"/>
        <v>0</v>
      </c>
      <c r="AK257" s="22">
        <f t="shared" si="30"/>
        <v>0</v>
      </c>
      <c r="AL257" s="22">
        <f t="shared" si="31"/>
        <v>0</v>
      </c>
      <c r="AM257" s="22">
        <f t="shared" si="32"/>
        <v>0</v>
      </c>
      <c r="AN257" s="22">
        <f t="shared" si="33"/>
        <v>0</v>
      </c>
      <c r="AO257" s="418" t="b">
        <f t="shared" si="34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35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36"/>
        <v>0</v>
      </c>
      <c r="AW257" s="67">
        <f t="shared" si="37"/>
        <v>0</v>
      </c>
      <c r="AX257" s="397">
        <f t="shared" si="38"/>
        <v>0</v>
      </c>
      <c r="AY257" s="32"/>
      <c r="AZ257" s="32"/>
      <c r="BA257" s="423" t="str">
        <f t="shared" si="39"/>
        <v xml:space="preserve"> </v>
      </c>
    </row>
    <row r="258" spans="1:53" s="339" customFormat="1" ht="15" x14ac:dyDescent="0.2">
      <c r="A258" s="32"/>
      <c r="B258" s="32"/>
      <c r="C258" s="410">
        <f t="shared" si="40"/>
        <v>237</v>
      </c>
      <c r="D258" s="424"/>
      <c r="E258" s="424"/>
      <c r="F258" s="424"/>
      <c r="G258" s="410"/>
      <c r="H258" s="410"/>
      <c r="I258" s="413" t="str">
        <f t="shared" si="24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25"/>
        <v>-</v>
      </c>
      <c r="M258" s="425"/>
      <c r="N258" s="425"/>
      <c r="O258" s="160" t="str">
        <f t="shared" si="26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27"/>
        <v>OK</v>
      </c>
      <c r="AI258" s="22">
        <f t="shared" si="28"/>
        <v>0</v>
      </c>
      <c r="AJ258" s="22">
        <f t="shared" si="29"/>
        <v>0</v>
      </c>
      <c r="AK258" s="22">
        <f t="shared" si="30"/>
        <v>0</v>
      </c>
      <c r="AL258" s="22">
        <f t="shared" si="31"/>
        <v>0</v>
      </c>
      <c r="AM258" s="22">
        <f t="shared" si="32"/>
        <v>0</v>
      </c>
      <c r="AN258" s="22">
        <f t="shared" si="33"/>
        <v>0</v>
      </c>
      <c r="AO258" s="418" t="b">
        <f t="shared" si="34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35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36"/>
        <v>0</v>
      </c>
      <c r="AW258" s="67">
        <f t="shared" si="37"/>
        <v>0</v>
      </c>
      <c r="AX258" s="397">
        <f t="shared" si="38"/>
        <v>0</v>
      </c>
      <c r="AY258" s="32"/>
      <c r="AZ258" s="32"/>
      <c r="BA258" s="423" t="str">
        <f t="shared" si="39"/>
        <v xml:space="preserve"> </v>
      </c>
    </row>
    <row r="259" spans="1:53" s="339" customFormat="1" ht="15" x14ac:dyDescent="0.2">
      <c r="A259" s="32"/>
      <c r="B259" s="32"/>
      <c r="C259" s="410">
        <f t="shared" si="40"/>
        <v>238</v>
      </c>
      <c r="D259" s="424"/>
      <c r="E259" s="424"/>
      <c r="F259" s="424"/>
      <c r="G259" s="410"/>
      <c r="H259" s="410"/>
      <c r="I259" s="413" t="str">
        <f t="shared" si="24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25"/>
        <v>-</v>
      </c>
      <c r="M259" s="425"/>
      <c r="N259" s="425"/>
      <c r="O259" s="160" t="str">
        <f t="shared" si="26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27"/>
        <v>OK</v>
      </c>
      <c r="AI259" s="22">
        <f t="shared" si="28"/>
        <v>0</v>
      </c>
      <c r="AJ259" s="22">
        <f t="shared" si="29"/>
        <v>0</v>
      </c>
      <c r="AK259" s="22">
        <f t="shared" si="30"/>
        <v>0</v>
      </c>
      <c r="AL259" s="22">
        <f t="shared" si="31"/>
        <v>0</v>
      </c>
      <c r="AM259" s="22">
        <f t="shared" si="32"/>
        <v>0</v>
      </c>
      <c r="AN259" s="22">
        <f t="shared" si="33"/>
        <v>0</v>
      </c>
      <c r="AO259" s="418" t="b">
        <f t="shared" si="34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35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36"/>
        <v>0</v>
      </c>
      <c r="AW259" s="67">
        <f t="shared" si="37"/>
        <v>0</v>
      </c>
      <c r="AX259" s="397">
        <f t="shared" si="38"/>
        <v>0</v>
      </c>
      <c r="AY259" s="32"/>
      <c r="AZ259" s="32"/>
      <c r="BA259" s="423" t="str">
        <f t="shared" si="39"/>
        <v xml:space="preserve"> </v>
      </c>
    </row>
    <row r="260" spans="1:53" s="339" customFormat="1" ht="15" x14ac:dyDescent="0.2">
      <c r="A260" s="32"/>
      <c r="B260" s="32"/>
      <c r="C260" s="410">
        <f t="shared" si="40"/>
        <v>239</v>
      </c>
      <c r="D260" s="424"/>
      <c r="E260" s="424"/>
      <c r="F260" s="424"/>
      <c r="G260" s="410"/>
      <c r="H260" s="410"/>
      <c r="I260" s="413" t="str">
        <f t="shared" si="24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25"/>
        <v>-</v>
      </c>
      <c r="M260" s="425"/>
      <c r="N260" s="425"/>
      <c r="O260" s="160" t="str">
        <f t="shared" si="26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27"/>
        <v>OK</v>
      </c>
      <c r="AI260" s="22">
        <f t="shared" si="28"/>
        <v>0</v>
      </c>
      <c r="AJ260" s="22">
        <f t="shared" si="29"/>
        <v>0</v>
      </c>
      <c r="AK260" s="22">
        <f t="shared" si="30"/>
        <v>0</v>
      </c>
      <c r="AL260" s="22">
        <f t="shared" si="31"/>
        <v>0</v>
      </c>
      <c r="AM260" s="22">
        <f t="shared" si="32"/>
        <v>0</v>
      </c>
      <c r="AN260" s="22">
        <f t="shared" si="33"/>
        <v>0</v>
      </c>
      <c r="AO260" s="418" t="b">
        <f t="shared" si="34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35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36"/>
        <v>0</v>
      </c>
      <c r="AW260" s="67">
        <f t="shared" si="37"/>
        <v>0</v>
      </c>
      <c r="AX260" s="397">
        <f t="shared" si="38"/>
        <v>0</v>
      </c>
      <c r="AY260" s="32"/>
      <c r="AZ260" s="32"/>
      <c r="BA260" s="423" t="str">
        <f t="shared" si="39"/>
        <v xml:space="preserve"> </v>
      </c>
    </row>
    <row r="261" spans="1:53" s="339" customFormat="1" ht="15" x14ac:dyDescent="0.2">
      <c r="A261" s="32"/>
      <c r="B261" s="32"/>
      <c r="C261" s="410">
        <f t="shared" si="40"/>
        <v>240</v>
      </c>
      <c r="D261" s="424"/>
      <c r="E261" s="424"/>
      <c r="F261" s="424"/>
      <c r="G261" s="410"/>
      <c r="H261" s="410"/>
      <c r="I261" s="413" t="str">
        <f t="shared" si="24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25"/>
        <v>-</v>
      </c>
      <c r="M261" s="425"/>
      <c r="N261" s="425"/>
      <c r="O261" s="160" t="str">
        <f t="shared" si="26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27"/>
        <v>OK</v>
      </c>
      <c r="AI261" s="22">
        <f t="shared" si="28"/>
        <v>0</v>
      </c>
      <c r="AJ261" s="22">
        <f t="shared" si="29"/>
        <v>0</v>
      </c>
      <c r="AK261" s="22">
        <f t="shared" si="30"/>
        <v>0</v>
      </c>
      <c r="AL261" s="22">
        <f t="shared" si="31"/>
        <v>0</v>
      </c>
      <c r="AM261" s="22">
        <f t="shared" si="32"/>
        <v>0</v>
      </c>
      <c r="AN261" s="22">
        <f t="shared" si="33"/>
        <v>0</v>
      </c>
      <c r="AO261" s="418" t="b">
        <f t="shared" si="34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35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36"/>
        <v>0</v>
      </c>
      <c r="AW261" s="67">
        <f t="shared" si="37"/>
        <v>0</v>
      </c>
      <c r="AX261" s="397">
        <f t="shared" si="38"/>
        <v>0</v>
      </c>
      <c r="AY261" s="32"/>
      <c r="AZ261" s="32"/>
      <c r="BA261" s="423" t="str">
        <f t="shared" si="39"/>
        <v xml:space="preserve"> </v>
      </c>
    </row>
    <row r="262" spans="1:53" s="339" customFormat="1" ht="15" x14ac:dyDescent="0.2">
      <c r="A262" s="32"/>
      <c r="B262" s="32"/>
      <c r="C262" s="410">
        <f t="shared" si="40"/>
        <v>241</v>
      </c>
      <c r="D262" s="424"/>
      <c r="E262" s="424"/>
      <c r="F262" s="424"/>
      <c r="G262" s="410"/>
      <c r="H262" s="410"/>
      <c r="I262" s="413" t="str">
        <f t="shared" si="24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25"/>
        <v>-</v>
      </c>
      <c r="M262" s="425"/>
      <c r="N262" s="425"/>
      <c r="O262" s="160" t="str">
        <f t="shared" si="26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27"/>
        <v>OK</v>
      </c>
      <c r="AI262" s="22">
        <f t="shared" si="28"/>
        <v>0</v>
      </c>
      <c r="AJ262" s="22">
        <f t="shared" si="29"/>
        <v>0</v>
      </c>
      <c r="AK262" s="22">
        <f t="shared" si="30"/>
        <v>0</v>
      </c>
      <c r="AL262" s="22">
        <f t="shared" si="31"/>
        <v>0</v>
      </c>
      <c r="AM262" s="22">
        <f t="shared" si="32"/>
        <v>0</v>
      </c>
      <c r="AN262" s="22">
        <f t="shared" si="33"/>
        <v>0</v>
      </c>
      <c r="AO262" s="418" t="b">
        <f t="shared" si="34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35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36"/>
        <v>0</v>
      </c>
      <c r="AW262" s="67">
        <f t="shared" si="37"/>
        <v>0</v>
      </c>
      <c r="AX262" s="397">
        <f t="shared" si="38"/>
        <v>0</v>
      </c>
      <c r="AY262" s="32"/>
      <c r="AZ262" s="32"/>
      <c r="BA262" s="423" t="str">
        <f t="shared" si="39"/>
        <v xml:space="preserve"> </v>
      </c>
    </row>
    <row r="263" spans="1:53" s="339" customFormat="1" ht="15" x14ac:dyDescent="0.2">
      <c r="A263" s="32"/>
      <c r="B263" s="32"/>
      <c r="C263" s="410">
        <f t="shared" si="40"/>
        <v>242</v>
      </c>
      <c r="D263" s="424"/>
      <c r="E263" s="424"/>
      <c r="F263" s="424"/>
      <c r="G263" s="410"/>
      <c r="H263" s="410"/>
      <c r="I263" s="413" t="str">
        <f t="shared" si="24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25"/>
        <v>-</v>
      </c>
      <c r="M263" s="425"/>
      <c r="N263" s="425"/>
      <c r="O263" s="160" t="str">
        <f t="shared" si="26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27"/>
        <v>OK</v>
      </c>
      <c r="AI263" s="22">
        <f t="shared" si="28"/>
        <v>0</v>
      </c>
      <c r="AJ263" s="22">
        <f t="shared" si="29"/>
        <v>0</v>
      </c>
      <c r="AK263" s="22">
        <f t="shared" si="30"/>
        <v>0</v>
      </c>
      <c r="AL263" s="22">
        <f t="shared" si="31"/>
        <v>0</v>
      </c>
      <c r="AM263" s="22">
        <f t="shared" si="32"/>
        <v>0</v>
      </c>
      <c r="AN263" s="22">
        <f t="shared" si="33"/>
        <v>0</v>
      </c>
      <c r="AO263" s="418" t="b">
        <f t="shared" si="34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35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36"/>
        <v>0</v>
      </c>
      <c r="AW263" s="67">
        <f t="shared" si="37"/>
        <v>0</v>
      </c>
      <c r="AX263" s="397">
        <f t="shared" si="38"/>
        <v>0</v>
      </c>
      <c r="AY263" s="32"/>
      <c r="AZ263" s="32"/>
      <c r="BA263" s="423" t="str">
        <f t="shared" si="39"/>
        <v xml:space="preserve"> </v>
      </c>
    </row>
    <row r="264" spans="1:53" s="339" customFormat="1" ht="15" x14ac:dyDescent="0.2">
      <c r="A264" s="32"/>
      <c r="B264" s="32"/>
      <c r="C264" s="410">
        <f t="shared" si="40"/>
        <v>243</v>
      </c>
      <c r="D264" s="424"/>
      <c r="E264" s="424"/>
      <c r="F264" s="424"/>
      <c r="G264" s="410"/>
      <c r="H264" s="410"/>
      <c r="I264" s="413" t="str">
        <f t="shared" si="24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25"/>
        <v>-</v>
      </c>
      <c r="M264" s="425"/>
      <c r="N264" s="425"/>
      <c r="O264" s="160" t="str">
        <f t="shared" si="26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27"/>
        <v>OK</v>
      </c>
      <c r="AI264" s="22">
        <f t="shared" si="28"/>
        <v>0</v>
      </c>
      <c r="AJ264" s="22">
        <f t="shared" si="29"/>
        <v>0</v>
      </c>
      <c r="AK264" s="22">
        <f t="shared" si="30"/>
        <v>0</v>
      </c>
      <c r="AL264" s="22">
        <f t="shared" si="31"/>
        <v>0</v>
      </c>
      <c r="AM264" s="22">
        <f t="shared" si="32"/>
        <v>0</v>
      </c>
      <c r="AN264" s="22">
        <f t="shared" si="33"/>
        <v>0</v>
      </c>
      <c r="AO264" s="418" t="b">
        <f t="shared" si="34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35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36"/>
        <v>0</v>
      </c>
      <c r="AW264" s="67">
        <f t="shared" si="37"/>
        <v>0</v>
      </c>
      <c r="AX264" s="397">
        <f t="shared" si="38"/>
        <v>0</v>
      </c>
      <c r="AY264" s="32"/>
      <c r="AZ264" s="32"/>
      <c r="BA264" s="423" t="str">
        <f t="shared" si="39"/>
        <v xml:space="preserve"> </v>
      </c>
    </row>
    <row r="265" spans="1:53" s="339" customFormat="1" ht="15" x14ac:dyDescent="0.2">
      <c r="A265" s="32"/>
      <c r="B265" s="32"/>
      <c r="C265" s="410">
        <f t="shared" si="40"/>
        <v>244</v>
      </c>
      <c r="D265" s="424"/>
      <c r="E265" s="424"/>
      <c r="F265" s="424"/>
      <c r="G265" s="410"/>
      <c r="H265" s="410"/>
      <c r="I265" s="413" t="str">
        <f t="shared" si="24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25"/>
        <v>-</v>
      </c>
      <c r="M265" s="425"/>
      <c r="N265" s="425"/>
      <c r="O265" s="160" t="str">
        <f t="shared" si="26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27"/>
        <v>OK</v>
      </c>
      <c r="AI265" s="22">
        <f t="shared" si="28"/>
        <v>0</v>
      </c>
      <c r="AJ265" s="22">
        <f t="shared" si="29"/>
        <v>0</v>
      </c>
      <c r="AK265" s="22">
        <f t="shared" si="30"/>
        <v>0</v>
      </c>
      <c r="AL265" s="22">
        <f t="shared" si="31"/>
        <v>0</v>
      </c>
      <c r="AM265" s="22">
        <f t="shared" si="32"/>
        <v>0</v>
      </c>
      <c r="AN265" s="22">
        <f t="shared" si="33"/>
        <v>0</v>
      </c>
      <c r="AO265" s="418" t="b">
        <f t="shared" si="34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35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36"/>
        <v>0</v>
      </c>
      <c r="AW265" s="67">
        <f t="shared" si="37"/>
        <v>0</v>
      </c>
      <c r="AX265" s="397">
        <f t="shared" si="38"/>
        <v>0</v>
      </c>
      <c r="AY265" s="32"/>
      <c r="AZ265" s="32"/>
      <c r="BA265" s="423" t="str">
        <f t="shared" si="39"/>
        <v xml:space="preserve"> </v>
      </c>
    </row>
    <row r="266" spans="1:53" s="339" customFormat="1" ht="15" x14ac:dyDescent="0.2">
      <c r="A266" s="32"/>
      <c r="B266" s="32"/>
      <c r="C266" s="410">
        <f t="shared" si="40"/>
        <v>245</v>
      </c>
      <c r="D266" s="424"/>
      <c r="E266" s="424"/>
      <c r="F266" s="424"/>
      <c r="G266" s="410"/>
      <c r="H266" s="410"/>
      <c r="I266" s="413" t="str">
        <f t="shared" si="24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25"/>
        <v>-</v>
      </c>
      <c r="M266" s="425"/>
      <c r="N266" s="425"/>
      <c r="O266" s="160" t="str">
        <f t="shared" si="26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27"/>
        <v>OK</v>
      </c>
      <c r="AI266" s="22">
        <f t="shared" si="28"/>
        <v>0</v>
      </c>
      <c r="AJ266" s="22">
        <f t="shared" si="29"/>
        <v>0</v>
      </c>
      <c r="AK266" s="22">
        <f t="shared" si="30"/>
        <v>0</v>
      </c>
      <c r="AL266" s="22">
        <f t="shared" si="31"/>
        <v>0</v>
      </c>
      <c r="AM266" s="22">
        <f t="shared" si="32"/>
        <v>0</v>
      </c>
      <c r="AN266" s="22">
        <f t="shared" si="33"/>
        <v>0</v>
      </c>
      <c r="AO266" s="418" t="b">
        <f t="shared" si="34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35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36"/>
        <v>0</v>
      </c>
      <c r="AW266" s="67">
        <f t="shared" si="37"/>
        <v>0</v>
      </c>
      <c r="AX266" s="397">
        <f t="shared" si="38"/>
        <v>0</v>
      </c>
      <c r="AY266" s="32"/>
      <c r="AZ266" s="32"/>
      <c r="BA266" s="423" t="str">
        <f t="shared" si="39"/>
        <v xml:space="preserve"> </v>
      </c>
    </row>
    <row r="267" spans="1:53" s="339" customFormat="1" ht="15" x14ac:dyDescent="0.2">
      <c r="A267" s="32"/>
      <c r="B267" s="32"/>
      <c r="C267" s="410">
        <f t="shared" si="40"/>
        <v>246</v>
      </c>
      <c r="D267" s="424"/>
      <c r="E267" s="424"/>
      <c r="F267" s="424"/>
      <c r="G267" s="410"/>
      <c r="H267" s="410"/>
      <c r="I267" s="413" t="str">
        <f t="shared" si="24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25"/>
        <v>-</v>
      </c>
      <c r="M267" s="425"/>
      <c r="N267" s="425"/>
      <c r="O267" s="160" t="str">
        <f t="shared" si="26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27"/>
        <v>OK</v>
      </c>
      <c r="AI267" s="22">
        <f t="shared" si="28"/>
        <v>0</v>
      </c>
      <c r="AJ267" s="22">
        <f t="shared" si="29"/>
        <v>0</v>
      </c>
      <c r="AK267" s="22">
        <f t="shared" si="30"/>
        <v>0</v>
      </c>
      <c r="AL267" s="22">
        <f t="shared" si="31"/>
        <v>0</v>
      </c>
      <c r="AM267" s="22">
        <f t="shared" si="32"/>
        <v>0</v>
      </c>
      <c r="AN267" s="22">
        <f t="shared" si="33"/>
        <v>0</v>
      </c>
      <c r="AO267" s="418" t="b">
        <f t="shared" si="34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35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36"/>
        <v>0</v>
      </c>
      <c r="AW267" s="67">
        <f t="shared" si="37"/>
        <v>0</v>
      </c>
      <c r="AX267" s="397">
        <f t="shared" si="38"/>
        <v>0</v>
      </c>
      <c r="AY267" s="32"/>
      <c r="AZ267" s="32"/>
      <c r="BA267" s="423" t="str">
        <f t="shared" si="39"/>
        <v xml:space="preserve"> </v>
      </c>
    </row>
    <row r="268" spans="1:53" s="339" customFormat="1" ht="15" x14ac:dyDescent="0.2">
      <c r="A268" s="32"/>
      <c r="B268" s="32"/>
      <c r="C268" s="410">
        <f t="shared" si="40"/>
        <v>247</v>
      </c>
      <c r="D268" s="424"/>
      <c r="E268" s="424"/>
      <c r="F268" s="424"/>
      <c r="G268" s="410"/>
      <c r="H268" s="410"/>
      <c r="I268" s="413" t="str">
        <f t="shared" si="24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25"/>
        <v>-</v>
      </c>
      <c r="M268" s="425"/>
      <c r="N268" s="425"/>
      <c r="O268" s="160" t="str">
        <f t="shared" si="26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27"/>
        <v>OK</v>
      </c>
      <c r="AI268" s="22">
        <f t="shared" si="28"/>
        <v>0</v>
      </c>
      <c r="AJ268" s="22">
        <f t="shared" si="29"/>
        <v>0</v>
      </c>
      <c r="AK268" s="22">
        <f t="shared" si="30"/>
        <v>0</v>
      </c>
      <c r="AL268" s="22">
        <f t="shared" si="31"/>
        <v>0</v>
      </c>
      <c r="AM268" s="22">
        <f t="shared" si="32"/>
        <v>0</v>
      </c>
      <c r="AN268" s="22">
        <f t="shared" si="33"/>
        <v>0</v>
      </c>
      <c r="AO268" s="418" t="b">
        <f t="shared" si="34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35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36"/>
        <v>0</v>
      </c>
      <c r="AW268" s="67">
        <f t="shared" si="37"/>
        <v>0</v>
      </c>
      <c r="AX268" s="397">
        <f t="shared" si="38"/>
        <v>0</v>
      </c>
      <c r="AY268" s="32"/>
      <c r="AZ268" s="32"/>
      <c r="BA268" s="423" t="str">
        <f t="shared" si="39"/>
        <v xml:space="preserve"> </v>
      </c>
    </row>
    <row r="269" spans="1:53" s="339" customFormat="1" ht="15" x14ac:dyDescent="0.2">
      <c r="A269" s="32"/>
      <c r="B269" s="32"/>
      <c r="C269" s="410">
        <f t="shared" si="40"/>
        <v>248</v>
      </c>
      <c r="D269" s="424"/>
      <c r="E269" s="424"/>
      <c r="F269" s="424"/>
      <c r="G269" s="410"/>
      <c r="H269" s="410"/>
      <c r="I269" s="413" t="str">
        <f t="shared" si="24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25"/>
        <v>-</v>
      </c>
      <c r="M269" s="425"/>
      <c r="N269" s="425"/>
      <c r="O269" s="160" t="str">
        <f t="shared" si="26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27"/>
        <v>OK</v>
      </c>
      <c r="AI269" s="22">
        <f t="shared" si="28"/>
        <v>0</v>
      </c>
      <c r="AJ269" s="22">
        <f t="shared" si="29"/>
        <v>0</v>
      </c>
      <c r="AK269" s="22">
        <f t="shared" si="30"/>
        <v>0</v>
      </c>
      <c r="AL269" s="22">
        <f t="shared" si="31"/>
        <v>0</v>
      </c>
      <c r="AM269" s="22">
        <f t="shared" si="32"/>
        <v>0</v>
      </c>
      <c r="AN269" s="22">
        <f t="shared" si="33"/>
        <v>0</v>
      </c>
      <c r="AO269" s="418" t="b">
        <f t="shared" si="34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35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36"/>
        <v>0</v>
      </c>
      <c r="AW269" s="67">
        <f t="shared" si="37"/>
        <v>0</v>
      </c>
      <c r="AX269" s="397">
        <f t="shared" si="38"/>
        <v>0</v>
      </c>
      <c r="AY269" s="32"/>
      <c r="AZ269" s="32"/>
      <c r="BA269" s="423" t="str">
        <f t="shared" si="39"/>
        <v xml:space="preserve"> </v>
      </c>
    </row>
    <row r="270" spans="1:53" s="339" customFormat="1" ht="15" x14ac:dyDescent="0.2">
      <c r="A270" s="32"/>
      <c r="B270" s="32"/>
      <c r="C270" s="410">
        <f t="shared" si="40"/>
        <v>249</v>
      </c>
      <c r="D270" s="424"/>
      <c r="E270" s="424"/>
      <c r="F270" s="424"/>
      <c r="G270" s="410"/>
      <c r="H270" s="410"/>
      <c r="I270" s="413" t="str">
        <f t="shared" si="24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25"/>
        <v>-</v>
      </c>
      <c r="M270" s="425"/>
      <c r="N270" s="425"/>
      <c r="O270" s="160" t="str">
        <f t="shared" si="26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27"/>
        <v>OK</v>
      </c>
      <c r="AI270" s="22">
        <f t="shared" si="28"/>
        <v>0</v>
      </c>
      <c r="AJ270" s="22">
        <f t="shared" si="29"/>
        <v>0</v>
      </c>
      <c r="AK270" s="22">
        <f t="shared" si="30"/>
        <v>0</v>
      </c>
      <c r="AL270" s="22">
        <f t="shared" si="31"/>
        <v>0</v>
      </c>
      <c r="AM270" s="22">
        <f t="shared" si="32"/>
        <v>0</v>
      </c>
      <c r="AN270" s="22">
        <f t="shared" si="33"/>
        <v>0</v>
      </c>
      <c r="AO270" s="418" t="b">
        <f t="shared" si="34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35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36"/>
        <v>0</v>
      </c>
      <c r="AW270" s="67">
        <f t="shared" si="37"/>
        <v>0</v>
      </c>
      <c r="AX270" s="397">
        <f t="shared" si="38"/>
        <v>0</v>
      </c>
      <c r="AY270" s="32"/>
      <c r="AZ270" s="32"/>
      <c r="BA270" s="423" t="str">
        <f t="shared" si="39"/>
        <v xml:space="preserve"> </v>
      </c>
    </row>
    <row r="271" spans="1:53" s="339" customFormat="1" ht="15" x14ac:dyDescent="0.2">
      <c r="A271" s="32"/>
      <c r="B271" s="32"/>
      <c r="C271" s="410">
        <f t="shared" si="40"/>
        <v>250</v>
      </c>
      <c r="D271" s="424"/>
      <c r="E271" s="424"/>
      <c r="F271" s="424"/>
      <c r="G271" s="410"/>
      <c r="H271" s="410"/>
      <c r="I271" s="413" t="str">
        <f t="shared" si="24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25"/>
        <v>-</v>
      </c>
      <c r="M271" s="425"/>
      <c r="N271" s="425"/>
      <c r="O271" s="160" t="str">
        <f t="shared" si="26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27"/>
        <v>OK</v>
      </c>
      <c r="AI271" s="22">
        <f t="shared" si="28"/>
        <v>0</v>
      </c>
      <c r="AJ271" s="22">
        <f t="shared" si="29"/>
        <v>0</v>
      </c>
      <c r="AK271" s="22">
        <f t="shared" si="30"/>
        <v>0</v>
      </c>
      <c r="AL271" s="22">
        <f t="shared" si="31"/>
        <v>0</v>
      </c>
      <c r="AM271" s="22">
        <f t="shared" si="32"/>
        <v>0</v>
      </c>
      <c r="AN271" s="22">
        <f t="shared" si="33"/>
        <v>0</v>
      </c>
      <c r="AO271" s="418" t="b">
        <f t="shared" si="34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35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36"/>
        <v>0</v>
      </c>
      <c r="AW271" s="67">
        <f t="shared" si="37"/>
        <v>0</v>
      </c>
      <c r="AX271" s="397">
        <f t="shared" si="38"/>
        <v>0</v>
      </c>
      <c r="AY271" s="32"/>
      <c r="AZ271" s="32"/>
      <c r="BA271" s="423" t="str">
        <f t="shared" si="39"/>
        <v xml:space="preserve"> </v>
      </c>
    </row>
    <row r="272" spans="1:53" s="339" customFormat="1" ht="15" x14ac:dyDescent="0.2">
      <c r="A272" s="32"/>
      <c r="B272" s="32"/>
      <c r="C272" s="410">
        <f t="shared" si="40"/>
        <v>251</v>
      </c>
      <c r="D272" s="424"/>
      <c r="E272" s="424"/>
      <c r="F272" s="424"/>
      <c r="G272" s="410"/>
      <c r="H272" s="410"/>
      <c r="I272" s="413" t="str">
        <f t="shared" si="24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25"/>
        <v>-</v>
      </c>
      <c r="M272" s="425"/>
      <c r="N272" s="425"/>
      <c r="O272" s="160" t="str">
        <f t="shared" si="26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27"/>
        <v>OK</v>
      </c>
      <c r="AI272" s="22">
        <f t="shared" si="28"/>
        <v>0</v>
      </c>
      <c r="AJ272" s="22">
        <f t="shared" si="29"/>
        <v>0</v>
      </c>
      <c r="AK272" s="22">
        <f t="shared" si="30"/>
        <v>0</v>
      </c>
      <c r="AL272" s="22">
        <f t="shared" si="31"/>
        <v>0</v>
      </c>
      <c r="AM272" s="22">
        <f t="shared" si="32"/>
        <v>0</v>
      </c>
      <c r="AN272" s="22">
        <f t="shared" si="33"/>
        <v>0</v>
      </c>
      <c r="AO272" s="418" t="b">
        <f t="shared" si="34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35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36"/>
        <v>0</v>
      </c>
      <c r="AW272" s="67">
        <f t="shared" si="37"/>
        <v>0</v>
      </c>
      <c r="AX272" s="397">
        <f t="shared" si="38"/>
        <v>0</v>
      </c>
      <c r="AY272" s="32"/>
      <c r="AZ272" s="32"/>
      <c r="BA272" s="423" t="str">
        <f t="shared" si="39"/>
        <v xml:space="preserve"> </v>
      </c>
    </row>
    <row r="273" spans="1:53" s="339" customFormat="1" ht="15" x14ac:dyDescent="0.2">
      <c r="A273" s="32"/>
      <c r="B273" s="32"/>
      <c r="C273" s="410">
        <f t="shared" si="40"/>
        <v>252</v>
      </c>
      <c r="D273" s="424"/>
      <c r="E273" s="424"/>
      <c r="F273" s="424"/>
      <c r="G273" s="410"/>
      <c r="H273" s="410"/>
      <c r="I273" s="413" t="str">
        <f t="shared" ref="I273:I336" si="41">IF(K273="s",A273*B273,"-")</f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ref="L273:L336" si="42">IF(K273="s",AT273,AP273)</f>
        <v>-</v>
      </c>
      <c r="M273" s="425"/>
      <c r="N273" s="425"/>
      <c r="O273" s="160" t="str">
        <f t="shared" ref="O273:O336" si="43">IF(K273="S",IF(D273&lt;E273,E273,D273),"-")</f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ref="AH273:AH336" si="44">IF(F273&gt;(A273*12),"error","OK")</f>
        <v>OK</v>
      </c>
      <c r="AI273" s="22">
        <f t="shared" ref="AI273:AI336" si="45">IF(O273="-",0,IF(O273&gt;7.999,1,0))</f>
        <v>0</v>
      </c>
      <c r="AJ273" s="22">
        <f t="shared" ref="AJ273:AJ336" si="46">IF(O273&lt;8,IF(O273&gt;3.999,1,0),0)</f>
        <v>0</v>
      </c>
      <c r="AK273" s="22">
        <f t="shared" ref="AK273:AK336" si="47">IF(O273&lt;4,IF(O273&gt;0,1,0),0)</f>
        <v>0</v>
      </c>
      <c r="AL273" s="22">
        <f t="shared" ref="AL273:AL336" si="48">IF(K273="S",1,0)</f>
        <v>0</v>
      </c>
      <c r="AM273" s="22">
        <f t="shared" ref="AM273:AM336" si="49">IF(K273="C",1,0)</f>
        <v>0</v>
      </c>
      <c r="AN273" s="22">
        <f t="shared" ref="AN273:AN336" si="50">IF(K273="c",F273/12,0)</f>
        <v>0</v>
      </c>
      <c r="AO273" s="418" t="b">
        <f t="shared" ref="AO273:AO336" si="51">IF(K273="s",IF(A273&gt;B273,A273,B273))</f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ref="AR273:AR336" si="52">IF(K273="s",J273,"-")</f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36"/>
        <v>0</v>
      </c>
      <c r="AW273" s="67">
        <f t="shared" si="37"/>
        <v>0</v>
      </c>
      <c r="AX273" s="397">
        <f t="shared" si="38"/>
        <v>0</v>
      </c>
      <c r="AY273" s="32"/>
      <c r="AZ273" s="32"/>
      <c r="BA273" s="423" t="str">
        <f t="shared" si="39"/>
        <v xml:space="preserve"> </v>
      </c>
    </row>
    <row r="274" spans="1:53" s="339" customFormat="1" ht="15" x14ac:dyDescent="0.2">
      <c r="A274" s="32"/>
      <c r="B274" s="32"/>
      <c r="C274" s="410">
        <f t="shared" si="40"/>
        <v>253</v>
      </c>
      <c r="D274" s="424"/>
      <c r="E274" s="424"/>
      <c r="F274" s="424"/>
      <c r="G274" s="410"/>
      <c r="H274" s="410"/>
      <c r="I274" s="413" t="str">
        <f t="shared" si="41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42"/>
        <v>-</v>
      </c>
      <c r="M274" s="425"/>
      <c r="N274" s="425"/>
      <c r="O274" s="160" t="str">
        <f t="shared" si="43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44"/>
        <v>OK</v>
      </c>
      <c r="AI274" s="22">
        <f t="shared" si="45"/>
        <v>0</v>
      </c>
      <c r="AJ274" s="22">
        <f t="shared" si="46"/>
        <v>0</v>
      </c>
      <c r="AK274" s="22">
        <f t="shared" si="47"/>
        <v>0</v>
      </c>
      <c r="AL274" s="22">
        <f t="shared" si="48"/>
        <v>0</v>
      </c>
      <c r="AM274" s="22">
        <f t="shared" si="49"/>
        <v>0</v>
      </c>
      <c r="AN274" s="22">
        <f t="shared" si="50"/>
        <v>0</v>
      </c>
      <c r="AO274" s="418" t="b">
        <f t="shared" si="51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52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ref="AV274:AV337" si="53">IF(AI274=1,AT274,0)</f>
        <v>0</v>
      </c>
      <c r="AW274" s="67">
        <f t="shared" ref="AW274:AW337" si="54">IF(AJ274=1,AT274,0)</f>
        <v>0</v>
      </c>
      <c r="AX274" s="397">
        <f t="shared" ref="AX274:AX337" si="55">IF(AK274=1,AT274,0)</f>
        <v>0</v>
      </c>
      <c r="AY274" s="32"/>
      <c r="AZ274" s="32"/>
      <c r="BA274" s="423" t="str">
        <f t="shared" ref="BA274:BA337" si="56">IF(BB274="s",(AV274+AW274)/16*AX274/12," ")</f>
        <v xml:space="preserve"> </v>
      </c>
    </row>
    <row r="275" spans="1:53" s="339" customFormat="1" ht="15" x14ac:dyDescent="0.2">
      <c r="A275" s="32"/>
      <c r="B275" s="32"/>
      <c r="C275" s="410">
        <f t="shared" si="40"/>
        <v>254</v>
      </c>
      <c r="D275" s="424"/>
      <c r="E275" s="424"/>
      <c r="F275" s="424"/>
      <c r="G275" s="410"/>
      <c r="H275" s="410"/>
      <c r="I275" s="413" t="str">
        <f t="shared" si="41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42"/>
        <v>-</v>
      </c>
      <c r="M275" s="425"/>
      <c r="N275" s="425"/>
      <c r="O275" s="160" t="str">
        <f t="shared" si="43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44"/>
        <v>OK</v>
      </c>
      <c r="AI275" s="22">
        <f t="shared" si="45"/>
        <v>0</v>
      </c>
      <c r="AJ275" s="22">
        <f t="shared" si="46"/>
        <v>0</v>
      </c>
      <c r="AK275" s="22">
        <f t="shared" si="47"/>
        <v>0</v>
      </c>
      <c r="AL275" s="22">
        <f t="shared" si="48"/>
        <v>0</v>
      </c>
      <c r="AM275" s="22">
        <f t="shared" si="49"/>
        <v>0</v>
      </c>
      <c r="AN275" s="22">
        <f t="shared" si="50"/>
        <v>0</v>
      </c>
      <c r="AO275" s="418" t="b">
        <f t="shared" si="51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52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53"/>
        <v>0</v>
      </c>
      <c r="AW275" s="67">
        <f t="shared" si="54"/>
        <v>0</v>
      </c>
      <c r="AX275" s="397">
        <f t="shared" si="55"/>
        <v>0</v>
      </c>
      <c r="AY275" s="32"/>
      <c r="AZ275" s="32"/>
      <c r="BA275" s="423" t="str">
        <f t="shared" si="56"/>
        <v xml:space="preserve"> </v>
      </c>
    </row>
    <row r="276" spans="1:53" s="339" customFormat="1" ht="15" x14ac:dyDescent="0.2">
      <c r="A276" s="32"/>
      <c r="B276" s="32"/>
      <c r="C276" s="410">
        <f t="shared" si="40"/>
        <v>255</v>
      </c>
      <c r="D276" s="424"/>
      <c r="E276" s="424"/>
      <c r="F276" s="424"/>
      <c r="G276" s="410"/>
      <c r="H276" s="410"/>
      <c r="I276" s="413" t="str">
        <f t="shared" si="41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42"/>
        <v>-</v>
      </c>
      <c r="M276" s="425"/>
      <c r="N276" s="425"/>
      <c r="O276" s="160" t="str">
        <f t="shared" si="43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44"/>
        <v>OK</v>
      </c>
      <c r="AI276" s="22">
        <f t="shared" si="45"/>
        <v>0</v>
      </c>
      <c r="AJ276" s="22">
        <f t="shared" si="46"/>
        <v>0</v>
      </c>
      <c r="AK276" s="22">
        <f t="shared" si="47"/>
        <v>0</v>
      </c>
      <c r="AL276" s="22">
        <f t="shared" si="48"/>
        <v>0</v>
      </c>
      <c r="AM276" s="22">
        <f t="shared" si="49"/>
        <v>0</v>
      </c>
      <c r="AN276" s="22">
        <f t="shared" si="50"/>
        <v>0</v>
      </c>
      <c r="AO276" s="418" t="b">
        <f t="shared" si="51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52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53"/>
        <v>0</v>
      </c>
      <c r="AW276" s="67">
        <f t="shared" si="54"/>
        <v>0</v>
      </c>
      <c r="AX276" s="397">
        <f t="shared" si="55"/>
        <v>0</v>
      </c>
      <c r="AY276" s="32"/>
      <c r="AZ276" s="32"/>
      <c r="BA276" s="423" t="str">
        <f t="shared" si="56"/>
        <v xml:space="preserve"> </v>
      </c>
    </row>
    <row r="277" spans="1:53" s="339" customFormat="1" ht="15" x14ac:dyDescent="0.2">
      <c r="A277" s="32"/>
      <c r="B277" s="32"/>
      <c r="C277" s="410">
        <f t="shared" si="40"/>
        <v>256</v>
      </c>
      <c r="D277" s="424"/>
      <c r="E277" s="424"/>
      <c r="F277" s="424"/>
      <c r="G277" s="410"/>
      <c r="H277" s="410"/>
      <c r="I277" s="413" t="str">
        <f t="shared" si="41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42"/>
        <v>-</v>
      </c>
      <c r="M277" s="425"/>
      <c r="N277" s="425"/>
      <c r="O277" s="160" t="str">
        <f t="shared" si="43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44"/>
        <v>OK</v>
      </c>
      <c r="AI277" s="22">
        <f t="shared" si="45"/>
        <v>0</v>
      </c>
      <c r="AJ277" s="22">
        <f t="shared" si="46"/>
        <v>0</v>
      </c>
      <c r="AK277" s="22">
        <f t="shared" si="47"/>
        <v>0</v>
      </c>
      <c r="AL277" s="22">
        <f t="shared" si="48"/>
        <v>0</v>
      </c>
      <c r="AM277" s="22">
        <f t="shared" si="49"/>
        <v>0</v>
      </c>
      <c r="AN277" s="22">
        <f t="shared" si="50"/>
        <v>0</v>
      </c>
      <c r="AO277" s="418" t="b">
        <f t="shared" si="51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52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53"/>
        <v>0</v>
      </c>
      <c r="AW277" s="67">
        <f t="shared" si="54"/>
        <v>0</v>
      </c>
      <c r="AX277" s="397">
        <f t="shared" si="55"/>
        <v>0</v>
      </c>
      <c r="AY277" s="32"/>
      <c r="AZ277" s="32"/>
      <c r="BA277" s="423" t="str">
        <f t="shared" si="56"/>
        <v xml:space="preserve"> </v>
      </c>
    </row>
    <row r="278" spans="1:53" s="339" customFormat="1" ht="15" x14ac:dyDescent="0.2">
      <c r="A278" s="32"/>
      <c r="B278" s="32"/>
      <c r="C278" s="410">
        <f t="shared" si="40"/>
        <v>257</v>
      </c>
      <c r="D278" s="424"/>
      <c r="E278" s="424"/>
      <c r="F278" s="424"/>
      <c r="G278" s="410"/>
      <c r="H278" s="410"/>
      <c r="I278" s="413" t="str">
        <f t="shared" si="41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42"/>
        <v>-</v>
      </c>
      <c r="M278" s="425"/>
      <c r="N278" s="425"/>
      <c r="O278" s="160" t="str">
        <f t="shared" si="43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44"/>
        <v>OK</v>
      </c>
      <c r="AI278" s="22">
        <f t="shared" si="45"/>
        <v>0</v>
      </c>
      <c r="AJ278" s="22">
        <f t="shared" si="46"/>
        <v>0</v>
      </c>
      <c r="AK278" s="22">
        <f t="shared" si="47"/>
        <v>0</v>
      </c>
      <c r="AL278" s="22">
        <f t="shared" si="48"/>
        <v>0</v>
      </c>
      <c r="AM278" s="22">
        <f t="shared" si="49"/>
        <v>0</v>
      </c>
      <c r="AN278" s="22">
        <f t="shared" si="50"/>
        <v>0</v>
      </c>
      <c r="AO278" s="418" t="b">
        <f t="shared" si="51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52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53"/>
        <v>0</v>
      </c>
      <c r="AW278" s="67">
        <f t="shared" si="54"/>
        <v>0</v>
      </c>
      <c r="AX278" s="397">
        <f t="shared" si="55"/>
        <v>0</v>
      </c>
      <c r="AY278" s="32"/>
      <c r="AZ278" s="32"/>
      <c r="BA278" s="423" t="str">
        <f t="shared" si="56"/>
        <v xml:space="preserve"> </v>
      </c>
    </row>
    <row r="279" spans="1:53" s="339" customFormat="1" ht="15" x14ac:dyDescent="0.2">
      <c r="A279" s="32"/>
      <c r="B279" s="32"/>
      <c r="C279" s="410">
        <f t="shared" si="40"/>
        <v>258</v>
      </c>
      <c r="D279" s="424"/>
      <c r="E279" s="424"/>
      <c r="F279" s="424"/>
      <c r="G279" s="410"/>
      <c r="H279" s="410"/>
      <c r="I279" s="413" t="str">
        <f t="shared" si="41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42"/>
        <v>-</v>
      </c>
      <c r="M279" s="425"/>
      <c r="N279" s="425"/>
      <c r="O279" s="160" t="str">
        <f t="shared" si="43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44"/>
        <v>OK</v>
      </c>
      <c r="AI279" s="22">
        <f t="shared" si="45"/>
        <v>0</v>
      </c>
      <c r="AJ279" s="22">
        <f t="shared" si="46"/>
        <v>0</v>
      </c>
      <c r="AK279" s="22">
        <f t="shared" si="47"/>
        <v>0</v>
      </c>
      <c r="AL279" s="22">
        <f t="shared" si="48"/>
        <v>0</v>
      </c>
      <c r="AM279" s="22">
        <f t="shared" si="49"/>
        <v>0</v>
      </c>
      <c r="AN279" s="22">
        <f t="shared" si="50"/>
        <v>0</v>
      </c>
      <c r="AO279" s="418" t="b">
        <f t="shared" si="51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52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53"/>
        <v>0</v>
      </c>
      <c r="AW279" s="67">
        <f t="shared" si="54"/>
        <v>0</v>
      </c>
      <c r="AX279" s="397">
        <f t="shared" si="55"/>
        <v>0</v>
      </c>
      <c r="AY279" s="32"/>
      <c r="AZ279" s="32"/>
      <c r="BA279" s="423" t="str">
        <f t="shared" si="56"/>
        <v xml:space="preserve"> </v>
      </c>
    </row>
    <row r="280" spans="1:53" s="339" customFormat="1" ht="15" x14ac:dyDescent="0.2">
      <c r="A280" s="32"/>
      <c r="B280" s="32"/>
      <c r="C280" s="410">
        <f t="shared" ref="C280:C343" si="57">C279+1</f>
        <v>259</v>
      </c>
      <c r="D280" s="424"/>
      <c r="E280" s="424"/>
      <c r="F280" s="424"/>
      <c r="G280" s="410"/>
      <c r="H280" s="410"/>
      <c r="I280" s="413" t="str">
        <f t="shared" si="41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42"/>
        <v>-</v>
      </c>
      <c r="M280" s="425"/>
      <c r="N280" s="425"/>
      <c r="O280" s="160" t="str">
        <f t="shared" si="43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44"/>
        <v>OK</v>
      </c>
      <c r="AI280" s="22">
        <f t="shared" si="45"/>
        <v>0</v>
      </c>
      <c r="AJ280" s="22">
        <f t="shared" si="46"/>
        <v>0</v>
      </c>
      <c r="AK280" s="22">
        <f t="shared" si="47"/>
        <v>0</v>
      </c>
      <c r="AL280" s="22">
        <f t="shared" si="48"/>
        <v>0</v>
      </c>
      <c r="AM280" s="22">
        <f t="shared" si="49"/>
        <v>0</v>
      </c>
      <c r="AN280" s="22">
        <f t="shared" si="50"/>
        <v>0</v>
      </c>
      <c r="AO280" s="418" t="b">
        <f t="shared" si="51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52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53"/>
        <v>0</v>
      </c>
      <c r="AW280" s="67">
        <f t="shared" si="54"/>
        <v>0</v>
      </c>
      <c r="AX280" s="397">
        <f t="shared" si="55"/>
        <v>0</v>
      </c>
      <c r="AY280" s="32"/>
      <c r="AZ280" s="32"/>
      <c r="BA280" s="423" t="str">
        <f t="shared" si="56"/>
        <v xml:space="preserve"> </v>
      </c>
    </row>
    <row r="281" spans="1:53" s="339" customFormat="1" ht="15" x14ac:dyDescent="0.2">
      <c r="A281" s="32"/>
      <c r="B281" s="32"/>
      <c r="C281" s="410">
        <f t="shared" si="57"/>
        <v>260</v>
      </c>
      <c r="D281" s="424"/>
      <c r="E281" s="424"/>
      <c r="F281" s="424"/>
      <c r="G281" s="410"/>
      <c r="H281" s="410"/>
      <c r="I281" s="413" t="str">
        <f t="shared" si="41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42"/>
        <v>-</v>
      </c>
      <c r="M281" s="425"/>
      <c r="N281" s="425"/>
      <c r="O281" s="160" t="str">
        <f t="shared" si="43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44"/>
        <v>OK</v>
      </c>
      <c r="AI281" s="22">
        <f t="shared" si="45"/>
        <v>0</v>
      </c>
      <c r="AJ281" s="22">
        <f t="shared" si="46"/>
        <v>0</v>
      </c>
      <c r="AK281" s="22">
        <f t="shared" si="47"/>
        <v>0</v>
      </c>
      <c r="AL281" s="22">
        <f t="shared" si="48"/>
        <v>0</v>
      </c>
      <c r="AM281" s="22">
        <f t="shared" si="49"/>
        <v>0</v>
      </c>
      <c r="AN281" s="22">
        <f t="shared" si="50"/>
        <v>0</v>
      </c>
      <c r="AO281" s="418" t="b">
        <f t="shared" si="51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52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53"/>
        <v>0</v>
      </c>
      <c r="AW281" s="67">
        <f t="shared" si="54"/>
        <v>0</v>
      </c>
      <c r="AX281" s="397">
        <f t="shared" si="55"/>
        <v>0</v>
      </c>
      <c r="AY281" s="32"/>
      <c r="AZ281" s="32"/>
      <c r="BA281" s="423" t="str">
        <f t="shared" si="56"/>
        <v xml:space="preserve"> </v>
      </c>
    </row>
    <row r="282" spans="1:53" s="339" customFormat="1" ht="15" x14ac:dyDescent="0.2">
      <c r="A282" s="32"/>
      <c r="B282" s="32"/>
      <c r="C282" s="410">
        <f t="shared" si="57"/>
        <v>261</v>
      </c>
      <c r="D282" s="424"/>
      <c r="E282" s="424"/>
      <c r="F282" s="424"/>
      <c r="G282" s="410"/>
      <c r="H282" s="410"/>
      <c r="I282" s="413" t="str">
        <f t="shared" si="41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42"/>
        <v>-</v>
      </c>
      <c r="M282" s="425"/>
      <c r="N282" s="425"/>
      <c r="O282" s="160" t="str">
        <f t="shared" si="43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44"/>
        <v>OK</v>
      </c>
      <c r="AI282" s="22">
        <f t="shared" si="45"/>
        <v>0</v>
      </c>
      <c r="AJ282" s="22">
        <f t="shared" si="46"/>
        <v>0</v>
      </c>
      <c r="AK282" s="22">
        <f t="shared" si="47"/>
        <v>0</v>
      </c>
      <c r="AL282" s="22">
        <f t="shared" si="48"/>
        <v>0</v>
      </c>
      <c r="AM282" s="22">
        <f t="shared" si="49"/>
        <v>0</v>
      </c>
      <c r="AN282" s="22">
        <f t="shared" si="50"/>
        <v>0</v>
      </c>
      <c r="AO282" s="418" t="b">
        <f t="shared" si="51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52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53"/>
        <v>0</v>
      </c>
      <c r="AW282" s="67">
        <f t="shared" si="54"/>
        <v>0</v>
      </c>
      <c r="AX282" s="397">
        <f t="shared" si="55"/>
        <v>0</v>
      </c>
      <c r="AY282" s="32"/>
      <c r="AZ282" s="32"/>
      <c r="BA282" s="423" t="str">
        <f t="shared" si="56"/>
        <v xml:space="preserve"> </v>
      </c>
    </row>
    <row r="283" spans="1:53" s="339" customFormat="1" ht="15" x14ac:dyDescent="0.2">
      <c r="A283" s="32"/>
      <c r="B283" s="32"/>
      <c r="C283" s="410">
        <f t="shared" si="57"/>
        <v>262</v>
      </c>
      <c r="D283" s="424"/>
      <c r="E283" s="424"/>
      <c r="F283" s="424"/>
      <c r="G283" s="410"/>
      <c r="H283" s="410"/>
      <c r="I283" s="413" t="str">
        <f t="shared" si="41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42"/>
        <v>-</v>
      </c>
      <c r="M283" s="425"/>
      <c r="N283" s="425"/>
      <c r="O283" s="160" t="str">
        <f t="shared" si="43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44"/>
        <v>OK</v>
      </c>
      <c r="AI283" s="22">
        <f t="shared" si="45"/>
        <v>0</v>
      </c>
      <c r="AJ283" s="22">
        <f t="shared" si="46"/>
        <v>0</v>
      </c>
      <c r="AK283" s="22">
        <f t="shared" si="47"/>
        <v>0</v>
      </c>
      <c r="AL283" s="22">
        <f t="shared" si="48"/>
        <v>0</v>
      </c>
      <c r="AM283" s="22">
        <f t="shared" si="49"/>
        <v>0</v>
      </c>
      <c r="AN283" s="22">
        <f t="shared" si="50"/>
        <v>0</v>
      </c>
      <c r="AO283" s="418" t="b">
        <f t="shared" si="51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52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53"/>
        <v>0</v>
      </c>
      <c r="AW283" s="67">
        <f t="shared" si="54"/>
        <v>0</v>
      </c>
      <c r="AX283" s="397">
        <f t="shared" si="55"/>
        <v>0</v>
      </c>
      <c r="AY283" s="32"/>
      <c r="AZ283" s="32"/>
      <c r="BA283" s="423" t="str">
        <f t="shared" si="56"/>
        <v xml:space="preserve"> </v>
      </c>
    </row>
    <row r="284" spans="1:53" s="339" customFormat="1" ht="15" x14ac:dyDescent="0.2">
      <c r="A284" s="32"/>
      <c r="B284" s="32"/>
      <c r="C284" s="410">
        <f t="shared" si="57"/>
        <v>263</v>
      </c>
      <c r="D284" s="424"/>
      <c r="E284" s="424"/>
      <c r="F284" s="424"/>
      <c r="G284" s="410"/>
      <c r="H284" s="410"/>
      <c r="I284" s="413" t="str">
        <f t="shared" si="41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42"/>
        <v>-</v>
      </c>
      <c r="M284" s="425"/>
      <c r="N284" s="425"/>
      <c r="O284" s="160" t="str">
        <f t="shared" si="43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44"/>
        <v>OK</v>
      </c>
      <c r="AI284" s="22">
        <f t="shared" si="45"/>
        <v>0</v>
      </c>
      <c r="AJ284" s="22">
        <f t="shared" si="46"/>
        <v>0</v>
      </c>
      <c r="AK284" s="22">
        <f t="shared" si="47"/>
        <v>0</v>
      </c>
      <c r="AL284" s="22">
        <f t="shared" si="48"/>
        <v>0</v>
      </c>
      <c r="AM284" s="22">
        <f t="shared" si="49"/>
        <v>0</v>
      </c>
      <c r="AN284" s="22">
        <f t="shared" si="50"/>
        <v>0</v>
      </c>
      <c r="AO284" s="418" t="b">
        <f t="shared" si="51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52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53"/>
        <v>0</v>
      </c>
      <c r="AW284" s="67">
        <f t="shared" si="54"/>
        <v>0</v>
      </c>
      <c r="AX284" s="397">
        <f t="shared" si="55"/>
        <v>0</v>
      </c>
      <c r="AY284" s="32"/>
      <c r="AZ284" s="32"/>
      <c r="BA284" s="423" t="str">
        <f t="shared" si="56"/>
        <v xml:space="preserve"> </v>
      </c>
    </row>
    <row r="285" spans="1:53" s="339" customFormat="1" ht="15" x14ac:dyDescent="0.2">
      <c r="A285" s="32"/>
      <c r="B285" s="32"/>
      <c r="C285" s="410">
        <f t="shared" si="57"/>
        <v>264</v>
      </c>
      <c r="D285" s="424"/>
      <c r="E285" s="424"/>
      <c r="F285" s="424"/>
      <c r="G285" s="410"/>
      <c r="H285" s="410"/>
      <c r="I285" s="413" t="str">
        <f t="shared" si="41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42"/>
        <v>-</v>
      </c>
      <c r="M285" s="425"/>
      <c r="N285" s="425"/>
      <c r="O285" s="160" t="str">
        <f t="shared" si="43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44"/>
        <v>OK</v>
      </c>
      <c r="AI285" s="22">
        <f t="shared" si="45"/>
        <v>0</v>
      </c>
      <c r="AJ285" s="22">
        <f t="shared" si="46"/>
        <v>0</v>
      </c>
      <c r="AK285" s="22">
        <f t="shared" si="47"/>
        <v>0</v>
      </c>
      <c r="AL285" s="22">
        <f t="shared" si="48"/>
        <v>0</v>
      </c>
      <c r="AM285" s="22">
        <f t="shared" si="49"/>
        <v>0</v>
      </c>
      <c r="AN285" s="22">
        <f t="shared" si="50"/>
        <v>0</v>
      </c>
      <c r="AO285" s="418" t="b">
        <f t="shared" si="51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52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53"/>
        <v>0</v>
      </c>
      <c r="AW285" s="67">
        <f t="shared" si="54"/>
        <v>0</v>
      </c>
      <c r="AX285" s="397">
        <f t="shared" si="55"/>
        <v>0</v>
      </c>
      <c r="AY285" s="32"/>
      <c r="AZ285" s="32"/>
      <c r="BA285" s="423" t="str">
        <f t="shared" si="56"/>
        <v xml:space="preserve"> </v>
      </c>
    </row>
    <row r="286" spans="1:53" s="339" customFormat="1" ht="15" x14ac:dyDescent="0.2">
      <c r="A286" s="32"/>
      <c r="B286" s="32"/>
      <c r="C286" s="410">
        <f t="shared" si="57"/>
        <v>265</v>
      </c>
      <c r="D286" s="424"/>
      <c r="E286" s="424"/>
      <c r="F286" s="424"/>
      <c r="G286" s="410"/>
      <c r="H286" s="410"/>
      <c r="I286" s="413" t="str">
        <f t="shared" si="41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42"/>
        <v>-</v>
      </c>
      <c r="M286" s="425"/>
      <c r="N286" s="425"/>
      <c r="O286" s="160" t="str">
        <f t="shared" si="43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44"/>
        <v>OK</v>
      </c>
      <c r="AI286" s="22">
        <f t="shared" si="45"/>
        <v>0</v>
      </c>
      <c r="AJ286" s="22">
        <f t="shared" si="46"/>
        <v>0</v>
      </c>
      <c r="AK286" s="22">
        <f t="shared" si="47"/>
        <v>0</v>
      </c>
      <c r="AL286" s="22">
        <f t="shared" si="48"/>
        <v>0</v>
      </c>
      <c r="AM286" s="22">
        <f t="shared" si="49"/>
        <v>0</v>
      </c>
      <c r="AN286" s="22">
        <f t="shared" si="50"/>
        <v>0</v>
      </c>
      <c r="AO286" s="418" t="b">
        <f t="shared" si="51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52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53"/>
        <v>0</v>
      </c>
      <c r="AW286" s="67">
        <f t="shared" si="54"/>
        <v>0</v>
      </c>
      <c r="AX286" s="397">
        <f t="shared" si="55"/>
        <v>0</v>
      </c>
      <c r="AY286" s="32"/>
      <c r="AZ286" s="32"/>
      <c r="BA286" s="423" t="str">
        <f t="shared" si="56"/>
        <v xml:space="preserve"> </v>
      </c>
    </row>
    <row r="287" spans="1:53" s="339" customFormat="1" ht="15" x14ac:dyDescent="0.2">
      <c r="A287" s="32"/>
      <c r="B287" s="32"/>
      <c r="C287" s="410">
        <f t="shared" si="57"/>
        <v>266</v>
      </c>
      <c r="D287" s="424"/>
      <c r="E287" s="424"/>
      <c r="F287" s="424"/>
      <c r="G287" s="410"/>
      <c r="H287" s="410"/>
      <c r="I287" s="413" t="str">
        <f t="shared" si="41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42"/>
        <v>-</v>
      </c>
      <c r="M287" s="425"/>
      <c r="N287" s="425"/>
      <c r="O287" s="160" t="str">
        <f t="shared" si="43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44"/>
        <v>OK</v>
      </c>
      <c r="AI287" s="22">
        <f t="shared" si="45"/>
        <v>0</v>
      </c>
      <c r="AJ287" s="22">
        <f t="shared" si="46"/>
        <v>0</v>
      </c>
      <c r="AK287" s="22">
        <f t="shared" si="47"/>
        <v>0</v>
      </c>
      <c r="AL287" s="22">
        <f t="shared" si="48"/>
        <v>0</v>
      </c>
      <c r="AM287" s="22">
        <f t="shared" si="49"/>
        <v>0</v>
      </c>
      <c r="AN287" s="22">
        <f t="shared" si="50"/>
        <v>0</v>
      </c>
      <c r="AO287" s="418" t="b">
        <f t="shared" si="51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52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53"/>
        <v>0</v>
      </c>
      <c r="AW287" s="67">
        <f t="shared" si="54"/>
        <v>0</v>
      </c>
      <c r="AX287" s="397">
        <f t="shared" si="55"/>
        <v>0</v>
      </c>
      <c r="AY287" s="32"/>
      <c r="AZ287" s="32"/>
      <c r="BA287" s="423" t="str">
        <f t="shared" si="56"/>
        <v xml:space="preserve"> </v>
      </c>
    </row>
    <row r="288" spans="1:53" s="339" customFormat="1" ht="15" x14ac:dyDescent="0.2">
      <c r="A288" s="32"/>
      <c r="B288" s="32"/>
      <c r="C288" s="410">
        <f t="shared" si="57"/>
        <v>267</v>
      </c>
      <c r="D288" s="424"/>
      <c r="E288" s="424"/>
      <c r="F288" s="424"/>
      <c r="G288" s="410"/>
      <c r="H288" s="410"/>
      <c r="I288" s="413" t="str">
        <f t="shared" si="41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42"/>
        <v>-</v>
      </c>
      <c r="M288" s="425"/>
      <c r="N288" s="425"/>
      <c r="O288" s="160" t="str">
        <f t="shared" si="43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44"/>
        <v>OK</v>
      </c>
      <c r="AI288" s="22">
        <f t="shared" si="45"/>
        <v>0</v>
      </c>
      <c r="AJ288" s="22">
        <f t="shared" si="46"/>
        <v>0</v>
      </c>
      <c r="AK288" s="22">
        <f t="shared" si="47"/>
        <v>0</v>
      </c>
      <c r="AL288" s="22">
        <f t="shared" si="48"/>
        <v>0</v>
      </c>
      <c r="AM288" s="22">
        <f t="shared" si="49"/>
        <v>0</v>
      </c>
      <c r="AN288" s="22">
        <f t="shared" si="50"/>
        <v>0</v>
      </c>
      <c r="AO288" s="418" t="b">
        <f t="shared" si="51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52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53"/>
        <v>0</v>
      </c>
      <c r="AW288" s="67">
        <f t="shared" si="54"/>
        <v>0</v>
      </c>
      <c r="AX288" s="397">
        <f t="shared" si="55"/>
        <v>0</v>
      </c>
      <c r="AY288" s="32"/>
      <c r="AZ288" s="32"/>
      <c r="BA288" s="423" t="str">
        <f t="shared" si="56"/>
        <v xml:space="preserve"> </v>
      </c>
    </row>
    <row r="289" spans="1:53" s="339" customFormat="1" ht="15" x14ac:dyDescent="0.2">
      <c r="A289" s="32"/>
      <c r="B289" s="32"/>
      <c r="C289" s="410">
        <f t="shared" si="57"/>
        <v>268</v>
      </c>
      <c r="D289" s="424"/>
      <c r="E289" s="424"/>
      <c r="F289" s="424"/>
      <c r="G289" s="410"/>
      <c r="H289" s="410"/>
      <c r="I289" s="413" t="str">
        <f t="shared" si="41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42"/>
        <v>-</v>
      </c>
      <c r="M289" s="425"/>
      <c r="N289" s="425"/>
      <c r="O289" s="160" t="str">
        <f t="shared" si="43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44"/>
        <v>OK</v>
      </c>
      <c r="AI289" s="22">
        <f t="shared" si="45"/>
        <v>0</v>
      </c>
      <c r="AJ289" s="22">
        <f t="shared" si="46"/>
        <v>0</v>
      </c>
      <c r="AK289" s="22">
        <f t="shared" si="47"/>
        <v>0</v>
      </c>
      <c r="AL289" s="22">
        <f t="shared" si="48"/>
        <v>0</v>
      </c>
      <c r="AM289" s="22">
        <f t="shared" si="49"/>
        <v>0</v>
      </c>
      <c r="AN289" s="22">
        <f t="shared" si="50"/>
        <v>0</v>
      </c>
      <c r="AO289" s="418" t="b">
        <f t="shared" si="51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52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53"/>
        <v>0</v>
      </c>
      <c r="AW289" s="67">
        <f t="shared" si="54"/>
        <v>0</v>
      </c>
      <c r="AX289" s="397">
        <f t="shared" si="55"/>
        <v>0</v>
      </c>
      <c r="AY289" s="32"/>
      <c r="AZ289" s="32"/>
      <c r="BA289" s="423" t="str">
        <f t="shared" si="56"/>
        <v xml:space="preserve"> </v>
      </c>
    </row>
    <row r="290" spans="1:53" s="339" customFormat="1" ht="15" x14ac:dyDescent="0.2">
      <c r="A290" s="32"/>
      <c r="B290" s="32"/>
      <c r="C290" s="410">
        <f t="shared" si="57"/>
        <v>269</v>
      </c>
      <c r="D290" s="424"/>
      <c r="E290" s="424"/>
      <c r="F290" s="424"/>
      <c r="G290" s="410"/>
      <c r="H290" s="410"/>
      <c r="I290" s="413" t="str">
        <f t="shared" si="41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42"/>
        <v>-</v>
      </c>
      <c r="M290" s="425"/>
      <c r="N290" s="425"/>
      <c r="O290" s="160" t="str">
        <f t="shared" si="43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44"/>
        <v>OK</v>
      </c>
      <c r="AI290" s="22">
        <f t="shared" si="45"/>
        <v>0</v>
      </c>
      <c r="AJ290" s="22">
        <f t="shared" si="46"/>
        <v>0</v>
      </c>
      <c r="AK290" s="22">
        <f t="shared" si="47"/>
        <v>0</v>
      </c>
      <c r="AL290" s="22">
        <f t="shared" si="48"/>
        <v>0</v>
      </c>
      <c r="AM290" s="22">
        <f t="shared" si="49"/>
        <v>0</v>
      </c>
      <c r="AN290" s="22">
        <f t="shared" si="50"/>
        <v>0</v>
      </c>
      <c r="AO290" s="418" t="b">
        <f t="shared" si="51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52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53"/>
        <v>0</v>
      </c>
      <c r="AW290" s="67">
        <f t="shared" si="54"/>
        <v>0</v>
      </c>
      <c r="AX290" s="397">
        <f t="shared" si="55"/>
        <v>0</v>
      </c>
      <c r="AY290" s="32"/>
      <c r="AZ290" s="32"/>
      <c r="BA290" s="423" t="str">
        <f t="shared" si="56"/>
        <v xml:space="preserve"> </v>
      </c>
    </row>
    <row r="291" spans="1:53" s="339" customFormat="1" ht="15" x14ac:dyDescent="0.2">
      <c r="A291" s="32"/>
      <c r="B291" s="32"/>
      <c r="C291" s="410">
        <f t="shared" si="57"/>
        <v>270</v>
      </c>
      <c r="D291" s="424"/>
      <c r="E291" s="424"/>
      <c r="F291" s="424"/>
      <c r="G291" s="410"/>
      <c r="H291" s="410"/>
      <c r="I291" s="413" t="str">
        <f t="shared" si="41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42"/>
        <v>-</v>
      </c>
      <c r="M291" s="425"/>
      <c r="N291" s="425"/>
      <c r="O291" s="160" t="str">
        <f t="shared" si="43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44"/>
        <v>OK</v>
      </c>
      <c r="AI291" s="22">
        <f t="shared" si="45"/>
        <v>0</v>
      </c>
      <c r="AJ291" s="22">
        <f t="shared" si="46"/>
        <v>0</v>
      </c>
      <c r="AK291" s="22">
        <f t="shared" si="47"/>
        <v>0</v>
      </c>
      <c r="AL291" s="22">
        <f t="shared" si="48"/>
        <v>0</v>
      </c>
      <c r="AM291" s="22">
        <f t="shared" si="49"/>
        <v>0</v>
      </c>
      <c r="AN291" s="22">
        <f t="shared" si="50"/>
        <v>0</v>
      </c>
      <c r="AO291" s="418" t="b">
        <f t="shared" si="51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52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53"/>
        <v>0</v>
      </c>
      <c r="AW291" s="67">
        <f t="shared" si="54"/>
        <v>0</v>
      </c>
      <c r="AX291" s="397">
        <f t="shared" si="55"/>
        <v>0</v>
      </c>
      <c r="AY291" s="32"/>
      <c r="AZ291" s="32"/>
      <c r="BA291" s="423" t="str">
        <f t="shared" si="56"/>
        <v xml:space="preserve"> </v>
      </c>
    </row>
    <row r="292" spans="1:53" s="339" customFormat="1" ht="15" x14ac:dyDescent="0.2">
      <c r="A292" s="32"/>
      <c r="B292" s="32"/>
      <c r="C292" s="410">
        <f t="shared" si="57"/>
        <v>271</v>
      </c>
      <c r="D292" s="424"/>
      <c r="E292" s="424"/>
      <c r="F292" s="424"/>
      <c r="G292" s="410"/>
      <c r="H292" s="410"/>
      <c r="I292" s="413" t="str">
        <f t="shared" si="41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42"/>
        <v>-</v>
      </c>
      <c r="M292" s="425"/>
      <c r="N292" s="425"/>
      <c r="O292" s="160" t="str">
        <f t="shared" si="43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44"/>
        <v>OK</v>
      </c>
      <c r="AI292" s="22">
        <f t="shared" si="45"/>
        <v>0</v>
      </c>
      <c r="AJ292" s="22">
        <f t="shared" si="46"/>
        <v>0</v>
      </c>
      <c r="AK292" s="22">
        <f t="shared" si="47"/>
        <v>0</v>
      </c>
      <c r="AL292" s="22">
        <f t="shared" si="48"/>
        <v>0</v>
      </c>
      <c r="AM292" s="22">
        <f t="shared" si="49"/>
        <v>0</v>
      </c>
      <c r="AN292" s="22">
        <f t="shared" si="50"/>
        <v>0</v>
      </c>
      <c r="AO292" s="418" t="b">
        <f t="shared" si="51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52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53"/>
        <v>0</v>
      </c>
      <c r="AW292" s="67">
        <f t="shared" si="54"/>
        <v>0</v>
      </c>
      <c r="AX292" s="397">
        <f t="shared" si="55"/>
        <v>0</v>
      </c>
      <c r="AY292" s="32"/>
      <c r="AZ292" s="32"/>
      <c r="BA292" s="423" t="str">
        <f t="shared" si="56"/>
        <v xml:space="preserve"> </v>
      </c>
    </row>
    <row r="293" spans="1:53" s="339" customFormat="1" ht="15" x14ac:dyDescent="0.2">
      <c r="A293" s="32"/>
      <c r="B293" s="32"/>
      <c r="C293" s="410">
        <f t="shared" si="57"/>
        <v>272</v>
      </c>
      <c r="D293" s="424"/>
      <c r="E293" s="424"/>
      <c r="F293" s="424"/>
      <c r="G293" s="410"/>
      <c r="H293" s="410"/>
      <c r="I293" s="413" t="str">
        <f t="shared" si="41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42"/>
        <v>-</v>
      </c>
      <c r="M293" s="425"/>
      <c r="N293" s="425"/>
      <c r="O293" s="160" t="str">
        <f t="shared" si="43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44"/>
        <v>OK</v>
      </c>
      <c r="AI293" s="22">
        <f t="shared" si="45"/>
        <v>0</v>
      </c>
      <c r="AJ293" s="22">
        <f t="shared" si="46"/>
        <v>0</v>
      </c>
      <c r="AK293" s="22">
        <f t="shared" si="47"/>
        <v>0</v>
      </c>
      <c r="AL293" s="22">
        <f t="shared" si="48"/>
        <v>0</v>
      </c>
      <c r="AM293" s="22">
        <f t="shared" si="49"/>
        <v>0</v>
      </c>
      <c r="AN293" s="22">
        <f t="shared" si="50"/>
        <v>0</v>
      </c>
      <c r="AO293" s="418" t="b">
        <f t="shared" si="51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52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53"/>
        <v>0</v>
      </c>
      <c r="AW293" s="67">
        <f t="shared" si="54"/>
        <v>0</v>
      </c>
      <c r="AX293" s="397">
        <f t="shared" si="55"/>
        <v>0</v>
      </c>
      <c r="AY293" s="32"/>
      <c r="AZ293" s="32"/>
      <c r="BA293" s="423" t="str">
        <f t="shared" si="56"/>
        <v xml:space="preserve"> </v>
      </c>
    </row>
    <row r="294" spans="1:53" s="339" customFormat="1" ht="15" x14ac:dyDescent="0.2">
      <c r="A294" s="32"/>
      <c r="B294" s="32"/>
      <c r="C294" s="410">
        <f t="shared" si="57"/>
        <v>273</v>
      </c>
      <c r="D294" s="424"/>
      <c r="E294" s="424"/>
      <c r="F294" s="424"/>
      <c r="G294" s="410"/>
      <c r="H294" s="410"/>
      <c r="I294" s="413" t="str">
        <f t="shared" si="41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42"/>
        <v>-</v>
      </c>
      <c r="M294" s="425"/>
      <c r="N294" s="425"/>
      <c r="O294" s="160" t="str">
        <f t="shared" si="43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44"/>
        <v>OK</v>
      </c>
      <c r="AI294" s="22">
        <f t="shared" si="45"/>
        <v>0</v>
      </c>
      <c r="AJ294" s="22">
        <f t="shared" si="46"/>
        <v>0</v>
      </c>
      <c r="AK294" s="22">
        <f t="shared" si="47"/>
        <v>0</v>
      </c>
      <c r="AL294" s="22">
        <f t="shared" si="48"/>
        <v>0</v>
      </c>
      <c r="AM294" s="22">
        <f t="shared" si="49"/>
        <v>0</v>
      </c>
      <c r="AN294" s="22">
        <f t="shared" si="50"/>
        <v>0</v>
      </c>
      <c r="AO294" s="418" t="b">
        <f t="shared" si="51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52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53"/>
        <v>0</v>
      </c>
      <c r="AW294" s="67">
        <f t="shared" si="54"/>
        <v>0</v>
      </c>
      <c r="AX294" s="397">
        <f t="shared" si="55"/>
        <v>0</v>
      </c>
      <c r="AY294" s="32"/>
      <c r="AZ294" s="32"/>
      <c r="BA294" s="423" t="str">
        <f t="shared" si="56"/>
        <v xml:space="preserve"> </v>
      </c>
    </row>
    <row r="295" spans="1:53" s="339" customFormat="1" ht="15" x14ac:dyDescent="0.2">
      <c r="A295" s="32"/>
      <c r="B295" s="32"/>
      <c r="C295" s="410">
        <f t="shared" si="57"/>
        <v>274</v>
      </c>
      <c r="D295" s="424"/>
      <c r="E295" s="424"/>
      <c r="F295" s="424"/>
      <c r="G295" s="410"/>
      <c r="H295" s="410"/>
      <c r="I295" s="413" t="str">
        <f t="shared" si="41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42"/>
        <v>-</v>
      </c>
      <c r="M295" s="425"/>
      <c r="N295" s="425"/>
      <c r="O295" s="160" t="str">
        <f t="shared" si="43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44"/>
        <v>OK</v>
      </c>
      <c r="AI295" s="22">
        <f t="shared" si="45"/>
        <v>0</v>
      </c>
      <c r="AJ295" s="22">
        <f t="shared" si="46"/>
        <v>0</v>
      </c>
      <c r="AK295" s="22">
        <f t="shared" si="47"/>
        <v>0</v>
      </c>
      <c r="AL295" s="22">
        <f t="shared" si="48"/>
        <v>0</v>
      </c>
      <c r="AM295" s="22">
        <f t="shared" si="49"/>
        <v>0</v>
      </c>
      <c r="AN295" s="22">
        <f t="shared" si="50"/>
        <v>0</v>
      </c>
      <c r="AO295" s="418" t="b">
        <f t="shared" si="51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52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53"/>
        <v>0</v>
      </c>
      <c r="AW295" s="67">
        <f t="shared" si="54"/>
        <v>0</v>
      </c>
      <c r="AX295" s="397">
        <f t="shared" si="55"/>
        <v>0</v>
      </c>
      <c r="AY295" s="32"/>
      <c r="AZ295" s="32"/>
      <c r="BA295" s="423" t="str">
        <f t="shared" si="56"/>
        <v xml:space="preserve"> </v>
      </c>
    </row>
    <row r="296" spans="1:53" s="339" customFormat="1" ht="15" x14ac:dyDescent="0.2">
      <c r="A296" s="32"/>
      <c r="B296" s="32"/>
      <c r="C296" s="410">
        <f t="shared" si="57"/>
        <v>275</v>
      </c>
      <c r="D296" s="424"/>
      <c r="E296" s="424"/>
      <c r="F296" s="424"/>
      <c r="G296" s="410"/>
      <c r="H296" s="410"/>
      <c r="I296" s="413" t="str">
        <f t="shared" si="41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42"/>
        <v>-</v>
      </c>
      <c r="M296" s="425"/>
      <c r="N296" s="425"/>
      <c r="O296" s="160" t="str">
        <f t="shared" si="43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44"/>
        <v>OK</v>
      </c>
      <c r="AI296" s="22">
        <f t="shared" si="45"/>
        <v>0</v>
      </c>
      <c r="AJ296" s="22">
        <f t="shared" si="46"/>
        <v>0</v>
      </c>
      <c r="AK296" s="22">
        <f t="shared" si="47"/>
        <v>0</v>
      </c>
      <c r="AL296" s="22">
        <f t="shared" si="48"/>
        <v>0</v>
      </c>
      <c r="AM296" s="22">
        <f t="shared" si="49"/>
        <v>0</v>
      </c>
      <c r="AN296" s="22">
        <f t="shared" si="50"/>
        <v>0</v>
      </c>
      <c r="AO296" s="418" t="b">
        <f t="shared" si="51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52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53"/>
        <v>0</v>
      </c>
      <c r="AW296" s="67">
        <f t="shared" si="54"/>
        <v>0</v>
      </c>
      <c r="AX296" s="397">
        <f t="shared" si="55"/>
        <v>0</v>
      </c>
      <c r="AY296" s="32"/>
      <c r="AZ296" s="32"/>
      <c r="BA296" s="423" t="str">
        <f t="shared" si="56"/>
        <v xml:space="preserve"> </v>
      </c>
    </row>
    <row r="297" spans="1:53" s="339" customFormat="1" ht="15" x14ac:dyDescent="0.2">
      <c r="A297" s="32"/>
      <c r="B297" s="32"/>
      <c r="C297" s="410">
        <f t="shared" si="57"/>
        <v>276</v>
      </c>
      <c r="D297" s="424"/>
      <c r="E297" s="424"/>
      <c r="F297" s="424"/>
      <c r="G297" s="410"/>
      <c r="H297" s="410"/>
      <c r="I297" s="413" t="str">
        <f t="shared" si="41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42"/>
        <v>-</v>
      </c>
      <c r="M297" s="425"/>
      <c r="N297" s="425"/>
      <c r="O297" s="160" t="str">
        <f t="shared" si="43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44"/>
        <v>OK</v>
      </c>
      <c r="AI297" s="22">
        <f t="shared" si="45"/>
        <v>0</v>
      </c>
      <c r="AJ297" s="22">
        <f t="shared" si="46"/>
        <v>0</v>
      </c>
      <c r="AK297" s="22">
        <f t="shared" si="47"/>
        <v>0</v>
      </c>
      <c r="AL297" s="22">
        <f t="shared" si="48"/>
        <v>0</v>
      </c>
      <c r="AM297" s="22">
        <f t="shared" si="49"/>
        <v>0</v>
      </c>
      <c r="AN297" s="22">
        <f t="shared" si="50"/>
        <v>0</v>
      </c>
      <c r="AO297" s="418" t="b">
        <f t="shared" si="51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52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53"/>
        <v>0</v>
      </c>
      <c r="AW297" s="67">
        <f t="shared" si="54"/>
        <v>0</v>
      </c>
      <c r="AX297" s="397">
        <f t="shared" si="55"/>
        <v>0</v>
      </c>
      <c r="AY297" s="32"/>
      <c r="AZ297" s="32"/>
      <c r="BA297" s="423" t="str">
        <f t="shared" si="56"/>
        <v xml:space="preserve"> </v>
      </c>
    </row>
    <row r="298" spans="1:53" s="339" customFormat="1" ht="15" x14ac:dyDescent="0.2">
      <c r="A298" s="32"/>
      <c r="B298" s="32"/>
      <c r="C298" s="410">
        <f t="shared" si="57"/>
        <v>277</v>
      </c>
      <c r="D298" s="424"/>
      <c r="E298" s="424"/>
      <c r="F298" s="424"/>
      <c r="G298" s="410"/>
      <c r="H298" s="410"/>
      <c r="I298" s="413" t="str">
        <f t="shared" si="41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42"/>
        <v>-</v>
      </c>
      <c r="M298" s="425"/>
      <c r="N298" s="425"/>
      <c r="O298" s="160" t="str">
        <f t="shared" si="43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44"/>
        <v>OK</v>
      </c>
      <c r="AI298" s="22">
        <f t="shared" si="45"/>
        <v>0</v>
      </c>
      <c r="AJ298" s="22">
        <f t="shared" si="46"/>
        <v>0</v>
      </c>
      <c r="AK298" s="22">
        <f t="shared" si="47"/>
        <v>0</v>
      </c>
      <c r="AL298" s="22">
        <f t="shared" si="48"/>
        <v>0</v>
      </c>
      <c r="AM298" s="22">
        <f t="shared" si="49"/>
        <v>0</v>
      </c>
      <c r="AN298" s="22">
        <f t="shared" si="50"/>
        <v>0</v>
      </c>
      <c r="AO298" s="418" t="b">
        <f t="shared" si="51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52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53"/>
        <v>0</v>
      </c>
      <c r="AW298" s="67">
        <f t="shared" si="54"/>
        <v>0</v>
      </c>
      <c r="AX298" s="397">
        <f t="shared" si="55"/>
        <v>0</v>
      </c>
      <c r="AY298" s="32"/>
      <c r="AZ298" s="32"/>
      <c r="BA298" s="423" t="str">
        <f t="shared" si="56"/>
        <v xml:space="preserve"> </v>
      </c>
    </row>
    <row r="299" spans="1:53" s="339" customFormat="1" ht="15" x14ac:dyDescent="0.2">
      <c r="A299" s="32"/>
      <c r="B299" s="32"/>
      <c r="C299" s="410">
        <f t="shared" si="57"/>
        <v>278</v>
      </c>
      <c r="D299" s="424"/>
      <c r="E299" s="424"/>
      <c r="F299" s="424"/>
      <c r="G299" s="410"/>
      <c r="H299" s="410"/>
      <c r="I299" s="413" t="str">
        <f t="shared" si="41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42"/>
        <v>-</v>
      </c>
      <c r="M299" s="425"/>
      <c r="N299" s="425"/>
      <c r="O299" s="160" t="str">
        <f t="shared" si="43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44"/>
        <v>OK</v>
      </c>
      <c r="AI299" s="22">
        <f t="shared" si="45"/>
        <v>0</v>
      </c>
      <c r="AJ299" s="22">
        <f t="shared" si="46"/>
        <v>0</v>
      </c>
      <c r="AK299" s="22">
        <f t="shared" si="47"/>
        <v>0</v>
      </c>
      <c r="AL299" s="22">
        <f t="shared" si="48"/>
        <v>0</v>
      </c>
      <c r="AM299" s="22">
        <f t="shared" si="49"/>
        <v>0</v>
      </c>
      <c r="AN299" s="22">
        <f t="shared" si="50"/>
        <v>0</v>
      </c>
      <c r="AO299" s="418" t="b">
        <f t="shared" si="51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52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53"/>
        <v>0</v>
      </c>
      <c r="AW299" s="67">
        <f t="shared" si="54"/>
        <v>0</v>
      </c>
      <c r="AX299" s="397">
        <f t="shared" si="55"/>
        <v>0</v>
      </c>
      <c r="AY299" s="32"/>
      <c r="AZ299" s="32"/>
      <c r="BA299" s="423" t="str">
        <f t="shared" si="56"/>
        <v xml:space="preserve"> </v>
      </c>
    </row>
    <row r="300" spans="1:53" s="339" customFormat="1" ht="15" x14ac:dyDescent="0.2">
      <c r="A300" s="32"/>
      <c r="B300" s="32"/>
      <c r="C300" s="410">
        <f t="shared" si="57"/>
        <v>279</v>
      </c>
      <c r="D300" s="424"/>
      <c r="E300" s="424"/>
      <c r="F300" s="424"/>
      <c r="G300" s="410"/>
      <c r="H300" s="410"/>
      <c r="I300" s="413" t="str">
        <f t="shared" si="41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42"/>
        <v>-</v>
      </c>
      <c r="M300" s="425"/>
      <c r="N300" s="425"/>
      <c r="O300" s="160" t="str">
        <f t="shared" si="43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44"/>
        <v>OK</v>
      </c>
      <c r="AI300" s="22">
        <f t="shared" si="45"/>
        <v>0</v>
      </c>
      <c r="AJ300" s="22">
        <f t="shared" si="46"/>
        <v>0</v>
      </c>
      <c r="AK300" s="22">
        <f t="shared" si="47"/>
        <v>0</v>
      </c>
      <c r="AL300" s="22">
        <f t="shared" si="48"/>
        <v>0</v>
      </c>
      <c r="AM300" s="22">
        <f t="shared" si="49"/>
        <v>0</v>
      </c>
      <c r="AN300" s="22">
        <f t="shared" si="50"/>
        <v>0</v>
      </c>
      <c r="AO300" s="418" t="b">
        <f t="shared" si="51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52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53"/>
        <v>0</v>
      </c>
      <c r="AW300" s="67">
        <f t="shared" si="54"/>
        <v>0</v>
      </c>
      <c r="AX300" s="397">
        <f t="shared" si="55"/>
        <v>0</v>
      </c>
      <c r="AY300" s="32"/>
      <c r="AZ300" s="32"/>
      <c r="BA300" s="423" t="str">
        <f t="shared" si="56"/>
        <v xml:space="preserve"> </v>
      </c>
    </row>
    <row r="301" spans="1:53" s="339" customFormat="1" ht="15" x14ac:dyDescent="0.2">
      <c r="A301" s="32"/>
      <c r="B301" s="32"/>
      <c r="C301" s="410">
        <f t="shared" si="57"/>
        <v>280</v>
      </c>
      <c r="D301" s="424"/>
      <c r="E301" s="424"/>
      <c r="F301" s="424"/>
      <c r="G301" s="410"/>
      <c r="H301" s="410"/>
      <c r="I301" s="413" t="str">
        <f t="shared" si="41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42"/>
        <v>-</v>
      </c>
      <c r="M301" s="425"/>
      <c r="N301" s="425"/>
      <c r="O301" s="160" t="str">
        <f t="shared" si="43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44"/>
        <v>OK</v>
      </c>
      <c r="AI301" s="22">
        <f t="shared" si="45"/>
        <v>0</v>
      </c>
      <c r="AJ301" s="22">
        <f t="shared" si="46"/>
        <v>0</v>
      </c>
      <c r="AK301" s="22">
        <f t="shared" si="47"/>
        <v>0</v>
      </c>
      <c r="AL301" s="22">
        <f t="shared" si="48"/>
        <v>0</v>
      </c>
      <c r="AM301" s="22">
        <f t="shared" si="49"/>
        <v>0</v>
      </c>
      <c r="AN301" s="22">
        <f t="shared" si="50"/>
        <v>0</v>
      </c>
      <c r="AO301" s="418" t="b">
        <f t="shared" si="51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52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53"/>
        <v>0</v>
      </c>
      <c r="AW301" s="67">
        <f t="shared" si="54"/>
        <v>0</v>
      </c>
      <c r="AX301" s="397">
        <f t="shared" si="55"/>
        <v>0</v>
      </c>
      <c r="AY301" s="32"/>
      <c r="AZ301" s="32"/>
      <c r="BA301" s="423" t="str">
        <f t="shared" si="56"/>
        <v xml:space="preserve"> </v>
      </c>
    </row>
    <row r="302" spans="1:53" s="339" customFormat="1" ht="15" x14ac:dyDescent="0.2">
      <c r="A302" s="32"/>
      <c r="B302" s="32"/>
      <c r="C302" s="410">
        <f t="shared" si="57"/>
        <v>281</v>
      </c>
      <c r="D302" s="424"/>
      <c r="E302" s="424"/>
      <c r="F302" s="424"/>
      <c r="G302" s="410"/>
      <c r="H302" s="410"/>
      <c r="I302" s="413" t="str">
        <f t="shared" si="41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42"/>
        <v>-</v>
      </c>
      <c r="M302" s="425"/>
      <c r="N302" s="425"/>
      <c r="O302" s="160" t="str">
        <f t="shared" si="43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44"/>
        <v>OK</v>
      </c>
      <c r="AI302" s="22">
        <f t="shared" si="45"/>
        <v>0</v>
      </c>
      <c r="AJ302" s="22">
        <f t="shared" si="46"/>
        <v>0</v>
      </c>
      <c r="AK302" s="22">
        <f t="shared" si="47"/>
        <v>0</v>
      </c>
      <c r="AL302" s="22">
        <f t="shared" si="48"/>
        <v>0</v>
      </c>
      <c r="AM302" s="22">
        <f t="shared" si="49"/>
        <v>0</v>
      </c>
      <c r="AN302" s="22">
        <f t="shared" si="50"/>
        <v>0</v>
      </c>
      <c r="AO302" s="418" t="b">
        <f t="shared" si="51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52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53"/>
        <v>0</v>
      </c>
      <c r="AW302" s="67">
        <f t="shared" si="54"/>
        <v>0</v>
      </c>
      <c r="AX302" s="397">
        <f t="shared" si="55"/>
        <v>0</v>
      </c>
      <c r="AY302" s="32"/>
      <c r="AZ302" s="32"/>
      <c r="BA302" s="423" t="str">
        <f t="shared" si="56"/>
        <v xml:space="preserve"> </v>
      </c>
    </row>
    <row r="303" spans="1:53" s="339" customFormat="1" ht="15" x14ac:dyDescent="0.2">
      <c r="A303" s="32"/>
      <c r="B303" s="32"/>
      <c r="C303" s="410">
        <f t="shared" si="57"/>
        <v>282</v>
      </c>
      <c r="D303" s="424"/>
      <c r="E303" s="424"/>
      <c r="F303" s="424"/>
      <c r="G303" s="410"/>
      <c r="H303" s="410"/>
      <c r="I303" s="413" t="str">
        <f t="shared" si="41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42"/>
        <v>-</v>
      </c>
      <c r="M303" s="425"/>
      <c r="N303" s="425"/>
      <c r="O303" s="160" t="str">
        <f t="shared" si="43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44"/>
        <v>OK</v>
      </c>
      <c r="AI303" s="22">
        <f t="shared" si="45"/>
        <v>0</v>
      </c>
      <c r="AJ303" s="22">
        <f t="shared" si="46"/>
        <v>0</v>
      </c>
      <c r="AK303" s="22">
        <f t="shared" si="47"/>
        <v>0</v>
      </c>
      <c r="AL303" s="22">
        <f t="shared" si="48"/>
        <v>0</v>
      </c>
      <c r="AM303" s="22">
        <f t="shared" si="49"/>
        <v>0</v>
      </c>
      <c r="AN303" s="22">
        <f t="shared" si="50"/>
        <v>0</v>
      </c>
      <c r="AO303" s="418" t="b">
        <f t="shared" si="51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52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53"/>
        <v>0</v>
      </c>
      <c r="AW303" s="67">
        <f t="shared" si="54"/>
        <v>0</v>
      </c>
      <c r="AX303" s="397">
        <f t="shared" si="55"/>
        <v>0</v>
      </c>
      <c r="AY303" s="32"/>
      <c r="AZ303" s="32"/>
      <c r="BA303" s="423" t="str">
        <f t="shared" si="56"/>
        <v xml:space="preserve"> </v>
      </c>
    </row>
    <row r="304" spans="1:53" s="339" customFormat="1" ht="15" x14ac:dyDescent="0.2">
      <c r="A304" s="32"/>
      <c r="B304" s="32"/>
      <c r="C304" s="410">
        <f t="shared" si="57"/>
        <v>283</v>
      </c>
      <c r="D304" s="424"/>
      <c r="E304" s="424"/>
      <c r="F304" s="424"/>
      <c r="G304" s="410"/>
      <c r="H304" s="410"/>
      <c r="I304" s="413" t="str">
        <f t="shared" si="41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42"/>
        <v>-</v>
      </c>
      <c r="M304" s="425"/>
      <c r="N304" s="425"/>
      <c r="O304" s="160" t="str">
        <f t="shared" si="43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44"/>
        <v>OK</v>
      </c>
      <c r="AI304" s="22">
        <f t="shared" si="45"/>
        <v>0</v>
      </c>
      <c r="AJ304" s="22">
        <f t="shared" si="46"/>
        <v>0</v>
      </c>
      <c r="AK304" s="22">
        <f t="shared" si="47"/>
        <v>0</v>
      </c>
      <c r="AL304" s="22">
        <f t="shared" si="48"/>
        <v>0</v>
      </c>
      <c r="AM304" s="22">
        <f t="shared" si="49"/>
        <v>0</v>
      </c>
      <c r="AN304" s="22">
        <f t="shared" si="50"/>
        <v>0</v>
      </c>
      <c r="AO304" s="418" t="b">
        <f t="shared" si="51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52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53"/>
        <v>0</v>
      </c>
      <c r="AW304" s="67">
        <f t="shared" si="54"/>
        <v>0</v>
      </c>
      <c r="AX304" s="397">
        <f t="shared" si="55"/>
        <v>0</v>
      </c>
      <c r="AY304" s="32"/>
      <c r="AZ304" s="32"/>
      <c r="BA304" s="423" t="str">
        <f t="shared" si="56"/>
        <v xml:space="preserve"> </v>
      </c>
    </row>
    <row r="305" spans="1:53" s="339" customFormat="1" ht="15" x14ac:dyDescent="0.2">
      <c r="A305" s="32"/>
      <c r="B305" s="32"/>
      <c r="C305" s="410">
        <f t="shared" si="57"/>
        <v>284</v>
      </c>
      <c r="D305" s="424"/>
      <c r="E305" s="424"/>
      <c r="F305" s="424"/>
      <c r="G305" s="410"/>
      <c r="H305" s="410"/>
      <c r="I305" s="413" t="str">
        <f t="shared" si="41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42"/>
        <v>-</v>
      </c>
      <c r="M305" s="425"/>
      <c r="N305" s="425"/>
      <c r="O305" s="160" t="str">
        <f t="shared" si="43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44"/>
        <v>OK</v>
      </c>
      <c r="AI305" s="22">
        <f t="shared" si="45"/>
        <v>0</v>
      </c>
      <c r="AJ305" s="22">
        <f t="shared" si="46"/>
        <v>0</v>
      </c>
      <c r="AK305" s="22">
        <f t="shared" si="47"/>
        <v>0</v>
      </c>
      <c r="AL305" s="22">
        <f t="shared" si="48"/>
        <v>0</v>
      </c>
      <c r="AM305" s="22">
        <f t="shared" si="49"/>
        <v>0</v>
      </c>
      <c r="AN305" s="22">
        <f t="shared" si="50"/>
        <v>0</v>
      </c>
      <c r="AO305" s="418" t="b">
        <f t="shared" si="51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52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53"/>
        <v>0</v>
      </c>
      <c r="AW305" s="67">
        <f t="shared" si="54"/>
        <v>0</v>
      </c>
      <c r="AX305" s="397">
        <f t="shared" si="55"/>
        <v>0</v>
      </c>
      <c r="AY305" s="32"/>
      <c r="AZ305" s="32"/>
      <c r="BA305" s="423" t="str">
        <f t="shared" si="56"/>
        <v xml:space="preserve"> </v>
      </c>
    </row>
    <row r="306" spans="1:53" s="339" customFormat="1" ht="15" x14ac:dyDescent="0.2">
      <c r="A306" s="32"/>
      <c r="B306" s="32"/>
      <c r="C306" s="410">
        <f t="shared" si="57"/>
        <v>285</v>
      </c>
      <c r="D306" s="424"/>
      <c r="E306" s="424"/>
      <c r="F306" s="424"/>
      <c r="G306" s="410"/>
      <c r="H306" s="410"/>
      <c r="I306" s="413" t="str">
        <f t="shared" si="41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42"/>
        <v>-</v>
      </c>
      <c r="M306" s="425"/>
      <c r="N306" s="425"/>
      <c r="O306" s="160" t="str">
        <f t="shared" si="43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44"/>
        <v>OK</v>
      </c>
      <c r="AI306" s="22">
        <f t="shared" si="45"/>
        <v>0</v>
      </c>
      <c r="AJ306" s="22">
        <f t="shared" si="46"/>
        <v>0</v>
      </c>
      <c r="AK306" s="22">
        <f t="shared" si="47"/>
        <v>0</v>
      </c>
      <c r="AL306" s="22">
        <f t="shared" si="48"/>
        <v>0</v>
      </c>
      <c r="AM306" s="22">
        <f t="shared" si="49"/>
        <v>0</v>
      </c>
      <c r="AN306" s="22">
        <f t="shared" si="50"/>
        <v>0</v>
      </c>
      <c r="AO306" s="418" t="b">
        <f t="shared" si="51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52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53"/>
        <v>0</v>
      </c>
      <c r="AW306" s="67">
        <f t="shared" si="54"/>
        <v>0</v>
      </c>
      <c r="AX306" s="397">
        <f t="shared" si="55"/>
        <v>0</v>
      </c>
      <c r="AY306" s="32"/>
      <c r="AZ306" s="32"/>
      <c r="BA306" s="423" t="str">
        <f t="shared" si="56"/>
        <v xml:space="preserve"> </v>
      </c>
    </row>
    <row r="307" spans="1:53" s="339" customFormat="1" ht="15" x14ac:dyDescent="0.2">
      <c r="A307" s="32"/>
      <c r="B307" s="32"/>
      <c r="C307" s="410">
        <f t="shared" si="57"/>
        <v>286</v>
      </c>
      <c r="D307" s="424"/>
      <c r="E307" s="424"/>
      <c r="F307" s="424"/>
      <c r="G307" s="410"/>
      <c r="H307" s="410"/>
      <c r="I307" s="413" t="str">
        <f t="shared" si="41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42"/>
        <v>-</v>
      </c>
      <c r="M307" s="425"/>
      <c r="N307" s="425"/>
      <c r="O307" s="160" t="str">
        <f t="shared" si="43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44"/>
        <v>OK</v>
      </c>
      <c r="AI307" s="22">
        <f t="shared" si="45"/>
        <v>0</v>
      </c>
      <c r="AJ307" s="22">
        <f t="shared" si="46"/>
        <v>0</v>
      </c>
      <c r="AK307" s="22">
        <f t="shared" si="47"/>
        <v>0</v>
      </c>
      <c r="AL307" s="22">
        <f t="shared" si="48"/>
        <v>0</v>
      </c>
      <c r="AM307" s="22">
        <f t="shared" si="49"/>
        <v>0</v>
      </c>
      <c r="AN307" s="22">
        <f t="shared" si="50"/>
        <v>0</v>
      </c>
      <c r="AO307" s="418" t="b">
        <f t="shared" si="51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52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53"/>
        <v>0</v>
      </c>
      <c r="AW307" s="67">
        <f t="shared" si="54"/>
        <v>0</v>
      </c>
      <c r="AX307" s="397">
        <f t="shared" si="55"/>
        <v>0</v>
      </c>
      <c r="AY307" s="32"/>
      <c r="AZ307" s="32"/>
      <c r="BA307" s="423" t="str">
        <f t="shared" si="56"/>
        <v xml:space="preserve"> </v>
      </c>
    </row>
    <row r="308" spans="1:53" s="339" customFormat="1" ht="15" x14ac:dyDescent="0.2">
      <c r="A308" s="32"/>
      <c r="B308" s="32"/>
      <c r="C308" s="410">
        <f t="shared" si="57"/>
        <v>287</v>
      </c>
      <c r="D308" s="424"/>
      <c r="E308" s="424"/>
      <c r="F308" s="424"/>
      <c r="G308" s="410"/>
      <c r="H308" s="410"/>
      <c r="I308" s="413" t="str">
        <f t="shared" si="41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42"/>
        <v>-</v>
      </c>
      <c r="M308" s="425"/>
      <c r="N308" s="425"/>
      <c r="O308" s="160" t="str">
        <f t="shared" si="43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44"/>
        <v>OK</v>
      </c>
      <c r="AI308" s="22">
        <f t="shared" si="45"/>
        <v>0</v>
      </c>
      <c r="AJ308" s="22">
        <f t="shared" si="46"/>
        <v>0</v>
      </c>
      <c r="AK308" s="22">
        <f t="shared" si="47"/>
        <v>0</v>
      </c>
      <c r="AL308" s="22">
        <f t="shared" si="48"/>
        <v>0</v>
      </c>
      <c r="AM308" s="22">
        <f t="shared" si="49"/>
        <v>0</v>
      </c>
      <c r="AN308" s="22">
        <f t="shared" si="50"/>
        <v>0</v>
      </c>
      <c r="AO308" s="418" t="b">
        <f t="shared" si="51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52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53"/>
        <v>0</v>
      </c>
      <c r="AW308" s="67">
        <f t="shared" si="54"/>
        <v>0</v>
      </c>
      <c r="AX308" s="397">
        <f t="shared" si="55"/>
        <v>0</v>
      </c>
      <c r="AY308" s="32"/>
      <c r="AZ308" s="32"/>
      <c r="BA308" s="423" t="str">
        <f t="shared" si="56"/>
        <v xml:space="preserve"> </v>
      </c>
    </row>
    <row r="309" spans="1:53" s="339" customFormat="1" ht="15" x14ac:dyDescent="0.2">
      <c r="A309" s="32"/>
      <c r="B309" s="32"/>
      <c r="C309" s="410">
        <f t="shared" si="57"/>
        <v>288</v>
      </c>
      <c r="D309" s="424"/>
      <c r="E309" s="424"/>
      <c r="F309" s="424"/>
      <c r="G309" s="410"/>
      <c r="H309" s="410"/>
      <c r="I309" s="413" t="str">
        <f t="shared" si="41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42"/>
        <v>-</v>
      </c>
      <c r="M309" s="425"/>
      <c r="N309" s="425"/>
      <c r="O309" s="160" t="str">
        <f t="shared" si="43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44"/>
        <v>OK</v>
      </c>
      <c r="AI309" s="22">
        <f t="shared" si="45"/>
        <v>0</v>
      </c>
      <c r="AJ309" s="22">
        <f t="shared" si="46"/>
        <v>0</v>
      </c>
      <c r="AK309" s="22">
        <f t="shared" si="47"/>
        <v>0</v>
      </c>
      <c r="AL309" s="22">
        <f t="shared" si="48"/>
        <v>0</v>
      </c>
      <c r="AM309" s="22">
        <f t="shared" si="49"/>
        <v>0</v>
      </c>
      <c r="AN309" s="22">
        <f t="shared" si="50"/>
        <v>0</v>
      </c>
      <c r="AO309" s="418" t="b">
        <f t="shared" si="51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52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53"/>
        <v>0</v>
      </c>
      <c r="AW309" s="67">
        <f t="shared" si="54"/>
        <v>0</v>
      </c>
      <c r="AX309" s="397">
        <f t="shared" si="55"/>
        <v>0</v>
      </c>
      <c r="AY309" s="32"/>
      <c r="AZ309" s="32"/>
      <c r="BA309" s="423" t="str">
        <f t="shared" si="56"/>
        <v xml:space="preserve"> </v>
      </c>
    </row>
    <row r="310" spans="1:53" s="339" customFormat="1" ht="15" x14ac:dyDescent="0.2">
      <c r="A310" s="32"/>
      <c r="B310" s="32"/>
      <c r="C310" s="410">
        <f t="shared" si="57"/>
        <v>289</v>
      </c>
      <c r="D310" s="424"/>
      <c r="E310" s="424"/>
      <c r="F310" s="424"/>
      <c r="G310" s="410"/>
      <c r="H310" s="410"/>
      <c r="I310" s="413" t="str">
        <f t="shared" si="41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42"/>
        <v>-</v>
      </c>
      <c r="M310" s="425"/>
      <c r="N310" s="425"/>
      <c r="O310" s="160" t="str">
        <f t="shared" si="43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44"/>
        <v>OK</v>
      </c>
      <c r="AI310" s="22">
        <f t="shared" si="45"/>
        <v>0</v>
      </c>
      <c r="AJ310" s="22">
        <f t="shared" si="46"/>
        <v>0</v>
      </c>
      <c r="AK310" s="22">
        <f t="shared" si="47"/>
        <v>0</v>
      </c>
      <c r="AL310" s="22">
        <f t="shared" si="48"/>
        <v>0</v>
      </c>
      <c r="AM310" s="22">
        <f t="shared" si="49"/>
        <v>0</v>
      </c>
      <c r="AN310" s="22">
        <f t="shared" si="50"/>
        <v>0</v>
      </c>
      <c r="AO310" s="418" t="b">
        <f t="shared" si="51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52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53"/>
        <v>0</v>
      </c>
      <c r="AW310" s="67">
        <f t="shared" si="54"/>
        <v>0</v>
      </c>
      <c r="AX310" s="397">
        <f t="shared" si="55"/>
        <v>0</v>
      </c>
      <c r="AY310" s="32"/>
      <c r="AZ310" s="32"/>
      <c r="BA310" s="423" t="str">
        <f t="shared" si="56"/>
        <v xml:space="preserve"> </v>
      </c>
    </row>
    <row r="311" spans="1:53" s="339" customFormat="1" ht="15" x14ac:dyDescent="0.2">
      <c r="A311" s="32"/>
      <c r="B311" s="32"/>
      <c r="C311" s="410">
        <f t="shared" si="57"/>
        <v>290</v>
      </c>
      <c r="D311" s="424"/>
      <c r="E311" s="424"/>
      <c r="F311" s="424"/>
      <c r="G311" s="410"/>
      <c r="H311" s="410"/>
      <c r="I311" s="413" t="str">
        <f t="shared" si="41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42"/>
        <v>-</v>
      </c>
      <c r="M311" s="425"/>
      <c r="N311" s="425"/>
      <c r="O311" s="160" t="str">
        <f t="shared" si="43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44"/>
        <v>OK</v>
      </c>
      <c r="AI311" s="22">
        <f t="shared" si="45"/>
        <v>0</v>
      </c>
      <c r="AJ311" s="22">
        <f t="shared" si="46"/>
        <v>0</v>
      </c>
      <c r="AK311" s="22">
        <f t="shared" si="47"/>
        <v>0</v>
      </c>
      <c r="AL311" s="22">
        <f t="shared" si="48"/>
        <v>0</v>
      </c>
      <c r="AM311" s="22">
        <f t="shared" si="49"/>
        <v>0</v>
      </c>
      <c r="AN311" s="22">
        <f t="shared" si="50"/>
        <v>0</v>
      </c>
      <c r="AO311" s="418" t="b">
        <f t="shared" si="51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52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53"/>
        <v>0</v>
      </c>
      <c r="AW311" s="67">
        <f t="shared" si="54"/>
        <v>0</v>
      </c>
      <c r="AX311" s="397">
        <f t="shared" si="55"/>
        <v>0</v>
      </c>
      <c r="AY311" s="32"/>
      <c r="AZ311" s="32"/>
      <c r="BA311" s="423" t="str">
        <f t="shared" si="56"/>
        <v xml:space="preserve"> </v>
      </c>
    </row>
    <row r="312" spans="1:53" s="339" customFormat="1" ht="15" x14ac:dyDescent="0.2">
      <c r="A312" s="32"/>
      <c r="B312" s="32"/>
      <c r="C312" s="410">
        <f t="shared" si="57"/>
        <v>291</v>
      </c>
      <c r="D312" s="424"/>
      <c r="E312" s="424"/>
      <c r="F312" s="424"/>
      <c r="G312" s="410"/>
      <c r="H312" s="410"/>
      <c r="I312" s="413" t="str">
        <f t="shared" si="41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42"/>
        <v>-</v>
      </c>
      <c r="M312" s="425"/>
      <c r="N312" s="425"/>
      <c r="O312" s="160" t="str">
        <f t="shared" si="43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44"/>
        <v>OK</v>
      </c>
      <c r="AI312" s="22">
        <f t="shared" si="45"/>
        <v>0</v>
      </c>
      <c r="AJ312" s="22">
        <f t="shared" si="46"/>
        <v>0</v>
      </c>
      <c r="AK312" s="22">
        <f t="shared" si="47"/>
        <v>0</v>
      </c>
      <c r="AL312" s="22">
        <f t="shared" si="48"/>
        <v>0</v>
      </c>
      <c r="AM312" s="22">
        <f t="shared" si="49"/>
        <v>0</v>
      </c>
      <c r="AN312" s="22">
        <f t="shared" si="50"/>
        <v>0</v>
      </c>
      <c r="AO312" s="418" t="b">
        <f t="shared" si="51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52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53"/>
        <v>0</v>
      </c>
      <c r="AW312" s="67">
        <f t="shared" si="54"/>
        <v>0</v>
      </c>
      <c r="AX312" s="397">
        <f t="shared" si="55"/>
        <v>0</v>
      </c>
      <c r="AY312" s="32"/>
      <c r="AZ312" s="32"/>
      <c r="BA312" s="423" t="str">
        <f t="shared" si="56"/>
        <v xml:space="preserve"> </v>
      </c>
    </row>
    <row r="313" spans="1:53" s="339" customFormat="1" ht="15" x14ac:dyDescent="0.2">
      <c r="A313" s="32"/>
      <c r="B313" s="32"/>
      <c r="C313" s="410">
        <f t="shared" si="57"/>
        <v>292</v>
      </c>
      <c r="D313" s="424"/>
      <c r="E313" s="424"/>
      <c r="F313" s="424"/>
      <c r="G313" s="410"/>
      <c r="H313" s="410"/>
      <c r="I313" s="413" t="str">
        <f t="shared" si="41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42"/>
        <v>-</v>
      </c>
      <c r="M313" s="425"/>
      <c r="N313" s="425"/>
      <c r="O313" s="160" t="str">
        <f t="shared" si="43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44"/>
        <v>OK</v>
      </c>
      <c r="AI313" s="22">
        <f t="shared" si="45"/>
        <v>0</v>
      </c>
      <c r="AJ313" s="22">
        <f t="shared" si="46"/>
        <v>0</v>
      </c>
      <c r="AK313" s="22">
        <f t="shared" si="47"/>
        <v>0</v>
      </c>
      <c r="AL313" s="22">
        <f t="shared" si="48"/>
        <v>0</v>
      </c>
      <c r="AM313" s="22">
        <f t="shared" si="49"/>
        <v>0</v>
      </c>
      <c r="AN313" s="22">
        <f t="shared" si="50"/>
        <v>0</v>
      </c>
      <c r="AO313" s="418" t="b">
        <f t="shared" si="51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52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53"/>
        <v>0</v>
      </c>
      <c r="AW313" s="67">
        <f t="shared" si="54"/>
        <v>0</v>
      </c>
      <c r="AX313" s="397">
        <f t="shared" si="55"/>
        <v>0</v>
      </c>
      <c r="AY313" s="32"/>
      <c r="AZ313" s="32"/>
      <c r="BA313" s="423" t="str">
        <f t="shared" si="56"/>
        <v xml:space="preserve"> </v>
      </c>
    </row>
    <row r="314" spans="1:53" s="339" customFormat="1" ht="15" x14ac:dyDescent="0.2">
      <c r="A314" s="32"/>
      <c r="B314" s="32"/>
      <c r="C314" s="410">
        <f t="shared" si="57"/>
        <v>293</v>
      </c>
      <c r="D314" s="424"/>
      <c r="E314" s="424"/>
      <c r="F314" s="424"/>
      <c r="G314" s="410"/>
      <c r="H314" s="410"/>
      <c r="I314" s="413" t="str">
        <f t="shared" si="41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42"/>
        <v>-</v>
      </c>
      <c r="M314" s="425"/>
      <c r="N314" s="425"/>
      <c r="O314" s="160" t="str">
        <f t="shared" si="43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44"/>
        <v>OK</v>
      </c>
      <c r="AI314" s="22">
        <f t="shared" si="45"/>
        <v>0</v>
      </c>
      <c r="AJ314" s="22">
        <f t="shared" si="46"/>
        <v>0</v>
      </c>
      <c r="AK314" s="22">
        <f t="shared" si="47"/>
        <v>0</v>
      </c>
      <c r="AL314" s="22">
        <f t="shared" si="48"/>
        <v>0</v>
      </c>
      <c r="AM314" s="22">
        <f t="shared" si="49"/>
        <v>0</v>
      </c>
      <c r="AN314" s="22">
        <f t="shared" si="50"/>
        <v>0</v>
      </c>
      <c r="AO314" s="418" t="b">
        <f t="shared" si="51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52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53"/>
        <v>0</v>
      </c>
      <c r="AW314" s="67">
        <f t="shared" si="54"/>
        <v>0</v>
      </c>
      <c r="AX314" s="397">
        <f t="shared" si="55"/>
        <v>0</v>
      </c>
      <c r="AY314" s="32"/>
      <c r="AZ314" s="32"/>
      <c r="BA314" s="423" t="str">
        <f t="shared" si="56"/>
        <v xml:space="preserve"> </v>
      </c>
    </row>
    <row r="315" spans="1:53" s="339" customFormat="1" ht="15" x14ac:dyDescent="0.2">
      <c r="A315" s="32"/>
      <c r="B315" s="32"/>
      <c r="C315" s="410">
        <f t="shared" si="57"/>
        <v>294</v>
      </c>
      <c r="D315" s="424"/>
      <c r="E315" s="424"/>
      <c r="F315" s="424"/>
      <c r="G315" s="410"/>
      <c r="H315" s="410"/>
      <c r="I315" s="413" t="str">
        <f t="shared" si="41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42"/>
        <v>-</v>
      </c>
      <c r="M315" s="425"/>
      <c r="N315" s="425"/>
      <c r="O315" s="160" t="str">
        <f t="shared" si="43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44"/>
        <v>OK</v>
      </c>
      <c r="AI315" s="22">
        <f t="shared" si="45"/>
        <v>0</v>
      </c>
      <c r="AJ315" s="22">
        <f t="shared" si="46"/>
        <v>0</v>
      </c>
      <c r="AK315" s="22">
        <f t="shared" si="47"/>
        <v>0</v>
      </c>
      <c r="AL315" s="22">
        <f t="shared" si="48"/>
        <v>0</v>
      </c>
      <c r="AM315" s="22">
        <f t="shared" si="49"/>
        <v>0</v>
      </c>
      <c r="AN315" s="22">
        <f t="shared" si="50"/>
        <v>0</v>
      </c>
      <c r="AO315" s="418" t="b">
        <f t="shared" si="51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52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53"/>
        <v>0</v>
      </c>
      <c r="AW315" s="67">
        <f t="shared" si="54"/>
        <v>0</v>
      </c>
      <c r="AX315" s="397">
        <f t="shared" si="55"/>
        <v>0</v>
      </c>
      <c r="AY315" s="32"/>
      <c r="AZ315" s="32"/>
      <c r="BA315" s="423" t="str">
        <f t="shared" si="56"/>
        <v xml:space="preserve"> </v>
      </c>
    </row>
    <row r="316" spans="1:53" s="339" customFormat="1" ht="15" x14ac:dyDescent="0.2">
      <c r="A316" s="32"/>
      <c r="B316" s="32"/>
      <c r="C316" s="410">
        <f t="shared" si="57"/>
        <v>295</v>
      </c>
      <c r="D316" s="424"/>
      <c r="E316" s="424"/>
      <c r="F316" s="424"/>
      <c r="G316" s="410"/>
      <c r="H316" s="410"/>
      <c r="I316" s="413" t="str">
        <f t="shared" si="41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42"/>
        <v>-</v>
      </c>
      <c r="M316" s="425"/>
      <c r="N316" s="425"/>
      <c r="O316" s="160" t="str">
        <f t="shared" si="43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44"/>
        <v>OK</v>
      </c>
      <c r="AI316" s="22">
        <f t="shared" si="45"/>
        <v>0</v>
      </c>
      <c r="AJ316" s="22">
        <f t="shared" si="46"/>
        <v>0</v>
      </c>
      <c r="AK316" s="22">
        <f t="shared" si="47"/>
        <v>0</v>
      </c>
      <c r="AL316" s="22">
        <f t="shared" si="48"/>
        <v>0</v>
      </c>
      <c r="AM316" s="22">
        <f t="shared" si="49"/>
        <v>0</v>
      </c>
      <c r="AN316" s="22">
        <f t="shared" si="50"/>
        <v>0</v>
      </c>
      <c r="AO316" s="418" t="b">
        <f t="shared" si="51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52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53"/>
        <v>0</v>
      </c>
      <c r="AW316" s="67">
        <f t="shared" si="54"/>
        <v>0</v>
      </c>
      <c r="AX316" s="397">
        <f t="shared" si="55"/>
        <v>0</v>
      </c>
      <c r="AY316" s="32"/>
      <c r="AZ316" s="32"/>
      <c r="BA316" s="423" t="str">
        <f t="shared" si="56"/>
        <v xml:space="preserve"> </v>
      </c>
    </row>
    <row r="317" spans="1:53" s="339" customFormat="1" ht="15" x14ac:dyDescent="0.2">
      <c r="A317" s="32"/>
      <c r="B317" s="32"/>
      <c r="C317" s="410">
        <f t="shared" si="57"/>
        <v>296</v>
      </c>
      <c r="D317" s="424"/>
      <c r="E317" s="424"/>
      <c r="F317" s="424"/>
      <c r="G317" s="410"/>
      <c r="H317" s="410"/>
      <c r="I317" s="413" t="str">
        <f t="shared" si="41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42"/>
        <v>-</v>
      </c>
      <c r="M317" s="425"/>
      <c r="N317" s="425"/>
      <c r="O317" s="160" t="str">
        <f t="shared" si="43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44"/>
        <v>OK</v>
      </c>
      <c r="AI317" s="22">
        <f t="shared" si="45"/>
        <v>0</v>
      </c>
      <c r="AJ317" s="22">
        <f t="shared" si="46"/>
        <v>0</v>
      </c>
      <c r="AK317" s="22">
        <f t="shared" si="47"/>
        <v>0</v>
      </c>
      <c r="AL317" s="22">
        <f t="shared" si="48"/>
        <v>0</v>
      </c>
      <c r="AM317" s="22">
        <f t="shared" si="49"/>
        <v>0</v>
      </c>
      <c r="AN317" s="22">
        <f t="shared" si="50"/>
        <v>0</v>
      </c>
      <c r="AO317" s="418" t="b">
        <f t="shared" si="51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52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53"/>
        <v>0</v>
      </c>
      <c r="AW317" s="67">
        <f t="shared" si="54"/>
        <v>0</v>
      </c>
      <c r="AX317" s="397">
        <f t="shared" si="55"/>
        <v>0</v>
      </c>
      <c r="AY317" s="32"/>
      <c r="AZ317" s="32"/>
      <c r="BA317" s="423" t="str">
        <f t="shared" si="56"/>
        <v xml:space="preserve"> </v>
      </c>
    </row>
    <row r="318" spans="1:53" s="339" customFormat="1" ht="15" x14ac:dyDescent="0.2">
      <c r="A318" s="32"/>
      <c r="B318" s="32"/>
      <c r="C318" s="410">
        <f t="shared" si="57"/>
        <v>297</v>
      </c>
      <c r="D318" s="424"/>
      <c r="E318" s="424"/>
      <c r="F318" s="424"/>
      <c r="G318" s="410"/>
      <c r="H318" s="410"/>
      <c r="I318" s="413" t="str">
        <f t="shared" si="41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42"/>
        <v>-</v>
      </c>
      <c r="M318" s="425"/>
      <c r="N318" s="425"/>
      <c r="O318" s="160" t="str">
        <f t="shared" si="43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44"/>
        <v>OK</v>
      </c>
      <c r="AI318" s="22">
        <f t="shared" si="45"/>
        <v>0</v>
      </c>
      <c r="AJ318" s="22">
        <f t="shared" si="46"/>
        <v>0</v>
      </c>
      <c r="AK318" s="22">
        <f t="shared" si="47"/>
        <v>0</v>
      </c>
      <c r="AL318" s="22">
        <f t="shared" si="48"/>
        <v>0</v>
      </c>
      <c r="AM318" s="22">
        <f t="shared" si="49"/>
        <v>0</v>
      </c>
      <c r="AN318" s="22">
        <f t="shared" si="50"/>
        <v>0</v>
      </c>
      <c r="AO318" s="418" t="b">
        <f t="shared" si="51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52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53"/>
        <v>0</v>
      </c>
      <c r="AW318" s="67">
        <f t="shared" si="54"/>
        <v>0</v>
      </c>
      <c r="AX318" s="397">
        <f t="shared" si="55"/>
        <v>0</v>
      </c>
      <c r="AY318" s="32"/>
      <c r="AZ318" s="32"/>
      <c r="BA318" s="423" t="str">
        <f t="shared" si="56"/>
        <v xml:space="preserve"> </v>
      </c>
    </row>
    <row r="319" spans="1:53" s="339" customFormat="1" ht="15" x14ac:dyDescent="0.2">
      <c r="A319" s="32"/>
      <c r="B319" s="32"/>
      <c r="C319" s="410">
        <f t="shared" si="57"/>
        <v>298</v>
      </c>
      <c r="D319" s="424"/>
      <c r="E319" s="424"/>
      <c r="F319" s="424"/>
      <c r="G319" s="410"/>
      <c r="H319" s="410"/>
      <c r="I319" s="413" t="str">
        <f t="shared" si="41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42"/>
        <v>-</v>
      </c>
      <c r="M319" s="425"/>
      <c r="N319" s="425"/>
      <c r="O319" s="160" t="str">
        <f t="shared" si="43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44"/>
        <v>OK</v>
      </c>
      <c r="AI319" s="22">
        <f t="shared" si="45"/>
        <v>0</v>
      </c>
      <c r="AJ319" s="22">
        <f t="shared" si="46"/>
        <v>0</v>
      </c>
      <c r="AK319" s="22">
        <f t="shared" si="47"/>
        <v>0</v>
      </c>
      <c r="AL319" s="22">
        <f t="shared" si="48"/>
        <v>0</v>
      </c>
      <c r="AM319" s="22">
        <f t="shared" si="49"/>
        <v>0</v>
      </c>
      <c r="AN319" s="22">
        <f t="shared" si="50"/>
        <v>0</v>
      </c>
      <c r="AO319" s="418" t="b">
        <f t="shared" si="51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52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53"/>
        <v>0</v>
      </c>
      <c r="AW319" s="67">
        <f t="shared" si="54"/>
        <v>0</v>
      </c>
      <c r="AX319" s="397">
        <f t="shared" si="55"/>
        <v>0</v>
      </c>
      <c r="AY319" s="32"/>
      <c r="AZ319" s="32"/>
      <c r="BA319" s="423" t="str">
        <f t="shared" si="56"/>
        <v xml:space="preserve"> </v>
      </c>
    </row>
    <row r="320" spans="1:53" s="339" customFormat="1" ht="15" x14ac:dyDescent="0.2">
      <c r="A320" s="32"/>
      <c r="B320" s="32"/>
      <c r="C320" s="410">
        <f t="shared" si="57"/>
        <v>299</v>
      </c>
      <c r="D320" s="424"/>
      <c r="E320" s="424"/>
      <c r="F320" s="424"/>
      <c r="G320" s="410"/>
      <c r="H320" s="410"/>
      <c r="I320" s="413" t="str">
        <f t="shared" si="41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42"/>
        <v>-</v>
      </c>
      <c r="M320" s="425"/>
      <c r="N320" s="425"/>
      <c r="O320" s="160" t="str">
        <f t="shared" si="43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44"/>
        <v>OK</v>
      </c>
      <c r="AI320" s="22">
        <f t="shared" si="45"/>
        <v>0</v>
      </c>
      <c r="AJ320" s="22">
        <f t="shared" si="46"/>
        <v>0</v>
      </c>
      <c r="AK320" s="22">
        <f t="shared" si="47"/>
        <v>0</v>
      </c>
      <c r="AL320" s="22">
        <f t="shared" si="48"/>
        <v>0</v>
      </c>
      <c r="AM320" s="22">
        <f t="shared" si="49"/>
        <v>0</v>
      </c>
      <c r="AN320" s="22">
        <f t="shared" si="50"/>
        <v>0</v>
      </c>
      <c r="AO320" s="418" t="b">
        <f t="shared" si="51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52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53"/>
        <v>0</v>
      </c>
      <c r="AW320" s="67">
        <f t="shared" si="54"/>
        <v>0</v>
      </c>
      <c r="AX320" s="397">
        <f t="shared" si="55"/>
        <v>0</v>
      </c>
      <c r="AY320" s="32"/>
      <c r="AZ320" s="32"/>
      <c r="BA320" s="423" t="str">
        <f t="shared" si="56"/>
        <v xml:space="preserve"> </v>
      </c>
    </row>
    <row r="321" spans="1:53" s="339" customFormat="1" ht="15" x14ac:dyDescent="0.2">
      <c r="A321" s="32"/>
      <c r="B321" s="32"/>
      <c r="C321" s="410">
        <f t="shared" si="57"/>
        <v>300</v>
      </c>
      <c r="D321" s="424"/>
      <c r="E321" s="424"/>
      <c r="F321" s="424"/>
      <c r="G321" s="410"/>
      <c r="H321" s="410"/>
      <c r="I321" s="413" t="str">
        <f t="shared" si="41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42"/>
        <v>-</v>
      </c>
      <c r="M321" s="425"/>
      <c r="N321" s="425"/>
      <c r="O321" s="160" t="str">
        <f t="shared" si="43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44"/>
        <v>OK</v>
      </c>
      <c r="AI321" s="22">
        <f t="shared" si="45"/>
        <v>0</v>
      </c>
      <c r="AJ321" s="22">
        <f t="shared" si="46"/>
        <v>0</v>
      </c>
      <c r="AK321" s="22">
        <f t="shared" si="47"/>
        <v>0</v>
      </c>
      <c r="AL321" s="22">
        <f t="shared" si="48"/>
        <v>0</v>
      </c>
      <c r="AM321" s="22">
        <f t="shared" si="49"/>
        <v>0</v>
      </c>
      <c r="AN321" s="22">
        <f t="shared" si="50"/>
        <v>0</v>
      </c>
      <c r="AO321" s="418" t="b">
        <f t="shared" si="51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52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53"/>
        <v>0</v>
      </c>
      <c r="AW321" s="67">
        <f t="shared" si="54"/>
        <v>0</v>
      </c>
      <c r="AX321" s="397">
        <f t="shared" si="55"/>
        <v>0</v>
      </c>
      <c r="AY321" s="32"/>
      <c r="AZ321" s="32"/>
      <c r="BA321" s="423" t="str">
        <f t="shared" si="56"/>
        <v xml:space="preserve"> </v>
      </c>
    </row>
    <row r="322" spans="1:53" s="339" customFormat="1" ht="15" x14ac:dyDescent="0.2">
      <c r="A322" s="32"/>
      <c r="B322" s="32"/>
      <c r="C322" s="410">
        <f t="shared" si="57"/>
        <v>301</v>
      </c>
      <c r="D322" s="424"/>
      <c r="E322" s="424"/>
      <c r="F322" s="424"/>
      <c r="G322" s="410"/>
      <c r="H322" s="410"/>
      <c r="I322" s="413" t="str">
        <f t="shared" si="41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42"/>
        <v>-</v>
      </c>
      <c r="M322" s="425"/>
      <c r="N322" s="425"/>
      <c r="O322" s="160" t="str">
        <f t="shared" si="43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44"/>
        <v>OK</v>
      </c>
      <c r="AI322" s="22">
        <f t="shared" si="45"/>
        <v>0</v>
      </c>
      <c r="AJ322" s="22">
        <f t="shared" si="46"/>
        <v>0</v>
      </c>
      <c r="AK322" s="22">
        <f t="shared" si="47"/>
        <v>0</v>
      </c>
      <c r="AL322" s="22">
        <f t="shared" si="48"/>
        <v>0</v>
      </c>
      <c r="AM322" s="22">
        <f t="shared" si="49"/>
        <v>0</v>
      </c>
      <c r="AN322" s="22">
        <f t="shared" si="50"/>
        <v>0</v>
      </c>
      <c r="AO322" s="418" t="b">
        <f t="shared" si="51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52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53"/>
        <v>0</v>
      </c>
      <c r="AW322" s="67">
        <f t="shared" si="54"/>
        <v>0</v>
      </c>
      <c r="AX322" s="397">
        <f t="shared" si="55"/>
        <v>0</v>
      </c>
      <c r="AY322" s="32"/>
      <c r="AZ322" s="32"/>
      <c r="BA322" s="423" t="str">
        <f t="shared" si="56"/>
        <v xml:space="preserve"> </v>
      </c>
    </row>
    <row r="323" spans="1:53" s="339" customFormat="1" ht="15" x14ac:dyDescent="0.2">
      <c r="A323" s="32"/>
      <c r="B323" s="32"/>
      <c r="C323" s="410">
        <f t="shared" si="57"/>
        <v>302</v>
      </c>
      <c r="D323" s="424"/>
      <c r="E323" s="424"/>
      <c r="F323" s="424"/>
      <c r="G323" s="410"/>
      <c r="H323" s="410"/>
      <c r="I323" s="413" t="str">
        <f t="shared" si="41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42"/>
        <v>-</v>
      </c>
      <c r="M323" s="425"/>
      <c r="N323" s="425"/>
      <c r="O323" s="160" t="str">
        <f t="shared" si="43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44"/>
        <v>OK</v>
      </c>
      <c r="AI323" s="22">
        <f t="shared" si="45"/>
        <v>0</v>
      </c>
      <c r="AJ323" s="22">
        <f t="shared" si="46"/>
        <v>0</v>
      </c>
      <c r="AK323" s="22">
        <f t="shared" si="47"/>
        <v>0</v>
      </c>
      <c r="AL323" s="22">
        <f t="shared" si="48"/>
        <v>0</v>
      </c>
      <c r="AM323" s="22">
        <f t="shared" si="49"/>
        <v>0</v>
      </c>
      <c r="AN323" s="22">
        <f t="shared" si="50"/>
        <v>0</v>
      </c>
      <c r="AO323" s="418" t="b">
        <f t="shared" si="51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52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53"/>
        <v>0</v>
      </c>
      <c r="AW323" s="67">
        <f t="shared" si="54"/>
        <v>0</v>
      </c>
      <c r="AX323" s="397">
        <f t="shared" si="55"/>
        <v>0</v>
      </c>
      <c r="AY323" s="32"/>
      <c r="AZ323" s="32"/>
      <c r="BA323" s="423" t="str">
        <f t="shared" si="56"/>
        <v xml:space="preserve"> </v>
      </c>
    </row>
    <row r="324" spans="1:53" s="339" customFormat="1" ht="15" x14ac:dyDescent="0.2">
      <c r="A324" s="32"/>
      <c r="B324" s="32"/>
      <c r="C324" s="410">
        <f t="shared" si="57"/>
        <v>303</v>
      </c>
      <c r="D324" s="424"/>
      <c r="E324" s="424"/>
      <c r="F324" s="424"/>
      <c r="G324" s="410"/>
      <c r="H324" s="410"/>
      <c r="I324" s="413" t="str">
        <f t="shared" si="41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42"/>
        <v>-</v>
      </c>
      <c r="M324" s="425"/>
      <c r="N324" s="425"/>
      <c r="O324" s="160" t="str">
        <f t="shared" si="43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44"/>
        <v>OK</v>
      </c>
      <c r="AI324" s="22">
        <f t="shared" si="45"/>
        <v>0</v>
      </c>
      <c r="AJ324" s="22">
        <f t="shared" si="46"/>
        <v>0</v>
      </c>
      <c r="AK324" s="22">
        <f t="shared" si="47"/>
        <v>0</v>
      </c>
      <c r="AL324" s="22">
        <f t="shared" si="48"/>
        <v>0</v>
      </c>
      <c r="AM324" s="22">
        <f t="shared" si="49"/>
        <v>0</v>
      </c>
      <c r="AN324" s="22">
        <f t="shared" si="50"/>
        <v>0</v>
      </c>
      <c r="AO324" s="418" t="b">
        <f t="shared" si="51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52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53"/>
        <v>0</v>
      </c>
      <c r="AW324" s="67">
        <f t="shared" si="54"/>
        <v>0</v>
      </c>
      <c r="AX324" s="397">
        <f t="shared" si="55"/>
        <v>0</v>
      </c>
      <c r="AY324" s="32"/>
      <c r="AZ324" s="32"/>
      <c r="BA324" s="423" t="str">
        <f t="shared" si="56"/>
        <v xml:space="preserve"> </v>
      </c>
    </row>
    <row r="325" spans="1:53" s="339" customFormat="1" ht="15" x14ac:dyDescent="0.2">
      <c r="A325" s="32"/>
      <c r="B325" s="32"/>
      <c r="C325" s="410">
        <f t="shared" si="57"/>
        <v>304</v>
      </c>
      <c r="D325" s="424"/>
      <c r="E325" s="424"/>
      <c r="F325" s="424"/>
      <c r="G325" s="410"/>
      <c r="H325" s="410"/>
      <c r="I325" s="413" t="str">
        <f t="shared" si="41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42"/>
        <v>-</v>
      </c>
      <c r="M325" s="425"/>
      <c r="N325" s="425"/>
      <c r="O325" s="160" t="str">
        <f t="shared" si="43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44"/>
        <v>OK</v>
      </c>
      <c r="AI325" s="22">
        <f t="shared" si="45"/>
        <v>0</v>
      </c>
      <c r="AJ325" s="22">
        <f t="shared" si="46"/>
        <v>0</v>
      </c>
      <c r="AK325" s="22">
        <f t="shared" si="47"/>
        <v>0</v>
      </c>
      <c r="AL325" s="22">
        <f t="shared" si="48"/>
        <v>0</v>
      </c>
      <c r="AM325" s="22">
        <f t="shared" si="49"/>
        <v>0</v>
      </c>
      <c r="AN325" s="22">
        <f t="shared" si="50"/>
        <v>0</v>
      </c>
      <c r="AO325" s="418" t="b">
        <f t="shared" si="51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52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53"/>
        <v>0</v>
      </c>
      <c r="AW325" s="67">
        <f t="shared" si="54"/>
        <v>0</v>
      </c>
      <c r="AX325" s="397">
        <f t="shared" si="55"/>
        <v>0</v>
      </c>
      <c r="AY325" s="32"/>
      <c r="AZ325" s="32"/>
      <c r="BA325" s="423" t="str">
        <f t="shared" si="56"/>
        <v xml:space="preserve"> </v>
      </c>
    </row>
    <row r="326" spans="1:53" s="339" customFormat="1" ht="15" x14ac:dyDescent="0.2">
      <c r="A326" s="32"/>
      <c r="B326" s="32"/>
      <c r="C326" s="410">
        <f t="shared" si="57"/>
        <v>305</v>
      </c>
      <c r="D326" s="424"/>
      <c r="E326" s="424"/>
      <c r="F326" s="424"/>
      <c r="G326" s="410"/>
      <c r="H326" s="410"/>
      <c r="I326" s="413" t="str">
        <f t="shared" si="41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42"/>
        <v>-</v>
      </c>
      <c r="M326" s="425"/>
      <c r="N326" s="425"/>
      <c r="O326" s="160" t="str">
        <f t="shared" si="43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44"/>
        <v>OK</v>
      </c>
      <c r="AI326" s="22">
        <f t="shared" si="45"/>
        <v>0</v>
      </c>
      <c r="AJ326" s="22">
        <f t="shared" si="46"/>
        <v>0</v>
      </c>
      <c r="AK326" s="22">
        <f t="shared" si="47"/>
        <v>0</v>
      </c>
      <c r="AL326" s="22">
        <f t="shared" si="48"/>
        <v>0</v>
      </c>
      <c r="AM326" s="22">
        <f t="shared" si="49"/>
        <v>0</v>
      </c>
      <c r="AN326" s="22">
        <f t="shared" si="50"/>
        <v>0</v>
      </c>
      <c r="AO326" s="418" t="b">
        <f t="shared" si="51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52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53"/>
        <v>0</v>
      </c>
      <c r="AW326" s="67">
        <f t="shared" si="54"/>
        <v>0</v>
      </c>
      <c r="AX326" s="397">
        <f t="shared" si="55"/>
        <v>0</v>
      </c>
      <c r="AY326" s="32"/>
      <c r="AZ326" s="32"/>
      <c r="BA326" s="423" t="str">
        <f t="shared" si="56"/>
        <v xml:space="preserve"> </v>
      </c>
    </row>
    <row r="327" spans="1:53" s="339" customFormat="1" ht="15" x14ac:dyDescent="0.2">
      <c r="A327" s="32"/>
      <c r="B327" s="32"/>
      <c r="C327" s="410">
        <f t="shared" si="57"/>
        <v>306</v>
      </c>
      <c r="D327" s="424"/>
      <c r="E327" s="424"/>
      <c r="F327" s="424"/>
      <c r="G327" s="410"/>
      <c r="H327" s="410"/>
      <c r="I327" s="413" t="str">
        <f t="shared" si="41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42"/>
        <v>-</v>
      </c>
      <c r="M327" s="425"/>
      <c r="N327" s="425"/>
      <c r="O327" s="160" t="str">
        <f t="shared" si="43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44"/>
        <v>OK</v>
      </c>
      <c r="AI327" s="22">
        <f t="shared" si="45"/>
        <v>0</v>
      </c>
      <c r="AJ327" s="22">
        <f t="shared" si="46"/>
        <v>0</v>
      </c>
      <c r="AK327" s="22">
        <f t="shared" si="47"/>
        <v>0</v>
      </c>
      <c r="AL327" s="22">
        <f t="shared" si="48"/>
        <v>0</v>
      </c>
      <c r="AM327" s="22">
        <f t="shared" si="49"/>
        <v>0</v>
      </c>
      <c r="AN327" s="22">
        <f t="shared" si="50"/>
        <v>0</v>
      </c>
      <c r="AO327" s="418" t="b">
        <f t="shared" si="51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52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53"/>
        <v>0</v>
      </c>
      <c r="AW327" s="67">
        <f t="shared" si="54"/>
        <v>0</v>
      </c>
      <c r="AX327" s="397">
        <f t="shared" si="55"/>
        <v>0</v>
      </c>
      <c r="AY327" s="32"/>
      <c r="AZ327" s="32"/>
      <c r="BA327" s="423" t="str">
        <f t="shared" si="56"/>
        <v xml:space="preserve"> </v>
      </c>
    </row>
    <row r="328" spans="1:53" s="339" customFormat="1" ht="15" x14ac:dyDescent="0.2">
      <c r="A328" s="32"/>
      <c r="B328" s="32"/>
      <c r="C328" s="410">
        <f t="shared" si="57"/>
        <v>307</v>
      </c>
      <c r="D328" s="424"/>
      <c r="E328" s="424"/>
      <c r="F328" s="424"/>
      <c r="G328" s="410"/>
      <c r="H328" s="410"/>
      <c r="I328" s="413" t="str">
        <f t="shared" si="41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42"/>
        <v>-</v>
      </c>
      <c r="M328" s="425"/>
      <c r="N328" s="425"/>
      <c r="O328" s="160" t="str">
        <f t="shared" si="43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44"/>
        <v>OK</v>
      </c>
      <c r="AI328" s="22">
        <f t="shared" si="45"/>
        <v>0</v>
      </c>
      <c r="AJ328" s="22">
        <f t="shared" si="46"/>
        <v>0</v>
      </c>
      <c r="AK328" s="22">
        <f t="shared" si="47"/>
        <v>0</v>
      </c>
      <c r="AL328" s="22">
        <f t="shared" si="48"/>
        <v>0</v>
      </c>
      <c r="AM328" s="22">
        <f t="shared" si="49"/>
        <v>0</v>
      </c>
      <c r="AN328" s="22">
        <f t="shared" si="50"/>
        <v>0</v>
      </c>
      <c r="AO328" s="418" t="b">
        <f t="shared" si="51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52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53"/>
        <v>0</v>
      </c>
      <c r="AW328" s="67">
        <f t="shared" si="54"/>
        <v>0</v>
      </c>
      <c r="AX328" s="397">
        <f t="shared" si="55"/>
        <v>0</v>
      </c>
      <c r="AY328" s="32"/>
      <c r="AZ328" s="32"/>
      <c r="BA328" s="423" t="str">
        <f t="shared" si="56"/>
        <v xml:space="preserve"> </v>
      </c>
    </row>
    <row r="329" spans="1:53" s="339" customFormat="1" ht="15" x14ac:dyDescent="0.2">
      <c r="A329" s="32"/>
      <c r="B329" s="32"/>
      <c r="C329" s="410">
        <f t="shared" si="57"/>
        <v>308</v>
      </c>
      <c r="D329" s="424"/>
      <c r="E329" s="424"/>
      <c r="F329" s="424"/>
      <c r="G329" s="410"/>
      <c r="H329" s="410"/>
      <c r="I329" s="413" t="str">
        <f t="shared" si="41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42"/>
        <v>-</v>
      </c>
      <c r="M329" s="425"/>
      <c r="N329" s="425"/>
      <c r="O329" s="160" t="str">
        <f t="shared" si="43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44"/>
        <v>OK</v>
      </c>
      <c r="AI329" s="22">
        <f t="shared" si="45"/>
        <v>0</v>
      </c>
      <c r="AJ329" s="22">
        <f t="shared" si="46"/>
        <v>0</v>
      </c>
      <c r="AK329" s="22">
        <f t="shared" si="47"/>
        <v>0</v>
      </c>
      <c r="AL329" s="22">
        <f t="shared" si="48"/>
        <v>0</v>
      </c>
      <c r="AM329" s="22">
        <f t="shared" si="49"/>
        <v>0</v>
      </c>
      <c r="AN329" s="22">
        <f t="shared" si="50"/>
        <v>0</v>
      </c>
      <c r="AO329" s="418" t="b">
        <f t="shared" si="51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52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53"/>
        <v>0</v>
      </c>
      <c r="AW329" s="67">
        <f t="shared" si="54"/>
        <v>0</v>
      </c>
      <c r="AX329" s="397">
        <f t="shared" si="55"/>
        <v>0</v>
      </c>
      <c r="AY329" s="32"/>
      <c r="AZ329" s="32"/>
      <c r="BA329" s="423" t="str">
        <f t="shared" si="56"/>
        <v xml:space="preserve"> </v>
      </c>
    </row>
    <row r="330" spans="1:53" s="339" customFormat="1" ht="15" x14ac:dyDescent="0.2">
      <c r="A330" s="32"/>
      <c r="B330" s="32"/>
      <c r="C330" s="410">
        <f t="shared" si="57"/>
        <v>309</v>
      </c>
      <c r="D330" s="424"/>
      <c r="E330" s="424"/>
      <c r="F330" s="424"/>
      <c r="G330" s="410"/>
      <c r="H330" s="410"/>
      <c r="I330" s="413" t="str">
        <f t="shared" si="41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42"/>
        <v>-</v>
      </c>
      <c r="M330" s="425"/>
      <c r="N330" s="425"/>
      <c r="O330" s="160" t="str">
        <f t="shared" si="43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44"/>
        <v>OK</v>
      </c>
      <c r="AI330" s="22">
        <f t="shared" si="45"/>
        <v>0</v>
      </c>
      <c r="AJ330" s="22">
        <f t="shared" si="46"/>
        <v>0</v>
      </c>
      <c r="AK330" s="22">
        <f t="shared" si="47"/>
        <v>0</v>
      </c>
      <c r="AL330" s="22">
        <f t="shared" si="48"/>
        <v>0</v>
      </c>
      <c r="AM330" s="22">
        <f t="shared" si="49"/>
        <v>0</v>
      </c>
      <c r="AN330" s="22">
        <f t="shared" si="50"/>
        <v>0</v>
      </c>
      <c r="AO330" s="418" t="b">
        <f t="shared" si="51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52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53"/>
        <v>0</v>
      </c>
      <c r="AW330" s="67">
        <f t="shared" si="54"/>
        <v>0</v>
      </c>
      <c r="AX330" s="397">
        <f t="shared" si="55"/>
        <v>0</v>
      </c>
      <c r="AY330" s="32"/>
      <c r="AZ330" s="32"/>
      <c r="BA330" s="423" t="str">
        <f t="shared" si="56"/>
        <v xml:space="preserve"> </v>
      </c>
    </row>
    <row r="331" spans="1:53" s="339" customFormat="1" ht="15" x14ac:dyDescent="0.2">
      <c r="A331" s="32"/>
      <c r="B331" s="32"/>
      <c r="C331" s="410">
        <f t="shared" si="57"/>
        <v>310</v>
      </c>
      <c r="D331" s="424"/>
      <c r="E331" s="424"/>
      <c r="F331" s="424"/>
      <c r="G331" s="410"/>
      <c r="H331" s="410"/>
      <c r="I331" s="413" t="str">
        <f t="shared" si="41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42"/>
        <v>-</v>
      </c>
      <c r="M331" s="425"/>
      <c r="N331" s="425"/>
      <c r="O331" s="160" t="str">
        <f t="shared" si="43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44"/>
        <v>OK</v>
      </c>
      <c r="AI331" s="22">
        <f t="shared" si="45"/>
        <v>0</v>
      </c>
      <c r="AJ331" s="22">
        <f t="shared" si="46"/>
        <v>0</v>
      </c>
      <c r="AK331" s="22">
        <f t="shared" si="47"/>
        <v>0</v>
      </c>
      <c r="AL331" s="22">
        <f t="shared" si="48"/>
        <v>0</v>
      </c>
      <c r="AM331" s="22">
        <f t="shared" si="49"/>
        <v>0</v>
      </c>
      <c r="AN331" s="22">
        <f t="shared" si="50"/>
        <v>0</v>
      </c>
      <c r="AO331" s="418" t="b">
        <f t="shared" si="51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52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53"/>
        <v>0</v>
      </c>
      <c r="AW331" s="67">
        <f t="shared" si="54"/>
        <v>0</v>
      </c>
      <c r="AX331" s="397">
        <f t="shared" si="55"/>
        <v>0</v>
      </c>
      <c r="AY331" s="32"/>
      <c r="AZ331" s="32"/>
      <c r="BA331" s="423" t="str">
        <f t="shared" si="56"/>
        <v xml:space="preserve"> </v>
      </c>
    </row>
    <row r="332" spans="1:53" s="339" customFormat="1" ht="15" x14ac:dyDescent="0.2">
      <c r="A332" s="32"/>
      <c r="B332" s="32"/>
      <c r="C332" s="410">
        <f t="shared" si="57"/>
        <v>311</v>
      </c>
      <c r="D332" s="424"/>
      <c r="E332" s="424"/>
      <c r="F332" s="424"/>
      <c r="G332" s="410"/>
      <c r="H332" s="410"/>
      <c r="I332" s="413" t="str">
        <f t="shared" si="41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42"/>
        <v>-</v>
      </c>
      <c r="M332" s="425"/>
      <c r="N332" s="425"/>
      <c r="O332" s="160" t="str">
        <f t="shared" si="43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44"/>
        <v>OK</v>
      </c>
      <c r="AI332" s="22">
        <f t="shared" si="45"/>
        <v>0</v>
      </c>
      <c r="AJ332" s="22">
        <f t="shared" si="46"/>
        <v>0</v>
      </c>
      <c r="AK332" s="22">
        <f t="shared" si="47"/>
        <v>0</v>
      </c>
      <c r="AL332" s="22">
        <f t="shared" si="48"/>
        <v>0</v>
      </c>
      <c r="AM332" s="22">
        <f t="shared" si="49"/>
        <v>0</v>
      </c>
      <c r="AN332" s="22">
        <f t="shared" si="50"/>
        <v>0</v>
      </c>
      <c r="AO332" s="418" t="b">
        <f t="shared" si="51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52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53"/>
        <v>0</v>
      </c>
      <c r="AW332" s="67">
        <f t="shared" si="54"/>
        <v>0</v>
      </c>
      <c r="AX332" s="397">
        <f t="shared" si="55"/>
        <v>0</v>
      </c>
      <c r="AY332" s="32"/>
      <c r="AZ332" s="32"/>
      <c r="BA332" s="423" t="str">
        <f t="shared" si="56"/>
        <v xml:space="preserve"> </v>
      </c>
    </row>
    <row r="333" spans="1:53" s="339" customFormat="1" ht="15" x14ac:dyDescent="0.2">
      <c r="A333" s="32"/>
      <c r="B333" s="32"/>
      <c r="C333" s="410">
        <f t="shared" si="57"/>
        <v>312</v>
      </c>
      <c r="D333" s="424"/>
      <c r="E333" s="424"/>
      <c r="F333" s="424"/>
      <c r="G333" s="410"/>
      <c r="H333" s="410"/>
      <c r="I333" s="413" t="str">
        <f t="shared" si="41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42"/>
        <v>-</v>
      </c>
      <c r="M333" s="425"/>
      <c r="N333" s="425"/>
      <c r="O333" s="160" t="str">
        <f t="shared" si="43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44"/>
        <v>OK</v>
      </c>
      <c r="AI333" s="22">
        <f t="shared" si="45"/>
        <v>0</v>
      </c>
      <c r="AJ333" s="22">
        <f t="shared" si="46"/>
        <v>0</v>
      </c>
      <c r="AK333" s="22">
        <f t="shared" si="47"/>
        <v>0</v>
      </c>
      <c r="AL333" s="22">
        <f t="shared" si="48"/>
        <v>0</v>
      </c>
      <c r="AM333" s="22">
        <f t="shared" si="49"/>
        <v>0</v>
      </c>
      <c r="AN333" s="22">
        <f t="shared" si="50"/>
        <v>0</v>
      </c>
      <c r="AO333" s="418" t="b">
        <f t="shared" si="51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52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53"/>
        <v>0</v>
      </c>
      <c r="AW333" s="67">
        <f t="shared" si="54"/>
        <v>0</v>
      </c>
      <c r="AX333" s="397">
        <f t="shared" si="55"/>
        <v>0</v>
      </c>
      <c r="AY333" s="32"/>
      <c r="AZ333" s="32"/>
      <c r="BA333" s="423" t="str">
        <f t="shared" si="56"/>
        <v xml:space="preserve"> </v>
      </c>
    </row>
    <row r="334" spans="1:53" s="339" customFormat="1" ht="15" x14ac:dyDescent="0.2">
      <c r="A334" s="32"/>
      <c r="B334" s="32"/>
      <c r="C334" s="410">
        <f t="shared" si="57"/>
        <v>313</v>
      </c>
      <c r="D334" s="424"/>
      <c r="E334" s="424"/>
      <c r="F334" s="424"/>
      <c r="G334" s="410"/>
      <c r="H334" s="410"/>
      <c r="I334" s="413" t="str">
        <f t="shared" si="41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42"/>
        <v>-</v>
      </c>
      <c r="M334" s="425"/>
      <c r="N334" s="425"/>
      <c r="O334" s="160" t="str">
        <f t="shared" si="43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44"/>
        <v>OK</v>
      </c>
      <c r="AI334" s="22">
        <f t="shared" si="45"/>
        <v>0</v>
      </c>
      <c r="AJ334" s="22">
        <f t="shared" si="46"/>
        <v>0</v>
      </c>
      <c r="AK334" s="22">
        <f t="shared" si="47"/>
        <v>0</v>
      </c>
      <c r="AL334" s="22">
        <f t="shared" si="48"/>
        <v>0</v>
      </c>
      <c r="AM334" s="22">
        <f t="shared" si="49"/>
        <v>0</v>
      </c>
      <c r="AN334" s="22">
        <f t="shared" si="50"/>
        <v>0</v>
      </c>
      <c r="AO334" s="418" t="b">
        <f t="shared" si="51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52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53"/>
        <v>0</v>
      </c>
      <c r="AW334" s="67">
        <f t="shared" si="54"/>
        <v>0</v>
      </c>
      <c r="AX334" s="397">
        <f t="shared" si="55"/>
        <v>0</v>
      </c>
      <c r="AY334" s="32"/>
      <c r="AZ334" s="32"/>
      <c r="BA334" s="423" t="str">
        <f t="shared" si="56"/>
        <v xml:space="preserve"> </v>
      </c>
    </row>
    <row r="335" spans="1:53" s="339" customFormat="1" ht="15" x14ac:dyDescent="0.2">
      <c r="A335" s="32"/>
      <c r="B335" s="32"/>
      <c r="C335" s="410">
        <f t="shared" si="57"/>
        <v>314</v>
      </c>
      <c r="D335" s="424"/>
      <c r="E335" s="424"/>
      <c r="F335" s="424"/>
      <c r="G335" s="410"/>
      <c r="H335" s="410"/>
      <c r="I335" s="413" t="str">
        <f t="shared" si="41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42"/>
        <v>-</v>
      </c>
      <c r="M335" s="425"/>
      <c r="N335" s="425"/>
      <c r="O335" s="160" t="str">
        <f t="shared" si="43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44"/>
        <v>OK</v>
      </c>
      <c r="AI335" s="22">
        <f t="shared" si="45"/>
        <v>0</v>
      </c>
      <c r="AJ335" s="22">
        <f t="shared" si="46"/>
        <v>0</v>
      </c>
      <c r="AK335" s="22">
        <f t="shared" si="47"/>
        <v>0</v>
      </c>
      <c r="AL335" s="22">
        <f t="shared" si="48"/>
        <v>0</v>
      </c>
      <c r="AM335" s="22">
        <f t="shared" si="49"/>
        <v>0</v>
      </c>
      <c r="AN335" s="22">
        <f t="shared" si="50"/>
        <v>0</v>
      </c>
      <c r="AO335" s="418" t="b">
        <f t="shared" si="51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52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53"/>
        <v>0</v>
      </c>
      <c r="AW335" s="67">
        <f t="shared" si="54"/>
        <v>0</v>
      </c>
      <c r="AX335" s="397">
        <f t="shared" si="55"/>
        <v>0</v>
      </c>
      <c r="AY335" s="32"/>
      <c r="AZ335" s="32"/>
      <c r="BA335" s="423" t="str">
        <f t="shared" si="56"/>
        <v xml:space="preserve"> </v>
      </c>
    </row>
    <row r="336" spans="1:53" s="339" customFormat="1" ht="15" x14ac:dyDescent="0.2">
      <c r="A336" s="32"/>
      <c r="B336" s="32"/>
      <c r="C336" s="410">
        <f t="shared" si="57"/>
        <v>315</v>
      </c>
      <c r="D336" s="424"/>
      <c r="E336" s="424"/>
      <c r="F336" s="424"/>
      <c r="G336" s="410"/>
      <c r="H336" s="410"/>
      <c r="I336" s="413" t="str">
        <f t="shared" si="41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42"/>
        <v>-</v>
      </c>
      <c r="M336" s="425"/>
      <c r="N336" s="425"/>
      <c r="O336" s="160" t="str">
        <f t="shared" si="43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44"/>
        <v>OK</v>
      </c>
      <c r="AI336" s="22">
        <f t="shared" si="45"/>
        <v>0</v>
      </c>
      <c r="AJ336" s="22">
        <f t="shared" si="46"/>
        <v>0</v>
      </c>
      <c r="AK336" s="22">
        <f t="shared" si="47"/>
        <v>0</v>
      </c>
      <c r="AL336" s="22">
        <f t="shared" si="48"/>
        <v>0</v>
      </c>
      <c r="AM336" s="22">
        <f t="shared" si="49"/>
        <v>0</v>
      </c>
      <c r="AN336" s="22">
        <f t="shared" si="50"/>
        <v>0</v>
      </c>
      <c r="AO336" s="418" t="b">
        <f t="shared" si="51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52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53"/>
        <v>0</v>
      </c>
      <c r="AW336" s="67">
        <f t="shared" si="54"/>
        <v>0</v>
      </c>
      <c r="AX336" s="397">
        <f t="shared" si="55"/>
        <v>0</v>
      </c>
      <c r="AY336" s="32"/>
      <c r="AZ336" s="32"/>
      <c r="BA336" s="423" t="str">
        <f t="shared" si="56"/>
        <v xml:space="preserve"> </v>
      </c>
    </row>
    <row r="337" spans="1:53" s="339" customFormat="1" ht="15" x14ac:dyDescent="0.2">
      <c r="A337" s="32"/>
      <c r="B337" s="32"/>
      <c r="C337" s="410">
        <f t="shared" si="57"/>
        <v>316</v>
      </c>
      <c r="D337" s="424"/>
      <c r="E337" s="424"/>
      <c r="F337" s="424"/>
      <c r="G337" s="410"/>
      <c r="H337" s="410"/>
      <c r="I337" s="413" t="str">
        <f t="shared" ref="I337:I351" si="58">IF(K337="s",A337*B337,"-")</f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ref="L337:L351" si="59">IF(K337="s",AT337,AP337)</f>
        <v>-</v>
      </c>
      <c r="M337" s="425"/>
      <c r="N337" s="425"/>
      <c r="O337" s="160" t="str">
        <f t="shared" ref="O337:O351" si="60">IF(K337="S",IF(D337&lt;E337,E337,D337),"-")</f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ref="AH337:AH351" si="61">IF(F337&gt;(A337*12),"error","OK")</f>
        <v>OK</v>
      </c>
      <c r="AI337" s="22">
        <f t="shared" ref="AI337:AI351" si="62">IF(O337="-",0,IF(O337&gt;7.999,1,0))</f>
        <v>0</v>
      </c>
      <c r="AJ337" s="22">
        <f t="shared" ref="AJ337:AJ351" si="63">IF(O337&lt;8,IF(O337&gt;3.999,1,0),0)</f>
        <v>0</v>
      </c>
      <c r="AK337" s="22">
        <f t="shared" ref="AK337:AK351" si="64">IF(O337&lt;4,IF(O337&gt;0,1,0),0)</f>
        <v>0</v>
      </c>
      <c r="AL337" s="22">
        <f t="shared" ref="AL337:AL351" si="65">IF(K337="S",1,0)</f>
        <v>0</v>
      </c>
      <c r="AM337" s="22">
        <f t="shared" ref="AM337:AM351" si="66">IF(K337="C",1,0)</f>
        <v>0</v>
      </c>
      <c r="AN337" s="22">
        <f t="shared" ref="AN337:AN351" si="67">IF(K337="c",F337/12,0)</f>
        <v>0</v>
      </c>
      <c r="AO337" s="418" t="b">
        <f t="shared" ref="AO337:AO351" si="68">IF(K337="s",IF(A337&gt;B337,A337,B337))</f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ref="AR337:AR351" si="69">IF(K337="s",J337,"-")</f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53"/>
        <v>0</v>
      </c>
      <c r="AW337" s="67">
        <f t="shared" si="54"/>
        <v>0</v>
      </c>
      <c r="AX337" s="397">
        <f t="shared" si="55"/>
        <v>0</v>
      </c>
      <c r="AY337" s="32"/>
      <c r="AZ337" s="32"/>
      <c r="BA337" s="423" t="str">
        <f t="shared" si="56"/>
        <v xml:space="preserve"> </v>
      </c>
    </row>
    <row r="338" spans="1:53" s="339" customFormat="1" ht="15" x14ac:dyDescent="0.2">
      <c r="A338" s="32"/>
      <c r="B338" s="32"/>
      <c r="C338" s="410">
        <f t="shared" si="57"/>
        <v>317</v>
      </c>
      <c r="D338" s="424"/>
      <c r="E338" s="424"/>
      <c r="F338" s="424"/>
      <c r="G338" s="410"/>
      <c r="H338" s="410"/>
      <c r="I338" s="413" t="str">
        <f t="shared" si="58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59"/>
        <v>-</v>
      </c>
      <c r="M338" s="425"/>
      <c r="N338" s="425"/>
      <c r="O338" s="160" t="str">
        <f t="shared" si="60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61"/>
        <v>OK</v>
      </c>
      <c r="AI338" s="22">
        <f t="shared" si="62"/>
        <v>0</v>
      </c>
      <c r="AJ338" s="22">
        <f t="shared" si="63"/>
        <v>0</v>
      </c>
      <c r="AK338" s="22">
        <f t="shared" si="64"/>
        <v>0</v>
      </c>
      <c r="AL338" s="22">
        <f t="shared" si="65"/>
        <v>0</v>
      </c>
      <c r="AM338" s="22">
        <f t="shared" si="66"/>
        <v>0</v>
      </c>
      <c r="AN338" s="22">
        <f t="shared" si="67"/>
        <v>0</v>
      </c>
      <c r="AO338" s="418" t="b">
        <f t="shared" si="68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69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ref="AV338:AV351" si="70">IF(AI338=1,AT338,0)</f>
        <v>0</v>
      </c>
      <c r="AW338" s="67">
        <f t="shared" ref="AW338:AW351" si="71">IF(AJ338=1,AT338,0)</f>
        <v>0</v>
      </c>
      <c r="AX338" s="397">
        <f t="shared" ref="AX338:AX351" si="72">IF(AK338=1,AT338,0)</f>
        <v>0</v>
      </c>
      <c r="AY338" s="32"/>
      <c r="AZ338" s="32"/>
      <c r="BA338" s="423" t="str">
        <f t="shared" ref="BA338:BA351" si="73">IF(BB338="s",(AV338+AW338)/16*AX338/12," ")</f>
        <v xml:space="preserve"> </v>
      </c>
    </row>
    <row r="339" spans="1:53" s="339" customFormat="1" ht="15" x14ac:dyDescent="0.2">
      <c r="A339" s="32"/>
      <c r="B339" s="32"/>
      <c r="C339" s="410">
        <f t="shared" si="57"/>
        <v>318</v>
      </c>
      <c r="D339" s="424"/>
      <c r="E339" s="424"/>
      <c r="F339" s="424"/>
      <c r="G339" s="410"/>
      <c r="H339" s="410"/>
      <c r="I339" s="413" t="str">
        <f t="shared" si="58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59"/>
        <v>-</v>
      </c>
      <c r="M339" s="425"/>
      <c r="N339" s="425"/>
      <c r="O339" s="160" t="str">
        <f t="shared" si="60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61"/>
        <v>OK</v>
      </c>
      <c r="AI339" s="22">
        <f t="shared" si="62"/>
        <v>0</v>
      </c>
      <c r="AJ339" s="22">
        <f t="shared" si="63"/>
        <v>0</v>
      </c>
      <c r="AK339" s="22">
        <f t="shared" si="64"/>
        <v>0</v>
      </c>
      <c r="AL339" s="22">
        <f t="shared" si="65"/>
        <v>0</v>
      </c>
      <c r="AM339" s="22">
        <f t="shared" si="66"/>
        <v>0</v>
      </c>
      <c r="AN339" s="22">
        <f t="shared" si="67"/>
        <v>0</v>
      </c>
      <c r="AO339" s="418" t="b">
        <f t="shared" si="68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69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70"/>
        <v>0</v>
      </c>
      <c r="AW339" s="67">
        <f t="shared" si="71"/>
        <v>0</v>
      </c>
      <c r="AX339" s="397">
        <f t="shared" si="72"/>
        <v>0</v>
      </c>
      <c r="AY339" s="32"/>
      <c r="AZ339" s="32"/>
      <c r="BA339" s="423" t="str">
        <f t="shared" si="73"/>
        <v xml:space="preserve"> </v>
      </c>
    </row>
    <row r="340" spans="1:53" s="339" customFormat="1" ht="15" x14ac:dyDescent="0.2">
      <c r="A340" s="32"/>
      <c r="B340" s="32"/>
      <c r="C340" s="410">
        <f t="shared" si="57"/>
        <v>319</v>
      </c>
      <c r="D340" s="424"/>
      <c r="E340" s="424"/>
      <c r="F340" s="424"/>
      <c r="G340" s="410"/>
      <c r="H340" s="410"/>
      <c r="I340" s="413" t="str">
        <f t="shared" si="58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59"/>
        <v>-</v>
      </c>
      <c r="M340" s="425"/>
      <c r="N340" s="425"/>
      <c r="O340" s="160" t="str">
        <f t="shared" si="60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61"/>
        <v>OK</v>
      </c>
      <c r="AI340" s="22">
        <f t="shared" si="62"/>
        <v>0</v>
      </c>
      <c r="AJ340" s="22">
        <f t="shared" si="63"/>
        <v>0</v>
      </c>
      <c r="AK340" s="22">
        <f t="shared" si="64"/>
        <v>0</v>
      </c>
      <c r="AL340" s="22">
        <f t="shared" si="65"/>
        <v>0</v>
      </c>
      <c r="AM340" s="22">
        <f t="shared" si="66"/>
        <v>0</v>
      </c>
      <c r="AN340" s="22">
        <f t="shared" si="67"/>
        <v>0</v>
      </c>
      <c r="AO340" s="418" t="b">
        <f t="shared" si="68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69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70"/>
        <v>0</v>
      </c>
      <c r="AW340" s="67">
        <f t="shared" si="71"/>
        <v>0</v>
      </c>
      <c r="AX340" s="397">
        <f t="shared" si="72"/>
        <v>0</v>
      </c>
      <c r="AY340" s="32"/>
      <c r="AZ340" s="32"/>
      <c r="BA340" s="423" t="str">
        <f t="shared" si="73"/>
        <v xml:space="preserve"> </v>
      </c>
    </row>
    <row r="341" spans="1:53" s="339" customFormat="1" ht="15" x14ac:dyDescent="0.2">
      <c r="A341" s="32"/>
      <c r="B341" s="32"/>
      <c r="C341" s="410">
        <f t="shared" si="57"/>
        <v>320</v>
      </c>
      <c r="D341" s="424"/>
      <c r="E341" s="424"/>
      <c r="F341" s="424"/>
      <c r="G341" s="410"/>
      <c r="H341" s="410"/>
      <c r="I341" s="413" t="str">
        <f t="shared" si="58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59"/>
        <v>-</v>
      </c>
      <c r="M341" s="425"/>
      <c r="N341" s="425"/>
      <c r="O341" s="160" t="str">
        <f t="shared" si="60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61"/>
        <v>OK</v>
      </c>
      <c r="AI341" s="22">
        <f t="shared" si="62"/>
        <v>0</v>
      </c>
      <c r="AJ341" s="22">
        <f t="shared" si="63"/>
        <v>0</v>
      </c>
      <c r="AK341" s="22">
        <f t="shared" si="64"/>
        <v>0</v>
      </c>
      <c r="AL341" s="22">
        <f t="shared" si="65"/>
        <v>0</v>
      </c>
      <c r="AM341" s="22">
        <f t="shared" si="66"/>
        <v>0</v>
      </c>
      <c r="AN341" s="22">
        <f t="shared" si="67"/>
        <v>0</v>
      </c>
      <c r="AO341" s="418" t="b">
        <f t="shared" si="68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69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70"/>
        <v>0</v>
      </c>
      <c r="AW341" s="67">
        <f t="shared" si="71"/>
        <v>0</v>
      </c>
      <c r="AX341" s="397">
        <f t="shared" si="72"/>
        <v>0</v>
      </c>
      <c r="AY341" s="32"/>
      <c r="AZ341" s="32"/>
      <c r="BA341" s="423" t="str">
        <f t="shared" si="73"/>
        <v xml:space="preserve"> </v>
      </c>
    </row>
    <row r="342" spans="1:53" s="339" customFormat="1" ht="15" x14ac:dyDescent="0.2">
      <c r="A342" s="32"/>
      <c r="B342" s="32"/>
      <c r="C342" s="410">
        <f t="shared" si="57"/>
        <v>321</v>
      </c>
      <c r="D342" s="424"/>
      <c r="E342" s="424"/>
      <c r="F342" s="424"/>
      <c r="G342" s="410"/>
      <c r="H342" s="410"/>
      <c r="I342" s="413" t="str">
        <f t="shared" si="58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59"/>
        <v>-</v>
      </c>
      <c r="M342" s="425"/>
      <c r="N342" s="425"/>
      <c r="O342" s="160" t="str">
        <f t="shared" si="60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61"/>
        <v>OK</v>
      </c>
      <c r="AI342" s="22">
        <f t="shared" si="62"/>
        <v>0</v>
      </c>
      <c r="AJ342" s="22">
        <f t="shared" si="63"/>
        <v>0</v>
      </c>
      <c r="AK342" s="22">
        <f t="shared" si="64"/>
        <v>0</v>
      </c>
      <c r="AL342" s="22">
        <f t="shared" si="65"/>
        <v>0</v>
      </c>
      <c r="AM342" s="22">
        <f t="shared" si="66"/>
        <v>0</v>
      </c>
      <c r="AN342" s="22">
        <f t="shared" si="67"/>
        <v>0</v>
      </c>
      <c r="AO342" s="418" t="b">
        <f t="shared" si="68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69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70"/>
        <v>0</v>
      </c>
      <c r="AW342" s="67">
        <f t="shared" si="71"/>
        <v>0</v>
      </c>
      <c r="AX342" s="397">
        <f t="shared" si="72"/>
        <v>0</v>
      </c>
      <c r="AY342" s="32"/>
      <c r="AZ342" s="32"/>
      <c r="BA342" s="423" t="str">
        <f t="shared" si="73"/>
        <v xml:space="preserve"> </v>
      </c>
    </row>
    <row r="343" spans="1:53" s="339" customFormat="1" ht="15" x14ac:dyDescent="0.2">
      <c r="A343" s="32"/>
      <c r="B343" s="32"/>
      <c r="C343" s="410">
        <f t="shared" si="57"/>
        <v>322</v>
      </c>
      <c r="D343" s="424"/>
      <c r="E343" s="424"/>
      <c r="F343" s="424"/>
      <c r="G343" s="410"/>
      <c r="H343" s="410"/>
      <c r="I343" s="413" t="str">
        <f t="shared" si="58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59"/>
        <v>-</v>
      </c>
      <c r="M343" s="425"/>
      <c r="N343" s="425"/>
      <c r="O343" s="160" t="str">
        <f t="shared" si="60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61"/>
        <v>OK</v>
      </c>
      <c r="AI343" s="22">
        <f t="shared" si="62"/>
        <v>0</v>
      </c>
      <c r="AJ343" s="22">
        <f t="shared" si="63"/>
        <v>0</v>
      </c>
      <c r="AK343" s="22">
        <f t="shared" si="64"/>
        <v>0</v>
      </c>
      <c r="AL343" s="22">
        <f t="shared" si="65"/>
        <v>0</v>
      </c>
      <c r="AM343" s="22">
        <f t="shared" si="66"/>
        <v>0</v>
      </c>
      <c r="AN343" s="22">
        <f t="shared" si="67"/>
        <v>0</v>
      </c>
      <c r="AO343" s="418" t="b">
        <f t="shared" si="68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69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70"/>
        <v>0</v>
      </c>
      <c r="AW343" s="67">
        <f t="shared" si="71"/>
        <v>0</v>
      </c>
      <c r="AX343" s="397">
        <f t="shared" si="72"/>
        <v>0</v>
      </c>
      <c r="AY343" s="32"/>
      <c r="AZ343" s="32"/>
      <c r="BA343" s="423" t="str">
        <f t="shared" si="73"/>
        <v xml:space="preserve"> </v>
      </c>
    </row>
    <row r="344" spans="1:53" s="339" customFormat="1" ht="15" x14ac:dyDescent="0.2">
      <c r="A344" s="32"/>
      <c r="B344" s="32"/>
      <c r="C344" s="410">
        <f t="shared" ref="C344:C351" si="74">C343+1</f>
        <v>323</v>
      </c>
      <c r="D344" s="424"/>
      <c r="E344" s="424"/>
      <c r="F344" s="424"/>
      <c r="G344" s="410"/>
      <c r="H344" s="410"/>
      <c r="I344" s="413" t="str">
        <f t="shared" si="58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59"/>
        <v>-</v>
      </c>
      <c r="M344" s="425"/>
      <c r="N344" s="425"/>
      <c r="O344" s="160" t="str">
        <f t="shared" si="60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61"/>
        <v>OK</v>
      </c>
      <c r="AI344" s="22">
        <f t="shared" si="62"/>
        <v>0</v>
      </c>
      <c r="AJ344" s="22">
        <f t="shared" si="63"/>
        <v>0</v>
      </c>
      <c r="AK344" s="22">
        <f t="shared" si="64"/>
        <v>0</v>
      </c>
      <c r="AL344" s="22">
        <f t="shared" si="65"/>
        <v>0</v>
      </c>
      <c r="AM344" s="22">
        <f t="shared" si="66"/>
        <v>0</v>
      </c>
      <c r="AN344" s="22">
        <f t="shared" si="67"/>
        <v>0</v>
      </c>
      <c r="AO344" s="418" t="b">
        <f t="shared" si="68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69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70"/>
        <v>0</v>
      </c>
      <c r="AW344" s="67">
        <f t="shared" si="71"/>
        <v>0</v>
      </c>
      <c r="AX344" s="397">
        <f t="shared" si="72"/>
        <v>0</v>
      </c>
      <c r="AY344" s="32"/>
      <c r="AZ344" s="32"/>
      <c r="BA344" s="423" t="str">
        <f t="shared" si="73"/>
        <v xml:space="preserve"> </v>
      </c>
    </row>
    <row r="345" spans="1:53" s="339" customFormat="1" ht="15" x14ac:dyDescent="0.2">
      <c r="A345" s="32"/>
      <c r="B345" s="32"/>
      <c r="C345" s="410">
        <f t="shared" si="74"/>
        <v>324</v>
      </c>
      <c r="D345" s="424"/>
      <c r="E345" s="424"/>
      <c r="F345" s="424"/>
      <c r="G345" s="410"/>
      <c r="H345" s="410"/>
      <c r="I345" s="413" t="str">
        <f t="shared" si="58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59"/>
        <v>-</v>
      </c>
      <c r="M345" s="425"/>
      <c r="N345" s="425"/>
      <c r="O345" s="160" t="str">
        <f t="shared" si="60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61"/>
        <v>OK</v>
      </c>
      <c r="AI345" s="22">
        <f t="shared" si="62"/>
        <v>0</v>
      </c>
      <c r="AJ345" s="22">
        <f t="shared" si="63"/>
        <v>0</v>
      </c>
      <c r="AK345" s="22">
        <f t="shared" si="64"/>
        <v>0</v>
      </c>
      <c r="AL345" s="22">
        <f t="shared" si="65"/>
        <v>0</v>
      </c>
      <c r="AM345" s="22">
        <f t="shared" si="66"/>
        <v>0</v>
      </c>
      <c r="AN345" s="22">
        <f t="shared" si="67"/>
        <v>0</v>
      </c>
      <c r="AO345" s="418" t="b">
        <f t="shared" si="68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69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70"/>
        <v>0</v>
      </c>
      <c r="AW345" s="67">
        <f t="shared" si="71"/>
        <v>0</v>
      </c>
      <c r="AX345" s="397">
        <f t="shared" si="72"/>
        <v>0</v>
      </c>
      <c r="AY345" s="32"/>
      <c r="AZ345" s="32"/>
      <c r="BA345" s="423" t="str">
        <f t="shared" si="73"/>
        <v xml:space="preserve"> </v>
      </c>
    </row>
    <row r="346" spans="1:53" s="339" customFormat="1" ht="15" x14ac:dyDescent="0.2">
      <c r="A346" s="32"/>
      <c r="B346" s="32"/>
      <c r="C346" s="410">
        <f t="shared" si="74"/>
        <v>325</v>
      </c>
      <c r="D346" s="424"/>
      <c r="E346" s="424"/>
      <c r="F346" s="424"/>
      <c r="G346" s="410"/>
      <c r="H346" s="410"/>
      <c r="I346" s="413" t="str">
        <f t="shared" si="58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59"/>
        <v>-</v>
      </c>
      <c r="M346" s="425"/>
      <c r="N346" s="425"/>
      <c r="O346" s="160" t="str">
        <f t="shared" si="60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61"/>
        <v>OK</v>
      </c>
      <c r="AI346" s="22">
        <f t="shared" si="62"/>
        <v>0</v>
      </c>
      <c r="AJ346" s="22">
        <f t="shared" si="63"/>
        <v>0</v>
      </c>
      <c r="AK346" s="22">
        <f t="shared" si="64"/>
        <v>0</v>
      </c>
      <c r="AL346" s="22">
        <f t="shared" si="65"/>
        <v>0</v>
      </c>
      <c r="AM346" s="22">
        <f t="shared" si="66"/>
        <v>0</v>
      </c>
      <c r="AN346" s="22">
        <f t="shared" si="67"/>
        <v>0</v>
      </c>
      <c r="AO346" s="418" t="b">
        <f t="shared" si="68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69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70"/>
        <v>0</v>
      </c>
      <c r="AW346" s="67">
        <f t="shared" si="71"/>
        <v>0</v>
      </c>
      <c r="AX346" s="397">
        <f t="shared" si="72"/>
        <v>0</v>
      </c>
      <c r="AY346" s="32"/>
      <c r="AZ346" s="32"/>
      <c r="BA346" s="423" t="str">
        <f t="shared" si="73"/>
        <v xml:space="preserve"> </v>
      </c>
    </row>
    <row r="347" spans="1:53" s="339" customFormat="1" ht="15" x14ac:dyDescent="0.2">
      <c r="A347" s="32"/>
      <c r="B347" s="32"/>
      <c r="C347" s="410">
        <f t="shared" si="74"/>
        <v>326</v>
      </c>
      <c r="D347" s="424"/>
      <c r="E347" s="424"/>
      <c r="F347" s="424"/>
      <c r="G347" s="410"/>
      <c r="H347" s="410"/>
      <c r="I347" s="413" t="str">
        <f t="shared" si="58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59"/>
        <v>-</v>
      </c>
      <c r="M347" s="425"/>
      <c r="N347" s="425"/>
      <c r="O347" s="160" t="str">
        <f t="shared" si="60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61"/>
        <v>OK</v>
      </c>
      <c r="AI347" s="22">
        <f t="shared" si="62"/>
        <v>0</v>
      </c>
      <c r="AJ347" s="22">
        <f t="shared" si="63"/>
        <v>0</v>
      </c>
      <c r="AK347" s="22">
        <f t="shared" si="64"/>
        <v>0</v>
      </c>
      <c r="AL347" s="22">
        <f t="shared" si="65"/>
        <v>0</v>
      </c>
      <c r="AM347" s="22">
        <f t="shared" si="66"/>
        <v>0</v>
      </c>
      <c r="AN347" s="22">
        <f t="shared" si="67"/>
        <v>0</v>
      </c>
      <c r="AO347" s="418" t="b">
        <f t="shared" si="68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69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70"/>
        <v>0</v>
      </c>
      <c r="AW347" s="67">
        <f t="shared" si="71"/>
        <v>0</v>
      </c>
      <c r="AX347" s="397">
        <f t="shared" si="72"/>
        <v>0</v>
      </c>
      <c r="AY347" s="32"/>
      <c r="AZ347" s="32"/>
      <c r="BA347" s="423" t="str">
        <f t="shared" si="73"/>
        <v xml:space="preserve"> </v>
      </c>
    </row>
    <row r="348" spans="1:53" s="339" customFormat="1" ht="15" x14ac:dyDescent="0.2">
      <c r="A348" s="32"/>
      <c r="B348" s="32"/>
      <c r="C348" s="410">
        <f t="shared" si="74"/>
        <v>327</v>
      </c>
      <c r="D348" s="424"/>
      <c r="E348" s="424"/>
      <c r="F348" s="424"/>
      <c r="G348" s="410"/>
      <c r="H348" s="410"/>
      <c r="I348" s="413" t="str">
        <f t="shared" si="58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59"/>
        <v>-</v>
      </c>
      <c r="M348" s="425"/>
      <c r="N348" s="425"/>
      <c r="O348" s="160" t="str">
        <f t="shared" si="60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61"/>
        <v>OK</v>
      </c>
      <c r="AI348" s="22">
        <f t="shared" si="62"/>
        <v>0</v>
      </c>
      <c r="AJ348" s="22">
        <f t="shared" si="63"/>
        <v>0</v>
      </c>
      <c r="AK348" s="22">
        <f t="shared" si="64"/>
        <v>0</v>
      </c>
      <c r="AL348" s="22">
        <f t="shared" si="65"/>
        <v>0</v>
      </c>
      <c r="AM348" s="22">
        <f t="shared" si="66"/>
        <v>0</v>
      </c>
      <c r="AN348" s="22">
        <f t="shared" si="67"/>
        <v>0</v>
      </c>
      <c r="AO348" s="418" t="b">
        <f t="shared" si="68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69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70"/>
        <v>0</v>
      </c>
      <c r="AW348" s="67">
        <f t="shared" si="71"/>
        <v>0</v>
      </c>
      <c r="AX348" s="397">
        <f t="shared" si="72"/>
        <v>0</v>
      </c>
      <c r="AY348" s="32"/>
      <c r="AZ348" s="32"/>
      <c r="BA348" s="423" t="str">
        <f t="shared" si="73"/>
        <v xml:space="preserve"> </v>
      </c>
    </row>
    <row r="349" spans="1:53" s="339" customFormat="1" ht="15" x14ac:dyDescent="0.2">
      <c r="A349" s="32"/>
      <c r="B349" s="32"/>
      <c r="C349" s="410">
        <f t="shared" si="74"/>
        <v>328</v>
      </c>
      <c r="D349" s="424"/>
      <c r="E349" s="424"/>
      <c r="F349" s="424"/>
      <c r="G349" s="410"/>
      <c r="H349" s="410"/>
      <c r="I349" s="413" t="str">
        <f t="shared" si="58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59"/>
        <v>-</v>
      </c>
      <c r="M349" s="425"/>
      <c r="N349" s="425"/>
      <c r="O349" s="160" t="str">
        <f t="shared" si="60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61"/>
        <v>OK</v>
      </c>
      <c r="AI349" s="22">
        <f t="shared" si="62"/>
        <v>0</v>
      </c>
      <c r="AJ349" s="22">
        <f t="shared" si="63"/>
        <v>0</v>
      </c>
      <c r="AK349" s="22">
        <f t="shared" si="64"/>
        <v>0</v>
      </c>
      <c r="AL349" s="22">
        <f t="shared" si="65"/>
        <v>0</v>
      </c>
      <c r="AM349" s="22">
        <f t="shared" si="66"/>
        <v>0</v>
      </c>
      <c r="AN349" s="22">
        <f t="shared" si="67"/>
        <v>0</v>
      </c>
      <c r="AO349" s="418" t="b">
        <f t="shared" si="68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69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70"/>
        <v>0</v>
      </c>
      <c r="AW349" s="67">
        <f t="shared" si="71"/>
        <v>0</v>
      </c>
      <c r="AX349" s="397">
        <f t="shared" si="72"/>
        <v>0</v>
      </c>
      <c r="AY349" s="32"/>
      <c r="AZ349" s="32"/>
      <c r="BA349" s="423" t="str">
        <f t="shared" si="73"/>
        <v xml:space="preserve"> </v>
      </c>
    </row>
    <row r="350" spans="1:53" s="339" customFormat="1" ht="15" x14ac:dyDescent="0.2">
      <c r="A350" s="32"/>
      <c r="B350" s="32"/>
      <c r="C350" s="410">
        <f t="shared" si="74"/>
        <v>329</v>
      </c>
      <c r="D350" s="424"/>
      <c r="E350" s="424"/>
      <c r="F350" s="424"/>
      <c r="G350" s="410"/>
      <c r="H350" s="410"/>
      <c r="I350" s="413" t="str">
        <f t="shared" si="58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59"/>
        <v>-</v>
      </c>
      <c r="M350" s="425"/>
      <c r="N350" s="425"/>
      <c r="O350" s="160" t="str">
        <f t="shared" si="60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61"/>
        <v>OK</v>
      </c>
      <c r="AI350" s="22">
        <f t="shared" si="62"/>
        <v>0</v>
      </c>
      <c r="AJ350" s="22">
        <f t="shared" si="63"/>
        <v>0</v>
      </c>
      <c r="AK350" s="22">
        <f t="shared" si="64"/>
        <v>0</v>
      </c>
      <c r="AL350" s="22">
        <f t="shared" si="65"/>
        <v>0</v>
      </c>
      <c r="AM350" s="22">
        <f t="shared" si="66"/>
        <v>0</v>
      </c>
      <c r="AN350" s="22">
        <f t="shared" si="67"/>
        <v>0</v>
      </c>
      <c r="AO350" s="418" t="b">
        <f t="shared" si="68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69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70"/>
        <v>0</v>
      </c>
      <c r="AW350" s="67">
        <f t="shared" si="71"/>
        <v>0</v>
      </c>
      <c r="AX350" s="397">
        <f t="shared" si="72"/>
        <v>0</v>
      </c>
      <c r="AY350" s="32"/>
      <c r="AZ350" s="32"/>
      <c r="BA350" s="423" t="str">
        <f t="shared" si="73"/>
        <v xml:space="preserve"> </v>
      </c>
    </row>
    <row r="351" spans="1:53" s="339" customFormat="1" ht="15" x14ac:dyDescent="0.2">
      <c r="A351" s="32"/>
      <c r="B351" s="32"/>
      <c r="C351" s="410">
        <f t="shared" si="74"/>
        <v>330</v>
      </c>
      <c r="D351" s="424"/>
      <c r="E351" s="424"/>
      <c r="F351" s="424"/>
      <c r="G351" s="410"/>
      <c r="H351" s="410"/>
      <c r="I351" s="413" t="str">
        <f t="shared" si="58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59"/>
        <v>-</v>
      </c>
      <c r="M351" s="425"/>
      <c r="N351" s="425"/>
      <c r="O351" s="160" t="str">
        <f t="shared" si="60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61"/>
        <v>OK</v>
      </c>
      <c r="AI351" s="22">
        <f t="shared" si="62"/>
        <v>0</v>
      </c>
      <c r="AJ351" s="22">
        <f t="shared" si="63"/>
        <v>0</v>
      </c>
      <c r="AK351" s="22">
        <f t="shared" si="64"/>
        <v>0</v>
      </c>
      <c r="AL351" s="22">
        <f t="shared" si="65"/>
        <v>0</v>
      </c>
      <c r="AM351" s="22">
        <f t="shared" si="66"/>
        <v>0</v>
      </c>
      <c r="AN351" s="22">
        <f t="shared" si="67"/>
        <v>0</v>
      </c>
      <c r="AO351" s="418" t="b">
        <f t="shared" si="68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69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70"/>
        <v>0</v>
      </c>
      <c r="AW351" s="67">
        <f t="shared" si="71"/>
        <v>0</v>
      </c>
      <c r="AX351" s="397">
        <f t="shared" si="72"/>
        <v>0</v>
      </c>
      <c r="AY351" s="32"/>
      <c r="AZ351" s="32"/>
      <c r="BA351" s="423" t="str">
        <f t="shared" si="73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CDE4BC69-F507-4D56-8660-C857F6E147D2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24B5-7609-4C96-AB05-BCEFC1F126B6}">
  <dimension ref="A1:BA469"/>
  <sheetViews>
    <sheetView topLeftCell="D4" workbookViewId="0">
      <selection activeCell="P22" sqref="P22:AF351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SUM(AL22:AL1277)</f>
        <v>0</v>
      </c>
      <c r="G14" s="3"/>
      <c r="H14" s="3"/>
      <c r="I14" s="3" t="s">
        <v>170</v>
      </c>
      <c r="J14" s="386">
        <f>SUM(AM22:AM1203)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SUM(AO22:AO1203)</f>
        <v>0</v>
      </c>
      <c r="G15" s="3"/>
      <c r="H15" s="3"/>
      <c r="I15" s="3" t="s">
        <v>171</v>
      </c>
      <c r="J15" s="388">
        <f>SUM(AN22:AN1203)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SUM(AR22:AR1203)</f>
        <v>0</v>
      </c>
      <c r="G16" s="3"/>
      <c r="H16" s="3"/>
      <c r="I16" s="3" t="s">
        <v>173</v>
      </c>
      <c r="J16" s="390">
        <f>SUM(AP22:AP1203)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SUM(I22:I1203)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SUM(O22:O1203)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SUM(AT22:AT1203)</f>
        <v>0</v>
      </c>
      <c r="G19" s="3"/>
      <c r="H19" s="348"/>
      <c r="I19" s="3" t="s">
        <v>176</v>
      </c>
      <c r="J19" s="394">
        <f>SUM(L22:L1203)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:AA19" si="2">IF(U18=U20,"OK","ERR")</f>
        <v>OK</v>
      </c>
      <c r="V19" s="372" t="str">
        <f t="shared" si="2"/>
        <v>OK</v>
      </c>
      <c r="W19" s="372" t="str">
        <f t="shared" si="2"/>
        <v>OK</v>
      </c>
      <c r="X19" s="372" t="str">
        <f t="shared" si="2"/>
        <v>OK</v>
      </c>
      <c r="Y19" s="372" t="str">
        <f t="shared" si="2"/>
        <v>OK</v>
      </c>
      <c r="Z19" s="372" t="str">
        <f t="shared" si="2"/>
        <v>OK</v>
      </c>
      <c r="AA19" s="372" t="str">
        <f t="shared" si="2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3">SUM(P22:P1087)</f>
        <v>0</v>
      </c>
      <c r="Q20" s="392">
        <f t="shared" si="3"/>
        <v>0</v>
      </c>
      <c r="R20" s="392">
        <f t="shared" si="3"/>
        <v>0</v>
      </c>
      <c r="S20" s="392">
        <f t="shared" si="3"/>
        <v>0</v>
      </c>
      <c r="T20" s="392">
        <f t="shared" si="3"/>
        <v>0</v>
      </c>
      <c r="U20" s="392">
        <f t="shared" si="3"/>
        <v>0</v>
      </c>
      <c r="V20" s="392">
        <f t="shared" ref="V20:AF20" si="4">SUM(V22:V1210)</f>
        <v>0</v>
      </c>
      <c r="W20" s="392">
        <f t="shared" si="4"/>
        <v>0</v>
      </c>
      <c r="X20" s="392">
        <f t="shared" si="4"/>
        <v>0</v>
      </c>
      <c r="Y20" s="392">
        <f t="shared" si="4"/>
        <v>0</v>
      </c>
      <c r="Z20" s="392">
        <f t="shared" si="4"/>
        <v>0</v>
      </c>
      <c r="AA20" s="392">
        <f t="shared" si="4"/>
        <v>0</v>
      </c>
      <c r="AB20" s="392">
        <f t="shared" si="4"/>
        <v>0</v>
      </c>
      <c r="AC20" s="392">
        <f t="shared" si="4"/>
        <v>0</v>
      </c>
      <c r="AD20" s="392">
        <f t="shared" si="4"/>
        <v>0</v>
      </c>
      <c r="AE20" s="392">
        <f t="shared" si="4"/>
        <v>0</v>
      </c>
      <c r="AF20" s="392">
        <f t="shared" si="4"/>
        <v>0</v>
      </c>
      <c r="AG20" s="392"/>
      <c r="AH20" s="396"/>
      <c r="AI20" s="396">
        <f>SUM(AI22:AI399)</f>
        <v>0</v>
      </c>
      <c r="AJ20" s="396">
        <f>SUM(AJ22:AJ399)</f>
        <v>0</v>
      </c>
      <c r="AK20" s="396">
        <f>SUM(AK22:AK399)</f>
        <v>0</v>
      </c>
      <c r="AL20" s="12"/>
      <c r="AM20" s="12"/>
      <c r="AN20" s="12"/>
      <c r="AO20" s="12"/>
      <c r="AP20" s="345"/>
      <c r="AQ20" s="346"/>
      <c r="AV20" s="397">
        <f>SUM(AV22:AV400)</f>
        <v>0</v>
      </c>
      <c r="AW20" s="397">
        <f>SUM(AW22:AW400)</f>
        <v>0</v>
      </c>
      <c r="AX20" s="397">
        <f>SUM(AX22:AX400)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286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208" si="5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208" si="6">IF(K22="s",AT22,AP22)</f>
        <v>-</v>
      </c>
      <c r="M22" s="415"/>
      <c r="N22" s="415"/>
      <c r="O22" s="160" t="str">
        <f t="shared" ref="O22:O208" si="7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208" si="8">IF(F22&gt;(A22*12),"error","OK")</f>
        <v>OK</v>
      </c>
      <c r="AI22" s="22">
        <f t="shared" ref="AI22:AI208" si="9">IF(O22="-",0,IF(O22&gt;7.999,1,0))</f>
        <v>0</v>
      </c>
      <c r="AJ22" s="22">
        <f t="shared" ref="AJ22:AJ208" si="10">IF(O22&lt;8,IF(O22&gt;3.999,1,0),0)</f>
        <v>0</v>
      </c>
      <c r="AK22" s="22">
        <f t="shared" ref="AK22:AK208" si="11">IF(O22&lt;4,IF(O22&gt;0,1,0),0)</f>
        <v>0</v>
      </c>
      <c r="AL22" s="22">
        <f t="shared" ref="AL22:AL208" si="12">IF(K22="S",1,0)</f>
        <v>0</v>
      </c>
      <c r="AM22" s="22">
        <f t="shared" ref="AM22:AM208" si="13">IF(K22="C",1,0)</f>
        <v>0</v>
      </c>
      <c r="AN22" s="22">
        <f t="shared" ref="AN22:AN208" si="14">IF(K22="c",F22/12,0)</f>
        <v>0</v>
      </c>
      <c r="AO22" s="418" t="b">
        <f t="shared" ref="AO22:AO208" si="15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208" si="16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5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6"/>
        <v>-</v>
      </c>
      <c r="M23" s="415"/>
      <c r="N23" s="415"/>
      <c r="O23" s="160" t="str">
        <f t="shared" si="7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8"/>
        <v>OK</v>
      </c>
      <c r="AI23" s="22">
        <f t="shared" si="9"/>
        <v>0</v>
      </c>
      <c r="AJ23" s="22">
        <f t="shared" si="10"/>
        <v>0</v>
      </c>
      <c r="AK23" s="22">
        <f t="shared" si="11"/>
        <v>0</v>
      </c>
      <c r="AL23" s="22">
        <f t="shared" si="12"/>
        <v>0</v>
      </c>
      <c r="AM23" s="22">
        <f t="shared" si="13"/>
        <v>0</v>
      </c>
      <c r="AN23" s="22">
        <f t="shared" si="14"/>
        <v>0</v>
      </c>
      <c r="AO23" s="418" t="b">
        <f t="shared" si="15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6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209" si="17">IF(AI23=1,AT23,0)</f>
        <v>0</v>
      </c>
      <c r="AW23" s="67">
        <f t="shared" ref="AW23:AW209" si="18">IF(AJ23=1,AT23,0)</f>
        <v>0</v>
      </c>
      <c r="AX23" s="397">
        <f t="shared" ref="AX23:AX209" si="19">IF(AK23=1,AT23,0)</f>
        <v>0</v>
      </c>
      <c r="AY23" s="32"/>
      <c r="AZ23" s="32"/>
      <c r="BA23" s="423" t="str">
        <f t="shared" ref="BA23:BA209" si="20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87" si="21">C23+1</f>
        <v>3</v>
      </c>
      <c r="D24" s="411"/>
      <c r="E24" s="411"/>
      <c r="F24" s="411"/>
      <c r="G24" s="412"/>
      <c r="H24" s="412"/>
      <c r="I24" s="413" t="str">
        <f t="shared" si="5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6"/>
        <v>-</v>
      </c>
      <c r="M24" s="415"/>
      <c r="N24" s="415"/>
      <c r="O24" s="160" t="str">
        <f t="shared" si="7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8"/>
        <v>OK</v>
      </c>
      <c r="AI24" s="22">
        <f t="shared" si="9"/>
        <v>0</v>
      </c>
      <c r="AJ24" s="22">
        <f t="shared" si="10"/>
        <v>0</v>
      </c>
      <c r="AK24" s="22">
        <f t="shared" si="11"/>
        <v>0</v>
      </c>
      <c r="AL24" s="22">
        <f t="shared" si="12"/>
        <v>0</v>
      </c>
      <c r="AM24" s="22">
        <f t="shared" si="13"/>
        <v>0</v>
      </c>
      <c r="AN24" s="22">
        <f t="shared" si="14"/>
        <v>0</v>
      </c>
      <c r="AO24" s="418" t="b">
        <f t="shared" si="15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6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7"/>
        <v>0</v>
      </c>
      <c r="AW24" s="67">
        <f t="shared" si="18"/>
        <v>0</v>
      </c>
      <c r="AX24" s="397">
        <f t="shared" si="19"/>
        <v>0</v>
      </c>
      <c r="AY24" s="32"/>
      <c r="AZ24" s="32"/>
      <c r="BA24" s="423" t="str">
        <f t="shared" si="20"/>
        <v xml:space="preserve"> </v>
      </c>
    </row>
    <row r="25" spans="1:53" s="339" customFormat="1" ht="15" x14ac:dyDescent="0.2">
      <c r="A25" s="409"/>
      <c r="B25" s="409"/>
      <c r="C25" s="410">
        <f t="shared" si="21"/>
        <v>4</v>
      </c>
      <c r="D25" s="411"/>
      <c r="E25" s="411"/>
      <c r="F25" s="411"/>
      <c r="G25" s="412"/>
      <c r="H25" s="412"/>
      <c r="I25" s="413" t="str">
        <f t="shared" si="5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6"/>
        <v>-</v>
      </c>
      <c r="M25" s="415"/>
      <c r="N25" s="415"/>
      <c r="O25" s="160" t="str">
        <f t="shared" si="7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8"/>
        <v>OK</v>
      </c>
      <c r="AI25" s="22">
        <f t="shared" si="9"/>
        <v>0</v>
      </c>
      <c r="AJ25" s="22">
        <f t="shared" si="10"/>
        <v>0</v>
      </c>
      <c r="AK25" s="22">
        <f t="shared" si="11"/>
        <v>0</v>
      </c>
      <c r="AL25" s="22">
        <f t="shared" si="12"/>
        <v>0</v>
      </c>
      <c r="AM25" s="22">
        <f t="shared" si="13"/>
        <v>0</v>
      </c>
      <c r="AN25" s="22">
        <f t="shared" si="14"/>
        <v>0</v>
      </c>
      <c r="AO25" s="418" t="b">
        <f t="shared" si="15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6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7"/>
        <v>0</v>
      </c>
      <c r="AW25" s="67">
        <f t="shared" si="18"/>
        <v>0</v>
      </c>
      <c r="AX25" s="397">
        <f t="shared" si="19"/>
        <v>0</v>
      </c>
      <c r="AY25" s="32"/>
      <c r="AZ25" s="32"/>
      <c r="BA25" s="423" t="str">
        <f t="shared" si="20"/>
        <v xml:space="preserve"> </v>
      </c>
    </row>
    <row r="26" spans="1:53" s="339" customFormat="1" ht="15" x14ac:dyDescent="0.2">
      <c r="A26" s="409"/>
      <c r="B26" s="409"/>
      <c r="C26" s="410">
        <f t="shared" si="21"/>
        <v>5</v>
      </c>
      <c r="D26" s="411"/>
      <c r="E26" s="411"/>
      <c r="F26" s="411"/>
      <c r="G26" s="412"/>
      <c r="H26" s="412"/>
      <c r="I26" s="413" t="str">
        <f t="shared" si="5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6"/>
        <v>-</v>
      </c>
      <c r="M26" s="415"/>
      <c r="N26" s="415"/>
      <c r="O26" s="160" t="str">
        <f t="shared" si="7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8"/>
        <v>OK</v>
      </c>
      <c r="AI26" s="22">
        <f t="shared" si="9"/>
        <v>0</v>
      </c>
      <c r="AJ26" s="22">
        <f t="shared" si="10"/>
        <v>0</v>
      </c>
      <c r="AK26" s="22">
        <f t="shared" si="11"/>
        <v>0</v>
      </c>
      <c r="AL26" s="22">
        <f t="shared" si="12"/>
        <v>0</v>
      </c>
      <c r="AM26" s="22">
        <f t="shared" si="13"/>
        <v>0</v>
      </c>
      <c r="AN26" s="22">
        <f t="shared" si="14"/>
        <v>0</v>
      </c>
      <c r="AO26" s="418" t="b">
        <f t="shared" si="15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6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7"/>
        <v>0</v>
      </c>
      <c r="AW26" s="67">
        <f t="shared" si="18"/>
        <v>0</v>
      </c>
      <c r="AX26" s="397">
        <f t="shared" si="19"/>
        <v>0</v>
      </c>
      <c r="AY26" s="32"/>
      <c r="AZ26" s="32"/>
      <c r="BA26" s="423" t="str">
        <f t="shared" si="20"/>
        <v xml:space="preserve"> </v>
      </c>
    </row>
    <row r="27" spans="1:53" s="339" customFormat="1" ht="15" x14ac:dyDescent="0.2">
      <c r="A27" s="409"/>
      <c r="B27" s="409"/>
      <c r="C27" s="410">
        <f t="shared" si="21"/>
        <v>6</v>
      </c>
      <c r="D27" s="411"/>
      <c r="E27" s="411"/>
      <c r="F27" s="411"/>
      <c r="G27" s="412"/>
      <c r="H27" s="412"/>
      <c r="I27" s="413" t="str">
        <f t="shared" si="5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6"/>
        <v>-</v>
      </c>
      <c r="M27" s="415"/>
      <c r="N27" s="415"/>
      <c r="O27" s="160" t="str">
        <f t="shared" si="7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8"/>
        <v>OK</v>
      </c>
      <c r="AI27" s="22">
        <f t="shared" si="9"/>
        <v>0</v>
      </c>
      <c r="AJ27" s="22">
        <f t="shared" si="10"/>
        <v>0</v>
      </c>
      <c r="AK27" s="22">
        <f t="shared" si="11"/>
        <v>0</v>
      </c>
      <c r="AL27" s="22">
        <f t="shared" si="12"/>
        <v>0</v>
      </c>
      <c r="AM27" s="22">
        <f t="shared" si="13"/>
        <v>0</v>
      </c>
      <c r="AN27" s="22">
        <f t="shared" si="14"/>
        <v>0</v>
      </c>
      <c r="AO27" s="418" t="b">
        <f t="shared" si="15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6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7"/>
        <v>0</v>
      </c>
      <c r="AW27" s="67">
        <f t="shared" si="18"/>
        <v>0</v>
      </c>
      <c r="AX27" s="397">
        <f t="shared" si="19"/>
        <v>0</v>
      </c>
      <c r="AY27" s="32"/>
      <c r="AZ27" s="32"/>
      <c r="BA27" s="423" t="str">
        <f t="shared" si="20"/>
        <v xml:space="preserve"> </v>
      </c>
    </row>
    <row r="28" spans="1:53" s="339" customFormat="1" ht="15" x14ac:dyDescent="0.2">
      <c r="A28" s="409"/>
      <c r="B28" s="409"/>
      <c r="C28" s="410">
        <f t="shared" si="21"/>
        <v>7</v>
      </c>
      <c r="D28" s="411"/>
      <c r="E28" s="411"/>
      <c r="F28" s="411"/>
      <c r="G28" s="412"/>
      <c r="H28" s="412"/>
      <c r="I28" s="413" t="str">
        <f t="shared" si="5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6"/>
        <v>-</v>
      </c>
      <c r="M28" s="415"/>
      <c r="N28" s="415"/>
      <c r="O28" s="160" t="str">
        <f t="shared" si="7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8"/>
        <v>OK</v>
      </c>
      <c r="AI28" s="22">
        <f t="shared" si="9"/>
        <v>0</v>
      </c>
      <c r="AJ28" s="22">
        <f t="shared" si="10"/>
        <v>0</v>
      </c>
      <c r="AK28" s="22">
        <f t="shared" si="11"/>
        <v>0</v>
      </c>
      <c r="AL28" s="22">
        <f t="shared" si="12"/>
        <v>0</v>
      </c>
      <c r="AM28" s="22">
        <f t="shared" si="13"/>
        <v>0</v>
      </c>
      <c r="AN28" s="22">
        <f t="shared" si="14"/>
        <v>0</v>
      </c>
      <c r="AO28" s="418" t="b">
        <f t="shared" si="15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6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7"/>
        <v>0</v>
      </c>
      <c r="AW28" s="67">
        <f t="shared" si="18"/>
        <v>0</v>
      </c>
      <c r="AX28" s="397">
        <f t="shared" si="19"/>
        <v>0</v>
      </c>
      <c r="AY28" s="32"/>
      <c r="AZ28" s="32"/>
      <c r="BA28" s="423" t="str">
        <f t="shared" si="20"/>
        <v xml:space="preserve"> </v>
      </c>
    </row>
    <row r="29" spans="1:53" s="339" customFormat="1" ht="15" x14ac:dyDescent="0.2">
      <c r="A29" s="409"/>
      <c r="B29" s="409"/>
      <c r="C29" s="410">
        <f t="shared" si="21"/>
        <v>8</v>
      </c>
      <c r="D29" s="411"/>
      <c r="E29" s="411"/>
      <c r="F29" s="411"/>
      <c r="G29" s="412"/>
      <c r="H29" s="412"/>
      <c r="I29" s="413" t="str">
        <f t="shared" si="5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6"/>
        <v>-</v>
      </c>
      <c r="M29" s="415"/>
      <c r="N29" s="415"/>
      <c r="O29" s="160" t="str">
        <f t="shared" si="7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8"/>
        <v>OK</v>
      </c>
      <c r="AI29" s="22">
        <f t="shared" si="9"/>
        <v>0</v>
      </c>
      <c r="AJ29" s="22">
        <f t="shared" si="10"/>
        <v>0</v>
      </c>
      <c r="AK29" s="22">
        <f t="shared" si="11"/>
        <v>0</v>
      </c>
      <c r="AL29" s="22">
        <f t="shared" si="12"/>
        <v>0</v>
      </c>
      <c r="AM29" s="22">
        <f t="shared" si="13"/>
        <v>0</v>
      </c>
      <c r="AN29" s="22">
        <f t="shared" si="14"/>
        <v>0</v>
      </c>
      <c r="AO29" s="418" t="b">
        <f t="shared" si="15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6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7"/>
        <v>0</v>
      </c>
      <c r="AW29" s="67">
        <f t="shared" si="18"/>
        <v>0</v>
      </c>
      <c r="AX29" s="397">
        <f t="shared" si="19"/>
        <v>0</v>
      </c>
      <c r="AY29" s="32"/>
      <c r="AZ29" s="32"/>
      <c r="BA29" s="423" t="str">
        <f t="shared" si="20"/>
        <v xml:space="preserve"> </v>
      </c>
    </row>
    <row r="30" spans="1:53" s="339" customFormat="1" ht="15" x14ac:dyDescent="0.2">
      <c r="A30" s="409"/>
      <c r="B30" s="409"/>
      <c r="C30" s="410">
        <f t="shared" si="21"/>
        <v>9</v>
      </c>
      <c r="D30" s="411"/>
      <c r="E30" s="411"/>
      <c r="F30" s="411"/>
      <c r="G30" s="412"/>
      <c r="H30" s="412"/>
      <c r="I30" s="413" t="str">
        <f t="shared" si="5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6"/>
        <v>-</v>
      </c>
      <c r="M30" s="415"/>
      <c r="N30" s="415"/>
      <c r="O30" s="160" t="str">
        <f t="shared" si="7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8"/>
        <v>OK</v>
      </c>
      <c r="AI30" s="22">
        <f t="shared" si="9"/>
        <v>0</v>
      </c>
      <c r="AJ30" s="22">
        <f t="shared" si="10"/>
        <v>0</v>
      </c>
      <c r="AK30" s="22">
        <f t="shared" si="11"/>
        <v>0</v>
      </c>
      <c r="AL30" s="22">
        <f t="shared" si="12"/>
        <v>0</v>
      </c>
      <c r="AM30" s="22">
        <f t="shared" si="13"/>
        <v>0</v>
      </c>
      <c r="AN30" s="22">
        <f t="shared" si="14"/>
        <v>0</v>
      </c>
      <c r="AO30" s="418" t="b">
        <f t="shared" si="15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6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7"/>
        <v>0</v>
      </c>
      <c r="AW30" s="67">
        <f t="shared" si="18"/>
        <v>0</v>
      </c>
      <c r="AX30" s="397">
        <f t="shared" si="19"/>
        <v>0</v>
      </c>
      <c r="AY30" s="32"/>
      <c r="AZ30" s="32"/>
      <c r="BA30" s="423" t="str">
        <f t="shared" si="20"/>
        <v xml:space="preserve"> </v>
      </c>
    </row>
    <row r="31" spans="1:53" s="339" customFormat="1" ht="15" x14ac:dyDescent="0.2">
      <c r="A31" s="409"/>
      <c r="B31" s="409"/>
      <c r="C31" s="410">
        <f t="shared" si="21"/>
        <v>10</v>
      </c>
      <c r="D31" s="411"/>
      <c r="E31" s="411"/>
      <c r="F31" s="411"/>
      <c r="G31" s="412"/>
      <c r="H31" s="412"/>
      <c r="I31" s="413" t="str">
        <f t="shared" si="5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6"/>
        <v>-</v>
      </c>
      <c r="M31" s="415"/>
      <c r="N31" s="415"/>
      <c r="O31" s="160" t="str">
        <f t="shared" si="7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8"/>
        <v>OK</v>
      </c>
      <c r="AI31" s="22">
        <f t="shared" si="9"/>
        <v>0</v>
      </c>
      <c r="AJ31" s="22">
        <f t="shared" si="10"/>
        <v>0</v>
      </c>
      <c r="AK31" s="22">
        <f t="shared" si="11"/>
        <v>0</v>
      </c>
      <c r="AL31" s="22">
        <f t="shared" si="12"/>
        <v>0</v>
      </c>
      <c r="AM31" s="22">
        <f t="shared" si="13"/>
        <v>0</v>
      </c>
      <c r="AN31" s="22">
        <f t="shared" si="14"/>
        <v>0</v>
      </c>
      <c r="AO31" s="418" t="b">
        <f t="shared" si="15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6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7"/>
        <v>0</v>
      </c>
      <c r="AW31" s="67">
        <f t="shared" si="18"/>
        <v>0</v>
      </c>
      <c r="AX31" s="397">
        <f t="shared" si="19"/>
        <v>0</v>
      </c>
      <c r="AY31" s="32"/>
      <c r="AZ31" s="32"/>
      <c r="BA31" s="423" t="str">
        <f t="shared" si="20"/>
        <v xml:space="preserve"> </v>
      </c>
    </row>
    <row r="32" spans="1:53" s="339" customFormat="1" ht="15" x14ac:dyDescent="0.2">
      <c r="A32" s="409"/>
      <c r="B32" s="409"/>
      <c r="C32" s="410">
        <f t="shared" si="21"/>
        <v>11</v>
      </c>
      <c r="D32" s="411"/>
      <c r="E32" s="411"/>
      <c r="F32" s="411"/>
      <c r="G32" s="412"/>
      <c r="H32" s="412"/>
      <c r="I32" s="413" t="str">
        <f t="shared" si="5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6"/>
        <v>-</v>
      </c>
      <c r="M32" s="415"/>
      <c r="N32" s="415"/>
      <c r="O32" s="160" t="str">
        <f t="shared" si="7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8"/>
        <v>OK</v>
      </c>
      <c r="AI32" s="22">
        <f t="shared" si="9"/>
        <v>0</v>
      </c>
      <c r="AJ32" s="22">
        <f t="shared" si="10"/>
        <v>0</v>
      </c>
      <c r="AK32" s="22">
        <f t="shared" si="11"/>
        <v>0</v>
      </c>
      <c r="AL32" s="22">
        <f t="shared" si="12"/>
        <v>0</v>
      </c>
      <c r="AM32" s="22">
        <f t="shared" si="13"/>
        <v>0</v>
      </c>
      <c r="AN32" s="22">
        <f t="shared" si="14"/>
        <v>0</v>
      </c>
      <c r="AO32" s="418" t="b">
        <f t="shared" si="15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6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7"/>
        <v>0</v>
      </c>
      <c r="AW32" s="67">
        <f t="shared" si="18"/>
        <v>0</v>
      </c>
      <c r="AX32" s="397">
        <f t="shared" si="19"/>
        <v>0</v>
      </c>
      <c r="AY32" s="32"/>
      <c r="AZ32" s="32"/>
      <c r="BA32" s="423" t="str">
        <f t="shared" si="20"/>
        <v xml:space="preserve"> </v>
      </c>
    </row>
    <row r="33" spans="1:53" s="339" customFormat="1" ht="15" x14ac:dyDescent="0.2">
      <c r="A33" s="409"/>
      <c r="B33" s="409"/>
      <c r="C33" s="410">
        <f t="shared" si="21"/>
        <v>12</v>
      </c>
      <c r="D33" s="411"/>
      <c r="E33" s="411"/>
      <c r="F33" s="411"/>
      <c r="G33" s="412"/>
      <c r="H33" s="412"/>
      <c r="I33" s="413" t="str">
        <f t="shared" si="5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6"/>
        <v>-</v>
      </c>
      <c r="M33" s="415"/>
      <c r="N33" s="415"/>
      <c r="O33" s="160" t="str">
        <f t="shared" si="7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8"/>
        <v>OK</v>
      </c>
      <c r="AI33" s="22">
        <f t="shared" si="9"/>
        <v>0</v>
      </c>
      <c r="AJ33" s="22">
        <f t="shared" si="10"/>
        <v>0</v>
      </c>
      <c r="AK33" s="22">
        <f t="shared" si="11"/>
        <v>0</v>
      </c>
      <c r="AL33" s="22">
        <f t="shared" si="12"/>
        <v>0</v>
      </c>
      <c r="AM33" s="22">
        <f t="shared" si="13"/>
        <v>0</v>
      </c>
      <c r="AN33" s="22">
        <f t="shared" si="14"/>
        <v>0</v>
      </c>
      <c r="AO33" s="418" t="b">
        <f t="shared" si="15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16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17"/>
        <v>0</v>
      </c>
      <c r="AW33" s="67">
        <f t="shared" si="18"/>
        <v>0</v>
      </c>
      <c r="AX33" s="397">
        <f t="shared" si="19"/>
        <v>0</v>
      </c>
      <c r="AY33" s="32"/>
      <c r="AZ33" s="32"/>
      <c r="BA33" s="423" t="str">
        <f t="shared" si="20"/>
        <v xml:space="preserve"> </v>
      </c>
    </row>
    <row r="34" spans="1:53" s="339" customFormat="1" ht="15" x14ac:dyDescent="0.2">
      <c r="A34" s="409"/>
      <c r="B34" s="409"/>
      <c r="C34" s="410">
        <f t="shared" si="21"/>
        <v>13</v>
      </c>
      <c r="D34" s="411"/>
      <c r="E34" s="411"/>
      <c r="F34" s="411"/>
      <c r="G34" s="412"/>
      <c r="H34" s="412"/>
      <c r="I34" s="413" t="str">
        <f t="shared" si="5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6"/>
        <v>-</v>
      </c>
      <c r="M34" s="415"/>
      <c r="N34" s="415"/>
      <c r="O34" s="160" t="str">
        <f t="shared" si="7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8"/>
        <v>OK</v>
      </c>
      <c r="AI34" s="22">
        <f t="shared" si="9"/>
        <v>0</v>
      </c>
      <c r="AJ34" s="22">
        <f t="shared" si="10"/>
        <v>0</v>
      </c>
      <c r="AK34" s="22">
        <f t="shared" si="11"/>
        <v>0</v>
      </c>
      <c r="AL34" s="22">
        <f t="shared" si="12"/>
        <v>0</v>
      </c>
      <c r="AM34" s="22">
        <f t="shared" si="13"/>
        <v>0</v>
      </c>
      <c r="AN34" s="22">
        <f t="shared" si="14"/>
        <v>0</v>
      </c>
      <c r="AO34" s="418" t="b">
        <f t="shared" si="15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16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17"/>
        <v>0</v>
      </c>
      <c r="AW34" s="67">
        <f t="shared" si="18"/>
        <v>0</v>
      </c>
      <c r="AX34" s="397">
        <f t="shared" si="19"/>
        <v>0</v>
      </c>
      <c r="AY34" s="32"/>
      <c r="AZ34" s="32"/>
      <c r="BA34" s="423" t="str">
        <f t="shared" si="20"/>
        <v xml:space="preserve"> </v>
      </c>
    </row>
    <row r="35" spans="1:53" s="339" customFormat="1" ht="15" x14ac:dyDescent="0.2">
      <c r="A35" s="409"/>
      <c r="B35" s="409"/>
      <c r="C35" s="410">
        <f t="shared" si="21"/>
        <v>14</v>
      </c>
      <c r="D35" s="411"/>
      <c r="E35" s="411"/>
      <c r="F35" s="411"/>
      <c r="G35" s="412"/>
      <c r="H35" s="412"/>
      <c r="I35" s="413" t="str">
        <f t="shared" si="5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6"/>
        <v>-</v>
      </c>
      <c r="M35" s="415"/>
      <c r="N35" s="415"/>
      <c r="O35" s="160" t="str">
        <f t="shared" si="7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8"/>
        <v>OK</v>
      </c>
      <c r="AI35" s="22">
        <f t="shared" si="9"/>
        <v>0</v>
      </c>
      <c r="AJ35" s="22">
        <f t="shared" si="10"/>
        <v>0</v>
      </c>
      <c r="AK35" s="22">
        <f t="shared" si="11"/>
        <v>0</v>
      </c>
      <c r="AL35" s="22">
        <f t="shared" si="12"/>
        <v>0</v>
      </c>
      <c r="AM35" s="22">
        <f t="shared" si="13"/>
        <v>0</v>
      </c>
      <c r="AN35" s="22">
        <f t="shared" si="14"/>
        <v>0</v>
      </c>
      <c r="AO35" s="418" t="b">
        <f t="shared" si="15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16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17"/>
        <v>0</v>
      </c>
      <c r="AW35" s="67">
        <f t="shared" si="18"/>
        <v>0</v>
      </c>
      <c r="AX35" s="397">
        <f t="shared" si="19"/>
        <v>0</v>
      </c>
      <c r="AY35" s="32"/>
      <c r="AZ35" s="32"/>
      <c r="BA35" s="423" t="str">
        <f t="shared" si="20"/>
        <v xml:space="preserve"> </v>
      </c>
    </row>
    <row r="36" spans="1:53" s="339" customFormat="1" ht="15" x14ac:dyDescent="0.2">
      <c r="A36" s="409"/>
      <c r="B36" s="409"/>
      <c r="C36" s="410">
        <f t="shared" si="21"/>
        <v>15</v>
      </c>
      <c r="D36" s="411"/>
      <c r="E36" s="411"/>
      <c r="F36" s="411"/>
      <c r="G36" s="412"/>
      <c r="H36" s="412"/>
      <c r="I36" s="413" t="str">
        <f t="shared" si="5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6"/>
        <v>-</v>
      </c>
      <c r="M36" s="415"/>
      <c r="N36" s="415"/>
      <c r="O36" s="160" t="str">
        <f t="shared" si="7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8"/>
        <v>OK</v>
      </c>
      <c r="AI36" s="22">
        <f t="shared" si="9"/>
        <v>0</v>
      </c>
      <c r="AJ36" s="22">
        <f t="shared" si="10"/>
        <v>0</v>
      </c>
      <c r="AK36" s="22">
        <f t="shared" si="11"/>
        <v>0</v>
      </c>
      <c r="AL36" s="22">
        <f t="shared" si="12"/>
        <v>0</v>
      </c>
      <c r="AM36" s="22">
        <f t="shared" si="13"/>
        <v>0</v>
      </c>
      <c r="AN36" s="22">
        <f t="shared" si="14"/>
        <v>0</v>
      </c>
      <c r="AO36" s="418" t="b">
        <f t="shared" si="15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16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17"/>
        <v>0</v>
      </c>
      <c r="AW36" s="67">
        <f t="shared" si="18"/>
        <v>0</v>
      </c>
      <c r="AX36" s="397">
        <f t="shared" si="19"/>
        <v>0</v>
      </c>
      <c r="AY36" s="32"/>
      <c r="AZ36" s="32"/>
      <c r="BA36" s="423" t="str">
        <f t="shared" si="20"/>
        <v xml:space="preserve"> </v>
      </c>
    </row>
    <row r="37" spans="1:53" s="339" customFormat="1" ht="15" x14ac:dyDescent="0.2">
      <c r="A37" s="409"/>
      <c r="B37" s="409"/>
      <c r="C37" s="410">
        <f t="shared" si="21"/>
        <v>16</v>
      </c>
      <c r="D37" s="411"/>
      <c r="E37" s="411"/>
      <c r="F37" s="411"/>
      <c r="G37" s="412"/>
      <c r="H37" s="412"/>
      <c r="I37" s="413" t="str">
        <f t="shared" si="5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6"/>
        <v>-</v>
      </c>
      <c r="M37" s="415"/>
      <c r="N37" s="415"/>
      <c r="O37" s="160" t="str">
        <f t="shared" si="7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8"/>
        <v>OK</v>
      </c>
      <c r="AI37" s="22">
        <f t="shared" si="9"/>
        <v>0</v>
      </c>
      <c r="AJ37" s="22">
        <f t="shared" si="10"/>
        <v>0</v>
      </c>
      <c r="AK37" s="22">
        <f t="shared" si="11"/>
        <v>0</v>
      </c>
      <c r="AL37" s="22">
        <f t="shared" si="12"/>
        <v>0</v>
      </c>
      <c r="AM37" s="22">
        <f t="shared" si="13"/>
        <v>0</v>
      </c>
      <c r="AN37" s="22">
        <f t="shared" si="14"/>
        <v>0</v>
      </c>
      <c r="AO37" s="418" t="b">
        <f t="shared" si="15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16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17"/>
        <v>0</v>
      </c>
      <c r="AW37" s="67">
        <f t="shared" si="18"/>
        <v>0</v>
      </c>
      <c r="AX37" s="397">
        <f t="shared" si="19"/>
        <v>0</v>
      </c>
      <c r="AY37" s="32"/>
      <c r="AZ37" s="32"/>
      <c r="BA37" s="423" t="str">
        <f t="shared" si="20"/>
        <v xml:space="preserve"> </v>
      </c>
    </row>
    <row r="38" spans="1:53" s="339" customFormat="1" ht="15" x14ac:dyDescent="0.2">
      <c r="A38" s="409"/>
      <c r="B38" s="409"/>
      <c r="C38" s="410">
        <f t="shared" si="21"/>
        <v>17</v>
      </c>
      <c r="D38" s="411"/>
      <c r="E38" s="411"/>
      <c r="F38" s="411"/>
      <c r="G38" s="412"/>
      <c r="H38" s="412"/>
      <c r="I38" s="413" t="str">
        <f t="shared" si="5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6"/>
        <v>-</v>
      </c>
      <c r="M38" s="415"/>
      <c r="N38" s="415"/>
      <c r="O38" s="160" t="str">
        <f t="shared" si="7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8"/>
        <v>OK</v>
      </c>
      <c r="AI38" s="22">
        <f t="shared" si="9"/>
        <v>0</v>
      </c>
      <c r="AJ38" s="22">
        <f t="shared" si="10"/>
        <v>0</v>
      </c>
      <c r="AK38" s="22">
        <f t="shared" si="11"/>
        <v>0</v>
      </c>
      <c r="AL38" s="22">
        <f t="shared" si="12"/>
        <v>0</v>
      </c>
      <c r="AM38" s="22">
        <f t="shared" si="13"/>
        <v>0</v>
      </c>
      <c r="AN38" s="22">
        <f t="shared" si="14"/>
        <v>0</v>
      </c>
      <c r="AO38" s="418" t="b">
        <f t="shared" si="15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16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17"/>
        <v>0</v>
      </c>
      <c r="AW38" s="67">
        <f t="shared" si="18"/>
        <v>0</v>
      </c>
      <c r="AX38" s="397">
        <f t="shared" si="19"/>
        <v>0</v>
      </c>
      <c r="AY38" s="32"/>
      <c r="AZ38" s="32"/>
      <c r="BA38" s="423" t="str">
        <f t="shared" si="20"/>
        <v xml:space="preserve"> </v>
      </c>
    </row>
    <row r="39" spans="1:53" s="339" customFormat="1" ht="15" x14ac:dyDescent="0.2">
      <c r="A39" s="409"/>
      <c r="B39" s="409"/>
      <c r="C39" s="410">
        <f t="shared" si="21"/>
        <v>18</v>
      </c>
      <c r="D39" s="411"/>
      <c r="E39" s="411"/>
      <c r="F39" s="411"/>
      <c r="G39" s="412"/>
      <c r="H39" s="412"/>
      <c r="I39" s="413" t="str">
        <f t="shared" si="5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6"/>
        <v>-</v>
      </c>
      <c r="M39" s="415"/>
      <c r="N39" s="415"/>
      <c r="O39" s="160" t="str">
        <f t="shared" si="7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8"/>
        <v>OK</v>
      </c>
      <c r="AI39" s="22">
        <f t="shared" si="9"/>
        <v>0</v>
      </c>
      <c r="AJ39" s="22">
        <f t="shared" si="10"/>
        <v>0</v>
      </c>
      <c r="AK39" s="22">
        <f t="shared" si="11"/>
        <v>0</v>
      </c>
      <c r="AL39" s="22">
        <f t="shared" si="12"/>
        <v>0</v>
      </c>
      <c r="AM39" s="22">
        <f t="shared" si="13"/>
        <v>0</v>
      </c>
      <c r="AN39" s="22">
        <f t="shared" si="14"/>
        <v>0</v>
      </c>
      <c r="AO39" s="418" t="b">
        <f t="shared" si="15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16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17"/>
        <v>0</v>
      </c>
      <c r="AW39" s="67">
        <f t="shared" si="18"/>
        <v>0</v>
      </c>
      <c r="AX39" s="397">
        <f t="shared" si="19"/>
        <v>0</v>
      </c>
      <c r="AY39" s="32"/>
      <c r="AZ39" s="32"/>
      <c r="BA39" s="423" t="str">
        <f t="shared" si="20"/>
        <v xml:space="preserve"> </v>
      </c>
    </row>
    <row r="40" spans="1:53" s="339" customFormat="1" ht="15" x14ac:dyDescent="0.2">
      <c r="A40" s="409"/>
      <c r="B40" s="409"/>
      <c r="C40" s="410">
        <f t="shared" si="21"/>
        <v>19</v>
      </c>
      <c r="D40" s="411"/>
      <c r="E40" s="411"/>
      <c r="F40" s="411"/>
      <c r="G40" s="412"/>
      <c r="H40" s="412"/>
      <c r="I40" s="413" t="str">
        <f t="shared" si="5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6"/>
        <v>-</v>
      </c>
      <c r="M40" s="415"/>
      <c r="N40" s="415"/>
      <c r="O40" s="160" t="str">
        <f t="shared" si="7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8"/>
        <v>OK</v>
      </c>
      <c r="AI40" s="22">
        <f t="shared" si="9"/>
        <v>0</v>
      </c>
      <c r="AJ40" s="22">
        <f t="shared" si="10"/>
        <v>0</v>
      </c>
      <c r="AK40" s="22">
        <f t="shared" si="11"/>
        <v>0</v>
      </c>
      <c r="AL40" s="22">
        <f t="shared" si="12"/>
        <v>0</v>
      </c>
      <c r="AM40" s="22">
        <f t="shared" si="13"/>
        <v>0</v>
      </c>
      <c r="AN40" s="22">
        <f t="shared" si="14"/>
        <v>0</v>
      </c>
      <c r="AO40" s="418" t="b">
        <f t="shared" si="15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16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17"/>
        <v>0</v>
      </c>
      <c r="AW40" s="67">
        <f t="shared" si="18"/>
        <v>0</v>
      </c>
      <c r="AX40" s="397">
        <f t="shared" si="19"/>
        <v>0</v>
      </c>
      <c r="AY40" s="32"/>
      <c r="AZ40" s="32"/>
      <c r="BA40" s="423" t="str">
        <f t="shared" si="20"/>
        <v xml:space="preserve"> </v>
      </c>
    </row>
    <row r="41" spans="1:53" s="339" customFormat="1" ht="15" x14ac:dyDescent="0.2">
      <c r="A41" s="409"/>
      <c r="B41" s="409"/>
      <c r="C41" s="410">
        <f t="shared" si="21"/>
        <v>20</v>
      </c>
      <c r="D41" s="411"/>
      <c r="E41" s="411"/>
      <c r="F41" s="411"/>
      <c r="G41" s="412"/>
      <c r="H41" s="412"/>
      <c r="I41" s="413" t="str">
        <f t="shared" si="5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6"/>
        <v>-</v>
      </c>
      <c r="M41" s="415"/>
      <c r="N41" s="415"/>
      <c r="O41" s="160" t="str">
        <f t="shared" si="7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8"/>
        <v>OK</v>
      </c>
      <c r="AI41" s="22">
        <f t="shared" si="9"/>
        <v>0</v>
      </c>
      <c r="AJ41" s="22">
        <f t="shared" si="10"/>
        <v>0</v>
      </c>
      <c r="AK41" s="22">
        <f t="shared" si="11"/>
        <v>0</v>
      </c>
      <c r="AL41" s="22">
        <f t="shared" si="12"/>
        <v>0</v>
      </c>
      <c r="AM41" s="22">
        <f t="shared" si="13"/>
        <v>0</v>
      </c>
      <c r="AN41" s="22">
        <f t="shared" si="14"/>
        <v>0</v>
      </c>
      <c r="AO41" s="418" t="b">
        <f t="shared" si="15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16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17"/>
        <v>0</v>
      </c>
      <c r="AW41" s="67">
        <f t="shared" si="18"/>
        <v>0</v>
      </c>
      <c r="AX41" s="397">
        <f t="shared" si="19"/>
        <v>0</v>
      </c>
      <c r="AY41" s="32"/>
      <c r="AZ41" s="32"/>
      <c r="BA41" s="423" t="str">
        <f t="shared" si="20"/>
        <v xml:space="preserve"> </v>
      </c>
    </row>
    <row r="42" spans="1:53" s="339" customFormat="1" ht="15" x14ac:dyDescent="0.2">
      <c r="A42" s="409"/>
      <c r="B42" s="409"/>
      <c r="C42" s="410">
        <f t="shared" si="21"/>
        <v>21</v>
      </c>
      <c r="D42" s="411"/>
      <c r="E42" s="411"/>
      <c r="F42" s="411"/>
      <c r="G42" s="412"/>
      <c r="H42" s="412"/>
      <c r="I42" s="413" t="str">
        <f t="shared" si="5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6"/>
        <v>-</v>
      </c>
      <c r="M42" s="415"/>
      <c r="N42" s="415"/>
      <c r="O42" s="160" t="str">
        <f t="shared" si="7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8"/>
        <v>OK</v>
      </c>
      <c r="AI42" s="22">
        <f t="shared" si="9"/>
        <v>0</v>
      </c>
      <c r="AJ42" s="22">
        <f t="shared" si="10"/>
        <v>0</v>
      </c>
      <c r="AK42" s="22">
        <f t="shared" si="11"/>
        <v>0</v>
      </c>
      <c r="AL42" s="22">
        <f t="shared" si="12"/>
        <v>0</v>
      </c>
      <c r="AM42" s="22">
        <f t="shared" si="13"/>
        <v>0</v>
      </c>
      <c r="AN42" s="22">
        <f t="shared" si="14"/>
        <v>0</v>
      </c>
      <c r="AO42" s="418" t="b">
        <f t="shared" si="15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16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17"/>
        <v>0</v>
      </c>
      <c r="AW42" s="67">
        <f t="shared" si="18"/>
        <v>0</v>
      </c>
      <c r="AX42" s="397">
        <f t="shared" si="19"/>
        <v>0</v>
      </c>
      <c r="AY42" s="32"/>
      <c r="AZ42" s="32"/>
      <c r="BA42" s="423" t="str">
        <f t="shared" si="20"/>
        <v xml:space="preserve"> </v>
      </c>
    </row>
    <row r="43" spans="1:53" s="339" customFormat="1" ht="15" x14ac:dyDescent="0.2">
      <c r="A43" s="409"/>
      <c r="B43" s="409"/>
      <c r="C43" s="410">
        <f t="shared" si="21"/>
        <v>22</v>
      </c>
      <c r="D43" s="411"/>
      <c r="E43" s="411"/>
      <c r="F43" s="411"/>
      <c r="G43" s="412"/>
      <c r="H43" s="412"/>
      <c r="I43" s="413" t="str">
        <f t="shared" si="5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6"/>
        <v>-</v>
      </c>
      <c r="M43" s="415"/>
      <c r="N43" s="415"/>
      <c r="O43" s="160" t="str">
        <f t="shared" si="7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8"/>
        <v>OK</v>
      </c>
      <c r="AI43" s="22">
        <f t="shared" si="9"/>
        <v>0</v>
      </c>
      <c r="AJ43" s="22">
        <f t="shared" si="10"/>
        <v>0</v>
      </c>
      <c r="AK43" s="22">
        <f t="shared" si="11"/>
        <v>0</v>
      </c>
      <c r="AL43" s="22">
        <f t="shared" si="12"/>
        <v>0</v>
      </c>
      <c r="AM43" s="22">
        <f t="shared" si="13"/>
        <v>0</v>
      </c>
      <c r="AN43" s="22">
        <f t="shared" si="14"/>
        <v>0</v>
      </c>
      <c r="AO43" s="418" t="b">
        <f t="shared" si="15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16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17"/>
        <v>0</v>
      </c>
      <c r="AW43" s="67">
        <f t="shared" si="18"/>
        <v>0</v>
      </c>
      <c r="AX43" s="397">
        <f t="shared" si="19"/>
        <v>0</v>
      </c>
      <c r="AY43" s="32"/>
      <c r="AZ43" s="32"/>
      <c r="BA43" s="423" t="str">
        <f t="shared" si="20"/>
        <v xml:space="preserve"> </v>
      </c>
    </row>
    <row r="44" spans="1:53" s="339" customFormat="1" ht="15" x14ac:dyDescent="0.2">
      <c r="A44" s="409"/>
      <c r="B44" s="409"/>
      <c r="C44" s="410">
        <f t="shared" si="21"/>
        <v>23</v>
      </c>
      <c r="D44" s="411"/>
      <c r="E44" s="411"/>
      <c r="F44" s="411"/>
      <c r="G44" s="412"/>
      <c r="H44" s="412"/>
      <c r="I44" s="413" t="str">
        <f t="shared" si="5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6"/>
        <v>-</v>
      </c>
      <c r="M44" s="415"/>
      <c r="N44" s="415"/>
      <c r="O44" s="160" t="str">
        <f t="shared" si="7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8"/>
        <v>OK</v>
      </c>
      <c r="AI44" s="22">
        <f t="shared" si="9"/>
        <v>0</v>
      </c>
      <c r="AJ44" s="22">
        <f t="shared" si="10"/>
        <v>0</v>
      </c>
      <c r="AK44" s="22">
        <f t="shared" si="11"/>
        <v>0</v>
      </c>
      <c r="AL44" s="22">
        <f t="shared" si="12"/>
        <v>0</v>
      </c>
      <c r="AM44" s="22">
        <f t="shared" si="13"/>
        <v>0</v>
      </c>
      <c r="AN44" s="22">
        <f t="shared" si="14"/>
        <v>0</v>
      </c>
      <c r="AO44" s="418" t="b">
        <f t="shared" si="15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16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17"/>
        <v>0</v>
      </c>
      <c r="AW44" s="67">
        <f t="shared" si="18"/>
        <v>0</v>
      </c>
      <c r="AX44" s="397">
        <f t="shared" si="19"/>
        <v>0</v>
      </c>
      <c r="AY44" s="32"/>
      <c r="AZ44" s="32"/>
      <c r="BA44" s="423" t="str">
        <f t="shared" si="20"/>
        <v xml:space="preserve"> </v>
      </c>
    </row>
    <row r="45" spans="1:53" s="339" customFormat="1" ht="15" x14ac:dyDescent="0.2">
      <c r="A45" s="409"/>
      <c r="B45" s="409"/>
      <c r="C45" s="410">
        <f t="shared" si="21"/>
        <v>24</v>
      </c>
      <c r="D45" s="411"/>
      <c r="E45" s="411"/>
      <c r="F45" s="411"/>
      <c r="G45" s="410"/>
      <c r="H45" s="410"/>
      <c r="I45" s="413" t="str">
        <f t="shared" si="5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6"/>
        <v>-</v>
      </c>
      <c r="M45" s="415"/>
      <c r="N45" s="415"/>
      <c r="O45" s="160" t="str">
        <f t="shared" si="7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8"/>
        <v>OK</v>
      </c>
      <c r="AI45" s="22">
        <f t="shared" si="9"/>
        <v>0</v>
      </c>
      <c r="AJ45" s="22">
        <f t="shared" si="10"/>
        <v>0</v>
      </c>
      <c r="AK45" s="22">
        <f t="shared" si="11"/>
        <v>0</v>
      </c>
      <c r="AL45" s="22">
        <f t="shared" si="12"/>
        <v>0</v>
      </c>
      <c r="AM45" s="22">
        <f t="shared" si="13"/>
        <v>0</v>
      </c>
      <c r="AN45" s="22">
        <f t="shared" si="14"/>
        <v>0</v>
      </c>
      <c r="AO45" s="418" t="b">
        <f t="shared" si="15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16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17"/>
        <v>0</v>
      </c>
      <c r="AW45" s="67">
        <f t="shared" si="18"/>
        <v>0</v>
      </c>
      <c r="AX45" s="397">
        <f t="shared" si="19"/>
        <v>0</v>
      </c>
      <c r="AY45" s="32"/>
      <c r="AZ45" s="32"/>
      <c r="BA45" s="423" t="str">
        <f t="shared" si="20"/>
        <v xml:space="preserve"> </v>
      </c>
    </row>
    <row r="46" spans="1:53" s="339" customFormat="1" ht="15" x14ac:dyDescent="0.2">
      <c r="A46" s="409"/>
      <c r="B46" s="409"/>
      <c r="C46" s="410">
        <f t="shared" si="21"/>
        <v>25</v>
      </c>
      <c r="D46" s="411"/>
      <c r="E46" s="411"/>
      <c r="F46" s="411"/>
      <c r="G46" s="410"/>
      <c r="H46" s="410"/>
      <c r="I46" s="413" t="str">
        <f t="shared" si="5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6"/>
        <v>-</v>
      </c>
      <c r="M46" s="415"/>
      <c r="N46" s="415"/>
      <c r="O46" s="160" t="str">
        <f t="shared" si="7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8"/>
        <v>OK</v>
      </c>
      <c r="AI46" s="22">
        <f t="shared" si="9"/>
        <v>0</v>
      </c>
      <c r="AJ46" s="22">
        <f t="shared" si="10"/>
        <v>0</v>
      </c>
      <c r="AK46" s="22">
        <f t="shared" si="11"/>
        <v>0</v>
      </c>
      <c r="AL46" s="22">
        <f t="shared" si="12"/>
        <v>0</v>
      </c>
      <c r="AM46" s="22">
        <f t="shared" si="13"/>
        <v>0</v>
      </c>
      <c r="AN46" s="22">
        <f t="shared" si="14"/>
        <v>0</v>
      </c>
      <c r="AO46" s="418" t="b">
        <f t="shared" si="15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16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17"/>
        <v>0</v>
      </c>
      <c r="AW46" s="67">
        <f t="shared" si="18"/>
        <v>0</v>
      </c>
      <c r="AX46" s="397">
        <f t="shared" si="19"/>
        <v>0</v>
      </c>
      <c r="AY46" s="32"/>
      <c r="AZ46" s="32"/>
      <c r="BA46" s="423" t="str">
        <f t="shared" si="20"/>
        <v xml:space="preserve"> </v>
      </c>
    </row>
    <row r="47" spans="1:53" s="339" customFormat="1" ht="15" x14ac:dyDescent="0.2">
      <c r="A47" s="409"/>
      <c r="B47" s="409"/>
      <c r="C47" s="410">
        <f t="shared" si="21"/>
        <v>26</v>
      </c>
      <c r="D47" s="411"/>
      <c r="E47" s="411"/>
      <c r="F47" s="411"/>
      <c r="G47" s="410"/>
      <c r="H47" s="410"/>
      <c r="I47" s="413" t="str">
        <f t="shared" si="5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6"/>
        <v>-</v>
      </c>
      <c r="M47" s="415"/>
      <c r="N47" s="415"/>
      <c r="O47" s="160" t="str">
        <f t="shared" si="7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8"/>
        <v>OK</v>
      </c>
      <c r="AI47" s="22">
        <f t="shared" si="9"/>
        <v>0</v>
      </c>
      <c r="AJ47" s="22">
        <f t="shared" si="10"/>
        <v>0</v>
      </c>
      <c r="AK47" s="22">
        <f t="shared" si="11"/>
        <v>0</v>
      </c>
      <c r="AL47" s="22">
        <f t="shared" si="12"/>
        <v>0</v>
      </c>
      <c r="AM47" s="22">
        <f t="shared" si="13"/>
        <v>0</v>
      </c>
      <c r="AN47" s="22">
        <f t="shared" si="14"/>
        <v>0</v>
      </c>
      <c r="AO47" s="418" t="b">
        <f t="shared" si="15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16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17"/>
        <v>0</v>
      </c>
      <c r="AW47" s="67">
        <f t="shared" si="18"/>
        <v>0</v>
      </c>
      <c r="AX47" s="397">
        <f t="shared" si="19"/>
        <v>0</v>
      </c>
      <c r="AY47" s="32"/>
      <c r="AZ47" s="32"/>
      <c r="BA47" s="423" t="str">
        <f t="shared" si="20"/>
        <v xml:space="preserve"> </v>
      </c>
    </row>
    <row r="48" spans="1:53" s="339" customFormat="1" ht="15" x14ac:dyDescent="0.2">
      <c r="A48" s="409"/>
      <c r="B48" s="409"/>
      <c r="C48" s="410">
        <f t="shared" si="21"/>
        <v>27</v>
      </c>
      <c r="D48" s="411"/>
      <c r="E48" s="411"/>
      <c r="F48" s="411"/>
      <c r="G48" s="410"/>
      <c r="H48" s="410"/>
      <c r="I48" s="413" t="str">
        <f t="shared" si="5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6"/>
        <v>-</v>
      </c>
      <c r="M48" s="415"/>
      <c r="N48" s="415"/>
      <c r="O48" s="160" t="str">
        <f t="shared" si="7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8"/>
        <v>OK</v>
      </c>
      <c r="AI48" s="22">
        <f t="shared" si="9"/>
        <v>0</v>
      </c>
      <c r="AJ48" s="22">
        <f t="shared" si="10"/>
        <v>0</v>
      </c>
      <c r="AK48" s="22">
        <f t="shared" si="11"/>
        <v>0</v>
      </c>
      <c r="AL48" s="22">
        <f t="shared" si="12"/>
        <v>0</v>
      </c>
      <c r="AM48" s="22">
        <f t="shared" si="13"/>
        <v>0</v>
      </c>
      <c r="AN48" s="22">
        <f t="shared" si="14"/>
        <v>0</v>
      </c>
      <c r="AO48" s="418" t="b">
        <f t="shared" si="15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16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17"/>
        <v>0</v>
      </c>
      <c r="AW48" s="67">
        <f t="shared" si="18"/>
        <v>0</v>
      </c>
      <c r="AX48" s="397">
        <f t="shared" si="19"/>
        <v>0</v>
      </c>
      <c r="AY48" s="32"/>
      <c r="AZ48" s="32"/>
      <c r="BA48" s="423" t="str">
        <f t="shared" si="20"/>
        <v xml:space="preserve"> </v>
      </c>
    </row>
    <row r="49" spans="1:53" s="339" customFormat="1" ht="15" x14ac:dyDescent="0.2">
      <c r="A49" s="409"/>
      <c r="B49" s="409"/>
      <c r="C49" s="410">
        <f t="shared" si="21"/>
        <v>28</v>
      </c>
      <c r="D49" s="411"/>
      <c r="E49" s="411"/>
      <c r="F49" s="411"/>
      <c r="G49" s="410"/>
      <c r="H49" s="410"/>
      <c r="I49" s="413" t="str">
        <f t="shared" si="5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6"/>
        <v>-</v>
      </c>
      <c r="M49" s="415"/>
      <c r="N49" s="415"/>
      <c r="O49" s="160" t="str">
        <f t="shared" si="7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8"/>
        <v>OK</v>
      </c>
      <c r="AI49" s="22">
        <f t="shared" si="9"/>
        <v>0</v>
      </c>
      <c r="AJ49" s="22">
        <f t="shared" si="10"/>
        <v>0</v>
      </c>
      <c r="AK49" s="22">
        <f t="shared" si="11"/>
        <v>0</v>
      </c>
      <c r="AL49" s="22">
        <f t="shared" si="12"/>
        <v>0</v>
      </c>
      <c r="AM49" s="22">
        <f t="shared" si="13"/>
        <v>0</v>
      </c>
      <c r="AN49" s="22">
        <f t="shared" si="14"/>
        <v>0</v>
      </c>
      <c r="AO49" s="418" t="b">
        <f t="shared" si="15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16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17"/>
        <v>0</v>
      </c>
      <c r="AW49" s="67">
        <f t="shared" si="18"/>
        <v>0</v>
      </c>
      <c r="AX49" s="397">
        <f t="shared" si="19"/>
        <v>0</v>
      </c>
      <c r="AY49" s="32"/>
      <c r="AZ49" s="32"/>
      <c r="BA49" s="423" t="str">
        <f t="shared" si="20"/>
        <v xml:space="preserve"> </v>
      </c>
    </row>
    <row r="50" spans="1:53" s="339" customFormat="1" ht="15" x14ac:dyDescent="0.2">
      <c r="A50" s="409"/>
      <c r="B50" s="409"/>
      <c r="C50" s="410">
        <f t="shared" si="21"/>
        <v>29</v>
      </c>
      <c r="D50" s="411"/>
      <c r="E50" s="411"/>
      <c r="F50" s="411"/>
      <c r="G50" s="410"/>
      <c r="H50" s="410"/>
      <c r="I50" s="413" t="str">
        <f t="shared" si="5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6"/>
        <v>-</v>
      </c>
      <c r="M50" s="415"/>
      <c r="N50" s="415"/>
      <c r="O50" s="160" t="str">
        <f t="shared" si="7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8"/>
        <v>OK</v>
      </c>
      <c r="AI50" s="22">
        <f t="shared" si="9"/>
        <v>0</v>
      </c>
      <c r="AJ50" s="22">
        <f t="shared" si="10"/>
        <v>0</v>
      </c>
      <c r="AK50" s="22">
        <f t="shared" si="11"/>
        <v>0</v>
      </c>
      <c r="AL50" s="22">
        <f t="shared" si="12"/>
        <v>0</v>
      </c>
      <c r="AM50" s="22">
        <f t="shared" si="13"/>
        <v>0</v>
      </c>
      <c r="AN50" s="22">
        <f t="shared" si="14"/>
        <v>0</v>
      </c>
      <c r="AO50" s="418" t="b">
        <f t="shared" si="15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16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17"/>
        <v>0</v>
      </c>
      <c r="AW50" s="67">
        <f t="shared" si="18"/>
        <v>0</v>
      </c>
      <c r="AX50" s="397">
        <f t="shared" si="19"/>
        <v>0</v>
      </c>
      <c r="AY50" s="32"/>
      <c r="AZ50" s="32"/>
      <c r="BA50" s="423" t="str">
        <f t="shared" si="20"/>
        <v xml:space="preserve"> </v>
      </c>
    </row>
    <row r="51" spans="1:53" s="339" customFormat="1" ht="15" x14ac:dyDescent="0.2">
      <c r="A51" s="409"/>
      <c r="B51" s="409"/>
      <c r="C51" s="410">
        <f t="shared" si="21"/>
        <v>30</v>
      </c>
      <c r="D51" s="411"/>
      <c r="E51" s="411"/>
      <c r="F51" s="411"/>
      <c r="G51" s="410"/>
      <c r="H51" s="410"/>
      <c r="I51" s="413" t="str">
        <f t="shared" si="5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6"/>
        <v>-</v>
      </c>
      <c r="M51" s="415"/>
      <c r="N51" s="415"/>
      <c r="O51" s="160" t="str">
        <f t="shared" si="7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8"/>
        <v>OK</v>
      </c>
      <c r="AI51" s="22">
        <f t="shared" si="9"/>
        <v>0</v>
      </c>
      <c r="AJ51" s="22">
        <f t="shared" si="10"/>
        <v>0</v>
      </c>
      <c r="AK51" s="22">
        <f t="shared" si="11"/>
        <v>0</v>
      </c>
      <c r="AL51" s="22">
        <f t="shared" si="12"/>
        <v>0</v>
      </c>
      <c r="AM51" s="22">
        <f t="shared" si="13"/>
        <v>0</v>
      </c>
      <c r="AN51" s="22">
        <f t="shared" si="14"/>
        <v>0</v>
      </c>
      <c r="AO51" s="418" t="b">
        <f t="shared" si="15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16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17"/>
        <v>0</v>
      </c>
      <c r="AW51" s="67">
        <f t="shared" si="18"/>
        <v>0</v>
      </c>
      <c r="AX51" s="397">
        <f t="shared" si="19"/>
        <v>0</v>
      </c>
      <c r="AY51" s="32"/>
      <c r="AZ51" s="32"/>
      <c r="BA51" s="423" t="str">
        <f t="shared" si="20"/>
        <v xml:space="preserve"> </v>
      </c>
    </row>
    <row r="52" spans="1:53" s="339" customFormat="1" ht="15" x14ac:dyDescent="0.2">
      <c r="A52" s="409"/>
      <c r="B52" s="409"/>
      <c r="C52" s="410">
        <f t="shared" si="21"/>
        <v>31</v>
      </c>
      <c r="D52" s="411"/>
      <c r="E52" s="411"/>
      <c r="F52" s="411"/>
      <c r="G52" s="410"/>
      <c r="H52" s="410"/>
      <c r="I52" s="413" t="str">
        <f t="shared" si="5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6"/>
        <v>-</v>
      </c>
      <c r="M52" s="415"/>
      <c r="N52" s="415"/>
      <c r="O52" s="160" t="str">
        <f t="shared" si="7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8"/>
        <v>OK</v>
      </c>
      <c r="AI52" s="22">
        <f t="shared" si="9"/>
        <v>0</v>
      </c>
      <c r="AJ52" s="22">
        <f t="shared" si="10"/>
        <v>0</v>
      </c>
      <c r="AK52" s="22">
        <f t="shared" si="11"/>
        <v>0</v>
      </c>
      <c r="AL52" s="22">
        <f t="shared" si="12"/>
        <v>0</v>
      </c>
      <c r="AM52" s="22">
        <f t="shared" si="13"/>
        <v>0</v>
      </c>
      <c r="AN52" s="22">
        <f t="shared" si="14"/>
        <v>0</v>
      </c>
      <c r="AO52" s="418" t="b">
        <f t="shared" si="15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16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17"/>
        <v>0</v>
      </c>
      <c r="AW52" s="67">
        <f t="shared" si="18"/>
        <v>0</v>
      </c>
      <c r="AX52" s="397">
        <f t="shared" si="19"/>
        <v>0</v>
      </c>
      <c r="AY52" s="32"/>
      <c r="AZ52" s="32"/>
      <c r="BA52" s="423" t="str">
        <f t="shared" si="20"/>
        <v xml:space="preserve"> </v>
      </c>
    </row>
    <row r="53" spans="1:53" s="339" customFormat="1" ht="15" x14ac:dyDescent="0.2">
      <c r="A53" s="409"/>
      <c r="B53" s="409"/>
      <c r="C53" s="410">
        <f t="shared" si="21"/>
        <v>32</v>
      </c>
      <c r="D53" s="411"/>
      <c r="E53" s="411"/>
      <c r="F53" s="411"/>
      <c r="G53" s="410"/>
      <c r="H53" s="410"/>
      <c r="I53" s="413" t="str">
        <f t="shared" si="5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6"/>
        <v>-</v>
      </c>
      <c r="M53" s="415"/>
      <c r="N53" s="415"/>
      <c r="O53" s="160" t="str">
        <f t="shared" si="7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8"/>
        <v>OK</v>
      </c>
      <c r="AI53" s="22">
        <f t="shared" si="9"/>
        <v>0</v>
      </c>
      <c r="AJ53" s="22">
        <f t="shared" si="10"/>
        <v>0</v>
      </c>
      <c r="AK53" s="22">
        <f t="shared" si="11"/>
        <v>0</v>
      </c>
      <c r="AL53" s="22">
        <f t="shared" si="12"/>
        <v>0</v>
      </c>
      <c r="AM53" s="22">
        <f t="shared" si="13"/>
        <v>0</v>
      </c>
      <c r="AN53" s="22">
        <f t="shared" si="14"/>
        <v>0</v>
      </c>
      <c r="AO53" s="418" t="b">
        <f t="shared" si="15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16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17"/>
        <v>0</v>
      </c>
      <c r="AW53" s="67">
        <f t="shared" si="18"/>
        <v>0</v>
      </c>
      <c r="AX53" s="397">
        <f t="shared" si="19"/>
        <v>0</v>
      </c>
      <c r="AY53" s="32"/>
      <c r="AZ53" s="32"/>
      <c r="BA53" s="423" t="str">
        <f t="shared" si="20"/>
        <v xml:space="preserve"> </v>
      </c>
    </row>
    <row r="54" spans="1:53" s="339" customFormat="1" ht="15" x14ac:dyDescent="0.2">
      <c r="A54" s="409"/>
      <c r="B54" s="409"/>
      <c r="C54" s="410">
        <f t="shared" si="21"/>
        <v>33</v>
      </c>
      <c r="D54" s="411"/>
      <c r="E54" s="411"/>
      <c r="F54" s="411"/>
      <c r="G54" s="410"/>
      <c r="H54" s="410"/>
      <c r="I54" s="413" t="str">
        <f t="shared" si="5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6"/>
        <v>-</v>
      </c>
      <c r="M54" s="415"/>
      <c r="N54" s="415"/>
      <c r="O54" s="160" t="str">
        <f t="shared" si="7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8"/>
        <v>OK</v>
      </c>
      <c r="AI54" s="22">
        <f t="shared" si="9"/>
        <v>0</v>
      </c>
      <c r="AJ54" s="22">
        <f t="shared" si="10"/>
        <v>0</v>
      </c>
      <c r="AK54" s="22">
        <f t="shared" si="11"/>
        <v>0</v>
      </c>
      <c r="AL54" s="22">
        <f t="shared" si="12"/>
        <v>0</v>
      </c>
      <c r="AM54" s="22">
        <f t="shared" si="13"/>
        <v>0</v>
      </c>
      <c r="AN54" s="22">
        <f t="shared" si="14"/>
        <v>0</v>
      </c>
      <c r="AO54" s="418" t="b">
        <f t="shared" si="15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16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17"/>
        <v>0</v>
      </c>
      <c r="AW54" s="67">
        <f t="shared" si="18"/>
        <v>0</v>
      </c>
      <c r="AX54" s="397">
        <f t="shared" si="19"/>
        <v>0</v>
      </c>
      <c r="AY54" s="32"/>
      <c r="AZ54" s="32"/>
      <c r="BA54" s="423" t="str">
        <f t="shared" si="20"/>
        <v xml:space="preserve"> </v>
      </c>
    </row>
    <row r="55" spans="1:53" s="339" customFormat="1" ht="15" x14ac:dyDescent="0.2">
      <c r="A55" s="409"/>
      <c r="B55" s="409"/>
      <c r="C55" s="410">
        <f t="shared" si="21"/>
        <v>34</v>
      </c>
      <c r="D55" s="411"/>
      <c r="E55" s="411"/>
      <c r="F55" s="411"/>
      <c r="G55" s="410"/>
      <c r="H55" s="410"/>
      <c r="I55" s="413" t="str">
        <f t="shared" si="5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6"/>
        <v>-</v>
      </c>
      <c r="M55" s="415"/>
      <c r="N55" s="415"/>
      <c r="O55" s="160" t="str">
        <f t="shared" si="7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8"/>
        <v>OK</v>
      </c>
      <c r="AI55" s="22">
        <f t="shared" si="9"/>
        <v>0</v>
      </c>
      <c r="AJ55" s="22">
        <f t="shared" si="10"/>
        <v>0</v>
      </c>
      <c r="AK55" s="22">
        <f t="shared" si="11"/>
        <v>0</v>
      </c>
      <c r="AL55" s="22">
        <f t="shared" si="12"/>
        <v>0</v>
      </c>
      <c r="AM55" s="22">
        <f t="shared" si="13"/>
        <v>0</v>
      </c>
      <c r="AN55" s="22">
        <f t="shared" si="14"/>
        <v>0</v>
      </c>
      <c r="AO55" s="418" t="b">
        <f t="shared" si="15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16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17"/>
        <v>0</v>
      </c>
      <c r="AW55" s="67">
        <f t="shared" si="18"/>
        <v>0</v>
      </c>
      <c r="AX55" s="397">
        <f t="shared" si="19"/>
        <v>0</v>
      </c>
      <c r="AY55" s="32"/>
      <c r="AZ55" s="32"/>
      <c r="BA55" s="423" t="str">
        <f t="shared" si="20"/>
        <v xml:space="preserve"> </v>
      </c>
    </row>
    <row r="56" spans="1:53" s="339" customFormat="1" ht="15" x14ac:dyDescent="0.2">
      <c r="A56" s="409"/>
      <c r="B56" s="409"/>
      <c r="C56" s="410">
        <f t="shared" si="21"/>
        <v>35</v>
      </c>
      <c r="D56" s="411"/>
      <c r="E56" s="411"/>
      <c r="F56" s="411"/>
      <c r="G56" s="410"/>
      <c r="H56" s="410"/>
      <c r="I56" s="413" t="str">
        <f t="shared" si="5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6"/>
        <v>-</v>
      </c>
      <c r="M56" s="415"/>
      <c r="N56" s="415"/>
      <c r="O56" s="160" t="str">
        <f t="shared" si="7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8"/>
        <v>OK</v>
      </c>
      <c r="AI56" s="22">
        <f t="shared" si="9"/>
        <v>0</v>
      </c>
      <c r="AJ56" s="22">
        <f t="shared" si="10"/>
        <v>0</v>
      </c>
      <c r="AK56" s="22">
        <f t="shared" si="11"/>
        <v>0</v>
      </c>
      <c r="AL56" s="22">
        <f t="shared" si="12"/>
        <v>0</v>
      </c>
      <c r="AM56" s="22">
        <f t="shared" si="13"/>
        <v>0</v>
      </c>
      <c r="AN56" s="22">
        <f t="shared" si="14"/>
        <v>0</v>
      </c>
      <c r="AO56" s="418" t="b">
        <f t="shared" si="15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16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17"/>
        <v>0</v>
      </c>
      <c r="AW56" s="67">
        <f t="shared" si="18"/>
        <v>0</v>
      </c>
      <c r="AX56" s="397">
        <f t="shared" si="19"/>
        <v>0</v>
      </c>
      <c r="AY56" s="32"/>
      <c r="AZ56" s="32"/>
      <c r="BA56" s="423" t="str">
        <f t="shared" si="20"/>
        <v xml:space="preserve"> </v>
      </c>
    </row>
    <row r="57" spans="1:53" s="339" customFormat="1" ht="15" x14ac:dyDescent="0.2">
      <c r="A57" s="409"/>
      <c r="B57" s="409"/>
      <c r="C57" s="410">
        <f t="shared" si="21"/>
        <v>36</v>
      </c>
      <c r="D57" s="411"/>
      <c r="E57" s="411"/>
      <c r="F57" s="411"/>
      <c r="G57" s="410"/>
      <c r="H57" s="410"/>
      <c r="I57" s="413" t="str">
        <f t="shared" si="5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6"/>
        <v>-</v>
      </c>
      <c r="M57" s="415"/>
      <c r="N57" s="415"/>
      <c r="O57" s="160" t="str">
        <f t="shared" si="7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8"/>
        <v>OK</v>
      </c>
      <c r="AI57" s="22">
        <f t="shared" si="9"/>
        <v>0</v>
      </c>
      <c r="AJ57" s="22">
        <f t="shared" si="10"/>
        <v>0</v>
      </c>
      <c r="AK57" s="22">
        <f t="shared" si="11"/>
        <v>0</v>
      </c>
      <c r="AL57" s="22">
        <f t="shared" si="12"/>
        <v>0</v>
      </c>
      <c r="AM57" s="22">
        <f t="shared" si="13"/>
        <v>0</v>
      </c>
      <c r="AN57" s="22">
        <f t="shared" si="14"/>
        <v>0</v>
      </c>
      <c r="AO57" s="418" t="b">
        <f t="shared" si="15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16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17"/>
        <v>0</v>
      </c>
      <c r="AW57" s="67">
        <f t="shared" si="18"/>
        <v>0</v>
      </c>
      <c r="AX57" s="397">
        <f t="shared" si="19"/>
        <v>0</v>
      </c>
      <c r="AY57" s="32"/>
      <c r="AZ57" s="32"/>
      <c r="BA57" s="423" t="str">
        <f t="shared" si="20"/>
        <v xml:space="preserve"> </v>
      </c>
    </row>
    <row r="58" spans="1:53" s="339" customFormat="1" ht="15" x14ac:dyDescent="0.2">
      <c r="A58" s="409"/>
      <c r="B58" s="409"/>
      <c r="C58" s="410">
        <f t="shared" si="21"/>
        <v>37</v>
      </c>
      <c r="D58" s="411"/>
      <c r="E58" s="411"/>
      <c r="F58" s="411"/>
      <c r="G58" s="410"/>
      <c r="H58" s="410"/>
      <c r="I58" s="413" t="str">
        <f t="shared" si="5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6"/>
        <v>-</v>
      </c>
      <c r="M58" s="415"/>
      <c r="N58" s="415"/>
      <c r="O58" s="160" t="str">
        <f t="shared" si="7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8"/>
        <v>OK</v>
      </c>
      <c r="AI58" s="22">
        <f t="shared" si="9"/>
        <v>0</v>
      </c>
      <c r="AJ58" s="22">
        <f t="shared" si="10"/>
        <v>0</v>
      </c>
      <c r="AK58" s="22">
        <f t="shared" si="11"/>
        <v>0</v>
      </c>
      <c r="AL58" s="22">
        <f t="shared" si="12"/>
        <v>0</v>
      </c>
      <c r="AM58" s="22">
        <f t="shared" si="13"/>
        <v>0</v>
      </c>
      <c r="AN58" s="22">
        <f t="shared" si="14"/>
        <v>0</v>
      </c>
      <c r="AO58" s="418" t="b">
        <f t="shared" si="15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16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17"/>
        <v>0</v>
      </c>
      <c r="AW58" s="67">
        <f t="shared" si="18"/>
        <v>0</v>
      </c>
      <c r="AX58" s="397">
        <f t="shared" si="19"/>
        <v>0</v>
      </c>
      <c r="AY58" s="32"/>
      <c r="AZ58" s="32"/>
      <c r="BA58" s="423" t="str">
        <f t="shared" si="20"/>
        <v xml:space="preserve"> </v>
      </c>
    </row>
    <row r="59" spans="1:53" s="339" customFormat="1" ht="15" x14ac:dyDescent="0.2">
      <c r="A59" s="409"/>
      <c r="B59" s="409"/>
      <c r="C59" s="410">
        <f t="shared" si="21"/>
        <v>38</v>
      </c>
      <c r="D59" s="411"/>
      <c r="E59" s="411"/>
      <c r="F59" s="411"/>
      <c r="G59" s="410"/>
      <c r="H59" s="410"/>
      <c r="I59" s="413" t="str">
        <f t="shared" si="5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6"/>
        <v>-</v>
      </c>
      <c r="M59" s="415"/>
      <c r="N59" s="415"/>
      <c r="O59" s="160" t="str">
        <f t="shared" si="7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8"/>
        <v>OK</v>
      </c>
      <c r="AI59" s="22">
        <f t="shared" si="9"/>
        <v>0</v>
      </c>
      <c r="AJ59" s="22">
        <f t="shared" si="10"/>
        <v>0</v>
      </c>
      <c r="AK59" s="22">
        <f t="shared" si="11"/>
        <v>0</v>
      </c>
      <c r="AL59" s="22">
        <f t="shared" si="12"/>
        <v>0</v>
      </c>
      <c r="AM59" s="22">
        <f t="shared" si="13"/>
        <v>0</v>
      </c>
      <c r="AN59" s="22">
        <f t="shared" si="14"/>
        <v>0</v>
      </c>
      <c r="AO59" s="418" t="b">
        <f t="shared" si="15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16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17"/>
        <v>0</v>
      </c>
      <c r="AW59" s="67">
        <f t="shared" si="18"/>
        <v>0</v>
      </c>
      <c r="AX59" s="397">
        <f t="shared" si="19"/>
        <v>0</v>
      </c>
      <c r="AY59" s="32"/>
      <c r="AZ59" s="32"/>
      <c r="BA59" s="423" t="str">
        <f t="shared" si="20"/>
        <v xml:space="preserve"> </v>
      </c>
    </row>
    <row r="60" spans="1:53" s="339" customFormat="1" ht="15" x14ac:dyDescent="0.2">
      <c r="A60" s="409"/>
      <c r="B60" s="409"/>
      <c r="C60" s="410">
        <f t="shared" si="21"/>
        <v>39</v>
      </c>
      <c r="D60" s="411"/>
      <c r="E60" s="411"/>
      <c r="F60" s="411"/>
      <c r="G60" s="410"/>
      <c r="H60" s="410"/>
      <c r="I60" s="413" t="str">
        <f t="shared" si="5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6"/>
        <v>-</v>
      </c>
      <c r="M60" s="415"/>
      <c r="N60" s="415"/>
      <c r="O60" s="160" t="str">
        <f t="shared" si="7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8"/>
        <v>OK</v>
      </c>
      <c r="AI60" s="22">
        <f t="shared" si="9"/>
        <v>0</v>
      </c>
      <c r="AJ60" s="22">
        <f t="shared" si="10"/>
        <v>0</v>
      </c>
      <c r="AK60" s="22">
        <f t="shared" si="11"/>
        <v>0</v>
      </c>
      <c r="AL60" s="22">
        <f t="shared" si="12"/>
        <v>0</v>
      </c>
      <c r="AM60" s="22">
        <f t="shared" si="13"/>
        <v>0</v>
      </c>
      <c r="AN60" s="22">
        <f t="shared" si="14"/>
        <v>0</v>
      </c>
      <c r="AO60" s="418" t="b">
        <f t="shared" si="15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16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17"/>
        <v>0</v>
      </c>
      <c r="AW60" s="67">
        <f t="shared" si="18"/>
        <v>0</v>
      </c>
      <c r="AX60" s="397">
        <f t="shared" si="19"/>
        <v>0</v>
      </c>
      <c r="AY60" s="32"/>
      <c r="AZ60" s="32"/>
      <c r="BA60" s="423" t="str">
        <f t="shared" si="20"/>
        <v xml:space="preserve"> </v>
      </c>
    </row>
    <row r="61" spans="1:53" s="339" customFormat="1" ht="15" x14ac:dyDescent="0.2">
      <c r="A61" s="409"/>
      <c r="B61" s="409"/>
      <c r="C61" s="410">
        <f t="shared" si="21"/>
        <v>40</v>
      </c>
      <c r="D61" s="411"/>
      <c r="E61" s="411"/>
      <c r="F61" s="411"/>
      <c r="G61" s="410"/>
      <c r="H61" s="410"/>
      <c r="I61" s="413" t="str">
        <f t="shared" si="5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6"/>
        <v>-</v>
      </c>
      <c r="M61" s="415"/>
      <c r="N61" s="415"/>
      <c r="O61" s="160" t="str">
        <f t="shared" si="7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8"/>
        <v>OK</v>
      </c>
      <c r="AI61" s="22">
        <f t="shared" si="9"/>
        <v>0</v>
      </c>
      <c r="AJ61" s="22">
        <f t="shared" si="10"/>
        <v>0</v>
      </c>
      <c r="AK61" s="22">
        <f t="shared" si="11"/>
        <v>0</v>
      </c>
      <c r="AL61" s="22">
        <f t="shared" si="12"/>
        <v>0</v>
      </c>
      <c r="AM61" s="22">
        <f t="shared" si="13"/>
        <v>0</v>
      </c>
      <c r="AN61" s="22">
        <f t="shared" si="14"/>
        <v>0</v>
      </c>
      <c r="AO61" s="418" t="b">
        <f t="shared" si="15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16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17"/>
        <v>0</v>
      </c>
      <c r="AW61" s="67">
        <f t="shared" si="18"/>
        <v>0</v>
      </c>
      <c r="AX61" s="397">
        <f t="shared" si="19"/>
        <v>0</v>
      </c>
      <c r="AY61" s="32"/>
      <c r="AZ61" s="32"/>
      <c r="BA61" s="423" t="str">
        <f t="shared" si="20"/>
        <v xml:space="preserve"> </v>
      </c>
    </row>
    <row r="62" spans="1:53" s="339" customFormat="1" ht="15" x14ac:dyDescent="0.2">
      <c r="A62" s="409"/>
      <c r="B62" s="409"/>
      <c r="C62" s="410">
        <f t="shared" si="21"/>
        <v>41</v>
      </c>
      <c r="D62" s="411"/>
      <c r="E62" s="411"/>
      <c r="F62" s="411"/>
      <c r="G62" s="410"/>
      <c r="H62" s="410"/>
      <c r="I62" s="413" t="str">
        <f t="shared" si="5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6"/>
        <v>-</v>
      </c>
      <c r="M62" s="415"/>
      <c r="N62" s="415"/>
      <c r="O62" s="160" t="str">
        <f t="shared" si="7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8"/>
        <v>OK</v>
      </c>
      <c r="AI62" s="22">
        <f t="shared" si="9"/>
        <v>0</v>
      </c>
      <c r="AJ62" s="22">
        <f t="shared" si="10"/>
        <v>0</v>
      </c>
      <c r="AK62" s="22">
        <f t="shared" si="11"/>
        <v>0</v>
      </c>
      <c r="AL62" s="22">
        <f t="shared" si="12"/>
        <v>0</v>
      </c>
      <c r="AM62" s="22">
        <f t="shared" si="13"/>
        <v>0</v>
      </c>
      <c r="AN62" s="22">
        <f t="shared" si="14"/>
        <v>0</v>
      </c>
      <c r="AO62" s="418" t="b">
        <f t="shared" si="15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16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17"/>
        <v>0</v>
      </c>
      <c r="AW62" s="67">
        <f t="shared" si="18"/>
        <v>0</v>
      </c>
      <c r="AX62" s="397">
        <f t="shared" si="19"/>
        <v>0</v>
      </c>
      <c r="AY62" s="32"/>
      <c r="AZ62" s="32"/>
      <c r="BA62" s="423" t="str">
        <f t="shared" si="20"/>
        <v xml:space="preserve"> </v>
      </c>
    </row>
    <row r="63" spans="1:53" s="339" customFormat="1" ht="15" x14ac:dyDescent="0.2">
      <c r="A63" s="409"/>
      <c r="B63" s="409"/>
      <c r="C63" s="410">
        <f t="shared" si="21"/>
        <v>42</v>
      </c>
      <c r="D63" s="411"/>
      <c r="E63" s="411"/>
      <c r="F63" s="411"/>
      <c r="G63" s="410"/>
      <c r="H63" s="410"/>
      <c r="I63" s="413" t="str">
        <f t="shared" si="5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6"/>
        <v>-</v>
      </c>
      <c r="M63" s="415"/>
      <c r="N63" s="415"/>
      <c r="O63" s="160" t="str">
        <f t="shared" si="7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8"/>
        <v>OK</v>
      </c>
      <c r="AI63" s="22">
        <f t="shared" si="9"/>
        <v>0</v>
      </c>
      <c r="AJ63" s="22">
        <f t="shared" si="10"/>
        <v>0</v>
      </c>
      <c r="AK63" s="22">
        <f t="shared" si="11"/>
        <v>0</v>
      </c>
      <c r="AL63" s="22">
        <f t="shared" si="12"/>
        <v>0</v>
      </c>
      <c r="AM63" s="22">
        <f t="shared" si="13"/>
        <v>0</v>
      </c>
      <c r="AN63" s="22">
        <f t="shared" si="14"/>
        <v>0</v>
      </c>
      <c r="AO63" s="418" t="b">
        <f t="shared" si="15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16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17"/>
        <v>0</v>
      </c>
      <c r="AW63" s="67">
        <f t="shared" si="18"/>
        <v>0</v>
      </c>
      <c r="AX63" s="397">
        <f t="shared" si="19"/>
        <v>0</v>
      </c>
      <c r="AY63" s="32"/>
      <c r="AZ63" s="32"/>
      <c r="BA63" s="423" t="str">
        <f t="shared" si="20"/>
        <v xml:space="preserve"> </v>
      </c>
    </row>
    <row r="64" spans="1:53" s="339" customFormat="1" ht="15" x14ac:dyDescent="0.2">
      <c r="A64" s="409"/>
      <c r="B64" s="409"/>
      <c r="C64" s="410">
        <f t="shared" si="21"/>
        <v>43</v>
      </c>
      <c r="D64" s="411"/>
      <c r="E64" s="411"/>
      <c r="F64" s="411"/>
      <c r="G64" s="410"/>
      <c r="H64" s="410"/>
      <c r="I64" s="413" t="str">
        <f t="shared" si="5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6"/>
        <v>-</v>
      </c>
      <c r="M64" s="415"/>
      <c r="N64" s="415"/>
      <c r="O64" s="160" t="str">
        <f t="shared" si="7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8"/>
        <v>OK</v>
      </c>
      <c r="AI64" s="22">
        <f t="shared" si="9"/>
        <v>0</v>
      </c>
      <c r="AJ64" s="22">
        <f t="shared" si="10"/>
        <v>0</v>
      </c>
      <c r="AK64" s="22">
        <f t="shared" si="11"/>
        <v>0</v>
      </c>
      <c r="AL64" s="22">
        <f t="shared" si="12"/>
        <v>0</v>
      </c>
      <c r="AM64" s="22">
        <f t="shared" si="13"/>
        <v>0</v>
      </c>
      <c r="AN64" s="22">
        <f t="shared" si="14"/>
        <v>0</v>
      </c>
      <c r="AO64" s="418" t="b">
        <f t="shared" si="15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16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17"/>
        <v>0</v>
      </c>
      <c r="AW64" s="67">
        <f t="shared" si="18"/>
        <v>0</v>
      </c>
      <c r="AX64" s="397">
        <f t="shared" si="19"/>
        <v>0</v>
      </c>
      <c r="AY64" s="32"/>
      <c r="AZ64" s="32"/>
      <c r="BA64" s="423" t="str">
        <f t="shared" si="20"/>
        <v xml:space="preserve"> </v>
      </c>
    </row>
    <row r="65" spans="1:53" s="339" customFormat="1" ht="15" x14ac:dyDescent="0.2">
      <c r="A65" s="409"/>
      <c r="B65" s="409"/>
      <c r="C65" s="410">
        <f t="shared" si="21"/>
        <v>44</v>
      </c>
      <c r="D65" s="411"/>
      <c r="E65" s="411"/>
      <c r="F65" s="411"/>
      <c r="G65" s="410"/>
      <c r="H65" s="410"/>
      <c r="I65" s="413" t="str">
        <f t="shared" si="5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6"/>
        <v>-</v>
      </c>
      <c r="M65" s="415"/>
      <c r="N65" s="415"/>
      <c r="O65" s="160" t="str">
        <f t="shared" si="7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8"/>
        <v>OK</v>
      </c>
      <c r="AI65" s="22">
        <f t="shared" si="9"/>
        <v>0</v>
      </c>
      <c r="AJ65" s="22">
        <f t="shared" si="10"/>
        <v>0</v>
      </c>
      <c r="AK65" s="22">
        <f t="shared" si="11"/>
        <v>0</v>
      </c>
      <c r="AL65" s="22">
        <f t="shared" si="12"/>
        <v>0</v>
      </c>
      <c r="AM65" s="22">
        <f t="shared" si="13"/>
        <v>0</v>
      </c>
      <c r="AN65" s="22">
        <f t="shared" si="14"/>
        <v>0</v>
      </c>
      <c r="AO65" s="418" t="b">
        <f t="shared" si="15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16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17"/>
        <v>0</v>
      </c>
      <c r="AW65" s="67">
        <f t="shared" si="18"/>
        <v>0</v>
      </c>
      <c r="AX65" s="397">
        <f t="shared" si="19"/>
        <v>0</v>
      </c>
      <c r="AY65" s="32"/>
      <c r="AZ65" s="32"/>
      <c r="BA65" s="423" t="str">
        <f t="shared" si="20"/>
        <v xml:space="preserve"> </v>
      </c>
    </row>
    <row r="66" spans="1:53" s="339" customFormat="1" ht="15" x14ac:dyDescent="0.2">
      <c r="A66" s="409"/>
      <c r="B66" s="409"/>
      <c r="C66" s="410">
        <f t="shared" si="21"/>
        <v>45</v>
      </c>
      <c r="D66" s="411"/>
      <c r="E66" s="411"/>
      <c r="F66" s="411"/>
      <c r="G66" s="410"/>
      <c r="H66" s="410"/>
      <c r="I66" s="413" t="str">
        <f t="shared" si="5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6"/>
        <v>-</v>
      </c>
      <c r="M66" s="415"/>
      <c r="N66" s="415"/>
      <c r="O66" s="160" t="str">
        <f t="shared" si="7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8"/>
        <v>OK</v>
      </c>
      <c r="AI66" s="22">
        <f t="shared" si="9"/>
        <v>0</v>
      </c>
      <c r="AJ66" s="22">
        <f t="shared" si="10"/>
        <v>0</v>
      </c>
      <c r="AK66" s="22">
        <f t="shared" si="11"/>
        <v>0</v>
      </c>
      <c r="AL66" s="22">
        <f t="shared" si="12"/>
        <v>0</v>
      </c>
      <c r="AM66" s="22">
        <f t="shared" si="13"/>
        <v>0</v>
      </c>
      <c r="AN66" s="22">
        <f t="shared" si="14"/>
        <v>0</v>
      </c>
      <c r="AO66" s="418" t="b">
        <f t="shared" si="15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16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17"/>
        <v>0</v>
      </c>
      <c r="AW66" s="67">
        <f t="shared" si="18"/>
        <v>0</v>
      </c>
      <c r="AX66" s="397">
        <f t="shared" si="19"/>
        <v>0</v>
      </c>
      <c r="AY66" s="32"/>
      <c r="AZ66" s="32"/>
      <c r="BA66" s="423" t="str">
        <f t="shared" si="20"/>
        <v xml:space="preserve"> </v>
      </c>
    </row>
    <row r="67" spans="1:53" s="339" customFormat="1" ht="15" x14ac:dyDescent="0.2">
      <c r="A67" s="409"/>
      <c r="B67" s="409"/>
      <c r="C67" s="410">
        <f t="shared" si="21"/>
        <v>46</v>
      </c>
      <c r="D67" s="411"/>
      <c r="E67" s="411"/>
      <c r="F67" s="411"/>
      <c r="G67" s="410"/>
      <c r="H67" s="410"/>
      <c r="I67" s="413" t="str">
        <f t="shared" si="5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6"/>
        <v>-</v>
      </c>
      <c r="M67" s="415"/>
      <c r="N67" s="415"/>
      <c r="O67" s="160" t="str">
        <f t="shared" si="7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8"/>
        <v>OK</v>
      </c>
      <c r="AI67" s="22">
        <f t="shared" si="9"/>
        <v>0</v>
      </c>
      <c r="AJ67" s="22">
        <f t="shared" si="10"/>
        <v>0</v>
      </c>
      <c r="AK67" s="22">
        <f t="shared" si="11"/>
        <v>0</v>
      </c>
      <c r="AL67" s="22">
        <f t="shared" si="12"/>
        <v>0</v>
      </c>
      <c r="AM67" s="22">
        <f t="shared" si="13"/>
        <v>0</v>
      </c>
      <c r="AN67" s="22">
        <f t="shared" si="14"/>
        <v>0</v>
      </c>
      <c r="AO67" s="418" t="b">
        <f t="shared" si="15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16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17"/>
        <v>0</v>
      </c>
      <c r="AW67" s="67">
        <f t="shared" si="18"/>
        <v>0</v>
      </c>
      <c r="AX67" s="397">
        <f t="shared" si="19"/>
        <v>0</v>
      </c>
      <c r="AY67" s="32"/>
      <c r="AZ67" s="32"/>
      <c r="BA67" s="423" t="str">
        <f t="shared" si="20"/>
        <v xml:space="preserve"> </v>
      </c>
    </row>
    <row r="68" spans="1:53" s="339" customFormat="1" ht="15" x14ac:dyDescent="0.2">
      <c r="A68" s="409"/>
      <c r="B68" s="409"/>
      <c r="C68" s="410">
        <f t="shared" si="21"/>
        <v>47</v>
      </c>
      <c r="D68" s="411"/>
      <c r="E68" s="411"/>
      <c r="F68" s="411"/>
      <c r="G68" s="410"/>
      <c r="H68" s="410"/>
      <c r="I68" s="413" t="str">
        <f t="shared" si="5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6"/>
        <v>-</v>
      </c>
      <c r="M68" s="415"/>
      <c r="N68" s="415"/>
      <c r="O68" s="160" t="str">
        <f t="shared" si="7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8"/>
        <v>OK</v>
      </c>
      <c r="AI68" s="22">
        <f t="shared" si="9"/>
        <v>0</v>
      </c>
      <c r="AJ68" s="22">
        <f t="shared" si="10"/>
        <v>0</v>
      </c>
      <c r="AK68" s="22">
        <f t="shared" si="11"/>
        <v>0</v>
      </c>
      <c r="AL68" s="22">
        <f t="shared" si="12"/>
        <v>0</v>
      </c>
      <c r="AM68" s="22">
        <f t="shared" si="13"/>
        <v>0</v>
      </c>
      <c r="AN68" s="22">
        <f t="shared" si="14"/>
        <v>0</v>
      </c>
      <c r="AO68" s="418" t="b">
        <f t="shared" si="15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16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17"/>
        <v>0</v>
      </c>
      <c r="AW68" s="67">
        <f t="shared" si="18"/>
        <v>0</v>
      </c>
      <c r="AX68" s="397">
        <f t="shared" si="19"/>
        <v>0</v>
      </c>
      <c r="AY68" s="32"/>
      <c r="AZ68" s="32"/>
      <c r="BA68" s="423" t="str">
        <f t="shared" si="20"/>
        <v xml:space="preserve"> </v>
      </c>
    </row>
    <row r="69" spans="1:53" s="339" customFormat="1" ht="15" x14ac:dyDescent="0.2">
      <c r="A69" s="409"/>
      <c r="B69" s="409"/>
      <c r="C69" s="410">
        <f t="shared" si="21"/>
        <v>48</v>
      </c>
      <c r="D69" s="411"/>
      <c r="E69" s="411"/>
      <c r="F69" s="411"/>
      <c r="G69" s="410"/>
      <c r="H69" s="410"/>
      <c r="I69" s="413" t="str">
        <f t="shared" si="5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6"/>
        <v>-</v>
      </c>
      <c r="M69" s="415"/>
      <c r="N69" s="415"/>
      <c r="O69" s="160" t="str">
        <f t="shared" si="7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8"/>
        <v>OK</v>
      </c>
      <c r="AI69" s="22">
        <f t="shared" si="9"/>
        <v>0</v>
      </c>
      <c r="AJ69" s="22">
        <f t="shared" si="10"/>
        <v>0</v>
      </c>
      <c r="AK69" s="22">
        <f t="shared" si="11"/>
        <v>0</v>
      </c>
      <c r="AL69" s="22">
        <f t="shared" si="12"/>
        <v>0</v>
      </c>
      <c r="AM69" s="22">
        <f t="shared" si="13"/>
        <v>0</v>
      </c>
      <c r="AN69" s="22">
        <f t="shared" si="14"/>
        <v>0</v>
      </c>
      <c r="AO69" s="418" t="b">
        <f t="shared" si="15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16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17"/>
        <v>0</v>
      </c>
      <c r="AW69" s="67">
        <f t="shared" si="18"/>
        <v>0</v>
      </c>
      <c r="AX69" s="397">
        <f t="shared" si="19"/>
        <v>0</v>
      </c>
      <c r="AY69" s="32"/>
      <c r="AZ69" s="32"/>
      <c r="BA69" s="423" t="str">
        <f t="shared" si="20"/>
        <v xml:space="preserve"> </v>
      </c>
    </row>
    <row r="70" spans="1:53" s="339" customFormat="1" ht="15" x14ac:dyDescent="0.2">
      <c r="A70" s="32"/>
      <c r="B70" s="32"/>
      <c r="C70" s="410">
        <f t="shared" si="21"/>
        <v>49</v>
      </c>
      <c r="D70" s="424"/>
      <c r="E70" s="424"/>
      <c r="F70" s="424"/>
      <c r="G70" s="410"/>
      <c r="H70" s="410"/>
      <c r="I70" s="413" t="str">
        <f t="shared" si="5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6"/>
        <v>-</v>
      </c>
      <c r="M70" s="415"/>
      <c r="N70" s="415"/>
      <c r="O70" s="160" t="str">
        <f t="shared" si="7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8"/>
        <v>OK</v>
      </c>
      <c r="AI70" s="22">
        <f t="shared" si="9"/>
        <v>0</v>
      </c>
      <c r="AJ70" s="22">
        <f t="shared" si="10"/>
        <v>0</v>
      </c>
      <c r="AK70" s="22">
        <f t="shared" si="11"/>
        <v>0</v>
      </c>
      <c r="AL70" s="22">
        <f t="shared" si="12"/>
        <v>0</v>
      </c>
      <c r="AM70" s="22">
        <f t="shared" si="13"/>
        <v>0</v>
      </c>
      <c r="AN70" s="22">
        <f t="shared" si="14"/>
        <v>0</v>
      </c>
      <c r="AO70" s="418" t="b">
        <f t="shared" si="15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16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17"/>
        <v>0</v>
      </c>
      <c r="AW70" s="67">
        <f t="shared" si="18"/>
        <v>0</v>
      </c>
      <c r="AX70" s="397">
        <f t="shared" si="19"/>
        <v>0</v>
      </c>
      <c r="AY70" s="32"/>
      <c r="AZ70" s="32"/>
      <c r="BA70" s="423" t="str">
        <f t="shared" si="20"/>
        <v xml:space="preserve"> </v>
      </c>
    </row>
    <row r="71" spans="1:53" s="339" customFormat="1" ht="15" x14ac:dyDescent="0.2">
      <c r="A71" s="32"/>
      <c r="B71" s="32"/>
      <c r="C71" s="410">
        <f t="shared" si="21"/>
        <v>50</v>
      </c>
      <c r="D71" s="424"/>
      <c r="E71" s="424"/>
      <c r="F71" s="424"/>
      <c r="G71" s="410"/>
      <c r="H71" s="410"/>
      <c r="I71" s="413" t="str">
        <f t="shared" si="5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6"/>
        <v>-</v>
      </c>
      <c r="M71" s="415"/>
      <c r="N71" s="415"/>
      <c r="O71" s="160" t="str">
        <f t="shared" si="7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8"/>
        <v>OK</v>
      </c>
      <c r="AI71" s="22">
        <f t="shared" si="9"/>
        <v>0</v>
      </c>
      <c r="AJ71" s="22">
        <f t="shared" si="10"/>
        <v>0</v>
      </c>
      <c r="AK71" s="22">
        <f t="shared" si="11"/>
        <v>0</v>
      </c>
      <c r="AL71" s="22">
        <f t="shared" si="12"/>
        <v>0</v>
      </c>
      <c r="AM71" s="22">
        <f t="shared" si="13"/>
        <v>0</v>
      </c>
      <c r="AN71" s="22">
        <f t="shared" si="14"/>
        <v>0</v>
      </c>
      <c r="AO71" s="418" t="b">
        <f t="shared" si="15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16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17"/>
        <v>0</v>
      </c>
      <c r="AW71" s="67">
        <f t="shared" si="18"/>
        <v>0</v>
      </c>
      <c r="AX71" s="397">
        <f t="shared" si="19"/>
        <v>0</v>
      </c>
      <c r="AY71" s="32"/>
      <c r="AZ71" s="32"/>
      <c r="BA71" s="423" t="str">
        <f t="shared" si="20"/>
        <v xml:space="preserve"> </v>
      </c>
    </row>
    <row r="72" spans="1:53" s="339" customFormat="1" ht="15" x14ac:dyDescent="0.2">
      <c r="A72" s="32"/>
      <c r="B72" s="32"/>
      <c r="C72" s="410">
        <f t="shared" si="21"/>
        <v>51</v>
      </c>
      <c r="D72" s="424"/>
      <c r="E72" s="424"/>
      <c r="F72" s="424"/>
      <c r="G72" s="410"/>
      <c r="H72" s="410"/>
      <c r="I72" s="413" t="str">
        <f t="shared" si="5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6"/>
        <v>-</v>
      </c>
      <c r="M72" s="415"/>
      <c r="N72" s="415"/>
      <c r="O72" s="160" t="str">
        <f t="shared" si="7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8"/>
        <v>OK</v>
      </c>
      <c r="AI72" s="22">
        <f t="shared" si="9"/>
        <v>0</v>
      </c>
      <c r="AJ72" s="22">
        <f t="shared" si="10"/>
        <v>0</v>
      </c>
      <c r="AK72" s="22">
        <f t="shared" si="11"/>
        <v>0</v>
      </c>
      <c r="AL72" s="22">
        <f t="shared" si="12"/>
        <v>0</v>
      </c>
      <c r="AM72" s="22">
        <f t="shared" si="13"/>
        <v>0</v>
      </c>
      <c r="AN72" s="22">
        <f t="shared" si="14"/>
        <v>0</v>
      </c>
      <c r="AO72" s="418" t="b">
        <f t="shared" si="15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16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17"/>
        <v>0</v>
      </c>
      <c r="AW72" s="67">
        <f t="shared" si="18"/>
        <v>0</v>
      </c>
      <c r="AX72" s="397">
        <f t="shared" si="19"/>
        <v>0</v>
      </c>
      <c r="AY72" s="32"/>
      <c r="AZ72" s="32"/>
      <c r="BA72" s="423" t="str">
        <f t="shared" si="20"/>
        <v xml:space="preserve"> </v>
      </c>
    </row>
    <row r="73" spans="1:53" s="339" customFormat="1" ht="15" x14ac:dyDescent="0.2">
      <c r="A73" s="32"/>
      <c r="B73" s="32"/>
      <c r="C73" s="410">
        <f t="shared" si="21"/>
        <v>52</v>
      </c>
      <c r="D73" s="424"/>
      <c r="E73" s="424"/>
      <c r="F73" s="424"/>
      <c r="G73" s="410"/>
      <c r="H73" s="410"/>
      <c r="I73" s="413" t="str">
        <f t="shared" si="5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6"/>
        <v>-</v>
      </c>
      <c r="M73" s="415"/>
      <c r="N73" s="415"/>
      <c r="O73" s="160" t="str">
        <f t="shared" si="7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8"/>
        <v>OK</v>
      </c>
      <c r="AI73" s="22">
        <f t="shared" si="9"/>
        <v>0</v>
      </c>
      <c r="AJ73" s="22">
        <f t="shared" si="10"/>
        <v>0</v>
      </c>
      <c r="AK73" s="22">
        <f t="shared" si="11"/>
        <v>0</v>
      </c>
      <c r="AL73" s="22">
        <f t="shared" si="12"/>
        <v>0</v>
      </c>
      <c r="AM73" s="22">
        <f t="shared" si="13"/>
        <v>0</v>
      </c>
      <c r="AN73" s="22">
        <f t="shared" si="14"/>
        <v>0</v>
      </c>
      <c r="AO73" s="418" t="b">
        <f t="shared" si="15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16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17"/>
        <v>0</v>
      </c>
      <c r="AW73" s="67">
        <f t="shared" si="18"/>
        <v>0</v>
      </c>
      <c r="AX73" s="397">
        <f t="shared" si="19"/>
        <v>0</v>
      </c>
      <c r="AY73" s="32"/>
      <c r="AZ73" s="32"/>
      <c r="BA73" s="423" t="str">
        <f t="shared" si="20"/>
        <v xml:space="preserve"> </v>
      </c>
    </row>
    <row r="74" spans="1:53" s="339" customFormat="1" ht="15" x14ac:dyDescent="0.2">
      <c r="A74" s="32"/>
      <c r="B74" s="32"/>
      <c r="C74" s="410">
        <f t="shared" si="21"/>
        <v>53</v>
      </c>
      <c r="D74" s="424"/>
      <c r="E74" s="424"/>
      <c r="F74" s="424"/>
      <c r="G74" s="410"/>
      <c r="H74" s="410"/>
      <c r="I74" s="413" t="str">
        <f t="shared" si="5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6"/>
        <v>-</v>
      </c>
      <c r="M74" s="415"/>
      <c r="N74" s="415"/>
      <c r="O74" s="160" t="str">
        <f t="shared" si="7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8"/>
        <v>OK</v>
      </c>
      <c r="AI74" s="22">
        <f t="shared" si="9"/>
        <v>0</v>
      </c>
      <c r="AJ74" s="22">
        <f t="shared" si="10"/>
        <v>0</v>
      </c>
      <c r="AK74" s="22">
        <f t="shared" si="11"/>
        <v>0</v>
      </c>
      <c r="AL74" s="22">
        <f t="shared" si="12"/>
        <v>0</v>
      </c>
      <c r="AM74" s="22">
        <f t="shared" si="13"/>
        <v>0</v>
      </c>
      <c r="AN74" s="22">
        <f t="shared" si="14"/>
        <v>0</v>
      </c>
      <c r="AO74" s="418" t="b">
        <f t="shared" si="15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16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17"/>
        <v>0</v>
      </c>
      <c r="AW74" s="67">
        <f t="shared" si="18"/>
        <v>0</v>
      </c>
      <c r="AX74" s="397">
        <f t="shared" si="19"/>
        <v>0</v>
      </c>
      <c r="AY74" s="32"/>
      <c r="AZ74" s="32"/>
      <c r="BA74" s="423" t="str">
        <f t="shared" si="20"/>
        <v xml:space="preserve"> </v>
      </c>
    </row>
    <row r="75" spans="1:53" s="339" customFormat="1" ht="15" x14ac:dyDescent="0.2">
      <c r="A75" s="32"/>
      <c r="B75" s="32"/>
      <c r="C75" s="410">
        <f t="shared" si="21"/>
        <v>54</v>
      </c>
      <c r="D75" s="424"/>
      <c r="E75" s="424"/>
      <c r="F75" s="424"/>
      <c r="G75" s="410"/>
      <c r="H75" s="410"/>
      <c r="I75" s="413" t="str">
        <f t="shared" si="5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6"/>
        <v>-</v>
      </c>
      <c r="M75" s="415"/>
      <c r="N75" s="415"/>
      <c r="O75" s="160" t="str">
        <f t="shared" si="7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8"/>
        <v>OK</v>
      </c>
      <c r="AI75" s="22">
        <f t="shared" si="9"/>
        <v>0</v>
      </c>
      <c r="AJ75" s="22">
        <f t="shared" si="10"/>
        <v>0</v>
      </c>
      <c r="AK75" s="22">
        <f t="shared" si="11"/>
        <v>0</v>
      </c>
      <c r="AL75" s="22">
        <f t="shared" si="12"/>
        <v>0</v>
      </c>
      <c r="AM75" s="22">
        <f t="shared" si="13"/>
        <v>0</v>
      </c>
      <c r="AN75" s="22">
        <f t="shared" si="14"/>
        <v>0</v>
      </c>
      <c r="AO75" s="418" t="b">
        <f t="shared" si="15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16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17"/>
        <v>0</v>
      </c>
      <c r="AW75" s="67">
        <f t="shared" si="18"/>
        <v>0</v>
      </c>
      <c r="AX75" s="397">
        <f t="shared" si="19"/>
        <v>0</v>
      </c>
      <c r="AY75" s="32"/>
      <c r="AZ75" s="32"/>
      <c r="BA75" s="423" t="str">
        <f t="shared" si="20"/>
        <v xml:space="preserve"> </v>
      </c>
    </row>
    <row r="76" spans="1:53" s="339" customFormat="1" ht="15" x14ac:dyDescent="0.2">
      <c r="A76" s="32"/>
      <c r="B76" s="32"/>
      <c r="C76" s="410">
        <f t="shared" si="21"/>
        <v>55</v>
      </c>
      <c r="D76" s="424"/>
      <c r="E76" s="424"/>
      <c r="F76" s="424"/>
      <c r="G76" s="410"/>
      <c r="H76" s="410"/>
      <c r="I76" s="413" t="str">
        <f t="shared" si="5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6"/>
        <v>-</v>
      </c>
      <c r="M76" s="415"/>
      <c r="N76" s="415"/>
      <c r="O76" s="160" t="str">
        <f t="shared" si="7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8"/>
        <v>OK</v>
      </c>
      <c r="AI76" s="22">
        <f t="shared" si="9"/>
        <v>0</v>
      </c>
      <c r="AJ76" s="22">
        <f t="shared" si="10"/>
        <v>0</v>
      </c>
      <c r="AK76" s="22">
        <f t="shared" si="11"/>
        <v>0</v>
      </c>
      <c r="AL76" s="22">
        <f t="shared" si="12"/>
        <v>0</v>
      </c>
      <c r="AM76" s="22">
        <f t="shared" si="13"/>
        <v>0</v>
      </c>
      <c r="AN76" s="22">
        <f t="shared" si="14"/>
        <v>0</v>
      </c>
      <c r="AO76" s="418" t="b">
        <f t="shared" si="15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16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17"/>
        <v>0</v>
      </c>
      <c r="AW76" s="67">
        <f t="shared" si="18"/>
        <v>0</v>
      </c>
      <c r="AX76" s="397">
        <f t="shared" si="19"/>
        <v>0</v>
      </c>
      <c r="AY76" s="32"/>
      <c r="AZ76" s="32"/>
      <c r="BA76" s="423" t="str">
        <f t="shared" si="20"/>
        <v xml:space="preserve"> </v>
      </c>
    </row>
    <row r="77" spans="1:53" s="339" customFormat="1" ht="15" x14ac:dyDescent="0.2">
      <c r="A77" s="32"/>
      <c r="B77" s="32"/>
      <c r="C77" s="410">
        <f t="shared" si="21"/>
        <v>56</v>
      </c>
      <c r="D77" s="424"/>
      <c r="E77" s="424"/>
      <c r="F77" s="424"/>
      <c r="G77" s="410"/>
      <c r="H77" s="410"/>
      <c r="I77" s="413" t="str">
        <f t="shared" si="5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6"/>
        <v>-</v>
      </c>
      <c r="M77" s="415"/>
      <c r="N77" s="415"/>
      <c r="O77" s="160" t="str">
        <f t="shared" si="7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8"/>
        <v>OK</v>
      </c>
      <c r="AI77" s="22">
        <f t="shared" si="9"/>
        <v>0</v>
      </c>
      <c r="AJ77" s="22">
        <f t="shared" si="10"/>
        <v>0</v>
      </c>
      <c r="AK77" s="22">
        <f t="shared" si="11"/>
        <v>0</v>
      </c>
      <c r="AL77" s="22">
        <f t="shared" si="12"/>
        <v>0</v>
      </c>
      <c r="AM77" s="22">
        <f t="shared" si="13"/>
        <v>0</v>
      </c>
      <c r="AN77" s="22">
        <f t="shared" si="14"/>
        <v>0</v>
      </c>
      <c r="AO77" s="418" t="b">
        <f t="shared" si="15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16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17"/>
        <v>0</v>
      </c>
      <c r="AW77" s="67">
        <f t="shared" si="18"/>
        <v>0</v>
      </c>
      <c r="AX77" s="397">
        <f t="shared" si="19"/>
        <v>0</v>
      </c>
      <c r="AY77" s="32"/>
      <c r="AZ77" s="32"/>
      <c r="BA77" s="423" t="str">
        <f t="shared" si="20"/>
        <v xml:space="preserve"> </v>
      </c>
    </row>
    <row r="78" spans="1:53" s="339" customFormat="1" ht="15" x14ac:dyDescent="0.2">
      <c r="A78" s="32"/>
      <c r="B78" s="32"/>
      <c r="C78" s="410">
        <f t="shared" si="21"/>
        <v>57</v>
      </c>
      <c r="D78" s="424"/>
      <c r="E78" s="424"/>
      <c r="F78" s="424"/>
      <c r="G78" s="410"/>
      <c r="H78" s="410"/>
      <c r="I78" s="413" t="str">
        <f t="shared" si="5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6"/>
        <v>-</v>
      </c>
      <c r="M78" s="415"/>
      <c r="N78" s="415"/>
      <c r="O78" s="160" t="str">
        <f t="shared" si="7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8"/>
        <v>OK</v>
      </c>
      <c r="AI78" s="22">
        <f t="shared" si="9"/>
        <v>0</v>
      </c>
      <c r="AJ78" s="22">
        <f t="shared" si="10"/>
        <v>0</v>
      </c>
      <c r="AK78" s="22">
        <f t="shared" si="11"/>
        <v>0</v>
      </c>
      <c r="AL78" s="22">
        <f t="shared" si="12"/>
        <v>0</v>
      </c>
      <c r="AM78" s="22">
        <f t="shared" si="13"/>
        <v>0</v>
      </c>
      <c r="AN78" s="22">
        <f t="shared" si="14"/>
        <v>0</v>
      </c>
      <c r="AO78" s="418" t="b">
        <f t="shared" si="15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16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17"/>
        <v>0</v>
      </c>
      <c r="AW78" s="67">
        <f t="shared" si="18"/>
        <v>0</v>
      </c>
      <c r="AX78" s="397">
        <f t="shared" si="19"/>
        <v>0</v>
      </c>
      <c r="AY78" s="32"/>
      <c r="AZ78" s="32"/>
      <c r="BA78" s="423" t="str">
        <f t="shared" si="20"/>
        <v xml:space="preserve"> </v>
      </c>
    </row>
    <row r="79" spans="1:53" s="339" customFormat="1" ht="15" x14ac:dyDescent="0.2">
      <c r="A79" s="32"/>
      <c r="B79" s="32"/>
      <c r="C79" s="410">
        <f t="shared" si="21"/>
        <v>58</v>
      </c>
      <c r="D79" s="424"/>
      <c r="E79" s="424"/>
      <c r="F79" s="424"/>
      <c r="G79" s="410"/>
      <c r="H79" s="410"/>
      <c r="I79" s="413" t="str">
        <f t="shared" si="5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6"/>
        <v>-</v>
      </c>
      <c r="M79" s="415"/>
      <c r="N79" s="415"/>
      <c r="O79" s="160" t="str">
        <f t="shared" si="7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8"/>
        <v>OK</v>
      </c>
      <c r="AI79" s="22">
        <f t="shared" si="9"/>
        <v>0</v>
      </c>
      <c r="AJ79" s="22">
        <f t="shared" si="10"/>
        <v>0</v>
      </c>
      <c r="AK79" s="22">
        <f t="shared" si="11"/>
        <v>0</v>
      </c>
      <c r="AL79" s="22">
        <f t="shared" si="12"/>
        <v>0</v>
      </c>
      <c r="AM79" s="22">
        <f t="shared" si="13"/>
        <v>0</v>
      </c>
      <c r="AN79" s="22">
        <f t="shared" si="14"/>
        <v>0</v>
      </c>
      <c r="AO79" s="418" t="b">
        <f t="shared" si="15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16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17"/>
        <v>0</v>
      </c>
      <c r="AW79" s="67">
        <f t="shared" si="18"/>
        <v>0</v>
      </c>
      <c r="AX79" s="397">
        <f t="shared" si="19"/>
        <v>0</v>
      </c>
      <c r="AY79" s="32"/>
      <c r="AZ79" s="32"/>
      <c r="BA79" s="423" t="str">
        <f t="shared" si="20"/>
        <v xml:space="preserve"> </v>
      </c>
    </row>
    <row r="80" spans="1:53" s="339" customFormat="1" ht="15" x14ac:dyDescent="0.2">
      <c r="A80" s="32"/>
      <c r="B80" s="32"/>
      <c r="C80" s="410">
        <f t="shared" si="21"/>
        <v>59</v>
      </c>
      <c r="D80" s="424"/>
      <c r="E80" s="424"/>
      <c r="F80" s="424"/>
      <c r="G80" s="410"/>
      <c r="H80" s="410"/>
      <c r="I80" s="413" t="str">
        <f t="shared" si="5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6"/>
        <v>-</v>
      </c>
      <c r="M80" s="415"/>
      <c r="N80" s="415"/>
      <c r="O80" s="160" t="str">
        <f t="shared" si="7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8"/>
        <v>OK</v>
      </c>
      <c r="AI80" s="22">
        <f t="shared" si="9"/>
        <v>0</v>
      </c>
      <c r="AJ80" s="22">
        <f t="shared" si="10"/>
        <v>0</v>
      </c>
      <c r="AK80" s="22">
        <f t="shared" si="11"/>
        <v>0</v>
      </c>
      <c r="AL80" s="22">
        <f t="shared" si="12"/>
        <v>0</v>
      </c>
      <c r="AM80" s="22">
        <f t="shared" si="13"/>
        <v>0</v>
      </c>
      <c r="AN80" s="22">
        <f t="shared" si="14"/>
        <v>0</v>
      </c>
      <c r="AO80" s="418" t="b">
        <f t="shared" si="15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16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17"/>
        <v>0</v>
      </c>
      <c r="AW80" s="67">
        <f t="shared" si="18"/>
        <v>0</v>
      </c>
      <c r="AX80" s="397">
        <f t="shared" si="19"/>
        <v>0</v>
      </c>
      <c r="AY80" s="32"/>
      <c r="AZ80" s="32"/>
      <c r="BA80" s="423" t="str">
        <f t="shared" si="20"/>
        <v xml:space="preserve"> </v>
      </c>
    </row>
    <row r="81" spans="1:53" s="339" customFormat="1" ht="15" x14ac:dyDescent="0.2">
      <c r="A81" s="32"/>
      <c r="B81" s="32"/>
      <c r="C81" s="410">
        <f t="shared" si="21"/>
        <v>60</v>
      </c>
      <c r="D81" s="424"/>
      <c r="E81" s="424"/>
      <c r="F81" s="424"/>
      <c r="G81" s="410"/>
      <c r="H81" s="410"/>
      <c r="I81" s="413" t="str">
        <f t="shared" si="5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6"/>
        <v>-</v>
      </c>
      <c r="M81" s="415"/>
      <c r="N81" s="415"/>
      <c r="O81" s="160" t="str">
        <f t="shared" si="7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8"/>
        <v>OK</v>
      </c>
      <c r="AI81" s="22">
        <f t="shared" si="9"/>
        <v>0</v>
      </c>
      <c r="AJ81" s="22">
        <f t="shared" si="10"/>
        <v>0</v>
      </c>
      <c r="AK81" s="22">
        <f t="shared" si="11"/>
        <v>0</v>
      </c>
      <c r="AL81" s="22">
        <f t="shared" si="12"/>
        <v>0</v>
      </c>
      <c r="AM81" s="22">
        <f t="shared" si="13"/>
        <v>0</v>
      </c>
      <c r="AN81" s="22">
        <f t="shared" si="14"/>
        <v>0</v>
      </c>
      <c r="AO81" s="418" t="b">
        <f t="shared" si="15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16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17"/>
        <v>0</v>
      </c>
      <c r="AW81" s="67">
        <f t="shared" si="18"/>
        <v>0</v>
      </c>
      <c r="AX81" s="397">
        <f t="shared" si="19"/>
        <v>0</v>
      </c>
      <c r="AY81" s="32"/>
      <c r="AZ81" s="32"/>
      <c r="BA81" s="423" t="str">
        <f t="shared" si="20"/>
        <v xml:space="preserve"> </v>
      </c>
    </row>
    <row r="82" spans="1:53" s="339" customFormat="1" ht="15" x14ac:dyDescent="0.2">
      <c r="A82" s="32"/>
      <c r="B82" s="32"/>
      <c r="C82" s="410">
        <f t="shared" si="21"/>
        <v>61</v>
      </c>
      <c r="D82" s="424"/>
      <c r="E82" s="424"/>
      <c r="F82" s="424"/>
      <c r="G82" s="410"/>
      <c r="H82" s="410"/>
      <c r="I82" s="413" t="str">
        <f t="shared" si="5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6"/>
        <v>-</v>
      </c>
      <c r="M82" s="415"/>
      <c r="N82" s="415"/>
      <c r="O82" s="160" t="str">
        <f t="shared" si="7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8"/>
        <v>OK</v>
      </c>
      <c r="AI82" s="22">
        <f t="shared" si="9"/>
        <v>0</v>
      </c>
      <c r="AJ82" s="22">
        <f t="shared" si="10"/>
        <v>0</v>
      </c>
      <c r="AK82" s="22">
        <f t="shared" si="11"/>
        <v>0</v>
      </c>
      <c r="AL82" s="22">
        <f t="shared" si="12"/>
        <v>0</v>
      </c>
      <c r="AM82" s="22">
        <f t="shared" si="13"/>
        <v>0</v>
      </c>
      <c r="AN82" s="22">
        <f t="shared" si="14"/>
        <v>0</v>
      </c>
      <c r="AO82" s="418" t="b">
        <f t="shared" si="15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16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17"/>
        <v>0</v>
      </c>
      <c r="AW82" s="67">
        <f t="shared" si="18"/>
        <v>0</v>
      </c>
      <c r="AX82" s="397">
        <f t="shared" si="19"/>
        <v>0</v>
      </c>
      <c r="AY82" s="32"/>
      <c r="AZ82" s="32"/>
      <c r="BA82" s="423" t="str">
        <f t="shared" si="20"/>
        <v xml:space="preserve"> </v>
      </c>
    </row>
    <row r="83" spans="1:53" s="339" customFormat="1" ht="15" x14ac:dyDescent="0.2">
      <c r="A83" s="32"/>
      <c r="B83" s="32"/>
      <c r="C83" s="410">
        <f t="shared" si="21"/>
        <v>62</v>
      </c>
      <c r="D83" s="424"/>
      <c r="E83" s="424"/>
      <c r="F83" s="424"/>
      <c r="G83" s="410"/>
      <c r="H83" s="410"/>
      <c r="I83" s="413" t="str">
        <f t="shared" si="5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6"/>
        <v>-</v>
      </c>
      <c r="M83" s="415"/>
      <c r="N83" s="415"/>
      <c r="O83" s="160" t="str">
        <f t="shared" si="7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8"/>
        <v>OK</v>
      </c>
      <c r="AI83" s="22">
        <f t="shared" si="9"/>
        <v>0</v>
      </c>
      <c r="AJ83" s="22">
        <f t="shared" si="10"/>
        <v>0</v>
      </c>
      <c r="AK83" s="22">
        <f t="shared" si="11"/>
        <v>0</v>
      </c>
      <c r="AL83" s="22">
        <f t="shared" si="12"/>
        <v>0</v>
      </c>
      <c r="AM83" s="22">
        <f t="shared" si="13"/>
        <v>0</v>
      </c>
      <c r="AN83" s="22">
        <f t="shared" si="14"/>
        <v>0</v>
      </c>
      <c r="AO83" s="418" t="b">
        <f t="shared" si="15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16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17"/>
        <v>0</v>
      </c>
      <c r="AW83" s="67">
        <f t="shared" si="18"/>
        <v>0</v>
      </c>
      <c r="AX83" s="397">
        <f t="shared" si="19"/>
        <v>0</v>
      </c>
      <c r="AY83" s="32"/>
      <c r="AZ83" s="32"/>
      <c r="BA83" s="423" t="str">
        <f t="shared" si="20"/>
        <v xml:space="preserve"> </v>
      </c>
    </row>
    <row r="84" spans="1:53" s="339" customFormat="1" ht="15" x14ac:dyDescent="0.2">
      <c r="A84" s="32"/>
      <c r="B84" s="32"/>
      <c r="C84" s="410">
        <f t="shared" si="21"/>
        <v>63</v>
      </c>
      <c r="D84" s="424"/>
      <c r="E84" s="424"/>
      <c r="F84" s="424"/>
      <c r="G84" s="410"/>
      <c r="H84" s="410"/>
      <c r="I84" s="413" t="str">
        <f t="shared" si="5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6"/>
        <v>-</v>
      </c>
      <c r="M84" s="415"/>
      <c r="N84" s="415"/>
      <c r="O84" s="160" t="str">
        <f t="shared" si="7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8"/>
        <v>OK</v>
      </c>
      <c r="AI84" s="22">
        <f t="shared" si="9"/>
        <v>0</v>
      </c>
      <c r="AJ84" s="22">
        <f t="shared" si="10"/>
        <v>0</v>
      </c>
      <c r="AK84" s="22">
        <f t="shared" si="11"/>
        <v>0</v>
      </c>
      <c r="AL84" s="22">
        <f t="shared" si="12"/>
        <v>0</v>
      </c>
      <c r="AM84" s="22">
        <f t="shared" si="13"/>
        <v>0</v>
      </c>
      <c r="AN84" s="22">
        <f t="shared" si="14"/>
        <v>0</v>
      </c>
      <c r="AO84" s="418" t="b">
        <f t="shared" si="15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16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17"/>
        <v>0</v>
      </c>
      <c r="AW84" s="67">
        <f t="shared" si="18"/>
        <v>0</v>
      </c>
      <c r="AX84" s="397">
        <f t="shared" si="19"/>
        <v>0</v>
      </c>
      <c r="AY84" s="32"/>
      <c r="AZ84" s="32"/>
      <c r="BA84" s="423" t="str">
        <f t="shared" si="20"/>
        <v xml:space="preserve"> </v>
      </c>
    </row>
    <row r="85" spans="1:53" s="339" customFormat="1" ht="15" x14ac:dyDescent="0.2">
      <c r="A85" s="32"/>
      <c r="B85" s="32"/>
      <c r="C85" s="410">
        <f t="shared" si="21"/>
        <v>64</v>
      </c>
      <c r="D85" s="424"/>
      <c r="E85" s="424"/>
      <c r="F85" s="424"/>
      <c r="G85" s="410"/>
      <c r="H85" s="410"/>
      <c r="I85" s="413" t="str">
        <f t="shared" si="5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6"/>
        <v>-</v>
      </c>
      <c r="M85" s="425"/>
      <c r="N85" s="425"/>
      <c r="O85" s="160" t="str">
        <f t="shared" si="7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8"/>
        <v>OK</v>
      </c>
      <c r="AI85" s="22">
        <f t="shared" si="9"/>
        <v>0</v>
      </c>
      <c r="AJ85" s="22">
        <f t="shared" si="10"/>
        <v>0</v>
      </c>
      <c r="AK85" s="22">
        <f t="shared" si="11"/>
        <v>0</v>
      </c>
      <c r="AL85" s="22">
        <f t="shared" si="12"/>
        <v>0</v>
      </c>
      <c r="AM85" s="22">
        <f t="shared" si="13"/>
        <v>0</v>
      </c>
      <c r="AN85" s="22">
        <f t="shared" si="14"/>
        <v>0</v>
      </c>
      <c r="AO85" s="418" t="b">
        <f t="shared" si="15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16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17"/>
        <v>0</v>
      </c>
      <c r="AW85" s="67">
        <f t="shared" si="18"/>
        <v>0</v>
      </c>
      <c r="AX85" s="397">
        <f t="shared" si="19"/>
        <v>0</v>
      </c>
      <c r="AY85" s="32"/>
      <c r="AZ85" s="32"/>
      <c r="BA85" s="423" t="str">
        <f t="shared" si="20"/>
        <v xml:space="preserve"> </v>
      </c>
    </row>
    <row r="86" spans="1:53" s="339" customFormat="1" ht="15" x14ac:dyDescent="0.2">
      <c r="A86" s="32"/>
      <c r="B86" s="32"/>
      <c r="C86" s="410">
        <f t="shared" si="21"/>
        <v>65</v>
      </c>
      <c r="D86" s="424"/>
      <c r="E86" s="424"/>
      <c r="F86" s="424"/>
      <c r="G86" s="410"/>
      <c r="H86" s="410"/>
      <c r="I86" s="413" t="str">
        <f t="shared" si="5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6"/>
        <v>-</v>
      </c>
      <c r="M86" s="425"/>
      <c r="N86" s="425"/>
      <c r="O86" s="160" t="str">
        <f t="shared" si="7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8"/>
        <v>OK</v>
      </c>
      <c r="AI86" s="22">
        <f t="shared" si="9"/>
        <v>0</v>
      </c>
      <c r="AJ86" s="22">
        <f t="shared" si="10"/>
        <v>0</v>
      </c>
      <c r="AK86" s="22">
        <f t="shared" si="11"/>
        <v>0</v>
      </c>
      <c r="AL86" s="22">
        <f t="shared" si="12"/>
        <v>0</v>
      </c>
      <c r="AM86" s="22">
        <f t="shared" si="13"/>
        <v>0</v>
      </c>
      <c r="AN86" s="22">
        <f t="shared" si="14"/>
        <v>0</v>
      </c>
      <c r="AO86" s="418" t="b">
        <f t="shared" si="15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16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17"/>
        <v>0</v>
      </c>
      <c r="AW86" s="67">
        <f t="shared" si="18"/>
        <v>0</v>
      </c>
      <c r="AX86" s="397">
        <f t="shared" si="19"/>
        <v>0</v>
      </c>
      <c r="AY86" s="32"/>
      <c r="AZ86" s="32"/>
      <c r="BA86" s="423" t="str">
        <f t="shared" si="20"/>
        <v xml:space="preserve"> </v>
      </c>
    </row>
    <row r="87" spans="1:53" s="339" customFormat="1" ht="15" x14ac:dyDescent="0.2">
      <c r="A87" s="32"/>
      <c r="B87" s="32"/>
      <c r="C87" s="410">
        <f t="shared" si="21"/>
        <v>66</v>
      </c>
      <c r="D87" s="424"/>
      <c r="E87" s="424"/>
      <c r="F87" s="424"/>
      <c r="G87" s="410"/>
      <c r="H87" s="410"/>
      <c r="I87" s="413" t="str">
        <f t="shared" si="5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6"/>
        <v>-</v>
      </c>
      <c r="M87" s="425"/>
      <c r="N87" s="425"/>
      <c r="O87" s="160" t="str">
        <f t="shared" si="7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8"/>
        <v>OK</v>
      </c>
      <c r="AI87" s="22">
        <f t="shared" si="9"/>
        <v>0</v>
      </c>
      <c r="AJ87" s="22">
        <f t="shared" si="10"/>
        <v>0</v>
      </c>
      <c r="AK87" s="22">
        <f t="shared" si="11"/>
        <v>0</v>
      </c>
      <c r="AL87" s="22">
        <f t="shared" si="12"/>
        <v>0</v>
      </c>
      <c r="AM87" s="22">
        <f t="shared" si="13"/>
        <v>0</v>
      </c>
      <c r="AN87" s="22">
        <f t="shared" si="14"/>
        <v>0</v>
      </c>
      <c r="AO87" s="418" t="b">
        <f t="shared" si="15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16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17"/>
        <v>0</v>
      </c>
      <c r="AW87" s="67">
        <f t="shared" si="18"/>
        <v>0</v>
      </c>
      <c r="AX87" s="397">
        <f t="shared" si="19"/>
        <v>0</v>
      </c>
      <c r="AY87" s="32"/>
      <c r="AZ87" s="32"/>
      <c r="BA87" s="423" t="str">
        <f t="shared" si="20"/>
        <v xml:space="preserve"> </v>
      </c>
    </row>
    <row r="88" spans="1:53" s="339" customFormat="1" ht="15" x14ac:dyDescent="0.2">
      <c r="A88" s="32"/>
      <c r="B88" s="32"/>
      <c r="C88" s="410">
        <f t="shared" ref="C88:C151" si="22">C87+1</f>
        <v>67</v>
      </c>
      <c r="D88" s="424"/>
      <c r="E88" s="424"/>
      <c r="F88" s="424"/>
      <c r="G88" s="410"/>
      <c r="H88" s="410"/>
      <c r="I88" s="413" t="str">
        <f t="shared" si="5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6"/>
        <v>-</v>
      </c>
      <c r="M88" s="425"/>
      <c r="N88" s="425"/>
      <c r="O88" s="160" t="str">
        <f t="shared" si="7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8"/>
        <v>OK</v>
      </c>
      <c r="AI88" s="22">
        <f t="shared" si="9"/>
        <v>0</v>
      </c>
      <c r="AJ88" s="22">
        <f t="shared" si="10"/>
        <v>0</v>
      </c>
      <c r="AK88" s="22">
        <f t="shared" si="11"/>
        <v>0</v>
      </c>
      <c r="AL88" s="22">
        <f t="shared" si="12"/>
        <v>0</v>
      </c>
      <c r="AM88" s="22">
        <f t="shared" si="13"/>
        <v>0</v>
      </c>
      <c r="AN88" s="22">
        <f t="shared" si="14"/>
        <v>0</v>
      </c>
      <c r="AO88" s="418" t="b">
        <f t="shared" si="15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16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17"/>
        <v>0</v>
      </c>
      <c r="AW88" s="67">
        <f t="shared" si="18"/>
        <v>0</v>
      </c>
      <c r="AX88" s="397">
        <f t="shared" si="19"/>
        <v>0</v>
      </c>
      <c r="AY88" s="32"/>
      <c r="AZ88" s="32"/>
      <c r="BA88" s="423" t="str">
        <f t="shared" si="20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5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6"/>
        <v>-</v>
      </c>
      <c r="M89" s="425"/>
      <c r="N89" s="425"/>
      <c r="O89" s="160" t="str">
        <f t="shared" si="7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8"/>
        <v>OK</v>
      </c>
      <c r="AI89" s="22">
        <f t="shared" si="9"/>
        <v>0</v>
      </c>
      <c r="AJ89" s="22">
        <f t="shared" si="10"/>
        <v>0</v>
      </c>
      <c r="AK89" s="22">
        <f t="shared" si="11"/>
        <v>0</v>
      </c>
      <c r="AL89" s="22">
        <f t="shared" si="12"/>
        <v>0</v>
      </c>
      <c r="AM89" s="22">
        <f t="shared" si="13"/>
        <v>0</v>
      </c>
      <c r="AN89" s="22">
        <f t="shared" si="14"/>
        <v>0</v>
      </c>
      <c r="AO89" s="418" t="b">
        <f t="shared" si="15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16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17"/>
        <v>0</v>
      </c>
      <c r="AW89" s="67">
        <f t="shared" si="18"/>
        <v>0</v>
      </c>
      <c r="AX89" s="397">
        <f t="shared" si="19"/>
        <v>0</v>
      </c>
      <c r="AY89" s="32"/>
      <c r="AZ89" s="32"/>
      <c r="BA89" s="423" t="str">
        <f t="shared" si="20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5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6"/>
        <v>-</v>
      </c>
      <c r="M90" s="425"/>
      <c r="N90" s="425"/>
      <c r="O90" s="160" t="str">
        <f t="shared" si="7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8"/>
        <v>OK</v>
      </c>
      <c r="AI90" s="22">
        <f t="shared" si="9"/>
        <v>0</v>
      </c>
      <c r="AJ90" s="22">
        <f t="shared" si="10"/>
        <v>0</v>
      </c>
      <c r="AK90" s="22">
        <f t="shared" si="11"/>
        <v>0</v>
      </c>
      <c r="AL90" s="22">
        <f t="shared" si="12"/>
        <v>0</v>
      </c>
      <c r="AM90" s="22">
        <f t="shared" si="13"/>
        <v>0</v>
      </c>
      <c r="AN90" s="22">
        <f t="shared" si="14"/>
        <v>0</v>
      </c>
      <c r="AO90" s="418" t="b">
        <f t="shared" si="15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16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17"/>
        <v>0</v>
      </c>
      <c r="AW90" s="67">
        <f t="shared" si="18"/>
        <v>0</v>
      </c>
      <c r="AX90" s="397">
        <f t="shared" si="19"/>
        <v>0</v>
      </c>
      <c r="AY90" s="32"/>
      <c r="AZ90" s="32"/>
      <c r="BA90" s="423" t="str">
        <f t="shared" si="20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5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6"/>
        <v>-</v>
      </c>
      <c r="M91" s="425"/>
      <c r="N91" s="425"/>
      <c r="O91" s="160" t="str">
        <f t="shared" si="7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8"/>
        <v>OK</v>
      </c>
      <c r="AI91" s="22">
        <f t="shared" si="9"/>
        <v>0</v>
      </c>
      <c r="AJ91" s="22">
        <f t="shared" si="10"/>
        <v>0</v>
      </c>
      <c r="AK91" s="22">
        <f t="shared" si="11"/>
        <v>0</v>
      </c>
      <c r="AL91" s="22">
        <f t="shared" si="12"/>
        <v>0</v>
      </c>
      <c r="AM91" s="22">
        <f t="shared" si="13"/>
        <v>0</v>
      </c>
      <c r="AN91" s="22">
        <f t="shared" si="14"/>
        <v>0</v>
      </c>
      <c r="AO91" s="418" t="b">
        <f t="shared" si="15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16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17"/>
        <v>0</v>
      </c>
      <c r="AW91" s="67">
        <f t="shared" si="18"/>
        <v>0</v>
      </c>
      <c r="AX91" s="397">
        <f t="shared" si="19"/>
        <v>0</v>
      </c>
      <c r="AY91" s="32"/>
      <c r="AZ91" s="32"/>
      <c r="BA91" s="423" t="str">
        <f t="shared" si="20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5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6"/>
        <v>-</v>
      </c>
      <c r="M92" s="425"/>
      <c r="N92" s="425"/>
      <c r="O92" s="160" t="str">
        <f t="shared" si="7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8"/>
        <v>OK</v>
      </c>
      <c r="AI92" s="22">
        <f t="shared" si="9"/>
        <v>0</v>
      </c>
      <c r="AJ92" s="22">
        <f t="shared" si="10"/>
        <v>0</v>
      </c>
      <c r="AK92" s="22">
        <f t="shared" si="11"/>
        <v>0</v>
      </c>
      <c r="AL92" s="22">
        <f t="shared" si="12"/>
        <v>0</v>
      </c>
      <c r="AM92" s="22">
        <f t="shared" si="13"/>
        <v>0</v>
      </c>
      <c r="AN92" s="22">
        <f t="shared" si="14"/>
        <v>0</v>
      </c>
      <c r="AO92" s="418" t="b">
        <f t="shared" si="15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16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17"/>
        <v>0</v>
      </c>
      <c r="AW92" s="67">
        <f t="shared" si="18"/>
        <v>0</v>
      </c>
      <c r="AX92" s="397">
        <f t="shared" si="19"/>
        <v>0</v>
      </c>
      <c r="AY92" s="32"/>
      <c r="AZ92" s="32"/>
      <c r="BA92" s="423" t="str">
        <f t="shared" si="20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5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6"/>
        <v>-</v>
      </c>
      <c r="M93" s="425"/>
      <c r="N93" s="425"/>
      <c r="O93" s="160" t="str">
        <f t="shared" si="7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8"/>
        <v>OK</v>
      </c>
      <c r="AI93" s="22">
        <f t="shared" si="9"/>
        <v>0</v>
      </c>
      <c r="AJ93" s="22">
        <f t="shared" si="10"/>
        <v>0</v>
      </c>
      <c r="AK93" s="22">
        <f t="shared" si="11"/>
        <v>0</v>
      </c>
      <c r="AL93" s="22">
        <f t="shared" si="12"/>
        <v>0</v>
      </c>
      <c r="AM93" s="22">
        <f t="shared" si="13"/>
        <v>0</v>
      </c>
      <c r="AN93" s="22">
        <f t="shared" si="14"/>
        <v>0</v>
      </c>
      <c r="AO93" s="418" t="b">
        <f t="shared" si="15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16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17"/>
        <v>0</v>
      </c>
      <c r="AW93" s="67">
        <f t="shared" si="18"/>
        <v>0</v>
      </c>
      <c r="AX93" s="397">
        <f t="shared" si="19"/>
        <v>0</v>
      </c>
      <c r="AY93" s="32"/>
      <c r="AZ93" s="32"/>
      <c r="BA93" s="423" t="str">
        <f t="shared" si="20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5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6"/>
        <v>-</v>
      </c>
      <c r="M94" s="425"/>
      <c r="N94" s="425"/>
      <c r="O94" s="160" t="str">
        <f t="shared" si="7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8"/>
        <v>OK</v>
      </c>
      <c r="AI94" s="22">
        <f t="shared" si="9"/>
        <v>0</v>
      </c>
      <c r="AJ94" s="22">
        <f t="shared" si="10"/>
        <v>0</v>
      </c>
      <c r="AK94" s="22">
        <f t="shared" si="11"/>
        <v>0</v>
      </c>
      <c r="AL94" s="22">
        <f t="shared" si="12"/>
        <v>0</v>
      </c>
      <c r="AM94" s="22">
        <f t="shared" si="13"/>
        <v>0</v>
      </c>
      <c r="AN94" s="22">
        <f t="shared" si="14"/>
        <v>0</v>
      </c>
      <c r="AO94" s="418" t="b">
        <f t="shared" si="15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16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17"/>
        <v>0</v>
      </c>
      <c r="AW94" s="67">
        <f t="shared" si="18"/>
        <v>0</v>
      </c>
      <c r="AX94" s="397">
        <f t="shared" si="19"/>
        <v>0</v>
      </c>
      <c r="AY94" s="32"/>
      <c r="AZ94" s="32"/>
      <c r="BA94" s="423" t="str">
        <f t="shared" si="20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si="5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6"/>
        <v>-</v>
      </c>
      <c r="M95" s="425"/>
      <c r="N95" s="425"/>
      <c r="O95" s="160" t="str">
        <f t="shared" si="7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8"/>
        <v>OK</v>
      </c>
      <c r="AI95" s="22">
        <f t="shared" si="9"/>
        <v>0</v>
      </c>
      <c r="AJ95" s="22">
        <f t="shared" si="10"/>
        <v>0</v>
      </c>
      <c r="AK95" s="22">
        <f t="shared" si="11"/>
        <v>0</v>
      </c>
      <c r="AL95" s="22">
        <f t="shared" si="12"/>
        <v>0</v>
      </c>
      <c r="AM95" s="22">
        <f t="shared" si="13"/>
        <v>0</v>
      </c>
      <c r="AN95" s="22">
        <f t="shared" si="14"/>
        <v>0</v>
      </c>
      <c r="AO95" s="418" t="b">
        <f t="shared" si="15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16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17"/>
        <v>0</v>
      </c>
      <c r="AW95" s="67">
        <f t="shared" si="18"/>
        <v>0</v>
      </c>
      <c r="AX95" s="397">
        <f t="shared" si="19"/>
        <v>0</v>
      </c>
      <c r="AY95" s="32"/>
      <c r="AZ95" s="32"/>
      <c r="BA95" s="423" t="str">
        <f t="shared" si="20"/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5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6"/>
        <v>-</v>
      </c>
      <c r="M96" s="425"/>
      <c r="N96" s="425"/>
      <c r="O96" s="160" t="str">
        <f t="shared" si="7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8"/>
        <v>OK</v>
      </c>
      <c r="AI96" s="22">
        <f t="shared" si="9"/>
        <v>0</v>
      </c>
      <c r="AJ96" s="22">
        <f t="shared" si="10"/>
        <v>0</v>
      </c>
      <c r="AK96" s="22">
        <f t="shared" si="11"/>
        <v>0</v>
      </c>
      <c r="AL96" s="22">
        <f t="shared" si="12"/>
        <v>0</v>
      </c>
      <c r="AM96" s="22">
        <f t="shared" si="13"/>
        <v>0</v>
      </c>
      <c r="AN96" s="22">
        <f t="shared" si="14"/>
        <v>0</v>
      </c>
      <c r="AO96" s="418" t="b">
        <f t="shared" si="15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16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17"/>
        <v>0</v>
      </c>
      <c r="AW96" s="67">
        <f t="shared" si="18"/>
        <v>0</v>
      </c>
      <c r="AX96" s="397">
        <f t="shared" si="19"/>
        <v>0</v>
      </c>
      <c r="AY96" s="32"/>
      <c r="AZ96" s="32"/>
      <c r="BA96" s="423" t="str">
        <f t="shared" si="20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5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6"/>
        <v>-</v>
      </c>
      <c r="M97" s="425"/>
      <c r="N97" s="425"/>
      <c r="O97" s="160" t="str">
        <f t="shared" si="7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8"/>
        <v>OK</v>
      </c>
      <c r="AI97" s="22">
        <f t="shared" si="9"/>
        <v>0</v>
      </c>
      <c r="AJ97" s="22">
        <f t="shared" si="10"/>
        <v>0</v>
      </c>
      <c r="AK97" s="22">
        <f t="shared" si="11"/>
        <v>0</v>
      </c>
      <c r="AL97" s="22">
        <f t="shared" si="12"/>
        <v>0</v>
      </c>
      <c r="AM97" s="22">
        <f t="shared" si="13"/>
        <v>0</v>
      </c>
      <c r="AN97" s="22">
        <f t="shared" si="14"/>
        <v>0</v>
      </c>
      <c r="AO97" s="418" t="b">
        <f t="shared" si="15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16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17"/>
        <v>0</v>
      </c>
      <c r="AW97" s="67">
        <f t="shared" si="18"/>
        <v>0</v>
      </c>
      <c r="AX97" s="397">
        <f t="shared" si="19"/>
        <v>0</v>
      </c>
      <c r="AY97" s="32"/>
      <c r="AZ97" s="32"/>
      <c r="BA97" s="423" t="str">
        <f t="shared" si="20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5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6"/>
        <v>-</v>
      </c>
      <c r="M98" s="425"/>
      <c r="N98" s="425"/>
      <c r="O98" s="160" t="str">
        <f t="shared" si="7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8"/>
        <v>OK</v>
      </c>
      <c r="AI98" s="22">
        <f t="shared" si="9"/>
        <v>0</v>
      </c>
      <c r="AJ98" s="22">
        <f t="shared" si="10"/>
        <v>0</v>
      </c>
      <c r="AK98" s="22">
        <f t="shared" si="11"/>
        <v>0</v>
      </c>
      <c r="AL98" s="22">
        <f t="shared" si="12"/>
        <v>0</v>
      </c>
      <c r="AM98" s="22">
        <f t="shared" si="13"/>
        <v>0</v>
      </c>
      <c r="AN98" s="22">
        <f t="shared" si="14"/>
        <v>0</v>
      </c>
      <c r="AO98" s="418" t="b">
        <f t="shared" si="15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16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17"/>
        <v>0</v>
      </c>
      <c r="AW98" s="67">
        <f t="shared" si="18"/>
        <v>0</v>
      </c>
      <c r="AX98" s="397">
        <f t="shared" si="19"/>
        <v>0</v>
      </c>
      <c r="AY98" s="32"/>
      <c r="AZ98" s="32"/>
      <c r="BA98" s="423" t="str">
        <f t="shared" si="20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5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6"/>
        <v>-</v>
      </c>
      <c r="M99" s="425"/>
      <c r="N99" s="425"/>
      <c r="O99" s="160" t="str">
        <f t="shared" si="7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8"/>
        <v>OK</v>
      </c>
      <c r="AI99" s="22">
        <f t="shared" si="9"/>
        <v>0</v>
      </c>
      <c r="AJ99" s="22">
        <f t="shared" si="10"/>
        <v>0</v>
      </c>
      <c r="AK99" s="22">
        <f t="shared" si="11"/>
        <v>0</v>
      </c>
      <c r="AL99" s="22">
        <f t="shared" si="12"/>
        <v>0</v>
      </c>
      <c r="AM99" s="22">
        <f t="shared" si="13"/>
        <v>0</v>
      </c>
      <c r="AN99" s="22">
        <f t="shared" si="14"/>
        <v>0</v>
      </c>
      <c r="AO99" s="418" t="b">
        <f t="shared" si="15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16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17"/>
        <v>0</v>
      </c>
      <c r="AW99" s="67">
        <f t="shared" si="18"/>
        <v>0</v>
      </c>
      <c r="AX99" s="397">
        <f t="shared" si="19"/>
        <v>0</v>
      </c>
      <c r="AY99" s="32"/>
      <c r="AZ99" s="32"/>
      <c r="BA99" s="423" t="str">
        <f t="shared" si="20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5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6"/>
        <v>-</v>
      </c>
      <c r="M100" s="425"/>
      <c r="N100" s="425"/>
      <c r="O100" s="160" t="str">
        <f t="shared" si="7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8"/>
        <v>OK</v>
      </c>
      <c r="AI100" s="22">
        <f t="shared" si="9"/>
        <v>0</v>
      </c>
      <c r="AJ100" s="22">
        <f t="shared" si="10"/>
        <v>0</v>
      </c>
      <c r="AK100" s="22">
        <f t="shared" si="11"/>
        <v>0</v>
      </c>
      <c r="AL100" s="22">
        <f t="shared" si="12"/>
        <v>0</v>
      </c>
      <c r="AM100" s="22">
        <f t="shared" si="13"/>
        <v>0</v>
      </c>
      <c r="AN100" s="22">
        <f t="shared" si="14"/>
        <v>0</v>
      </c>
      <c r="AO100" s="418" t="b">
        <f t="shared" si="15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16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17"/>
        <v>0</v>
      </c>
      <c r="AW100" s="67">
        <f t="shared" si="18"/>
        <v>0</v>
      </c>
      <c r="AX100" s="397">
        <f t="shared" si="19"/>
        <v>0</v>
      </c>
      <c r="AY100" s="32"/>
      <c r="AZ100" s="32"/>
      <c r="BA100" s="423" t="str">
        <f t="shared" si="20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5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6"/>
        <v>-</v>
      </c>
      <c r="M101" s="425"/>
      <c r="N101" s="425"/>
      <c r="O101" s="160" t="str">
        <f t="shared" si="7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8"/>
        <v>OK</v>
      </c>
      <c r="AI101" s="22">
        <f t="shared" si="9"/>
        <v>0</v>
      </c>
      <c r="AJ101" s="22">
        <f t="shared" si="10"/>
        <v>0</v>
      </c>
      <c r="AK101" s="22">
        <f t="shared" si="11"/>
        <v>0</v>
      </c>
      <c r="AL101" s="22">
        <f t="shared" si="12"/>
        <v>0</v>
      </c>
      <c r="AM101" s="22">
        <f t="shared" si="13"/>
        <v>0</v>
      </c>
      <c r="AN101" s="22">
        <f t="shared" si="14"/>
        <v>0</v>
      </c>
      <c r="AO101" s="418" t="b">
        <f t="shared" si="15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16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17"/>
        <v>0</v>
      </c>
      <c r="AW101" s="67">
        <f t="shared" si="18"/>
        <v>0</v>
      </c>
      <c r="AX101" s="397">
        <f t="shared" si="19"/>
        <v>0</v>
      </c>
      <c r="AY101" s="32"/>
      <c r="AZ101" s="32"/>
      <c r="BA101" s="423" t="str">
        <f t="shared" si="20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5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6"/>
        <v>-</v>
      </c>
      <c r="M102" s="425"/>
      <c r="N102" s="425"/>
      <c r="O102" s="160" t="str">
        <f t="shared" si="7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8"/>
        <v>OK</v>
      </c>
      <c r="AI102" s="22">
        <f t="shared" si="9"/>
        <v>0</v>
      </c>
      <c r="AJ102" s="22">
        <f t="shared" si="10"/>
        <v>0</v>
      </c>
      <c r="AK102" s="22">
        <f t="shared" si="11"/>
        <v>0</v>
      </c>
      <c r="AL102" s="22">
        <f t="shared" si="12"/>
        <v>0</v>
      </c>
      <c r="AM102" s="22">
        <f t="shared" si="13"/>
        <v>0</v>
      </c>
      <c r="AN102" s="22">
        <f t="shared" si="14"/>
        <v>0</v>
      </c>
      <c r="AO102" s="418" t="b">
        <f t="shared" si="15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16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17"/>
        <v>0</v>
      </c>
      <c r="AW102" s="67">
        <f t="shared" si="18"/>
        <v>0</v>
      </c>
      <c r="AX102" s="397">
        <f t="shared" si="19"/>
        <v>0</v>
      </c>
      <c r="AY102" s="32"/>
      <c r="AZ102" s="32"/>
      <c r="BA102" s="423" t="str">
        <f t="shared" si="20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5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6"/>
        <v>-</v>
      </c>
      <c r="M103" s="425"/>
      <c r="N103" s="425"/>
      <c r="O103" s="160" t="str">
        <f t="shared" si="7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8"/>
        <v>OK</v>
      </c>
      <c r="AI103" s="22">
        <f t="shared" si="9"/>
        <v>0</v>
      </c>
      <c r="AJ103" s="22">
        <f t="shared" si="10"/>
        <v>0</v>
      </c>
      <c r="AK103" s="22">
        <f t="shared" si="11"/>
        <v>0</v>
      </c>
      <c r="AL103" s="22">
        <f t="shared" si="12"/>
        <v>0</v>
      </c>
      <c r="AM103" s="22">
        <f t="shared" si="13"/>
        <v>0</v>
      </c>
      <c r="AN103" s="22">
        <f t="shared" si="14"/>
        <v>0</v>
      </c>
      <c r="AO103" s="418" t="b">
        <f t="shared" si="15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16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17"/>
        <v>0</v>
      </c>
      <c r="AW103" s="67">
        <f t="shared" si="18"/>
        <v>0</v>
      </c>
      <c r="AX103" s="397">
        <f t="shared" si="19"/>
        <v>0</v>
      </c>
      <c r="AY103" s="32"/>
      <c r="AZ103" s="32"/>
      <c r="BA103" s="423" t="str">
        <f t="shared" si="20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5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6"/>
        <v>-</v>
      </c>
      <c r="M104" s="425"/>
      <c r="N104" s="425"/>
      <c r="O104" s="160" t="str">
        <f t="shared" si="7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8"/>
        <v>OK</v>
      </c>
      <c r="AI104" s="22">
        <f t="shared" si="9"/>
        <v>0</v>
      </c>
      <c r="AJ104" s="22">
        <f t="shared" si="10"/>
        <v>0</v>
      </c>
      <c r="AK104" s="22">
        <f t="shared" si="11"/>
        <v>0</v>
      </c>
      <c r="AL104" s="22">
        <f t="shared" si="12"/>
        <v>0</v>
      </c>
      <c r="AM104" s="22">
        <f t="shared" si="13"/>
        <v>0</v>
      </c>
      <c r="AN104" s="22">
        <f t="shared" si="14"/>
        <v>0</v>
      </c>
      <c r="AO104" s="418" t="b">
        <f t="shared" si="15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16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17"/>
        <v>0</v>
      </c>
      <c r="AW104" s="67">
        <f t="shared" si="18"/>
        <v>0</v>
      </c>
      <c r="AX104" s="397">
        <f t="shared" si="19"/>
        <v>0</v>
      </c>
      <c r="AY104" s="32"/>
      <c r="AZ104" s="32"/>
      <c r="BA104" s="423" t="str">
        <f t="shared" si="20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5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6"/>
        <v>-</v>
      </c>
      <c r="M105" s="425"/>
      <c r="N105" s="425"/>
      <c r="O105" s="160" t="str">
        <f t="shared" si="7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8"/>
        <v>OK</v>
      </c>
      <c r="AI105" s="22">
        <f t="shared" si="9"/>
        <v>0</v>
      </c>
      <c r="AJ105" s="22">
        <f t="shared" si="10"/>
        <v>0</v>
      </c>
      <c r="AK105" s="22">
        <f t="shared" si="11"/>
        <v>0</v>
      </c>
      <c r="AL105" s="22">
        <f t="shared" si="12"/>
        <v>0</v>
      </c>
      <c r="AM105" s="22">
        <f t="shared" si="13"/>
        <v>0</v>
      </c>
      <c r="AN105" s="22">
        <f t="shared" si="14"/>
        <v>0</v>
      </c>
      <c r="AO105" s="418" t="b">
        <f t="shared" si="15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16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17"/>
        <v>0</v>
      </c>
      <c r="AW105" s="67">
        <f t="shared" si="18"/>
        <v>0</v>
      </c>
      <c r="AX105" s="397">
        <f t="shared" si="19"/>
        <v>0</v>
      </c>
      <c r="AY105" s="32"/>
      <c r="AZ105" s="32"/>
      <c r="BA105" s="423" t="str">
        <f t="shared" si="20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5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6"/>
        <v>-</v>
      </c>
      <c r="M106" s="425"/>
      <c r="N106" s="425"/>
      <c r="O106" s="160" t="str">
        <f t="shared" si="7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8"/>
        <v>OK</v>
      </c>
      <c r="AI106" s="22">
        <f t="shared" si="9"/>
        <v>0</v>
      </c>
      <c r="AJ106" s="22">
        <f t="shared" si="10"/>
        <v>0</v>
      </c>
      <c r="AK106" s="22">
        <f t="shared" si="11"/>
        <v>0</v>
      </c>
      <c r="AL106" s="22">
        <f t="shared" si="12"/>
        <v>0</v>
      </c>
      <c r="AM106" s="22">
        <f t="shared" si="13"/>
        <v>0</v>
      </c>
      <c r="AN106" s="22">
        <f t="shared" si="14"/>
        <v>0</v>
      </c>
      <c r="AO106" s="418" t="b">
        <f t="shared" si="15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16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17"/>
        <v>0</v>
      </c>
      <c r="AW106" s="67">
        <f t="shared" si="18"/>
        <v>0</v>
      </c>
      <c r="AX106" s="397">
        <f t="shared" si="19"/>
        <v>0</v>
      </c>
      <c r="AY106" s="32"/>
      <c r="AZ106" s="32"/>
      <c r="BA106" s="423" t="str">
        <f t="shared" si="20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5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6"/>
        <v>-</v>
      </c>
      <c r="M107" s="425"/>
      <c r="N107" s="425"/>
      <c r="O107" s="160" t="str">
        <f t="shared" si="7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8"/>
        <v>OK</v>
      </c>
      <c r="AI107" s="22">
        <f t="shared" si="9"/>
        <v>0</v>
      </c>
      <c r="AJ107" s="22">
        <f t="shared" si="10"/>
        <v>0</v>
      </c>
      <c r="AK107" s="22">
        <f t="shared" si="11"/>
        <v>0</v>
      </c>
      <c r="AL107" s="22">
        <f t="shared" si="12"/>
        <v>0</v>
      </c>
      <c r="AM107" s="22">
        <f t="shared" si="13"/>
        <v>0</v>
      </c>
      <c r="AN107" s="22">
        <f t="shared" si="14"/>
        <v>0</v>
      </c>
      <c r="AO107" s="418" t="b">
        <f t="shared" si="15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16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17"/>
        <v>0</v>
      </c>
      <c r="AW107" s="67">
        <f t="shared" si="18"/>
        <v>0</v>
      </c>
      <c r="AX107" s="397">
        <f t="shared" si="19"/>
        <v>0</v>
      </c>
      <c r="AY107" s="32"/>
      <c r="AZ107" s="32"/>
      <c r="BA107" s="423" t="str">
        <f t="shared" si="20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5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6"/>
        <v>-</v>
      </c>
      <c r="M108" s="425"/>
      <c r="N108" s="425"/>
      <c r="O108" s="160" t="str">
        <f t="shared" si="7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8"/>
        <v>OK</v>
      </c>
      <c r="AI108" s="22">
        <f t="shared" si="9"/>
        <v>0</v>
      </c>
      <c r="AJ108" s="22">
        <f t="shared" si="10"/>
        <v>0</v>
      </c>
      <c r="AK108" s="22">
        <f t="shared" si="11"/>
        <v>0</v>
      </c>
      <c r="AL108" s="22">
        <f t="shared" si="12"/>
        <v>0</v>
      </c>
      <c r="AM108" s="22">
        <f t="shared" si="13"/>
        <v>0</v>
      </c>
      <c r="AN108" s="22">
        <f t="shared" si="14"/>
        <v>0</v>
      </c>
      <c r="AO108" s="418" t="b">
        <f t="shared" si="15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16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17"/>
        <v>0</v>
      </c>
      <c r="AW108" s="67">
        <f t="shared" si="18"/>
        <v>0</v>
      </c>
      <c r="AX108" s="397">
        <f t="shared" si="19"/>
        <v>0</v>
      </c>
      <c r="AY108" s="32"/>
      <c r="AZ108" s="32"/>
      <c r="BA108" s="423" t="str">
        <f t="shared" si="20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5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6"/>
        <v>-</v>
      </c>
      <c r="M109" s="425"/>
      <c r="N109" s="425"/>
      <c r="O109" s="160" t="str">
        <f t="shared" si="7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8"/>
        <v>OK</v>
      </c>
      <c r="AI109" s="22">
        <f t="shared" si="9"/>
        <v>0</v>
      </c>
      <c r="AJ109" s="22">
        <f t="shared" si="10"/>
        <v>0</v>
      </c>
      <c r="AK109" s="22">
        <f t="shared" si="11"/>
        <v>0</v>
      </c>
      <c r="AL109" s="22">
        <f t="shared" si="12"/>
        <v>0</v>
      </c>
      <c r="AM109" s="22">
        <f t="shared" si="13"/>
        <v>0</v>
      </c>
      <c r="AN109" s="22">
        <f t="shared" si="14"/>
        <v>0</v>
      </c>
      <c r="AO109" s="418" t="b">
        <f t="shared" si="15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16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17"/>
        <v>0</v>
      </c>
      <c r="AW109" s="67">
        <f t="shared" si="18"/>
        <v>0</v>
      </c>
      <c r="AX109" s="397">
        <f t="shared" si="19"/>
        <v>0</v>
      </c>
      <c r="AY109" s="32"/>
      <c r="AZ109" s="32"/>
      <c r="BA109" s="423" t="str">
        <f t="shared" si="20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5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6"/>
        <v>-</v>
      </c>
      <c r="M110" s="425"/>
      <c r="N110" s="425"/>
      <c r="O110" s="160" t="str">
        <f t="shared" si="7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8"/>
        <v>OK</v>
      </c>
      <c r="AI110" s="22">
        <f t="shared" si="9"/>
        <v>0</v>
      </c>
      <c r="AJ110" s="22">
        <f t="shared" si="10"/>
        <v>0</v>
      </c>
      <c r="AK110" s="22">
        <f t="shared" si="11"/>
        <v>0</v>
      </c>
      <c r="AL110" s="22">
        <f t="shared" si="12"/>
        <v>0</v>
      </c>
      <c r="AM110" s="22">
        <f t="shared" si="13"/>
        <v>0</v>
      </c>
      <c r="AN110" s="22">
        <f t="shared" si="14"/>
        <v>0</v>
      </c>
      <c r="AO110" s="418" t="b">
        <f t="shared" si="15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16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17"/>
        <v>0</v>
      </c>
      <c r="AW110" s="67">
        <f t="shared" si="18"/>
        <v>0</v>
      </c>
      <c r="AX110" s="397">
        <f t="shared" si="19"/>
        <v>0</v>
      </c>
      <c r="AY110" s="32"/>
      <c r="AZ110" s="32"/>
      <c r="BA110" s="423" t="str">
        <f t="shared" si="20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5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6"/>
        <v>-</v>
      </c>
      <c r="M111" s="425"/>
      <c r="N111" s="425"/>
      <c r="O111" s="160" t="str">
        <f t="shared" si="7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8"/>
        <v>OK</v>
      </c>
      <c r="AI111" s="22">
        <f t="shared" si="9"/>
        <v>0</v>
      </c>
      <c r="AJ111" s="22">
        <f t="shared" si="10"/>
        <v>0</v>
      </c>
      <c r="AK111" s="22">
        <f t="shared" si="11"/>
        <v>0</v>
      </c>
      <c r="AL111" s="22">
        <f t="shared" si="12"/>
        <v>0</v>
      </c>
      <c r="AM111" s="22">
        <f t="shared" si="13"/>
        <v>0</v>
      </c>
      <c r="AN111" s="22">
        <f t="shared" si="14"/>
        <v>0</v>
      </c>
      <c r="AO111" s="418" t="b">
        <f t="shared" si="15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16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17"/>
        <v>0</v>
      </c>
      <c r="AW111" s="67">
        <f t="shared" si="18"/>
        <v>0</v>
      </c>
      <c r="AX111" s="397">
        <f t="shared" si="19"/>
        <v>0</v>
      </c>
      <c r="AY111" s="32"/>
      <c r="AZ111" s="32"/>
      <c r="BA111" s="423" t="str">
        <f t="shared" si="20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5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6"/>
        <v>-</v>
      </c>
      <c r="M112" s="425"/>
      <c r="N112" s="425"/>
      <c r="O112" s="160" t="str">
        <f t="shared" si="7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8"/>
        <v>OK</v>
      </c>
      <c r="AI112" s="22">
        <f t="shared" si="9"/>
        <v>0</v>
      </c>
      <c r="AJ112" s="22">
        <f t="shared" si="10"/>
        <v>0</v>
      </c>
      <c r="AK112" s="22">
        <f t="shared" si="11"/>
        <v>0</v>
      </c>
      <c r="AL112" s="22">
        <f t="shared" si="12"/>
        <v>0</v>
      </c>
      <c r="AM112" s="22">
        <f t="shared" si="13"/>
        <v>0</v>
      </c>
      <c r="AN112" s="22">
        <f t="shared" si="14"/>
        <v>0</v>
      </c>
      <c r="AO112" s="418" t="b">
        <f t="shared" si="15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16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17"/>
        <v>0</v>
      </c>
      <c r="AW112" s="67">
        <f t="shared" si="18"/>
        <v>0</v>
      </c>
      <c r="AX112" s="397">
        <f t="shared" si="19"/>
        <v>0</v>
      </c>
      <c r="AY112" s="32"/>
      <c r="AZ112" s="32"/>
      <c r="BA112" s="423" t="str">
        <f t="shared" si="20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5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6"/>
        <v>-</v>
      </c>
      <c r="M113" s="425"/>
      <c r="N113" s="425"/>
      <c r="O113" s="160" t="str">
        <f t="shared" si="7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8"/>
        <v>OK</v>
      </c>
      <c r="AI113" s="22">
        <f t="shared" si="9"/>
        <v>0</v>
      </c>
      <c r="AJ113" s="22">
        <f t="shared" si="10"/>
        <v>0</v>
      </c>
      <c r="AK113" s="22">
        <f t="shared" si="11"/>
        <v>0</v>
      </c>
      <c r="AL113" s="22">
        <f t="shared" si="12"/>
        <v>0</v>
      </c>
      <c r="AM113" s="22">
        <f t="shared" si="13"/>
        <v>0</v>
      </c>
      <c r="AN113" s="22">
        <f t="shared" si="14"/>
        <v>0</v>
      </c>
      <c r="AO113" s="418" t="b">
        <f t="shared" si="15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16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17"/>
        <v>0</v>
      </c>
      <c r="AW113" s="67">
        <f t="shared" si="18"/>
        <v>0</v>
      </c>
      <c r="AX113" s="397">
        <f t="shared" si="19"/>
        <v>0</v>
      </c>
      <c r="AY113" s="32"/>
      <c r="AZ113" s="32"/>
      <c r="BA113" s="423" t="str">
        <f t="shared" si="20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5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6"/>
        <v>-</v>
      </c>
      <c r="M114" s="425"/>
      <c r="N114" s="425"/>
      <c r="O114" s="160" t="str">
        <f t="shared" si="7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8"/>
        <v>OK</v>
      </c>
      <c r="AI114" s="22">
        <f t="shared" si="9"/>
        <v>0</v>
      </c>
      <c r="AJ114" s="22">
        <f t="shared" si="10"/>
        <v>0</v>
      </c>
      <c r="AK114" s="22">
        <f t="shared" si="11"/>
        <v>0</v>
      </c>
      <c r="AL114" s="22">
        <f t="shared" si="12"/>
        <v>0</v>
      </c>
      <c r="AM114" s="22">
        <f t="shared" si="13"/>
        <v>0</v>
      </c>
      <c r="AN114" s="22">
        <f t="shared" si="14"/>
        <v>0</v>
      </c>
      <c r="AO114" s="418" t="b">
        <f t="shared" si="15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16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17"/>
        <v>0</v>
      </c>
      <c r="AW114" s="67">
        <f t="shared" si="18"/>
        <v>0</v>
      </c>
      <c r="AX114" s="397">
        <f t="shared" si="19"/>
        <v>0</v>
      </c>
      <c r="AY114" s="32"/>
      <c r="AZ114" s="32"/>
      <c r="BA114" s="423" t="str">
        <f t="shared" si="20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5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6"/>
        <v>-</v>
      </c>
      <c r="M115" s="425"/>
      <c r="N115" s="425"/>
      <c r="O115" s="160" t="str">
        <f t="shared" si="7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8"/>
        <v>OK</v>
      </c>
      <c r="AI115" s="22">
        <f t="shared" si="9"/>
        <v>0</v>
      </c>
      <c r="AJ115" s="22">
        <f t="shared" si="10"/>
        <v>0</v>
      </c>
      <c r="AK115" s="22">
        <f t="shared" si="11"/>
        <v>0</v>
      </c>
      <c r="AL115" s="22">
        <f t="shared" si="12"/>
        <v>0</v>
      </c>
      <c r="AM115" s="22">
        <f t="shared" si="13"/>
        <v>0</v>
      </c>
      <c r="AN115" s="22">
        <f t="shared" si="14"/>
        <v>0</v>
      </c>
      <c r="AO115" s="418" t="b">
        <f t="shared" si="15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16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17"/>
        <v>0</v>
      </c>
      <c r="AW115" s="67">
        <f t="shared" si="18"/>
        <v>0</v>
      </c>
      <c r="AX115" s="397">
        <f t="shared" si="19"/>
        <v>0</v>
      </c>
      <c r="AY115" s="32"/>
      <c r="AZ115" s="32"/>
      <c r="BA115" s="423" t="str">
        <f t="shared" si="20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5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6"/>
        <v>-</v>
      </c>
      <c r="M116" s="425"/>
      <c r="N116" s="425"/>
      <c r="O116" s="160" t="str">
        <f t="shared" si="7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8"/>
        <v>OK</v>
      </c>
      <c r="AI116" s="22">
        <f t="shared" si="9"/>
        <v>0</v>
      </c>
      <c r="AJ116" s="22">
        <f t="shared" si="10"/>
        <v>0</v>
      </c>
      <c r="AK116" s="22">
        <f t="shared" si="11"/>
        <v>0</v>
      </c>
      <c r="AL116" s="22">
        <f t="shared" si="12"/>
        <v>0</v>
      </c>
      <c r="AM116" s="22">
        <f t="shared" si="13"/>
        <v>0</v>
      </c>
      <c r="AN116" s="22">
        <f t="shared" si="14"/>
        <v>0</v>
      </c>
      <c r="AO116" s="418" t="b">
        <f t="shared" si="15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16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17"/>
        <v>0</v>
      </c>
      <c r="AW116" s="67">
        <f t="shared" si="18"/>
        <v>0</v>
      </c>
      <c r="AX116" s="397">
        <f t="shared" si="19"/>
        <v>0</v>
      </c>
      <c r="AY116" s="32"/>
      <c r="AZ116" s="32"/>
      <c r="BA116" s="423" t="str">
        <f t="shared" si="20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5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6"/>
        <v>-</v>
      </c>
      <c r="M117" s="425"/>
      <c r="N117" s="425"/>
      <c r="O117" s="160" t="str">
        <f t="shared" si="7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8"/>
        <v>OK</v>
      </c>
      <c r="AI117" s="22">
        <f t="shared" si="9"/>
        <v>0</v>
      </c>
      <c r="AJ117" s="22">
        <f t="shared" si="10"/>
        <v>0</v>
      </c>
      <c r="AK117" s="22">
        <f t="shared" si="11"/>
        <v>0</v>
      </c>
      <c r="AL117" s="22">
        <f t="shared" si="12"/>
        <v>0</v>
      </c>
      <c r="AM117" s="22">
        <f t="shared" si="13"/>
        <v>0</v>
      </c>
      <c r="AN117" s="22">
        <f t="shared" si="14"/>
        <v>0</v>
      </c>
      <c r="AO117" s="418" t="b">
        <f t="shared" si="15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16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17"/>
        <v>0</v>
      </c>
      <c r="AW117" s="67">
        <f t="shared" si="18"/>
        <v>0</v>
      </c>
      <c r="AX117" s="397">
        <f t="shared" si="19"/>
        <v>0</v>
      </c>
      <c r="AY117" s="32"/>
      <c r="AZ117" s="32"/>
      <c r="BA117" s="423" t="str">
        <f t="shared" si="20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5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6"/>
        <v>-</v>
      </c>
      <c r="M118" s="425"/>
      <c r="N118" s="425"/>
      <c r="O118" s="160" t="str">
        <f t="shared" si="7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8"/>
        <v>OK</v>
      </c>
      <c r="AI118" s="22">
        <f t="shared" si="9"/>
        <v>0</v>
      </c>
      <c r="AJ118" s="22">
        <f t="shared" si="10"/>
        <v>0</v>
      </c>
      <c r="AK118" s="22">
        <f t="shared" si="11"/>
        <v>0</v>
      </c>
      <c r="AL118" s="22">
        <f t="shared" si="12"/>
        <v>0</v>
      </c>
      <c r="AM118" s="22">
        <f t="shared" si="13"/>
        <v>0</v>
      </c>
      <c r="AN118" s="22">
        <f t="shared" si="14"/>
        <v>0</v>
      </c>
      <c r="AO118" s="418" t="b">
        <f t="shared" si="15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16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17"/>
        <v>0</v>
      </c>
      <c r="AW118" s="67">
        <f t="shared" si="18"/>
        <v>0</v>
      </c>
      <c r="AX118" s="397">
        <f t="shared" si="19"/>
        <v>0</v>
      </c>
      <c r="AY118" s="32"/>
      <c r="AZ118" s="32"/>
      <c r="BA118" s="423" t="str">
        <f t="shared" si="20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5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6"/>
        <v>-</v>
      </c>
      <c r="M119" s="425"/>
      <c r="N119" s="425"/>
      <c r="O119" s="160" t="str">
        <f t="shared" si="7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8"/>
        <v>OK</v>
      </c>
      <c r="AI119" s="22">
        <f t="shared" si="9"/>
        <v>0</v>
      </c>
      <c r="AJ119" s="22">
        <f t="shared" si="10"/>
        <v>0</v>
      </c>
      <c r="AK119" s="22">
        <f t="shared" si="11"/>
        <v>0</v>
      </c>
      <c r="AL119" s="22">
        <f t="shared" si="12"/>
        <v>0</v>
      </c>
      <c r="AM119" s="22">
        <f t="shared" si="13"/>
        <v>0</v>
      </c>
      <c r="AN119" s="22">
        <f t="shared" si="14"/>
        <v>0</v>
      </c>
      <c r="AO119" s="418" t="b">
        <f t="shared" si="15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16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17"/>
        <v>0</v>
      </c>
      <c r="AW119" s="67">
        <f t="shared" si="18"/>
        <v>0</v>
      </c>
      <c r="AX119" s="397">
        <f t="shared" si="19"/>
        <v>0</v>
      </c>
      <c r="AY119" s="32"/>
      <c r="AZ119" s="32"/>
      <c r="BA119" s="423" t="str">
        <f t="shared" si="20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5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6"/>
        <v>-</v>
      </c>
      <c r="M120" s="425"/>
      <c r="N120" s="425"/>
      <c r="O120" s="160" t="str">
        <f t="shared" si="7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8"/>
        <v>OK</v>
      </c>
      <c r="AI120" s="22">
        <f t="shared" si="9"/>
        <v>0</v>
      </c>
      <c r="AJ120" s="22">
        <f t="shared" si="10"/>
        <v>0</v>
      </c>
      <c r="AK120" s="22">
        <f t="shared" si="11"/>
        <v>0</v>
      </c>
      <c r="AL120" s="22">
        <f t="shared" si="12"/>
        <v>0</v>
      </c>
      <c r="AM120" s="22">
        <f t="shared" si="13"/>
        <v>0</v>
      </c>
      <c r="AN120" s="22">
        <f t="shared" si="14"/>
        <v>0</v>
      </c>
      <c r="AO120" s="418" t="b">
        <f t="shared" si="15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16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17"/>
        <v>0</v>
      </c>
      <c r="AW120" s="67">
        <f t="shared" si="18"/>
        <v>0</v>
      </c>
      <c r="AX120" s="397">
        <f t="shared" si="19"/>
        <v>0</v>
      </c>
      <c r="AY120" s="32"/>
      <c r="AZ120" s="32"/>
      <c r="BA120" s="423" t="str">
        <f t="shared" si="20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5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6"/>
        <v>-</v>
      </c>
      <c r="M121" s="425"/>
      <c r="N121" s="425"/>
      <c r="O121" s="160" t="str">
        <f t="shared" si="7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8"/>
        <v>OK</v>
      </c>
      <c r="AI121" s="22">
        <f t="shared" si="9"/>
        <v>0</v>
      </c>
      <c r="AJ121" s="22">
        <f t="shared" si="10"/>
        <v>0</v>
      </c>
      <c r="AK121" s="22">
        <f t="shared" si="11"/>
        <v>0</v>
      </c>
      <c r="AL121" s="22">
        <f t="shared" si="12"/>
        <v>0</v>
      </c>
      <c r="AM121" s="22">
        <f t="shared" si="13"/>
        <v>0</v>
      </c>
      <c r="AN121" s="22">
        <f t="shared" si="14"/>
        <v>0</v>
      </c>
      <c r="AO121" s="418" t="b">
        <f t="shared" si="15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16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17"/>
        <v>0</v>
      </c>
      <c r="AW121" s="67">
        <f t="shared" si="18"/>
        <v>0</v>
      </c>
      <c r="AX121" s="397">
        <f t="shared" si="19"/>
        <v>0</v>
      </c>
      <c r="AY121" s="32"/>
      <c r="AZ121" s="32"/>
      <c r="BA121" s="423" t="str">
        <f t="shared" si="20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5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6"/>
        <v>-</v>
      </c>
      <c r="M122" s="425"/>
      <c r="N122" s="425"/>
      <c r="O122" s="160" t="str">
        <f t="shared" si="7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8"/>
        <v>OK</v>
      </c>
      <c r="AI122" s="22">
        <f t="shared" si="9"/>
        <v>0</v>
      </c>
      <c r="AJ122" s="22">
        <f t="shared" si="10"/>
        <v>0</v>
      </c>
      <c r="AK122" s="22">
        <f t="shared" si="11"/>
        <v>0</v>
      </c>
      <c r="AL122" s="22">
        <f t="shared" si="12"/>
        <v>0</v>
      </c>
      <c r="AM122" s="22">
        <f t="shared" si="13"/>
        <v>0</v>
      </c>
      <c r="AN122" s="22">
        <f t="shared" si="14"/>
        <v>0</v>
      </c>
      <c r="AO122" s="418" t="b">
        <f t="shared" si="15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16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17"/>
        <v>0</v>
      </c>
      <c r="AW122" s="67">
        <f t="shared" si="18"/>
        <v>0</v>
      </c>
      <c r="AX122" s="397">
        <f t="shared" si="19"/>
        <v>0</v>
      </c>
      <c r="AY122" s="32"/>
      <c r="AZ122" s="32"/>
      <c r="BA122" s="423" t="str">
        <f t="shared" si="20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5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6"/>
        <v>-</v>
      </c>
      <c r="M123" s="425"/>
      <c r="N123" s="425"/>
      <c r="O123" s="160" t="str">
        <f t="shared" si="7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8"/>
        <v>OK</v>
      </c>
      <c r="AI123" s="22">
        <f t="shared" si="9"/>
        <v>0</v>
      </c>
      <c r="AJ123" s="22">
        <f t="shared" si="10"/>
        <v>0</v>
      </c>
      <c r="AK123" s="22">
        <f t="shared" si="11"/>
        <v>0</v>
      </c>
      <c r="AL123" s="22">
        <f t="shared" si="12"/>
        <v>0</v>
      </c>
      <c r="AM123" s="22">
        <f t="shared" si="13"/>
        <v>0</v>
      </c>
      <c r="AN123" s="22">
        <f t="shared" si="14"/>
        <v>0</v>
      </c>
      <c r="AO123" s="418" t="b">
        <f t="shared" si="15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16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17"/>
        <v>0</v>
      </c>
      <c r="AW123" s="67">
        <f t="shared" si="18"/>
        <v>0</v>
      </c>
      <c r="AX123" s="397">
        <f t="shared" si="19"/>
        <v>0</v>
      </c>
      <c r="AY123" s="32"/>
      <c r="AZ123" s="32"/>
      <c r="BA123" s="423" t="str">
        <f t="shared" si="20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5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6"/>
        <v>-</v>
      </c>
      <c r="M124" s="425"/>
      <c r="N124" s="425"/>
      <c r="O124" s="160" t="str">
        <f t="shared" si="7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8"/>
        <v>OK</v>
      </c>
      <c r="AI124" s="22">
        <f t="shared" si="9"/>
        <v>0</v>
      </c>
      <c r="AJ124" s="22">
        <f t="shared" si="10"/>
        <v>0</v>
      </c>
      <c r="AK124" s="22">
        <f t="shared" si="11"/>
        <v>0</v>
      </c>
      <c r="AL124" s="22">
        <f t="shared" si="12"/>
        <v>0</v>
      </c>
      <c r="AM124" s="22">
        <f t="shared" si="13"/>
        <v>0</v>
      </c>
      <c r="AN124" s="22">
        <f t="shared" si="14"/>
        <v>0</v>
      </c>
      <c r="AO124" s="418" t="b">
        <f t="shared" si="15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16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17"/>
        <v>0</v>
      </c>
      <c r="AW124" s="67">
        <f t="shared" si="18"/>
        <v>0</v>
      </c>
      <c r="AX124" s="397">
        <f t="shared" si="19"/>
        <v>0</v>
      </c>
      <c r="AY124" s="32"/>
      <c r="AZ124" s="32"/>
      <c r="BA124" s="423" t="str">
        <f t="shared" si="20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5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6"/>
        <v>-</v>
      </c>
      <c r="M125" s="425"/>
      <c r="N125" s="425"/>
      <c r="O125" s="160" t="str">
        <f t="shared" si="7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8"/>
        <v>OK</v>
      </c>
      <c r="AI125" s="22">
        <f t="shared" si="9"/>
        <v>0</v>
      </c>
      <c r="AJ125" s="22">
        <f t="shared" si="10"/>
        <v>0</v>
      </c>
      <c r="AK125" s="22">
        <f t="shared" si="11"/>
        <v>0</v>
      </c>
      <c r="AL125" s="22">
        <f t="shared" si="12"/>
        <v>0</v>
      </c>
      <c r="AM125" s="22">
        <f t="shared" si="13"/>
        <v>0</v>
      </c>
      <c r="AN125" s="22">
        <f t="shared" si="14"/>
        <v>0</v>
      </c>
      <c r="AO125" s="418" t="b">
        <f t="shared" si="15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16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17"/>
        <v>0</v>
      </c>
      <c r="AW125" s="67">
        <f t="shared" si="18"/>
        <v>0</v>
      </c>
      <c r="AX125" s="397">
        <f t="shared" si="19"/>
        <v>0</v>
      </c>
      <c r="AY125" s="32"/>
      <c r="AZ125" s="32"/>
      <c r="BA125" s="423" t="str">
        <f t="shared" si="20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5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6"/>
        <v>-</v>
      </c>
      <c r="M126" s="425"/>
      <c r="N126" s="425"/>
      <c r="O126" s="160" t="str">
        <f t="shared" si="7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8"/>
        <v>OK</v>
      </c>
      <c r="AI126" s="22">
        <f t="shared" si="9"/>
        <v>0</v>
      </c>
      <c r="AJ126" s="22">
        <f t="shared" si="10"/>
        <v>0</v>
      </c>
      <c r="AK126" s="22">
        <f t="shared" si="11"/>
        <v>0</v>
      </c>
      <c r="AL126" s="22">
        <f t="shared" si="12"/>
        <v>0</v>
      </c>
      <c r="AM126" s="22">
        <f t="shared" si="13"/>
        <v>0</v>
      </c>
      <c r="AN126" s="22">
        <f t="shared" si="14"/>
        <v>0</v>
      </c>
      <c r="AO126" s="418" t="b">
        <f t="shared" si="15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16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17"/>
        <v>0</v>
      </c>
      <c r="AW126" s="67">
        <f t="shared" si="18"/>
        <v>0</v>
      </c>
      <c r="AX126" s="397">
        <f t="shared" si="19"/>
        <v>0</v>
      </c>
      <c r="AY126" s="32"/>
      <c r="AZ126" s="32"/>
      <c r="BA126" s="423" t="str">
        <f t="shared" si="20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5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6"/>
        <v>-</v>
      </c>
      <c r="M127" s="425"/>
      <c r="N127" s="425"/>
      <c r="O127" s="160" t="str">
        <f t="shared" si="7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8"/>
        <v>OK</v>
      </c>
      <c r="AI127" s="22">
        <f t="shared" si="9"/>
        <v>0</v>
      </c>
      <c r="AJ127" s="22">
        <f t="shared" si="10"/>
        <v>0</v>
      </c>
      <c r="AK127" s="22">
        <f t="shared" si="11"/>
        <v>0</v>
      </c>
      <c r="AL127" s="22">
        <f t="shared" si="12"/>
        <v>0</v>
      </c>
      <c r="AM127" s="22">
        <f t="shared" si="13"/>
        <v>0</v>
      </c>
      <c r="AN127" s="22">
        <f t="shared" si="14"/>
        <v>0</v>
      </c>
      <c r="AO127" s="418" t="b">
        <f t="shared" si="15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16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17"/>
        <v>0</v>
      </c>
      <c r="AW127" s="67">
        <f t="shared" si="18"/>
        <v>0</v>
      </c>
      <c r="AX127" s="397">
        <f t="shared" si="19"/>
        <v>0</v>
      </c>
      <c r="AY127" s="32"/>
      <c r="AZ127" s="32"/>
      <c r="BA127" s="423" t="str">
        <f t="shared" si="20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5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6"/>
        <v>-</v>
      </c>
      <c r="M128" s="425"/>
      <c r="N128" s="425"/>
      <c r="O128" s="160" t="str">
        <f t="shared" si="7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8"/>
        <v>OK</v>
      </c>
      <c r="AI128" s="22">
        <f t="shared" si="9"/>
        <v>0</v>
      </c>
      <c r="AJ128" s="22">
        <f t="shared" si="10"/>
        <v>0</v>
      </c>
      <c r="AK128" s="22">
        <f t="shared" si="11"/>
        <v>0</v>
      </c>
      <c r="AL128" s="22">
        <f t="shared" si="12"/>
        <v>0</v>
      </c>
      <c r="AM128" s="22">
        <f t="shared" si="13"/>
        <v>0</v>
      </c>
      <c r="AN128" s="22">
        <f t="shared" si="14"/>
        <v>0</v>
      </c>
      <c r="AO128" s="418" t="b">
        <f t="shared" si="15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16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17"/>
        <v>0</v>
      </c>
      <c r="AW128" s="67">
        <f t="shared" si="18"/>
        <v>0</v>
      </c>
      <c r="AX128" s="397">
        <f t="shared" si="19"/>
        <v>0</v>
      </c>
      <c r="AY128" s="32"/>
      <c r="AZ128" s="32"/>
      <c r="BA128" s="423" t="str">
        <f t="shared" si="20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5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6"/>
        <v>-</v>
      </c>
      <c r="M129" s="425"/>
      <c r="N129" s="425"/>
      <c r="O129" s="160" t="str">
        <f t="shared" si="7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8"/>
        <v>OK</v>
      </c>
      <c r="AI129" s="22">
        <f t="shared" si="9"/>
        <v>0</v>
      </c>
      <c r="AJ129" s="22">
        <f t="shared" si="10"/>
        <v>0</v>
      </c>
      <c r="AK129" s="22">
        <f t="shared" si="11"/>
        <v>0</v>
      </c>
      <c r="AL129" s="22">
        <f t="shared" si="12"/>
        <v>0</v>
      </c>
      <c r="AM129" s="22">
        <f t="shared" si="13"/>
        <v>0</v>
      </c>
      <c r="AN129" s="22">
        <f t="shared" si="14"/>
        <v>0</v>
      </c>
      <c r="AO129" s="418" t="b">
        <f t="shared" si="15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16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17"/>
        <v>0</v>
      </c>
      <c r="AW129" s="67">
        <f t="shared" si="18"/>
        <v>0</v>
      </c>
      <c r="AX129" s="397">
        <f t="shared" si="19"/>
        <v>0</v>
      </c>
      <c r="AY129" s="32"/>
      <c r="AZ129" s="32"/>
      <c r="BA129" s="423" t="str">
        <f t="shared" si="20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5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6"/>
        <v>-</v>
      </c>
      <c r="M130" s="425"/>
      <c r="N130" s="425"/>
      <c r="O130" s="160" t="str">
        <f t="shared" si="7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8"/>
        <v>OK</v>
      </c>
      <c r="AI130" s="22">
        <f t="shared" si="9"/>
        <v>0</v>
      </c>
      <c r="AJ130" s="22">
        <f t="shared" si="10"/>
        <v>0</v>
      </c>
      <c r="AK130" s="22">
        <f t="shared" si="11"/>
        <v>0</v>
      </c>
      <c r="AL130" s="22">
        <f t="shared" si="12"/>
        <v>0</v>
      </c>
      <c r="AM130" s="22">
        <f t="shared" si="13"/>
        <v>0</v>
      </c>
      <c r="AN130" s="22">
        <f t="shared" si="14"/>
        <v>0</v>
      </c>
      <c r="AO130" s="418" t="b">
        <f t="shared" si="15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16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17"/>
        <v>0</v>
      </c>
      <c r="AW130" s="67">
        <f t="shared" si="18"/>
        <v>0</v>
      </c>
      <c r="AX130" s="397">
        <f t="shared" si="19"/>
        <v>0</v>
      </c>
      <c r="AY130" s="32"/>
      <c r="AZ130" s="32"/>
      <c r="BA130" s="423" t="str">
        <f t="shared" si="20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5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6"/>
        <v>-</v>
      </c>
      <c r="M131" s="425"/>
      <c r="N131" s="425"/>
      <c r="O131" s="160" t="str">
        <f t="shared" si="7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8"/>
        <v>OK</v>
      </c>
      <c r="AI131" s="22">
        <f t="shared" si="9"/>
        <v>0</v>
      </c>
      <c r="AJ131" s="22">
        <f t="shared" si="10"/>
        <v>0</v>
      </c>
      <c r="AK131" s="22">
        <f t="shared" si="11"/>
        <v>0</v>
      </c>
      <c r="AL131" s="22">
        <f t="shared" si="12"/>
        <v>0</v>
      </c>
      <c r="AM131" s="22">
        <f t="shared" si="13"/>
        <v>0</v>
      </c>
      <c r="AN131" s="22">
        <f t="shared" si="14"/>
        <v>0</v>
      </c>
      <c r="AO131" s="418" t="b">
        <f t="shared" si="15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16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17"/>
        <v>0</v>
      </c>
      <c r="AW131" s="67">
        <f t="shared" si="18"/>
        <v>0</v>
      </c>
      <c r="AX131" s="397">
        <f t="shared" si="19"/>
        <v>0</v>
      </c>
      <c r="AY131" s="32"/>
      <c r="AZ131" s="32"/>
      <c r="BA131" s="423" t="str">
        <f t="shared" si="20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5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6"/>
        <v>-</v>
      </c>
      <c r="M132" s="425"/>
      <c r="N132" s="425"/>
      <c r="O132" s="160" t="str">
        <f t="shared" si="7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8"/>
        <v>OK</v>
      </c>
      <c r="AI132" s="22">
        <f t="shared" si="9"/>
        <v>0</v>
      </c>
      <c r="AJ132" s="22">
        <f t="shared" si="10"/>
        <v>0</v>
      </c>
      <c r="AK132" s="22">
        <f t="shared" si="11"/>
        <v>0</v>
      </c>
      <c r="AL132" s="22">
        <f t="shared" si="12"/>
        <v>0</v>
      </c>
      <c r="AM132" s="22">
        <f t="shared" si="13"/>
        <v>0</v>
      </c>
      <c r="AN132" s="22">
        <f t="shared" si="14"/>
        <v>0</v>
      </c>
      <c r="AO132" s="418" t="b">
        <f t="shared" si="15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16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17"/>
        <v>0</v>
      </c>
      <c r="AW132" s="67">
        <f t="shared" si="18"/>
        <v>0</v>
      </c>
      <c r="AX132" s="397">
        <f t="shared" si="19"/>
        <v>0</v>
      </c>
      <c r="AY132" s="32"/>
      <c r="AZ132" s="32"/>
      <c r="BA132" s="423" t="str">
        <f t="shared" si="20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5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6"/>
        <v>-</v>
      </c>
      <c r="M133" s="425"/>
      <c r="N133" s="425"/>
      <c r="O133" s="160" t="str">
        <f t="shared" si="7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8"/>
        <v>OK</v>
      </c>
      <c r="AI133" s="22">
        <f t="shared" si="9"/>
        <v>0</v>
      </c>
      <c r="AJ133" s="22">
        <f t="shared" si="10"/>
        <v>0</v>
      </c>
      <c r="AK133" s="22">
        <f t="shared" si="11"/>
        <v>0</v>
      </c>
      <c r="AL133" s="22">
        <f t="shared" si="12"/>
        <v>0</v>
      </c>
      <c r="AM133" s="22">
        <f t="shared" si="13"/>
        <v>0</v>
      </c>
      <c r="AN133" s="22">
        <f t="shared" si="14"/>
        <v>0</v>
      </c>
      <c r="AO133" s="418" t="b">
        <f t="shared" si="15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16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17"/>
        <v>0</v>
      </c>
      <c r="AW133" s="67">
        <f t="shared" si="18"/>
        <v>0</v>
      </c>
      <c r="AX133" s="397">
        <f t="shared" si="19"/>
        <v>0</v>
      </c>
      <c r="AY133" s="32"/>
      <c r="AZ133" s="32"/>
      <c r="BA133" s="423" t="str">
        <f t="shared" si="20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5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6"/>
        <v>-</v>
      </c>
      <c r="M134" s="425"/>
      <c r="N134" s="425"/>
      <c r="O134" s="160" t="str">
        <f t="shared" si="7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8"/>
        <v>OK</v>
      </c>
      <c r="AI134" s="22">
        <f t="shared" si="9"/>
        <v>0</v>
      </c>
      <c r="AJ134" s="22">
        <f t="shared" si="10"/>
        <v>0</v>
      </c>
      <c r="AK134" s="22">
        <f t="shared" si="11"/>
        <v>0</v>
      </c>
      <c r="AL134" s="22">
        <f t="shared" si="12"/>
        <v>0</v>
      </c>
      <c r="AM134" s="22">
        <f t="shared" si="13"/>
        <v>0</v>
      </c>
      <c r="AN134" s="22">
        <f t="shared" si="14"/>
        <v>0</v>
      </c>
      <c r="AO134" s="418" t="b">
        <f t="shared" si="15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16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17"/>
        <v>0</v>
      </c>
      <c r="AW134" s="67">
        <f t="shared" si="18"/>
        <v>0</v>
      </c>
      <c r="AX134" s="397">
        <f t="shared" si="19"/>
        <v>0</v>
      </c>
      <c r="AY134" s="32"/>
      <c r="AZ134" s="32"/>
      <c r="BA134" s="423" t="str">
        <f t="shared" si="20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5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6"/>
        <v>-</v>
      </c>
      <c r="M135" s="425"/>
      <c r="N135" s="425"/>
      <c r="O135" s="160" t="str">
        <f t="shared" si="7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8"/>
        <v>OK</v>
      </c>
      <c r="AI135" s="22">
        <f t="shared" si="9"/>
        <v>0</v>
      </c>
      <c r="AJ135" s="22">
        <f t="shared" si="10"/>
        <v>0</v>
      </c>
      <c r="AK135" s="22">
        <f t="shared" si="11"/>
        <v>0</v>
      </c>
      <c r="AL135" s="22">
        <f t="shared" si="12"/>
        <v>0</v>
      </c>
      <c r="AM135" s="22">
        <f t="shared" si="13"/>
        <v>0</v>
      </c>
      <c r="AN135" s="22">
        <f t="shared" si="14"/>
        <v>0</v>
      </c>
      <c r="AO135" s="418" t="b">
        <f t="shared" si="15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16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17"/>
        <v>0</v>
      </c>
      <c r="AW135" s="67">
        <f t="shared" si="18"/>
        <v>0</v>
      </c>
      <c r="AX135" s="397">
        <f t="shared" si="19"/>
        <v>0</v>
      </c>
      <c r="AY135" s="32"/>
      <c r="AZ135" s="32"/>
      <c r="BA135" s="423" t="str">
        <f t="shared" si="20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5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6"/>
        <v>-</v>
      </c>
      <c r="M136" s="425"/>
      <c r="N136" s="425"/>
      <c r="O136" s="160" t="str">
        <f t="shared" si="7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8"/>
        <v>OK</v>
      </c>
      <c r="AI136" s="22">
        <f t="shared" si="9"/>
        <v>0</v>
      </c>
      <c r="AJ136" s="22">
        <f t="shared" si="10"/>
        <v>0</v>
      </c>
      <c r="AK136" s="22">
        <f t="shared" si="11"/>
        <v>0</v>
      </c>
      <c r="AL136" s="22">
        <f t="shared" si="12"/>
        <v>0</v>
      </c>
      <c r="AM136" s="22">
        <f t="shared" si="13"/>
        <v>0</v>
      </c>
      <c r="AN136" s="22">
        <f t="shared" si="14"/>
        <v>0</v>
      </c>
      <c r="AO136" s="418" t="b">
        <f t="shared" si="15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16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17"/>
        <v>0</v>
      </c>
      <c r="AW136" s="67">
        <f t="shared" si="18"/>
        <v>0</v>
      </c>
      <c r="AX136" s="397">
        <f t="shared" si="19"/>
        <v>0</v>
      </c>
      <c r="AY136" s="32"/>
      <c r="AZ136" s="32"/>
      <c r="BA136" s="423" t="str">
        <f t="shared" si="20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5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6"/>
        <v>-</v>
      </c>
      <c r="M137" s="425"/>
      <c r="N137" s="425"/>
      <c r="O137" s="160" t="str">
        <f t="shared" si="7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8"/>
        <v>OK</v>
      </c>
      <c r="AI137" s="22">
        <f t="shared" si="9"/>
        <v>0</v>
      </c>
      <c r="AJ137" s="22">
        <f t="shared" si="10"/>
        <v>0</v>
      </c>
      <c r="AK137" s="22">
        <f t="shared" si="11"/>
        <v>0</v>
      </c>
      <c r="AL137" s="22">
        <f t="shared" si="12"/>
        <v>0</v>
      </c>
      <c r="AM137" s="22">
        <f t="shared" si="13"/>
        <v>0</v>
      </c>
      <c r="AN137" s="22">
        <f t="shared" si="14"/>
        <v>0</v>
      </c>
      <c r="AO137" s="418" t="b">
        <f t="shared" si="15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16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17"/>
        <v>0</v>
      </c>
      <c r="AW137" s="67">
        <f t="shared" si="18"/>
        <v>0</v>
      </c>
      <c r="AX137" s="397">
        <f t="shared" si="19"/>
        <v>0</v>
      </c>
      <c r="AY137" s="32"/>
      <c r="AZ137" s="32"/>
      <c r="BA137" s="423" t="str">
        <f t="shared" si="20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5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6"/>
        <v>-</v>
      </c>
      <c r="M138" s="425"/>
      <c r="N138" s="425"/>
      <c r="O138" s="160" t="str">
        <f t="shared" si="7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8"/>
        <v>OK</v>
      </c>
      <c r="AI138" s="22">
        <f t="shared" si="9"/>
        <v>0</v>
      </c>
      <c r="AJ138" s="22">
        <f t="shared" si="10"/>
        <v>0</v>
      </c>
      <c r="AK138" s="22">
        <f t="shared" si="11"/>
        <v>0</v>
      </c>
      <c r="AL138" s="22">
        <f t="shared" si="12"/>
        <v>0</v>
      </c>
      <c r="AM138" s="22">
        <f t="shared" si="13"/>
        <v>0</v>
      </c>
      <c r="AN138" s="22">
        <f t="shared" si="14"/>
        <v>0</v>
      </c>
      <c r="AO138" s="418" t="b">
        <f t="shared" si="15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16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17"/>
        <v>0</v>
      </c>
      <c r="AW138" s="67">
        <f t="shared" si="18"/>
        <v>0</v>
      </c>
      <c r="AX138" s="397">
        <f t="shared" si="19"/>
        <v>0</v>
      </c>
      <c r="AY138" s="32"/>
      <c r="AZ138" s="32"/>
      <c r="BA138" s="423" t="str">
        <f t="shared" si="20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5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6"/>
        <v>-</v>
      </c>
      <c r="M139" s="425"/>
      <c r="N139" s="425"/>
      <c r="O139" s="160" t="str">
        <f t="shared" si="7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8"/>
        <v>OK</v>
      </c>
      <c r="AI139" s="22">
        <f t="shared" si="9"/>
        <v>0</v>
      </c>
      <c r="AJ139" s="22">
        <f t="shared" si="10"/>
        <v>0</v>
      </c>
      <c r="AK139" s="22">
        <f t="shared" si="11"/>
        <v>0</v>
      </c>
      <c r="AL139" s="22">
        <f t="shared" si="12"/>
        <v>0</v>
      </c>
      <c r="AM139" s="22">
        <f t="shared" si="13"/>
        <v>0</v>
      </c>
      <c r="AN139" s="22">
        <f t="shared" si="14"/>
        <v>0</v>
      </c>
      <c r="AO139" s="418" t="b">
        <f t="shared" si="15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16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17"/>
        <v>0</v>
      </c>
      <c r="AW139" s="67">
        <f t="shared" si="18"/>
        <v>0</v>
      </c>
      <c r="AX139" s="397">
        <f t="shared" si="19"/>
        <v>0</v>
      </c>
      <c r="AY139" s="32"/>
      <c r="AZ139" s="32"/>
      <c r="BA139" s="423" t="str">
        <f t="shared" si="20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5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6"/>
        <v>-</v>
      </c>
      <c r="M140" s="425"/>
      <c r="N140" s="425"/>
      <c r="O140" s="160" t="str">
        <f t="shared" si="7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8"/>
        <v>OK</v>
      </c>
      <c r="AI140" s="22">
        <f t="shared" si="9"/>
        <v>0</v>
      </c>
      <c r="AJ140" s="22">
        <f t="shared" si="10"/>
        <v>0</v>
      </c>
      <c r="AK140" s="22">
        <f t="shared" si="11"/>
        <v>0</v>
      </c>
      <c r="AL140" s="22">
        <f t="shared" si="12"/>
        <v>0</v>
      </c>
      <c r="AM140" s="22">
        <f t="shared" si="13"/>
        <v>0</v>
      </c>
      <c r="AN140" s="22">
        <f t="shared" si="14"/>
        <v>0</v>
      </c>
      <c r="AO140" s="418" t="b">
        <f t="shared" si="15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16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17"/>
        <v>0</v>
      </c>
      <c r="AW140" s="67">
        <f t="shared" si="18"/>
        <v>0</v>
      </c>
      <c r="AX140" s="397">
        <f t="shared" si="19"/>
        <v>0</v>
      </c>
      <c r="AY140" s="32"/>
      <c r="AZ140" s="32"/>
      <c r="BA140" s="423" t="str">
        <f t="shared" si="20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5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6"/>
        <v>-</v>
      </c>
      <c r="M141" s="425"/>
      <c r="N141" s="425"/>
      <c r="O141" s="160" t="str">
        <f t="shared" si="7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8"/>
        <v>OK</v>
      </c>
      <c r="AI141" s="22">
        <f t="shared" si="9"/>
        <v>0</v>
      </c>
      <c r="AJ141" s="22">
        <f t="shared" si="10"/>
        <v>0</v>
      </c>
      <c r="AK141" s="22">
        <f t="shared" si="11"/>
        <v>0</v>
      </c>
      <c r="AL141" s="22">
        <f t="shared" si="12"/>
        <v>0</v>
      </c>
      <c r="AM141" s="22">
        <f t="shared" si="13"/>
        <v>0</v>
      </c>
      <c r="AN141" s="22">
        <f t="shared" si="14"/>
        <v>0</v>
      </c>
      <c r="AO141" s="418" t="b">
        <f t="shared" si="15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16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17"/>
        <v>0</v>
      </c>
      <c r="AW141" s="67">
        <f t="shared" si="18"/>
        <v>0</v>
      </c>
      <c r="AX141" s="397">
        <f t="shared" si="19"/>
        <v>0</v>
      </c>
      <c r="AY141" s="32"/>
      <c r="AZ141" s="32"/>
      <c r="BA141" s="423" t="str">
        <f t="shared" si="20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5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6"/>
        <v>-</v>
      </c>
      <c r="M142" s="425"/>
      <c r="N142" s="425"/>
      <c r="O142" s="160" t="str">
        <f t="shared" si="7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8"/>
        <v>OK</v>
      </c>
      <c r="AI142" s="22">
        <f t="shared" si="9"/>
        <v>0</v>
      </c>
      <c r="AJ142" s="22">
        <f t="shared" si="10"/>
        <v>0</v>
      </c>
      <c r="AK142" s="22">
        <f t="shared" si="11"/>
        <v>0</v>
      </c>
      <c r="AL142" s="22">
        <f t="shared" si="12"/>
        <v>0</v>
      </c>
      <c r="AM142" s="22">
        <f t="shared" si="13"/>
        <v>0</v>
      </c>
      <c r="AN142" s="22">
        <f t="shared" si="14"/>
        <v>0</v>
      </c>
      <c r="AO142" s="418" t="b">
        <f t="shared" si="15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16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17"/>
        <v>0</v>
      </c>
      <c r="AW142" s="67">
        <f t="shared" si="18"/>
        <v>0</v>
      </c>
      <c r="AX142" s="397">
        <f t="shared" si="19"/>
        <v>0</v>
      </c>
      <c r="AY142" s="32"/>
      <c r="AZ142" s="32"/>
      <c r="BA142" s="423" t="str">
        <f t="shared" si="20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5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6"/>
        <v>-</v>
      </c>
      <c r="M143" s="425"/>
      <c r="N143" s="425"/>
      <c r="O143" s="160" t="str">
        <f t="shared" si="7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8"/>
        <v>OK</v>
      </c>
      <c r="AI143" s="22">
        <f t="shared" si="9"/>
        <v>0</v>
      </c>
      <c r="AJ143" s="22">
        <f t="shared" si="10"/>
        <v>0</v>
      </c>
      <c r="AK143" s="22">
        <f t="shared" si="11"/>
        <v>0</v>
      </c>
      <c r="AL143" s="22">
        <f t="shared" si="12"/>
        <v>0</v>
      </c>
      <c r="AM143" s="22">
        <f t="shared" si="13"/>
        <v>0</v>
      </c>
      <c r="AN143" s="22">
        <f t="shared" si="14"/>
        <v>0</v>
      </c>
      <c r="AO143" s="418" t="b">
        <f t="shared" si="15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16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17"/>
        <v>0</v>
      </c>
      <c r="AW143" s="67">
        <f t="shared" si="18"/>
        <v>0</v>
      </c>
      <c r="AX143" s="397">
        <f t="shared" si="19"/>
        <v>0</v>
      </c>
      <c r="AY143" s="32"/>
      <c r="AZ143" s="32"/>
      <c r="BA143" s="423" t="str">
        <f t="shared" si="20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5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6"/>
        <v>-</v>
      </c>
      <c r="M144" s="425"/>
      <c r="N144" s="425"/>
      <c r="O144" s="160" t="str">
        <f t="shared" si="7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8"/>
        <v>OK</v>
      </c>
      <c r="AI144" s="22">
        <f t="shared" si="9"/>
        <v>0</v>
      </c>
      <c r="AJ144" s="22">
        <f t="shared" si="10"/>
        <v>0</v>
      </c>
      <c r="AK144" s="22">
        <f t="shared" si="11"/>
        <v>0</v>
      </c>
      <c r="AL144" s="22">
        <f t="shared" si="12"/>
        <v>0</v>
      </c>
      <c r="AM144" s="22">
        <f t="shared" si="13"/>
        <v>0</v>
      </c>
      <c r="AN144" s="22">
        <f t="shared" si="14"/>
        <v>0</v>
      </c>
      <c r="AO144" s="418" t="b">
        <f t="shared" si="15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16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17"/>
        <v>0</v>
      </c>
      <c r="AW144" s="67">
        <f t="shared" si="18"/>
        <v>0</v>
      </c>
      <c r="AX144" s="397">
        <f t="shared" si="19"/>
        <v>0</v>
      </c>
      <c r="AY144" s="32"/>
      <c r="AZ144" s="32"/>
      <c r="BA144" s="423" t="str">
        <f t="shared" si="20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5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6"/>
        <v>-</v>
      </c>
      <c r="M145" s="425"/>
      <c r="N145" s="425"/>
      <c r="O145" s="160" t="str">
        <f t="shared" si="7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8"/>
        <v>OK</v>
      </c>
      <c r="AI145" s="22">
        <f t="shared" si="9"/>
        <v>0</v>
      </c>
      <c r="AJ145" s="22">
        <f t="shared" si="10"/>
        <v>0</v>
      </c>
      <c r="AK145" s="22">
        <f t="shared" si="11"/>
        <v>0</v>
      </c>
      <c r="AL145" s="22">
        <f t="shared" si="12"/>
        <v>0</v>
      </c>
      <c r="AM145" s="22">
        <f t="shared" si="13"/>
        <v>0</v>
      </c>
      <c r="AN145" s="22">
        <f t="shared" si="14"/>
        <v>0</v>
      </c>
      <c r="AO145" s="418" t="b">
        <f t="shared" si="15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16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17"/>
        <v>0</v>
      </c>
      <c r="AW145" s="67">
        <f t="shared" si="18"/>
        <v>0</v>
      </c>
      <c r="AX145" s="397">
        <f t="shared" si="19"/>
        <v>0</v>
      </c>
      <c r="AY145" s="32"/>
      <c r="AZ145" s="32"/>
      <c r="BA145" s="423" t="str">
        <f t="shared" si="20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5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6"/>
        <v>-</v>
      </c>
      <c r="M146" s="425"/>
      <c r="N146" s="425"/>
      <c r="O146" s="160" t="str">
        <f t="shared" si="7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8"/>
        <v>OK</v>
      </c>
      <c r="AI146" s="22">
        <f t="shared" si="9"/>
        <v>0</v>
      </c>
      <c r="AJ146" s="22">
        <f t="shared" si="10"/>
        <v>0</v>
      </c>
      <c r="AK146" s="22">
        <f t="shared" si="11"/>
        <v>0</v>
      </c>
      <c r="AL146" s="22">
        <f t="shared" si="12"/>
        <v>0</v>
      </c>
      <c r="AM146" s="22">
        <f t="shared" si="13"/>
        <v>0</v>
      </c>
      <c r="AN146" s="22">
        <f t="shared" si="14"/>
        <v>0</v>
      </c>
      <c r="AO146" s="418" t="b">
        <f t="shared" si="15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16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17"/>
        <v>0</v>
      </c>
      <c r="AW146" s="67">
        <f t="shared" si="18"/>
        <v>0</v>
      </c>
      <c r="AX146" s="397">
        <f t="shared" si="19"/>
        <v>0</v>
      </c>
      <c r="AY146" s="32"/>
      <c r="AZ146" s="32"/>
      <c r="BA146" s="423" t="str">
        <f t="shared" si="20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5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6"/>
        <v>-</v>
      </c>
      <c r="M147" s="425"/>
      <c r="N147" s="425"/>
      <c r="O147" s="160" t="str">
        <f t="shared" si="7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8"/>
        <v>OK</v>
      </c>
      <c r="AI147" s="22">
        <f t="shared" si="9"/>
        <v>0</v>
      </c>
      <c r="AJ147" s="22">
        <f t="shared" si="10"/>
        <v>0</v>
      </c>
      <c r="AK147" s="22">
        <f t="shared" si="11"/>
        <v>0</v>
      </c>
      <c r="AL147" s="22">
        <f t="shared" si="12"/>
        <v>0</v>
      </c>
      <c r="AM147" s="22">
        <f t="shared" si="13"/>
        <v>0</v>
      </c>
      <c r="AN147" s="22">
        <f t="shared" si="14"/>
        <v>0</v>
      </c>
      <c r="AO147" s="418" t="b">
        <f t="shared" si="15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16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17"/>
        <v>0</v>
      </c>
      <c r="AW147" s="67">
        <f t="shared" si="18"/>
        <v>0</v>
      </c>
      <c r="AX147" s="397">
        <f t="shared" si="19"/>
        <v>0</v>
      </c>
      <c r="AY147" s="32"/>
      <c r="AZ147" s="32"/>
      <c r="BA147" s="423" t="str">
        <f t="shared" si="20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5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6"/>
        <v>-</v>
      </c>
      <c r="M148" s="425"/>
      <c r="N148" s="425"/>
      <c r="O148" s="160" t="str">
        <f t="shared" si="7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8"/>
        <v>OK</v>
      </c>
      <c r="AI148" s="22">
        <f t="shared" si="9"/>
        <v>0</v>
      </c>
      <c r="AJ148" s="22">
        <f t="shared" si="10"/>
        <v>0</v>
      </c>
      <c r="AK148" s="22">
        <f t="shared" si="11"/>
        <v>0</v>
      </c>
      <c r="AL148" s="22">
        <f t="shared" si="12"/>
        <v>0</v>
      </c>
      <c r="AM148" s="22">
        <f t="shared" si="13"/>
        <v>0</v>
      </c>
      <c r="AN148" s="22">
        <f t="shared" si="14"/>
        <v>0</v>
      </c>
      <c r="AO148" s="418" t="b">
        <f t="shared" si="15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16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17"/>
        <v>0</v>
      </c>
      <c r="AW148" s="67">
        <f t="shared" si="18"/>
        <v>0</v>
      </c>
      <c r="AX148" s="397">
        <f t="shared" si="19"/>
        <v>0</v>
      </c>
      <c r="AY148" s="32"/>
      <c r="AZ148" s="32"/>
      <c r="BA148" s="423" t="str">
        <f t="shared" si="20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5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6"/>
        <v>-</v>
      </c>
      <c r="M149" s="425"/>
      <c r="N149" s="425"/>
      <c r="O149" s="160" t="str">
        <f t="shared" si="7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8"/>
        <v>OK</v>
      </c>
      <c r="AI149" s="22">
        <f t="shared" si="9"/>
        <v>0</v>
      </c>
      <c r="AJ149" s="22">
        <f t="shared" si="10"/>
        <v>0</v>
      </c>
      <c r="AK149" s="22">
        <f t="shared" si="11"/>
        <v>0</v>
      </c>
      <c r="AL149" s="22">
        <f t="shared" si="12"/>
        <v>0</v>
      </c>
      <c r="AM149" s="22">
        <f t="shared" si="13"/>
        <v>0</v>
      </c>
      <c r="AN149" s="22">
        <f t="shared" si="14"/>
        <v>0</v>
      </c>
      <c r="AO149" s="418" t="b">
        <f t="shared" si="15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16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17"/>
        <v>0</v>
      </c>
      <c r="AW149" s="67">
        <f t="shared" si="18"/>
        <v>0</v>
      </c>
      <c r="AX149" s="397">
        <f t="shared" si="19"/>
        <v>0</v>
      </c>
      <c r="AY149" s="32"/>
      <c r="AZ149" s="32"/>
      <c r="BA149" s="423" t="str">
        <f t="shared" si="20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5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6"/>
        <v>-</v>
      </c>
      <c r="M150" s="425"/>
      <c r="N150" s="425"/>
      <c r="O150" s="160" t="str">
        <f t="shared" si="7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8"/>
        <v>OK</v>
      </c>
      <c r="AI150" s="22">
        <f t="shared" si="9"/>
        <v>0</v>
      </c>
      <c r="AJ150" s="22">
        <f t="shared" si="10"/>
        <v>0</v>
      </c>
      <c r="AK150" s="22">
        <f t="shared" si="11"/>
        <v>0</v>
      </c>
      <c r="AL150" s="22">
        <f t="shared" si="12"/>
        <v>0</v>
      </c>
      <c r="AM150" s="22">
        <f t="shared" si="13"/>
        <v>0</v>
      </c>
      <c r="AN150" s="22">
        <f t="shared" si="14"/>
        <v>0</v>
      </c>
      <c r="AO150" s="418" t="b">
        <f t="shared" si="15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16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17"/>
        <v>0</v>
      </c>
      <c r="AW150" s="67">
        <f t="shared" si="18"/>
        <v>0</v>
      </c>
      <c r="AX150" s="397">
        <f t="shared" si="19"/>
        <v>0</v>
      </c>
      <c r="AY150" s="32"/>
      <c r="AZ150" s="32"/>
      <c r="BA150" s="423" t="str">
        <f t="shared" si="20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5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6"/>
        <v>-</v>
      </c>
      <c r="M151" s="425"/>
      <c r="N151" s="425"/>
      <c r="O151" s="160" t="str">
        <f t="shared" si="7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8"/>
        <v>OK</v>
      </c>
      <c r="AI151" s="22">
        <f t="shared" si="9"/>
        <v>0</v>
      </c>
      <c r="AJ151" s="22">
        <f t="shared" si="10"/>
        <v>0</v>
      </c>
      <c r="AK151" s="22">
        <f t="shared" si="11"/>
        <v>0</v>
      </c>
      <c r="AL151" s="22">
        <f t="shared" si="12"/>
        <v>0</v>
      </c>
      <c r="AM151" s="22">
        <f t="shared" si="13"/>
        <v>0</v>
      </c>
      <c r="AN151" s="22">
        <f t="shared" si="14"/>
        <v>0</v>
      </c>
      <c r="AO151" s="418" t="b">
        <f t="shared" si="15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16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17"/>
        <v>0</v>
      </c>
      <c r="AW151" s="67">
        <f t="shared" si="18"/>
        <v>0</v>
      </c>
      <c r="AX151" s="397">
        <f t="shared" si="19"/>
        <v>0</v>
      </c>
      <c r="AY151" s="32"/>
      <c r="AZ151" s="32"/>
      <c r="BA151" s="423" t="str">
        <f t="shared" si="20"/>
        <v xml:space="preserve"> </v>
      </c>
    </row>
    <row r="152" spans="1:53" s="339" customFormat="1" ht="15" x14ac:dyDescent="0.2">
      <c r="A152" s="32"/>
      <c r="B152" s="32"/>
      <c r="C152" s="410">
        <f t="shared" ref="C152:C215" si="23">C151+1</f>
        <v>131</v>
      </c>
      <c r="D152" s="424"/>
      <c r="E152" s="424"/>
      <c r="F152" s="424"/>
      <c r="G152" s="410"/>
      <c r="H152" s="410"/>
      <c r="I152" s="413" t="str">
        <f t="shared" si="5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6"/>
        <v>-</v>
      </c>
      <c r="M152" s="425"/>
      <c r="N152" s="425"/>
      <c r="O152" s="160" t="str">
        <f t="shared" si="7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8"/>
        <v>OK</v>
      </c>
      <c r="AI152" s="22">
        <f t="shared" si="9"/>
        <v>0</v>
      </c>
      <c r="AJ152" s="22">
        <f t="shared" si="10"/>
        <v>0</v>
      </c>
      <c r="AK152" s="22">
        <f t="shared" si="11"/>
        <v>0</v>
      </c>
      <c r="AL152" s="22">
        <f t="shared" si="12"/>
        <v>0</v>
      </c>
      <c r="AM152" s="22">
        <f t="shared" si="13"/>
        <v>0</v>
      </c>
      <c r="AN152" s="22">
        <f t="shared" si="14"/>
        <v>0</v>
      </c>
      <c r="AO152" s="418" t="b">
        <f t="shared" si="15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16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17"/>
        <v>0</v>
      </c>
      <c r="AW152" s="67">
        <f t="shared" si="18"/>
        <v>0</v>
      </c>
      <c r="AX152" s="397">
        <f t="shared" si="19"/>
        <v>0</v>
      </c>
      <c r="AY152" s="32"/>
      <c r="AZ152" s="32"/>
      <c r="BA152" s="423" t="str">
        <f t="shared" si="20"/>
        <v xml:space="preserve"> </v>
      </c>
    </row>
    <row r="153" spans="1:53" s="339" customFormat="1" ht="15" x14ac:dyDescent="0.2">
      <c r="A153" s="32"/>
      <c r="B153" s="32"/>
      <c r="C153" s="410">
        <f t="shared" si="23"/>
        <v>132</v>
      </c>
      <c r="D153" s="424"/>
      <c r="E153" s="424"/>
      <c r="F153" s="424"/>
      <c r="G153" s="410"/>
      <c r="H153" s="410"/>
      <c r="I153" s="413" t="str">
        <f t="shared" si="5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6"/>
        <v>-</v>
      </c>
      <c r="M153" s="425"/>
      <c r="N153" s="425"/>
      <c r="O153" s="160" t="str">
        <f t="shared" si="7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8"/>
        <v>OK</v>
      </c>
      <c r="AI153" s="22">
        <f t="shared" si="9"/>
        <v>0</v>
      </c>
      <c r="AJ153" s="22">
        <f t="shared" si="10"/>
        <v>0</v>
      </c>
      <c r="AK153" s="22">
        <f t="shared" si="11"/>
        <v>0</v>
      </c>
      <c r="AL153" s="22">
        <f t="shared" si="12"/>
        <v>0</v>
      </c>
      <c r="AM153" s="22">
        <f t="shared" si="13"/>
        <v>0</v>
      </c>
      <c r="AN153" s="22">
        <f t="shared" si="14"/>
        <v>0</v>
      </c>
      <c r="AO153" s="418" t="b">
        <f t="shared" si="15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16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17"/>
        <v>0</v>
      </c>
      <c r="AW153" s="67">
        <f t="shared" si="18"/>
        <v>0</v>
      </c>
      <c r="AX153" s="397">
        <f t="shared" si="19"/>
        <v>0</v>
      </c>
      <c r="AY153" s="32"/>
      <c r="AZ153" s="32"/>
      <c r="BA153" s="423" t="str">
        <f t="shared" si="20"/>
        <v xml:space="preserve"> </v>
      </c>
    </row>
    <row r="154" spans="1:53" s="339" customFormat="1" ht="15" x14ac:dyDescent="0.2">
      <c r="A154" s="32"/>
      <c r="B154" s="32"/>
      <c r="C154" s="410">
        <f t="shared" si="23"/>
        <v>133</v>
      </c>
      <c r="D154" s="424"/>
      <c r="E154" s="424"/>
      <c r="F154" s="424"/>
      <c r="G154" s="410"/>
      <c r="H154" s="410"/>
      <c r="I154" s="413" t="str">
        <f t="shared" si="5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6"/>
        <v>-</v>
      </c>
      <c r="M154" s="425"/>
      <c r="N154" s="425"/>
      <c r="O154" s="160" t="str">
        <f t="shared" si="7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8"/>
        <v>OK</v>
      </c>
      <c r="AI154" s="22">
        <f t="shared" si="9"/>
        <v>0</v>
      </c>
      <c r="AJ154" s="22">
        <f t="shared" si="10"/>
        <v>0</v>
      </c>
      <c r="AK154" s="22">
        <f t="shared" si="11"/>
        <v>0</v>
      </c>
      <c r="AL154" s="22">
        <f t="shared" si="12"/>
        <v>0</v>
      </c>
      <c r="AM154" s="22">
        <f t="shared" si="13"/>
        <v>0</v>
      </c>
      <c r="AN154" s="22">
        <f t="shared" si="14"/>
        <v>0</v>
      </c>
      <c r="AO154" s="418" t="b">
        <f t="shared" si="15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16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17"/>
        <v>0</v>
      </c>
      <c r="AW154" s="67">
        <f t="shared" si="18"/>
        <v>0</v>
      </c>
      <c r="AX154" s="397">
        <f t="shared" si="19"/>
        <v>0</v>
      </c>
      <c r="AY154" s="32"/>
      <c r="AZ154" s="32"/>
      <c r="BA154" s="423" t="str">
        <f t="shared" si="20"/>
        <v xml:space="preserve"> </v>
      </c>
    </row>
    <row r="155" spans="1:53" s="339" customFormat="1" ht="15" x14ac:dyDescent="0.2">
      <c r="A155" s="32"/>
      <c r="B155" s="32"/>
      <c r="C155" s="410">
        <f t="shared" si="23"/>
        <v>134</v>
      </c>
      <c r="D155" s="424"/>
      <c r="E155" s="424"/>
      <c r="F155" s="424"/>
      <c r="G155" s="410"/>
      <c r="H155" s="410"/>
      <c r="I155" s="413" t="str">
        <f t="shared" si="5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6"/>
        <v>-</v>
      </c>
      <c r="M155" s="425"/>
      <c r="N155" s="425"/>
      <c r="O155" s="160" t="str">
        <f t="shared" si="7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8"/>
        <v>OK</v>
      </c>
      <c r="AI155" s="22">
        <f t="shared" si="9"/>
        <v>0</v>
      </c>
      <c r="AJ155" s="22">
        <f t="shared" si="10"/>
        <v>0</v>
      </c>
      <c r="AK155" s="22">
        <f t="shared" si="11"/>
        <v>0</v>
      </c>
      <c r="AL155" s="22">
        <f t="shared" si="12"/>
        <v>0</v>
      </c>
      <c r="AM155" s="22">
        <f t="shared" si="13"/>
        <v>0</v>
      </c>
      <c r="AN155" s="22">
        <f t="shared" si="14"/>
        <v>0</v>
      </c>
      <c r="AO155" s="418" t="b">
        <f t="shared" si="15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16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17"/>
        <v>0</v>
      </c>
      <c r="AW155" s="67">
        <f t="shared" si="18"/>
        <v>0</v>
      </c>
      <c r="AX155" s="397">
        <f t="shared" si="19"/>
        <v>0</v>
      </c>
      <c r="AY155" s="32"/>
      <c r="AZ155" s="32"/>
      <c r="BA155" s="423" t="str">
        <f t="shared" si="20"/>
        <v xml:space="preserve"> </v>
      </c>
    </row>
    <row r="156" spans="1:53" s="339" customFormat="1" ht="15" x14ac:dyDescent="0.2">
      <c r="A156" s="32"/>
      <c r="B156" s="32"/>
      <c r="C156" s="410">
        <f t="shared" si="23"/>
        <v>135</v>
      </c>
      <c r="D156" s="424"/>
      <c r="E156" s="424"/>
      <c r="F156" s="424"/>
      <c r="G156" s="410"/>
      <c r="H156" s="410"/>
      <c r="I156" s="413" t="str">
        <f t="shared" si="5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6"/>
        <v>-</v>
      </c>
      <c r="M156" s="425"/>
      <c r="N156" s="425"/>
      <c r="O156" s="160" t="str">
        <f t="shared" si="7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8"/>
        <v>OK</v>
      </c>
      <c r="AI156" s="22">
        <f t="shared" si="9"/>
        <v>0</v>
      </c>
      <c r="AJ156" s="22">
        <f t="shared" si="10"/>
        <v>0</v>
      </c>
      <c r="AK156" s="22">
        <f t="shared" si="11"/>
        <v>0</v>
      </c>
      <c r="AL156" s="22">
        <f t="shared" si="12"/>
        <v>0</v>
      </c>
      <c r="AM156" s="22">
        <f t="shared" si="13"/>
        <v>0</v>
      </c>
      <c r="AN156" s="22">
        <f t="shared" si="14"/>
        <v>0</v>
      </c>
      <c r="AO156" s="418" t="b">
        <f t="shared" si="15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16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17"/>
        <v>0</v>
      </c>
      <c r="AW156" s="67">
        <f t="shared" si="18"/>
        <v>0</v>
      </c>
      <c r="AX156" s="397">
        <f t="shared" si="19"/>
        <v>0</v>
      </c>
      <c r="AY156" s="32"/>
      <c r="AZ156" s="32"/>
      <c r="BA156" s="423" t="str">
        <f t="shared" si="20"/>
        <v xml:space="preserve"> </v>
      </c>
    </row>
    <row r="157" spans="1:53" s="339" customFormat="1" ht="15" x14ac:dyDescent="0.2">
      <c r="A157" s="32"/>
      <c r="B157" s="32"/>
      <c r="C157" s="410">
        <f t="shared" si="23"/>
        <v>136</v>
      </c>
      <c r="D157" s="424"/>
      <c r="E157" s="424"/>
      <c r="F157" s="424"/>
      <c r="G157" s="410"/>
      <c r="H157" s="410"/>
      <c r="I157" s="413" t="str">
        <f t="shared" si="5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6"/>
        <v>-</v>
      </c>
      <c r="M157" s="425"/>
      <c r="N157" s="425"/>
      <c r="O157" s="160" t="str">
        <f t="shared" si="7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8"/>
        <v>OK</v>
      </c>
      <c r="AI157" s="22">
        <f t="shared" si="9"/>
        <v>0</v>
      </c>
      <c r="AJ157" s="22">
        <f t="shared" si="10"/>
        <v>0</v>
      </c>
      <c r="AK157" s="22">
        <f t="shared" si="11"/>
        <v>0</v>
      </c>
      <c r="AL157" s="22">
        <f t="shared" si="12"/>
        <v>0</v>
      </c>
      <c r="AM157" s="22">
        <f t="shared" si="13"/>
        <v>0</v>
      </c>
      <c r="AN157" s="22">
        <f t="shared" si="14"/>
        <v>0</v>
      </c>
      <c r="AO157" s="418" t="b">
        <f t="shared" si="15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16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17"/>
        <v>0</v>
      </c>
      <c r="AW157" s="67">
        <f t="shared" si="18"/>
        <v>0</v>
      </c>
      <c r="AX157" s="397">
        <f t="shared" si="19"/>
        <v>0</v>
      </c>
      <c r="AY157" s="32"/>
      <c r="AZ157" s="32"/>
      <c r="BA157" s="423" t="str">
        <f t="shared" si="20"/>
        <v xml:space="preserve"> </v>
      </c>
    </row>
    <row r="158" spans="1:53" s="339" customFormat="1" ht="15" x14ac:dyDescent="0.2">
      <c r="A158" s="32"/>
      <c r="B158" s="32"/>
      <c r="C158" s="410">
        <f t="shared" si="23"/>
        <v>137</v>
      </c>
      <c r="D158" s="424"/>
      <c r="E158" s="424"/>
      <c r="F158" s="424"/>
      <c r="G158" s="410"/>
      <c r="H158" s="410"/>
      <c r="I158" s="413" t="str">
        <f t="shared" si="5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6"/>
        <v>-</v>
      </c>
      <c r="M158" s="425"/>
      <c r="N158" s="425"/>
      <c r="O158" s="160" t="str">
        <f t="shared" si="7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8"/>
        <v>OK</v>
      </c>
      <c r="AI158" s="22">
        <f t="shared" si="9"/>
        <v>0</v>
      </c>
      <c r="AJ158" s="22">
        <f t="shared" si="10"/>
        <v>0</v>
      </c>
      <c r="AK158" s="22">
        <f t="shared" si="11"/>
        <v>0</v>
      </c>
      <c r="AL158" s="22">
        <f t="shared" si="12"/>
        <v>0</v>
      </c>
      <c r="AM158" s="22">
        <f t="shared" si="13"/>
        <v>0</v>
      </c>
      <c r="AN158" s="22">
        <f t="shared" si="14"/>
        <v>0</v>
      </c>
      <c r="AO158" s="418" t="b">
        <f t="shared" si="15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16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17"/>
        <v>0</v>
      </c>
      <c r="AW158" s="67">
        <f t="shared" si="18"/>
        <v>0</v>
      </c>
      <c r="AX158" s="397">
        <f t="shared" si="19"/>
        <v>0</v>
      </c>
      <c r="AY158" s="32"/>
      <c r="AZ158" s="32"/>
      <c r="BA158" s="423" t="str">
        <f t="shared" si="20"/>
        <v xml:space="preserve"> </v>
      </c>
    </row>
    <row r="159" spans="1:53" s="339" customFormat="1" ht="15" x14ac:dyDescent="0.2">
      <c r="A159" s="32"/>
      <c r="B159" s="32"/>
      <c r="C159" s="410">
        <f t="shared" si="23"/>
        <v>138</v>
      </c>
      <c r="D159" s="424"/>
      <c r="E159" s="424"/>
      <c r="F159" s="424"/>
      <c r="G159" s="410"/>
      <c r="H159" s="410"/>
      <c r="I159" s="413" t="str">
        <f t="shared" si="5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6"/>
        <v>-</v>
      </c>
      <c r="M159" s="425"/>
      <c r="N159" s="425"/>
      <c r="O159" s="160" t="str">
        <f t="shared" si="7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8"/>
        <v>OK</v>
      </c>
      <c r="AI159" s="22">
        <f t="shared" si="9"/>
        <v>0</v>
      </c>
      <c r="AJ159" s="22">
        <f t="shared" si="10"/>
        <v>0</v>
      </c>
      <c r="AK159" s="22">
        <f t="shared" si="11"/>
        <v>0</v>
      </c>
      <c r="AL159" s="22">
        <f t="shared" si="12"/>
        <v>0</v>
      </c>
      <c r="AM159" s="22">
        <f t="shared" si="13"/>
        <v>0</v>
      </c>
      <c r="AN159" s="22">
        <f t="shared" si="14"/>
        <v>0</v>
      </c>
      <c r="AO159" s="418" t="b">
        <f t="shared" si="15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16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17"/>
        <v>0</v>
      </c>
      <c r="AW159" s="67">
        <f t="shared" si="18"/>
        <v>0</v>
      </c>
      <c r="AX159" s="397">
        <f t="shared" si="19"/>
        <v>0</v>
      </c>
      <c r="AY159" s="32"/>
      <c r="AZ159" s="32"/>
      <c r="BA159" s="423" t="str">
        <f t="shared" si="20"/>
        <v xml:space="preserve"> </v>
      </c>
    </row>
    <row r="160" spans="1:53" s="339" customFormat="1" ht="15" x14ac:dyDescent="0.2">
      <c r="A160" s="32"/>
      <c r="B160" s="32"/>
      <c r="C160" s="410">
        <f t="shared" si="23"/>
        <v>139</v>
      </c>
      <c r="D160" s="424"/>
      <c r="E160" s="424"/>
      <c r="F160" s="424"/>
      <c r="G160" s="410"/>
      <c r="H160" s="410"/>
      <c r="I160" s="413" t="str">
        <f t="shared" si="5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6"/>
        <v>-</v>
      </c>
      <c r="M160" s="425"/>
      <c r="N160" s="425"/>
      <c r="O160" s="160" t="str">
        <f t="shared" si="7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8"/>
        <v>OK</v>
      </c>
      <c r="AI160" s="22">
        <f t="shared" si="9"/>
        <v>0</v>
      </c>
      <c r="AJ160" s="22">
        <f t="shared" si="10"/>
        <v>0</v>
      </c>
      <c r="AK160" s="22">
        <f t="shared" si="11"/>
        <v>0</v>
      </c>
      <c r="AL160" s="22">
        <f t="shared" si="12"/>
        <v>0</v>
      </c>
      <c r="AM160" s="22">
        <f t="shared" si="13"/>
        <v>0</v>
      </c>
      <c r="AN160" s="22">
        <f t="shared" si="14"/>
        <v>0</v>
      </c>
      <c r="AO160" s="418" t="b">
        <f t="shared" si="15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16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17"/>
        <v>0</v>
      </c>
      <c r="AW160" s="67">
        <f t="shared" si="18"/>
        <v>0</v>
      </c>
      <c r="AX160" s="397">
        <f t="shared" si="19"/>
        <v>0</v>
      </c>
      <c r="AY160" s="32"/>
      <c r="AZ160" s="32"/>
      <c r="BA160" s="423" t="str">
        <f t="shared" si="20"/>
        <v xml:space="preserve"> </v>
      </c>
    </row>
    <row r="161" spans="1:53" s="339" customFormat="1" ht="15" x14ac:dyDescent="0.2">
      <c r="A161" s="32"/>
      <c r="B161" s="32"/>
      <c r="C161" s="410">
        <f t="shared" si="23"/>
        <v>140</v>
      </c>
      <c r="D161" s="424"/>
      <c r="E161" s="424"/>
      <c r="F161" s="424"/>
      <c r="G161" s="410"/>
      <c r="H161" s="410"/>
      <c r="I161" s="413" t="str">
        <f t="shared" si="5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6"/>
        <v>-</v>
      </c>
      <c r="M161" s="425"/>
      <c r="N161" s="425"/>
      <c r="O161" s="160" t="str">
        <f t="shared" si="7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8"/>
        <v>OK</v>
      </c>
      <c r="AI161" s="22">
        <f t="shared" si="9"/>
        <v>0</v>
      </c>
      <c r="AJ161" s="22">
        <f t="shared" si="10"/>
        <v>0</v>
      </c>
      <c r="AK161" s="22">
        <f t="shared" si="11"/>
        <v>0</v>
      </c>
      <c r="AL161" s="22">
        <f t="shared" si="12"/>
        <v>0</v>
      </c>
      <c r="AM161" s="22">
        <f t="shared" si="13"/>
        <v>0</v>
      </c>
      <c r="AN161" s="22">
        <f t="shared" si="14"/>
        <v>0</v>
      </c>
      <c r="AO161" s="418" t="b">
        <f t="shared" si="15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16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17"/>
        <v>0</v>
      </c>
      <c r="AW161" s="67">
        <f t="shared" si="18"/>
        <v>0</v>
      </c>
      <c r="AX161" s="397">
        <f t="shared" si="19"/>
        <v>0</v>
      </c>
      <c r="AY161" s="32"/>
      <c r="AZ161" s="32"/>
      <c r="BA161" s="423" t="str">
        <f t="shared" si="20"/>
        <v xml:space="preserve"> </v>
      </c>
    </row>
    <row r="162" spans="1:53" s="339" customFormat="1" ht="15" x14ac:dyDescent="0.2">
      <c r="A162" s="32"/>
      <c r="B162" s="32"/>
      <c r="C162" s="410">
        <f t="shared" si="23"/>
        <v>141</v>
      </c>
      <c r="D162" s="424"/>
      <c r="E162" s="424"/>
      <c r="F162" s="424"/>
      <c r="G162" s="410"/>
      <c r="H162" s="410"/>
      <c r="I162" s="413" t="str">
        <f t="shared" si="5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6"/>
        <v>-</v>
      </c>
      <c r="M162" s="425"/>
      <c r="N162" s="425"/>
      <c r="O162" s="160" t="str">
        <f t="shared" si="7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8"/>
        <v>OK</v>
      </c>
      <c r="AI162" s="22">
        <f t="shared" si="9"/>
        <v>0</v>
      </c>
      <c r="AJ162" s="22">
        <f t="shared" si="10"/>
        <v>0</v>
      </c>
      <c r="AK162" s="22">
        <f t="shared" si="11"/>
        <v>0</v>
      </c>
      <c r="AL162" s="22">
        <f t="shared" si="12"/>
        <v>0</v>
      </c>
      <c r="AM162" s="22">
        <f t="shared" si="13"/>
        <v>0</v>
      </c>
      <c r="AN162" s="22">
        <f t="shared" si="14"/>
        <v>0</v>
      </c>
      <c r="AO162" s="418" t="b">
        <f t="shared" si="15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16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17"/>
        <v>0</v>
      </c>
      <c r="AW162" s="67">
        <f t="shared" si="18"/>
        <v>0</v>
      </c>
      <c r="AX162" s="397">
        <f t="shared" si="19"/>
        <v>0</v>
      </c>
      <c r="AY162" s="32"/>
      <c r="AZ162" s="32"/>
      <c r="BA162" s="423" t="str">
        <f t="shared" si="20"/>
        <v xml:space="preserve"> </v>
      </c>
    </row>
    <row r="163" spans="1:53" s="339" customFormat="1" ht="15" x14ac:dyDescent="0.2">
      <c r="A163" s="32"/>
      <c r="B163" s="32"/>
      <c r="C163" s="410">
        <f t="shared" si="23"/>
        <v>142</v>
      </c>
      <c r="D163" s="424"/>
      <c r="E163" s="424"/>
      <c r="F163" s="424"/>
      <c r="G163" s="410"/>
      <c r="H163" s="410"/>
      <c r="I163" s="413" t="str">
        <f t="shared" si="5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6"/>
        <v>-</v>
      </c>
      <c r="M163" s="425"/>
      <c r="N163" s="425"/>
      <c r="O163" s="160" t="str">
        <f t="shared" si="7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8"/>
        <v>OK</v>
      </c>
      <c r="AI163" s="22">
        <f t="shared" si="9"/>
        <v>0</v>
      </c>
      <c r="AJ163" s="22">
        <f t="shared" si="10"/>
        <v>0</v>
      </c>
      <c r="AK163" s="22">
        <f t="shared" si="11"/>
        <v>0</v>
      </c>
      <c r="AL163" s="22">
        <f t="shared" si="12"/>
        <v>0</v>
      </c>
      <c r="AM163" s="22">
        <f t="shared" si="13"/>
        <v>0</v>
      </c>
      <c r="AN163" s="22">
        <f t="shared" si="14"/>
        <v>0</v>
      </c>
      <c r="AO163" s="418" t="b">
        <f t="shared" si="15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16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17"/>
        <v>0</v>
      </c>
      <c r="AW163" s="67">
        <f t="shared" si="18"/>
        <v>0</v>
      </c>
      <c r="AX163" s="397">
        <f t="shared" si="19"/>
        <v>0</v>
      </c>
      <c r="AY163" s="32"/>
      <c r="AZ163" s="32"/>
      <c r="BA163" s="423" t="str">
        <f t="shared" si="20"/>
        <v xml:space="preserve"> </v>
      </c>
    </row>
    <row r="164" spans="1:53" s="339" customFormat="1" ht="15" x14ac:dyDescent="0.2">
      <c r="A164" s="32"/>
      <c r="B164" s="32"/>
      <c r="C164" s="410">
        <f t="shared" si="23"/>
        <v>143</v>
      </c>
      <c r="D164" s="424"/>
      <c r="E164" s="424"/>
      <c r="F164" s="424"/>
      <c r="G164" s="410"/>
      <c r="H164" s="410"/>
      <c r="I164" s="413" t="str">
        <f t="shared" si="5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6"/>
        <v>-</v>
      </c>
      <c r="M164" s="425"/>
      <c r="N164" s="425"/>
      <c r="O164" s="160" t="str">
        <f t="shared" si="7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8"/>
        <v>OK</v>
      </c>
      <c r="AI164" s="22">
        <f t="shared" si="9"/>
        <v>0</v>
      </c>
      <c r="AJ164" s="22">
        <f t="shared" si="10"/>
        <v>0</v>
      </c>
      <c r="AK164" s="22">
        <f t="shared" si="11"/>
        <v>0</v>
      </c>
      <c r="AL164" s="22">
        <f t="shared" si="12"/>
        <v>0</v>
      </c>
      <c r="AM164" s="22">
        <f t="shared" si="13"/>
        <v>0</v>
      </c>
      <c r="AN164" s="22">
        <f t="shared" si="14"/>
        <v>0</v>
      </c>
      <c r="AO164" s="418" t="b">
        <f t="shared" si="15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16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17"/>
        <v>0</v>
      </c>
      <c r="AW164" s="67">
        <f t="shared" si="18"/>
        <v>0</v>
      </c>
      <c r="AX164" s="397">
        <f t="shared" si="19"/>
        <v>0</v>
      </c>
      <c r="AY164" s="32"/>
      <c r="AZ164" s="32"/>
      <c r="BA164" s="423" t="str">
        <f t="shared" si="20"/>
        <v xml:space="preserve"> </v>
      </c>
    </row>
    <row r="165" spans="1:53" s="339" customFormat="1" ht="15" x14ac:dyDescent="0.2">
      <c r="A165" s="32"/>
      <c r="B165" s="32"/>
      <c r="C165" s="410">
        <f t="shared" si="23"/>
        <v>144</v>
      </c>
      <c r="D165" s="424"/>
      <c r="E165" s="424"/>
      <c r="F165" s="424"/>
      <c r="G165" s="410"/>
      <c r="H165" s="410"/>
      <c r="I165" s="413" t="str">
        <f t="shared" si="5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6"/>
        <v>-</v>
      </c>
      <c r="M165" s="425"/>
      <c r="N165" s="425"/>
      <c r="O165" s="160" t="str">
        <f t="shared" si="7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8"/>
        <v>OK</v>
      </c>
      <c r="AI165" s="22">
        <f t="shared" si="9"/>
        <v>0</v>
      </c>
      <c r="AJ165" s="22">
        <f t="shared" si="10"/>
        <v>0</v>
      </c>
      <c r="AK165" s="22">
        <f t="shared" si="11"/>
        <v>0</v>
      </c>
      <c r="AL165" s="22">
        <f t="shared" si="12"/>
        <v>0</v>
      </c>
      <c r="AM165" s="22">
        <f t="shared" si="13"/>
        <v>0</v>
      </c>
      <c r="AN165" s="22">
        <f t="shared" si="14"/>
        <v>0</v>
      </c>
      <c r="AO165" s="418" t="b">
        <f t="shared" si="15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16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17"/>
        <v>0</v>
      </c>
      <c r="AW165" s="67">
        <f t="shared" si="18"/>
        <v>0</v>
      </c>
      <c r="AX165" s="397">
        <f t="shared" si="19"/>
        <v>0</v>
      </c>
      <c r="AY165" s="32"/>
      <c r="AZ165" s="32"/>
      <c r="BA165" s="423" t="str">
        <f t="shared" si="20"/>
        <v xml:space="preserve"> </v>
      </c>
    </row>
    <row r="166" spans="1:53" s="339" customFormat="1" ht="15" x14ac:dyDescent="0.2">
      <c r="A166" s="32"/>
      <c r="B166" s="32"/>
      <c r="C166" s="410">
        <f t="shared" si="23"/>
        <v>145</v>
      </c>
      <c r="D166" s="424"/>
      <c r="E166" s="424"/>
      <c r="F166" s="424"/>
      <c r="G166" s="410"/>
      <c r="H166" s="410"/>
      <c r="I166" s="413" t="str">
        <f t="shared" si="5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6"/>
        <v>-</v>
      </c>
      <c r="M166" s="425"/>
      <c r="N166" s="425"/>
      <c r="O166" s="160" t="str">
        <f t="shared" si="7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8"/>
        <v>OK</v>
      </c>
      <c r="AI166" s="22">
        <f t="shared" si="9"/>
        <v>0</v>
      </c>
      <c r="AJ166" s="22">
        <f t="shared" si="10"/>
        <v>0</v>
      </c>
      <c r="AK166" s="22">
        <f t="shared" si="11"/>
        <v>0</v>
      </c>
      <c r="AL166" s="22">
        <f t="shared" si="12"/>
        <v>0</v>
      </c>
      <c r="AM166" s="22">
        <f t="shared" si="13"/>
        <v>0</v>
      </c>
      <c r="AN166" s="22">
        <f t="shared" si="14"/>
        <v>0</v>
      </c>
      <c r="AO166" s="418" t="b">
        <f t="shared" si="15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16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17"/>
        <v>0</v>
      </c>
      <c r="AW166" s="67">
        <f t="shared" si="18"/>
        <v>0</v>
      </c>
      <c r="AX166" s="397">
        <f t="shared" si="19"/>
        <v>0</v>
      </c>
      <c r="AY166" s="32"/>
      <c r="AZ166" s="32"/>
      <c r="BA166" s="423" t="str">
        <f t="shared" si="20"/>
        <v xml:space="preserve"> </v>
      </c>
    </row>
    <row r="167" spans="1:53" s="339" customFormat="1" ht="15" x14ac:dyDescent="0.2">
      <c r="A167" s="32"/>
      <c r="B167" s="32"/>
      <c r="C167" s="410">
        <f t="shared" si="23"/>
        <v>146</v>
      </c>
      <c r="D167" s="424"/>
      <c r="E167" s="424"/>
      <c r="F167" s="424"/>
      <c r="G167" s="410"/>
      <c r="H167" s="410"/>
      <c r="I167" s="413" t="str">
        <f t="shared" si="5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6"/>
        <v>-</v>
      </c>
      <c r="M167" s="425"/>
      <c r="N167" s="425"/>
      <c r="O167" s="160" t="str">
        <f t="shared" si="7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8"/>
        <v>OK</v>
      </c>
      <c r="AI167" s="22">
        <f t="shared" si="9"/>
        <v>0</v>
      </c>
      <c r="AJ167" s="22">
        <f t="shared" si="10"/>
        <v>0</v>
      </c>
      <c r="AK167" s="22">
        <f t="shared" si="11"/>
        <v>0</v>
      </c>
      <c r="AL167" s="22">
        <f t="shared" si="12"/>
        <v>0</v>
      </c>
      <c r="AM167" s="22">
        <f t="shared" si="13"/>
        <v>0</v>
      </c>
      <c r="AN167" s="22">
        <f t="shared" si="14"/>
        <v>0</v>
      </c>
      <c r="AO167" s="418" t="b">
        <f t="shared" si="15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16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17"/>
        <v>0</v>
      </c>
      <c r="AW167" s="67">
        <f t="shared" si="18"/>
        <v>0</v>
      </c>
      <c r="AX167" s="397">
        <f t="shared" si="19"/>
        <v>0</v>
      </c>
      <c r="AY167" s="32"/>
      <c r="AZ167" s="32"/>
      <c r="BA167" s="423" t="str">
        <f t="shared" si="20"/>
        <v xml:space="preserve"> </v>
      </c>
    </row>
    <row r="168" spans="1:53" s="339" customFormat="1" ht="15" x14ac:dyDescent="0.2">
      <c r="A168" s="32"/>
      <c r="B168" s="32"/>
      <c r="C168" s="410">
        <f t="shared" si="23"/>
        <v>147</v>
      </c>
      <c r="D168" s="424"/>
      <c r="E168" s="424"/>
      <c r="F168" s="424"/>
      <c r="G168" s="410"/>
      <c r="H168" s="410"/>
      <c r="I168" s="413" t="str">
        <f t="shared" si="5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6"/>
        <v>-</v>
      </c>
      <c r="M168" s="425"/>
      <c r="N168" s="425"/>
      <c r="O168" s="160" t="str">
        <f t="shared" si="7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8"/>
        <v>OK</v>
      </c>
      <c r="AI168" s="22">
        <f t="shared" si="9"/>
        <v>0</v>
      </c>
      <c r="AJ168" s="22">
        <f t="shared" si="10"/>
        <v>0</v>
      </c>
      <c r="AK168" s="22">
        <f t="shared" si="11"/>
        <v>0</v>
      </c>
      <c r="AL168" s="22">
        <f t="shared" si="12"/>
        <v>0</v>
      </c>
      <c r="AM168" s="22">
        <f t="shared" si="13"/>
        <v>0</v>
      </c>
      <c r="AN168" s="22">
        <f t="shared" si="14"/>
        <v>0</v>
      </c>
      <c r="AO168" s="418" t="b">
        <f t="shared" si="15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16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17"/>
        <v>0</v>
      </c>
      <c r="AW168" s="67">
        <f t="shared" si="18"/>
        <v>0</v>
      </c>
      <c r="AX168" s="397">
        <f t="shared" si="19"/>
        <v>0</v>
      </c>
      <c r="AY168" s="32"/>
      <c r="AZ168" s="32"/>
      <c r="BA168" s="423" t="str">
        <f t="shared" si="20"/>
        <v xml:space="preserve"> </v>
      </c>
    </row>
    <row r="169" spans="1:53" s="339" customFormat="1" ht="15" x14ac:dyDescent="0.2">
      <c r="A169" s="32"/>
      <c r="B169" s="32"/>
      <c r="C169" s="410">
        <f t="shared" si="23"/>
        <v>148</v>
      </c>
      <c r="D169" s="424"/>
      <c r="E169" s="424"/>
      <c r="F169" s="424"/>
      <c r="G169" s="410"/>
      <c r="H169" s="410"/>
      <c r="I169" s="413" t="str">
        <f t="shared" si="5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6"/>
        <v>-</v>
      </c>
      <c r="M169" s="425"/>
      <c r="N169" s="425"/>
      <c r="O169" s="160" t="str">
        <f t="shared" si="7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8"/>
        <v>OK</v>
      </c>
      <c r="AI169" s="22">
        <f t="shared" si="9"/>
        <v>0</v>
      </c>
      <c r="AJ169" s="22">
        <f t="shared" si="10"/>
        <v>0</v>
      </c>
      <c r="AK169" s="22">
        <f t="shared" si="11"/>
        <v>0</v>
      </c>
      <c r="AL169" s="22">
        <f t="shared" si="12"/>
        <v>0</v>
      </c>
      <c r="AM169" s="22">
        <f t="shared" si="13"/>
        <v>0</v>
      </c>
      <c r="AN169" s="22">
        <f t="shared" si="14"/>
        <v>0</v>
      </c>
      <c r="AO169" s="418" t="b">
        <f t="shared" si="15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16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17"/>
        <v>0</v>
      </c>
      <c r="AW169" s="67">
        <f t="shared" si="18"/>
        <v>0</v>
      </c>
      <c r="AX169" s="397">
        <f t="shared" si="19"/>
        <v>0</v>
      </c>
      <c r="AY169" s="32"/>
      <c r="AZ169" s="32"/>
      <c r="BA169" s="423" t="str">
        <f t="shared" si="20"/>
        <v xml:space="preserve"> </v>
      </c>
    </row>
    <row r="170" spans="1:53" s="339" customFormat="1" ht="15" x14ac:dyDescent="0.2">
      <c r="A170" s="32"/>
      <c r="B170" s="32"/>
      <c r="C170" s="410">
        <f t="shared" si="23"/>
        <v>149</v>
      </c>
      <c r="D170" s="424"/>
      <c r="E170" s="424"/>
      <c r="F170" s="424"/>
      <c r="G170" s="410"/>
      <c r="H170" s="410"/>
      <c r="I170" s="413" t="str">
        <f t="shared" si="5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6"/>
        <v>-</v>
      </c>
      <c r="M170" s="425"/>
      <c r="N170" s="425"/>
      <c r="O170" s="160" t="str">
        <f t="shared" si="7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8"/>
        <v>OK</v>
      </c>
      <c r="AI170" s="22">
        <f t="shared" si="9"/>
        <v>0</v>
      </c>
      <c r="AJ170" s="22">
        <f t="shared" si="10"/>
        <v>0</v>
      </c>
      <c r="AK170" s="22">
        <f t="shared" si="11"/>
        <v>0</v>
      </c>
      <c r="AL170" s="22">
        <f t="shared" si="12"/>
        <v>0</v>
      </c>
      <c r="AM170" s="22">
        <f t="shared" si="13"/>
        <v>0</v>
      </c>
      <c r="AN170" s="22">
        <f t="shared" si="14"/>
        <v>0</v>
      </c>
      <c r="AO170" s="418" t="b">
        <f t="shared" si="15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16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17"/>
        <v>0</v>
      </c>
      <c r="AW170" s="67">
        <f t="shared" si="18"/>
        <v>0</v>
      </c>
      <c r="AX170" s="397">
        <f t="shared" si="19"/>
        <v>0</v>
      </c>
      <c r="AY170" s="32"/>
      <c r="AZ170" s="32"/>
      <c r="BA170" s="423" t="str">
        <f t="shared" si="20"/>
        <v xml:space="preserve"> </v>
      </c>
    </row>
    <row r="171" spans="1:53" s="339" customFormat="1" ht="15" x14ac:dyDescent="0.2">
      <c r="A171" s="32"/>
      <c r="B171" s="32"/>
      <c r="C171" s="410">
        <f t="shared" si="23"/>
        <v>150</v>
      </c>
      <c r="D171" s="424"/>
      <c r="E171" s="424"/>
      <c r="F171" s="424"/>
      <c r="G171" s="410"/>
      <c r="H171" s="410"/>
      <c r="I171" s="413" t="str">
        <f t="shared" si="5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6"/>
        <v>-</v>
      </c>
      <c r="M171" s="425"/>
      <c r="N171" s="425"/>
      <c r="O171" s="160" t="str">
        <f t="shared" si="7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8"/>
        <v>OK</v>
      </c>
      <c r="AI171" s="22">
        <f t="shared" si="9"/>
        <v>0</v>
      </c>
      <c r="AJ171" s="22">
        <f t="shared" si="10"/>
        <v>0</v>
      </c>
      <c r="AK171" s="22">
        <f t="shared" si="11"/>
        <v>0</v>
      </c>
      <c r="AL171" s="22">
        <f t="shared" si="12"/>
        <v>0</v>
      </c>
      <c r="AM171" s="22">
        <f t="shared" si="13"/>
        <v>0</v>
      </c>
      <c r="AN171" s="22">
        <f t="shared" si="14"/>
        <v>0</v>
      </c>
      <c r="AO171" s="418" t="b">
        <f t="shared" si="15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16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17"/>
        <v>0</v>
      </c>
      <c r="AW171" s="67">
        <f t="shared" si="18"/>
        <v>0</v>
      </c>
      <c r="AX171" s="397">
        <f t="shared" si="19"/>
        <v>0</v>
      </c>
      <c r="AY171" s="32"/>
      <c r="AZ171" s="32"/>
      <c r="BA171" s="423" t="str">
        <f t="shared" si="20"/>
        <v xml:space="preserve"> </v>
      </c>
    </row>
    <row r="172" spans="1:53" s="339" customFormat="1" ht="15" x14ac:dyDescent="0.2">
      <c r="A172" s="32"/>
      <c r="B172" s="32"/>
      <c r="C172" s="410">
        <f t="shared" si="23"/>
        <v>151</v>
      </c>
      <c r="D172" s="424"/>
      <c r="E172" s="424"/>
      <c r="F172" s="424"/>
      <c r="G172" s="410"/>
      <c r="H172" s="410"/>
      <c r="I172" s="413" t="str">
        <f t="shared" si="5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6"/>
        <v>-</v>
      </c>
      <c r="M172" s="425"/>
      <c r="N172" s="425"/>
      <c r="O172" s="160" t="str">
        <f t="shared" si="7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8"/>
        <v>OK</v>
      </c>
      <c r="AI172" s="22">
        <f t="shared" si="9"/>
        <v>0</v>
      </c>
      <c r="AJ172" s="22">
        <f t="shared" si="10"/>
        <v>0</v>
      </c>
      <c r="AK172" s="22">
        <f t="shared" si="11"/>
        <v>0</v>
      </c>
      <c r="AL172" s="22">
        <f t="shared" si="12"/>
        <v>0</v>
      </c>
      <c r="AM172" s="22">
        <f t="shared" si="13"/>
        <v>0</v>
      </c>
      <c r="AN172" s="22">
        <f t="shared" si="14"/>
        <v>0</v>
      </c>
      <c r="AO172" s="418" t="b">
        <f t="shared" si="15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16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17"/>
        <v>0</v>
      </c>
      <c r="AW172" s="67">
        <f t="shared" si="18"/>
        <v>0</v>
      </c>
      <c r="AX172" s="397">
        <f t="shared" si="19"/>
        <v>0</v>
      </c>
      <c r="AY172" s="32"/>
      <c r="AZ172" s="32"/>
      <c r="BA172" s="423" t="str">
        <f t="shared" si="20"/>
        <v xml:space="preserve"> </v>
      </c>
    </row>
    <row r="173" spans="1:53" s="339" customFormat="1" ht="15" x14ac:dyDescent="0.2">
      <c r="A173" s="32"/>
      <c r="B173" s="32"/>
      <c r="C173" s="410">
        <f t="shared" si="23"/>
        <v>152</v>
      </c>
      <c r="D173" s="424"/>
      <c r="E173" s="424"/>
      <c r="F173" s="424"/>
      <c r="G173" s="410"/>
      <c r="H173" s="410"/>
      <c r="I173" s="413" t="str">
        <f t="shared" si="5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6"/>
        <v>-</v>
      </c>
      <c r="M173" s="425"/>
      <c r="N173" s="425"/>
      <c r="O173" s="160" t="str">
        <f t="shared" si="7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8"/>
        <v>OK</v>
      </c>
      <c r="AI173" s="22">
        <f t="shared" si="9"/>
        <v>0</v>
      </c>
      <c r="AJ173" s="22">
        <f t="shared" si="10"/>
        <v>0</v>
      </c>
      <c r="AK173" s="22">
        <f t="shared" si="11"/>
        <v>0</v>
      </c>
      <c r="AL173" s="22">
        <f t="shared" si="12"/>
        <v>0</v>
      </c>
      <c r="AM173" s="22">
        <f t="shared" si="13"/>
        <v>0</v>
      </c>
      <c r="AN173" s="22">
        <f t="shared" si="14"/>
        <v>0</v>
      </c>
      <c r="AO173" s="418" t="b">
        <f t="shared" si="15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16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17"/>
        <v>0</v>
      </c>
      <c r="AW173" s="67">
        <f t="shared" si="18"/>
        <v>0</v>
      </c>
      <c r="AX173" s="397">
        <f t="shared" si="19"/>
        <v>0</v>
      </c>
      <c r="AY173" s="32"/>
      <c r="AZ173" s="32"/>
      <c r="BA173" s="423" t="str">
        <f t="shared" si="20"/>
        <v xml:space="preserve"> </v>
      </c>
    </row>
    <row r="174" spans="1:53" s="339" customFormat="1" ht="15" x14ac:dyDescent="0.2">
      <c r="A174" s="32"/>
      <c r="B174" s="32"/>
      <c r="C174" s="410">
        <f t="shared" si="23"/>
        <v>153</v>
      </c>
      <c r="D174" s="424"/>
      <c r="E174" s="424"/>
      <c r="F174" s="424"/>
      <c r="G174" s="410"/>
      <c r="H174" s="410"/>
      <c r="I174" s="413" t="str">
        <f t="shared" si="5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6"/>
        <v>-</v>
      </c>
      <c r="M174" s="425"/>
      <c r="N174" s="425"/>
      <c r="O174" s="160" t="str">
        <f t="shared" si="7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8"/>
        <v>OK</v>
      </c>
      <c r="AI174" s="22">
        <f t="shared" si="9"/>
        <v>0</v>
      </c>
      <c r="AJ174" s="22">
        <f t="shared" si="10"/>
        <v>0</v>
      </c>
      <c r="AK174" s="22">
        <f t="shared" si="11"/>
        <v>0</v>
      </c>
      <c r="AL174" s="22">
        <f t="shared" si="12"/>
        <v>0</v>
      </c>
      <c r="AM174" s="22">
        <f t="shared" si="13"/>
        <v>0</v>
      </c>
      <c r="AN174" s="22">
        <f t="shared" si="14"/>
        <v>0</v>
      </c>
      <c r="AO174" s="418" t="b">
        <f t="shared" si="15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16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17"/>
        <v>0</v>
      </c>
      <c r="AW174" s="67">
        <f t="shared" si="18"/>
        <v>0</v>
      </c>
      <c r="AX174" s="397">
        <f t="shared" si="19"/>
        <v>0</v>
      </c>
      <c r="AY174" s="32"/>
      <c r="AZ174" s="32"/>
      <c r="BA174" s="423" t="str">
        <f t="shared" si="20"/>
        <v xml:space="preserve"> </v>
      </c>
    </row>
    <row r="175" spans="1:53" s="339" customFormat="1" ht="15" x14ac:dyDescent="0.2">
      <c r="A175" s="32"/>
      <c r="B175" s="32"/>
      <c r="C175" s="410">
        <f t="shared" si="23"/>
        <v>154</v>
      </c>
      <c r="D175" s="424"/>
      <c r="E175" s="424"/>
      <c r="F175" s="424"/>
      <c r="G175" s="410"/>
      <c r="H175" s="410"/>
      <c r="I175" s="413" t="str">
        <f t="shared" si="5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6"/>
        <v>-</v>
      </c>
      <c r="M175" s="425"/>
      <c r="N175" s="425"/>
      <c r="O175" s="160" t="str">
        <f t="shared" si="7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8"/>
        <v>OK</v>
      </c>
      <c r="AI175" s="22">
        <f t="shared" si="9"/>
        <v>0</v>
      </c>
      <c r="AJ175" s="22">
        <f t="shared" si="10"/>
        <v>0</v>
      </c>
      <c r="AK175" s="22">
        <f t="shared" si="11"/>
        <v>0</v>
      </c>
      <c r="AL175" s="22">
        <f t="shared" si="12"/>
        <v>0</v>
      </c>
      <c r="AM175" s="22">
        <f t="shared" si="13"/>
        <v>0</v>
      </c>
      <c r="AN175" s="22">
        <f t="shared" si="14"/>
        <v>0</v>
      </c>
      <c r="AO175" s="418" t="b">
        <f t="shared" si="15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16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17"/>
        <v>0</v>
      </c>
      <c r="AW175" s="67">
        <f t="shared" si="18"/>
        <v>0</v>
      </c>
      <c r="AX175" s="397">
        <f t="shared" si="19"/>
        <v>0</v>
      </c>
      <c r="AY175" s="32"/>
      <c r="AZ175" s="32"/>
      <c r="BA175" s="423" t="str">
        <f t="shared" si="20"/>
        <v xml:space="preserve"> </v>
      </c>
    </row>
    <row r="176" spans="1:53" s="339" customFormat="1" ht="15" x14ac:dyDescent="0.2">
      <c r="A176" s="32"/>
      <c r="B176" s="32"/>
      <c r="C176" s="410">
        <f t="shared" si="23"/>
        <v>155</v>
      </c>
      <c r="D176" s="424"/>
      <c r="E176" s="424"/>
      <c r="F176" s="424"/>
      <c r="G176" s="410"/>
      <c r="H176" s="410"/>
      <c r="I176" s="413" t="str">
        <f t="shared" si="5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6"/>
        <v>-</v>
      </c>
      <c r="M176" s="425"/>
      <c r="N176" s="425"/>
      <c r="O176" s="160" t="str">
        <f t="shared" si="7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8"/>
        <v>OK</v>
      </c>
      <c r="AI176" s="22">
        <f t="shared" si="9"/>
        <v>0</v>
      </c>
      <c r="AJ176" s="22">
        <f t="shared" si="10"/>
        <v>0</v>
      </c>
      <c r="AK176" s="22">
        <f t="shared" si="11"/>
        <v>0</v>
      </c>
      <c r="AL176" s="22">
        <f t="shared" si="12"/>
        <v>0</v>
      </c>
      <c r="AM176" s="22">
        <f t="shared" si="13"/>
        <v>0</v>
      </c>
      <c r="AN176" s="22">
        <f t="shared" si="14"/>
        <v>0</v>
      </c>
      <c r="AO176" s="418" t="b">
        <f t="shared" si="15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16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17"/>
        <v>0</v>
      </c>
      <c r="AW176" s="67">
        <f t="shared" si="18"/>
        <v>0</v>
      </c>
      <c r="AX176" s="397">
        <f t="shared" si="19"/>
        <v>0</v>
      </c>
      <c r="AY176" s="32"/>
      <c r="AZ176" s="32"/>
      <c r="BA176" s="423" t="str">
        <f t="shared" si="20"/>
        <v xml:space="preserve"> </v>
      </c>
    </row>
    <row r="177" spans="1:53" s="339" customFormat="1" ht="15" x14ac:dyDescent="0.2">
      <c r="A177" s="32"/>
      <c r="B177" s="32"/>
      <c r="C177" s="410">
        <f t="shared" si="23"/>
        <v>156</v>
      </c>
      <c r="D177" s="424"/>
      <c r="E177" s="424"/>
      <c r="F177" s="424"/>
      <c r="G177" s="410"/>
      <c r="H177" s="410"/>
      <c r="I177" s="413" t="str">
        <f t="shared" si="5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6"/>
        <v>-</v>
      </c>
      <c r="M177" s="425"/>
      <c r="N177" s="425"/>
      <c r="O177" s="160" t="str">
        <f t="shared" si="7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8"/>
        <v>OK</v>
      </c>
      <c r="AI177" s="22">
        <f t="shared" si="9"/>
        <v>0</v>
      </c>
      <c r="AJ177" s="22">
        <f t="shared" si="10"/>
        <v>0</v>
      </c>
      <c r="AK177" s="22">
        <f t="shared" si="11"/>
        <v>0</v>
      </c>
      <c r="AL177" s="22">
        <f t="shared" si="12"/>
        <v>0</v>
      </c>
      <c r="AM177" s="22">
        <f t="shared" si="13"/>
        <v>0</v>
      </c>
      <c r="AN177" s="22">
        <f t="shared" si="14"/>
        <v>0</v>
      </c>
      <c r="AO177" s="418" t="b">
        <f t="shared" si="15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16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7"/>
        <v>0</v>
      </c>
      <c r="AW177" s="67">
        <f t="shared" si="18"/>
        <v>0</v>
      </c>
      <c r="AX177" s="397">
        <f t="shared" si="19"/>
        <v>0</v>
      </c>
      <c r="AY177" s="32"/>
      <c r="AZ177" s="32"/>
      <c r="BA177" s="423" t="str">
        <f t="shared" si="20"/>
        <v xml:space="preserve"> </v>
      </c>
    </row>
    <row r="178" spans="1:53" s="339" customFormat="1" ht="15" x14ac:dyDescent="0.2">
      <c r="A178" s="32"/>
      <c r="B178" s="32"/>
      <c r="C178" s="410">
        <f t="shared" si="23"/>
        <v>157</v>
      </c>
      <c r="D178" s="424"/>
      <c r="E178" s="424"/>
      <c r="F178" s="424"/>
      <c r="G178" s="410"/>
      <c r="H178" s="410"/>
      <c r="I178" s="413" t="str">
        <f t="shared" si="5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6"/>
        <v>-</v>
      </c>
      <c r="M178" s="425"/>
      <c r="N178" s="425"/>
      <c r="O178" s="160" t="str">
        <f t="shared" si="7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8"/>
        <v>OK</v>
      </c>
      <c r="AI178" s="22">
        <f t="shared" si="9"/>
        <v>0</v>
      </c>
      <c r="AJ178" s="22">
        <f t="shared" si="10"/>
        <v>0</v>
      </c>
      <c r="AK178" s="22">
        <f t="shared" si="11"/>
        <v>0</v>
      </c>
      <c r="AL178" s="22">
        <f t="shared" si="12"/>
        <v>0</v>
      </c>
      <c r="AM178" s="22">
        <f t="shared" si="13"/>
        <v>0</v>
      </c>
      <c r="AN178" s="22">
        <f t="shared" si="14"/>
        <v>0</v>
      </c>
      <c r="AO178" s="418" t="b">
        <f t="shared" si="15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16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17"/>
        <v>0</v>
      </c>
      <c r="AW178" s="67">
        <f t="shared" si="18"/>
        <v>0</v>
      </c>
      <c r="AX178" s="397">
        <f t="shared" si="19"/>
        <v>0</v>
      </c>
      <c r="AY178" s="32"/>
      <c r="AZ178" s="32"/>
      <c r="BA178" s="423" t="str">
        <f t="shared" si="20"/>
        <v xml:space="preserve"> </v>
      </c>
    </row>
    <row r="179" spans="1:53" s="339" customFormat="1" ht="15" x14ac:dyDescent="0.2">
      <c r="A179" s="32"/>
      <c r="B179" s="32"/>
      <c r="C179" s="410">
        <f t="shared" si="23"/>
        <v>158</v>
      </c>
      <c r="D179" s="424"/>
      <c r="E179" s="424"/>
      <c r="F179" s="424"/>
      <c r="G179" s="410"/>
      <c r="H179" s="410"/>
      <c r="I179" s="413" t="str">
        <f t="shared" si="5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6"/>
        <v>-</v>
      </c>
      <c r="M179" s="425"/>
      <c r="N179" s="425"/>
      <c r="O179" s="160" t="str">
        <f t="shared" si="7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8"/>
        <v>OK</v>
      </c>
      <c r="AI179" s="22">
        <f t="shared" si="9"/>
        <v>0</v>
      </c>
      <c r="AJ179" s="22">
        <f t="shared" si="10"/>
        <v>0</v>
      </c>
      <c r="AK179" s="22">
        <f t="shared" si="11"/>
        <v>0</v>
      </c>
      <c r="AL179" s="22">
        <f t="shared" si="12"/>
        <v>0</v>
      </c>
      <c r="AM179" s="22">
        <f t="shared" si="13"/>
        <v>0</v>
      </c>
      <c r="AN179" s="22">
        <f t="shared" si="14"/>
        <v>0</v>
      </c>
      <c r="AO179" s="418" t="b">
        <f t="shared" si="15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16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17"/>
        <v>0</v>
      </c>
      <c r="AW179" s="67">
        <f t="shared" si="18"/>
        <v>0</v>
      </c>
      <c r="AX179" s="397">
        <f t="shared" si="19"/>
        <v>0</v>
      </c>
      <c r="AY179" s="32"/>
      <c r="AZ179" s="32"/>
      <c r="BA179" s="423" t="str">
        <f t="shared" si="20"/>
        <v xml:space="preserve"> </v>
      </c>
    </row>
    <row r="180" spans="1:53" s="339" customFormat="1" ht="15" x14ac:dyDescent="0.2">
      <c r="A180" s="32"/>
      <c r="B180" s="32"/>
      <c r="C180" s="410">
        <f t="shared" si="23"/>
        <v>159</v>
      </c>
      <c r="D180" s="424"/>
      <c r="E180" s="424"/>
      <c r="F180" s="424"/>
      <c r="G180" s="410"/>
      <c r="H180" s="410"/>
      <c r="I180" s="413" t="str">
        <f t="shared" si="5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6"/>
        <v>-</v>
      </c>
      <c r="M180" s="425"/>
      <c r="N180" s="425"/>
      <c r="O180" s="160" t="str">
        <f t="shared" si="7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8"/>
        <v>OK</v>
      </c>
      <c r="AI180" s="22">
        <f t="shared" si="9"/>
        <v>0</v>
      </c>
      <c r="AJ180" s="22">
        <f t="shared" si="10"/>
        <v>0</v>
      </c>
      <c r="AK180" s="22">
        <f t="shared" si="11"/>
        <v>0</v>
      </c>
      <c r="AL180" s="22">
        <f t="shared" si="12"/>
        <v>0</v>
      </c>
      <c r="AM180" s="22">
        <f t="shared" si="13"/>
        <v>0</v>
      </c>
      <c r="AN180" s="22">
        <f t="shared" si="14"/>
        <v>0</v>
      </c>
      <c r="AO180" s="418" t="b">
        <f t="shared" si="15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16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17"/>
        <v>0</v>
      </c>
      <c r="AW180" s="67">
        <f t="shared" si="18"/>
        <v>0</v>
      </c>
      <c r="AX180" s="397">
        <f t="shared" si="19"/>
        <v>0</v>
      </c>
      <c r="AY180" s="32"/>
      <c r="AZ180" s="32"/>
      <c r="BA180" s="423" t="str">
        <f t="shared" si="20"/>
        <v xml:space="preserve"> </v>
      </c>
    </row>
    <row r="181" spans="1:53" s="339" customFormat="1" ht="15" x14ac:dyDescent="0.2">
      <c r="A181" s="32"/>
      <c r="B181" s="32"/>
      <c r="C181" s="410">
        <f t="shared" si="23"/>
        <v>160</v>
      </c>
      <c r="D181" s="424"/>
      <c r="E181" s="424"/>
      <c r="F181" s="424"/>
      <c r="G181" s="410"/>
      <c r="H181" s="410"/>
      <c r="I181" s="413" t="str">
        <f t="shared" si="5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6"/>
        <v>-</v>
      </c>
      <c r="M181" s="425"/>
      <c r="N181" s="425"/>
      <c r="O181" s="160" t="str">
        <f t="shared" si="7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8"/>
        <v>OK</v>
      </c>
      <c r="AI181" s="22">
        <f t="shared" si="9"/>
        <v>0</v>
      </c>
      <c r="AJ181" s="22">
        <f t="shared" si="10"/>
        <v>0</v>
      </c>
      <c r="AK181" s="22">
        <f t="shared" si="11"/>
        <v>0</v>
      </c>
      <c r="AL181" s="22">
        <f t="shared" si="12"/>
        <v>0</v>
      </c>
      <c r="AM181" s="22">
        <f t="shared" si="13"/>
        <v>0</v>
      </c>
      <c r="AN181" s="22">
        <f t="shared" si="14"/>
        <v>0</v>
      </c>
      <c r="AO181" s="418" t="b">
        <f t="shared" si="15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16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17"/>
        <v>0</v>
      </c>
      <c r="AW181" s="67">
        <f t="shared" si="18"/>
        <v>0</v>
      </c>
      <c r="AX181" s="397">
        <f t="shared" si="19"/>
        <v>0</v>
      </c>
      <c r="AY181" s="32"/>
      <c r="AZ181" s="32"/>
      <c r="BA181" s="423" t="str">
        <f t="shared" si="20"/>
        <v xml:space="preserve"> </v>
      </c>
    </row>
    <row r="182" spans="1:53" s="339" customFormat="1" ht="15" x14ac:dyDescent="0.2">
      <c r="A182" s="32"/>
      <c r="B182" s="32"/>
      <c r="C182" s="410">
        <f t="shared" si="23"/>
        <v>161</v>
      </c>
      <c r="D182" s="424"/>
      <c r="E182" s="424"/>
      <c r="F182" s="424"/>
      <c r="G182" s="410"/>
      <c r="H182" s="410"/>
      <c r="I182" s="413" t="str">
        <f t="shared" si="5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6"/>
        <v>-</v>
      </c>
      <c r="M182" s="425"/>
      <c r="N182" s="425"/>
      <c r="O182" s="160" t="str">
        <f t="shared" si="7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8"/>
        <v>OK</v>
      </c>
      <c r="AI182" s="22">
        <f t="shared" si="9"/>
        <v>0</v>
      </c>
      <c r="AJ182" s="22">
        <f t="shared" si="10"/>
        <v>0</v>
      </c>
      <c r="AK182" s="22">
        <f t="shared" si="11"/>
        <v>0</v>
      </c>
      <c r="AL182" s="22">
        <f t="shared" si="12"/>
        <v>0</v>
      </c>
      <c r="AM182" s="22">
        <f t="shared" si="13"/>
        <v>0</v>
      </c>
      <c r="AN182" s="22">
        <f t="shared" si="14"/>
        <v>0</v>
      </c>
      <c r="AO182" s="418" t="b">
        <f t="shared" si="15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16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17"/>
        <v>0</v>
      </c>
      <c r="AW182" s="67">
        <f t="shared" si="18"/>
        <v>0</v>
      </c>
      <c r="AX182" s="397">
        <f t="shared" si="19"/>
        <v>0</v>
      </c>
      <c r="AY182" s="32"/>
      <c r="AZ182" s="32"/>
      <c r="BA182" s="423" t="str">
        <f t="shared" si="20"/>
        <v xml:space="preserve"> </v>
      </c>
    </row>
    <row r="183" spans="1:53" s="339" customFormat="1" ht="15" x14ac:dyDescent="0.2">
      <c r="A183" s="32"/>
      <c r="B183" s="32"/>
      <c r="C183" s="410">
        <f t="shared" si="23"/>
        <v>162</v>
      </c>
      <c r="D183" s="424"/>
      <c r="E183" s="424"/>
      <c r="F183" s="424"/>
      <c r="G183" s="410"/>
      <c r="H183" s="410"/>
      <c r="I183" s="413" t="str">
        <f t="shared" si="5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6"/>
        <v>-</v>
      </c>
      <c r="M183" s="425"/>
      <c r="N183" s="425"/>
      <c r="O183" s="160" t="str">
        <f t="shared" si="7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8"/>
        <v>OK</v>
      </c>
      <c r="AI183" s="22">
        <f t="shared" si="9"/>
        <v>0</v>
      </c>
      <c r="AJ183" s="22">
        <f t="shared" si="10"/>
        <v>0</v>
      </c>
      <c r="AK183" s="22">
        <f t="shared" si="11"/>
        <v>0</v>
      </c>
      <c r="AL183" s="22">
        <f t="shared" si="12"/>
        <v>0</v>
      </c>
      <c r="AM183" s="22">
        <f t="shared" si="13"/>
        <v>0</v>
      </c>
      <c r="AN183" s="22">
        <f t="shared" si="14"/>
        <v>0</v>
      </c>
      <c r="AO183" s="418" t="b">
        <f t="shared" si="15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16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17"/>
        <v>0</v>
      </c>
      <c r="AW183" s="67">
        <f t="shared" si="18"/>
        <v>0</v>
      </c>
      <c r="AX183" s="397">
        <f t="shared" si="19"/>
        <v>0</v>
      </c>
      <c r="AY183" s="32"/>
      <c r="AZ183" s="32"/>
      <c r="BA183" s="423" t="str">
        <f t="shared" si="20"/>
        <v xml:space="preserve"> </v>
      </c>
    </row>
    <row r="184" spans="1:53" s="339" customFormat="1" ht="15" x14ac:dyDescent="0.2">
      <c r="A184" s="32"/>
      <c r="B184" s="32"/>
      <c r="C184" s="410">
        <f t="shared" si="23"/>
        <v>163</v>
      </c>
      <c r="D184" s="424"/>
      <c r="E184" s="424"/>
      <c r="F184" s="424"/>
      <c r="G184" s="410"/>
      <c r="H184" s="410"/>
      <c r="I184" s="413" t="str">
        <f t="shared" si="5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6"/>
        <v>-</v>
      </c>
      <c r="M184" s="425"/>
      <c r="N184" s="425"/>
      <c r="O184" s="160" t="str">
        <f t="shared" si="7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8"/>
        <v>OK</v>
      </c>
      <c r="AI184" s="22">
        <f t="shared" si="9"/>
        <v>0</v>
      </c>
      <c r="AJ184" s="22">
        <f t="shared" si="10"/>
        <v>0</v>
      </c>
      <c r="AK184" s="22">
        <f t="shared" si="11"/>
        <v>0</v>
      </c>
      <c r="AL184" s="22">
        <f t="shared" si="12"/>
        <v>0</v>
      </c>
      <c r="AM184" s="22">
        <f t="shared" si="13"/>
        <v>0</v>
      </c>
      <c r="AN184" s="22">
        <f t="shared" si="14"/>
        <v>0</v>
      </c>
      <c r="AO184" s="418" t="b">
        <f t="shared" si="15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16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17"/>
        <v>0</v>
      </c>
      <c r="AW184" s="67">
        <f t="shared" si="18"/>
        <v>0</v>
      </c>
      <c r="AX184" s="397">
        <f t="shared" si="19"/>
        <v>0</v>
      </c>
      <c r="AY184" s="32"/>
      <c r="AZ184" s="32"/>
      <c r="BA184" s="423" t="str">
        <f t="shared" si="20"/>
        <v xml:space="preserve"> </v>
      </c>
    </row>
    <row r="185" spans="1:53" s="339" customFormat="1" ht="15" x14ac:dyDescent="0.2">
      <c r="A185" s="32"/>
      <c r="B185" s="32"/>
      <c r="C185" s="410">
        <f t="shared" si="23"/>
        <v>164</v>
      </c>
      <c r="D185" s="424"/>
      <c r="E185" s="424"/>
      <c r="F185" s="424"/>
      <c r="G185" s="410"/>
      <c r="H185" s="410"/>
      <c r="I185" s="413" t="str">
        <f t="shared" si="5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6"/>
        <v>-</v>
      </c>
      <c r="M185" s="425"/>
      <c r="N185" s="425"/>
      <c r="O185" s="160" t="str">
        <f t="shared" si="7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8"/>
        <v>OK</v>
      </c>
      <c r="AI185" s="22">
        <f t="shared" si="9"/>
        <v>0</v>
      </c>
      <c r="AJ185" s="22">
        <f t="shared" si="10"/>
        <v>0</v>
      </c>
      <c r="AK185" s="22">
        <f t="shared" si="11"/>
        <v>0</v>
      </c>
      <c r="AL185" s="22">
        <f t="shared" si="12"/>
        <v>0</v>
      </c>
      <c r="AM185" s="22">
        <f t="shared" si="13"/>
        <v>0</v>
      </c>
      <c r="AN185" s="22">
        <f t="shared" si="14"/>
        <v>0</v>
      </c>
      <c r="AO185" s="418" t="b">
        <f t="shared" si="15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16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17"/>
        <v>0</v>
      </c>
      <c r="AW185" s="67">
        <f t="shared" si="18"/>
        <v>0</v>
      </c>
      <c r="AX185" s="397">
        <f t="shared" si="19"/>
        <v>0</v>
      </c>
      <c r="AY185" s="32"/>
      <c r="AZ185" s="32"/>
      <c r="BA185" s="423" t="str">
        <f t="shared" si="20"/>
        <v xml:space="preserve"> </v>
      </c>
    </row>
    <row r="186" spans="1:53" s="339" customFormat="1" ht="15" x14ac:dyDescent="0.2">
      <c r="A186" s="32"/>
      <c r="B186" s="32"/>
      <c r="C186" s="410">
        <f t="shared" si="23"/>
        <v>165</v>
      </c>
      <c r="D186" s="424"/>
      <c r="E186" s="424"/>
      <c r="F186" s="424"/>
      <c r="G186" s="410"/>
      <c r="H186" s="410"/>
      <c r="I186" s="413" t="str">
        <f t="shared" si="5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6"/>
        <v>-</v>
      </c>
      <c r="M186" s="425"/>
      <c r="N186" s="425"/>
      <c r="O186" s="160" t="str">
        <f t="shared" si="7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8"/>
        <v>OK</v>
      </c>
      <c r="AI186" s="22">
        <f t="shared" si="9"/>
        <v>0</v>
      </c>
      <c r="AJ186" s="22">
        <f t="shared" si="10"/>
        <v>0</v>
      </c>
      <c r="AK186" s="22">
        <f t="shared" si="11"/>
        <v>0</v>
      </c>
      <c r="AL186" s="22">
        <f t="shared" si="12"/>
        <v>0</v>
      </c>
      <c r="AM186" s="22">
        <f t="shared" si="13"/>
        <v>0</v>
      </c>
      <c r="AN186" s="22">
        <f t="shared" si="14"/>
        <v>0</v>
      </c>
      <c r="AO186" s="418" t="b">
        <f t="shared" si="15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16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17"/>
        <v>0</v>
      </c>
      <c r="AW186" s="67">
        <f t="shared" si="18"/>
        <v>0</v>
      </c>
      <c r="AX186" s="397">
        <f t="shared" si="19"/>
        <v>0</v>
      </c>
      <c r="AY186" s="32"/>
      <c r="AZ186" s="32"/>
      <c r="BA186" s="423" t="str">
        <f t="shared" si="20"/>
        <v xml:space="preserve"> </v>
      </c>
    </row>
    <row r="187" spans="1:53" s="339" customFormat="1" ht="15" x14ac:dyDescent="0.2">
      <c r="A187" s="32"/>
      <c r="B187" s="32"/>
      <c r="C187" s="410">
        <f t="shared" si="23"/>
        <v>166</v>
      </c>
      <c r="D187" s="424"/>
      <c r="E187" s="424"/>
      <c r="F187" s="424"/>
      <c r="G187" s="410"/>
      <c r="H187" s="410"/>
      <c r="I187" s="413" t="str">
        <f t="shared" si="5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6"/>
        <v>-</v>
      </c>
      <c r="M187" s="425"/>
      <c r="N187" s="425"/>
      <c r="O187" s="160" t="str">
        <f t="shared" si="7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8"/>
        <v>OK</v>
      </c>
      <c r="AI187" s="22">
        <f t="shared" si="9"/>
        <v>0</v>
      </c>
      <c r="AJ187" s="22">
        <f t="shared" si="10"/>
        <v>0</v>
      </c>
      <c r="AK187" s="22">
        <f t="shared" si="11"/>
        <v>0</v>
      </c>
      <c r="AL187" s="22">
        <f t="shared" si="12"/>
        <v>0</v>
      </c>
      <c r="AM187" s="22">
        <f t="shared" si="13"/>
        <v>0</v>
      </c>
      <c r="AN187" s="22">
        <f t="shared" si="14"/>
        <v>0</v>
      </c>
      <c r="AO187" s="418" t="b">
        <f t="shared" si="15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16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17"/>
        <v>0</v>
      </c>
      <c r="AW187" s="67">
        <f t="shared" si="18"/>
        <v>0</v>
      </c>
      <c r="AX187" s="397">
        <f t="shared" si="19"/>
        <v>0</v>
      </c>
      <c r="AY187" s="32"/>
      <c r="AZ187" s="32"/>
      <c r="BA187" s="423" t="str">
        <f t="shared" si="20"/>
        <v xml:space="preserve"> </v>
      </c>
    </row>
    <row r="188" spans="1:53" s="339" customFormat="1" ht="15" x14ac:dyDescent="0.2">
      <c r="A188" s="32"/>
      <c r="B188" s="32"/>
      <c r="C188" s="410">
        <f t="shared" si="23"/>
        <v>167</v>
      </c>
      <c r="D188" s="424"/>
      <c r="E188" s="424"/>
      <c r="F188" s="424"/>
      <c r="G188" s="410"/>
      <c r="H188" s="410"/>
      <c r="I188" s="413" t="str">
        <f t="shared" si="5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6"/>
        <v>-</v>
      </c>
      <c r="M188" s="425"/>
      <c r="N188" s="425"/>
      <c r="O188" s="160" t="str">
        <f t="shared" si="7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8"/>
        <v>OK</v>
      </c>
      <c r="AI188" s="22">
        <f t="shared" si="9"/>
        <v>0</v>
      </c>
      <c r="AJ188" s="22">
        <f t="shared" si="10"/>
        <v>0</v>
      </c>
      <c r="AK188" s="22">
        <f t="shared" si="11"/>
        <v>0</v>
      </c>
      <c r="AL188" s="22">
        <f t="shared" si="12"/>
        <v>0</v>
      </c>
      <c r="AM188" s="22">
        <f t="shared" si="13"/>
        <v>0</v>
      </c>
      <c r="AN188" s="22">
        <f t="shared" si="14"/>
        <v>0</v>
      </c>
      <c r="AO188" s="418" t="b">
        <f t="shared" si="15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16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17"/>
        <v>0</v>
      </c>
      <c r="AW188" s="67">
        <f t="shared" si="18"/>
        <v>0</v>
      </c>
      <c r="AX188" s="397">
        <f t="shared" si="19"/>
        <v>0</v>
      </c>
      <c r="AY188" s="32"/>
      <c r="AZ188" s="32"/>
      <c r="BA188" s="423" t="str">
        <f t="shared" si="20"/>
        <v xml:space="preserve"> </v>
      </c>
    </row>
    <row r="189" spans="1:53" s="339" customFormat="1" ht="15" x14ac:dyDescent="0.2">
      <c r="A189" s="32"/>
      <c r="B189" s="32"/>
      <c r="C189" s="410">
        <f t="shared" si="23"/>
        <v>168</v>
      </c>
      <c r="D189" s="424"/>
      <c r="E189" s="424"/>
      <c r="F189" s="424"/>
      <c r="G189" s="410"/>
      <c r="H189" s="410"/>
      <c r="I189" s="413" t="str">
        <f t="shared" si="5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6"/>
        <v>-</v>
      </c>
      <c r="M189" s="425"/>
      <c r="N189" s="425"/>
      <c r="O189" s="160" t="str">
        <f t="shared" si="7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8"/>
        <v>OK</v>
      </c>
      <c r="AI189" s="22">
        <f t="shared" si="9"/>
        <v>0</v>
      </c>
      <c r="AJ189" s="22">
        <f t="shared" si="10"/>
        <v>0</v>
      </c>
      <c r="AK189" s="22">
        <f t="shared" si="11"/>
        <v>0</v>
      </c>
      <c r="AL189" s="22">
        <f t="shared" si="12"/>
        <v>0</v>
      </c>
      <c r="AM189" s="22">
        <f t="shared" si="13"/>
        <v>0</v>
      </c>
      <c r="AN189" s="22">
        <f t="shared" si="14"/>
        <v>0</v>
      </c>
      <c r="AO189" s="418" t="b">
        <f t="shared" si="15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16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17"/>
        <v>0</v>
      </c>
      <c r="AW189" s="67">
        <f t="shared" si="18"/>
        <v>0</v>
      </c>
      <c r="AX189" s="397">
        <f t="shared" si="19"/>
        <v>0</v>
      </c>
      <c r="AY189" s="32"/>
      <c r="AZ189" s="32"/>
      <c r="BA189" s="423" t="str">
        <f t="shared" si="20"/>
        <v xml:space="preserve"> </v>
      </c>
    </row>
    <row r="190" spans="1:53" s="339" customFormat="1" ht="15" x14ac:dyDescent="0.2">
      <c r="A190" s="32"/>
      <c r="B190" s="32"/>
      <c r="C190" s="410">
        <f t="shared" si="23"/>
        <v>169</v>
      </c>
      <c r="D190" s="424"/>
      <c r="E190" s="424"/>
      <c r="F190" s="424"/>
      <c r="G190" s="410"/>
      <c r="H190" s="410"/>
      <c r="I190" s="413" t="str">
        <f t="shared" si="5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6"/>
        <v>-</v>
      </c>
      <c r="M190" s="425"/>
      <c r="N190" s="425"/>
      <c r="O190" s="160" t="str">
        <f t="shared" si="7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8"/>
        <v>OK</v>
      </c>
      <c r="AI190" s="22">
        <f t="shared" si="9"/>
        <v>0</v>
      </c>
      <c r="AJ190" s="22">
        <f t="shared" si="10"/>
        <v>0</v>
      </c>
      <c r="AK190" s="22">
        <f t="shared" si="11"/>
        <v>0</v>
      </c>
      <c r="AL190" s="22">
        <f t="shared" si="12"/>
        <v>0</v>
      </c>
      <c r="AM190" s="22">
        <f t="shared" si="13"/>
        <v>0</v>
      </c>
      <c r="AN190" s="22">
        <f t="shared" si="14"/>
        <v>0</v>
      </c>
      <c r="AO190" s="418" t="b">
        <f t="shared" si="15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16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17"/>
        <v>0</v>
      </c>
      <c r="AW190" s="67">
        <f t="shared" si="18"/>
        <v>0</v>
      </c>
      <c r="AX190" s="397">
        <f t="shared" si="19"/>
        <v>0</v>
      </c>
      <c r="AY190" s="32"/>
      <c r="AZ190" s="32"/>
      <c r="BA190" s="423" t="str">
        <f t="shared" si="20"/>
        <v xml:space="preserve"> </v>
      </c>
    </row>
    <row r="191" spans="1:53" s="339" customFormat="1" ht="15" x14ac:dyDescent="0.2">
      <c r="A191" s="32"/>
      <c r="B191" s="32"/>
      <c r="C191" s="410">
        <f t="shared" si="23"/>
        <v>170</v>
      </c>
      <c r="D191" s="424"/>
      <c r="E191" s="424"/>
      <c r="F191" s="424"/>
      <c r="G191" s="410"/>
      <c r="H191" s="410"/>
      <c r="I191" s="413" t="str">
        <f t="shared" si="5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6"/>
        <v>-</v>
      </c>
      <c r="M191" s="425"/>
      <c r="N191" s="425"/>
      <c r="O191" s="160" t="str">
        <f t="shared" si="7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8"/>
        <v>OK</v>
      </c>
      <c r="AI191" s="22">
        <f t="shared" si="9"/>
        <v>0</v>
      </c>
      <c r="AJ191" s="22">
        <f t="shared" si="10"/>
        <v>0</v>
      </c>
      <c r="AK191" s="22">
        <f t="shared" si="11"/>
        <v>0</v>
      </c>
      <c r="AL191" s="22">
        <f t="shared" si="12"/>
        <v>0</v>
      </c>
      <c r="AM191" s="22">
        <f t="shared" si="13"/>
        <v>0</v>
      </c>
      <c r="AN191" s="22">
        <f t="shared" si="14"/>
        <v>0</v>
      </c>
      <c r="AO191" s="418" t="b">
        <f t="shared" si="15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16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17"/>
        <v>0</v>
      </c>
      <c r="AW191" s="67">
        <f t="shared" si="18"/>
        <v>0</v>
      </c>
      <c r="AX191" s="397">
        <f t="shared" si="19"/>
        <v>0</v>
      </c>
      <c r="AY191" s="32"/>
      <c r="AZ191" s="32"/>
      <c r="BA191" s="423" t="str">
        <f t="shared" si="20"/>
        <v xml:space="preserve"> </v>
      </c>
    </row>
    <row r="192" spans="1:53" s="339" customFormat="1" ht="15" x14ac:dyDescent="0.2">
      <c r="A192" s="32"/>
      <c r="B192" s="32"/>
      <c r="C192" s="410">
        <f t="shared" si="23"/>
        <v>171</v>
      </c>
      <c r="D192" s="424"/>
      <c r="E192" s="424"/>
      <c r="F192" s="424"/>
      <c r="G192" s="410"/>
      <c r="H192" s="410"/>
      <c r="I192" s="413" t="str">
        <f t="shared" si="5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6"/>
        <v>-</v>
      </c>
      <c r="M192" s="425"/>
      <c r="N192" s="425"/>
      <c r="O192" s="160" t="str">
        <f t="shared" si="7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8"/>
        <v>OK</v>
      </c>
      <c r="AI192" s="22">
        <f t="shared" si="9"/>
        <v>0</v>
      </c>
      <c r="AJ192" s="22">
        <f t="shared" si="10"/>
        <v>0</v>
      </c>
      <c r="AK192" s="22">
        <f t="shared" si="11"/>
        <v>0</v>
      </c>
      <c r="AL192" s="22">
        <f t="shared" si="12"/>
        <v>0</v>
      </c>
      <c r="AM192" s="22">
        <f t="shared" si="13"/>
        <v>0</v>
      </c>
      <c r="AN192" s="22">
        <f t="shared" si="14"/>
        <v>0</v>
      </c>
      <c r="AO192" s="418" t="b">
        <f t="shared" si="15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16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17"/>
        <v>0</v>
      </c>
      <c r="AW192" s="67">
        <f t="shared" si="18"/>
        <v>0</v>
      </c>
      <c r="AX192" s="397">
        <f t="shared" si="19"/>
        <v>0</v>
      </c>
      <c r="AY192" s="32"/>
      <c r="AZ192" s="32"/>
      <c r="BA192" s="423" t="str">
        <f t="shared" si="20"/>
        <v xml:space="preserve"> </v>
      </c>
    </row>
    <row r="193" spans="1:53" s="339" customFormat="1" ht="15" x14ac:dyDescent="0.2">
      <c r="A193" s="32"/>
      <c r="B193" s="32"/>
      <c r="C193" s="410">
        <f t="shared" si="23"/>
        <v>172</v>
      </c>
      <c r="D193" s="424"/>
      <c r="E193" s="424"/>
      <c r="F193" s="424"/>
      <c r="G193" s="410"/>
      <c r="H193" s="410"/>
      <c r="I193" s="413" t="str">
        <f t="shared" si="5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6"/>
        <v>-</v>
      </c>
      <c r="M193" s="425"/>
      <c r="N193" s="425"/>
      <c r="O193" s="160" t="str">
        <f t="shared" si="7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8"/>
        <v>OK</v>
      </c>
      <c r="AI193" s="22">
        <f t="shared" si="9"/>
        <v>0</v>
      </c>
      <c r="AJ193" s="22">
        <f t="shared" si="10"/>
        <v>0</v>
      </c>
      <c r="AK193" s="22">
        <f t="shared" si="11"/>
        <v>0</v>
      </c>
      <c r="AL193" s="22">
        <f t="shared" si="12"/>
        <v>0</v>
      </c>
      <c r="AM193" s="22">
        <f t="shared" si="13"/>
        <v>0</v>
      </c>
      <c r="AN193" s="22">
        <f t="shared" si="14"/>
        <v>0</v>
      </c>
      <c r="AO193" s="418" t="b">
        <f t="shared" si="15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16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17"/>
        <v>0</v>
      </c>
      <c r="AW193" s="67">
        <f t="shared" si="18"/>
        <v>0</v>
      </c>
      <c r="AX193" s="397">
        <f t="shared" si="19"/>
        <v>0</v>
      </c>
      <c r="AY193" s="32"/>
      <c r="AZ193" s="32"/>
      <c r="BA193" s="423" t="str">
        <f t="shared" si="20"/>
        <v xml:space="preserve"> </v>
      </c>
    </row>
    <row r="194" spans="1:53" s="339" customFormat="1" ht="15" x14ac:dyDescent="0.2">
      <c r="A194" s="32"/>
      <c r="B194" s="32"/>
      <c r="C194" s="410">
        <f t="shared" si="23"/>
        <v>173</v>
      </c>
      <c r="D194" s="424"/>
      <c r="E194" s="424"/>
      <c r="F194" s="424"/>
      <c r="G194" s="410"/>
      <c r="H194" s="410"/>
      <c r="I194" s="413" t="str">
        <f t="shared" si="5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6"/>
        <v>-</v>
      </c>
      <c r="M194" s="425"/>
      <c r="N194" s="425"/>
      <c r="O194" s="160" t="str">
        <f t="shared" si="7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8"/>
        <v>OK</v>
      </c>
      <c r="AI194" s="22">
        <f t="shared" si="9"/>
        <v>0</v>
      </c>
      <c r="AJ194" s="22">
        <f t="shared" si="10"/>
        <v>0</v>
      </c>
      <c r="AK194" s="22">
        <f t="shared" si="11"/>
        <v>0</v>
      </c>
      <c r="AL194" s="22">
        <f t="shared" si="12"/>
        <v>0</v>
      </c>
      <c r="AM194" s="22">
        <f t="shared" si="13"/>
        <v>0</v>
      </c>
      <c r="AN194" s="22">
        <f t="shared" si="14"/>
        <v>0</v>
      </c>
      <c r="AO194" s="418" t="b">
        <f t="shared" si="15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16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17"/>
        <v>0</v>
      </c>
      <c r="AW194" s="67">
        <f t="shared" si="18"/>
        <v>0</v>
      </c>
      <c r="AX194" s="397">
        <f t="shared" si="19"/>
        <v>0</v>
      </c>
      <c r="AY194" s="32"/>
      <c r="AZ194" s="32"/>
      <c r="BA194" s="423" t="str">
        <f t="shared" si="20"/>
        <v xml:space="preserve"> </v>
      </c>
    </row>
    <row r="195" spans="1:53" s="339" customFormat="1" ht="15" x14ac:dyDescent="0.2">
      <c r="A195" s="32"/>
      <c r="B195" s="32"/>
      <c r="C195" s="410">
        <f t="shared" si="23"/>
        <v>174</v>
      </c>
      <c r="D195" s="424"/>
      <c r="E195" s="424"/>
      <c r="F195" s="424"/>
      <c r="G195" s="410"/>
      <c r="H195" s="410"/>
      <c r="I195" s="413" t="str">
        <f t="shared" si="5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6"/>
        <v>-</v>
      </c>
      <c r="M195" s="425"/>
      <c r="N195" s="425"/>
      <c r="O195" s="160" t="str">
        <f t="shared" si="7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8"/>
        <v>OK</v>
      </c>
      <c r="AI195" s="22">
        <f t="shared" si="9"/>
        <v>0</v>
      </c>
      <c r="AJ195" s="22">
        <f t="shared" si="10"/>
        <v>0</v>
      </c>
      <c r="AK195" s="22">
        <f t="shared" si="11"/>
        <v>0</v>
      </c>
      <c r="AL195" s="22">
        <f t="shared" si="12"/>
        <v>0</v>
      </c>
      <c r="AM195" s="22">
        <f t="shared" si="13"/>
        <v>0</v>
      </c>
      <c r="AN195" s="22">
        <f t="shared" si="14"/>
        <v>0</v>
      </c>
      <c r="AO195" s="418" t="b">
        <f t="shared" si="15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16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17"/>
        <v>0</v>
      </c>
      <c r="AW195" s="67">
        <f t="shared" si="18"/>
        <v>0</v>
      </c>
      <c r="AX195" s="397">
        <f t="shared" si="19"/>
        <v>0</v>
      </c>
      <c r="AY195" s="32"/>
      <c r="AZ195" s="32"/>
      <c r="BA195" s="423" t="str">
        <f t="shared" si="20"/>
        <v xml:space="preserve"> </v>
      </c>
    </row>
    <row r="196" spans="1:53" s="339" customFormat="1" ht="15" x14ac:dyDescent="0.2">
      <c r="A196" s="32"/>
      <c r="B196" s="32"/>
      <c r="C196" s="410">
        <f t="shared" si="23"/>
        <v>175</v>
      </c>
      <c r="D196" s="424"/>
      <c r="E196" s="424"/>
      <c r="F196" s="424"/>
      <c r="G196" s="410"/>
      <c r="H196" s="410"/>
      <c r="I196" s="413" t="str">
        <f t="shared" si="5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6"/>
        <v>-</v>
      </c>
      <c r="M196" s="425"/>
      <c r="N196" s="425"/>
      <c r="O196" s="160" t="str">
        <f t="shared" si="7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8"/>
        <v>OK</v>
      </c>
      <c r="AI196" s="22">
        <f t="shared" si="9"/>
        <v>0</v>
      </c>
      <c r="AJ196" s="22">
        <f t="shared" si="10"/>
        <v>0</v>
      </c>
      <c r="AK196" s="22">
        <f t="shared" si="11"/>
        <v>0</v>
      </c>
      <c r="AL196" s="22">
        <f t="shared" si="12"/>
        <v>0</v>
      </c>
      <c r="AM196" s="22">
        <f t="shared" si="13"/>
        <v>0</v>
      </c>
      <c r="AN196" s="22">
        <f t="shared" si="14"/>
        <v>0</v>
      </c>
      <c r="AO196" s="418" t="b">
        <f t="shared" si="15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16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17"/>
        <v>0</v>
      </c>
      <c r="AW196" s="67">
        <f t="shared" si="18"/>
        <v>0</v>
      </c>
      <c r="AX196" s="397">
        <f t="shared" si="19"/>
        <v>0</v>
      </c>
      <c r="AY196" s="32"/>
      <c r="AZ196" s="32"/>
      <c r="BA196" s="423" t="str">
        <f t="shared" si="20"/>
        <v xml:space="preserve"> </v>
      </c>
    </row>
    <row r="197" spans="1:53" s="339" customFormat="1" ht="15" x14ac:dyDescent="0.2">
      <c r="A197" s="32"/>
      <c r="B197" s="32"/>
      <c r="C197" s="410">
        <f t="shared" si="23"/>
        <v>176</v>
      </c>
      <c r="D197" s="424"/>
      <c r="E197" s="424"/>
      <c r="F197" s="424"/>
      <c r="G197" s="410"/>
      <c r="H197" s="410"/>
      <c r="I197" s="413" t="str">
        <f t="shared" si="5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6"/>
        <v>-</v>
      </c>
      <c r="M197" s="425"/>
      <c r="N197" s="425"/>
      <c r="O197" s="160" t="str">
        <f t="shared" si="7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8"/>
        <v>OK</v>
      </c>
      <c r="AI197" s="22">
        <f t="shared" si="9"/>
        <v>0</v>
      </c>
      <c r="AJ197" s="22">
        <f t="shared" si="10"/>
        <v>0</v>
      </c>
      <c r="AK197" s="22">
        <f t="shared" si="11"/>
        <v>0</v>
      </c>
      <c r="AL197" s="22">
        <f t="shared" si="12"/>
        <v>0</v>
      </c>
      <c r="AM197" s="22">
        <f t="shared" si="13"/>
        <v>0</v>
      </c>
      <c r="AN197" s="22">
        <f t="shared" si="14"/>
        <v>0</v>
      </c>
      <c r="AO197" s="418" t="b">
        <f t="shared" si="15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16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17"/>
        <v>0</v>
      </c>
      <c r="AW197" s="67">
        <f t="shared" si="18"/>
        <v>0</v>
      </c>
      <c r="AX197" s="397">
        <f t="shared" si="19"/>
        <v>0</v>
      </c>
      <c r="AY197" s="32"/>
      <c r="AZ197" s="32"/>
      <c r="BA197" s="423" t="str">
        <f t="shared" si="20"/>
        <v xml:space="preserve"> </v>
      </c>
    </row>
    <row r="198" spans="1:53" s="339" customFormat="1" ht="15" x14ac:dyDescent="0.2">
      <c r="A198" s="32"/>
      <c r="B198" s="32"/>
      <c r="C198" s="410">
        <f t="shared" si="23"/>
        <v>177</v>
      </c>
      <c r="D198" s="424"/>
      <c r="E198" s="424"/>
      <c r="F198" s="424"/>
      <c r="G198" s="410"/>
      <c r="H198" s="410"/>
      <c r="I198" s="413" t="str">
        <f t="shared" si="5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6"/>
        <v>-</v>
      </c>
      <c r="M198" s="425"/>
      <c r="N198" s="425"/>
      <c r="O198" s="160" t="str">
        <f t="shared" si="7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8"/>
        <v>OK</v>
      </c>
      <c r="AI198" s="22">
        <f t="shared" si="9"/>
        <v>0</v>
      </c>
      <c r="AJ198" s="22">
        <f t="shared" si="10"/>
        <v>0</v>
      </c>
      <c r="AK198" s="22">
        <f t="shared" si="11"/>
        <v>0</v>
      </c>
      <c r="AL198" s="22">
        <f t="shared" si="12"/>
        <v>0</v>
      </c>
      <c r="AM198" s="22">
        <f t="shared" si="13"/>
        <v>0</v>
      </c>
      <c r="AN198" s="22">
        <f t="shared" si="14"/>
        <v>0</v>
      </c>
      <c r="AO198" s="418" t="b">
        <f t="shared" si="15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16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17"/>
        <v>0</v>
      </c>
      <c r="AW198" s="67">
        <f t="shared" si="18"/>
        <v>0</v>
      </c>
      <c r="AX198" s="397">
        <f t="shared" si="19"/>
        <v>0</v>
      </c>
      <c r="AY198" s="32"/>
      <c r="AZ198" s="32"/>
      <c r="BA198" s="423" t="str">
        <f t="shared" si="20"/>
        <v xml:space="preserve"> </v>
      </c>
    </row>
    <row r="199" spans="1:53" s="339" customFormat="1" ht="15" x14ac:dyDescent="0.2">
      <c r="A199" s="32"/>
      <c r="B199" s="32"/>
      <c r="C199" s="410">
        <f t="shared" si="23"/>
        <v>178</v>
      </c>
      <c r="D199" s="424"/>
      <c r="E199" s="424"/>
      <c r="F199" s="424"/>
      <c r="G199" s="410"/>
      <c r="H199" s="410"/>
      <c r="I199" s="413" t="str">
        <f t="shared" si="5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6"/>
        <v>-</v>
      </c>
      <c r="M199" s="425"/>
      <c r="N199" s="425"/>
      <c r="O199" s="160" t="str">
        <f t="shared" si="7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8"/>
        <v>OK</v>
      </c>
      <c r="AI199" s="22">
        <f t="shared" si="9"/>
        <v>0</v>
      </c>
      <c r="AJ199" s="22">
        <f t="shared" si="10"/>
        <v>0</v>
      </c>
      <c r="AK199" s="22">
        <f t="shared" si="11"/>
        <v>0</v>
      </c>
      <c r="AL199" s="22">
        <f t="shared" si="12"/>
        <v>0</v>
      </c>
      <c r="AM199" s="22">
        <f t="shared" si="13"/>
        <v>0</v>
      </c>
      <c r="AN199" s="22">
        <f t="shared" si="14"/>
        <v>0</v>
      </c>
      <c r="AO199" s="418" t="b">
        <f t="shared" si="15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16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17"/>
        <v>0</v>
      </c>
      <c r="AW199" s="67">
        <f t="shared" si="18"/>
        <v>0</v>
      </c>
      <c r="AX199" s="397">
        <f t="shared" si="19"/>
        <v>0</v>
      </c>
      <c r="AY199" s="32"/>
      <c r="AZ199" s="32"/>
      <c r="BA199" s="423" t="str">
        <f t="shared" si="20"/>
        <v xml:space="preserve"> </v>
      </c>
    </row>
    <row r="200" spans="1:53" s="339" customFormat="1" ht="15" x14ac:dyDescent="0.2">
      <c r="A200" s="32"/>
      <c r="B200" s="32"/>
      <c r="C200" s="410">
        <f t="shared" si="23"/>
        <v>179</v>
      </c>
      <c r="D200" s="424"/>
      <c r="E200" s="424"/>
      <c r="F200" s="424"/>
      <c r="G200" s="410"/>
      <c r="H200" s="410"/>
      <c r="I200" s="413" t="str">
        <f t="shared" si="5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6"/>
        <v>-</v>
      </c>
      <c r="M200" s="425"/>
      <c r="N200" s="425"/>
      <c r="O200" s="160" t="str">
        <f t="shared" si="7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8"/>
        <v>OK</v>
      </c>
      <c r="AI200" s="22">
        <f t="shared" si="9"/>
        <v>0</v>
      </c>
      <c r="AJ200" s="22">
        <f t="shared" si="10"/>
        <v>0</v>
      </c>
      <c r="AK200" s="22">
        <f t="shared" si="11"/>
        <v>0</v>
      </c>
      <c r="AL200" s="22">
        <f t="shared" si="12"/>
        <v>0</v>
      </c>
      <c r="AM200" s="22">
        <f t="shared" si="13"/>
        <v>0</v>
      </c>
      <c r="AN200" s="22">
        <f t="shared" si="14"/>
        <v>0</v>
      </c>
      <c r="AO200" s="418" t="b">
        <f t="shared" si="15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16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17"/>
        <v>0</v>
      </c>
      <c r="AW200" s="67">
        <f t="shared" si="18"/>
        <v>0</v>
      </c>
      <c r="AX200" s="397">
        <f t="shared" si="19"/>
        <v>0</v>
      </c>
      <c r="AY200" s="32"/>
      <c r="AZ200" s="32"/>
      <c r="BA200" s="423" t="str">
        <f t="shared" si="20"/>
        <v xml:space="preserve"> </v>
      </c>
    </row>
    <row r="201" spans="1:53" s="339" customFormat="1" ht="15" x14ac:dyDescent="0.2">
      <c r="A201" s="32"/>
      <c r="B201" s="32"/>
      <c r="C201" s="410">
        <f t="shared" si="23"/>
        <v>180</v>
      </c>
      <c r="D201" s="424"/>
      <c r="E201" s="424"/>
      <c r="F201" s="424"/>
      <c r="G201" s="410"/>
      <c r="H201" s="410"/>
      <c r="I201" s="413" t="str">
        <f t="shared" si="5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6"/>
        <v>-</v>
      </c>
      <c r="M201" s="425"/>
      <c r="N201" s="425"/>
      <c r="O201" s="160" t="str">
        <f t="shared" si="7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8"/>
        <v>OK</v>
      </c>
      <c r="AI201" s="22">
        <f t="shared" si="9"/>
        <v>0</v>
      </c>
      <c r="AJ201" s="22">
        <f t="shared" si="10"/>
        <v>0</v>
      </c>
      <c r="AK201" s="22">
        <f t="shared" si="11"/>
        <v>0</v>
      </c>
      <c r="AL201" s="22">
        <f t="shared" si="12"/>
        <v>0</v>
      </c>
      <c r="AM201" s="22">
        <f t="shared" si="13"/>
        <v>0</v>
      </c>
      <c r="AN201" s="22">
        <f t="shared" si="14"/>
        <v>0</v>
      </c>
      <c r="AO201" s="418" t="b">
        <f t="shared" si="15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16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17"/>
        <v>0</v>
      </c>
      <c r="AW201" s="67">
        <f t="shared" si="18"/>
        <v>0</v>
      </c>
      <c r="AX201" s="397">
        <f t="shared" si="19"/>
        <v>0</v>
      </c>
      <c r="AY201" s="32"/>
      <c r="AZ201" s="32"/>
      <c r="BA201" s="423" t="str">
        <f t="shared" si="20"/>
        <v xml:space="preserve"> </v>
      </c>
    </row>
    <row r="202" spans="1:53" s="339" customFormat="1" ht="15" x14ac:dyDescent="0.2">
      <c r="A202" s="32"/>
      <c r="B202" s="32"/>
      <c r="C202" s="410">
        <f t="shared" si="23"/>
        <v>181</v>
      </c>
      <c r="D202" s="424"/>
      <c r="E202" s="424"/>
      <c r="F202" s="424"/>
      <c r="G202" s="410"/>
      <c r="H202" s="410"/>
      <c r="I202" s="413" t="str">
        <f t="shared" si="5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6"/>
        <v>-</v>
      </c>
      <c r="M202" s="425"/>
      <c r="N202" s="425"/>
      <c r="O202" s="160" t="str">
        <f t="shared" si="7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8"/>
        <v>OK</v>
      </c>
      <c r="AI202" s="22">
        <f t="shared" si="9"/>
        <v>0</v>
      </c>
      <c r="AJ202" s="22">
        <f t="shared" si="10"/>
        <v>0</v>
      </c>
      <c r="AK202" s="22">
        <f t="shared" si="11"/>
        <v>0</v>
      </c>
      <c r="AL202" s="22">
        <f t="shared" si="12"/>
        <v>0</v>
      </c>
      <c r="AM202" s="22">
        <f t="shared" si="13"/>
        <v>0</v>
      </c>
      <c r="AN202" s="22">
        <f t="shared" si="14"/>
        <v>0</v>
      </c>
      <c r="AO202" s="418" t="b">
        <f t="shared" si="15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16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17"/>
        <v>0</v>
      </c>
      <c r="AW202" s="67">
        <f t="shared" si="18"/>
        <v>0</v>
      </c>
      <c r="AX202" s="397">
        <f t="shared" si="19"/>
        <v>0</v>
      </c>
      <c r="AY202" s="32"/>
      <c r="AZ202" s="32"/>
      <c r="BA202" s="423" t="str">
        <f t="shared" si="20"/>
        <v xml:space="preserve"> </v>
      </c>
    </row>
    <row r="203" spans="1:53" s="339" customFormat="1" ht="15" x14ac:dyDescent="0.2">
      <c r="A203" s="32"/>
      <c r="B203" s="32"/>
      <c r="C203" s="410">
        <f t="shared" si="23"/>
        <v>182</v>
      </c>
      <c r="D203" s="424"/>
      <c r="E203" s="424"/>
      <c r="F203" s="424"/>
      <c r="G203" s="410"/>
      <c r="H203" s="410"/>
      <c r="I203" s="413" t="str">
        <f t="shared" si="5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6"/>
        <v>-</v>
      </c>
      <c r="M203" s="425"/>
      <c r="N203" s="425"/>
      <c r="O203" s="160" t="str">
        <f t="shared" si="7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8"/>
        <v>OK</v>
      </c>
      <c r="AI203" s="22">
        <f t="shared" si="9"/>
        <v>0</v>
      </c>
      <c r="AJ203" s="22">
        <f t="shared" si="10"/>
        <v>0</v>
      </c>
      <c r="AK203" s="22">
        <f t="shared" si="11"/>
        <v>0</v>
      </c>
      <c r="AL203" s="22">
        <f t="shared" si="12"/>
        <v>0</v>
      </c>
      <c r="AM203" s="22">
        <f t="shared" si="13"/>
        <v>0</v>
      </c>
      <c r="AN203" s="22">
        <f t="shared" si="14"/>
        <v>0</v>
      </c>
      <c r="AO203" s="418" t="b">
        <f t="shared" si="15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16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17"/>
        <v>0</v>
      </c>
      <c r="AW203" s="67">
        <f t="shared" si="18"/>
        <v>0</v>
      </c>
      <c r="AX203" s="397">
        <f t="shared" si="19"/>
        <v>0</v>
      </c>
      <c r="AY203" s="32"/>
      <c r="AZ203" s="32"/>
      <c r="BA203" s="423" t="str">
        <f t="shared" si="20"/>
        <v xml:space="preserve"> </v>
      </c>
    </row>
    <row r="204" spans="1:53" s="339" customFormat="1" ht="15" x14ac:dyDescent="0.2">
      <c r="A204" s="32"/>
      <c r="B204" s="32"/>
      <c r="C204" s="410">
        <f t="shared" si="23"/>
        <v>183</v>
      </c>
      <c r="D204" s="424"/>
      <c r="E204" s="424"/>
      <c r="F204" s="424"/>
      <c r="G204" s="410"/>
      <c r="H204" s="410"/>
      <c r="I204" s="413" t="str">
        <f t="shared" si="5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6"/>
        <v>-</v>
      </c>
      <c r="M204" s="425"/>
      <c r="N204" s="425"/>
      <c r="O204" s="160" t="str">
        <f t="shared" si="7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8"/>
        <v>OK</v>
      </c>
      <c r="AI204" s="22">
        <f t="shared" si="9"/>
        <v>0</v>
      </c>
      <c r="AJ204" s="22">
        <f t="shared" si="10"/>
        <v>0</v>
      </c>
      <c r="AK204" s="22">
        <f t="shared" si="11"/>
        <v>0</v>
      </c>
      <c r="AL204" s="22">
        <f t="shared" si="12"/>
        <v>0</v>
      </c>
      <c r="AM204" s="22">
        <f t="shared" si="13"/>
        <v>0</v>
      </c>
      <c r="AN204" s="22">
        <f t="shared" si="14"/>
        <v>0</v>
      </c>
      <c r="AO204" s="418" t="b">
        <f t="shared" si="15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16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17"/>
        <v>0</v>
      </c>
      <c r="AW204" s="67">
        <f t="shared" si="18"/>
        <v>0</v>
      </c>
      <c r="AX204" s="397">
        <f t="shared" si="19"/>
        <v>0</v>
      </c>
      <c r="AY204" s="32"/>
      <c r="AZ204" s="32"/>
      <c r="BA204" s="423" t="str">
        <f t="shared" si="20"/>
        <v xml:space="preserve"> </v>
      </c>
    </row>
    <row r="205" spans="1:53" s="339" customFormat="1" ht="15" x14ac:dyDescent="0.2">
      <c r="A205" s="32"/>
      <c r="B205" s="32"/>
      <c r="C205" s="410">
        <f t="shared" si="23"/>
        <v>184</v>
      </c>
      <c r="D205" s="424"/>
      <c r="E205" s="424"/>
      <c r="F205" s="424"/>
      <c r="G205" s="410"/>
      <c r="H205" s="410"/>
      <c r="I205" s="413" t="str">
        <f t="shared" si="5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6"/>
        <v>-</v>
      </c>
      <c r="M205" s="425"/>
      <c r="N205" s="425"/>
      <c r="O205" s="160" t="str">
        <f t="shared" si="7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8"/>
        <v>OK</v>
      </c>
      <c r="AI205" s="22">
        <f t="shared" si="9"/>
        <v>0</v>
      </c>
      <c r="AJ205" s="22">
        <f t="shared" si="10"/>
        <v>0</v>
      </c>
      <c r="AK205" s="22">
        <f t="shared" si="11"/>
        <v>0</v>
      </c>
      <c r="AL205" s="22">
        <f t="shared" si="12"/>
        <v>0</v>
      </c>
      <c r="AM205" s="22">
        <f t="shared" si="13"/>
        <v>0</v>
      </c>
      <c r="AN205" s="22">
        <f t="shared" si="14"/>
        <v>0</v>
      </c>
      <c r="AO205" s="418" t="b">
        <f t="shared" si="15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16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17"/>
        <v>0</v>
      </c>
      <c r="AW205" s="67">
        <f t="shared" si="18"/>
        <v>0</v>
      </c>
      <c r="AX205" s="397">
        <f t="shared" si="19"/>
        <v>0</v>
      </c>
      <c r="AY205" s="32"/>
      <c r="AZ205" s="32"/>
      <c r="BA205" s="423" t="str">
        <f t="shared" si="20"/>
        <v xml:space="preserve"> </v>
      </c>
    </row>
    <row r="206" spans="1:53" s="339" customFormat="1" ht="15" x14ac:dyDescent="0.2">
      <c r="A206" s="32"/>
      <c r="B206" s="32"/>
      <c r="C206" s="410">
        <f t="shared" si="23"/>
        <v>185</v>
      </c>
      <c r="D206" s="424"/>
      <c r="E206" s="424"/>
      <c r="F206" s="424"/>
      <c r="G206" s="410"/>
      <c r="H206" s="410"/>
      <c r="I206" s="413" t="str">
        <f t="shared" si="5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6"/>
        <v>-</v>
      </c>
      <c r="M206" s="425"/>
      <c r="N206" s="425"/>
      <c r="O206" s="160" t="str">
        <f t="shared" si="7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8"/>
        <v>OK</v>
      </c>
      <c r="AI206" s="22">
        <f t="shared" si="9"/>
        <v>0</v>
      </c>
      <c r="AJ206" s="22">
        <f t="shared" si="10"/>
        <v>0</v>
      </c>
      <c r="AK206" s="22">
        <f t="shared" si="11"/>
        <v>0</v>
      </c>
      <c r="AL206" s="22">
        <f t="shared" si="12"/>
        <v>0</v>
      </c>
      <c r="AM206" s="22">
        <f t="shared" si="13"/>
        <v>0</v>
      </c>
      <c r="AN206" s="22">
        <f t="shared" si="14"/>
        <v>0</v>
      </c>
      <c r="AO206" s="418" t="b">
        <f t="shared" si="15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16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17"/>
        <v>0</v>
      </c>
      <c r="AW206" s="67">
        <f t="shared" si="18"/>
        <v>0</v>
      </c>
      <c r="AX206" s="397">
        <f t="shared" si="19"/>
        <v>0</v>
      </c>
      <c r="AY206" s="32"/>
      <c r="AZ206" s="32"/>
      <c r="BA206" s="423" t="str">
        <f t="shared" si="20"/>
        <v xml:space="preserve"> </v>
      </c>
    </row>
    <row r="207" spans="1:53" s="339" customFormat="1" ht="15" x14ac:dyDescent="0.2">
      <c r="A207" s="32"/>
      <c r="B207" s="32"/>
      <c r="C207" s="410">
        <f t="shared" si="23"/>
        <v>186</v>
      </c>
      <c r="D207" s="424"/>
      <c r="E207" s="424"/>
      <c r="F207" s="424"/>
      <c r="G207" s="410"/>
      <c r="H207" s="410"/>
      <c r="I207" s="413" t="str">
        <f t="shared" si="5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6"/>
        <v>-</v>
      </c>
      <c r="M207" s="425"/>
      <c r="N207" s="425"/>
      <c r="O207" s="160" t="str">
        <f t="shared" si="7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8"/>
        <v>OK</v>
      </c>
      <c r="AI207" s="22">
        <f t="shared" si="9"/>
        <v>0</v>
      </c>
      <c r="AJ207" s="22">
        <f t="shared" si="10"/>
        <v>0</v>
      </c>
      <c r="AK207" s="22">
        <f t="shared" si="11"/>
        <v>0</v>
      </c>
      <c r="AL207" s="22">
        <f t="shared" si="12"/>
        <v>0</v>
      </c>
      <c r="AM207" s="22">
        <f t="shared" si="13"/>
        <v>0</v>
      </c>
      <c r="AN207" s="22">
        <f t="shared" si="14"/>
        <v>0</v>
      </c>
      <c r="AO207" s="418" t="b">
        <f t="shared" si="15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16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17"/>
        <v>0</v>
      </c>
      <c r="AW207" s="67">
        <f t="shared" si="18"/>
        <v>0</v>
      </c>
      <c r="AX207" s="397">
        <f t="shared" si="19"/>
        <v>0</v>
      </c>
      <c r="AY207" s="32"/>
      <c r="AZ207" s="32"/>
      <c r="BA207" s="423" t="str">
        <f t="shared" si="20"/>
        <v xml:space="preserve"> </v>
      </c>
    </row>
    <row r="208" spans="1:53" s="339" customFormat="1" ht="15" x14ac:dyDescent="0.2">
      <c r="A208" s="32"/>
      <c r="B208" s="32"/>
      <c r="C208" s="410">
        <f t="shared" si="23"/>
        <v>187</v>
      </c>
      <c r="D208" s="424"/>
      <c r="E208" s="424"/>
      <c r="F208" s="424"/>
      <c r="G208" s="410"/>
      <c r="H208" s="410"/>
      <c r="I208" s="413" t="str">
        <f t="shared" si="5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6"/>
        <v>-</v>
      </c>
      <c r="M208" s="425"/>
      <c r="N208" s="425"/>
      <c r="O208" s="160" t="str">
        <f t="shared" si="7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8"/>
        <v>OK</v>
      </c>
      <c r="AI208" s="22">
        <f t="shared" si="9"/>
        <v>0</v>
      </c>
      <c r="AJ208" s="22">
        <f t="shared" si="10"/>
        <v>0</v>
      </c>
      <c r="AK208" s="22">
        <f t="shared" si="11"/>
        <v>0</v>
      </c>
      <c r="AL208" s="22">
        <f t="shared" si="12"/>
        <v>0</v>
      </c>
      <c r="AM208" s="22">
        <f t="shared" si="13"/>
        <v>0</v>
      </c>
      <c r="AN208" s="22">
        <f t="shared" si="14"/>
        <v>0</v>
      </c>
      <c r="AO208" s="418" t="b">
        <f t="shared" si="15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16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17"/>
        <v>0</v>
      </c>
      <c r="AW208" s="67">
        <f t="shared" si="18"/>
        <v>0</v>
      </c>
      <c r="AX208" s="397">
        <f t="shared" si="19"/>
        <v>0</v>
      </c>
      <c r="AY208" s="32"/>
      <c r="AZ208" s="32"/>
      <c r="BA208" s="423" t="str">
        <f t="shared" si="20"/>
        <v xml:space="preserve"> </v>
      </c>
    </row>
    <row r="209" spans="1:53" s="339" customFormat="1" ht="15" x14ac:dyDescent="0.2">
      <c r="A209" s="32"/>
      <c r="B209" s="32"/>
      <c r="C209" s="410">
        <f t="shared" si="23"/>
        <v>188</v>
      </c>
      <c r="D209" s="424"/>
      <c r="E209" s="424"/>
      <c r="F209" s="424"/>
      <c r="G209" s="410"/>
      <c r="H209" s="410"/>
      <c r="I209" s="413" t="str">
        <f t="shared" ref="I209:I272" si="24">IF(K209="s",A209*B209,"-")</f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ref="L209:L272" si="25">IF(K209="s",AT209,AP209)</f>
        <v>-</v>
      </c>
      <c r="M209" s="425"/>
      <c r="N209" s="425"/>
      <c r="O209" s="160" t="str">
        <f t="shared" ref="O209:O272" si="26">IF(K209="S",IF(D209&lt;E209,E209,D209),"-")</f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ref="AH209:AH272" si="27">IF(F209&gt;(A209*12),"error","OK")</f>
        <v>OK</v>
      </c>
      <c r="AI209" s="22">
        <f t="shared" ref="AI209:AI272" si="28">IF(O209="-",0,IF(O209&gt;7.999,1,0))</f>
        <v>0</v>
      </c>
      <c r="AJ209" s="22">
        <f t="shared" ref="AJ209:AJ272" si="29">IF(O209&lt;8,IF(O209&gt;3.999,1,0),0)</f>
        <v>0</v>
      </c>
      <c r="AK209" s="22">
        <f t="shared" ref="AK209:AK272" si="30">IF(O209&lt;4,IF(O209&gt;0,1,0),0)</f>
        <v>0</v>
      </c>
      <c r="AL209" s="22">
        <f t="shared" ref="AL209:AL272" si="31">IF(K209="S",1,0)</f>
        <v>0</v>
      </c>
      <c r="AM209" s="22">
        <f t="shared" ref="AM209:AM272" si="32">IF(K209="C",1,0)</f>
        <v>0</v>
      </c>
      <c r="AN209" s="22">
        <f t="shared" ref="AN209:AN272" si="33">IF(K209="c",F209/12,0)</f>
        <v>0</v>
      </c>
      <c r="AO209" s="418" t="b">
        <f t="shared" ref="AO209:AO272" si="34">IF(K209="s",IF(A209&gt;B209,A209,B209))</f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ref="AR209:AR272" si="35">IF(K209="s",J209,"-")</f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17"/>
        <v>0</v>
      </c>
      <c r="AW209" s="67">
        <f t="shared" si="18"/>
        <v>0</v>
      </c>
      <c r="AX209" s="397">
        <f t="shared" si="19"/>
        <v>0</v>
      </c>
      <c r="AY209" s="32"/>
      <c r="AZ209" s="32"/>
      <c r="BA209" s="423" t="str">
        <f t="shared" si="20"/>
        <v xml:space="preserve"> </v>
      </c>
    </row>
    <row r="210" spans="1:53" s="339" customFormat="1" ht="15" x14ac:dyDescent="0.2">
      <c r="A210" s="32"/>
      <c r="B210" s="32"/>
      <c r="C210" s="410">
        <f t="shared" si="23"/>
        <v>189</v>
      </c>
      <c r="D210" s="424"/>
      <c r="E210" s="424"/>
      <c r="F210" s="424"/>
      <c r="G210" s="410"/>
      <c r="H210" s="410"/>
      <c r="I210" s="413" t="str">
        <f t="shared" si="24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25"/>
        <v>-</v>
      </c>
      <c r="M210" s="425"/>
      <c r="N210" s="425"/>
      <c r="O210" s="160" t="str">
        <f t="shared" si="26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27"/>
        <v>OK</v>
      </c>
      <c r="AI210" s="22">
        <f t="shared" si="28"/>
        <v>0</v>
      </c>
      <c r="AJ210" s="22">
        <f t="shared" si="29"/>
        <v>0</v>
      </c>
      <c r="AK210" s="22">
        <f t="shared" si="30"/>
        <v>0</v>
      </c>
      <c r="AL210" s="22">
        <f t="shared" si="31"/>
        <v>0</v>
      </c>
      <c r="AM210" s="22">
        <f t="shared" si="32"/>
        <v>0</v>
      </c>
      <c r="AN210" s="22">
        <f t="shared" si="33"/>
        <v>0</v>
      </c>
      <c r="AO210" s="418" t="b">
        <f t="shared" si="34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35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ref="AV210:AV273" si="36">IF(AI210=1,AT210,0)</f>
        <v>0</v>
      </c>
      <c r="AW210" s="67">
        <f t="shared" ref="AW210:AW273" si="37">IF(AJ210=1,AT210,0)</f>
        <v>0</v>
      </c>
      <c r="AX210" s="397">
        <f t="shared" ref="AX210:AX273" si="38">IF(AK210=1,AT210,0)</f>
        <v>0</v>
      </c>
      <c r="AY210" s="32"/>
      <c r="AZ210" s="32"/>
      <c r="BA210" s="423" t="str">
        <f t="shared" ref="BA210:BA273" si="39">IF(BB210="s",(AV210+AW210)/16*AX210/12," ")</f>
        <v xml:space="preserve"> </v>
      </c>
    </row>
    <row r="211" spans="1:53" s="339" customFormat="1" ht="15" x14ac:dyDescent="0.2">
      <c r="A211" s="32"/>
      <c r="B211" s="32"/>
      <c r="C211" s="410">
        <f t="shared" si="23"/>
        <v>190</v>
      </c>
      <c r="D211" s="424"/>
      <c r="E211" s="424"/>
      <c r="F211" s="424"/>
      <c r="G211" s="410"/>
      <c r="H211" s="410"/>
      <c r="I211" s="413" t="str">
        <f t="shared" si="24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25"/>
        <v>-</v>
      </c>
      <c r="M211" s="425"/>
      <c r="N211" s="425"/>
      <c r="O211" s="160" t="str">
        <f t="shared" si="26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27"/>
        <v>OK</v>
      </c>
      <c r="AI211" s="22">
        <f t="shared" si="28"/>
        <v>0</v>
      </c>
      <c r="AJ211" s="22">
        <f t="shared" si="29"/>
        <v>0</v>
      </c>
      <c r="AK211" s="22">
        <f t="shared" si="30"/>
        <v>0</v>
      </c>
      <c r="AL211" s="22">
        <f t="shared" si="31"/>
        <v>0</v>
      </c>
      <c r="AM211" s="22">
        <f t="shared" si="32"/>
        <v>0</v>
      </c>
      <c r="AN211" s="22">
        <f t="shared" si="33"/>
        <v>0</v>
      </c>
      <c r="AO211" s="418" t="b">
        <f t="shared" si="34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35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36"/>
        <v>0</v>
      </c>
      <c r="AW211" s="67">
        <f t="shared" si="37"/>
        <v>0</v>
      </c>
      <c r="AX211" s="397">
        <f t="shared" si="38"/>
        <v>0</v>
      </c>
      <c r="AY211" s="32"/>
      <c r="AZ211" s="32"/>
      <c r="BA211" s="423" t="str">
        <f t="shared" si="39"/>
        <v xml:space="preserve"> </v>
      </c>
    </row>
    <row r="212" spans="1:53" s="339" customFormat="1" ht="15" x14ac:dyDescent="0.2">
      <c r="A212" s="32"/>
      <c r="B212" s="32"/>
      <c r="C212" s="410">
        <f t="shared" si="23"/>
        <v>191</v>
      </c>
      <c r="D212" s="424"/>
      <c r="E212" s="424"/>
      <c r="F212" s="424"/>
      <c r="G212" s="410"/>
      <c r="H212" s="410"/>
      <c r="I212" s="413" t="str">
        <f t="shared" si="24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25"/>
        <v>-</v>
      </c>
      <c r="M212" s="425"/>
      <c r="N212" s="425"/>
      <c r="O212" s="160" t="str">
        <f t="shared" si="26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27"/>
        <v>OK</v>
      </c>
      <c r="AI212" s="22">
        <f t="shared" si="28"/>
        <v>0</v>
      </c>
      <c r="AJ212" s="22">
        <f t="shared" si="29"/>
        <v>0</v>
      </c>
      <c r="AK212" s="22">
        <f t="shared" si="30"/>
        <v>0</v>
      </c>
      <c r="AL212" s="22">
        <f t="shared" si="31"/>
        <v>0</v>
      </c>
      <c r="AM212" s="22">
        <f t="shared" si="32"/>
        <v>0</v>
      </c>
      <c r="AN212" s="22">
        <f t="shared" si="33"/>
        <v>0</v>
      </c>
      <c r="AO212" s="418" t="b">
        <f t="shared" si="34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35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36"/>
        <v>0</v>
      </c>
      <c r="AW212" s="67">
        <f t="shared" si="37"/>
        <v>0</v>
      </c>
      <c r="AX212" s="397">
        <f t="shared" si="38"/>
        <v>0</v>
      </c>
      <c r="AY212" s="32"/>
      <c r="AZ212" s="32"/>
      <c r="BA212" s="423" t="str">
        <f t="shared" si="39"/>
        <v xml:space="preserve"> </v>
      </c>
    </row>
    <row r="213" spans="1:53" s="339" customFormat="1" ht="15" x14ac:dyDescent="0.2">
      <c r="A213" s="32"/>
      <c r="B213" s="32"/>
      <c r="C213" s="410">
        <f t="shared" si="23"/>
        <v>192</v>
      </c>
      <c r="D213" s="424"/>
      <c r="E213" s="424"/>
      <c r="F213" s="424"/>
      <c r="G213" s="410"/>
      <c r="H213" s="410"/>
      <c r="I213" s="413" t="str">
        <f t="shared" si="24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25"/>
        <v>-</v>
      </c>
      <c r="M213" s="425"/>
      <c r="N213" s="425"/>
      <c r="O213" s="160" t="str">
        <f t="shared" si="26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27"/>
        <v>OK</v>
      </c>
      <c r="AI213" s="22">
        <f t="shared" si="28"/>
        <v>0</v>
      </c>
      <c r="AJ213" s="22">
        <f t="shared" si="29"/>
        <v>0</v>
      </c>
      <c r="AK213" s="22">
        <f t="shared" si="30"/>
        <v>0</v>
      </c>
      <c r="AL213" s="22">
        <f t="shared" si="31"/>
        <v>0</v>
      </c>
      <c r="AM213" s="22">
        <f t="shared" si="32"/>
        <v>0</v>
      </c>
      <c r="AN213" s="22">
        <f t="shared" si="33"/>
        <v>0</v>
      </c>
      <c r="AO213" s="418" t="b">
        <f t="shared" si="34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35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36"/>
        <v>0</v>
      </c>
      <c r="AW213" s="67">
        <f t="shared" si="37"/>
        <v>0</v>
      </c>
      <c r="AX213" s="397">
        <f t="shared" si="38"/>
        <v>0</v>
      </c>
      <c r="AY213" s="32"/>
      <c r="AZ213" s="32"/>
      <c r="BA213" s="423" t="str">
        <f t="shared" si="39"/>
        <v xml:space="preserve"> </v>
      </c>
    </row>
    <row r="214" spans="1:53" s="339" customFormat="1" ht="15" x14ac:dyDescent="0.2">
      <c r="A214" s="32"/>
      <c r="B214" s="32"/>
      <c r="C214" s="410">
        <f t="shared" si="23"/>
        <v>193</v>
      </c>
      <c r="D214" s="424"/>
      <c r="E214" s="424"/>
      <c r="F214" s="424"/>
      <c r="G214" s="410"/>
      <c r="H214" s="410"/>
      <c r="I214" s="413" t="str">
        <f t="shared" si="24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25"/>
        <v>-</v>
      </c>
      <c r="M214" s="425"/>
      <c r="N214" s="425"/>
      <c r="O214" s="160" t="str">
        <f t="shared" si="26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27"/>
        <v>OK</v>
      </c>
      <c r="AI214" s="22">
        <f t="shared" si="28"/>
        <v>0</v>
      </c>
      <c r="AJ214" s="22">
        <f t="shared" si="29"/>
        <v>0</v>
      </c>
      <c r="AK214" s="22">
        <f t="shared" si="30"/>
        <v>0</v>
      </c>
      <c r="AL214" s="22">
        <f t="shared" si="31"/>
        <v>0</v>
      </c>
      <c r="AM214" s="22">
        <f t="shared" si="32"/>
        <v>0</v>
      </c>
      <c r="AN214" s="22">
        <f t="shared" si="33"/>
        <v>0</v>
      </c>
      <c r="AO214" s="418" t="b">
        <f t="shared" si="34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35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36"/>
        <v>0</v>
      </c>
      <c r="AW214" s="67">
        <f t="shared" si="37"/>
        <v>0</v>
      </c>
      <c r="AX214" s="397">
        <f t="shared" si="38"/>
        <v>0</v>
      </c>
      <c r="AY214" s="32"/>
      <c r="AZ214" s="32"/>
      <c r="BA214" s="423" t="str">
        <f t="shared" si="39"/>
        <v xml:space="preserve"> </v>
      </c>
    </row>
    <row r="215" spans="1:53" s="339" customFormat="1" ht="15" x14ac:dyDescent="0.2">
      <c r="A215" s="32"/>
      <c r="B215" s="32"/>
      <c r="C215" s="410">
        <f t="shared" si="23"/>
        <v>194</v>
      </c>
      <c r="D215" s="424"/>
      <c r="E215" s="424"/>
      <c r="F215" s="424"/>
      <c r="G215" s="410"/>
      <c r="H215" s="410"/>
      <c r="I215" s="413" t="str">
        <f t="shared" si="24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25"/>
        <v>-</v>
      </c>
      <c r="M215" s="425"/>
      <c r="N215" s="425"/>
      <c r="O215" s="160" t="str">
        <f t="shared" si="26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27"/>
        <v>OK</v>
      </c>
      <c r="AI215" s="22">
        <f t="shared" si="28"/>
        <v>0</v>
      </c>
      <c r="AJ215" s="22">
        <f t="shared" si="29"/>
        <v>0</v>
      </c>
      <c r="AK215" s="22">
        <f t="shared" si="30"/>
        <v>0</v>
      </c>
      <c r="AL215" s="22">
        <f t="shared" si="31"/>
        <v>0</v>
      </c>
      <c r="AM215" s="22">
        <f t="shared" si="32"/>
        <v>0</v>
      </c>
      <c r="AN215" s="22">
        <f t="shared" si="33"/>
        <v>0</v>
      </c>
      <c r="AO215" s="418" t="b">
        <f t="shared" si="34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35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36"/>
        <v>0</v>
      </c>
      <c r="AW215" s="67">
        <f t="shared" si="37"/>
        <v>0</v>
      </c>
      <c r="AX215" s="397">
        <f t="shared" si="38"/>
        <v>0</v>
      </c>
      <c r="AY215" s="32"/>
      <c r="AZ215" s="32"/>
      <c r="BA215" s="423" t="str">
        <f t="shared" si="39"/>
        <v xml:space="preserve"> </v>
      </c>
    </row>
    <row r="216" spans="1:53" s="339" customFormat="1" ht="15" x14ac:dyDescent="0.2">
      <c r="A216" s="32"/>
      <c r="B216" s="32"/>
      <c r="C216" s="410">
        <f t="shared" ref="C216:C279" si="40">C215+1</f>
        <v>195</v>
      </c>
      <c r="D216" s="424"/>
      <c r="E216" s="424"/>
      <c r="F216" s="424"/>
      <c r="G216" s="410"/>
      <c r="H216" s="410"/>
      <c r="I216" s="413" t="str">
        <f t="shared" si="24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25"/>
        <v>-</v>
      </c>
      <c r="M216" s="425"/>
      <c r="N216" s="425"/>
      <c r="O216" s="160" t="str">
        <f t="shared" si="26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27"/>
        <v>OK</v>
      </c>
      <c r="AI216" s="22">
        <f t="shared" si="28"/>
        <v>0</v>
      </c>
      <c r="AJ216" s="22">
        <f t="shared" si="29"/>
        <v>0</v>
      </c>
      <c r="AK216" s="22">
        <f t="shared" si="30"/>
        <v>0</v>
      </c>
      <c r="AL216" s="22">
        <f t="shared" si="31"/>
        <v>0</v>
      </c>
      <c r="AM216" s="22">
        <f t="shared" si="32"/>
        <v>0</v>
      </c>
      <c r="AN216" s="22">
        <f t="shared" si="33"/>
        <v>0</v>
      </c>
      <c r="AO216" s="418" t="b">
        <f t="shared" si="34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35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36"/>
        <v>0</v>
      </c>
      <c r="AW216" s="67">
        <f t="shared" si="37"/>
        <v>0</v>
      </c>
      <c r="AX216" s="397">
        <f t="shared" si="38"/>
        <v>0</v>
      </c>
      <c r="AY216" s="32"/>
      <c r="AZ216" s="32"/>
      <c r="BA216" s="423" t="str">
        <f t="shared" si="39"/>
        <v xml:space="preserve"> </v>
      </c>
    </row>
    <row r="217" spans="1:53" s="339" customFormat="1" ht="15" x14ac:dyDescent="0.2">
      <c r="A217" s="32"/>
      <c r="B217" s="32"/>
      <c r="C217" s="410">
        <f t="shared" si="40"/>
        <v>196</v>
      </c>
      <c r="D217" s="424"/>
      <c r="E217" s="424"/>
      <c r="F217" s="424"/>
      <c r="G217" s="410"/>
      <c r="H217" s="410"/>
      <c r="I217" s="413" t="str">
        <f t="shared" si="24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25"/>
        <v>-</v>
      </c>
      <c r="M217" s="425"/>
      <c r="N217" s="425"/>
      <c r="O217" s="160" t="str">
        <f t="shared" si="26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27"/>
        <v>OK</v>
      </c>
      <c r="AI217" s="22">
        <f t="shared" si="28"/>
        <v>0</v>
      </c>
      <c r="AJ217" s="22">
        <f t="shared" si="29"/>
        <v>0</v>
      </c>
      <c r="AK217" s="22">
        <f t="shared" si="30"/>
        <v>0</v>
      </c>
      <c r="AL217" s="22">
        <f t="shared" si="31"/>
        <v>0</v>
      </c>
      <c r="AM217" s="22">
        <f t="shared" si="32"/>
        <v>0</v>
      </c>
      <c r="AN217" s="22">
        <f t="shared" si="33"/>
        <v>0</v>
      </c>
      <c r="AO217" s="418" t="b">
        <f t="shared" si="34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35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36"/>
        <v>0</v>
      </c>
      <c r="AW217" s="67">
        <f t="shared" si="37"/>
        <v>0</v>
      </c>
      <c r="AX217" s="397">
        <f t="shared" si="38"/>
        <v>0</v>
      </c>
      <c r="AY217" s="32"/>
      <c r="AZ217" s="32"/>
      <c r="BA217" s="423" t="str">
        <f t="shared" si="39"/>
        <v xml:space="preserve"> </v>
      </c>
    </row>
    <row r="218" spans="1:53" s="339" customFormat="1" ht="15" x14ac:dyDescent="0.2">
      <c r="A218" s="32"/>
      <c r="B218" s="32"/>
      <c r="C218" s="410">
        <f t="shared" si="40"/>
        <v>197</v>
      </c>
      <c r="D218" s="424"/>
      <c r="E218" s="424"/>
      <c r="F218" s="424"/>
      <c r="G218" s="410"/>
      <c r="H218" s="410"/>
      <c r="I218" s="413" t="str">
        <f t="shared" si="24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25"/>
        <v>-</v>
      </c>
      <c r="M218" s="425"/>
      <c r="N218" s="425"/>
      <c r="O218" s="160" t="str">
        <f t="shared" si="26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27"/>
        <v>OK</v>
      </c>
      <c r="AI218" s="22">
        <f t="shared" si="28"/>
        <v>0</v>
      </c>
      <c r="AJ218" s="22">
        <f t="shared" si="29"/>
        <v>0</v>
      </c>
      <c r="AK218" s="22">
        <f t="shared" si="30"/>
        <v>0</v>
      </c>
      <c r="AL218" s="22">
        <f t="shared" si="31"/>
        <v>0</v>
      </c>
      <c r="AM218" s="22">
        <f t="shared" si="32"/>
        <v>0</v>
      </c>
      <c r="AN218" s="22">
        <f t="shared" si="33"/>
        <v>0</v>
      </c>
      <c r="AO218" s="418" t="b">
        <f t="shared" si="34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35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36"/>
        <v>0</v>
      </c>
      <c r="AW218" s="67">
        <f t="shared" si="37"/>
        <v>0</v>
      </c>
      <c r="AX218" s="397">
        <f t="shared" si="38"/>
        <v>0</v>
      </c>
      <c r="AY218" s="32"/>
      <c r="AZ218" s="32"/>
      <c r="BA218" s="423" t="str">
        <f t="shared" si="39"/>
        <v xml:space="preserve"> </v>
      </c>
    </row>
    <row r="219" spans="1:53" s="339" customFormat="1" ht="15" x14ac:dyDescent="0.2">
      <c r="A219" s="32"/>
      <c r="B219" s="32"/>
      <c r="C219" s="410">
        <f t="shared" si="40"/>
        <v>198</v>
      </c>
      <c r="D219" s="424"/>
      <c r="E219" s="424"/>
      <c r="F219" s="424"/>
      <c r="G219" s="410"/>
      <c r="H219" s="410"/>
      <c r="I219" s="413" t="str">
        <f t="shared" si="24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25"/>
        <v>-</v>
      </c>
      <c r="M219" s="425"/>
      <c r="N219" s="425"/>
      <c r="O219" s="160" t="str">
        <f t="shared" si="26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27"/>
        <v>OK</v>
      </c>
      <c r="AI219" s="22">
        <f t="shared" si="28"/>
        <v>0</v>
      </c>
      <c r="AJ219" s="22">
        <f t="shared" si="29"/>
        <v>0</v>
      </c>
      <c r="AK219" s="22">
        <f t="shared" si="30"/>
        <v>0</v>
      </c>
      <c r="AL219" s="22">
        <f t="shared" si="31"/>
        <v>0</v>
      </c>
      <c r="AM219" s="22">
        <f t="shared" si="32"/>
        <v>0</v>
      </c>
      <c r="AN219" s="22">
        <f t="shared" si="33"/>
        <v>0</v>
      </c>
      <c r="AO219" s="418" t="b">
        <f t="shared" si="34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35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36"/>
        <v>0</v>
      </c>
      <c r="AW219" s="67">
        <f t="shared" si="37"/>
        <v>0</v>
      </c>
      <c r="AX219" s="397">
        <f t="shared" si="38"/>
        <v>0</v>
      </c>
      <c r="AY219" s="32"/>
      <c r="AZ219" s="32"/>
      <c r="BA219" s="423" t="str">
        <f t="shared" si="39"/>
        <v xml:space="preserve"> </v>
      </c>
    </row>
    <row r="220" spans="1:53" s="339" customFormat="1" ht="15" x14ac:dyDescent="0.2">
      <c r="A220" s="32"/>
      <c r="B220" s="32"/>
      <c r="C220" s="410">
        <f t="shared" si="40"/>
        <v>199</v>
      </c>
      <c r="D220" s="424"/>
      <c r="E220" s="424"/>
      <c r="F220" s="424"/>
      <c r="G220" s="410"/>
      <c r="H220" s="410"/>
      <c r="I220" s="413" t="str">
        <f t="shared" si="24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25"/>
        <v>-</v>
      </c>
      <c r="M220" s="425"/>
      <c r="N220" s="425"/>
      <c r="O220" s="160" t="str">
        <f t="shared" si="26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27"/>
        <v>OK</v>
      </c>
      <c r="AI220" s="22">
        <f t="shared" si="28"/>
        <v>0</v>
      </c>
      <c r="AJ220" s="22">
        <f t="shared" si="29"/>
        <v>0</v>
      </c>
      <c r="AK220" s="22">
        <f t="shared" si="30"/>
        <v>0</v>
      </c>
      <c r="AL220" s="22">
        <f t="shared" si="31"/>
        <v>0</v>
      </c>
      <c r="AM220" s="22">
        <f t="shared" si="32"/>
        <v>0</v>
      </c>
      <c r="AN220" s="22">
        <f t="shared" si="33"/>
        <v>0</v>
      </c>
      <c r="AO220" s="418" t="b">
        <f t="shared" si="34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35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36"/>
        <v>0</v>
      </c>
      <c r="AW220" s="67">
        <f t="shared" si="37"/>
        <v>0</v>
      </c>
      <c r="AX220" s="397">
        <f t="shared" si="38"/>
        <v>0</v>
      </c>
      <c r="AY220" s="32"/>
      <c r="AZ220" s="32"/>
      <c r="BA220" s="423" t="str">
        <f t="shared" si="39"/>
        <v xml:space="preserve"> </v>
      </c>
    </row>
    <row r="221" spans="1:53" s="339" customFormat="1" ht="15" x14ac:dyDescent="0.2">
      <c r="A221" s="32"/>
      <c r="B221" s="32"/>
      <c r="C221" s="410">
        <f t="shared" si="40"/>
        <v>200</v>
      </c>
      <c r="D221" s="424"/>
      <c r="E221" s="424"/>
      <c r="F221" s="424"/>
      <c r="G221" s="410"/>
      <c r="H221" s="410"/>
      <c r="I221" s="413" t="str">
        <f t="shared" si="24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25"/>
        <v>-</v>
      </c>
      <c r="M221" s="425"/>
      <c r="N221" s="425"/>
      <c r="O221" s="160" t="str">
        <f t="shared" si="26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27"/>
        <v>OK</v>
      </c>
      <c r="AI221" s="22">
        <f t="shared" si="28"/>
        <v>0</v>
      </c>
      <c r="AJ221" s="22">
        <f t="shared" si="29"/>
        <v>0</v>
      </c>
      <c r="AK221" s="22">
        <f t="shared" si="30"/>
        <v>0</v>
      </c>
      <c r="AL221" s="22">
        <f t="shared" si="31"/>
        <v>0</v>
      </c>
      <c r="AM221" s="22">
        <f t="shared" si="32"/>
        <v>0</v>
      </c>
      <c r="AN221" s="22">
        <f t="shared" si="33"/>
        <v>0</v>
      </c>
      <c r="AO221" s="418" t="b">
        <f t="shared" si="34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35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36"/>
        <v>0</v>
      </c>
      <c r="AW221" s="67">
        <f t="shared" si="37"/>
        <v>0</v>
      </c>
      <c r="AX221" s="397">
        <f t="shared" si="38"/>
        <v>0</v>
      </c>
      <c r="AY221" s="32"/>
      <c r="AZ221" s="32"/>
      <c r="BA221" s="423" t="str">
        <f t="shared" si="39"/>
        <v xml:space="preserve"> </v>
      </c>
    </row>
    <row r="222" spans="1:53" s="339" customFormat="1" ht="15" x14ac:dyDescent="0.2">
      <c r="A222" s="32"/>
      <c r="B222" s="32"/>
      <c r="C222" s="410">
        <f t="shared" si="40"/>
        <v>201</v>
      </c>
      <c r="D222" s="424"/>
      <c r="E222" s="424"/>
      <c r="F222" s="424"/>
      <c r="G222" s="410"/>
      <c r="H222" s="410"/>
      <c r="I222" s="413" t="str">
        <f t="shared" si="24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25"/>
        <v>-</v>
      </c>
      <c r="M222" s="425"/>
      <c r="N222" s="425"/>
      <c r="O222" s="160" t="str">
        <f t="shared" si="26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27"/>
        <v>OK</v>
      </c>
      <c r="AI222" s="22">
        <f t="shared" si="28"/>
        <v>0</v>
      </c>
      <c r="AJ222" s="22">
        <f t="shared" si="29"/>
        <v>0</v>
      </c>
      <c r="AK222" s="22">
        <f t="shared" si="30"/>
        <v>0</v>
      </c>
      <c r="AL222" s="22">
        <f t="shared" si="31"/>
        <v>0</v>
      </c>
      <c r="AM222" s="22">
        <f t="shared" si="32"/>
        <v>0</v>
      </c>
      <c r="AN222" s="22">
        <f t="shared" si="33"/>
        <v>0</v>
      </c>
      <c r="AO222" s="418" t="b">
        <f t="shared" si="34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35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36"/>
        <v>0</v>
      </c>
      <c r="AW222" s="67">
        <f t="shared" si="37"/>
        <v>0</v>
      </c>
      <c r="AX222" s="397">
        <f t="shared" si="38"/>
        <v>0</v>
      </c>
      <c r="AY222" s="32"/>
      <c r="AZ222" s="32"/>
      <c r="BA222" s="423" t="str">
        <f t="shared" si="39"/>
        <v xml:space="preserve"> </v>
      </c>
    </row>
    <row r="223" spans="1:53" s="339" customFormat="1" ht="15" x14ac:dyDescent="0.2">
      <c r="A223" s="32"/>
      <c r="B223" s="32"/>
      <c r="C223" s="410">
        <f t="shared" si="40"/>
        <v>202</v>
      </c>
      <c r="D223" s="424"/>
      <c r="E223" s="424"/>
      <c r="F223" s="424"/>
      <c r="G223" s="410"/>
      <c r="H223" s="410"/>
      <c r="I223" s="413" t="str">
        <f t="shared" si="24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25"/>
        <v>-</v>
      </c>
      <c r="M223" s="425"/>
      <c r="N223" s="425"/>
      <c r="O223" s="160" t="str">
        <f t="shared" si="26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27"/>
        <v>OK</v>
      </c>
      <c r="AI223" s="22">
        <f t="shared" si="28"/>
        <v>0</v>
      </c>
      <c r="AJ223" s="22">
        <f t="shared" si="29"/>
        <v>0</v>
      </c>
      <c r="AK223" s="22">
        <f t="shared" si="30"/>
        <v>0</v>
      </c>
      <c r="AL223" s="22">
        <f t="shared" si="31"/>
        <v>0</v>
      </c>
      <c r="AM223" s="22">
        <f t="shared" si="32"/>
        <v>0</v>
      </c>
      <c r="AN223" s="22">
        <f t="shared" si="33"/>
        <v>0</v>
      </c>
      <c r="AO223" s="418" t="b">
        <f t="shared" si="34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35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36"/>
        <v>0</v>
      </c>
      <c r="AW223" s="67">
        <f t="shared" si="37"/>
        <v>0</v>
      </c>
      <c r="AX223" s="397">
        <f t="shared" si="38"/>
        <v>0</v>
      </c>
      <c r="AY223" s="32"/>
      <c r="AZ223" s="32"/>
      <c r="BA223" s="423" t="str">
        <f t="shared" si="39"/>
        <v xml:space="preserve"> </v>
      </c>
    </row>
    <row r="224" spans="1:53" s="339" customFormat="1" ht="15" x14ac:dyDescent="0.2">
      <c r="A224" s="32"/>
      <c r="B224" s="32"/>
      <c r="C224" s="410">
        <f t="shared" si="40"/>
        <v>203</v>
      </c>
      <c r="D224" s="424"/>
      <c r="E224" s="424"/>
      <c r="F224" s="424"/>
      <c r="G224" s="410"/>
      <c r="H224" s="410"/>
      <c r="I224" s="413" t="str">
        <f t="shared" si="24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25"/>
        <v>-</v>
      </c>
      <c r="M224" s="425"/>
      <c r="N224" s="425"/>
      <c r="O224" s="160" t="str">
        <f t="shared" si="26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27"/>
        <v>OK</v>
      </c>
      <c r="AI224" s="22">
        <f t="shared" si="28"/>
        <v>0</v>
      </c>
      <c r="AJ224" s="22">
        <f t="shared" si="29"/>
        <v>0</v>
      </c>
      <c r="AK224" s="22">
        <f t="shared" si="30"/>
        <v>0</v>
      </c>
      <c r="AL224" s="22">
        <f t="shared" si="31"/>
        <v>0</v>
      </c>
      <c r="AM224" s="22">
        <f t="shared" si="32"/>
        <v>0</v>
      </c>
      <c r="AN224" s="22">
        <f t="shared" si="33"/>
        <v>0</v>
      </c>
      <c r="AO224" s="418" t="b">
        <f t="shared" si="34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35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36"/>
        <v>0</v>
      </c>
      <c r="AW224" s="67">
        <f t="shared" si="37"/>
        <v>0</v>
      </c>
      <c r="AX224" s="397">
        <f t="shared" si="38"/>
        <v>0</v>
      </c>
      <c r="AY224" s="32"/>
      <c r="AZ224" s="32"/>
      <c r="BA224" s="423" t="str">
        <f t="shared" si="39"/>
        <v xml:space="preserve"> </v>
      </c>
    </row>
    <row r="225" spans="1:53" s="339" customFormat="1" ht="15" x14ac:dyDescent="0.2">
      <c r="A225" s="32"/>
      <c r="B225" s="32"/>
      <c r="C225" s="410">
        <f t="shared" si="40"/>
        <v>204</v>
      </c>
      <c r="D225" s="424"/>
      <c r="E225" s="424"/>
      <c r="F225" s="424"/>
      <c r="G225" s="410"/>
      <c r="H225" s="410"/>
      <c r="I225" s="413" t="str">
        <f t="shared" si="24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25"/>
        <v>-</v>
      </c>
      <c r="M225" s="425"/>
      <c r="N225" s="425"/>
      <c r="O225" s="160" t="str">
        <f t="shared" si="26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27"/>
        <v>OK</v>
      </c>
      <c r="AI225" s="22">
        <f t="shared" si="28"/>
        <v>0</v>
      </c>
      <c r="AJ225" s="22">
        <f t="shared" si="29"/>
        <v>0</v>
      </c>
      <c r="AK225" s="22">
        <f t="shared" si="30"/>
        <v>0</v>
      </c>
      <c r="AL225" s="22">
        <f t="shared" si="31"/>
        <v>0</v>
      </c>
      <c r="AM225" s="22">
        <f t="shared" si="32"/>
        <v>0</v>
      </c>
      <c r="AN225" s="22">
        <f t="shared" si="33"/>
        <v>0</v>
      </c>
      <c r="AO225" s="418" t="b">
        <f t="shared" si="34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35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36"/>
        <v>0</v>
      </c>
      <c r="AW225" s="67">
        <f t="shared" si="37"/>
        <v>0</v>
      </c>
      <c r="AX225" s="397">
        <f t="shared" si="38"/>
        <v>0</v>
      </c>
      <c r="AY225" s="32"/>
      <c r="AZ225" s="32"/>
      <c r="BA225" s="423" t="str">
        <f t="shared" si="39"/>
        <v xml:space="preserve"> </v>
      </c>
    </row>
    <row r="226" spans="1:53" s="339" customFormat="1" ht="15" x14ac:dyDescent="0.2">
      <c r="A226" s="32"/>
      <c r="B226" s="32"/>
      <c r="C226" s="410">
        <f t="shared" si="40"/>
        <v>205</v>
      </c>
      <c r="D226" s="424"/>
      <c r="E226" s="424"/>
      <c r="F226" s="424"/>
      <c r="G226" s="410"/>
      <c r="H226" s="410"/>
      <c r="I226" s="413" t="str">
        <f t="shared" si="24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25"/>
        <v>-</v>
      </c>
      <c r="M226" s="425"/>
      <c r="N226" s="425"/>
      <c r="O226" s="160" t="str">
        <f t="shared" si="26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27"/>
        <v>OK</v>
      </c>
      <c r="AI226" s="22">
        <f t="shared" si="28"/>
        <v>0</v>
      </c>
      <c r="AJ226" s="22">
        <f t="shared" si="29"/>
        <v>0</v>
      </c>
      <c r="AK226" s="22">
        <f t="shared" si="30"/>
        <v>0</v>
      </c>
      <c r="AL226" s="22">
        <f t="shared" si="31"/>
        <v>0</v>
      </c>
      <c r="AM226" s="22">
        <f t="shared" si="32"/>
        <v>0</v>
      </c>
      <c r="AN226" s="22">
        <f t="shared" si="33"/>
        <v>0</v>
      </c>
      <c r="AO226" s="418" t="b">
        <f t="shared" si="34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35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36"/>
        <v>0</v>
      </c>
      <c r="AW226" s="67">
        <f t="shared" si="37"/>
        <v>0</v>
      </c>
      <c r="AX226" s="397">
        <f t="shared" si="38"/>
        <v>0</v>
      </c>
      <c r="AY226" s="32"/>
      <c r="AZ226" s="32"/>
      <c r="BA226" s="423" t="str">
        <f t="shared" si="39"/>
        <v xml:space="preserve"> </v>
      </c>
    </row>
    <row r="227" spans="1:53" s="339" customFormat="1" ht="15" x14ac:dyDescent="0.2">
      <c r="A227" s="32"/>
      <c r="B227" s="32"/>
      <c r="C227" s="410">
        <f t="shared" si="40"/>
        <v>206</v>
      </c>
      <c r="D227" s="424"/>
      <c r="E227" s="424"/>
      <c r="F227" s="424"/>
      <c r="G227" s="410"/>
      <c r="H227" s="410"/>
      <c r="I227" s="413" t="str">
        <f t="shared" si="24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25"/>
        <v>-</v>
      </c>
      <c r="M227" s="425"/>
      <c r="N227" s="425"/>
      <c r="O227" s="160" t="str">
        <f t="shared" si="26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27"/>
        <v>OK</v>
      </c>
      <c r="AI227" s="22">
        <f t="shared" si="28"/>
        <v>0</v>
      </c>
      <c r="AJ227" s="22">
        <f t="shared" si="29"/>
        <v>0</v>
      </c>
      <c r="AK227" s="22">
        <f t="shared" si="30"/>
        <v>0</v>
      </c>
      <c r="AL227" s="22">
        <f t="shared" si="31"/>
        <v>0</v>
      </c>
      <c r="AM227" s="22">
        <f t="shared" si="32"/>
        <v>0</v>
      </c>
      <c r="AN227" s="22">
        <f t="shared" si="33"/>
        <v>0</v>
      </c>
      <c r="AO227" s="418" t="b">
        <f t="shared" si="34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35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36"/>
        <v>0</v>
      </c>
      <c r="AW227" s="67">
        <f t="shared" si="37"/>
        <v>0</v>
      </c>
      <c r="AX227" s="397">
        <f t="shared" si="38"/>
        <v>0</v>
      </c>
      <c r="AY227" s="32"/>
      <c r="AZ227" s="32"/>
      <c r="BA227" s="423" t="str">
        <f t="shared" si="39"/>
        <v xml:space="preserve"> </v>
      </c>
    </row>
    <row r="228" spans="1:53" s="339" customFormat="1" ht="15" x14ac:dyDescent="0.2">
      <c r="A228" s="32"/>
      <c r="B228" s="32"/>
      <c r="C228" s="410">
        <f t="shared" si="40"/>
        <v>207</v>
      </c>
      <c r="D228" s="424"/>
      <c r="E228" s="424"/>
      <c r="F228" s="424"/>
      <c r="G228" s="410"/>
      <c r="H228" s="410"/>
      <c r="I228" s="413" t="str">
        <f t="shared" si="24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25"/>
        <v>-</v>
      </c>
      <c r="M228" s="425"/>
      <c r="N228" s="425"/>
      <c r="O228" s="160" t="str">
        <f t="shared" si="26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27"/>
        <v>OK</v>
      </c>
      <c r="AI228" s="22">
        <f t="shared" si="28"/>
        <v>0</v>
      </c>
      <c r="AJ228" s="22">
        <f t="shared" si="29"/>
        <v>0</v>
      </c>
      <c r="AK228" s="22">
        <f t="shared" si="30"/>
        <v>0</v>
      </c>
      <c r="AL228" s="22">
        <f t="shared" si="31"/>
        <v>0</v>
      </c>
      <c r="AM228" s="22">
        <f t="shared" si="32"/>
        <v>0</v>
      </c>
      <c r="AN228" s="22">
        <f t="shared" si="33"/>
        <v>0</v>
      </c>
      <c r="AO228" s="418" t="b">
        <f t="shared" si="34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35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36"/>
        <v>0</v>
      </c>
      <c r="AW228" s="67">
        <f t="shared" si="37"/>
        <v>0</v>
      </c>
      <c r="AX228" s="397">
        <f t="shared" si="38"/>
        <v>0</v>
      </c>
      <c r="AY228" s="32"/>
      <c r="AZ228" s="32"/>
      <c r="BA228" s="423" t="str">
        <f t="shared" si="39"/>
        <v xml:space="preserve"> </v>
      </c>
    </row>
    <row r="229" spans="1:53" s="339" customFormat="1" ht="15" x14ac:dyDescent="0.2">
      <c r="A229" s="32"/>
      <c r="B229" s="32"/>
      <c r="C229" s="410">
        <f t="shared" si="40"/>
        <v>208</v>
      </c>
      <c r="D229" s="424"/>
      <c r="E229" s="424"/>
      <c r="F229" s="424"/>
      <c r="G229" s="410"/>
      <c r="H229" s="410"/>
      <c r="I229" s="413" t="str">
        <f t="shared" si="24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25"/>
        <v>-</v>
      </c>
      <c r="M229" s="425"/>
      <c r="N229" s="425"/>
      <c r="O229" s="160" t="str">
        <f t="shared" si="26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27"/>
        <v>OK</v>
      </c>
      <c r="AI229" s="22">
        <f t="shared" si="28"/>
        <v>0</v>
      </c>
      <c r="AJ229" s="22">
        <f t="shared" si="29"/>
        <v>0</v>
      </c>
      <c r="AK229" s="22">
        <f t="shared" si="30"/>
        <v>0</v>
      </c>
      <c r="AL229" s="22">
        <f t="shared" si="31"/>
        <v>0</v>
      </c>
      <c r="AM229" s="22">
        <f t="shared" si="32"/>
        <v>0</v>
      </c>
      <c r="AN229" s="22">
        <f t="shared" si="33"/>
        <v>0</v>
      </c>
      <c r="AO229" s="418" t="b">
        <f t="shared" si="34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35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36"/>
        <v>0</v>
      </c>
      <c r="AW229" s="67">
        <f t="shared" si="37"/>
        <v>0</v>
      </c>
      <c r="AX229" s="397">
        <f t="shared" si="38"/>
        <v>0</v>
      </c>
      <c r="AY229" s="32"/>
      <c r="AZ229" s="32"/>
      <c r="BA229" s="423" t="str">
        <f t="shared" si="39"/>
        <v xml:space="preserve"> </v>
      </c>
    </row>
    <row r="230" spans="1:53" s="339" customFormat="1" ht="15" x14ac:dyDescent="0.2">
      <c r="A230" s="32"/>
      <c r="B230" s="32"/>
      <c r="C230" s="410">
        <f t="shared" si="40"/>
        <v>209</v>
      </c>
      <c r="D230" s="424"/>
      <c r="E230" s="424"/>
      <c r="F230" s="424"/>
      <c r="G230" s="410"/>
      <c r="H230" s="410"/>
      <c r="I230" s="413" t="str">
        <f t="shared" si="24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25"/>
        <v>-</v>
      </c>
      <c r="M230" s="425"/>
      <c r="N230" s="425"/>
      <c r="O230" s="160" t="str">
        <f t="shared" si="26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27"/>
        <v>OK</v>
      </c>
      <c r="AI230" s="22">
        <f t="shared" si="28"/>
        <v>0</v>
      </c>
      <c r="AJ230" s="22">
        <f t="shared" si="29"/>
        <v>0</v>
      </c>
      <c r="AK230" s="22">
        <f t="shared" si="30"/>
        <v>0</v>
      </c>
      <c r="AL230" s="22">
        <f t="shared" si="31"/>
        <v>0</v>
      </c>
      <c r="AM230" s="22">
        <f t="shared" si="32"/>
        <v>0</v>
      </c>
      <c r="AN230" s="22">
        <f t="shared" si="33"/>
        <v>0</v>
      </c>
      <c r="AO230" s="418" t="b">
        <f t="shared" si="34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35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36"/>
        <v>0</v>
      </c>
      <c r="AW230" s="67">
        <f t="shared" si="37"/>
        <v>0</v>
      </c>
      <c r="AX230" s="397">
        <f t="shared" si="38"/>
        <v>0</v>
      </c>
      <c r="AY230" s="32"/>
      <c r="AZ230" s="32"/>
      <c r="BA230" s="423" t="str">
        <f t="shared" si="39"/>
        <v xml:space="preserve"> </v>
      </c>
    </row>
    <row r="231" spans="1:53" s="339" customFormat="1" ht="15" x14ac:dyDescent="0.2">
      <c r="A231" s="32"/>
      <c r="B231" s="32"/>
      <c r="C231" s="410">
        <f t="shared" si="40"/>
        <v>210</v>
      </c>
      <c r="D231" s="424"/>
      <c r="E231" s="424"/>
      <c r="F231" s="424"/>
      <c r="G231" s="410"/>
      <c r="H231" s="410"/>
      <c r="I231" s="413" t="str">
        <f t="shared" si="24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25"/>
        <v>-</v>
      </c>
      <c r="M231" s="425"/>
      <c r="N231" s="425"/>
      <c r="O231" s="160" t="str">
        <f t="shared" si="26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27"/>
        <v>OK</v>
      </c>
      <c r="AI231" s="22">
        <f t="shared" si="28"/>
        <v>0</v>
      </c>
      <c r="AJ231" s="22">
        <f t="shared" si="29"/>
        <v>0</v>
      </c>
      <c r="AK231" s="22">
        <f t="shared" si="30"/>
        <v>0</v>
      </c>
      <c r="AL231" s="22">
        <f t="shared" si="31"/>
        <v>0</v>
      </c>
      <c r="AM231" s="22">
        <f t="shared" si="32"/>
        <v>0</v>
      </c>
      <c r="AN231" s="22">
        <f t="shared" si="33"/>
        <v>0</v>
      </c>
      <c r="AO231" s="418" t="b">
        <f t="shared" si="34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35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36"/>
        <v>0</v>
      </c>
      <c r="AW231" s="67">
        <f t="shared" si="37"/>
        <v>0</v>
      </c>
      <c r="AX231" s="397">
        <f t="shared" si="38"/>
        <v>0</v>
      </c>
      <c r="AY231" s="32"/>
      <c r="AZ231" s="32"/>
      <c r="BA231" s="423" t="str">
        <f t="shared" si="39"/>
        <v xml:space="preserve"> </v>
      </c>
    </row>
    <row r="232" spans="1:53" s="339" customFormat="1" ht="15" x14ac:dyDescent="0.2">
      <c r="A232" s="32"/>
      <c r="B232" s="32"/>
      <c r="C232" s="410">
        <f t="shared" si="40"/>
        <v>211</v>
      </c>
      <c r="D232" s="424"/>
      <c r="E232" s="424"/>
      <c r="F232" s="424"/>
      <c r="G232" s="410"/>
      <c r="H232" s="410"/>
      <c r="I232" s="413" t="str">
        <f t="shared" si="24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25"/>
        <v>-</v>
      </c>
      <c r="M232" s="425"/>
      <c r="N232" s="425"/>
      <c r="O232" s="160" t="str">
        <f t="shared" si="26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27"/>
        <v>OK</v>
      </c>
      <c r="AI232" s="22">
        <f t="shared" si="28"/>
        <v>0</v>
      </c>
      <c r="AJ232" s="22">
        <f t="shared" si="29"/>
        <v>0</v>
      </c>
      <c r="AK232" s="22">
        <f t="shared" si="30"/>
        <v>0</v>
      </c>
      <c r="AL232" s="22">
        <f t="shared" si="31"/>
        <v>0</v>
      </c>
      <c r="AM232" s="22">
        <f t="shared" si="32"/>
        <v>0</v>
      </c>
      <c r="AN232" s="22">
        <f t="shared" si="33"/>
        <v>0</v>
      </c>
      <c r="AO232" s="418" t="b">
        <f t="shared" si="34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35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36"/>
        <v>0</v>
      </c>
      <c r="AW232" s="67">
        <f t="shared" si="37"/>
        <v>0</v>
      </c>
      <c r="AX232" s="397">
        <f t="shared" si="38"/>
        <v>0</v>
      </c>
      <c r="AY232" s="32"/>
      <c r="AZ232" s="32"/>
      <c r="BA232" s="423" t="str">
        <f t="shared" si="39"/>
        <v xml:space="preserve"> </v>
      </c>
    </row>
    <row r="233" spans="1:53" s="339" customFormat="1" ht="15" x14ac:dyDescent="0.2">
      <c r="A233" s="32"/>
      <c r="B233" s="32"/>
      <c r="C233" s="410">
        <f t="shared" si="40"/>
        <v>212</v>
      </c>
      <c r="D233" s="424"/>
      <c r="E233" s="424"/>
      <c r="F233" s="424"/>
      <c r="G233" s="410"/>
      <c r="H233" s="410"/>
      <c r="I233" s="413" t="str">
        <f t="shared" si="24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25"/>
        <v>-</v>
      </c>
      <c r="M233" s="425"/>
      <c r="N233" s="425"/>
      <c r="O233" s="160" t="str">
        <f t="shared" si="26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27"/>
        <v>OK</v>
      </c>
      <c r="AI233" s="22">
        <f t="shared" si="28"/>
        <v>0</v>
      </c>
      <c r="AJ233" s="22">
        <f t="shared" si="29"/>
        <v>0</v>
      </c>
      <c r="AK233" s="22">
        <f t="shared" si="30"/>
        <v>0</v>
      </c>
      <c r="AL233" s="22">
        <f t="shared" si="31"/>
        <v>0</v>
      </c>
      <c r="AM233" s="22">
        <f t="shared" si="32"/>
        <v>0</v>
      </c>
      <c r="AN233" s="22">
        <f t="shared" si="33"/>
        <v>0</v>
      </c>
      <c r="AO233" s="418" t="b">
        <f t="shared" si="34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35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36"/>
        <v>0</v>
      </c>
      <c r="AW233" s="67">
        <f t="shared" si="37"/>
        <v>0</v>
      </c>
      <c r="AX233" s="397">
        <f t="shared" si="38"/>
        <v>0</v>
      </c>
      <c r="AY233" s="32"/>
      <c r="AZ233" s="32"/>
      <c r="BA233" s="423" t="str">
        <f t="shared" si="39"/>
        <v xml:space="preserve"> </v>
      </c>
    </row>
    <row r="234" spans="1:53" s="339" customFormat="1" ht="15" x14ac:dyDescent="0.2">
      <c r="A234" s="32"/>
      <c r="B234" s="32"/>
      <c r="C234" s="410">
        <f t="shared" si="40"/>
        <v>213</v>
      </c>
      <c r="D234" s="424"/>
      <c r="E234" s="424"/>
      <c r="F234" s="424"/>
      <c r="G234" s="410"/>
      <c r="H234" s="410"/>
      <c r="I234" s="413" t="str">
        <f t="shared" si="24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25"/>
        <v>-</v>
      </c>
      <c r="M234" s="425"/>
      <c r="N234" s="425"/>
      <c r="O234" s="160" t="str">
        <f t="shared" si="26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27"/>
        <v>OK</v>
      </c>
      <c r="AI234" s="22">
        <f t="shared" si="28"/>
        <v>0</v>
      </c>
      <c r="AJ234" s="22">
        <f t="shared" si="29"/>
        <v>0</v>
      </c>
      <c r="AK234" s="22">
        <f t="shared" si="30"/>
        <v>0</v>
      </c>
      <c r="AL234" s="22">
        <f t="shared" si="31"/>
        <v>0</v>
      </c>
      <c r="AM234" s="22">
        <f t="shared" si="32"/>
        <v>0</v>
      </c>
      <c r="AN234" s="22">
        <f t="shared" si="33"/>
        <v>0</v>
      </c>
      <c r="AO234" s="418" t="b">
        <f t="shared" si="34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35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36"/>
        <v>0</v>
      </c>
      <c r="AW234" s="67">
        <f t="shared" si="37"/>
        <v>0</v>
      </c>
      <c r="AX234" s="397">
        <f t="shared" si="38"/>
        <v>0</v>
      </c>
      <c r="AY234" s="32"/>
      <c r="AZ234" s="32"/>
      <c r="BA234" s="423" t="str">
        <f t="shared" si="39"/>
        <v xml:space="preserve"> </v>
      </c>
    </row>
    <row r="235" spans="1:53" s="339" customFormat="1" ht="15" x14ac:dyDescent="0.2">
      <c r="A235" s="32"/>
      <c r="B235" s="32"/>
      <c r="C235" s="410">
        <f t="shared" si="40"/>
        <v>214</v>
      </c>
      <c r="D235" s="424"/>
      <c r="E235" s="424"/>
      <c r="F235" s="424"/>
      <c r="G235" s="410"/>
      <c r="H235" s="410"/>
      <c r="I235" s="413" t="str">
        <f t="shared" si="24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25"/>
        <v>-</v>
      </c>
      <c r="M235" s="425"/>
      <c r="N235" s="425"/>
      <c r="O235" s="160" t="str">
        <f t="shared" si="26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27"/>
        <v>OK</v>
      </c>
      <c r="AI235" s="22">
        <f t="shared" si="28"/>
        <v>0</v>
      </c>
      <c r="AJ235" s="22">
        <f t="shared" si="29"/>
        <v>0</v>
      </c>
      <c r="AK235" s="22">
        <f t="shared" si="30"/>
        <v>0</v>
      </c>
      <c r="AL235" s="22">
        <f t="shared" si="31"/>
        <v>0</v>
      </c>
      <c r="AM235" s="22">
        <f t="shared" si="32"/>
        <v>0</v>
      </c>
      <c r="AN235" s="22">
        <f t="shared" si="33"/>
        <v>0</v>
      </c>
      <c r="AO235" s="418" t="b">
        <f t="shared" si="34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35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36"/>
        <v>0</v>
      </c>
      <c r="AW235" s="67">
        <f t="shared" si="37"/>
        <v>0</v>
      </c>
      <c r="AX235" s="397">
        <f t="shared" si="38"/>
        <v>0</v>
      </c>
      <c r="AY235" s="32"/>
      <c r="AZ235" s="32"/>
      <c r="BA235" s="423" t="str">
        <f t="shared" si="39"/>
        <v xml:space="preserve"> </v>
      </c>
    </row>
    <row r="236" spans="1:53" s="339" customFormat="1" ht="15" x14ac:dyDescent="0.2">
      <c r="A236" s="32"/>
      <c r="B236" s="32"/>
      <c r="C236" s="410">
        <f t="shared" si="40"/>
        <v>215</v>
      </c>
      <c r="D236" s="424"/>
      <c r="E236" s="424"/>
      <c r="F236" s="424"/>
      <c r="G236" s="410"/>
      <c r="H236" s="410"/>
      <c r="I236" s="413" t="str">
        <f t="shared" si="24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25"/>
        <v>-</v>
      </c>
      <c r="M236" s="425"/>
      <c r="N236" s="425"/>
      <c r="O236" s="160" t="str">
        <f t="shared" si="26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27"/>
        <v>OK</v>
      </c>
      <c r="AI236" s="22">
        <f t="shared" si="28"/>
        <v>0</v>
      </c>
      <c r="AJ236" s="22">
        <f t="shared" si="29"/>
        <v>0</v>
      </c>
      <c r="AK236" s="22">
        <f t="shared" si="30"/>
        <v>0</v>
      </c>
      <c r="AL236" s="22">
        <f t="shared" si="31"/>
        <v>0</v>
      </c>
      <c r="AM236" s="22">
        <f t="shared" si="32"/>
        <v>0</v>
      </c>
      <c r="AN236" s="22">
        <f t="shared" si="33"/>
        <v>0</v>
      </c>
      <c r="AO236" s="418" t="b">
        <f t="shared" si="34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35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36"/>
        <v>0</v>
      </c>
      <c r="AW236" s="67">
        <f t="shared" si="37"/>
        <v>0</v>
      </c>
      <c r="AX236" s="397">
        <f t="shared" si="38"/>
        <v>0</v>
      </c>
      <c r="AY236" s="32"/>
      <c r="AZ236" s="32"/>
      <c r="BA236" s="423" t="str">
        <f t="shared" si="39"/>
        <v xml:space="preserve"> </v>
      </c>
    </row>
    <row r="237" spans="1:53" s="339" customFormat="1" ht="15" x14ac:dyDescent="0.2">
      <c r="A237" s="32"/>
      <c r="B237" s="32"/>
      <c r="C237" s="410">
        <f t="shared" si="40"/>
        <v>216</v>
      </c>
      <c r="D237" s="424"/>
      <c r="E237" s="424"/>
      <c r="F237" s="424"/>
      <c r="G237" s="410"/>
      <c r="H237" s="410"/>
      <c r="I237" s="413" t="str">
        <f t="shared" si="24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25"/>
        <v>-</v>
      </c>
      <c r="M237" s="425"/>
      <c r="N237" s="425"/>
      <c r="O237" s="160" t="str">
        <f t="shared" si="26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27"/>
        <v>OK</v>
      </c>
      <c r="AI237" s="22">
        <f t="shared" si="28"/>
        <v>0</v>
      </c>
      <c r="AJ237" s="22">
        <f t="shared" si="29"/>
        <v>0</v>
      </c>
      <c r="AK237" s="22">
        <f t="shared" si="30"/>
        <v>0</v>
      </c>
      <c r="AL237" s="22">
        <f t="shared" si="31"/>
        <v>0</v>
      </c>
      <c r="AM237" s="22">
        <f t="shared" si="32"/>
        <v>0</v>
      </c>
      <c r="AN237" s="22">
        <f t="shared" si="33"/>
        <v>0</v>
      </c>
      <c r="AO237" s="418" t="b">
        <f t="shared" si="34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35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36"/>
        <v>0</v>
      </c>
      <c r="AW237" s="67">
        <f t="shared" si="37"/>
        <v>0</v>
      </c>
      <c r="AX237" s="397">
        <f t="shared" si="38"/>
        <v>0</v>
      </c>
      <c r="AY237" s="32"/>
      <c r="AZ237" s="32"/>
      <c r="BA237" s="423" t="str">
        <f t="shared" si="39"/>
        <v xml:space="preserve"> </v>
      </c>
    </row>
    <row r="238" spans="1:53" s="339" customFormat="1" ht="15" x14ac:dyDescent="0.2">
      <c r="A238" s="32"/>
      <c r="B238" s="32"/>
      <c r="C238" s="410">
        <f t="shared" si="40"/>
        <v>217</v>
      </c>
      <c r="D238" s="424"/>
      <c r="E238" s="424"/>
      <c r="F238" s="424"/>
      <c r="G238" s="410"/>
      <c r="H238" s="410"/>
      <c r="I238" s="413" t="str">
        <f t="shared" si="24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25"/>
        <v>-</v>
      </c>
      <c r="M238" s="425"/>
      <c r="N238" s="425"/>
      <c r="O238" s="160" t="str">
        <f t="shared" si="26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27"/>
        <v>OK</v>
      </c>
      <c r="AI238" s="22">
        <f t="shared" si="28"/>
        <v>0</v>
      </c>
      <c r="AJ238" s="22">
        <f t="shared" si="29"/>
        <v>0</v>
      </c>
      <c r="AK238" s="22">
        <f t="shared" si="30"/>
        <v>0</v>
      </c>
      <c r="AL238" s="22">
        <f t="shared" si="31"/>
        <v>0</v>
      </c>
      <c r="AM238" s="22">
        <f t="shared" si="32"/>
        <v>0</v>
      </c>
      <c r="AN238" s="22">
        <f t="shared" si="33"/>
        <v>0</v>
      </c>
      <c r="AO238" s="418" t="b">
        <f t="shared" si="34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35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36"/>
        <v>0</v>
      </c>
      <c r="AW238" s="67">
        <f t="shared" si="37"/>
        <v>0</v>
      </c>
      <c r="AX238" s="397">
        <f t="shared" si="38"/>
        <v>0</v>
      </c>
      <c r="AY238" s="32"/>
      <c r="AZ238" s="32"/>
      <c r="BA238" s="423" t="str">
        <f t="shared" si="39"/>
        <v xml:space="preserve"> </v>
      </c>
    </row>
    <row r="239" spans="1:53" s="339" customFormat="1" ht="15" x14ac:dyDescent="0.2">
      <c r="A239" s="32"/>
      <c r="B239" s="32"/>
      <c r="C239" s="410">
        <f t="shared" si="40"/>
        <v>218</v>
      </c>
      <c r="D239" s="424"/>
      <c r="E239" s="424"/>
      <c r="F239" s="424"/>
      <c r="G239" s="410"/>
      <c r="H239" s="410"/>
      <c r="I239" s="413" t="str">
        <f t="shared" si="24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25"/>
        <v>-</v>
      </c>
      <c r="M239" s="425"/>
      <c r="N239" s="425"/>
      <c r="O239" s="160" t="str">
        <f t="shared" si="26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27"/>
        <v>OK</v>
      </c>
      <c r="AI239" s="22">
        <f t="shared" si="28"/>
        <v>0</v>
      </c>
      <c r="AJ239" s="22">
        <f t="shared" si="29"/>
        <v>0</v>
      </c>
      <c r="AK239" s="22">
        <f t="shared" si="30"/>
        <v>0</v>
      </c>
      <c r="AL239" s="22">
        <f t="shared" si="31"/>
        <v>0</v>
      </c>
      <c r="AM239" s="22">
        <f t="shared" si="32"/>
        <v>0</v>
      </c>
      <c r="AN239" s="22">
        <f t="shared" si="33"/>
        <v>0</v>
      </c>
      <c r="AO239" s="418" t="b">
        <f t="shared" si="34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35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36"/>
        <v>0</v>
      </c>
      <c r="AW239" s="67">
        <f t="shared" si="37"/>
        <v>0</v>
      </c>
      <c r="AX239" s="397">
        <f t="shared" si="38"/>
        <v>0</v>
      </c>
      <c r="AY239" s="32"/>
      <c r="AZ239" s="32"/>
      <c r="BA239" s="423" t="str">
        <f t="shared" si="39"/>
        <v xml:space="preserve"> </v>
      </c>
    </row>
    <row r="240" spans="1:53" s="339" customFormat="1" ht="15" x14ac:dyDescent="0.2">
      <c r="A240" s="32"/>
      <c r="B240" s="32"/>
      <c r="C240" s="410">
        <f t="shared" si="40"/>
        <v>219</v>
      </c>
      <c r="D240" s="424"/>
      <c r="E240" s="424"/>
      <c r="F240" s="424"/>
      <c r="G240" s="410"/>
      <c r="H240" s="410"/>
      <c r="I240" s="413" t="str">
        <f t="shared" si="24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25"/>
        <v>-</v>
      </c>
      <c r="M240" s="425"/>
      <c r="N240" s="425"/>
      <c r="O240" s="160" t="str">
        <f t="shared" si="26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27"/>
        <v>OK</v>
      </c>
      <c r="AI240" s="22">
        <f t="shared" si="28"/>
        <v>0</v>
      </c>
      <c r="AJ240" s="22">
        <f t="shared" si="29"/>
        <v>0</v>
      </c>
      <c r="AK240" s="22">
        <f t="shared" si="30"/>
        <v>0</v>
      </c>
      <c r="AL240" s="22">
        <f t="shared" si="31"/>
        <v>0</v>
      </c>
      <c r="AM240" s="22">
        <f t="shared" si="32"/>
        <v>0</v>
      </c>
      <c r="AN240" s="22">
        <f t="shared" si="33"/>
        <v>0</v>
      </c>
      <c r="AO240" s="418" t="b">
        <f t="shared" si="34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35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36"/>
        <v>0</v>
      </c>
      <c r="AW240" s="67">
        <f t="shared" si="37"/>
        <v>0</v>
      </c>
      <c r="AX240" s="397">
        <f t="shared" si="38"/>
        <v>0</v>
      </c>
      <c r="AY240" s="32"/>
      <c r="AZ240" s="32"/>
      <c r="BA240" s="423" t="str">
        <f t="shared" si="39"/>
        <v xml:space="preserve"> </v>
      </c>
    </row>
    <row r="241" spans="1:53" s="339" customFormat="1" ht="15" x14ac:dyDescent="0.2">
      <c r="A241" s="32"/>
      <c r="B241" s="32"/>
      <c r="C241" s="410">
        <f t="shared" si="40"/>
        <v>220</v>
      </c>
      <c r="D241" s="424"/>
      <c r="E241" s="424"/>
      <c r="F241" s="424"/>
      <c r="G241" s="410"/>
      <c r="H241" s="410"/>
      <c r="I241" s="413" t="str">
        <f t="shared" si="24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25"/>
        <v>-</v>
      </c>
      <c r="M241" s="425"/>
      <c r="N241" s="425"/>
      <c r="O241" s="160" t="str">
        <f t="shared" si="26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27"/>
        <v>OK</v>
      </c>
      <c r="AI241" s="22">
        <f t="shared" si="28"/>
        <v>0</v>
      </c>
      <c r="AJ241" s="22">
        <f t="shared" si="29"/>
        <v>0</v>
      </c>
      <c r="AK241" s="22">
        <f t="shared" si="30"/>
        <v>0</v>
      </c>
      <c r="AL241" s="22">
        <f t="shared" si="31"/>
        <v>0</v>
      </c>
      <c r="AM241" s="22">
        <f t="shared" si="32"/>
        <v>0</v>
      </c>
      <c r="AN241" s="22">
        <f t="shared" si="33"/>
        <v>0</v>
      </c>
      <c r="AO241" s="418" t="b">
        <f t="shared" si="34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35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36"/>
        <v>0</v>
      </c>
      <c r="AW241" s="67">
        <f t="shared" si="37"/>
        <v>0</v>
      </c>
      <c r="AX241" s="397">
        <f t="shared" si="38"/>
        <v>0</v>
      </c>
      <c r="AY241" s="32"/>
      <c r="AZ241" s="32"/>
      <c r="BA241" s="423" t="str">
        <f t="shared" si="39"/>
        <v xml:space="preserve"> </v>
      </c>
    </row>
    <row r="242" spans="1:53" s="339" customFormat="1" ht="15" x14ac:dyDescent="0.2">
      <c r="A242" s="32"/>
      <c r="B242" s="32"/>
      <c r="C242" s="410">
        <f t="shared" si="40"/>
        <v>221</v>
      </c>
      <c r="D242" s="424"/>
      <c r="E242" s="424"/>
      <c r="F242" s="424"/>
      <c r="G242" s="410"/>
      <c r="H242" s="410"/>
      <c r="I242" s="413" t="str">
        <f t="shared" si="24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25"/>
        <v>-</v>
      </c>
      <c r="M242" s="425"/>
      <c r="N242" s="425"/>
      <c r="O242" s="160" t="str">
        <f t="shared" si="26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27"/>
        <v>OK</v>
      </c>
      <c r="AI242" s="22">
        <f t="shared" si="28"/>
        <v>0</v>
      </c>
      <c r="AJ242" s="22">
        <f t="shared" si="29"/>
        <v>0</v>
      </c>
      <c r="AK242" s="22">
        <f t="shared" si="30"/>
        <v>0</v>
      </c>
      <c r="AL242" s="22">
        <f t="shared" si="31"/>
        <v>0</v>
      </c>
      <c r="AM242" s="22">
        <f t="shared" si="32"/>
        <v>0</v>
      </c>
      <c r="AN242" s="22">
        <f t="shared" si="33"/>
        <v>0</v>
      </c>
      <c r="AO242" s="418" t="b">
        <f t="shared" si="34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35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36"/>
        <v>0</v>
      </c>
      <c r="AW242" s="67">
        <f t="shared" si="37"/>
        <v>0</v>
      </c>
      <c r="AX242" s="397">
        <f t="shared" si="38"/>
        <v>0</v>
      </c>
      <c r="AY242" s="32"/>
      <c r="AZ242" s="32"/>
      <c r="BA242" s="423" t="str">
        <f t="shared" si="39"/>
        <v xml:space="preserve"> </v>
      </c>
    </row>
    <row r="243" spans="1:53" s="339" customFormat="1" ht="15" x14ac:dyDescent="0.2">
      <c r="A243" s="32"/>
      <c r="B243" s="32"/>
      <c r="C243" s="410">
        <f t="shared" si="40"/>
        <v>222</v>
      </c>
      <c r="D243" s="424"/>
      <c r="E243" s="424"/>
      <c r="F243" s="424"/>
      <c r="G243" s="410"/>
      <c r="H243" s="410"/>
      <c r="I243" s="413" t="str">
        <f t="shared" si="24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25"/>
        <v>-</v>
      </c>
      <c r="M243" s="425"/>
      <c r="N243" s="425"/>
      <c r="O243" s="160" t="str">
        <f t="shared" si="26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27"/>
        <v>OK</v>
      </c>
      <c r="AI243" s="22">
        <f t="shared" si="28"/>
        <v>0</v>
      </c>
      <c r="AJ243" s="22">
        <f t="shared" si="29"/>
        <v>0</v>
      </c>
      <c r="AK243" s="22">
        <f t="shared" si="30"/>
        <v>0</v>
      </c>
      <c r="AL243" s="22">
        <f t="shared" si="31"/>
        <v>0</v>
      </c>
      <c r="AM243" s="22">
        <f t="shared" si="32"/>
        <v>0</v>
      </c>
      <c r="AN243" s="22">
        <f t="shared" si="33"/>
        <v>0</v>
      </c>
      <c r="AO243" s="418" t="b">
        <f t="shared" si="34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35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36"/>
        <v>0</v>
      </c>
      <c r="AW243" s="67">
        <f t="shared" si="37"/>
        <v>0</v>
      </c>
      <c r="AX243" s="397">
        <f t="shared" si="38"/>
        <v>0</v>
      </c>
      <c r="AY243" s="32"/>
      <c r="AZ243" s="32"/>
      <c r="BA243" s="423" t="str">
        <f t="shared" si="39"/>
        <v xml:space="preserve"> </v>
      </c>
    </row>
    <row r="244" spans="1:53" s="339" customFormat="1" ht="15" x14ac:dyDescent="0.2">
      <c r="A244" s="32"/>
      <c r="B244" s="32"/>
      <c r="C244" s="410">
        <f t="shared" si="40"/>
        <v>223</v>
      </c>
      <c r="D244" s="424"/>
      <c r="E244" s="424"/>
      <c r="F244" s="424"/>
      <c r="G244" s="410"/>
      <c r="H244" s="410"/>
      <c r="I244" s="413" t="str">
        <f t="shared" si="24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25"/>
        <v>-</v>
      </c>
      <c r="M244" s="425"/>
      <c r="N244" s="425"/>
      <c r="O244" s="160" t="str">
        <f t="shared" si="26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27"/>
        <v>OK</v>
      </c>
      <c r="AI244" s="22">
        <f t="shared" si="28"/>
        <v>0</v>
      </c>
      <c r="AJ244" s="22">
        <f t="shared" si="29"/>
        <v>0</v>
      </c>
      <c r="AK244" s="22">
        <f t="shared" si="30"/>
        <v>0</v>
      </c>
      <c r="AL244" s="22">
        <f t="shared" si="31"/>
        <v>0</v>
      </c>
      <c r="AM244" s="22">
        <f t="shared" si="32"/>
        <v>0</v>
      </c>
      <c r="AN244" s="22">
        <f t="shared" si="33"/>
        <v>0</v>
      </c>
      <c r="AO244" s="418" t="b">
        <f t="shared" si="34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35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36"/>
        <v>0</v>
      </c>
      <c r="AW244" s="67">
        <f t="shared" si="37"/>
        <v>0</v>
      </c>
      <c r="AX244" s="397">
        <f t="shared" si="38"/>
        <v>0</v>
      </c>
      <c r="AY244" s="32"/>
      <c r="AZ244" s="32"/>
      <c r="BA244" s="423" t="str">
        <f t="shared" si="39"/>
        <v xml:space="preserve"> </v>
      </c>
    </row>
    <row r="245" spans="1:53" s="339" customFormat="1" ht="15" x14ac:dyDescent="0.2">
      <c r="A245" s="32"/>
      <c r="B245" s="32"/>
      <c r="C245" s="410">
        <f t="shared" si="40"/>
        <v>224</v>
      </c>
      <c r="D245" s="424"/>
      <c r="E245" s="424"/>
      <c r="F245" s="424"/>
      <c r="G245" s="410"/>
      <c r="H245" s="410"/>
      <c r="I245" s="413" t="str">
        <f t="shared" si="24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25"/>
        <v>-</v>
      </c>
      <c r="M245" s="425"/>
      <c r="N245" s="425"/>
      <c r="O245" s="160" t="str">
        <f t="shared" si="26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27"/>
        <v>OK</v>
      </c>
      <c r="AI245" s="22">
        <f t="shared" si="28"/>
        <v>0</v>
      </c>
      <c r="AJ245" s="22">
        <f t="shared" si="29"/>
        <v>0</v>
      </c>
      <c r="AK245" s="22">
        <f t="shared" si="30"/>
        <v>0</v>
      </c>
      <c r="AL245" s="22">
        <f t="shared" si="31"/>
        <v>0</v>
      </c>
      <c r="AM245" s="22">
        <f t="shared" si="32"/>
        <v>0</v>
      </c>
      <c r="AN245" s="22">
        <f t="shared" si="33"/>
        <v>0</v>
      </c>
      <c r="AO245" s="418" t="b">
        <f t="shared" si="34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35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36"/>
        <v>0</v>
      </c>
      <c r="AW245" s="67">
        <f t="shared" si="37"/>
        <v>0</v>
      </c>
      <c r="AX245" s="397">
        <f t="shared" si="38"/>
        <v>0</v>
      </c>
      <c r="AY245" s="32"/>
      <c r="AZ245" s="32"/>
      <c r="BA245" s="423" t="str">
        <f t="shared" si="39"/>
        <v xml:space="preserve"> </v>
      </c>
    </row>
    <row r="246" spans="1:53" s="339" customFormat="1" ht="15" x14ac:dyDescent="0.2">
      <c r="A246" s="32"/>
      <c r="B246" s="32"/>
      <c r="C246" s="410">
        <f t="shared" si="40"/>
        <v>225</v>
      </c>
      <c r="D246" s="424"/>
      <c r="E246" s="424"/>
      <c r="F246" s="424"/>
      <c r="G246" s="410"/>
      <c r="H246" s="410"/>
      <c r="I246" s="413" t="str">
        <f t="shared" si="24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25"/>
        <v>-</v>
      </c>
      <c r="M246" s="425"/>
      <c r="N246" s="425"/>
      <c r="O246" s="160" t="str">
        <f t="shared" si="26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27"/>
        <v>OK</v>
      </c>
      <c r="AI246" s="22">
        <f t="shared" si="28"/>
        <v>0</v>
      </c>
      <c r="AJ246" s="22">
        <f t="shared" si="29"/>
        <v>0</v>
      </c>
      <c r="AK246" s="22">
        <f t="shared" si="30"/>
        <v>0</v>
      </c>
      <c r="AL246" s="22">
        <f t="shared" si="31"/>
        <v>0</v>
      </c>
      <c r="AM246" s="22">
        <f t="shared" si="32"/>
        <v>0</v>
      </c>
      <c r="AN246" s="22">
        <f t="shared" si="33"/>
        <v>0</v>
      </c>
      <c r="AO246" s="418" t="b">
        <f t="shared" si="34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35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36"/>
        <v>0</v>
      </c>
      <c r="AW246" s="67">
        <f t="shared" si="37"/>
        <v>0</v>
      </c>
      <c r="AX246" s="397">
        <f t="shared" si="38"/>
        <v>0</v>
      </c>
      <c r="AY246" s="32"/>
      <c r="AZ246" s="32"/>
      <c r="BA246" s="423" t="str">
        <f t="shared" si="39"/>
        <v xml:space="preserve"> </v>
      </c>
    </row>
    <row r="247" spans="1:53" s="339" customFormat="1" ht="15" x14ac:dyDescent="0.2">
      <c r="A247" s="32"/>
      <c r="B247" s="32"/>
      <c r="C247" s="410">
        <f t="shared" si="40"/>
        <v>226</v>
      </c>
      <c r="D247" s="424"/>
      <c r="E247" s="424"/>
      <c r="F247" s="424"/>
      <c r="G247" s="410"/>
      <c r="H247" s="410"/>
      <c r="I247" s="413" t="str">
        <f t="shared" si="24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25"/>
        <v>-</v>
      </c>
      <c r="M247" s="425"/>
      <c r="N247" s="425"/>
      <c r="O247" s="160" t="str">
        <f t="shared" si="26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27"/>
        <v>OK</v>
      </c>
      <c r="AI247" s="22">
        <f t="shared" si="28"/>
        <v>0</v>
      </c>
      <c r="AJ247" s="22">
        <f t="shared" si="29"/>
        <v>0</v>
      </c>
      <c r="AK247" s="22">
        <f t="shared" si="30"/>
        <v>0</v>
      </c>
      <c r="AL247" s="22">
        <f t="shared" si="31"/>
        <v>0</v>
      </c>
      <c r="AM247" s="22">
        <f t="shared" si="32"/>
        <v>0</v>
      </c>
      <c r="AN247" s="22">
        <f t="shared" si="33"/>
        <v>0</v>
      </c>
      <c r="AO247" s="418" t="b">
        <f t="shared" si="34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35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36"/>
        <v>0</v>
      </c>
      <c r="AW247" s="67">
        <f t="shared" si="37"/>
        <v>0</v>
      </c>
      <c r="AX247" s="397">
        <f t="shared" si="38"/>
        <v>0</v>
      </c>
      <c r="AY247" s="32"/>
      <c r="AZ247" s="32"/>
      <c r="BA247" s="423" t="str">
        <f t="shared" si="39"/>
        <v xml:space="preserve"> </v>
      </c>
    </row>
    <row r="248" spans="1:53" s="339" customFormat="1" ht="15" x14ac:dyDescent="0.2">
      <c r="A248" s="32"/>
      <c r="B248" s="32"/>
      <c r="C248" s="410">
        <f t="shared" si="40"/>
        <v>227</v>
      </c>
      <c r="D248" s="424"/>
      <c r="E248" s="424"/>
      <c r="F248" s="424"/>
      <c r="G248" s="410"/>
      <c r="H248" s="410"/>
      <c r="I248" s="413" t="str">
        <f t="shared" si="24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25"/>
        <v>-</v>
      </c>
      <c r="M248" s="425"/>
      <c r="N248" s="425"/>
      <c r="O248" s="160" t="str">
        <f t="shared" si="26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27"/>
        <v>OK</v>
      </c>
      <c r="AI248" s="22">
        <f t="shared" si="28"/>
        <v>0</v>
      </c>
      <c r="AJ248" s="22">
        <f t="shared" si="29"/>
        <v>0</v>
      </c>
      <c r="AK248" s="22">
        <f t="shared" si="30"/>
        <v>0</v>
      </c>
      <c r="AL248" s="22">
        <f t="shared" si="31"/>
        <v>0</v>
      </c>
      <c r="AM248" s="22">
        <f t="shared" si="32"/>
        <v>0</v>
      </c>
      <c r="AN248" s="22">
        <f t="shared" si="33"/>
        <v>0</v>
      </c>
      <c r="AO248" s="418" t="b">
        <f t="shared" si="34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35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36"/>
        <v>0</v>
      </c>
      <c r="AW248" s="67">
        <f t="shared" si="37"/>
        <v>0</v>
      </c>
      <c r="AX248" s="397">
        <f t="shared" si="38"/>
        <v>0</v>
      </c>
      <c r="AY248" s="32"/>
      <c r="AZ248" s="32"/>
      <c r="BA248" s="423" t="str">
        <f t="shared" si="39"/>
        <v xml:space="preserve"> </v>
      </c>
    </row>
    <row r="249" spans="1:53" s="339" customFormat="1" ht="15" x14ac:dyDescent="0.2">
      <c r="A249" s="32"/>
      <c r="B249" s="32"/>
      <c r="C249" s="410">
        <f t="shared" si="40"/>
        <v>228</v>
      </c>
      <c r="D249" s="424"/>
      <c r="E249" s="424"/>
      <c r="F249" s="424"/>
      <c r="G249" s="410"/>
      <c r="H249" s="410"/>
      <c r="I249" s="413" t="str">
        <f t="shared" si="24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25"/>
        <v>-</v>
      </c>
      <c r="M249" s="425"/>
      <c r="N249" s="425"/>
      <c r="O249" s="160" t="str">
        <f t="shared" si="26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27"/>
        <v>OK</v>
      </c>
      <c r="AI249" s="22">
        <f t="shared" si="28"/>
        <v>0</v>
      </c>
      <c r="AJ249" s="22">
        <f t="shared" si="29"/>
        <v>0</v>
      </c>
      <c r="AK249" s="22">
        <f t="shared" si="30"/>
        <v>0</v>
      </c>
      <c r="AL249" s="22">
        <f t="shared" si="31"/>
        <v>0</v>
      </c>
      <c r="AM249" s="22">
        <f t="shared" si="32"/>
        <v>0</v>
      </c>
      <c r="AN249" s="22">
        <f t="shared" si="33"/>
        <v>0</v>
      </c>
      <c r="AO249" s="418" t="b">
        <f t="shared" si="34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35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36"/>
        <v>0</v>
      </c>
      <c r="AW249" s="67">
        <f t="shared" si="37"/>
        <v>0</v>
      </c>
      <c r="AX249" s="397">
        <f t="shared" si="38"/>
        <v>0</v>
      </c>
      <c r="AY249" s="32"/>
      <c r="AZ249" s="32"/>
      <c r="BA249" s="423" t="str">
        <f t="shared" si="39"/>
        <v xml:space="preserve"> </v>
      </c>
    </row>
    <row r="250" spans="1:53" s="339" customFormat="1" ht="15" x14ac:dyDescent="0.2">
      <c r="A250" s="32"/>
      <c r="B250" s="32"/>
      <c r="C250" s="410">
        <f t="shared" si="40"/>
        <v>229</v>
      </c>
      <c r="D250" s="424"/>
      <c r="E250" s="424"/>
      <c r="F250" s="424"/>
      <c r="G250" s="410"/>
      <c r="H250" s="410"/>
      <c r="I250" s="413" t="str">
        <f t="shared" si="24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25"/>
        <v>-</v>
      </c>
      <c r="M250" s="425"/>
      <c r="N250" s="425"/>
      <c r="O250" s="160" t="str">
        <f t="shared" si="26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27"/>
        <v>OK</v>
      </c>
      <c r="AI250" s="22">
        <f t="shared" si="28"/>
        <v>0</v>
      </c>
      <c r="AJ250" s="22">
        <f t="shared" si="29"/>
        <v>0</v>
      </c>
      <c r="AK250" s="22">
        <f t="shared" si="30"/>
        <v>0</v>
      </c>
      <c r="AL250" s="22">
        <f t="shared" si="31"/>
        <v>0</v>
      </c>
      <c r="AM250" s="22">
        <f t="shared" si="32"/>
        <v>0</v>
      </c>
      <c r="AN250" s="22">
        <f t="shared" si="33"/>
        <v>0</v>
      </c>
      <c r="AO250" s="418" t="b">
        <f t="shared" si="34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35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36"/>
        <v>0</v>
      </c>
      <c r="AW250" s="67">
        <f t="shared" si="37"/>
        <v>0</v>
      </c>
      <c r="AX250" s="397">
        <f t="shared" si="38"/>
        <v>0</v>
      </c>
      <c r="AY250" s="32"/>
      <c r="AZ250" s="32"/>
      <c r="BA250" s="423" t="str">
        <f t="shared" si="39"/>
        <v xml:space="preserve"> </v>
      </c>
    </row>
    <row r="251" spans="1:53" s="339" customFormat="1" ht="15" x14ac:dyDescent="0.2">
      <c r="A251" s="32"/>
      <c r="B251" s="32"/>
      <c r="C251" s="410">
        <f t="shared" si="40"/>
        <v>230</v>
      </c>
      <c r="D251" s="424"/>
      <c r="E251" s="424"/>
      <c r="F251" s="424"/>
      <c r="G251" s="410"/>
      <c r="H251" s="410"/>
      <c r="I251" s="413" t="str">
        <f t="shared" si="24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25"/>
        <v>-</v>
      </c>
      <c r="M251" s="425"/>
      <c r="N251" s="425"/>
      <c r="O251" s="160" t="str">
        <f t="shared" si="26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27"/>
        <v>OK</v>
      </c>
      <c r="AI251" s="22">
        <f t="shared" si="28"/>
        <v>0</v>
      </c>
      <c r="AJ251" s="22">
        <f t="shared" si="29"/>
        <v>0</v>
      </c>
      <c r="AK251" s="22">
        <f t="shared" si="30"/>
        <v>0</v>
      </c>
      <c r="AL251" s="22">
        <f t="shared" si="31"/>
        <v>0</v>
      </c>
      <c r="AM251" s="22">
        <f t="shared" si="32"/>
        <v>0</v>
      </c>
      <c r="AN251" s="22">
        <f t="shared" si="33"/>
        <v>0</v>
      </c>
      <c r="AO251" s="418" t="b">
        <f t="shared" si="34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35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36"/>
        <v>0</v>
      </c>
      <c r="AW251" s="67">
        <f t="shared" si="37"/>
        <v>0</v>
      </c>
      <c r="AX251" s="397">
        <f t="shared" si="38"/>
        <v>0</v>
      </c>
      <c r="AY251" s="32"/>
      <c r="AZ251" s="32"/>
      <c r="BA251" s="423" t="str">
        <f t="shared" si="39"/>
        <v xml:space="preserve"> </v>
      </c>
    </row>
    <row r="252" spans="1:53" s="339" customFormat="1" ht="15" x14ac:dyDescent="0.2">
      <c r="A252" s="32"/>
      <c r="B252" s="32"/>
      <c r="C252" s="410">
        <f t="shared" si="40"/>
        <v>231</v>
      </c>
      <c r="D252" s="424"/>
      <c r="E252" s="424"/>
      <c r="F252" s="424"/>
      <c r="G252" s="410"/>
      <c r="H252" s="410"/>
      <c r="I252" s="413" t="str">
        <f t="shared" si="24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25"/>
        <v>-</v>
      </c>
      <c r="M252" s="425"/>
      <c r="N252" s="425"/>
      <c r="O252" s="160" t="str">
        <f t="shared" si="26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27"/>
        <v>OK</v>
      </c>
      <c r="AI252" s="22">
        <f t="shared" si="28"/>
        <v>0</v>
      </c>
      <c r="AJ252" s="22">
        <f t="shared" si="29"/>
        <v>0</v>
      </c>
      <c r="AK252" s="22">
        <f t="shared" si="30"/>
        <v>0</v>
      </c>
      <c r="AL252" s="22">
        <f t="shared" si="31"/>
        <v>0</v>
      </c>
      <c r="AM252" s="22">
        <f t="shared" si="32"/>
        <v>0</v>
      </c>
      <c r="AN252" s="22">
        <f t="shared" si="33"/>
        <v>0</v>
      </c>
      <c r="AO252" s="418" t="b">
        <f t="shared" si="34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35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36"/>
        <v>0</v>
      </c>
      <c r="AW252" s="67">
        <f t="shared" si="37"/>
        <v>0</v>
      </c>
      <c r="AX252" s="397">
        <f t="shared" si="38"/>
        <v>0</v>
      </c>
      <c r="AY252" s="32"/>
      <c r="AZ252" s="32"/>
      <c r="BA252" s="423" t="str">
        <f t="shared" si="39"/>
        <v xml:space="preserve"> </v>
      </c>
    </row>
    <row r="253" spans="1:53" s="339" customFormat="1" ht="15" x14ac:dyDescent="0.2">
      <c r="A253" s="32"/>
      <c r="B253" s="32"/>
      <c r="C253" s="410">
        <f t="shared" si="40"/>
        <v>232</v>
      </c>
      <c r="D253" s="424"/>
      <c r="E253" s="424"/>
      <c r="F253" s="424"/>
      <c r="G253" s="410"/>
      <c r="H253" s="410"/>
      <c r="I253" s="413" t="str">
        <f t="shared" si="24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25"/>
        <v>-</v>
      </c>
      <c r="M253" s="425"/>
      <c r="N253" s="425"/>
      <c r="O253" s="160" t="str">
        <f t="shared" si="26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27"/>
        <v>OK</v>
      </c>
      <c r="AI253" s="22">
        <f t="shared" si="28"/>
        <v>0</v>
      </c>
      <c r="AJ253" s="22">
        <f t="shared" si="29"/>
        <v>0</v>
      </c>
      <c r="AK253" s="22">
        <f t="shared" si="30"/>
        <v>0</v>
      </c>
      <c r="AL253" s="22">
        <f t="shared" si="31"/>
        <v>0</v>
      </c>
      <c r="AM253" s="22">
        <f t="shared" si="32"/>
        <v>0</v>
      </c>
      <c r="AN253" s="22">
        <f t="shared" si="33"/>
        <v>0</v>
      </c>
      <c r="AO253" s="418" t="b">
        <f t="shared" si="34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35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36"/>
        <v>0</v>
      </c>
      <c r="AW253" s="67">
        <f t="shared" si="37"/>
        <v>0</v>
      </c>
      <c r="AX253" s="397">
        <f t="shared" si="38"/>
        <v>0</v>
      </c>
      <c r="AY253" s="32"/>
      <c r="AZ253" s="32"/>
      <c r="BA253" s="423" t="str">
        <f t="shared" si="39"/>
        <v xml:space="preserve"> </v>
      </c>
    </row>
    <row r="254" spans="1:53" s="339" customFormat="1" ht="15" x14ac:dyDescent="0.2">
      <c r="A254" s="32"/>
      <c r="B254" s="32"/>
      <c r="C254" s="410">
        <f t="shared" si="40"/>
        <v>233</v>
      </c>
      <c r="D254" s="424"/>
      <c r="E254" s="424"/>
      <c r="F254" s="424"/>
      <c r="G254" s="410"/>
      <c r="H254" s="410"/>
      <c r="I254" s="413" t="str">
        <f t="shared" si="24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25"/>
        <v>-</v>
      </c>
      <c r="M254" s="425"/>
      <c r="N254" s="425"/>
      <c r="O254" s="160" t="str">
        <f t="shared" si="26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27"/>
        <v>OK</v>
      </c>
      <c r="AI254" s="22">
        <f t="shared" si="28"/>
        <v>0</v>
      </c>
      <c r="AJ254" s="22">
        <f t="shared" si="29"/>
        <v>0</v>
      </c>
      <c r="AK254" s="22">
        <f t="shared" si="30"/>
        <v>0</v>
      </c>
      <c r="AL254" s="22">
        <f t="shared" si="31"/>
        <v>0</v>
      </c>
      <c r="AM254" s="22">
        <f t="shared" si="32"/>
        <v>0</v>
      </c>
      <c r="AN254" s="22">
        <f t="shared" si="33"/>
        <v>0</v>
      </c>
      <c r="AO254" s="418" t="b">
        <f t="shared" si="34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35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36"/>
        <v>0</v>
      </c>
      <c r="AW254" s="67">
        <f t="shared" si="37"/>
        <v>0</v>
      </c>
      <c r="AX254" s="397">
        <f t="shared" si="38"/>
        <v>0</v>
      </c>
      <c r="AY254" s="32"/>
      <c r="AZ254" s="32"/>
      <c r="BA254" s="423" t="str">
        <f t="shared" si="39"/>
        <v xml:space="preserve"> </v>
      </c>
    </row>
    <row r="255" spans="1:53" s="339" customFormat="1" ht="15" x14ac:dyDescent="0.2">
      <c r="A255" s="32"/>
      <c r="B255" s="32"/>
      <c r="C255" s="410">
        <f t="shared" si="40"/>
        <v>234</v>
      </c>
      <c r="D255" s="424"/>
      <c r="E255" s="424"/>
      <c r="F255" s="424"/>
      <c r="G255" s="410"/>
      <c r="H255" s="410"/>
      <c r="I255" s="413" t="str">
        <f t="shared" si="24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25"/>
        <v>-</v>
      </c>
      <c r="M255" s="425"/>
      <c r="N255" s="425"/>
      <c r="O255" s="160" t="str">
        <f t="shared" si="26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27"/>
        <v>OK</v>
      </c>
      <c r="AI255" s="22">
        <f t="shared" si="28"/>
        <v>0</v>
      </c>
      <c r="AJ255" s="22">
        <f t="shared" si="29"/>
        <v>0</v>
      </c>
      <c r="AK255" s="22">
        <f t="shared" si="30"/>
        <v>0</v>
      </c>
      <c r="AL255" s="22">
        <f t="shared" si="31"/>
        <v>0</v>
      </c>
      <c r="AM255" s="22">
        <f t="shared" si="32"/>
        <v>0</v>
      </c>
      <c r="AN255" s="22">
        <f t="shared" si="33"/>
        <v>0</v>
      </c>
      <c r="AO255" s="418" t="b">
        <f t="shared" si="34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35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36"/>
        <v>0</v>
      </c>
      <c r="AW255" s="67">
        <f t="shared" si="37"/>
        <v>0</v>
      </c>
      <c r="AX255" s="397">
        <f t="shared" si="38"/>
        <v>0</v>
      </c>
      <c r="AY255" s="32"/>
      <c r="AZ255" s="32"/>
      <c r="BA255" s="423" t="str">
        <f t="shared" si="39"/>
        <v xml:space="preserve"> </v>
      </c>
    </row>
    <row r="256" spans="1:53" s="339" customFormat="1" ht="15" x14ac:dyDescent="0.2">
      <c r="A256" s="32"/>
      <c r="B256" s="32"/>
      <c r="C256" s="410">
        <f t="shared" si="40"/>
        <v>235</v>
      </c>
      <c r="D256" s="424"/>
      <c r="E256" s="424"/>
      <c r="F256" s="424"/>
      <c r="G256" s="410"/>
      <c r="H256" s="410"/>
      <c r="I256" s="413" t="str">
        <f t="shared" si="24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25"/>
        <v>-</v>
      </c>
      <c r="M256" s="425"/>
      <c r="N256" s="425"/>
      <c r="O256" s="160" t="str">
        <f t="shared" si="26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27"/>
        <v>OK</v>
      </c>
      <c r="AI256" s="22">
        <f t="shared" si="28"/>
        <v>0</v>
      </c>
      <c r="AJ256" s="22">
        <f t="shared" si="29"/>
        <v>0</v>
      </c>
      <c r="AK256" s="22">
        <f t="shared" si="30"/>
        <v>0</v>
      </c>
      <c r="AL256" s="22">
        <f t="shared" si="31"/>
        <v>0</v>
      </c>
      <c r="AM256" s="22">
        <f t="shared" si="32"/>
        <v>0</v>
      </c>
      <c r="AN256" s="22">
        <f t="shared" si="33"/>
        <v>0</v>
      </c>
      <c r="AO256" s="418" t="b">
        <f t="shared" si="34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35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36"/>
        <v>0</v>
      </c>
      <c r="AW256" s="67">
        <f t="shared" si="37"/>
        <v>0</v>
      </c>
      <c r="AX256" s="397">
        <f t="shared" si="38"/>
        <v>0</v>
      </c>
      <c r="AY256" s="32"/>
      <c r="AZ256" s="32"/>
      <c r="BA256" s="423" t="str">
        <f t="shared" si="39"/>
        <v xml:space="preserve"> </v>
      </c>
    </row>
    <row r="257" spans="1:53" s="339" customFormat="1" ht="15" x14ac:dyDescent="0.2">
      <c r="A257" s="32"/>
      <c r="B257" s="32"/>
      <c r="C257" s="410">
        <f t="shared" si="40"/>
        <v>236</v>
      </c>
      <c r="D257" s="424"/>
      <c r="E257" s="424"/>
      <c r="F257" s="424"/>
      <c r="G257" s="410"/>
      <c r="H257" s="410"/>
      <c r="I257" s="413" t="str">
        <f t="shared" si="24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25"/>
        <v>-</v>
      </c>
      <c r="M257" s="425"/>
      <c r="N257" s="425"/>
      <c r="O257" s="160" t="str">
        <f t="shared" si="26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27"/>
        <v>OK</v>
      </c>
      <c r="AI257" s="22">
        <f t="shared" si="28"/>
        <v>0</v>
      </c>
      <c r="AJ257" s="22">
        <f t="shared" si="29"/>
        <v>0</v>
      </c>
      <c r="AK257" s="22">
        <f t="shared" si="30"/>
        <v>0</v>
      </c>
      <c r="AL257" s="22">
        <f t="shared" si="31"/>
        <v>0</v>
      </c>
      <c r="AM257" s="22">
        <f t="shared" si="32"/>
        <v>0</v>
      </c>
      <c r="AN257" s="22">
        <f t="shared" si="33"/>
        <v>0</v>
      </c>
      <c r="AO257" s="418" t="b">
        <f t="shared" si="34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35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36"/>
        <v>0</v>
      </c>
      <c r="AW257" s="67">
        <f t="shared" si="37"/>
        <v>0</v>
      </c>
      <c r="AX257" s="397">
        <f t="shared" si="38"/>
        <v>0</v>
      </c>
      <c r="AY257" s="32"/>
      <c r="AZ257" s="32"/>
      <c r="BA257" s="423" t="str">
        <f t="shared" si="39"/>
        <v xml:space="preserve"> </v>
      </c>
    </row>
    <row r="258" spans="1:53" s="339" customFormat="1" ht="15" x14ac:dyDescent="0.2">
      <c r="A258" s="32"/>
      <c r="B258" s="32"/>
      <c r="C258" s="410">
        <f t="shared" si="40"/>
        <v>237</v>
      </c>
      <c r="D258" s="424"/>
      <c r="E258" s="424"/>
      <c r="F258" s="424"/>
      <c r="G258" s="410"/>
      <c r="H258" s="410"/>
      <c r="I258" s="413" t="str">
        <f t="shared" si="24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25"/>
        <v>-</v>
      </c>
      <c r="M258" s="425"/>
      <c r="N258" s="425"/>
      <c r="O258" s="160" t="str">
        <f t="shared" si="26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27"/>
        <v>OK</v>
      </c>
      <c r="AI258" s="22">
        <f t="shared" si="28"/>
        <v>0</v>
      </c>
      <c r="AJ258" s="22">
        <f t="shared" si="29"/>
        <v>0</v>
      </c>
      <c r="AK258" s="22">
        <f t="shared" si="30"/>
        <v>0</v>
      </c>
      <c r="AL258" s="22">
        <f t="shared" si="31"/>
        <v>0</v>
      </c>
      <c r="AM258" s="22">
        <f t="shared" si="32"/>
        <v>0</v>
      </c>
      <c r="AN258" s="22">
        <f t="shared" si="33"/>
        <v>0</v>
      </c>
      <c r="AO258" s="418" t="b">
        <f t="shared" si="34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35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36"/>
        <v>0</v>
      </c>
      <c r="AW258" s="67">
        <f t="shared" si="37"/>
        <v>0</v>
      </c>
      <c r="AX258" s="397">
        <f t="shared" si="38"/>
        <v>0</v>
      </c>
      <c r="AY258" s="32"/>
      <c r="AZ258" s="32"/>
      <c r="BA258" s="423" t="str">
        <f t="shared" si="39"/>
        <v xml:space="preserve"> </v>
      </c>
    </row>
    <row r="259" spans="1:53" s="339" customFormat="1" ht="15" x14ac:dyDescent="0.2">
      <c r="A259" s="32"/>
      <c r="B259" s="32"/>
      <c r="C259" s="410">
        <f t="shared" si="40"/>
        <v>238</v>
      </c>
      <c r="D259" s="424"/>
      <c r="E259" s="424"/>
      <c r="F259" s="424"/>
      <c r="G259" s="410"/>
      <c r="H259" s="410"/>
      <c r="I259" s="413" t="str">
        <f t="shared" si="24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25"/>
        <v>-</v>
      </c>
      <c r="M259" s="425"/>
      <c r="N259" s="425"/>
      <c r="O259" s="160" t="str">
        <f t="shared" si="26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27"/>
        <v>OK</v>
      </c>
      <c r="AI259" s="22">
        <f t="shared" si="28"/>
        <v>0</v>
      </c>
      <c r="AJ259" s="22">
        <f t="shared" si="29"/>
        <v>0</v>
      </c>
      <c r="AK259" s="22">
        <f t="shared" si="30"/>
        <v>0</v>
      </c>
      <c r="AL259" s="22">
        <f t="shared" si="31"/>
        <v>0</v>
      </c>
      <c r="AM259" s="22">
        <f t="shared" si="32"/>
        <v>0</v>
      </c>
      <c r="AN259" s="22">
        <f t="shared" si="33"/>
        <v>0</v>
      </c>
      <c r="AO259" s="418" t="b">
        <f t="shared" si="34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35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36"/>
        <v>0</v>
      </c>
      <c r="AW259" s="67">
        <f t="shared" si="37"/>
        <v>0</v>
      </c>
      <c r="AX259" s="397">
        <f t="shared" si="38"/>
        <v>0</v>
      </c>
      <c r="AY259" s="32"/>
      <c r="AZ259" s="32"/>
      <c r="BA259" s="423" t="str">
        <f t="shared" si="39"/>
        <v xml:space="preserve"> </v>
      </c>
    </row>
    <row r="260" spans="1:53" s="339" customFormat="1" ht="15" x14ac:dyDescent="0.2">
      <c r="A260" s="32"/>
      <c r="B260" s="32"/>
      <c r="C260" s="410">
        <f t="shared" si="40"/>
        <v>239</v>
      </c>
      <c r="D260" s="424"/>
      <c r="E260" s="424"/>
      <c r="F260" s="424"/>
      <c r="G260" s="410"/>
      <c r="H260" s="410"/>
      <c r="I260" s="413" t="str">
        <f t="shared" si="24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25"/>
        <v>-</v>
      </c>
      <c r="M260" s="425"/>
      <c r="N260" s="425"/>
      <c r="O260" s="160" t="str">
        <f t="shared" si="26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27"/>
        <v>OK</v>
      </c>
      <c r="AI260" s="22">
        <f t="shared" si="28"/>
        <v>0</v>
      </c>
      <c r="AJ260" s="22">
        <f t="shared" si="29"/>
        <v>0</v>
      </c>
      <c r="AK260" s="22">
        <f t="shared" si="30"/>
        <v>0</v>
      </c>
      <c r="AL260" s="22">
        <f t="shared" si="31"/>
        <v>0</v>
      </c>
      <c r="AM260" s="22">
        <f t="shared" si="32"/>
        <v>0</v>
      </c>
      <c r="AN260" s="22">
        <f t="shared" si="33"/>
        <v>0</v>
      </c>
      <c r="AO260" s="418" t="b">
        <f t="shared" si="34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35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36"/>
        <v>0</v>
      </c>
      <c r="AW260" s="67">
        <f t="shared" si="37"/>
        <v>0</v>
      </c>
      <c r="AX260" s="397">
        <f t="shared" si="38"/>
        <v>0</v>
      </c>
      <c r="AY260" s="32"/>
      <c r="AZ260" s="32"/>
      <c r="BA260" s="423" t="str">
        <f t="shared" si="39"/>
        <v xml:space="preserve"> </v>
      </c>
    </row>
    <row r="261" spans="1:53" s="339" customFormat="1" ht="15" x14ac:dyDescent="0.2">
      <c r="A261" s="32"/>
      <c r="B261" s="32"/>
      <c r="C261" s="410">
        <f t="shared" si="40"/>
        <v>240</v>
      </c>
      <c r="D261" s="424"/>
      <c r="E261" s="424"/>
      <c r="F261" s="424"/>
      <c r="G261" s="410"/>
      <c r="H261" s="410"/>
      <c r="I261" s="413" t="str">
        <f t="shared" si="24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25"/>
        <v>-</v>
      </c>
      <c r="M261" s="425"/>
      <c r="N261" s="425"/>
      <c r="O261" s="160" t="str">
        <f t="shared" si="26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27"/>
        <v>OK</v>
      </c>
      <c r="AI261" s="22">
        <f t="shared" si="28"/>
        <v>0</v>
      </c>
      <c r="AJ261" s="22">
        <f t="shared" si="29"/>
        <v>0</v>
      </c>
      <c r="AK261" s="22">
        <f t="shared" si="30"/>
        <v>0</v>
      </c>
      <c r="AL261" s="22">
        <f t="shared" si="31"/>
        <v>0</v>
      </c>
      <c r="AM261" s="22">
        <f t="shared" si="32"/>
        <v>0</v>
      </c>
      <c r="AN261" s="22">
        <f t="shared" si="33"/>
        <v>0</v>
      </c>
      <c r="AO261" s="418" t="b">
        <f t="shared" si="34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35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36"/>
        <v>0</v>
      </c>
      <c r="AW261" s="67">
        <f t="shared" si="37"/>
        <v>0</v>
      </c>
      <c r="AX261" s="397">
        <f t="shared" si="38"/>
        <v>0</v>
      </c>
      <c r="AY261" s="32"/>
      <c r="AZ261" s="32"/>
      <c r="BA261" s="423" t="str">
        <f t="shared" si="39"/>
        <v xml:space="preserve"> </v>
      </c>
    </row>
    <row r="262" spans="1:53" s="339" customFormat="1" ht="15" x14ac:dyDescent="0.2">
      <c r="A262" s="32"/>
      <c r="B262" s="32"/>
      <c r="C262" s="410">
        <f t="shared" si="40"/>
        <v>241</v>
      </c>
      <c r="D262" s="424"/>
      <c r="E262" s="424"/>
      <c r="F262" s="424"/>
      <c r="G262" s="410"/>
      <c r="H262" s="410"/>
      <c r="I262" s="413" t="str">
        <f t="shared" si="24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25"/>
        <v>-</v>
      </c>
      <c r="M262" s="425"/>
      <c r="N262" s="425"/>
      <c r="O262" s="160" t="str">
        <f t="shared" si="26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27"/>
        <v>OK</v>
      </c>
      <c r="AI262" s="22">
        <f t="shared" si="28"/>
        <v>0</v>
      </c>
      <c r="AJ262" s="22">
        <f t="shared" si="29"/>
        <v>0</v>
      </c>
      <c r="AK262" s="22">
        <f t="shared" si="30"/>
        <v>0</v>
      </c>
      <c r="AL262" s="22">
        <f t="shared" si="31"/>
        <v>0</v>
      </c>
      <c r="AM262" s="22">
        <f t="shared" si="32"/>
        <v>0</v>
      </c>
      <c r="AN262" s="22">
        <f t="shared" si="33"/>
        <v>0</v>
      </c>
      <c r="AO262" s="418" t="b">
        <f t="shared" si="34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35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36"/>
        <v>0</v>
      </c>
      <c r="AW262" s="67">
        <f t="shared" si="37"/>
        <v>0</v>
      </c>
      <c r="AX262" s="397">
        <f t="shared" si="38"/>
        <v>0</v>
      </c>
      <c r="AY262" s="32"/>
      <c r="AZ262" s="32"/>
      <c r="BA262" s="423" t="str">
        <f t="shared" si="39"/>
        <v xml:space="preserve"> </v>
      </c>
    </row>
    <row r="263" spans="1:53" s="339" customFormat="1" ht="15" x14ac:dyDescent="0.2">
      <c r="A263" s="32"/>
      <c r="B263" s="32"/>
      <c r="C263" s="410">
        <f t="shared" si="40"/>
        <v>242</v>
      </c>
      <c r="D263" s="424"/>
      <c r="E263" s="424"/>
      <c r="F263" s="424"/>
      <c r="G263" s="410"/>
      <c r="H263" s="410"/>
      <c r="I263" s="413" t="str">
        <f t="shared" si="24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25"/>
        <v>-</v>
      </c>
      <c r="M263" s="425"/>
      <c r="N263" s="425"/>
      <c r="O263" s="160" t="str">
        <f t="shared" si="26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27"/>
        <v>OK</v>
      </c>
      <c r="AI263" s="22">
        <f t="shared" si="28"/>
        <v>0</v>
      </c>
      <c r="AJ263" s="22">
        <f t="shared" si="29"/>
        <v>0</v>
      </c>
      <c r="AK263" s="22">
        <f t="shared" si="30"/>
        <v>0</v>
      </c>
      <c r="AL263" s="22">
        <f t="shared" si="31"/>
        <v>0</v>
      </c>
      <c r="AM263" s="22">
        <f t="shared" si="32"/>
        <v>0</v>
      </c>
      <c r="AN263" s="22">
        <f t="shared" si="33"/>
        <v>0</v>
      </c>
      <c r="AO263" s="418" t="b">
        <f t="shared" si="34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35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36"/>
        <v>0</v>
      </c>
      <c r="AW263" s="67">
        <f t="shared" si="37"/>
        <v>0</v>
      </c>
      <c r="AX263" s="397">
        <f t="shared" si="38"/>
        <v>0</v>
      </c>
      <c r="AY263" s="32"/>
      <c r="AZ263" s="32"/>
      <c r="BA263" s="423" t="str">
        <f t="shared" si="39"/>
        <v xml:space="preserve"> </v>
      </c>
    </row>
    <row r="264" spans="1:53" s="339" customFormat="1" ht="15" x14ac:dyDescent="0.2">
      <c r="A264" s="32"/>
      <c r="B264" s="32"/>
      <c r="C264" s="410">
        <f t="shared" si="40"/>
        <v>243</v>
      </c>
      <c r="D264" s="424"/>
      <c r="E264" s="424"/>
      <c r="F264" s="424"/>
      <c r="G264" s="410"/>
      <c r="H264" s="410"/>
      <c r="I264" s="413" t="str">
        <f t="shared" si="24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25"/>
        <v>-</v>
      </c>
      <c r="M264" s="425"/>
      <c r="N264" s="425"/>
      <c r="O264" s="160" t="str">
        <f t="shared" si="26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27"/>
        <v>OK</v>
      </c>
      <c r="AI264" s="22">
        <f t="shared" si="28"/>
        <v>0</v>
      </c>
      <c r="AJ264" s="22">
        <f t="shared" si="29"/>
        <v>0</v>
      </c>
      <c r="AK264" s="22">
        <f t="shared" si="30"/>
        <v>0</v>
      </c>
      <c r="AL264" s="22">
        <f t="shared" si="31"/>
        <v>0</v>
      </c>
      <c r="AM264" s="22">
        <f t="shared" si="32"/>
        <v>0</v>
      </c>
      <c r="AN264" s="22">
        <f t="shared" si="33"/>
        <v>0</v>
      </c>
      <c r="AO264" s="418" t="b">
        <f t="shared" si="34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35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36"/>
        <v>0</v>
      </c>
      <c r="AW264" s="67">
        <f t="shared" si="37"/>
        <v>0</v>
      </c>
      <c r="AX264" s="397">
        <f t="shared" si="38"/>
        <v>0</v>
      </c>
      <c r="AY264" s="32"/>
      <c r="AZ264" s="32"/>
      <c r="BA264" s="423" t="str">
        <f t="shared" si="39"/>
        <v xml:space="preserve"> </v>
      </c>
    </row>
    <row r="265" spans="1:53" s="339" customFormat="1" ht="15" x14ac:dyDescent="0.2">
      <c r="A265" s="32"/>
      <c r="B265" s="32"/>
      <c r="C265" s="410">
        <f t="shared" si="40"/>
        <v>244</v>
      </c>
      <c r="D265" s="424"/>
      <c r="E265" s="424"/>
      <c r="F265" s="424"/>
      <c r="G265" s="410"/>
      <c r="H265" s="410"/>
      <c r="I265" s="413" t="str">
        <f t="shared" si="24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25"/>
        <v>-</v>
      </c>
      <c r="M265" s="425"/>
      <c r="N265" s="425"/>
      <c r="O265" s="160" t="str">
        <f t="shared" si="26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27"/>
        <v>OK</v>
      </c>
      <c r="AI265" s="22">
        <f t="shared" si="28"/>
        <v>0</v>
      </c>
      <c r="AJ265" s="22">
        <f t="shared" si="29"/>
        <v>0</v>
      </c>
      <c r="AK265" s="22">
        <f t="shared" si="30"/>
        <v>0</v>
      </c>
      <c r="AL265" s="22">
        <f t="shared" si="31"/>
        <v>0</v>
      </c>
      <c r="AM265" s="22">
        <f t="shared" si="32"/>
        <v>0</v>
      </c>
      <c r="AN265" s="22">
        <f t="shared" si="33"/>
        <v>0</v>
      </c>
      <c r="AO265" s="418" t="b">
        <f t="shared" si="34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35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36"/>
        <v>0</v>
      </c>
      <c r="AW265" s="67">
        <f t="shared" si="37"/>
        <v>0</v>
      </c>
      <c r="AX265" s="397">
        <f t="shared" si="38"/>
        <v>0</v>
      </c>
      <c r="AY265" s="32"/>
      <c r="AZ265" s="32"/>
      <c r="BA265" s="423" t="str">
        <f t="shared" si="39"/>
        <v xml:space="preserve"> </v>
      </c>
    </row>
    <row r="266" spans="1:53" s="339" customFormat="1" ht="15" x14ac:dyDescent="0.2">
      <c r="A266" s="32"/>
      <c r="B266" s="32"/>
      <c r="C266" s="410">
        <f t="shared" si="40"/>
        <v>245</v>
      </c>
      <c r="D266" s="424"/>
      <c r="E266" s="424"/>
      <c r="F266" s="424"/>
      <c r="G266" s="410"/>
      <c r="H266" s="410"/>
      <c r="I266" s="413" t="str">
        <f t="shared" si="24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25"/>
        <v>-</v>
      </c>
      <c r="M266" s="425"/>
      <c r="N266" s="425"/>
      <c r="O266" s="160" t="str">
        <f t="shared" si="26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27"/>
        <v>OK</v>
      </c>
      <c r="AI266" s="22">
        <f t="shared" si="28"/>
        <v>0</v>
      </c>
      <c r="AJ266" s="22">
        <f t="shared" si="29"/>
        <v>0</v>
      </c>
      <c r="AK266" s="22">
        <f t="shared" si="30"/>
        <v>0</v>
      </c>
      <c r="AL266" s="22">
        <f t="shared" si="31"/>
        <v>0</v>
      </c>
      <c r="AM266" s="22">
        <f t="shared" si="32"/>
        <v>0</v>
      </c>
      <c r="AN266" s="22">
        <f t="shared" si="33"/>
        <v>0</v>
      </c>
      <c r="AO266" s="418" t="b">
        <f t="shared" si="34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35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36"/>
        <v>0</v>
      </c>
      <c r="AW266" s="67">
        <f t="shared" si="37"/>
        <v>0</v>
      </c>
      <c r="AX266" s="397">
        <f t="shared" si="38"/>
        <v>0</v>
      </c>
      <c r="AY266" s="32"/>
      <c r="AZ266" s="32"/>
      <c r="BA266" s="423" t="str">
        <f t="shared" si="39"/>
        <v xml:space="preserve"> </v>
      </c>
    </row>
    <row r="267" spans="1:53" s="339" customFormat="1" ht="15" x14ac:dyDescent="0.2">
      <c r="A267" s="32"/>
      <c r="B267" s="32"/>
      <c r="C267" s="410">
        <f t="shared" si="40"/>
        <v>246</v>
      </c>
      <c r="D267" s="424"/>
      <c r="E267" s="424"/>
      <c r="F267" s="424"/>
      <c r="G267" s="410"/>
      <c r="H267" s="410"/>
      <c r="I267" s="413" t="str">
        <f t="shared" si="24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25"/>
        <v>-</v>
      </c>
      <c r="M267" s="425"/>
      <c r="N267" s="425"/>
      <c r="O267" s="160" t="str">
        <f t="shared" si="26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27"/>
        <v>OK</v>
      </c>
      <c r="AI267" s="22">
        <f t="shared" si="28"/>
        <v>0</v>
      </c>
      <c r="AJ267" s="22">
        <f t="shared" si="29"/>
        <v>0</v>
      </c>
      <c r="AK267" s="22">
        <f t="shared" si="30"/>
        <v>0</v>
      </c>
      <c r="AL267" s="22">
        <f t="shared" si="31"/>
        <v>0</v>
      </c>
      <c r="AM267" s="22">
        <f t="shared" si="32"/>
        <v>0</v>
      </c>
      <c r="AN267" s="22">
        <f t="shared" si="33"/>
        <v>0</v>
      </c>
      <c r="AO267" s="418" t="b">
        <f t="shared" si="34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35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36"/>
        <v>0</v>
      </c>
      <c r="AW267" s="67">
        <f t="shared" si="37"/>
        <v>0</v>
      </c>
      <c r="AX267" s="397">
        <f t="shared" si="38"/>
        <v>0</v>
      </c>
      <c r="AY267" s="32"/>
      <c r="AZ267" s="32"/>
      <c r="BA267" s="423" t="str">
        <f t="shared" si="39"/>
        <v xml:space="preserve"> </v>
      </c>
    </row>
    <row r="268" spans="1:53" s="339" customFormat="1" ht="15" x14ac:dyDescent="0.2">
      <c r="A268" s="32"/>
      <c r="B268" s="32"/>
      <c r="C268" s="410">
        <f t="shared" si="40"/>
        <v>247</v>
      </c>
      <c r="D268" s="424"/>
      <c r="E268" s="424"/>
      <c r="F268" s="424"/>
      <c r="G268" s="410"/>
      <c r="H268" s="410"/>
      <c r="I268" s="413" t="str">
        <f t="shared" si="24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25"/>
        <v>-</v>
      </c>
      <c r="M268" s="425"/>
      <c r="N268" s="425"/>
      <c r="O268" s="160" t="str">
        <f t="shared" si="26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27"/>
        <v>OK</v>
      </c>
      <c r="AI268" s="22">
        <f t="shared" si="28"/>
        <v>0</v>
      </c>
      <c r="AJ268" s="22">
        <f t="shared" si="29"/>
        <v>0</v>
      </c>
      <c r="AK268" s="22">
        <f t="shared" si="30"/>
        <v>0</v>
      </c>
      <c r="AL268" s="22">
        <f t="shared" si="31"/>
        <v>0</v>
      </c>
      <c r="AM268" s="22">
        <f t="shared" si="32"/>
        <v>0</v>
      </c>
      <c r="AN268" s="22">
        <f t="shared" si="33"/>
        <v>0</v>
      </c>
      <c r="AO268" s="418" t="b">
        <f t="shared" si="34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35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36"/>
        <v>0</v>
      </c>
      <c r="AW268" s="67">
        <f t="shared" si="37"/>
        <v>0</v>
      </c>
      <c r="AX268" s="397">
        <f t="shared" si="38"/>
        <v>0</v>
      </c>
      <c r="AY268" s="32"/>
      <c r="AZ268" s="32"/>
      <c r="BA268" s="423" t="str">
        <f t="shared" si="39"/>
        <v xml:space="preserve"> </v>
      </c>
    </row>
    <row r="269" spans="1:53" s="339" customFormat="1" ht="15" x14ac:dyDescent="0.2">
      <c r="A269" s="32"/>
      <c r="B269" s="32"/>
      <c r="C269" s="410">
        <f t="shared" si="40"/>
        <v>248</v>
      </c>
      <c r="D269" s="424"/>
      <c r="E269" s="424"/>
      <c r="F269" s="424"/>
      <c r="G269" s="410"/>
      <c r="H269" s="410"/>
      <c r="I269" s="413" t="str">
        <f t="shared" si="24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25"/>
        <v>-</v>
      </c>
      <c r="M269" s="425"/>
      <c r="N269" s="425"/>
      <c r="O269" s="160" t="str">
        <f t="shared" si="26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27"/>
        <v>OK</v>
      </c>
      <c r="AI269" s="22">
        <f t="shared" si="28"/>
        <v>0</v>
      </c>
      <c r="AJ269" s="22">
        <f t="shared" si="29"/>
        <v>0</v>
      </c>
      <c r="AK269" s="22">
        <f t="shared" si="30"/>
        <v>0</v>
      </c>
      <c r="AL269" s="22">
        <f t="shared" si="31"/>
        <v>0</v>
      </c>
      <c r="AM269" s="22">
        <f t="shared" si="32"/>
        <v>0</v>
      </c>
      <c r="AN269" s="22">
        <f t="shared" si="33"/>
        <v>0</v>
      </c>
      <c r="AO269" s="418" t="b">
        <f t="shared" si="34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35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36"/>
        <v>0</v>
      </c>
      <c r="AW269" s="67">
        <f t="shared" si="37"/>
        <v>0</v>
      </c>
      <c r="AX269" s="397">
        <f t="shared" si="38"/>
        <v>0</v>
      </c>
      <c r="AY269" s="32"/>
      <c r="AZ269" s="32"/>
      <c r="BA269" s="423" t="str">
        <f t="shared" si="39"/>
        <v xml:space="preserve"> </v>
      </c>
    </row>
    <row r="270" spans="1:53" s="339" customFormat="1" ht="15" x14ac:dyDescent="0.2">
      <c r="A270" s="32"/>
      <c r="B270" s="32"/>
      <c r="C270" s="410">
        <f t="shared" si="40"/>
        <v>249</v>
      </c>
      <c r="D270" s="424"/>
      <c r="E270" s="424"/>
      <c r="F270" s="424"/>
      <c r="G270" s="410"/>
      <c r="H270" s="410"/>
      <c r="I270" s="413" t="str">
        <f t="shared" si="24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25"/>
        <v>-</v>
      </c>
      <c r="M270" s="425"/>
      <c r="N270" s="425"/>
      <c r="O270" s="160" t="str">
        <f t="shared" si="26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27"/>
        <v>OK</v>
      </c>
      <c r="AI270" s="22">
        <f t="shared" si="28"/>
        <v>0</v>
      </c>
      <c r="AJ270" s="22">
        <f t="shared" si="29"/>
        <v>0</v>
      </c>
      <c r="AK270" s="22">
        <f t="shared" si="30"/>
        <v>0</v>
      </c>
      <c r="AL270" s="22">
        <f t="shared" si="31"/>
        <v>0</v>
      </c>
      <c r="AM270" s="22">
        <f t="shared" si="32"/>
        <v>0</v>
      </c>
      <c r="AN270" s="22">
        <f t="shared" si="33"/>
        <v>0</v>
      </c>
      <c r="AO270" s="418" t="b">
        <f t="shared" si="34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35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36"/>
        <v>0</v>
      </c>
      <c r="AW270" s="67">
        <f t="shared" si="37"/>
        <v>0</v>
      </c>
      <c r="AX270" s="397">
        <f t="shared" si="38"/>
        <v>0</v>
      </c>
      <c r="AY270" s="32"/>
      <c r="AZ270" s="32"/>
      <c r="BA270" s="423" t="str">
        <f t="shared" si="39"/>
        <v xml:space="preserve"> </v>
      </c>
    </row>
    <row r="271" spans="1:53" s="339" customFormat="1" ht="15" x14ac:dyDescent="0.2">
      <c r="A271" s="32"/>
      <c r="B271" s="32"/>
      <c r="C271" s="410">
        <f t="shared" si="40"/>
        <v>250</v>
      </c>
      <c r="D271" s="424"/>
      <c r="E271" s="424"/>
      <c r="F271" s="424"/>
      <c r="G271" s="410"/>
      <c r="H271" s="410"/>
      <c r="I271" s="413" t="str">
        <f t="shared" si="24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25"/>
        <v>-</v>
      </c>
      <c r="M271" s="425"/>
      <c r="N271" s="425"/>
      <c r="O271" s="160" t="str">
        <f t="shared" si="26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27"/>
        <v>OK</v>
      </c>
      <c r="AI271" s="22">
        <f t="shared" si="28"/>
        <v>0</v>
      </c>
      <c r="AJ271" s="22">
        <f t="shared" si="29"/>
        <v>0</v>
      </c>
      <c r="AK271" s="22">
        <f t="shared" si="30"/>
        <v>0</v>
      </c>
      <c r="AL271" s="22">
        <f t="shared" si="31"/>
        <v>0</v>
      </c>
      <c r="AM271" s="22">
        <f t="shared" si="32"/>
        <v>0</v>
      </c>
      <c r="AN271" s="22">
        <f t="shared" si="33"/>
        <v>0</v>
      </c>
      <c r="AO271" s="418" t="b">
        <f t="shared" si="34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35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36"/>
        <v>0</v>
      </c>
      <c r="AW271" s="67">
        <f t="shared" si="37"/>
        <v>0</v>
      </c>
      <c r="AX271" s="397">
        <f t="shared" si="38"/>
        <v>0</v>
      </c>
      <c r="AY271" s="32"/>
      <c r="AZ271" s="32"/>
      <c r="BA271" s="423" t="str">
        <f t="shared" si="39"/>
        <v xml:space="preserve"> </v>
      </c>
    </row>
    <row r="272" spans="1:53" s="339" customFormat="1" ht="15" x14ac:dyDescent="0.2">
      <c r="A272" s="32"/>
      <c r="B272" s="32"/>
      <c r="C272" s="410">
        <f t="shared" si="40"/>
        <v>251</v>
      </c>
      <c r="D272" s="424"/>
      <c r="E272" s="424"/>
      <c r="F272" s="424"/>
      <c r="G272" s="410"/>
      <c r="H272" s="410"/>
      <c r="I272" s="413" t="str">
        <f t="shared" si="24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25"/>
        <v>-</v>
      </c>
      <c r="M272" s="425"/>
      <c r="N272" s="425"/>
      <c r="O272" s="160" t="str">
        <f t="shared" si="26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27"/>
        <v>OK</v>
      </c>
      <c r="AI272" s="22">
        <f t="shared" si="28"/>
        <v>0</v>
      </c>
      <c r="AJ272" s="22">
        <f t="shared" si="29"/>
        <v>0</v>
      </c>
      <c r="AK272" s="22">
        <f t="shared" si="30"/>
        <v>0</v>
      </c>
      <c r="AL272" s="22">
        <f t="shared" si="31"/>
        <v>0</v>
      </c>
      <c r="AM272" s="22">
        <f t="shared" si="32"/>
        <v>0</v>
      </c>
      <c r="AN272" s="22">
        <f t="shared" si="33"/>
        <v>0</v>
      </c>
      <c r="AO272" s="418" t="b">
        <f t="shared" si="34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35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36"/>
        <v>0</v>
      </c>
      <c r="AW272" s="67">
        <f t="shared" si="37"/>
        <v>0</v>
      </c>
      <c r="AX272" s="397">
        <f t="shared" si="38"/>
        <v>0</v>
      </c>
      <c r="AY272" s="32"/>
      <c r="AZ272" s="32"/>
      <c r="BA272" s="423" t="str">
        <f t="shared" si="39"/>
        <v xml:space="preserve"> </v>
      </c>
    </row>
    <row r="273" spans="1:53" s="339" customFormat="1" ht="15" x14ac:dyDescent="0.2">
      <c r="A273" s="32"/>
      <c r="B273" s="32"/>
      <c r="C273" s="410">
        <f t="shared" si="40"/>
        <v>252</v>
      </c>
      <c r="D273" s="424"/>
      <c r="E273" s="424"/>
      <c r="F273" s="424"/>
      <c r="G273" s="410"/>
      <c r="H273" s="410"/>
      <c r="I273" s="413" t="str">
        <f t="shared" ref="I273:I336" si="41">IF(K273="s",A273*B273,"-")</f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ref="L273:L336" si="42">IF(K273="s",AT273,AP273)</f>
        <v>-</v>
      </c>
      <c r="M273" s="425"/>
      <c r="N273" s="425"/>
      <c r="O273" s="160" t="str">
        <f t="shared" ref="O273:O336" si="43">IF(K273="S",IF(D273&lt;E273,E273,D273),"-")</f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ref="AH273:AH336" si="44">IF(F273&gt;(A273*12),"error","OK")</f>
        <v>OK</v>
      </c>
      <c r="AI273" s="22">
        <f t="shared" ref="AI273:AI336" si="45">IF(O273="-",0,IF(O273&gt;7.999,1,0))</f>
        <v>0</v>
      </c>
      <c r="AJ273" s="22">
        <f t="shared" ref="AJ273:AJ336" si="46">IF(O273&lt;8,IF(O273&gt;3.999,1,0),0)</f>
        <v>0</v>
      </c>
      <c r="AK273" s="22">
        <f t="shared" ref="AK273:AK336" si="47">IF(O273&lt;4,IF(O273&gt;0,1,0),0)</f>
        <v>0</v>
      </c>
      <c r="AL273" s="22">
        <f t="shared" ref="AL273:AL336" si="48">IF(K273="S",1,0)</f>
        <v>0</v>
      </c>
      <c r="AM273" s="22">
        <f t="shared" ref="AM273:AM336" si="49">IF(K273="C",1,0)</f>
        <v>0</v>
      </c>
      <c r="AN273" s="22">
        <f t="shared" ref="AN273:AN336" si="50">IF(K273="c",F273/12,0)</f>
        <v>0</v>
      </c>
      <c r="AO273" s="418" t="b">
        <f t="shared" ref="AO273:AO336" si="51">IF(K273="s",IF(A273&gt;B273,A273,B273))</f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ref="AR273:AR336" si="52">IF(K273="s",J273,"-")</f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36"/>
        <v>0</v>
      </c>
      <c r="AW273" s="67">
        <f t="shared" si="37"/>
        <v>0</v>
      </c>
      <c r="AX273" s="397">
        <f t="shared" si="38"/>
        <v>0</v>
      </c>
      <c r="AY273" s="32"/>
      <c r="AZ273" s="32"/>
      <c r="BA273" s="423" t="str">
        <f t="shared" si="39"/>
        <v xml:space="preserve"> </v>
      </c>
    </row>
    <row r="274" spans="1:53" s="339" customFormat="1" ht="15" x14ac:dyDescent="0.2">
      <c r="A274" s="32"/>
      <c r="B274" s="32"/>
      <c r="C274" s="410">
        <f t="shared" si="40"/>
        <v>253</v>
      </c>
      <c r="D274" s="424"/>
      <c r="E274" s="424"/>
      <c r="F274" s="424"/>
      <c r="G274" s="410"/>
      <c r="H274" s="410"/>
      <c r="I274" s="413" t="str">
        <f t="shared" si="41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42"/>
        <v>-</v>
      </c>
      <c r="M274" s="425"/>
      <c r="N274" s="425"/>
      <c r="O274" s="160" t="str">
        <f t="shared" si="43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44"/>
        <v>OK</v>
      </c>
      <c r="AI274" s="22">
        <f t="shared" si="45"/>
        <v>0</v>
      </c>
      <c r="AJ274" s="22">
        <f t="shared" si="46"/>
        <v>0</v>
      </c>
      <c r="AK274" s="22">
        <f t="shared" si="47"/>
        <v>0</v>
      </c>
      <c r="AL274" s="22">
        <f t="shared" si="48"/>
        <v>0</v>
      </c>
      <c r="AM274" s="22">
        <f t="shared" si="49"/>
        <v>0</v>
      </c>
      <c r="AN274" s="22">
        <f t="shared" si="50"/>
        <v>0</v>
      </c>
      <c r="AO274" s="418" t="b">
        <f t="shared" si="51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52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ref="AV274:AV337" si="53">IF(AI274=1,AT274,0)</f>
        <v>0</v>
      </c>
      <c r="AW274" s="67">
        <f t="shared" ref="AW274:AW337" si="54">IF(AJ274=1,AT274,0)</f>
        <v>0</v>
      </c>
      <c r="AX274" s="397">
        <f t="shared" ref="AX274:AX337" si="55">IF(AK274=1,AT274,0)</f>
        <v>0</v>
      </c>
      <c r="AY274" s="32"/>
      <c r="AZ274" s="32"/>
      <c r="BA274" s="423" t="str">
        <f t="shared" ref="BA274:BA337" si="56">IF(BB274="s",(AV274+AW274)/16*AX274/12," ")</f>
        <v xml:space="preserve"> </v>
      </c>
    </row>
    <row r="275" spans="1:53" s="339" customFormat="1" ht="15" x14ac:dyDescent="0.2">
      <c r="A275" s="32"/>
      <c r="B275" s="32"/>
      <c r="C275" s="410">
        <f t="shared" si="40"/>
        <v>254</v>
      </c>
      <c r="D275" s="424"/>
      <c r="E275" s="424"/>
      <c r="F275" s="424"/>
      <c r="G275" s="410"/>
      <c r="H275" s="410"/>
      <c r="I275" s="413" t="str">
        <f t="shared" si="41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42"/>
        <v>-</v>
      </c>
      <c r="M275" s="425"/>
      <c r="N275" s="425"/>
      <c r="O275" s="160" t="str">
        <f t="shared" si="43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44"/>
        <v>OK</v>
      </c>
      <c r="AI275" s="22">
        <f t="shared" si="45"/>
        <v>0</v>
      </c>
      <c r="AJ275" s="22">
        <f t="shared" si="46"/>
        <v>0</v>
      </c>
      <c r="AK275" s="22">
        <f t="shared" si="47"/>
        <v>0</v>
      </c>
      <c r="AL275" s="22">
        <f t="shared" si="48"/>
        <v>0</v>
      </c>
      <c r="AM275" s="22">
        <f t="shared" si="49"/>
        <v>0</v>
      </c>
      <c r="AN275" s="22">
        <f t="shared" si="50"/>
        <v>0</v>
      </c>
      <c r="AO275" s="418" t="b">
        <f t="shared" si="51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52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53"/>
        <v>0</v>
      </c>
      <c r="AW275" s="67">
        <f t="shared" si="54"/>
        <v>0</v>
      </c>
      <c r="AX275" s="397">
        <f t="shared" si="55"/>
        <v>0</v>
      </c>
      <c r="AY275" s="32"/>
      <c r="AZ275" s="32"/>
      <c r="BA275" s="423" t="str">
        <f t="shared" si="56"/>
        <v xml:space="preserve"> </v>
      </c>
    </row>
    <row r="276" spans="1:53" s="339" customFormat="1" ht="15" x14ac:dyDescent="0.2">
      <c r="A276" s="32"/>
      <c r="B276" s="32"/>
      <c r="C276" s="410">
        <f t="shared" si="40"/>
        <v>255</v>
      </c>
      <c r="D276" s="424"/>
      <c r="E276" s="424"/>
      <c r="F276" s="424"/>
      <c r="G276" s="410"/>
      <c r="H276" s="410"/>
      <c r="I276" s="413" t="str">
        <f t="shared" si="41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42"/>
        <v>-</v>
      </c>
      <c r="M276" s="425"/>
      <c r="N276" s="425"/>
      <c r="O276" s="160" t="str">
        <f t="shared" si="43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44"/>
        <v>OK</v>
      </c>
      <c r="AI276" s="22">
        <f t="shared" si="45"/>
        <v>0</v>
      </c>
      <c r="AJ276" s="22">
        <f t="shared" si="46"/>
        <v>0</v>
      </c>
      <c r="AK276" s="22">
        <f t="shared" si="47"/>
        <v>0</v>
      </c>
      <c r="AL276" s="22">
        <f t="shared" si="48"/>
        <v>0</v>
      </c>
      <c r="AM276" s="22">
        <f t="shared" si="49"/>
        <v>0</v>
      </c>
      <c r="AN276" s="22">
        <f t="shared" si="50"/>
        <v>0</v>
      </c>
      <c r="AO276" s="418" t="b">
        <f t="shared" si="51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52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53"/>
        <v>0</v>
      </c>
      <c r="AW276" s="67">
        <f t="shared" si="54"/>
        <v>0</v>
      </c>
      <c r="AX276" s="397">
        <f t="shared" si="55"/>
        <v>0</v>
      </c>
      <c r="AY276" s="32"/>
      <c r="AZ276" s="32"/>
      <c r="BA276" s="423" t="str">
        <f t="shared" si="56"/>
        <v xml:space="preserve"> </v>
      </c>
    </row>
    <row r="277" spans="1:53" s="339" customFormat="1" ht="15" x14ac:dyDescent="0.2">
      <c r="A277" s="32"/>
      <c r="B277" s="32"/>
      <c r="C277" s="410">
        <f t="shared" si="40"/>
        <v>256</v>
      </c>
      <c r="D277" s="424"/>
      <c r="E277" s="424"/>
      <c r="F277" s="424"/>
      <c r="G277" s="410"/>
      <c r="H277" s="410"/>
      <c r="I277" s="413" t="str">
        <f t="shared" si="41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42"/>
        <v>-</v>
      </c>
      <c r="M277" s="425"/>
      <c r="N277" s="425"/>
      <c r="O277" s="160" t="str">
        <f t="shared" si="43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44"/>
        <v>OK</v>
      </c>
      <c r="AI277" s="22">
        <f t="shared" si="45"/>
        <v>0</v>
      </c>
      <c r="AJ277" s="22">
        <f t="shared" si="46"/>
        <v>0</v>
      </c>
      <c r="AK277" s="22">
        <f t="shared" si="47"/>
        <v>0</v>
      </c>
      <c r="AL277" s="22">
        <f t="shared" si="48"/>
        <v>0</v>
      </c>
      <c r="AM277" s="22">
        <f t="shared" si="49"/>
        <v>0</v>
      </c>
      <c r="AN277" s="22">
        <f t="shared" si="50"/>
        <v>0</v>
      </c>
      <c r="AO277" s="418" t="b">
        <f t="shared" si="51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52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53"/>
        <v>0</v>
      </c>
      <c r="AW277" s="67">
        <f t="shared" si="54"/>
        <v>0</v>
      </c>
      <c r="AX277" s="397">
        <f t="shared" si="55"/>
        <v>0</v>
      </c>
      <c r="AY277" s="32"/>
      <c r="AZ277" s="32"/>
      <c r="BA277" s="423" t="str">
        <f t="shared" si="56"/>
        <v xml:space="preserve"> </v>
      </c>
    </row>
    <row r="278" spans="1:53" s="339" customFormat="1" ht="15" x14ac:dyDescent="0.2">
      <c r="A278" s="32"/>
      <c r="B278" s="32"/>
      <c r="C278" s="410">
        <f t="shared" si="40"/>
        <v>257</v>
      </c>
      <c r="D278" s="424"/>
      <c r="E278" s="424"/>
      <c r="F278" s="424"/>
      <c r="G278" s="410"/>
      <c r="H278" s="410"/>
      <c r="I278" s="413" t="str">
        <f t="shared" si="41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42"/>
        <v>-</v>
      </c>
      <c r="M278" s="425"/>
      <c r="N278" s="425"/>
      <c r="O278" s="160" t="str">
        <f t="shared" si="43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44"/>
        <v>OK</v>
      </c>
      <c r="AI278" s="22">
        <f t="shared" si="45"/>
        <v>0</v>
      </c>
      <c r="AJ278" s="22">
        <f t="shared" si="46"/>
        <v>0</v>
      </c>
      <c r="AK278" s="22">
        <f t="shared" si="47"/>
        <v>0</v>
      </c>
      <c r="AL278" s="22">
        <f t="shared" si="48"/>
        <v>0</v>
      </c>
      <c r="AM278" s="22">
        <f t="shared" si="49"/>
        <v>0</v>
      </c>
      <c r="AN278" s="22">
        <f t="shared" si="50"/>
        <v>0</v>
      </c>
      <c r="AO278" s="418" t="b">
        <f t="shared" si="51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52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53"/>
        <v>0</v>
      </c>
      <c r="AW278" s="67">
        <f t="shared" si="54"/>
        <v>0</v>
      </c>
      <c r="AX278" s="397">
        <f t="shared" si="55"/>
        <v>0</v>
      </c>
      <c r="AY278" s="32"/>
      <c r="AZ278" s="32"/>
      <c r="BA278" s="423" t="str">
        <f t="shared" si="56"/>
        <v xml:space="preserve"> </v>
      </c>
    </row>
    <row r="279" spans="1:53" s="339" customFormat="1" ht="15" x14ac:dyDescent="0.2">
      <c r="A279" s="32"/>
      <c r="B279" s="32"/>
      <c r="C279" s="410">
        <f t="shared" si="40"/>
        <v>258</v>
      </c>
      <c r="D279" s="424"/>
      <c r="E279" s="424"/>
      <c r="F279" s="424"/>
      <c r="G279" s="410"/>
      <c r="H279" s="410"/>
      <c r="I279" s="413" t="str">
        <f t="shared" si="41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42"/>
        <v>-</v>
      </c>
      <c r="M279" s="425"/>
      <c r="N279" s="425"/>
      <c r="O279" s="160" t="str">
        <f t="shared" si="43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44"/>
        <v>OK</v>
      </c>
      <c r="AI279" s="22">
        <f t="shared" si="45"/>
        <v>0</v>
      </c>
      <c r="AJ279" s="22">
        <f t="shared" si="46"/>
        <v>0</v>
      </c>
      <c r="AK279" s="22">
        <f t="shared" si="47"/>
        <v>0</v>
      </c>
      <c r="AL279" s="22">
        <f t="shared" si="48"/>
        <v>0</v>
      </c>
      <c r="AM279" s="22">
        <f t="shared" si="49"/>
        <v>0</v>
      </c>
      <c r="AN279" s="22">
        <f t="shared" si="50"/>
        <v>0</v>
      </c>
      <c r="AO279" s="418" t="b">
        <f t="shared" si="51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52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53"/>
        <v>0</v>
      </c>
      <c r="AW279" s="67">
        <f t="shared" si="54"/>
        <v>0</v>
      </c>
      <c r="AX279" s="397">
        <f t="shared" si="55"/>
        <v>0</v>
      </c>
      <c r="AY279" s="32"/>
      <c r="AZ279" s="32"/>
      <c r="BA279" s="423" t="str">
        <f t="shared" si="56"/>
        <v xml:space="preserve"> </v>
      </c>
    </row>
    <row r="280" spans="1:53" s="339" customFormat="1" ht="15" x14ac:dyDescent="0.2">
      <c r="A280" s="32"/>
      <c r="B280" s="32"/>
      <c r="C280" s="410">
        <f t="shared" ref="C280:C343" si="57">C279+1</f>
        <v>259</v>
      </c>
      <c r="D280" s="424"/>
      <c r="E280" s="424"/>
      <c r="F280" s="424"/>
      <c r="G280" s="410"/>
      <c r="H280" s="410"/>
      <c r="I280" s="413" t="str">
        <f t="shared" si="41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42"/>
        <v>-</v>
      </c>
      <c r="M280" s="425"/>
      <c r="N280" s="425"/>
      <c r="O280" s="160" t="str">
        <f t="shared" si="43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44"/>
        <v>OK</v>
      </c>
      <c r="AI280" s="22">
        <f t="shared" si="45"/>
        <v>0</v>
      </c>
      <c r="AJ280" s="22">
        <f t="shared" si="46"/>
        <v>0</v>
      </c>
      <c r="AK280" s="22">
        <f t="shared" si="47"/>
        <v>0</v>
      </c>
      <c r="AL280" s="22">
        <f t="shared" si="48"/>
        <v>0</v>
      </c>
      <c r="AM280" s="22">
        <f t="shared" si="49"/>
        <v>0</v>
      </c>
      <c r="AN280" s="22">
        <f t="shared" si="50"/>
        <v>0</v>
      </c>
      <c r="AO280" s="418" t="b">
        <f t="shared" si="51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52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53"/>
        <v>0</v>
      </c>
      <c r="AW280" s="67">
        <f t="shared" si="54"/>
        <v>0</v>
      </c>
      <c r="AX280" s="397">
        <f t="shared" si="55"/>
        <v>0</v>
      </c>
      <c r="AY280" s="32"/>
      <c r="AZ280" s="32"/>
      <c r="BA280" s="423" t="str">
        <f t="shared" si="56"/>
        <v xml:space="preserve"> </v>
      </c>
    </row>
    <row r="281" spans="1:53" s="339" customFormat="1" ht="15" x14ac:dyDescent="0.2">
      <c r="A281" s="32"/>
      <c r="B281" s="32"/>
      <c r="C281" s="410">
        <f t="shared" si="57"/>
        <v>260</v>
      </c>
      <c r="D281" s="424"/>
      <c r="E281" s="424"/>
      <c r="F281" s="424"/>
      <c r="G281" s="410"/>
      <c r="H281" s="410"/>
      <c r="I281" s="413" t="str">
        <f t="shared" si="41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42"/>
        <v>-</v>
      </c>
      <c r="M281" s="425"/>
      <c r="N281" s="425"/>
      <c r="O281" s="160" t="str">
        <f t="shared" si="43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44"/>
        <v>OK</v>
      </c>
      <c r="AI281" s="22">
        <f t="shared" si="45"/>
        <v>0</v>
      </c>
      <c r="AJ281" s="22">
        <f t="shared" si="46"/>
        <v>0</v>
      </c>
      <c r="AK281" s="22">
        <f t="shared" si="47"/>
        <v>0</v>
      </c>
      <c r="AL281" s="22">
        <f t="shared" si="48"/>
        <v>0</v>
      </c>
      <c r="AM281" s="22">
        <f t="shared" si="49"/>
        <v>0</v>
      </c>
      <c r="AN281" s="22">
        <f t="shared" si="50"/>
        <v>0</v>
      </c>
      <c r="AO281" s="418" t="b">
        <f t="shared" si="51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52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53"/>
        <v>0</v>
      </c>
      <c r="AW281" s="67">
        <f t="shared" si="54"/>
        <v>0</v>
      </c>
      <c r="AX281" s="397">
        <f t="shared" si="55"/>
        <v>0</v>
      </c>
      <c r="AY281" s="32"/>
      <c r="AZ281" s="32"/>
      <c r="BA281" s="423" t="str">
        <f t="shared" si="56"/>
        <v xml:space="preserve"> </v>
      </c>
    </row>
    <row r="282" spans="1:53" s="339" customFormat="1" ht="15" x14ac:dyDescent="0.2">
      <c r="A282" s="32"/>
      <c r="B282" s="32"/>
      <c r="C282" s="410">
        <f t="shared" si="57"/>
        <v>261</v>
      </c>
      <c r="D282" s="424"/>
      <c r="E282" s="424"/>
      <c r="F282" s="424"/>
      <c r="G282" s="410"/>
      <c r="H282" s="410"/>
      <c r="I282" s="413" t="str">
        <f t="shared" si="41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42"/>
        <v>-</v>
      </c>
      <c r="M282" s="425"/>
      <c r="N282" s="425"/>
      <c r="O282" s="160" t="str">
        <f t="shared" si="43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44"/>
        <v>OK</v>
      </c>
      <c r="AI282" s="22">
        <f t="shared" si="45"/>
        <v>0</v>
      </c>
      <c r="AJ282" s="22">
        <f t="shared" si="46"/>
        <v>0</v>
      </c>
      <c r="AK282" s="22">
        <f t="shared" si="47"/>
        <v>0</v>
      </c>
      <c r="AL282" s="22">
        <f t="shared" si="48"/>
        <v>0</v>
      </c>
      <c r="AM282" s="22">
        <f t="shared" si="49"/>
        <v>0</v>
      </c>
      <c r="AN282" s="22">
        <f t="shared" si="50"/>
        <v>0</v>
      </c>
      <c r="AO282" s="418" t="b">
        <f t="shared" si="51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52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53"/>
        <v>0</v>
      </c>
      <c r="AW282" s="67">
        <f t="shared" si="54"/>
        <v>0</v>
      </c>
      <c r="AX282" s="397">
        <f t="shared" si="55"/>
        <v>0</v>
      </c>
      <c r="AY282" s="32"/>
      <c r="AZ282" s="32"/>
      <c r="BA282" s="423" t="str">
        <f t="shared" si="56"/>
        <v xml:space="preserve"> </v>
      </c>
    </row>
    <row r="283" spans="1:53" s="339" customFormat="1" ht="15" x14ac:dyDescent="0.2">
      <c r="A283" s="32"/>
      <c r="B283" s="32"/>
      <c r="C283" s="410">
        <f t="shared" si="57"/>
        <v>262</v>
      </c>
      <c r="D283" s="424"/>
      <c r="E283" s="424"/>
      <c r="F283" s="424"/>
      <c r="G283" s="410"/>
      <c r="H283" s="410"/>
      <c r="I283" s="413" t="str">
        <f t="shared" si="41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42"/>
        <v>-</v>
      </c>
      <c r="M283" s="425"/>
      <c r="N283" s="425"/>
      <c r="O283" s="160" t="str">
        <f t="shared" si="43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44"/>
        <v>OK</v>
      </c>
      <c r="AI283" s="22">
        <f t="shared" si="45"/>
        <v>0</v>
      </c>
      <c r="AJ283" s="22">
        <f t="shared" si="46"/>
        <v>0</v>
      </c>
      <c r="AK283" s="22">
        <f t="shared" si="47"/>
        <v>0</v>
      </c>
      <c r="AL283" s="22">
        <f t="shared" si="48"/>
        <v>0</v>
      </c>
      <c r="AM283" s="22">
        <f t="shared" si="49"/>
        <v>0</v>
      </c>
      <c r="AN283" s="22">
        <f t="shared" si="50"/>
        <v>0</v>
      </c>
      <c r="AO283" s="418" t="b">
        <f t="shared" si="51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52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53"/>
        <v>0</v>
      </c>
      <c r="AW283" s="67">
        <f t="shared" si="54"/>
        <v>0</v>
      </c>
      <c r="AX283" s="397">
        <f t="shared" si="55"/>
        <v>0</v>
      </c>
      <c r="AY283" s="32"/>
      <c r="AZ283" s="32"/>
      <c r="BA283" s="423" t="str">
        <f t="shared" si="56"/>
        <v xml:space="preserve"> </v>
      </c>
    </row>
    <row r="284" spans="1:53" s="339" customFormat="1" ht="15" x14ac:dyDescent="0.2">
      <c r="A284" s="32"/>
      <c r="B284" s="32"/>
      <c r="C284" s="410">
        <f t="shared" si="57"/>
        <v>263</v>
      </c>
      <c r="D284" s="424"/>
      <c r="E284" s="424"/>
      <c r="F284" s="424"/>
      <c r="G284" s="410"/>
      <c r="H284" s="410"/>
      <c r="I284" s="413" t="str">
        <f t="shared" si="41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42"/>
        <v>-</v>
      </c>
      <c r="M284" s="425"/>
      <c r="N284" s="425"/>
      <c r="O284" s="160" t="str">
        <f t="shared" si="43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44"/>
        <v>OK</v>
      </c>
      <c r="AI284" s="22">
        <f t="shared" si="45"/>
        <v>0</v>
      </c>
      <c r="AJ284" s="22">
        <f t="shared" si="46"/>
        <v>0</v>
      </c>
      <c r="AK284" s="22">
        <f t="shared" si="47"/>
        <v>0</v>
      </c>
      <c r="AL284" s="22">
        <f t="shared" si="48"/>
        <v>0</v>
      </c>
      <c r="AM284" s="22">
        <f t="shared" si="49"/>
        <v>0</v>
      </c>
      <c r="AN284" s="22">
        <f t="shared" si="50"/>
        <v>0</v>
      </c>
      <c r="AO284" s="418" t="b">
        <f t="shared" si="51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52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53"/>
        <v>0</v>
      </c>
      <c r="AW284" s="67">
        <f t="shared" si="54"/>
        <v>0</v>
      </c>
      <c r="AX284" s="397">
        <f t="shared" si="55"/>
        <v>0</v>
      </c>
      <c r="AY284" s="32"/>
      <c r="AZ284" s="32"/>
      <c r="BA284" s="423" t="str">
        <f t="shared" si="56"/>
        <v xml:space="preserve"> </v>
      </c>
    </row>
    <row r="285" spans="1:53" s="339" customFormat="1" ht="15" x14ac:dyDescent="0.2">
      <c r="A285" s="32"/>
      <c r="B285" s="32"/>
      <c r="C285" s="410">
        <f t="shared" si="57"/>
        <v>264</v>
      </c>
      <c r="D285" s="424"/>
      <c r="E285" s="424"/>
      <c r="F285" s="424"/>
      <c r="G285" s="410"/>
      <c r="H285" s="410"/>
      <c r="I285" s="413" t="str">
        <f t="shared" si="41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42"/>
        <v>-</v>
      </c>
      <c r="M285" s="425"/>
      <c r="N285" s="425"/>
      <c r="O285" s="160" t="str">
        <f t="shared" si="43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44"/>
        <v>OK</v>
      </c>
      <c r="AI285" s="22">
        <f t="shared" si="45"/>
        <v>0</v>
      </c>
      <c r="AJ285" s="22">
        <f t="shared" si="46"/>
        <v>0</v>
      </c>
      <c r="AK285" s="22">
        <f t="shared" si="47"/>
        <v>0</v>
      </c>
      <c r="AL285" s="22">
        <f t="shared" si="48"/>
        <v>0</v>
      </c>
      <c r="AM285" s="22">
        <f t="shared" si="49"/>
        <v>0</v>
      </c>
      <c r="AN285" s="22">
        <f t="shared" si="50"/>
        <v>0</v>
      </c>
      <c r="AO285" s="418" t="b">
        <f t="shared" si="51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52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53"/>
        <v>0</v>
      </c>
      <c r="AW285" s="67">
        <f t="shared" si="54"/>
        <v>0</v>
      </c>
      <c r="AX285" s="397">
        <f t="shared" si="55"/>
        <v>0</v>
      </c>
      <c r="AY285" s="32"/>
      <c r="AZ285" s="32"/>
      <c r="BA285" s="423" t="str">
        <f t="shared" si="56"/>
        <v xml:space="preserve"> </v>
      </c>
    </row>
    <row r="286" spans="1:53" s="339" customFormat="1" ht="15" x14ac:dyDescent="0.2">
      <c r="A286" s="32"/>
      <c r="B286" s="32"/>
      <c r="C286" s="410">
        <f t="shared" si="57"/>
        <v>265</v>
      </c>
      <c r="D286" s="424"/>
      <c r="E286" s="424"/>
      <c r="F286" s="424"/>
      <c r="G286" s="410"/>
      <c r="H286" s="410"/>
      <c r="I286" s="413" t="str">
        <f t="shared" si="41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42"/>
        <v>-</v>
      </c>
      <c r="M286" s="425"/>
      <c r="N286" s="425"/>
      <c r="O286" s="160" t="str">
        <f t="shared" si="43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44"/>
        <v>OK</v>
      </c>
      <c r="AI286" s="22">
        <f t="shared" si="45"/>
        <v>0</v>
      </c>
      <c r="AJ286" s="22">
        <f t="shared" si="46"/>
        <v>0</v>
      </c>
      <c r="AK286" s="22">
        <f t="shared" si="47"/>
        <v>0</v>
      </c>
      <c r="AL286" s="22">
        <f t="shared" si="48"/>
        <v>0</v>
      </c>
      <c r="AM286" s="22">
        <f t="shared" si="49"/>
        <v>0</v>
      </c>
      <c r="AN286" s="22">
        <f t="shared" si="50"/>
        <v>0</v>
      </c>
      <c r="AO286" s="418" t="b">
        <f t="shared" si="51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52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53"/>
        <v>0</v>
      </c>
      <c r="AW286" s="67">
        <f t="shared" si="54"/>
        <v>0</v>
      </c>
      <c r="AX286" s="397">
        <f t="shared" si="55"/>
        <v>0</v>
      </c>
      <c r="AY286" s="32"/>
      <c r="AZ286" s="32"/>
      <c r="BA286" s="423" t="str">
        <f t="shared" si="56"/>
        <v xml:space="preserve"> </v>
      </c>
    </row>
    <row r="287" spans="1:53" s="339" customFormat="1" ht="15" x14ac:dyDescent="0.2">
      <c r="A287" s="32"/>
      <c r="B287" s="32"/>
      <c r="C287" s="410">
        <f t="shared" si="57"/>
        <v>266</v>
      </c>
      <c r="D287" s="424"/>
      <c r="E287" s="424"/>
      <c r="F287" s="424"/>
      <c r="G287" s="410"/>
      <c r="H287" s="410"/>
      <c r="I287" s="413" t="str">
        <f t="shared" si="41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42"/>
        <v>-</v>
      </c>
      <c r="M287" s="425"/>
      <c r="N287" s="425"/>
      <c r="O287" s="160" t="str">
        <f t="shared" si="43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44"/>
        <v>OK</v>
      </c>
      <c r="AI287" s="22">
        <f t="shared" si="45"/>
        <v>0</v>
      </c>
      <c r="AJ287" s="22">
        <f t="shared" si="46"/>
        <v>0</v>
      </c>
      <c r="AK287" s="22">
        <f t="shared" si="47"/>
        <v>0</v>
      </c>
      <c r="AL287" s="22">
        <f t="shared" si="48"/>
        <v>0</v>
      </c>
      <c r="AM287" s="22">
        <f t="shared" si="49"/>
        <v>0</v>
      </c>
      <c r="AN287" s="22">
        <f t="shared" si="50"/>
        <v>0</v>
      </c>
      <c r="AO287" s="418" t="b">
        <f t="shared" si="51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52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53"/>
        <v>0</v>
      </c>
      <c r="AW287" s="67">
        <f t="shared" si="54"/>
        <v>0</v>
      </c>
      <c r="AX287" s="397">
        <f t="shared" si="55"/>
        <v>0</v>
      </c>
      <c r="AY287" s="32"/>
      <c r="AZ287" s="32"/>
      <c r="BA287" s="423" t="str">
        <f t="shared" si="56"/>
        <v xml:space="preserve"> </v>
      </c>
    </row>
    <row r="288" spans="1:53" s="339" customFormat="1" ht="15" x14ac:dyDescent="0.2">
      <c r="A288" s="32"/>
      <c r="B288" s="32"/>
      <c r="C288" s="410">
        <f t="shared" si="57"/>
        <v>267</v>
      </c>
      <c r="D288" s="424"/>
      <c r="E288" s="424"/>
      <c r="F288" s="424"/>
      <c r="G288" s="410"/>
      <c r="H288" s="410"/>
      <c r="I288" s="413" t="str">
        <f t="shared" si="41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42"/>
        <v>-</v>
      </c>
      <c r="M288" s="425"/>
      <c r="N288" s="425"/>
      <c r="O288" s="160" t="str">
        <f t="shared" si="43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44"/>
        <v>OK</v>
      </c>
      <c r="AI288" s="22">
        <f t="shared" si="45"/>
        <v>0</v>
      </c>
      <c r="AJ288" s="22">
        <f t="shared" si="46"/>
        <v>0</v>
      </c>
      <c r="AK288" s="22">
        <f t="shared" si="47"/>
        <v>0</v>
      </c>
      <c r="AL288" s="22">
        <f t="shared" si="48"/>
        <v>0</v>
      </c>
      <c r="AM288" s="22">
        <f t="shared" si="49"/>
        <v>0</v>
      </c>
      <c r="AN288" s="22">
        <f t="shared" si="50"/>
        <v>0</v>
      </c>
      <c r="AO288" s="418" t="b">
        <f t="shared" si="51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52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53"/>
        <v>0</v>
      </c>
      <c r="AW288" s="67">
        <f t="shared" si="54"/>
        <v>0</v>
      </c>
      <c r="AX288" s="397">
        <f t="shared" si="55"/>
        <v>0</v>
      </c>
      <c r="AY288" s="32"/>
      <c r="AZ288" s="32"/>
      <c r="BA288" s="423" t="str">
        <f t="shared" si="56"/>
        <v xml:space="preserve"> </v>
      </c>
    </row>
    <row r="289" spans="1:53" s="339" customFormat="1" ht="15" x14ac:dyDescent="0.2">
      <c r="A289" s="32"/>
      <c r="B289" s="32"/>
      <c r="C289" s="410">
        <f t="shared" si="57"/>
        <v>268</v>
      </c>
      <c r="D289" s="424"/>
      <c r="E289" s="424"/>
      <c r="F289" s="424"/>
      <c r="G289" s="410"/>
      <c r="H289" s="410"/>
      <c r="I289" s="413" t="str">
        <f t="shared" si="41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42"/>
        <v>-</v>
      </c>
      <c r="M289" s="425"/>
      <c r="N289" s="425"/>
      <c r="O289" s="160" t="str">
        <f t="shared" si="43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44"/>
        <v>OK</v>
      </c>
      <c r="AI289" s="22">
        <f t="shared" si="45"/>
        <v>0</v>
      </c>
      <c r="AJ289" s="22">
        <f t="shared" si="46"/>
        <v>0</v>
      </c>
      <c r="AK289" s="22">
        <f t="shared" si="47"/>
        <v>0</v>
      </c>
      <c r="AL289" s="22">
        <f t="shared" si="48"/>
        <v>0</v>
      </c>
      <c r="AM289" s="22">
        <f t="shared" si="49"/>
        <v>0</v>
      </c>
      <c r="AN289" s="22">
        <f t="shared" si="50"/>
        <v>0</v>
      </c>
      <c r="AO289" s="418" t="b">
        <f t="shared" si="51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52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53"/>
        <v>0</v>
      </c>
      <c r="AW289" s="67">
        <f t="shared" si="54"/>
        <v>0</v>
      </c>
      <c r="AX289" s="397">
        <f t="shared" si="55"/>
        <v>0</v>
      </c>
      <c r="AY289" s="32"/>
      <c r="AZ289" s="32"/>
      <c r="BA289" s="423" t="str">
        <f t="shared" si="56"/>
        <v xml:space="preserve"> </v>
      </c>
    </row>
    <row r="290" spans="1:53" s="339" customFormat="1" ht="15" x14ac:dyDescent="0.2">
      <c r="A290" s="32"/>
      <c r="B290" s="32"/>
      <c r="C290" s="410">
        <f t="shared" si="57"/>
        <v>269</v>
      </c>
      <c r="D290" s="424"/>
      <c r="E290" s="424"/>
      <c r="F290" s="424"/>
      <c r="G290" s="410"/>
      <c r="H290" s="410"/>
      <c r="I290" s="413" t="str">
        <f t="shared" si="41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42"/>
        <v>-</v>
      </c>
      <c r="M290" s="425"/>
      <c r="N290" s="425"/>
      <c r="O290" s="160" t="str">
        <f t="shared" si="43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44"/>
        <v>OK</v>
      </c>
      <c r="AI290" s="22">
        <f t="shared" si="45"/>
        <v>0</v>
      </c>
      <c r="AJ290" s="22">
        <f t="shared" si="46"/>
        <v>0</v>
      </c>
      <c r="AK290" s="22">
        <f t="shared" si="47"/>
        <v>0</v>
      </c>
      <c r="AL290" s="22">
        <f t="shared" si="48"/>
        <v>0</v>
      </c>
      <c r="AM290" s="22">
        <f t="shared" si="49"/>
        <v>0</v>
      </c>
      <c r="AN290" s="22">
        <f t="shared" si="50"/>
        <v>0</v>
      </c>
      <c r="AO290" s="418" t="b">
        <f t="shared" si="51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52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53"/>
        <v>0</v>
      </c>
      <c r="AW290" s="67">
        <f t="shared" si="54"/>
        <v>0</v>
      </c>
      <c r="AX290" s="397">
        <f t="shared" si="55"/>
        <v>0</v>
      </c>
      <c r="AY290" s="32"/>
      <c r="AZ290" s="32"/>
      <c r="BA290" s="423" t="str">
        <f t="shared" si="56"/>
        <v xml:space="preserve"> </v>
      </c>
    </row>
    <row r="291" spans="1:53" s="339" customFormat="1" ht="15" x14ac:dyDescent="0.2">
      <c r="A291" s="32"/>
      <c r="B291" s="32"/>
      <c r="C291" s="410">
        <f t="shared" si="57"/>
        <v>270</v>
      </c>
      <c r="D291" s="424"/>
      <c r="E291" s="424"/>
      <c r="F291" s="424"/>
      <c r="G291" s="410"/>
      <c r="H291" s="410"/>
      <c r="I291" s="413" t="str">
        <f t="shared" si="41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42"/>
        <v>-</v>
      </c>
      <c r="M291" s="425"/>
      <c r="N291" s="425"/>
      <c r="O291" s="160" t="str">
        <f t="shared" si="43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44"/>
        <v>OK</v>
      </c>
      <c r="AI291" s="22">
        <f t="shared" si="45"/>
        <v>0</v>
      </c>
      <c r="AJ291" s="22">
        <f t="shared" si="46"/>
        <v>0</v>
      </c>
      <c r="AK291" s="22">
        <f t="shared" si="47"/>
        <v>0</v>
      </c>
      <c r="AL291" s="22">
        <f t="shared" si="48"/>
        <v>0</v>
      </c>
      <c r="AM291" s="22">
        <f t="shared" si="49"/>
        <v>0</v>
      </c>
      <c r="AN291" s="22">
        <f t="shared" si="50"/>
        <v>0</v>
      </c>
      <c r="AO291" s="418" t="b">
        <f t="shared" si="51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52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53"/>
        <v>0</v>
      </c>
      <c r="AW291" s="67">
        <f t="shared" si="54"/>
        <v>0</v>
      </c>
      <c r="AX291" s="397">
        <f t="shared" si="55"/>
        <v>0</v>
      </c>
      <c r="AY291" s="32"/>
      <c r="AZ291" s="32"/>
      <c r="BA291" s="423" t="str">
        <f t="shared" si="56"/>
        <v xml:space="preserve"> </v>
      </c>
    </row>
    <row r="292" spans="1:53" s="339" customFormat="1" ht="15" x14ac:dyDescent="0.2">
      <c r="A292" s="32"/>
      <c r="B292" s="32"/>
      <c r="C292" s="410">
        <f t="shared" si="57"/>
        <v>271</v>
      </c>
      <c r="D292" s="424"/>
      <c r="E292" s="424"/>
      <c r="F292" s="424"/>
      <c r="G292" s="410"/>
      <c r="H292" s="410"/>
      <c r="I292" s="413" t="str">
        <f t="shared" si="41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42"/>
        <v>-</v>
      </c>
      <c r="M292" s="425"/>
      <c r="N292" s="425"/>
      <c r="O292" s="160" t="str">
        <f t="shared" si="43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44"/>
        <v>OK</v>
      </c>
      <c r="AI292" s="22">
        <f t="shared" si="45"/>
        <v>0</v>
      </c>
      <c r="AJ292" s="22">
        <f t="shared" si="46"/>
        <v>0</v>
      </c>
      <c r="AK292" s="22">
        <f t="shared" si="47"/>
        <v>0</v>
      </c>
      <c r="AL292" s="22">
        <f t="shared" si="48"/>
        <v>0</v>
      </c>
      <c r="AM292" s="22">
        <f t="shared" si="49"/>
        <v>0</v>
      </c>
      <c r="AN292" s="22">
        <f t="shared" si="50"/>
        <v>0</v>
      </c>
      <c r="AO292" s="418" t="b">
        <f t="shared" si="51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52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53"/>
        <v>0</v>
      </c>
      <c r="AW292" s="67">
        <f t="shared" si="54"/>
        <v>0</v>
      </c>
      <c r="AX292" s="397">
        <f t="shared" si="55"/>
        <v>0</v>
      </c>
      <c r="AY292" s="32"/>
      <c r="AZ292" s="32"/>
      <c r="BA292" s="423" t="str">
        <f t="shared" si="56"/>
        <v xml:space="preserve"> </v>
      </c>
    </row>
    <row r="293" spans="1:53" s="339" customFormat="1" ht="15" x14ac:dyDescent="0.2">
      <c r="A293" s="32"/>
      <c r="B293" s="32"/>
      <c r="C293" s="410">
        <f t="shared" si="57"/>
        <v>272</v>
      </c>
      <c r="D293" s="424"/>
      <c r="E293" s="424"/>
      <c r="F293" s="424"/>
      <c r="G293" s="410"/>
      <c r="H293" s="410"/>
      <c r="I293" s="413" t="str">
        <f t="shared" si="41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42"/>
        <v>-</v>
      </c>
      <c r="M293" s="425"/>
      <c r="N293" s="425"/>
      <c r="O293" s="160" t="str">
        <f t="shared" si="43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44"/>
        <v>OK</v>
      </c>
      <c r="AI293" s="22">
        <f t="shared" si="45"/>
        <v>0</v>
      </c>
      <c r="AJ293" s="22">
        <f t="shared" si="46"/>
        <v>0</v>
      </c>
      <c r="AK293" s="22">
        <f t="shared" si="47"/>
        <v>0</v>
      </c>
      <c r="AL293" s="22">
        <f t="shared" si="48"/>
        <v>0</v>
      </c>
      <c r="AM293" s="22">
        <f t="shared" si="49"/>
        <v>0</v>
      </c>
      <c r="AN293" s="22">
        <f t="shared" si="50"/>
        <v>0</v>
      </c>
      <c r="AO293" s="418" t="b">
        <f t="shared" si="51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52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53"/>
        <v>0</v>
      </c>
      <c r="AW293" s="67">
        <f t="shared" si="54"/>
        <v>0</v>
      </c>
      <c r="AX293" s="397">
        <f t="shared" si="55"/>
        <v>0</v>
      </c>
      <c r="AY293" s="32"/>
      <c r="AZ293" s="32"/>
      <c r="BA293" s="423" t="str">
        <f t="shared" si="56"/>
        <v xml:space="preserve"> </v>
      </c>
    </row>
    <row r="294" spans="1:53" s="339" customFormat="1" ht="15" x14ac:dyDescent="0.2">
      <c r="A294" s="32"/>
      <c r="B294" s="32"/>
      <c r="C294" s="410">
        <f t="shared" si="57"/>
        <v>273</v>
      </c>
      <c r="D294" s="424"/>
      <c r="E294" s="424"/>
      <c r="F294" s="424"/>
      <c r="G294" s="410"/>
      <c r="H294" s="410"/>
      <c r="I294" s="413" t="str">
        <f t="shared" si="41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42"/>
        <v>-</v>
      </c>
      <c r="M294" s="425"/>
      <c r="N294" s="425"/>
      <c r="O294" s="160" t="str">
        <f t="shared" si="43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44"/>
        <v>OK</v>
      </c>
      <c r="AI294" s="22">
        <f t="shared" si="45"/>
        <v>0</v>
      </c>
      <c r="AJ294" s="22">
        <f t="shared" si="46"/>
        <v>0</v>
      </c>
      <c r="AK294" s="22">
        <f t="shared" si="47"/>
        <v>0</v>
      </c>
      <c r="AL294" s="22">
        <f t="shared" si="48"/>
        <v>0</v>
      </c>
      <c r="AM294" s="22">
        <f t="shared" si="49"/>
        <v>0</v>
      </c>
      <c r="AN294" s="22">
        <f t="shared" si="50"/>
        <v>0</v>
      </c>
      <c r="AO294" s="418" t="b">
        <f t="shared" si="51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52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53"/>
        <v>0</v>
      </c>
      <c r="AW294" s="67">
        <f t="shared" si="54"/>
        <v>0</v>
      </c>
      <c r="AX294" s="397">
        <f t="shared" si="55"/>
        <v>0</v>
      </c>
      <c r="AY294" s="32"/>
      <c r="AZ294" s="32"/>
      <c r="BA294" s="423" t="str">
        <f t="shared" si="56"/>
        <v xml:space="preserve"> </v>
      </c>
    </row>
    <row r="295" spans="1:53" s="339" customFormat="1" ht="15" x14ac:dyDescent="0.2">
      <c r="A295" s="32"/>
      <c r="B295" s="32"/>
      <c r="C295" s="410">
        <f t="shared" si="57"/>
        <v>274</v>
      </c>
      <c r="D295" s="424"/>
      <c r="E295" s="424"/>
      <c r="F295" s="424"/>
      <c r="G295" s="410"/>
      <c r="H295" s="410"/>
      <c r="I295" s="413" t="str">
        <f t="shared" si="41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42"/>
        <v>-</v>
      </c>
      <c r="M295" s="425"/>
      <c r="N295" s="425"/>
      <c r="O295" s="160" t="str">
        <f t="shared" si="43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44"/>
        <v>OK</v>
      </c>
      <c r="AI295" s="22">
        <f t="shared" si="45"/>
        <v>0</v>
      </c>
      <c r="AJ295" s="22">
        <f t="shared" si="46"/>
        <v>0</v>
      </c>
      <c r="AK295" s="22">
        <f t="shared" si="47"/>
        <v>0</v>
      </c>
      <c r="AL295" s="22">
        <f t="shared" si="48"/>
        <v>0</v>
      </c>
      <c r="AM295" s="22">
        <f t="shared" si="49"/>
        <v>0</v>
      </c>
      <c r="AN295" s="22">
        <f t="shared" si="50"/>
        <v>0</v>
      </c>
      <c r="AO295" s="418" t="b">
        <f t="shared" si="51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52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53"/>
        <v>0</v>
      </c>
      <c r="AW295" s="67">
        <f t="shared" si="54"/>
        <v>0</v>
      </c>
      <c r="AX295" s="397">
        <f t="shared" si="55"/>
        <v>0</v>
      </c>
      <c r="AY295" s="32"/>
      <c r="AZ295" s="32"/>
      <c r="BA295" s="423" t="str">
        <f t="shared" si="56"/>
        <v xml:space="preserve"> </v>
      </c>
    </row>
    <row r="296" spans="1:53" s="339" customFormat="1" ht="15" x14ac:dyDescent="0.2">
      <c r="A296" s="32"/>
      <c r="B296" s="32"/>
      <c r="C296" s="410">
        <f t="shared" si="57"/>
        <v>275</v>
      </c>
      <c r="D296" s="424"/>
      <c r="E296" s="424"/>
      <c r="F296" s="424"/>
      <c r="G296" s="410"/>
      <c r="H296" s="410"/>
      <c r="I296" s="413" t="str">
        <f t="shared" si="41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42"/>
        <v>-</v>
      </c>
      <c r="M296" s="425"/>
      <c r="N296" s="425"/>
      <c r="O296" s="160" t="str">
        <f t="shared" si="43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44"/>
        <v>OK</v>
      </c>
      <c r="AI296" s="22">
        <f t="shared" si="45"/>
        <v>0</v>
      </c>
      <c r="AJ296" s="22">
        <f t="shared" si="46"/>
        <v>0</v>
      </c>
      <c r="AK296" s="22">
        <f t="shared" si="47"/>
        <v>0</v>
      </c>
      <c r="AL296" s="22">
        <f t="shared" si="48"/>
        <v>0</v>
      </c>
      <c r="AM296" s="22">
        <f t="shared" si="49"/>
        <v>0</v>
      </c>
      <c r="AN296" s="22">
        <f t="shared" si="50"/>
        <v>0</v>
      </c>
      <c r="AO296" s="418" t="b">
        <f t="shared" si="51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52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53"/>
        <v>0</v>
      </c>
      <c r="AW296" s="67">
        <f t="shared" si="54"/>
        <v>0</v>
      </c>
      <c r="AX296" s="397">
        <f t="shared" si="55"/>
        <v>0</v>
      </c>
      <c r="AY296" s="32"/>
      <c r="AZ296" s="32"/>
      <c r="BA296" s="423" t="str">
        <f t="shared" si="56"/>
        <v xml:space="preserve"> </v>
      </c>
    </row>
    <row r="297" spans="1:53" s="339" customFormat="1" ht="15" x14ac:dyDescent="0.2">
      <c r="A297" s="32"/>
      <c r="B297" s="32"/>
      <c r="C297" s="410">
        <f t="shared" si="57"/>
        <v>276</v>
      </c>
      <c r="D297" s="424"/>
      <c r="E297" s="424"/>
      <c r="F297" s="424"/>
      <c r="G297" s="410"/>
      <c r="H297" s="410"/>
      <c r="I297" s="413" t="str">
        <f t="shared" si="41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42"/>
        <v>-</v>
      </c>
      <c r="M297" s="425"/>
      <c r="N297" s="425"/>
      <c r="O297" s="160" t="str">
        <f t="shared" si="43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44"/>
        <v>OK</v>
      </c>
      <c r="AI297" s="22">
        <f t="shared" si="45"/>
        <v>0</v>
      </c>
      <c r="AJ297" s="22">
        <f t="shared" si="46"/>
        <v>0</v>
      </c>
      <c r="AK297" s="22">
        <f t="shared" si="47"/>
        <v>0</v>
      </c>
      <c r="AL297" s="22">
        <f t="shared" si="48"/>
        <v>0</v>
      </c>
      <c r="AM297" s="22">
        <f t="shared" si="49"/>
        <v>0</v>
      </c>
      <c r="AN297" s="22">
        <f t="shared" si="50"/>
        <v>0</v>
      </c>
      <c r="AO297" s="418" t="b">
        <f t="shared" si="51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52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53"/>
        <v>0</v>
      </c>
      <c r="AW297" s="67">
        <f t="shared" si="54"/>
        <v>0</v>
      </c>
      <c r="AX297" s="397">
        <f t="shared" si="55"/>
        <v>0</v>
      </c>
      <c r="AY297" s="32"/>
      <c r="AZ297" s="32"/>
      <c r="BA297" s="423" t="str">
        <f t="shared" si="56"/>
        <v xml:space="preserve"> </v>
      </c>
    </row>
    <row r="298" spans="1:53" s="339" customFormat="1" ht="15" x14ac:dyDescent="0.2">
      <c r="A298" s="32"/>
      <c r="B298" s="32"/>
      <c r="C298" s="410">
        <f t="shared" si="57"/>
        <v>277</v>
      </c>
      <c r="D298" s="424"/>
      <c r="E298" s="424"/>
      <c r="F298" s="424"/>
      <c r="G298" s="410"/>
      <c r="H298" s="410"/>
      <c r="I298" s="413" t="str">
        <f t="shared" si="41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42"/>
        <v>-</v>
      </c>
      <c r="M298" s="425"/>
      <c r="N298" s="425"/>
      <c r="O298" s="160" t="str">
        <f t="shared" si="43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44"/>
        <v>OK</v>
      </c>
      <c r="AI298" s="22">
        <f t="shared" si="45"/>
        <v>0</v>
      </c>
      <c r="AJ298" s="22">
        <f t="shared" si="46"/>
        <v>0</v>
      </c>
      <c r="AK298" s="22">
        <f t="shared" si="47"/>
        <v>0</v>
      </c>
      <c r="AL298" s="22">
        <f t="shared" si="48"/>
        <v>0</v>
      </c>
      <c r="AM298" s="22">
        <f t="shared" si="49"/>
        <v>0</v>
      </c>
      <c r="AN298" s="22">
        <f t="shared" si="50"/>
        <v>0</v>
      </c>
      <c r="AO298" s="418" t="b">
        <f t="shared" si="51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52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53"/>
        <v>0</v>
      </c>
      <c r="AW298" s="67">
        <f t="shared" si="54"/>
        <v>0</v>
      </c>
      <c r="AX298" s="397">
        <f t="shared" si="55"/>
        <v>0</v>
      </c>
      <c r="AY298" s="32"/>
      <c r="AZ298" s="32"/>
      <c r="BA298" s="423" t="str">
        <f t="shared" si="56"/>
        <v xml:space="preserve"> </v>
      </c>
    </row>
    <row r="299" spans="1:53" s="339" customFormat="1" ht="15" x14ac:dyDescent="0.2">
      <c r="A299" s="32"/>
      <c r="B299" s="32"/>
      <c r="C299" s="410">
        <f t="shared" si="57"/>
        <v>278</v>
      </c>
      <c r="D299" s="424"/>
      <c r="E299" s="424"/>
      <c r="F299" s="424"/>
      <c r="G299" s="410"/>
      <c r="H299" s="410"/>
      <c r="I299" s="413" t="str">
        <f t="shared" si="41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42"/>
        <v>-</v>
      </c>
      <c r="M299" s="425"/>
      <c r="N299" s="425"/>
      <c r="O299" s="160" t="str">
        <f t="shared" si="43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44"/>
        <v>OK</v>
      </c>
      <c r="AI299" s="22">
        <f t="shared" si="45"/>
        <v>0</v>
      </c>
      <c r="AJ299" s="22">
        <f t="shared" si="46"/>
        <v>0</v>
      </c>
      <c r="AK299" s="22">
        <f t="shared" si="47"/>
        <v>0</v>
      </c>
      <c r="AL299" s="22">
        <f t="shared" si="48"/>
        <v>0</v>
      </c>
      <c r="AM299" s="22">
        <f t="shared" si="49"/>
        <v>0</v>
      </c>
      <c r="AN299" s="22">
        <f t="shared" si="50"/>
        <v>0</v>
      </c>
      <c r="AO299" s="418" t="b">
        <f t="shared" si="51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52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53"/>
        <v>0</v>
      </c>
      <c r="AW299" s="67">
        <f t="shared" si="54"/>
        <v>0</v>
      </c>
      <c r="AX299" s="397">
        <f t="shared" si="55"/>
        <v>0</v>
      </c>
      <c r="AY299" s="32"/>
      <c r="AZ299" s="32"/>
      <c r="BA299" s="423" t="str">
        <f t="shared" si="56"/>
        <v xml:space="preserve"> </v>
      </c>
    </row>
    <row r="300" spans="1:53" s="339" customFormat="1" ht="15" x14ac:dyDescent="0.2">
      <c r="A300" s="32"/>
      <c r="B300" s="32"/>
      <c r="C300" s="410">
        <f t="shared" si="57"/>
        <v>279</v>
      </c>
      <c r="D300" s="424"/>
      <c r="E300" s="424"/>
      <c r="F300" s="424"/>
      <c r="G300" s="410"/>
      <c r="H300" s="410"/>
      <c r="I300" s="413" t="str">
        <f t="shared" si="41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42"/>
        <v>-</v>
      </c>
      <c r="M300" s="425"/>
      <c r="N300" s="425"/>
      <c r="O300" s="160" t="str">
        <f t="shared" si="43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44"/>
        <v>OK</v>
      </c>
      <c r="AI300" s="22">
        <f t="shared" si="45"/>
        <v>0</v>
      </c>
      <c r="AJ300" s="22">
        <f t="shared" si="46"/>
        <v>0</v>
      </c>
      <c r="AK300" s="22">
        <f t="shared" si="47"/>
        <v>0</v>
      </c>
      <c r="AL300" s="22">
        <f t="shared" si="48"/>
        <v>0</v>
      </c>
      <c r="AM300" s="22">
        <f t="shared" si="49"/>
        <v>0</v>
      </c>
      <c r="AN300" s="22">
        <f t="shared" si="50"/>
        <v>0</v>
      </c>
      <c r="AO300" s="418" t="b">
        <f t="shared" si="51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52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53"/>
        <v>0</v>
      </c>
      <c r="AW300" s="67">
        <f t="shared" si="54"/>
        <v>0</v>
      </c>
      <c r="AX300" s="397">
        <f t="shared" si="55"/>
        <v>0</v>
      </c>
      <c r="AY300" s="32"/>
      <c r="AZ300" s="32"/>
      <c r="BA300" s="423" t="str">
        <f t="shared" si="56"/>
        <v xml:space="preserve"> </v>
      </c>
    </row>
    <row r="301" spans="1:53" s="339" customFormat="1" ht="15" x14ac:dyDescent="0.2">
      <c r="A301" s="32"/>
      <c r="B301" s="32"/>
      <c r="C301" s="410">
        <f t="shared" si="57"/>
        <v>280</v>
      </c>
      <c r="D301" s="424"/>
      <c r="E301" s="424"/>
      <c r="F301" s="424"/>
      <c r="G301" s="410"/>
      <c r="H301" s="410"/>
      <c r="I301" s="413" t="str">
        <f t="shared" si="41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42"/>
        <v>-</v>
      </c>
      <c r="M301" s="425"/>
      <c r="N301" s="425"/>
      <c r="O301" s="160" t="str">
        <f t="shared" si="43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44"/>
        <v>OK</v>
      </c>
      <c r="AI301" s="22">
        <f t="shared" si="45"/>
        <v>0</v>
      </c>
      <c r="AJ301" s="22">
        <f t="shared" si="46"/>
        <v>0</v>
      </c>
      <c r="AK301" s="22">
        <f t="shared" si="47"/>
        <v>0</v>
      </c>
      <c r="AL301" s="22">
        <f t="shared" si="48"/>
        <v>0</v>
      </c>
      <c r="AM301" s="22">
        <f t="shared" si="49"/>
        <v>0</v>
      </c>
      <c r="AN301" s="22">
        <f t="shared" si="50"/>
        <v>0</v>
      </c>
      <c r="AO301" s="418" t="b">
        <f t="shared" si="51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52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53"/>
        <v>0</v>
      </c>
      <c r="AW301" s="67">
        <f t="shared" si="54"/>
        <v>0</v>
      </c>
      <c r="AX301" s="397">
        <f t="shared" si="55"/>
        <v>0</v>
      </c>
      <c r="AY301" s="32"/>
      <c r="AZ301" s="32"/>
      <c r="BA301" s="423" t="str">
        <f t="shared" si="56"/>
        <v xml:space="preserve"> </v>
      </c>
    </row>
    <row r="302" spans="1:53" s="339" customFormat="1" ht="15" x14ac:dyDescent="0.2">
      <c r="A302" s="32"/>
      <c r="B302" s="32"/>
      <c r="C302" s="410">
        <f t="shared" si="57"/>
        <v>281</v>
      </c>
      <c r="D302" s="424"/>
      <c r="E302" s="424"/>
      <c r="F302" s="424"/>
      <c r="G302" s="410"/>
      <c r="H302" s="410"/>
      <c r="I302" s="413" t="str">
        <f t="shared" si="41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42"/>
        <v>-</v>
      </c>
      <c r="M302" s="425"/>
      <c r="N302" s="425"/>
      <c r="O302" s="160" t="str">
        <f t="shared" si="43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44"/>
        <v>OK</v>
      </c>
      <c r="AI302" s="22">
        <f t="shared" si="45"/>
        <v>0</v>
      </c>
      <c r="AJ302" s="22">
        <f t="shared" si="46"/>
        <v>0</v>
      </c>
      <c r="AK302" s="22">
        <f t="shared" si="47"/>
        <v>0</v>
      </c>
      <c r="AL302" s="22">
        <f t="shared" si="48"/>
        <v>0</v>
      </c>
      <c r="AM302" s="22">
        <f t="shared" si="49"/>
        <v>0</v>
      </c>
      <c r="AN302" s="22">
        <f t="shared" si="50"/>
        <v>0</v>
      </c>
      <c r="AO302" s="418" t="b">
        <f t="shared" si="51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52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53"/>
        <v>0</v>
      </c>
      <c r="AW302" s="67">
        <f t="shared" si="54"/>
        <v>0</v>
      </c>
      <c r="AX302" s="397">
        <f t="shared" si="55"/>
        <v>0</v>
      </c>
      <c r="AY302" s="32"/>
      <c r="AZ302" s="32"/>
      <c r="BA302" s="423" t="str">
        <f t="shared" si="56"/>
        <v xml:space="preserve"> </v>
      </c>
    </row>
    <row r="303" spans="1:53" s="339" customFormat="1" ht="15" x14ac:dyDescent="0.2">
      <c r="A303" s="32"/>
      <c r="B303" s="32"/>
      <c r="C303" s="410">
        <f t="shared" si="57"/>
        <v>282</v>
      </c>
      <c r="D303" s="424"/>
      <c r="E303" s="424"/>
      <c r="F303" s="424"/>
      <c r="G303" s="410"/>
      <c r="H303" s="410"/>
      <c r="I303" s="413" t="str">
        <f t="shared" si="41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42"/>
        <v>-</v>
      </c>
      <c r="M303" s="425"/>
      <c r="N303" s="425"/>
      <c r="O303" s="160" t="str">
        <f t="shared" si="43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44"/>
        <v>OK</v>
      </c>
      <c r="AI303" s="22">
        <f t="shared" si="45"/>
        <v>0</v>
      </c>
      <c r="AJ303" s="22">
        <f t="shared" si="46"/>
        <v>0</v>
      </c>
      <c r="AK303" s="22">
        <f t="shared" si="47"/>
        <v>0</v>
      </c>
      <c r="AL303" s="22">
        <f t="shared" si="48"/>
        <v>0</v>
      </c>
      <c r="AM303" s="22">
        <f t="shared" si="49"/>
        <v>0</v>
      </c>
      <c r="AN303" s="22">
        <f t="shared" si="50"/>
        <v>0</v>
      </c>
      <c r="AO303" s="418" t="b">
        <f t="shared" si="51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52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53"/>
        <v>0</v>
      </c>
      <c r="AW303" s="67">
        <f t="shared" si="54"/>
        <v>0</v>
      </c>
      <c r="AX303" s="397">
        <f t="shared" si="55"/>
        <v>0</v>
      </c>
      <c r="AY303" s="32"/>
      <c r="AZ303" s="32"/>
      <c r="BA303" s="423" t="str">
        <f t="shared" si="56"/>
        <v xml:space="preserve"> </v>
      </c>
    </row>
    <row r="304" spans="1:53" s="339" customFormat="1" ht="15" x14ac:dyDescent="0.2">
      <c r="A304" s="32"/>
      <c r="B304" s="32"/>
      <c r="C304" s="410">
        <f t="shared" si="57"/>
        <v>283</v>
      </c>
      <c r="D304" s="424"/>
      <c r="E304" s="424"/>
      <c r="F304" s="424"/>
      <c r="G304" s="410"/>
      <c r="H304" s="410"/>
      <c r="I304" s="413" t="str">
        <f t="shared" si="41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42"/>
        <v>-</v>
      </c>
      <c r="M304" s="425"/>
      <c r="N304" s="425"/>
      <c r="O304" s="160" t="str">
        <f t="shared" si="43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44"/>
        <v>OK</v>
      </c>
      <c r="AI304" s="22">
        <f t="shared" si="45"/>
        <v>0</v>
      </c>
      <c r="AJ304" s="22">
        <f t="shared" si="46"/>
        <v>0</v>
      </c>
      <c r="AK304" s="22">
        <f t="shared" si="47"/>
        <v>0</v>
      </c>
      <c r="AL304" s="22">
        <f t="shared" si="48"/>
        <v>0</v>
      </c>
      <c r="AM304" s="22">
        <f t="shared" si="49"/>
        <v>0</v>
      </c>
      <c r="AN304" s="22">
        <f t="shared" si="50"/>
        <v>0</v>
      </c>
      <c r="AO304" s="418" t="b">
        <f t="shared" si="51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52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53"/>
        <v>0</v>
      </c>
      <c r="AW304" s="67">
        <f t="shared" si="54"/>
        <v>0</v>
      </c>
      <c r="AX304" s="397">
        <f t="shared" si="55"/>
        <v>0</v>
      </c>
      <c r="AY304" s="32"/>
      <c r="AZ304" s="32"/>
      <c r="BA304" s="423" t="str">
        <f t="shared" si="56"/>
        <v xml:space="preserve"> </v>
      </c>
    </row>
    <row r="305" spans="1:53" s="339" customFormat="1" ht="15" x14ac:dyDescent="0.2">
      <c r="A305" s="32"/>
      <c r="B305" s="32"/>
      <c r="C305" s="410">
        <f t="shared" si="57"/>
        <v>284</v>
      </c>
      <c r="D305" s="424"/>
      <c r="E305" s="424"/>
      <c r="F305" s="424"/>
      <c r="G305" s="410"/>
      <c r="H305" s="410"/>
      <c r="I305" s="413" t="str">
        <f t="shared" si="41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42"/>
        <v>-</v>
      </c>
      <c r="M305" s="425"/>
      <c r="N305" s="425"/>
      <c r="O305" s="160" t="str">
        <f t="shared" si="43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44"/>
        <v>OK</v>
      </c>
      <c r="AI305" s="22">
        <f t="shared" si="45"/>
        <v>0</v>
      </c>
      <c r="AJ305" s="22">
        <f t="shared" si="46"/>
        <v>0</v>
      </c>
      <c r="AK305" s="22">
        <f t="shared" si="47"/>
        <v>0</v>
      </c>
      <c r="AL305" s="22">
        <f t="shared" si="48"/>
        <v>0</v>
      </c>
      <c r="AM305" s="22">
        <f t="shared" si="49"/>
        <v>0</v>
      </c>
      <c r="AN305" s="22">
        <f t="shared" si="50"/>
        <v>0</v>
      </c>
      <c r="AO305" s="418" t="b">
        <f t="shared" si="51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52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53"/>
        <v>0</v>
      </c>
      <c r="AW305" s="67">
        <f t="shared" si="54"/>
        <v>0</v>
      </c>
      <c r="AX305" s="397">
        <f t="shared" si="55"/>
        <v>0</v>
      </c>
      <c r="AY305" s="32"/>
      <c r="AZ305" s="32"/>
      <c r="BA305" s="423" t="str">
        <f t="shared" si="56"/>
        <v xml:space="preserve"> </v>
      </c>
    </row>
    <row r="306" spans="1:53" s="339" customFormat="1" ht="15" x14ac:dyDescent="0.2">
      <c r="A306" s="32"/>
      <c r="B306" s="32"/>
      <c r="C306" s="410">
        <f t="shared" si="57"/>
        <v>285</v>
      </c>
      <c r="D306" s="424"/>
      <c r="E306" s="424"/>
      <c r="F306" s="424"/>
      <c r="G306" s="410"/>
      <c r="H306" s="410"/>
      <c r="I306" s="413" t="str">
        <f t="shared" si="41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42"/>
        <v>-</v>
      </c>
      <c r="M306" s="425"/>
      <c r="N306" s="425"/>
      <c r="O306" s="160" t="str">
        <f t="shared" si="43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44"/>
        <v>OK</v>
      </c>
      <c r="AI306" s="22">
        <f t="shared" si="45"/>
        <v>0</v>
      </c>
      <c r="AJ306" s="22">
        <f t="shared" si="46"/>
        <v>0</v>
      </c>
      <c r="AK306" s="22">
        <f t="shared" si="47"/>
        <v>0</v>
      </c>
      <c r="AL306" s="22">
        <f t="shared" si="48"/>
        <v>0</v>
      </c>
      <c r="AM306" s="22">
        <f t="shared" si="49"/>
        <v>0</v>
      </c>
      <c r="AN306" s="22">
        <f t="shared" si="50"/>
        <v>0</v>
      </c>
      <c r="AO306" s="418" t="b">
        <f t="shared" si="51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52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53"/>
        <v>0</v>
      </c>
      <c r="AW306" s="67">
        <f t="shared" si="54"/>
        <v>0</v>
      </c>
      <c r="AX306" s="397">
        <f t="shared" si="55"/>
        <v>0</v>
      </c>
      <c r="AY306" s="32"/>
      <c r="AZ306" s="32"/>
      <c r="BA306" s="423" t="str">
        <f t="shared" si="56"/>
        <v xml:space="preserve"> </v>
      </c>
    </row>
    <row r="307" spans="1:53" s="339" customFormat="1" ht="15" x14ac:dyDescent="0.2">
      <c r="A307" s="32"/>
      <c r="B307" s="32"/>
      <c r="C307" s="410">
        <f t="shared" si="57"/>
        <v>286</v>
      </c>
      <c r="D307" s="424"/>
      <c r="E307" s="424"/>
      <c r="F307" s="424"/>
      <c r="G307" s="410"/>
      <c r="H307" s="410"/>
      <c r="I307" s="413" t="str">
        <f t="shared" si="41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42"/>
        <v>-</v>
      </c>
      <c r="M307" s="425"/>
      <c r="N307" s="425"/>
      <c r="O307" s="160" t="str">
        <f t="shared" si="43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44"/>
        <v>OK</v>
      </c>
      <c r="AI307" s="22">
        <f t="shared" si="45"/>
        <v>0</v>
      </c>
      <c r="AJ307" s="22">
        <f t="shared" si="46"/>
        <v>0</v>
      </c>
      <c r="AK307" s="22">
        <f t="shared" si="47"/>
        <v>0</v>
      </c>
      <c r="AL307" s="22">
        <f t="shared" si="48"/>
        <v>0</v>
      </c>
      <c r="AM307" s="22">
        <f t="shared" si="49"/>
        <v>0</v>
      </c>
      <c r="AN307" s="22">
        <f t="shared" si="50"/>
        <v>0</v>
      </c>
      <c r="AO307" s="418" t="b">
        <f t="shared" si="51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52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53"/>
        <v>0</v>
      </c>
      <c r="AW307" s="67">
        <f t="shared" si="54"/>
        <v>0</v>
      </c>
      <c r="AX307" s="397">
        <f t="shared" si="55"/>
        <v>0</v>
      </c>
      <c r="AY307" s="32"/>
      <c r="AZ307" s="32"/>
      <c r="BA307" s="423" t="str">
        <f t="shared" si="56"/>
        <v xml:space="preserve"> </v>
      </c>
    </row>
    <row r="308" spans="1:53" s="339" customFormat="1" ht="15" x14ac:dyDescent="0.2">
      <c r="A308" s="32"/>
      <c r="B308" s="32"/>
      <c r="C308" s="410">
        <f t="shared" si="57"/>
        <v>287</v>
      </c>
      <c r="D308" s="424"/>
      <c r="E308" s="424"/>
      <c r="F308" s="424"/>
      <c r="G308" s="410"/>
      <c r="H308" s="410"/>
      <c r="I308" s="413" t="str">
        <f t="shared" si="41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42"/>
        <v>-</v>
      </c>
      <c r="M308" s="425"/>
      <c r="N308" s="425"/>
      <c r="O308" s="160" t="str">
        <f t="shared" si="43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44"/>
        <v>OK</v>
      </c>
      <c r="AI308" s="22">
        <f t="shared" si="45"/>
        <v>0</v>
      </c>
      <c r="AJ308" s="22">
        <f t="shared" si="46"/>
        <v>0</v>
      </c>
      <c r="AK308" s="22">
        <f t="shared" si="47"/>
        <v>0</v>
      </c>
      <c r="AL308" s="22">
        <f t="shared" si="48"/>
        <v>0</v>
      </c>
      <c r="AM308" s="22">
        <f t="shared" si="49"/>
        <v>0</v>
      </c>
      <c r="AN308" s="22">
        <f t="shared" si="50"/>
        <v>0</v>
      </c>
      <c r="AO308" s="418" t="b">
        <f t="shared" si="51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52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53"/>
        <v>0</v>
      </c>
      <c r="AW308" s="67">
        <f t="shared" si="54"/>
        <v>0</v>
      </c>
      <c r="AX308" s="397">
        <f t="shared" si="55"/>
        <v>0</v>
      </c>
      <c r="AY308" s="32"/>
      <c r="AZ308" s="32"/>
      <c r="BA308" s="423" t="str">
        <f t="shared" si="56"/>
        <v xml:space="preserve"> </v>
      </c>
    </row>
    <row r="309" spans="1:53" s="339" customFormat="1" ht="15" x14ac:dyDescent="0.2">
      <c r="A309" s="32"/>
      <c r="B309" s="32"/>
      <c r="C309" s="410">
        <f t="shared" si="57"/>
        <v>288</v>
      </c>
      <c r="D309" s="424"/>
      <c r="E309" s="424"/>
      <c r="F309" s="424"/>
      <c r="G309" s="410"/>
      <c r="H309" s="410"/>
      <c r="I309" s="413" t="str">
        <f t="shared" si="41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42"/>
        <v>-</v>
      </c>
      <c r="M309" s="425"/>
      <c r="N309" s="425"/>
      <c r="O309" s="160" t="str">
        <f t="shared" si="43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44"/>
        <v>OK</v>
      </c>
      <c r="AI309" s="22">
        <f t="shared" si="45"/>
        <v>0</v>
      </c>
      <c r="AJ309" s="22">
        <f t="shared" si="46"/>
        <v>0</v>
      </c>
      <c r="AK309" s="22">
        <f t="shared" si="47"/>
        <v>0</v>
      </c>
      <c r="AL309" s="22">
        <f t="shared" si="48"/>
        <v>0</v>
      </c>
      <c r="AM309" s="22">
        <f t="shared" si="49"/>
        <v>0</v>
      </c>
      <c r="AN309" s="22">
        <f t="shared" si="50"/>
        <v>0</v>
      </c>
      <c r="AO309" s="418" t="b">
        <f t="shared" si="51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52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53"/>
        <v>0</v>
      </c>
      <c r="AW309" s="67">
        <f t="shared" si="54"/>
        <v>0</v>
      </c>
      <c r="AX309" s="397">
        <f t="shared" si="55"/>
        <v>0</v>
      </c>
      <c r="AY309" s="32"/>
      <c r="AZ309" s="32"/>
      <c r="BA309" s="423" t="str">
        <f t="shared" si="56"/>
        <v xml:space="preserve"> </v>
      </c>
    </row>
    <row r="310" spans="1:53" s="339" customFormat="1" ht="15" x14ac:dyDescent="0.2">
      <c r="A310" s="32"/>
      <c r="B310" s="32"/>
      <c r="C310" s="410">
        <f t="shared" si="57"/>
        <v>289</v>
      </c>
      <c r="D310" s="424"/>
      <c r="E310" s="424"/>
      <c r="F310" s="424"/>
      <c r="G310" s="410"/>
      <c r="H310" s="410"/>
      <c r="I310" s="413" t="str">
        <f t="shared" si="41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42"/>
        <v>-</v>
      </c>
      <c r="M310" s="425"/>
      <c r="N310" s="425"/>
      <c r="O310" s="160" t="str">
        <f t="shared" si="43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44"/>
        <v>OK</v>
      </c>
      <c r="AI310" s="22">
        <f t="shared" si="45"/>
        <v>0</v>
      </c>
      <c r="AJ310" s="22">
        <f t="shared" si="46"/>
        <v>0</v>
      </c>
      <c r="AK310" s="22">
        <f t="shared" si="47"/>
        <v>0</v>
      </c>
      <c r="AL310" s="22">
        <f t="shared" si="48"/>
        <v>0</v>
      </c>
      <c r="AM310" s="22">
        <f t="shared" si="49"/>
        <v>0</v>
      </c>
      <c r="AN310" s="22">
        <f t="shared" si="50"/>
        <v>0</v>
      </c>
      <c r="AO310" s="418" t="b">
        <f t="shared" si="51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52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53"/>
        <v>0</v>
      </c>
      <c r="AW310" s="67">
        <f t="shared" si="54"/>
        <v>0</v>
      </c>
      <c r="AX310" s="397">
        <f t="shared" si="55"/>
        <v>0</v>
      </c>
      <c r="AY310" s="32"/>
      <c r="AZ310" s="32"/>
      <c r="BA310" s="423" t="str">
        <f t="shared" si="56"/>
        <v xml:space="preserve"> </v>
      </c>
    </row>
    <row r="311" spans="1:53" s="339" customFormat="1" ht="15" x14ac:dyDescent="0.2">
      <c r="A311" s="32"/>
      <c r="B311" s="32"/>
      <c r="C311" s="410">
        <f t="shared" si="57"/>
        <v>290</v>
      </c>
      <c r="D311" s="424"/>
      <c r="E311" s="424"/>
      <c r="F311" s="424"/>
      <c r="G311" s="410"/>
      <c r="H311" s="410"/>
      <c r="I311" s="413" t="str">
        <f t="shared" si="41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42"/>
        <v>-</v>
      </c>
      <c r="M311" s="425"/>
      <c r="N311" s="425"/>
      <c r="O311" s="160" t="str">
        <f t="shared" si="43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44"/>
        <v>OK</v>
      </c>
      <c r="AI311" s="22">
        <f t="shared" si="45"/>
        <v>0</v>
      </c>
      <c r="AJ311" s="22">
        <f t="shared" si="46"/>
        <v>0</v>
      </c>
      <c r="AK311" s="22">
        <f t="shared" si="47"/>
        <v>0</v>
      </c>
      <c r="AL311" s="22">
        <f t="shared" si="48"/>
        <v>0</v>
      </c>
      <c r="AM311" s="22">
        <f t="shared" si="49"/>
        <v>0</v>
      </c>
      <c r="AN311" s="22">
        <f t="shared" si="50"/>
        <v>0</v>
      </c>
      <c r="AO311" s="418" t="b">
        <f t="shared" si="51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52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53"/>
        <v>0</v>
      </c>
      <c r="AW311" s="67">
        <f t="shared" si="54"/>
        <v>0</v>
      </c>
      <c r="AX311" s="397">
        <f t="shared" si="55"/>
        <v>0</v>
      </c>
      <c r="AY311" s="32"/>
      <c r="AZ311" s="32"/>
      <c r="BA311" s="423" t="str">
        <f t="shared" si="56"/>
        <v xml:space="preserve"> </v>
      </c>
    </row>
    <row r="312" spans="1:53" s="339" customFormat="1" ht="15" x14ac:dyDescent="0.2">
      <c r="A312" s="32"/>
      <c r="B312" s="32"/>
      <c r="C312" s="410">
        <f t="shared" si="57"/>
        <v>291</v>
      </c>
      <c r="D312" s="424"/>
      <c r="E312" s="424"/>
      <c r="F312" s="424"/>
      <c r="G312" s="410"/>
      <c r="H312" s="410"/>
      <c r="I312" s="413" t="str">
        <f t="shared" si="41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42"/>
        <v>-</v>
      </c>
      <c r="M312" s="425"/>
      <c r="N312" s="425"/>
      <c r="O312" s="160" t="str">
        <f t="shared" si="43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44"/>
        <v>OK</v>
      </c>
      <c r="AI312" s="22">
        <f t="shared" si="45"/>
        <v>0</v>
      </c>
      <c r="AJ312" s="22">
        <f t="shared" si="46"/>
        <v>0</v>
      </c>
      <c r="AK312" s="22">
        <f t="shared" si="47"/>
        <v>0</v>
      </c>
      <c r="AL312" s="22">
        <f t="shared" si="48"/>
        <v>0</v>
      </c>
      <c r="AM312" s="22">
        <f t="shared" si="49"/>
        <v>0</v>
      </c>
      <c r="AN312" s="22">
        <f t="shared" si="50"/>
        <v>0</v>
      </c>
      <c r="AO312" s="418" t="b">
        <f t="shared" si="51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52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53"/>
        <v>0</v>
      </c>
      <c r="AW312" s="67">
        <f t="shared" si="54"/>
        <v>0</v>
      </c>
      <c r="AX312" s="397">
        <f t="shared" si="55"/>
        <v>0</v>
      </c>
      <c r="AY312" s="32"/>
      <c r="AZ312" s="32"/>
      <c r="BA312" s="423" t="str">
        <f t="shared" si="56"/>
        <v xml:space="preserve"> </v>
      </c>
    </row>
    <row r="313" spans="1:53" s="339" customFormat="1" ht="15" x14ac:dyDescent="0.2">
      <c r="A313" s="32"/>
      <c r="B313" s="32"/>
      <c r="C313" s="410">
        <f t="shared" si="57"/>
        <v>292</v>
      </c>
      <c r="D313" s="424"/>
      <c r="E313" s="424"/>
      <c r="F313" s="424"/>
      <c r="G313" s="410"/>
      <c r="H313" s="410"/>
      <c r="I313" s="413" t="str">
        <f t="shared" si="41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42"/>
        <v>-</v>
      </c>
      <c r="M313" s="425"/>
      <c r="N313" s="425"/>
      <c r="O313" s="160" t="str">
        <f t="shared" si="43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44"/>
        <v>OK</v>
      </c>
      <c r="AI313" s="22">
        <f t="shared" si="45"/>
        <v>0</v>
      </c>
      <c r="AJ313" s="22">
        <f t="shared" si="46"/>
        <v>0</v>
      </c>
      <c r="AK313" s="22">
        <f t="shared" si="47"/>
        <v>0</v>
      </c>
      <c r="AL313" s="22">
        <f t="shared" si="48"/>
        <v>0</v>
      </c>
      <c r="AM313" s="22">
        <f t="shared" si="49"/>
        <v>0</v>
      </c>
      <c r="AN313" s="22">
        <f t="shared" si="50"/>
        <v>0</v>
      </c>
      <c r="AO313" s="418" t="b">
        <f t="shared" si="51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52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53"/>
        <v>0</v>
      </c>
      <c r="AW313" s="67">
        <f t="shared" si="54"/>
        <v>0</v>
      </c>
      <c r="AX313" s="397">
        <f t="shared" si="55"/>
        <v>0</v>
      </c>
      <c r="AY313" s="32"/>
      <c r="AZ313" s="32"/>
      <c r="BA313" s="423" t="str">
        <f t="shared" si="56"/>
        <v xml:space="preserve"> </v>
      </c>
    </row>
    <row r="314" spans="1:53" s="339" customFormat="1" ht="15" x14ac:dyDescent="0.2">
      <c r="A314" s="32"/>
      <c r="B314" s="32"/>
      <c r="C314" s="410">
        <f t="shared" si="57"/>
        <v>293</v>
      </c>
      <c r="D314" s="424"/>
      <c r="E314" s="424"/>
      <c r="F314" s="424"/>
      <c r="G314" s="410"/>
      <c r="H314" s="410"/>
      <c r="I314" s="413" t="str">
        <f t="shared" si="41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42"/>
        <v>-</v>
      </c>
      <c r="M314" s="425"/>
      <c r="N314" s="425"/>
      <c r="O314" s="160" t="str">
        <f t="shared" si="43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44"/>
        <v>OK</v>
      </c>
      <c r="AI314" s="22">
        <f t="shared" si="45"/>
        <v>0</v>
      </c>
      <c r="AJ314" s="22">
        <f t="shared" si="46"/>
        <v>0</v>
      </c>
      <c r="AK314" s="22">
        <f t="shared" si="47"/>
        <v>0</v>
      </c>
      <c r="AL314" s="22">
        <f t="shared" si="48"/>
        <v>0</v>
      </c>
      <c r="AM314" s="22">
        <f t="shared" si="49"/>
        <v>0</v>
      </c>
      <c r="AN314" s="22">
        <f t="shared" si="50"/>
        <v>0</v>
      </c>
      <c r="AO314" s="418" t="b">
        <f t="shared" si="51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52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53"/>
        <v>0</v>
      </c>
      <c r="AW314" s="67">
        <f t="shared" si="54"/>
        <v>0</v>
      </c>
      <c r="AX314" s="397">
        <f t="shared" si="55"/>
        <v>0</v>
      </c>
      <c r="AY314" s="32"/>
      <c r="AZ314" s="32"/>
      <c r="BA314" s="423" t="str">
        <f t="shared" si="56"/>
        <v xml:space="preserve"> </v>
      </c>
    </row>
    <row r="315" spans="1:53" s="339" customFormat="1" ht="15" x14ac:dyDescent="0.2">
      <c r="A315" s="32"/>
      <c r="B315" s="32"/>
      <c r="C315" s="410">
        <f t="shared" si="57"/>
        <v>294</v>
      </c>
      <c r="D315" s="424"/>
      <c r="E315" s="424"/>
      <c r="F315" s="424"/>
      <c r="G315" s="410"/>
      <c r="H315" s="410"/>
      <c r="I315" s="413" t="str">
        <f t="shared" si="41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42"/>
        <v>-</v>
      </c>
      <c r="M315" s="425"/>
      <c r="N315" s="425"/>
      <c r="O315" s="160" t="str">
        <f t="shared" si="43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44"/>
        <v>OK</v>
      </c>
      <c r="AI315" s="22">
        <f t="shared" si="45"/>
        <v>0</v>
      </c>
      <c r="AJ315" s="22">
        <f t="shared" si="46"/>
        <v>0</v>
      </c>
      <c r="AK315" s="22">
        <f t="shared" si="47"/>
        <v>0</v>
      </c>
      <c r="AL315" s="22">
        <f t="shared" si="48"/>
        <v>0</v>
      </c>
      <c r="AM315" s="22">
        <f t="shared" si="49"/>
        <v>0</v>
      </c>
      <c r="AN315" s="22">
        <f t="shared" si="50"/>
        <v>0</v>
      </c>
      <c r="AO315" s="418" t="b">
        <f t="shared" si="51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52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53"/>
        <v>0</v>
      </c>
      <c r="AW315" s="67">
        <f t="shared" si="54"/>
        <v>0</v>
      </c>
      <c r="AX315" s="397">
        <f t="shared" si="55"/>
        <v>0</v>
      </c>
      <c r="AY315" s="32"/>
      <c r="AZ315" s="32"/>
      <c r="BA315" s="423" t="str">
        <f t="shared" si="56"/>
        <v xml:space="preserve"> </v>
      </c>
    </row>
    <row r="316" spans="1:53" s="339" customFormat="1" ht="15" x14ac:dyDescent="0.2">
      <c r="A316" s="32"/>
      <c r="B316" s="32"/>
      <c r="C316" s="410">
        <f t="shared" si="57"/>
        <v>295</v>
      </c>
      <c r="D316" s="424"/>
      <c r="E316" s="424"/>
      <c r="F316" s="424"/>
      <c r="G316" s="410"/>
      <c r="H316" s="410"/>
      <c r="I316" s="413" t="str">
        <f t="shared" si="41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42"/>
        <v>-</v>
      </c>
      <c r="M316" s="425"/>
      <c r="N316" s="425"/>
      <c r="O316" s="160" t="str">
        <f t="shared" si="43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44"/>
        <v>OK</v>
      </c>
      <c r="AI316" s="22">
        <f t="shared" si="45"/>
        <v>0</v>
      </c>
      <c r="AJ316" s="22">
        <f t="shared" si="46"/>
        <v>0</v>
      </c>
      <c r="AK316" s="22">
        <f t="shared" si="47"/>
        <v>0</v>
      </c>
      <c r="AL316" s="22">
        <f t="shared" si="48"/>
        <v>0</v>
      </c>
      <c r="AM316" s="22">
        <f t="shared" si="49"/>
        <v>0</v>
      </c>
      <c r="AN316" s="22">
        <f t="shared" si="50"/>
        <v>0</v>
      </c>
      <c r="AO316" s="418" t="b">
        <f t="shared" si="51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52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53"/>
        <v>0</v>
      </c>
      <c r="AW316" s="67">
        <f t="shared" si="54"/>
        <v>0</v>
      </c>
      <c r="AX316" s="397">
        <f t="shared" si="55"/>
        <v>0</v>
      </c>
      <c r="AY316" s="32"/>
      <c r="AZ316" s="32"/>
      <c r="BA316" s="423" t="str">
        <f t="shared" si="56"/>
        <v xml:space="preserve"> </v>
      </c>
    </row>
    <row r="317" spans="1:53" s="339" customFormat="1" ht="15" x14ac:dyDescent="0.2">
      <c r="A317" s="32"/>
      <c r="B317" s="32"/>
      <c r="C317" s="410">
        <f t="shared" si="57"/>
        <v>296</v>
      </c>
      <c r="D317" s="424"/>
      <c r="E317" s="424"/>
      <c r="F317" s="424"/>
      <c r="G317" s="410"/>
      <c r="H317" s="410"/>
      <c r="I317" s="413" t="str">
        <f t="shared" si="41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42"/>
        <v>-</v>
      </c>
      <c r="M317" s="425"/>
      <c r="N317" s="425"/>
      <c r="O317" s="160" t="str">
        <f t="shared" si="43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44"/>
        <v>OK</v>
      </c>
      <c r="AI317" s="22">
        <f t="shared" si="45"/>
        <v>0</v>
      </c>
      <c r="AJ317" s="22">
        <f t="shared" si="46"/>
        <v>0</v>
      </c>
      <c r="AK317" s="22">
        <f t="shared" si="47"/>
        <v>0</v>
      </c>
      <c r="AL317" s="22">
        <f t="shared" si="48"/>
        <v>0</v>
      </c>
      <c r="AM317" s="22">
        <f t="shared" si="49"/>
        <v>0</v>
      </c>
      <c r="AN317" s="22">
        <f t="shared" si="50"/>
        <v>0</v>
      </c>
      <c r="AO317" s="418" t="b">
        <f t="shared" si="51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52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53"/>
        <v>0</v>
      </c>
      <c r="AW317" s="67">
        <f t="shared" si="54"/>
        <v>0</v>
      </c>
      <c r="AX317" s="397">
        <f t="shared" si="55"/>
        <v>0</v>
      </c>
      <c r="AY317" s="32"/>
      <c r="AZ317" s="32"/>
      <c r="BA317" s="423" t="str">
        <f t="shared" si="56"/>
        <v xml:space="preserve"> </v>
      </c>
    </row>
    <row r="318" spans="1:53" s="339" customFormat="1" ht="15" x14ac:dyDescent="0.2">
      <c r="A318" s="32"/>
      <c r="B318" s="32"/>
      <c r="C318" s="410">
        <f t="shared" si="57"/>
        <v>297</v>
      </c>
      <c r="D318" s="424"/>
      <c r="E318" s="424"/>
      <c r="F318" s="424"/>
      <c r="G318" s="410"/>
      <c r="H318" s="410"/>
      <c r="I318" s="413" t="str">
        <f t="shared" si="41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42"/>
        <v>-</v>
      </c>
      <c r="M318" s="425"/>
      <c r="N318" s="425"/>
      <c r="O318" s="160" t="str">
        <f t="shared" si="43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44"/>
        <v>OK</v>
      </c>
      <c r="AI318" s="22">
        <f t="shared" si="45"/>
        <v>0</v>
      </c>
      <c r="AJ318" s="22">
        <f t="shared" si="46"/>
        <v>0</v>
      </c>
      <c r="AK318" s="22">
        <f t="shared" si="47"/>
        <v>0</v>
      </c>
      <c r="AL318" s="22">
        <f t="shared" si="48"/>
        <v>0</v>
      </c>
      <c r="AM318" s="22">
        <f t="shared" si="49"/>
        <v>0</v>
      </c>
      <c r="AN318" s="22">
        <f t="shared" si="50"/>
        <v>0</v>
      </c>
      <c r="AO318" s="418" t="b">
        <f t="shared" si="51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52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53"/>
        <v>0</v>
      </c>
      <c r="AW318" s="67">
        <f t="shared" si="54"/>
        <v>0</v>
      </c>
      <c r="AX318" s="397">
        <f t="shared" si="55"/>
        <v>0</v>
      </c>
      <c r="AY318" s="32"/>
      <c r="AZ318" s="32"/>
      <c r="BA318" s="423" t="str">
        <f t="shared" si="56"/>
        <v xml:space="preserve"> </v>
      </c>
    </row>
    <row r="319" spans="1:53" s="339" customFormat="1" ht="15" x14ac:dyDescent="0.2">
      <c r="A319" s="32"/>
      <c r="B319" s="32"/>
      <c r="C319" s="410">
        <f t="shared" si="57"/>
        <v>298</v>
      </c>
      <c r="D319" s="424"/>
      <c r="E319" s="424"/>
      <c r="F319" s="424"/>
      <c r="G319" s="410"/>
      <c r="H319" s="410"/>
      <c r="I319" s="413" t="str">
        <f t="shared" si="41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42"/>
        <v>-</v>
      </c>
      <c r="M319" s="425"/>
      <c r="N319" s="425"/>
      <c r="O319" s="160" t="str">
        <f t="shared" si="43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44"/>
        <v>OK</v>
      </c>
      <c r="AI319" s="22">
        <f t="shared" si="45"/>
        <v>0</v>
      </c>
      <c r="AJ319" s="22">
        <f t="shared" si="46"/>
        <v>0</v>
      </c>
      <c r="AK319" s="22">
        <f t="shared" si="47"/>
        <v>0</v>
      </c>
      <c r="AL319" s="22">
        <f t="shared" si="48"/>
        <v>0</v>
      </c>
      <c r="AM319" s="22">
        <f t="shared" si="49"/>
        <v>0</v>
      </c>
      <c r="AN319" s="22">
        <f t="shared" si="50"/>
        <v>0</v>
      </c>
      <c r="AO319" s="418" t="b">
        <f t="shared" si="51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52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53"/>
        <v>0</v>
      </c>
      <c r="AW319" s="67">
        <f t="shared" si="54"/>
        <v>0</v>
      </c>
      <c r="AX319" s="397">
        <f t="shared" si="55"/>
        <v>0</v>
      </c>
      <c r="AY319" s="32"/>
      <c r="AZ319" s="32"/>
      <c r="BA319" s="423" t="str">
        <f t="shared" si="56"/>
        <v xml:space="preserve"> </v>
      </c>
    </row>
    <row r="320" spans="1:53" s="339" customFormat="1" ht="15" x14ac:dyDescent="0.2">
      <c r="A320" s="32"/>
      <c r="B320" s="32"/>
      <c r="C320" s="410">
        <f t="shared" si="57"/>
        <v>299</v>
      </c>
      <c r="D320" s="424"/>
      <c r="E320" s="424"/>
      <c r="F320" s="424"/>
      <c r="G320" s="410"/>
      <c r="H320" s="410"/>
      <c r="I320" s="413" t="str">
        <f t="shared" si="41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42"/>
        <v>-</v>
      </c>
      <c r="M320" s="425"/>
      <c r="N320" s="425"/>
      <c r="O320" s="160" t="str">
        <f t="shared" si="43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44"/>
        <v>OK</v>
      </c>
      <c r="AI320" s="22">
        <f t="shared" si="45"/>
        <v>0</v>
      </c>
      <c r="AJ320" s="22">
        <f t="shared" si="46"/>
        <v>0</v>
      </c>
      <c r="AK320" s="22">
        <f t="shared" si="47"/>
        <v>0</v>
      </c>
      <c r="AL320" s="22">
        <f t="shared" si="48"/>
        <v>0</v>
      </c>
      <c r="AM320" s="22">
        <f t="shared" si="49"/>
        <v>0</v>
      </c>
      <c r="AN320" s="22">
        <f t="shared" si="50"/>
        <v>0</v>
      </c>
      <c r="AO320" s="418" t="b">
        <f t="shared" si="51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52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53"/>
        <v>0</v>
      </c>
      <c r="AW320" s="67">
        <f t="shared" si="54"/>
        <v>0</v>
      </c>
      <c r="AX320" s="397">
        <f t="shared" si="55"/>
        <v>0</v>
      </c>
      <c r="AY320" s="32"/>
      <c r="AZ320" s="32"/>
      <c r="BA320" s="423" t="str">
        <f t="shared" si="56"/>
        <v xml:space="preserve"> </v>
      </c>
    </row>
    <row r="321" spans="1:53" s="339" customFormat="1" ht="15" x14ac:dyDescent="0.2">
      <c r="A321" s="32"/>
      <c r="B321" s="32"/>
      <c r="C321" s="410">
        <f t="shared" si="57"/>
        <v>300</v>
      </c>
      <c r="D321" s="424"/>
      <c r="E321" s="424"/>
      <c r="F321" s="424"/>
      <c r="G321" s="410"/>
      <c r="H321" s="410"/>
      <c r="I321" s="413" t="str">
        <f t="shared" si="41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42"/>
        <v>-</v>
      </c>
      <c r="M321" s="425"/>
      <c r="N321" s="425"/>
      <c r="O321" s="160" t="str">
        <f t="shared" si="43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44"/>
        <v>OK</v>
      </c>
      <c r="AI321" s="22">
        <f t="shared" si="45"/>
        <v>0</v>
      </c>
      <c r="AJ321" s="22">
        <f t="shared" si="46"/>
        <v>0</v>
      </c>
      <c r="AK321" s="22">
        <f t="shared" si="47"/>
        <v>0</v>
      </c>
      <c r="AL321" s="22">
        <f t="shared" si="48"/>
        <v>0</v>
      </c>
      <c r="AM321" s="22">
        <f t="shared" si="49"/>
        <v>0</v>
      </c>
      <c r="AN321" s="22">
        <f t="shared" si="50"/>
        <v>0</v>
      </c>
      <c r="AO321" s="418" t="b">
        <f t="shared" si="51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52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53"/>
        <v>0</v>
      </c>
      <c r="AW321" s="67">
        <f t="shared" si="54"/>
        <v>0</v>
      </c>
      <c r="AX321" s="397">
        <f t="shared" si="55"/>
        <v>0</v>
      </c>
      <c r="AY321" s="32"/>
      <c r="AZ321" s="32"/>
      <c r="BA321" s="423" t="str">
        <f t="shared" si="56"/>
        <v xml:space="preserve"> </v>
      </c>
    </row>
    <row r="322" spans="1:53" s="339" customFormat="1" ht="15" x14ac:dyDescent="0.2">
      <c r="A322" s="32"/>
      <c r="B322" s="32"/>
      <c r="C322" s="410">
        <f t="shared" si="57"/>
        <v>301</v>
      </c>
      <c r="D322" s="424"/>
      <c r="E322" s="424"/>
      <c r="F322" s="424"/>
      <c r="G322" s="410"/>
      <c r="H322" s="410"/>
      <c r="I322" s="413" t="str">
        <f t="shared" si="41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42"/>
        <v>-</v>
      </c>
      <c r="M322" s="425"/>
      <c r="N322" s="425"/>
      <c r="O322" s="160" t="str">
        <f t="shared" si="43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44"/>
        <v>OK</v>
      </c>
      <c r="AI322" s="22">
        <f t="shared" si="45"/>
        <v>0</v>
      </c>
      <c r="AJ322" s="22">
        <f t="shared" si="46"/>
        <v>0</v>
      </c>
      <c r="AK322" s="22">
        <f t="shared" si="47"/>
        <v>0</v>
      </c>
      <c r="AL322" s="22">
        <f t="shared" si="48"/>
        <v>0</v>
      </c>
      <c r="AM322" s="22">
        <f t="shared" si="49"/>
        <v>0</v>
      </c>
      <c r="AN322" s="22">
        <f t="shared" si="50"/>
        <v>0</v>
      </c>
      <c r="AO322" s="418" t="b">
        <f t="shared" si="51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52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53"/>
        <v>0</v>
      </c>
      <c r="AW322" s="67">
        <f t="shared" si="54"/>
        <v>0</v>
      </c>
      <c r="AX322" s="397">
        <f t="shared" si="55"/>
        <v>0</v>
      </c>
      <c r="AY322" s="32"/>
      <c r="AZ322" s="32"/>
      <c r="BA322" s="423" t="str">
        <f t="shared" si="56"/>
        <v xml:space="preserve"> </v>
      </c>
    </row>
    <row r="323" spans="1:53" s="339" customFormat="1" ht="15" x14ac:dyDescent="0.2">
      <c r="A323" s="32"/>
      <c r="B323" s="32"/>
      <c r="C323" s="410">
        <f t="shared" si="57"/>
        <v>302</v>
      </c>
      <c r="D323" s="424"/>
      <c r="E323" s="424"/>
      <c r="F323" s="424"/>
      <c r="G323" s="410"/>
      <c r="H323" s="410"/>
      <c r="I323" s="413" t="str">
        <f t="shared" si="41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42"/>
        <v>-</v>
      </c>
      <c r="M323" s="425"/>
      <c r="N323" s="425"/>
      <c r="O323" s="160" t="str">
        <f t="shared" si="43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44"/>
        <v>OK</v>
      </c>
      <c r="AI323" s="22">
        <f t="shared" si="45"/>
        <v>0</v>
      </c>
      <c r="AJ323" s="22">
        <f t="shared" si="46"/>
        <v>0</v>
      </c>
      <c r="AK323" s="22">
        <f t="shared" si="47"/>
        <v>0</v>
      </c>
      <c r="AL323" s="22">
        <f t="shared" si="48"/>
        <v>0</v>
      </c>
      <c r="AM323" s="22">
        <f t="shared" si="49"/>
        <v>0</v>
      </c>
      <c r="AN323" s="22">
        <f t="shared" si="50"/>
        <v>0</v>
      </c>
      <c r="AO323" s="418" t="b">
        <f t="shared" si="51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52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53"/>
        <v>0</v>
      </c>
      <c r="AW323" s="67">
        <f t="shared" si="54"/>
        <v>0</v>
      </c>
      <c r="AX323" s="397">
        <f t="shared" si="55"/>
        <v>0</v>
      </c>
      <c r="AY323" s="32"/>
      <c r="AZ323" s="32"/>
      <c r="BA323" s="423" t="str">
        <f t="shared" si="56"/>
        <v xml:space="preserve"> </v>
      </c>
    </row>
    <row r="324" spans="1:53" s="339" customFormat="1" ht="15" x14ac:dyDescent="0.2">
      <c r="A324" s="32"/>
      <c r="B324" s="32"/>
      <c r="C324" s="410">
        <f t="shared" si="57"/>
        <v>303</v>
      </c>
      <c r="D324" s="424"/>
      <c r="E324" s="424"/>
      <c r="F324" s="424"/>
      <c r="G324" s="410"/>
      <c r="H324" s="410"/>
      <c r="I324" s="413" t="str">
        <f t="shared" si="41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42"/>
        <v>-</v>
      </c>
      <c r="M324" s="425"/>
      <c r="N324" s="425"/>
      <c r="O324" s="160" t="str">
        <f t="shared" si="43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44"/>
        <v>OK</v>
      </c>
      <c r="AI324" s="22">
        <f t="shared" si="45"/>
        <v>0</v>
      </c>
      <c r="AJ324" s="22">
        <f t="shared" si="46"/>
        <v>0</v>
      </c>
      <c r="AK324" s="22">
        <f t="shared" si="47"/>
        <v>0</v>
      </c>
      <c r="AL324" s="22">
        <f t="shared" si="48"/>
        <v>0</v>
      </c>
      <c r="AM324" s="22">
        <f t="shared" si="49"/>
        <v>0</v>
      </c>
      <c r="AN324" s="22">
        <f t="shared" si="50"/>
        <v>0</v>
      </c>
      <c r="AO324" s="418" t="b">
        <f t="shared" si="51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52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53"/>
        <v>0</v>
      </c>
      <c r="AW324" s="67">
        <f t="shared" si="54"/>
        <v>0</v>
      </c>
      <c r="AX324" s="397">
        <f t="shared" si="55"/>
        <v>0</v>
      </c>
      <c r="AY324" s="32"/>
      <c r="AZ324" s="32"/>
      <c r="BA324" s="423" t="str">
        <f t="shared" si="56"/>
        <v xml:space="preserve"> </v>
      </c>
    </row>
    <row r="325" spans="1:53" s="339" customFormat="1" ht="15" x14ac:dyDescent="0.2">
      <c r="A325" s="32"/>
      <c r="B325" s="32"/>
      <c r="C325" s="410">
        <f t="shared" si="57"/>
        <v>304</v>
      </c>
      <c r="D325" s="424"/>
      <c r="E325" s="424"/>
      <c r="F325" s="424"/>
      <c r="G325" s="410"/>
      <c r="H325" s="410"/>
      <c r="I325" s="413" t="str">
        <f t="shared" si="41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42"/>
        <v>-</v>
      </c>
      <c r="M325" s="425"/>
      <c r="N325" s="425"/>
      <c r="O325" s="160" t="str">
        <f t="shared" si="43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44"/>
        <v>OK</v>
      </c>
      <c r="AI325" s="22">
        <f t="shared" si="45"/>
        <v>0</v>
      </c>
      <c r="AJ325" s="22">
        <f t="shared" si="46"/>
        <v>0</v>
      </c>
      <c r="AK325" s="22">
        <f t="shared" si="47"/>
        <v>0</v>
      </c>
      <c r="AL325" s="22">
        <f t="shared" si="48"/>
        <v>0</v>
      </c>
      <c r="AM325" s="22">
        <f t="shared" si="49"/>
        <v>0</v>
      </c>
      <c r="AN325" s="22">
        <f t="shared" si="50"/>
        <v>0</v>
      </c>
      <c r="AO325" s="418" t="b">
        <f t="shared" si="51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52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53"/>
        <v>0</v>
      </c>
      <c r="AW325" s="67">
        <f t="shared" si="54"/>
        <v>0</v>
      </c>
      <c r="AX325" s="397">
        <f t="shared" si="55"/>
        <v>0</v>
      </c>
      <c r="AY325" s="32"/>
      <c r="AZ325" s="32"/>
      <c r="BA325" s="423" t="str">
        <f t="shared" si="56"/>
        <v xml:space="preserve"> </v>
      </c>
    </row>
    <row r="326" spans="1:53" s="339" customFormat="1" ht="15" x14ac:dyDescent="0.2">
      <c r="A326" s="32"/>
      <c r="B326" s="32"/>
      <c r="C326" s="410">
        <f t="shared" si="57"/>
        <v>305</v>
      </c>
      <c r="D326" s="424"/>
      <c r="E326" s="424"/>
      <c r="F326" s="424"/>
      <c r="G326" s="410"/>
      <c r="H326" s="410"/>
      <c r="I326" s="413" t="str">
        <f t="shared" si="41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42"/>
        <v>-</v>
      </c>
      <c r="M326" s="425"/>
      <c r="N326" s="425"/>
      <c r="O326" s="160" t="str">
        <f t="shared" si="43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44"/>
        <v>OK</v>
      </c>
      <c r="AI326" s="22">
        <f t="shared" si="45"/>
        <v>0</v>
      </c>
      <c r="AJ326" s="22">
        <f t="shared" si="46"/>
        <v>0</v>
      </c>
      <c r="AK326" s="22">
        <f t="shared" si="47"/>
        <v>0</v>
      </c>
      <c r="AL326" s="22">
        <f t="shared" si="48"/>
        <v>0</v>
      </c>
      <c r="AM326" s="22">
        <f t="shared" si="49"/>
        <v>0</v>
      </c>
      <c r="AN326" s="22">
        <f t="shared" si="50"/>
        <v>0</v>
      </c>
      <c r="AO326" s="418" t="b">
        <f t="shared" si="51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52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53"/>
        <v>0</v>
      </c>
      <c r="AW326" s="67">
        <f t="shared" si="54"/>
        <v>0</v>
      </c>
      <c r="AX326" s="397">
        <f t="shared" si="55"/>
        <v>0</v>
      </c>
      <c r="AY326" s="32"/>
      <c r="AZ326" s="32"/>
      <c r="BA326" s="423" t="str">
        <f t="shared" si="56"/>
        <v xml:space="preserve"> </v>
      </c>
    </row>
    <row r="327" spans="1:53" s="339" customFormat="1" ht="15" x14ac:dyDescent="0.2">
      <c r="A327" s="32"/>
      <c r="B327" s="32"/>
      <c r="C327" s="410">
        <f t="shared" si="57"/>
        <v>306</v>
      </c>
      <c r="D327" s="424"/>
      <c r="E327" s="424"/>
      <c r="F327" s="424"/>
      <c r="G327" s="410"/>
      <c r="H327" s="410"/>
      <c r="I327" s="413" t="str">
        <f t="shared" si="41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42"/>
        <v>-</v>
      </c>
      <c r="M327" s="425"/>
      <c r="N327" s="425"/>
      <c r="O327" s="160" t="str">
        <f t="shared" si="43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44"/>
        <v>OK</v>
      </c>
      <c r="AI327" s="22">
        <f t="shared" si="45"/>
        <v>0</v>
      </c>
      <c r="AJ327" s="22">
        <f t="shared" si="46"/>
        <v>0</v>
      </c>
      <c r="AK327" s="22">
        <f t="shared" si="47"/>
        <v>0</v>
      </c>
      <c r="AL327" s="22">
        <f t="shared" si="48"/>
        <v>0</v>
      </c>
      <c r="AM327" s="22">
        <f t="shared" si="49"/>
        <v>0</v>
      </c>
      <c r="AN327" s="22">
        <f t="shared" si="50"/>
        <v>0</v>
      </c>
      <c r="AO327" s="418" t="b">
        <f t="shared" si="51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52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53"/>
        <v>0</v>
      </c>
      <c r="AW327" s="67">
        <f t="shared" si="54"/>
        <v>0</v>
      </c>
      <c r="AX327" s="397">
        <f t="shared" si="55"/>
        <v>0</v>
      </c>
      <c r="AY327" s="32"/>
      <c r="AZ327" s="32"/>
      <c r="BA327" s="423" t="str">
        <f t="shared" si="56"/>
        <v xml:space="preserve"> </v>
      </c>
    </row>
    <row r="328" spans="1:53" s="339" customFormat="1" ht="15" x14ac:dyDescent="0.2">
      <c r="A328" s="32"/>
      <c r="B328" s="32"/>
      <c r="C328" s="410">
        <f t="shared" si="57"/>
        <v>307</v>
      </c>
      <c r="D328" s="424"/>
      <c r="E328" s="424"/>
      <c r="F328" s="424"/>
      <c r="G328" s="410"/>
      <c r="H328" s="410"/>
      <c r="I328" s="413" t="str">
        <f t="shared" si="41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42"/>
        <v>-</v>
      </c>
      <c r="M328" s="425"/>
      <c r="N328" s="425"/>
      <c r="O328" s="160" t="str">
        <f t="shared" si="43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44"/>
        <v>OK</v>
      </c>
      <c r="AI328" s="22">
        <f t="shared" si="45"/>
        <v>0</v>
      </c>
      <c r="AJ328" s="22">
        <f t="shared" si="46"/>
        <v>0</v>
      </c>
      <c r="AK328" s="22">
        <f t="shared" si="47"/>
        <v>0</v>
      </c>
      <c r="AL328" s="22">
        <f t="shared" si="48"/>
        <v>0</v>
      </c>
      <c r="AM328" s="22">
        <f t="shared" si="49"/>
        <v>0</v>
      </c>
      <c r="AN328" s="22">
        <f t="shared" si="50"/>
        <v>0</v>
      </c>
      <c r="AO328" s="418" t="b">
        <f t="shared" si="51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52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53"/>
        <v>0</v>
      </c>
      <c r="AW328" s="67">
        <f t="shared" si="54"/>
        <v>0</v>
      </c>
      <c r="AX328" s="397">
        <f t="shared" si="55"/>
        <v>0</v>
      </c>
      <c r="AY328" s="32"/>
      <c r="AZ328" s="32"/>
      <c r="BA328" s="423" t="str">
        <f t="shared" si="56"/>
        <v xml:space="preserve"> </v>
      </c>
    </row>
    <row r="329" spans="1:53" s="339" customFormat="1" ht="15" x14ac:dyDescent="0.2">
      <c r="A329" s="32"/>
      <c r="B329" s="32"/>
      <c r="C329" s="410">
        <f t="shared" si="57"/>
        <v>308</v>
      </c>
      <c r="D329" s="424"/>
      <c r="E329" s="424"/>
      <c r="F329" s="424"/>
      <c r="G329" s="410"/>
      <c r="H329" s="410"/>
      <c r="I329" s="413" t="str">
        <f t="shared" si="41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42"/>
        <v>-</v>
      </c>
      <c r="M329" s="425"/>
      <c r="N329" s="425"/>
      <c r="O329" s="160" t="str">
        <f t="shared" si="43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44"/>
        <v>OK</v>
      </c>
      <c r="AI329" s="22">
        <f t="shared" si="45"/>
        <v>0</v>
      </c>
      <c r="AJ329" s="22">
        <f t="shared" si="46"/>
        <v>0</v>
      </c>
      <c r="AK329" s="22">
        <f t="shared" si="47"/>
        <v>0</v>
      </c>
      <c r="AL329" s="22">
        <f t="shared" si="48"/>
        <v>0</v>
      </c>
      <c r="AM329" s="22">
        <f t="shared" si="49"/>
        <v>0</v>
      </c>
      <c r="AN329" s="22">
        <f t="shared" si="50"/>
        <v>0</v>
      </c>
      <c r="AO329" s="418" t="b">
        <f t="shared" si="51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52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53"/>
        <v>0</v>
      </c>
      <c r="AW329" s="67">
        <f t="shared" si="54"/>
        <v>0</v>
      </c>
      <c r="AX329" s="397">
        <f t="shared" si="55"/>
        <v>0</v>
      </c>
      <c r="AY329" s="32"/>
      <c r="AZ329" s="32"/>
      <c r="BA329" s="423" t="str">
        <f t="shared" si="56"/>
        <v xml:space="preserve"> </v>
      </c>
    </row>
    <row r="330" spans="1:53" s="339" customFormat="1" ht="15" x14ac:dyDescent="0.2">
      <c r="A330" s="32"/>
      <c r="B330" s="32"/>
      <c r="C330" s="410">
        <f t="shared" si="57"/>
        <v>309</v>
      </c>
      <c r="D330" s="424"/>
      <c r="E330" s="424"/>
      <c r="F330" s="424"/>
      <c r="G330" s="410"/>
      <c r="H330" s="410"/>
      <c r="I330" s="413" t="str">
        <f t="shared" si="41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42"/>
        <v>-</v>
      </c>
      <c r="M330" s="425"/>
      <c r="N330" s="425"/>
      <c r="O330" s="160" t="str">
        <f t="shared" si="43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44"/>
        <v>OK</v>
      </c>
      <c r="AI330" s="22">
        <f t="shared" si="45"/>
        <v>0</v>
      </c>
      <c r="AJ330" s="22">
        <f t="shared" si="46"/>
        <v>0</v>
      </c>
      <c r="AK330" s="22">
        <f t="shared" si="47"/>
        <v>0</v>
      </c>
      <c r="AL330" s="22">
        <f t="shared" si="48"/>
        <v>0</v>
      </c>
      <c r="AM330" s="22">
        <f t="shared" si="49"/>
        <v>0</v>
      </c>
      <c r="AN330" s="22">
        <f t="shared" si="50"/>
        <v>0</v>
      </c>
      <c r="AO330" s="418" t="b">
        <f t="shared" si="51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52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53"/>
        <v>0</v>
      </c>
      <c r="AW330" s="67">
        <f t="shared" si="54"/>
        <v>0</v>
      </c>
      <c r="AX330" s="397">
        <f t="shared" si="55"/>
        <v>0</v>
      </c>
      <c r="AY330" s="32"/>
      <c r="AZ330" s="32"/>
      <c r="BA330" s="423" t="str">
        <f t="shared" si="56"/>
        <v xml:space="preserve"> </v>
      </c>
    </row>
    <row r="331" spans="1:53" s="339" customFormat="1" ht="15" x14ac:dyDescent="0.2">
      <c r="A331" s="32"/>
      <c r="B331" s="32"/>
      <c r="C331" s="410">
        <f t="shared" si="57"/>
        <v>310</v>
      </c>
      <c r="D331" s="424"/>
      <c r="E331" s="424"/>
      <c r="F331" s="424"/>
      <c r="G331" s="410"/>
      <c r="H331" s="410"/>
      <c r="I331" s="413" t="str">
        <f t="shared" si="41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42"/>
        <v>-</v>
      </c>
      <c r="M331" s="425"/>
      <c r="N331" s="425"/>
      <c r="O331" s="160" t="str">
        <f t="shared" si="43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44"/>
        <v>OK</v>
      </c>
      <c r="AI331" s="22">
        <f t="shared" si="45"/>
        <v>0</v>
      </c>
      <c r="AJ331" s="22">
        <f t="shared" si="46"/>
        <v>0</v>
      </c>
      <c r="AK331" s="22">
        <f t="shared" si="47"/>
        <v>0</v>
      </c>
      <c r="AL331" s="22">
        <f t="shared" si="48"/>
        <v>0</v>
      </c>
      <c r="AM331" s="22">
        <f t="shared" si="49"/>
        <v>0</v>
      </c>
      <c r="AN331" s="22">
        <f t="shared" si="50"/>
        <v>0</v>
      </c>
      <c r="AO331" s="418" t="b">
        <f t="shared" si="51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52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53"/>
        <v>0</v>
      </c>
      <c r="AW331" s="67">
        <f t="shared" si="54"/>
        <v>0</v>
      </c>
      <c r="AX331" s="397">
        <f t="shared" si="55"/>
        <v>0</v>
      </c>
      <c r="AY331" s="32"/>
      <c r="AZ331" s="32"/>
      <c r="BA331" s="423" t="str">
        <f t="shared" si="56"/>
        <v xml:space="preserve"> </v>
      </c>
    </row>
    <row r="332" spans="1:53" s="339" customFormat="1" ht="15" x14ac:dyDescent="0.2">
      <c r="A332" s="32"/>
      <c r="B332" s="32"/>
      <c r="C332" s="410">
        <f t="shared" si="57"/>
        <v>311</v>
      </c>
      <c r="D332" s="424"/>
      <c r="E332" s="424"/>
      <c r="F332" s="424"/>
      <c r="G332" s="410"/>
      <c r="H332" s="410"/>
      <c r="I332" s="413" t="str">
        <f t="shared" si="41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42"/>
        <v>-</v>
      </c>
      <c r="M332" s="425"/>
      <c r="N332" s="425"/>
      <c r="O332" s="160" t="str">
        <f t="shared" si="43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44"/>
        <v>OK</v>
      </c>
      <c r="AI332" s="22">
        <f t="shared" si="45"/>
        <v>0</v>
      </c>
      <c r="AJ332" s="22">
        <f t="shared" si="46"/>
        <v>0</v>
      </c>
      <c r="AK332" s="22">
        <f t="shared" si="47"/>
        <v>0</v>
      </c>
      <c r="AL332" s="22">
        <f t="shared" si="48"/>
        <v>0</v>
      </c>
      <c r="AM332" s="22">
        <f t="shared" si="49"/>
        <v>0</v>
      </c>
      <c r="AN332" s="22">
        <f t="shared" si="50"/>
        <v>0</v>
      </c>
      <c r="AO332" s="418" t="b">
        <f t="shared" si="51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52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53"/>
        <v>0</v>
      </c>
      <c r="AW332" s="67">
        <f t="shared" si="54"/>
        <v>0</v>
      </c>
      <c r="AX332" s="397">
        <f t="shared" si="55"/>
        <v>0</v>
      </c>
      <c r="AY332" s="32"/>
      <c r="AZ332" s="32"/>
      <c r="BA332" s="423" t="str">
        <f t="shared" si="56"/>
        <v xml:space="preserve"> </v>
      </c>
    </row>
    <row r="333" spans="1:53" s="339" customFormat="1" ht="15" x14ac:dyDescent="0.2">
      <c r="A333" s="32"/>
      <c r="B333" s="32"/>
      <c r="C333" s="410">
        <f t="shared" si="57"/>
        <v>312</v>
      </c>
      <c r="D333" s="424"/>
      <c r="E333" s="424"/>
      <c r="F333" s="424"/>
      <c r="G333" s="410"/>
      <c r="H333" s="410"/>
      <c r="I333" s="413" t="str">
        <f t="shared" si="41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42"/>
        <v>-</v>
      </c>
      <c r="M333" s="425"/>
      <c r="N333" s="425"/>
      <c r="O333" s="160" t="str">
        <f t="shared" si="43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44"/>
        <v>OK</v>
      </c>
      <c r="AI333" s="22">
        <f t="shared" si="45"/>
        <v>0</v>
      </c>
      <c r="AJ333" s="22">
        <f t="shared" si="46"/>
        <v>0</v>
      </c>
      <c r="AK333" s="22">
        <f t="shared" si="47"/>
        <v>0</v>
      </c>
      <c r="AL333" s="22">
        <f t="shared" si="48"/>
        <v>0</v>
      </c>
      <c r="AM333" s="22">
        <f t="shared" si="49"/>
        <v>0</v>
      </c>
      <c r="AN333" s="22">
        <f t="shared" si="50"/>
        <v>0</v>
      </c>
      <c r="AO333" s="418" t="b">
        <f t="shared" si="51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52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53"/>
        <v>0</v>
      </c>
      <c r="AW333" s="67">
        <f t="shared" si="54"/>
        <v>0</v>
      </c>
      <c r="AX333" s="397">
        <f t="shared" si="55"/>
        <v>0</v>
      </c>
      <c r="AY333" s="32"/>
      <c r="AZ333" s="32"/>
      <c r="BA333" s="423" t="str">
        <f t="shared" si="56"/>
        <v xml:space="preserve"> </v>
      </c>
    </row>
    <row r="334" spans="1:53" s="339" customFormat="1" ht="15" x14ac:dyDescent="0.2">
      <c r="A334" s="32"/>
      <c r="B334" s="32"/>
      <c r="C334" s="410">
        <f t="shared" si="57"/>
        <v>313</v>
      </c>
      <c r="D334" s="424"/>
      <c r="E334" s="424"/>
      <c r="F334" s="424"/>
      <c r="G334" s="410"/>
      <c r="H334" s="410"/>
      <c r="I334" s="413" t="str">
        <f t="shared" si="41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42"/>
        <v>-</v>
      </c>
      <c r="M334" s="425"/>
      <c r="N334" s="425"/>
      <c r="O334" s="160" t="str">
        <f t="shared" si="43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44"/>
        <v>OK</v>
      </c>
      <c r="AI334" s="22">
        <f t="shared" si="45"/>
        <v>0</v>
      </c>
      <c r="AJ334" s="22">
        <f t="shared" si="46"/>
        <v>0</v>
      </c>
      <c r="AK334" s="22">
        <f t="shared" si="47"/>
        <v>0</v>
      </c>
      <c r="AL334" s="22">
        <f t="shared" si="48"/>
        <v>0</v>
      </c>
      <c r="AM334" s="22">
        <f t="shared" si="49"/>
        <v>0</v>
      </c>
      <c r="AN334" s="22">
        <f t="shared" si="50"/>
        <v>0</v>
      </c>
      <c r="AO334" s="418" t="b">
        <f t="shared" si="51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52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53"/>
        <v>0</v>
      </c>
      <c r="AW334" s="67">
        <f t="shared" si="54"/>
        <v>0</v>
      </c>
      <c r="AX334" s="397">
        <f t="shared" si="55"/>
        <v>0</v>
      </c>
      <c r="AY334" s="32"/>
      <c r="AZ334" s="32"/>
      <c r="BA334" s="423" t="str">
        <f t="shared" si="56"/>
        <v xml:space="preserve"> </v>
      </c>
    </row>
    <row r="335" spans="1:53" s="339" customFormat="1" ht="15" x14ac:dyDescent="0.2">
      <c r="A335" s="32"/>
      <c r="B335" s="32"/>
      <c r="C335" s="410">
        <f t="shared" si="57"/>
        <v>314</v>
      </c>
      <c r="D335" s="424"/>
      <c r="E335" s="424"/>
      <c r="F335" s="424"/>
      <c r="G335" s="410"/>
      <c r="H335" s="410"/>
      <c r="I335" s="413" t="str">
        <f t="shared" si="41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42"/>
        <v>-</v>
      </c>
      <c r="M335" s="425"/>
      <c r="N335" s="425"/>
      <c r="O335" s="160" t="str">
        <f t="shared" si="43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44"/>
        <v>OK</v>
      </c>
      <c r="AI335" s="22">
        <f t="shared" si="45"/>
        <v>0</v>
      </c>
      <c r="AJ335" s="22">
        <f t="shared" si="46"/>
        <v>0</v>
      </c>
      <c r="AK335" s="22">
        <f t="shared" si="47"/>
        <v>0</v>
      </c>
      <c r="AL335" s="22">
        <f t="shared" si="48"/>
        <v>0</v>
      </c>
      <c r="AM335" s="22">
        <f t="shared" si="49"/>
        <v>0</v>
      </c>
      <c r="AN335" s="22">
        <f t="shared" si="50"/>
        <v>0</v>
      </c>
      <c r="AO335" s="418" t="b">
        <f t="shared" si="51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52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53"/>
        <v>0</v>
      </c>
      <c r="AW335" s="67">
        <f t="shared" si="54"/>
        <v>0</v>
      </c>
      <c r="AX335" s="397">
        <f t="shared" si="55"/>
        <v>0</v>
      </c>
      <c r="AY335" s="32"/>
      <c r="AZ335" s="32"/>
      <c r="BA335" s="423" t="str">
        <f t="shared" si="56"/>
        <v xml:space="preserve"> </v>
      </c>
    </row>
    <row r="336" spans="1:53" s="339" customFormat="1" ht="15" x14ac:dyDescent="0.2">
      <c r="A336" s="32"/>
      <c r="B336" s="32"/>
      <c r="C336" s="410">
        <f t="shared" si="57"/>
        <v>315</v>
      </c>
      <c r="D336" s="424"/>
      <c r="E336" s="424"/>
      <c r="F336" s="424"/>
      <c r="G336" s="410"/>
      <c r="H336" s="410"/>
      <c r="I336" s="413" t="str">
        <f t="shared" si="41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42"/>
        <v>-</v>
      </c>
      <c r="M336" s="425"/>
      <c r="N336" s="425"/>
      <c r="O336" s="160" t="str">
        <f t="shared" si="43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44"/>
        <v>OK</v>
      </c>
      <c r="AI336" s="22">
        <f t="shared" si="45"/>
        <v>0</v>
      </c>
      <c r="AJ336" s="22">
        <f t="shared" si="46"/>
        <v>0</v>
      </c>
      <c r="AK336" s="22">
        <f t="shared" si="47"/>
        <v>0</v>
      </c>
      <c r="AL336" s="22">
        <f t="shared" si="48"/>
        <v>0</v>
      </c>
      <c r="AM336" s="22">
        <f t="shared" si="49"/>
        <v>0</v>
      </c>
      <c r="AN336" s="22">
        <f t="shared" si="50"/>
        <v>0</v>
      </c>
      <c r="AO336" s="418" t="b">
        <f t="shared" si="51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52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53"/>
        <v>0</v>
      </c>
      <c r="AW336" s="67">
        <f t="shared" si="54"/>
        <v>0</v>
      </c>
      <c r="AX336" s="397">
        <f t="shared" si="55"/>
        <v>0</v>
      </c>
      <c r="AY336" s="32"/>
      <c r="AZ336" s="32"/>
      <c r="BA336" s="423" t="str">
        <f t="shared" si="56"/>
        <v xml:space="preserve"> </v>
      </c>
    </row>
    <row r="337" spans="1:53" s="339" customFormat="1" ht="15" x14ac:dyDescent="0.2">
      <c r="A337" s="32"/>
      <c r="B337" s="32"/>
      <c r="C337" s="410">
        <f t="shared" si="57"/>
        <v>316</v>
      </c>
      <c r="D337" s="424"/>
      <c r="E337" s="424"/>
      <c r="F337" s="424"/>
      <c r="G337" s="410"/>
      <c r="H337" s="410"/>
      <c r="I337" s="413" t="str">
        <f t="shared" ref="I337:I351" si="58">IF(K337="s",A337*B337,"-")</f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ref="L337:L351" si="59">IF(K337="s",AT337,AP337)</f>
        <v>-</v>
      </c>
      <c r="M337" s="425"/>
      <c r="N337" s="425"/>
      <c r="O337" s="160" t="str">
        <f t="shared" ref="O337:O351" si="60">IF(K337="S",IF(D337&lt;E337,E337,D337),"-")</f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ref="AH337:AH351" si="61">IF(F337&gt;(A337*12),"error","OK")</f>
        <v>OK</v>
      </c>
      <c r="AI337" s="22">
        <f t="shared" ref="AI337:AI351" si="62">IF(O337="-",0,IF(O337&gt;7.999,1,0))</f>
        <v>0</v>
      </c>
      <c r="AJ337" s="22">
        <f t="shared" ref="AJ337:AJ351" si="63">IF(O337&lt;8,IF(O337&gt;3.999,1,0),0)</f>
        <v>0</v>
      </c>
      <c r="AK337" s="22">
        <f t="shared" ref="AK337:AK351" si="64">IF(O337&lt;4,IF(O337&gt;0,1,0),0)</f>
        <v>0</v>
      </c>
      <c r="AL337" s="22">
        <f t="shared" ref="AL337:AL351" si="65">IF(K337="S",1,0)</f>
        <v>0</v>
      </c>
      <c r="AM337" s="22">
        <f t="shared" ref="AM337:AM351" si="66">IF(K337="C",1,0)</f>
        <v>0</v>
      </c>
      <c r="AN337" s="22">
        <f t="shared" ref="AN337:AN351" si="67">IF(K337="c",F337/12,0)</f>
        <v>0</v>
      </c>
      <c r="AO337" s="418" t="b">
        <f t="shared" ref="AO337:AO351" si="68">IF(K337="s",IF(A337&gt;B337,A337,B337))</f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ref="AR337:AR351" si="69">IF(K337="s",J337,"-")</f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53"/>
        <v>0</v>
      </c>
      <c r="AW337" s="67">
        <f t="shared" si="54"/>
        <v>0</v>
      </c>
      <c r="AX337" s="397">
        <f t="shared" si="55"/>
        <v>0</v>
      </c>
      <c r="AY337" s="32"/>
      <c r="AZ337" s="32"/>
      <c r="BA337" s="423" t="str">
        <f t="shared" si="56"/>
        <v xml:space="preserve"> </v>
      </c>
    </row>
    <row r="338" spans="1:53" s="339" customFormat="1" ht="15" x14ac:dyDescent="0.2">
      <c r="A338" s="32"/>
      <c r="B338" s="32"/>
      <c r="C338" s="410">
        <f t="shared" si="57"/>
        <v>317</v>
      </c>
      <c r="D338" s="424"/>
      <c r="E338" s="424"/>
      <c r="F338" s="424"/>
      <c r="G338" s="410"/>
      <c r="H338" s="410"/>
      <c r="I338" s="413" t="str">
        <f t="shared" si="58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59"/>
        <v>-</v>
      </c>
      <c r="M338" s="425"/>
      <c r="N338" s="425"/>
      <c r="O338" s="160" t="str">
        <f t="shared" si="60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61"/>
        <v>OK</v>
      </c>
      <c r="AI338" s="22">
        <f t="shared" si="62"/>
        <v>0</v>
      </c>
      <c r="AJ338" s="22">
        <f t="shared" si="63"/>
        <v>0</v>
      </c>
      <c r="AK338" s="22">
        <f t="shared" si="64"/>
        <v>0</v>
      </c>
      <c r="AL338" s="22">
        <f t="shared" si="65"/>
        <v>0</v>
      </c>
      <c r="AM338" s="22">
        <f t="shared" si="66"/>
        <v>0</v>
      </c>
      <c r="AN338" s="22">
        <f t="shared" si="67"/>
        <v>0</v>
      </c>
      <c r="AO338" s="418" t="b">
        <f t="shared" si="68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69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ref="AV338:AV351" si="70">IF(AI338=1,AT338,0)</f>
        <v>0</v>
      </c>
      <c r="AW338" s="67">
        <f t="shared" ref="AW338:AW351" si="71">IF(AJ338=1,AT338,0)</f>
        <v>0</v>
      </c>
      <c r="AX338" s="397">
        <f t="shared" ref="AX338:AX351" si="72">IF(AK338=1,AT338,0)</f>
        <v>0</v>
      </c>
      <c r="AY338" s="32"/>
      <c r="AZ338" s="32"/>
      <c r="BA338" s="423" t="str">
        <f t="shared" ref="BA338:BA351" si="73">IF(BB338="s",(AV338+AW338)/16*AX338/12," ")</f>
        <v xml:space="preserve"> </v>
      </c>
    </row>
    <row r="339" spans="1:53" s="339" customFormat="1" ht="15" x14ac:dyDescent="0.2">
      <c r="A339" s="32"/>
      <c r="B339" s="32"/>
      <c r="C339" s="410">
        <f t="shared" si="57"/>
        <v>318</v>
      </c>
      <c r="D339" s="424"/>
      <c r="E339" s="424"/>
      <c r="F339" s="424"/>
      <c r="G339" s="410"/>
      <c r="H339" s="410"/>
      <c r="I339" s="413" t="str">
        <f t="shared" si="58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59"/>
        <v>-</v>
      </c>
      <c r="M339" s="425"/>
      <c r="N339" s="425"/>
      <c r="O339" s="160" t="str">
        <f t="shared" si="60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61"/>
        <v>OK</v>
      </c>
      <c r="AI339" s="22">
        <f t="shared" si="62"/>
        <v>0</v>
      </c>
      <c r="AJ339" s="22">
        <f t="shared" si="63"/>
        <v>0</v>
      </c>
      <c r="AK339" s="22">
        <f t="shared" si="64"/>
        <v>0</v>
      </c>
      <c r="AL339" s="22">
        <f t="shared" si="65"/>
        <v>0</v>
      </c>
      <c r="AM339" s="22">
        <f t="shared" si="66"/>
        <v>0</v>
      </c>
      <c r="AN339" s="22">
        <f t="shared" si="67"/>
        <v>0</v>
      </c>
      <c r="AO339" s="418" t="b">
        <f t="shared" si="68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69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70"/>
        <v>0</v>
      </c>
      <c r="AW339" s="67">
        <f t="shared" si="71"/>
        <v>0</v>
      </c>
      <c r="AX339" s="397">
        <f t="shared" si="72"/>
        <v>0</v>
      </c>
      <c r="AY339" s="32"/>
      <c r="AZ339" s="32"/>
      <c r="BA339" s="423" t="str">
        <f t="shared" si="73"/>
        <v xml:space="preserve"> </v>
      </c>
    </row>
    <row r="340" spans="1:53" s="339" customFormat="1" ht="15" x14ac:dyDescent="0.2">
      <c r="A340" s="32"/>
      <c r="B340" s="32"/>
      <c r="C340" s="410">
        <f t="shared" si="57"/>
        <v>319</v>
      </c>
      <c r="D340" s="424"/>
      <c r="E340" s="424"/>
      <c r="F340" s="424"/>
      <c r="G340" s="410"/>
      <c r="H340" s="410"/>
      <c r="I340" s="413" t="str">
        <f t="shared" si="58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59"/>
        <v>-</v>
      </c>
      <c r="M340" s="425"/>
      <c r="N340" s="425"/>
      <c r="O340" s="160" t="str">
        <f t="shared" si="60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61"/>
        <v>OK</v>
      </c>
      <c r="AI340" s="22">
        <f t="shared" si="62"/>
        <v>0</v>
      </c>
      <c r="AJ340" s="22">
        <f t="shared" si="63"/>
        <v>0</v>
      </c>
      <c r="AK340" s="22">
        <f t="shared" si="64"/>
        <v>0</v>
      </c>
      <c r="AL340" s="22">
        <f t="shared" si="65"/>
        <v>0</v>
      </c>
      <c r="AM340" s="22">
        <f t="shared" si="66"/>
        <v>0</v>
      </c>
      <c r="AN340" s="22">
        <f t="shared" si="67"/>
        <v>0</v>
      </c>
      <c r="AO340" s="418" t="b">
        <f t="shared" si="68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69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70"/>
        <v>0</v>
      </c>
      <c r="AW340" s="67">
        <f t="shared" si="71"/>
        <v>0</v>
      </c>
      <c r="AX340" s="397">
        <f t="shared" si="72"/>
        <v>0</v>
      </c>
      <c r="AY340" s="32"/>
      <c r="AZ340" s="32"/>
      <c r="BA340" s="423" t="str">
        <f t="shared" si="73"/>
        <v xml:space="preserve"> </v>
      </c>
    </row>
    <row r="341" spans="1:53" s="339" customFormat="1" ht="15" x14ac:dyDescent="0.2">
      <c r="A341" s="32"/>
      <c r="B341" s="32"/>
      <c r="C341" s="410">
        <f t="shared" si="57"/>
        <v>320</v>
      </c>
      <c r="D341" s="424"/>
      <c r="E341" s="424"/>
      <c r="F341" s="424"/>
      <c r="G341" s="410"/>
      <c r="H341" s="410"/>
      <c r="I341" s="413" t="str">
        <f t="shared" si="58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59"/>
        <v>-</v>
      </c>
      <c r="M341" s="425"/>
      <c r="N341" s="425"/>
      <c r="O341" s="160" t="str">
        <f t="shared" si="60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61"/>
        <v>OK</v>
      </c>
      <c r="AI341" s="22">
        <f t="shared" si="62"/>
        <v>0</v>
      </c>
      <c r="AJ341" s="22">
        <f t="shared" si="63"/>
        <v>0</v>
      </c>
      <c r="AK341" s="22">
        <f t="shared" si="64"/>
        <v>0</v>
      </c>
      <c r="AL341" s="22">
        <f t="shared" si="65"/>
        <v>0</v>
      </c>
      <c r="AM341" s="22">
        <f t="shared" si="66"/>
        <v>0</v>
      </c>
      <c r="AN341" s="22">
        <f t="shared" si="67"/>
        <v>0</v>
      </c>
      <c r="AO341" s="418" t="b">
        <f t="shared" si="68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69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70"/>
        <v>0</v>
      </c>
      <c r="AW341" s="67">
        <f t="shared" si="71"/>
        <v>0</v>
      </c>
      <c r="AX341" s="397">
        <f t="shared" si="72"/>
        <v>0</v>
      </c>
      <c r="AY341" s="32"/>
      <c r="AZ341" s="32"/>
      <c r="BA341" s="423" t="str">
        <f t="shared" si="73"/>
        <v xml:space="preserve"> </v>
      </c>
    </row>
    <row r="342" spans="1:53" s="339" customFormat="1" ht="15" x14ac:dyDescent="0.2">
      <c r="A342" s="32"/>
      <c r="B342" s="32"/>
      <c r="C342" s="410">
        <f t="shared" si="57"/>
        <v>321</v>
      </c>
      <c r="D342" s="424"/>
      <c r="E342" s="424"/>
      <c r="F342" s="424"/>
      <c r="G342" s="410"/>
      <c r="H342" s="410"/>
      <c r="I342" s="413" t="str">
        <f t="shared" si="58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59"/>
        <v>-</v>
      </c>
      <c r="M342" s="425"/>
      <c r="N342" s="425"/>
      <c r="O342" s="160" t="str">
        <f t="shared" si="60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61"/>
        <v>OK</v>
      </c>
      <c r="AI342" s="22">
        <f t="shared" si="62"/>
        <v>0</v>
      </c>
      <c r="AJ342" s="22">
        <f t="shared" si="63"/>
        <v>0</v>
      </c>
      <c r="AK342" s="22">
        <f t="shared" si="64"/>
        <v>0</v>
      </c>
      <c r="AL342" s="22">
        <f t="shared" si="65"/>
        <v>0</v>
      </c>
      <c r="AM342" s="22">
        <f t="shared" si="66"/>
        <v>0</v>
      </c>
      <c r="AN342" s="22">
        <f t="shared" si="67"/>
        <v>0</v>
      </c>
      <c r="AO342" s="418" t="b">
        <f t="shared" si="68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69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70"/>
        <v>0</v>
      </c>
      <c r="AW342" s="67">
        <f t="shared" si="71"/>
        <v>0</v>
      </c>
      <c r="AX342" s="397">
        <f t="shared" si="72"/>
        <v>0</v>
      </c>
      <c r="AY342" s="32"/>
      <c r="AZ342" s="32"/>
      <c r="BA342" s="423" t="str">
        <f t="shared" si="73"/>
        <v xml:space="preserve"> </v>
      </c>
    </row>
    <row r="343" spans="1:53" s="339" customFormat="1" ht="15" x14ac:dyDescent="0.2">
      <c r="A343" s="32"/>
      <c r="B343" s="32"/>
      <c r="C343" s="410">
        <f t="shared" si="57"/>
        <v>322</v>
      </c>
      <c r="D343" s="424"/>
      <c r="E343" s="424"/>
      <c r="F343" s="424"/>
      <c r="G343" s="410"/>
      <c r="H343" s="410"/>
      <c r="I343" s="413" t="str">
        <f t="shared" si="58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59"/>
        <v>-</v>
      </c>
      <c r="M343" s="425"/>
      <c r="N343" s="425"/>
      <c r="O343" s="160" t="str">
        <f t="shared" si="60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61"/>
        <v>OK</v>
      </c>
      <c r="AI343" s="22">
        <f t="shared" si="62"/>
        <v>0</v>
      </c>
      <c r="AJ343" s="22">
        <f t="shared" si="63"/>
        <v>0</v>
      </c>
      <c r="AK343" s="22">
        <f t="shared" si="64"/>
        <v>0</v>
      </c>
      <c r="AL343" s="22">
        <f t="shared" si="65"/>
        <v>0</v>
      </c>
      <c r="AM343" s="22">
        <f t="shared" si="66"/>
        <v>0</v>
      </c>
      <c r="AN343" s="22">
        <f t="shared" si="67"/>
        <v>0</v>
      </c>
      <c r="AO343" s="418" t="b">
        <f t="shared" si="68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69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70"/>
        <v>0</v>
      </c>
      <c r="AW343" s="67">
        <f t="shared" si="71"/>
        <v>0</v>
      </c>
      <c r="AX343" s="397">
        <f t="shared" si="72"/>
        <v>0</v>
      </c>
      <c r="AY343" s="32"/>
      <c r="AZ343" s="32"/>
      <c r="BA343" s="423" t="str">
        <f t="shared" si="73"/>
        <v xml:space="preserve"> </v>
      </c>
    </row>
    <row r="344" spans="1:53" s="339" customFormat="1" ht="15" x14ac:dyDescent="0.2">
      <c r="A344" s="32"/>
      <c r="B344" s="32"/>
      <c r="C344" s="410">
        <f t="shared" ref="C344:C351" si="74">C343+1</f>
        <v>323</v>
      </c>
      <c r="D344" s="424"/>
      <c r="E344" s="424"/>
      <c r="F344" s="424"/>
      <c r="G344" s="410"/>
      <c r="H344" s="410"/>
      <c r="I344" s="413" t="str">
        <f t="shared" si="58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59"/>
        <v>-</v>
      </c>
      <c r="M344" s="425"/>
      <c r="N344" s="425"/>
      <c r="O344" s="160" t="str">
        <f t="shared" si="60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61"/>
        <v>OK</v>
      </c>
      <c r="AI344" s="22">
        <f t="shared" si="62"/>
        <v>0</v>
      </c>
      <c r="AJ344" s="22">
        <f t="shared" si="63"/>
        <v>0</v>
      </c>
      <c r="AK344" s="22">
        <f t="shared" si="64"/>
        <v>0</v>
      </c>
      <c r="AL344" s="22">
        <f t="shared" si="65"/>
        <v>0</v>
      </c>
      <c r="AM344" s="22">
        <f t="shared" si="66"/>
        <v>0</v>
      </c>
      <c r="AN344" s="22">
        <f t="shared" si="67"/>
        <v>0</v>
      </c>
      <c r="AO344" s="418" t="b">
        <f t="shared" si="68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69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70"/>
        <v>0</v>
      </c>
      <c r="AW344" s="67">
        <f t="shared" si="71"/>
        <v>0</v>
      </c>
      <c r="AX344" s="397">
        <f t="shared" si="72"/>
        <v>0</v>
      </c>
      <c r="AY344" s="32"/>
      <c r="AZ344" s="32"/>
      <c r="BA344" s="423" t="str">
        <f t="shared" si="73"/>
        <v xml:space="preserve"> </v>
      </c>
    </row>
    <row r="345" spans="1:53" s="339" customFormat="1" ht="15" x14ac:dyDescent="0.2">
      <c r="A345" s="32"/>
      <c r="B345" s="32"/>
      <c r="C345" s="410">
        <f t="shared" si="74"/>
        <v>324</v>
      </c>
      <c r="D345" s="424"/>
      <c r="E345" s="424"/>
      <c r="F345" s="424"/>
      <c r="G345" s="410"/>
      <c r="H345" s="410"/>
      <c r="I345" s="413" t="str">
        <f t="shared" si="58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59"/>
        <v>-</v>
      </c>
      <c r="M345" s="425"/>
      <c r="N345" s="425"/>
      <c r="O345" s="160" t="str">
        <f t="shared" si="60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61"/>
        <v>OK</v>
      </c>
      <c r="AI345" s="22">
        <f t="shared" si="62"/>
        <v>0</v>
      </c>
      <c r="AJ345" s="22">
        <f t="shared" si="63"/>
        <v>0</v>
      </c>
      <c r="AK345" s="22">
        <f t="shared" si="64"/>
        <v>0</v>
      </c>
      <c r="AL345" s="22">
        <f t="shared" si="65"/>
        <v>0</v>
      </c>
      <c r="AM345" s="22">
        <f t="shared" si="66"/>
        <v>0</v>
      </c>
      <c r="AN345" s="22">
        <f t="shared" si="67"/>
        <v>0</v>
      </c>
      <c r="AO345" s="418" t="b">
        <f t="shared" si="68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69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70"/>
        <v>0</v>
      </c>
      <c r="AW345" s="67">
        <f t="shared" si="71"/>
        <v>0</v>
      </c>
      <c r="AX345" s="397">
        <f t="shared" si="72"/>
        <v>0</v>
      </c>
      <c r="AY345" s="32"/>
      <c r="AZ345" s="32"/>
      <c r="BA345" s="423" t="str">
        <f t="shared" si="73"/>
        <v xml:space="preserve"> </v>
      </c>
    </row>
    <row r="346" spans="1:53" s="339" customFormat="1" ht="15" x14ac:dyDescent="0.2">
      <c r="A346" s="32"/>
      <c r="B346" s="32"/>
      <c r="C346" s="410">
        <f t="shared" si="74"/>
        <v>325</v>
      </c>
      <c r="D346" s="424"/>
      <c r="E346" s="424"/>
      <c r="F346" s="424"/>
      <c r="G346" s="410"/>
      <c r="H346" s="410"/>
      <c r="I346" s="413" t="str">
        <f t="shared" si="58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59"/>
        <v>-</v>
      </c>
      <c r="M346" s="425"/>
      <c r="N346" s="425"/>
      <c r="O346" s="160" t="str">
        <f t="shared" si="60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61"/>
        <v>OK</v>
      </c>
      <c r="AI346" s="22">
        <f t="shared" si="62"/>
        <v>0</v>
      </c>
      <c r="AJ346" s="22">
        <f t="shared" si="63"/>
        <v>0</v>
      </c>
      <c r="AK346" s="22">
        <f t="shared" si="64"/>
        <v>0</v>
      </c>
      <c r="AL346" s="22">
        <f t="shared" si="65"/>
        <v>0</v>
      </c>
      <c r="AM346" s="22">
        <f t="shared" si="66"/>
        <v>0</v>
      </c>
      <c r="AN346" s="22">
        <f t="shared" si="67"/>
        <v>0</v>
      </c>
      <c r="AO346" s="418" t="b">
        <f t="shared" si="68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69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70"/>
        <v>0</v>
      </c>
      <c r="AW346" s="67">
        <f t="shared" si="71"/>
        <v>0</v>
      </c>
      <c r="AX346" s="397">
        <f t="shared" si="72"/>
        <v>0</v>
      </c>
      <c r="AY346" s="32"/>
      <c r="AZ346" s="32"/>
      <c r="BA346" s="423" t="str">
        <f t="shared" si="73"/>
        <v xml:space="preserve"> </v>
      </c>
    </row>
    <row r="347" spans="1:53" s="339" customFormat="1" ht="15" x14ac:dyDescent="0.2">
      <c r="A347" s="32"/>
      <c r="B347" s="32"/>
      <c r="C347" s="410">
        <f t="shared" si="74"/>
        <v>326</v>
      </c>
      <c r="D347" s="424"/>
      <c r="E347" s="424"/>
      <c r="F347" s="424"/>
      <c r="G347" s="410"/>
      <c r="H347" s="410"/>
      <c r="I347" s="413" t="str">
        <f t="shared" si="58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59"/>
        <v>-</v>
      </c>
      <c r="M347" s="425"/>
      <c r="N347" s="425"/>
      <c r="O347" s="160" t="str">
        <f t="shared" si="60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61"/>
        <v>OK</v>
      </c>
      <c r="AI347" s="22">
        <f t="shared" si="62"/>
        <v>0</v>
      </c>
      <c r="AJ347" s="22">
        <f t="shared" si="63"/>
        <v>0</v>
      </c>
      <c r="AK347" s="22">
        <f t="shared" si="64"/>
        <v>0</v>
      </c>
      <c r="AL347" s="22">
        <f t="shared" si="65"/>
        <v>0</v>
      </c>
      <c r="AM347" s="22">
        <f t="shared" si="66"/>
        <v>0</v>
      </c>
      <c r="AN347" s="22">
        <f t="shared" si="67"/>
        <v>0</v>
      </c>
      <c r="AO347" s="418" t="b">
        <f t="shared" si="68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69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70"/>
        <v>0</v>
      </c>
      <c r="AW347" s="67">
        <f t="shared" si="71"/>
        <v>0</v>
      </c>
      <c r="AX347" s="397">
        <f t="shared" si="72"/>
        <v>0</v>
      </c>
      <c r="AY347" s="32"/>
      <c r="AZ347" s="32"/>
      <c r="BA347" s="423" t="str">
        <f t="shared" si="73"/>
        <v xml:space="preserve"> </v>
      </c>
    </row>
    <row r="348" spans="1:53" s="339" customFormat="1" ht="15" x14ac:dyDescent="0.2">
      <c r="A348" s="32"/>
      <c r="B348" s="32"/>
      <c r="C348" s="410">
        <f t="shared" si="74"/>
        <v>327</v>
      </c>
      <c r="D348" s="424"/>
      <c r="E348" s="424"/>
      <c r="F348" s="424"/>
      <c r="G348" s="410"/>
      <c r="H348" s="410"/>
      <c r="I348" s="413" t="str">
        <f t="shared" si="58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59"/>
        <v>-</v>
      </c>
      <c r="M348" s="425"/>
      <c r="N348" s="425"/>
      <c r="O348" s="160" t="str">
        <f t="shared" si="60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61"/>
        <v>OK</v>
      </c>
      <c r="AI348" s="22">
        <f t="shared" si="62"/>
        <v>0</v>
      </c>
      <c r="AJ348" s="22">
        <f t="shared" si="63"/>
        <v>0</v>
      </c>
      <c r="AK348" s="22">
        <f t="shared" si="64"/>
        <v>0</v>
      </c>
      <c r="AL348" s="22">
        <f t="shared" si="65"/>
        <v>0</v>
      </c>
      <c r="AM348" s="22">
        <f t="shared" si="66"/>
        <v>0</v>
      </c>
      <c r="AN348" s="22">
        <f t="shared" si="67"/>
        <v>0</v>
      </c>
      <c r="AO348" s="418" t="b">
        <f t="shared" si="68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69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70"/>
        <v>0</v>
      </c>
      <c r="AW348" s="67">
        <f t="shared" si="71"/>
        <v>0</v>
      </c>
      <c r="AX348" s="397">
        <f t="shared" si="72"/>
        <v>0</v>
      </c>
      <c r="AY348" s="32"/>
      <c r="AZ348" s="32"/>
      <c r="BA348" s="423" t="str">
        <f t="shared" si="73"/>
        <v xml:space="preserve"> </v>
      </c>
    </row>
    <row r="349" spans="1:53" s="339" customFormat="1" ht="15" x14ac:dyDescent="0.2">
      <c r="A349" s="32"/>
      <c r="B349" s="32"/>
      <c r="C349" s="410">
        <f t="shared" si="74"/>
        <v>328</v>
      </c>
      <c r="D349" s="424"/>
      <c r="E349" s="424"/>
      <c r="F349" s="424"/>
      <c r="G349" s="410"/>
      <c r="H349" s="410"/>
      <c r="I349" s="413" t="str">
        <f t="shared" si="58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59"/>
        <v>-</v>
      </c>
      <c r="M349" s="425"/>
      <c r="N349" s="425"/>
      <c r="O349" s="160" t="str">
        <f t="shared" si="60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61"/>
        <v>OK</v>
      </c>
      <c r="AI349" s="22">
        <f t="shared" si="62"/>
        <v>0</v>
      </c>
      <c r="AJ349" s="22">
        <f t="shared" si="63"/>
        <v>0</v>
      </c>
      <c r="AK349" s="22">
        <f t="shared" si="64"/>
        <v>0</v>
      </c>
      <c r="AL349" s="22">
        <f t="shared" si="65"/>
        <v>0</v>
      </c>
      <c r="AM349" s="22">
        <f t="shared" si="66"/>
        <v>0</v>
      </c>
      <c r="AN349" s="22">
        <f t="shared" si="67"/>
        <v>0</v>
      </c>
      <c r="AO349" s="418" t="b">
        <f t="shared" si="68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69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70"/>
        <v>0</v>
      </c>
      <c r="AW349" s="67">
        <f t="shared" si="71"/>
        <v>0</v>
      </c>
      <c r="AX349" s="397">
        <f t="shared" si="72"/>
        <v>0</v>
      </c>
      <c r="AY349" s="32"/>
      <c r="AZ349" s="32"/>
      <c r="BA349" s="423" t="str">
        <f t="shared" si="73"/>
        <v xml:space="preserve"> </v>
      </c>
    </row>
    <row r="350" spans="1:53" s="339" customFormat="1" ht="15" x14ac:dyDescent="0.2">
      <c r="A350" s="32"/>
      <c r="B350" s="32"/>
      <c r="C350" s="410">
        <f t="shared" si="74"/>
        <v>329</v>
      </c>
      <c r="D350" s="424"/>
      <c r="E350" s="424"/>
      <c r="F350" s="424"/>
      <c r="G350" s="410"/>
      <c r="H350" s="410"/>
      <c r="I350" s="413" t="str">
        <f t="shared" si="58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59"/>
        <v>-</v>
      </c>
      <c r="M350" s="425"/>
      <c r="N350" s="425"/>
      <c r="O350" s="160" t="str">
        <f t="shared" si="60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61"/>
        <v>OK</v>
      </c>
      <c r="AI350" s="22">
        <f t="shared" si="62"/>
        <v>0</v>
      </c>
      <c r="AJ350" s="22">
        <f t="shared" si="63"/>
        <v>0</v>
      </c>
      <c r="AK350" s="22">
        <f t="shared" si="64"/>
        <v>0</v>
      </c>
      <c r="AL350" s="22">
        <f t="shared" si="65"/>
        <v>0</v>
      </c>
      <c r="AM350" s="22">
        <f t="shared" si="66"/>
        <v>0</v>
      </c>
      <c r="AN350" s="22">
        <f t="shared" si="67"/>
        <v>0</v>
      </c>
      <c r="AO350" s="418" t="b">
        <f t="shared" si="68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69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70"/>
        <v>0</v>
      </c>
      <c r="AW350" s="67">
        <f t="shared" si="71"/>
        <v>0</v>
      </c>
      <c r="AX350" s="397">
        <f t="shared" si="72"/>
        <v>0</v>
      </c>
      <c r="AY350" s="32"/>
      <c r="AZ350" s="32"/>
      <c r="BA350" s="423" t="str">
        <f t="shared" si="73"/>
        <v xml:space="preserve"> </v>
      </c>
    </row>
    <row r="351" spans="1:53" s="339" customFormat="1" ht="15" x14ac:dyDescent="0.2">
      <c r="A351" s="32"/>
      <c r="B351" s="32"/>
      <c r="C351" s="410">
        <f t="shared" si="74"/>
        <v>330</v>
      </c>
      <c r="D351" s="424"/>
      <c r="E351" s="424"/>
      <c r="F351" s="424"/>
      <c r="G351" s="410"/>
      <c r="H351" s="410"/>
      <c r="I351" s="413" t="str">
        <f t="shared" si="58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59"/>
        <v>-</v>
      </c>
      <c r="M351" s="425"/>
      <c r="N351" s="425"/>
      <c r="O351" s="160" t="str">
        <f t="shared" si="60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61"/>
        <v>OK</v>
      </c>
      <c r="AI351" s="22">
        <f t="shared" si="62"/>
        <v>0</v>
      </c>
      <c r="AJ351" s="22">
        <f t="shared" si="63"/>
        <v>0</v>
      </c>
      <c r="AK351" s="22">
        <f t="shared" si="64"/>
        <v>0</v>
      </c>
      <c r="AL351" s="22">
        <f t="shared" si="65"/>
        <v>0</v>
      </c>
      <c r="AM351" s="22">
        <f t="shared" si="66"/>
        <v>0</v>
      </c>
      <c r="AN351" s="22">
        <f t="shared" si="67"/>
        <v>0</v>
      </c>
      <c r="AO351" s="418" t="b">
        <f t="shared" si="68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69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70"/>
        <v>0</v>
      </c>
      <c r="AW351" s="67">
        <f t="shared" si="71"/>
        <v>0</v>
      </c>
      <c r="AX351" s="397">
        <f t="shared" si="72"/>
        <v>0</v>
      </c>
      <c r="AY351" s="32"/>
      <c r="AZ351" s="32"/>
      <c r="BA351" s="423" t="str">
        <f t="shared" si="73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B4A38600-E3BB-4164-86D8-A4994B0B4DE3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0A31-84FB-465F-976F-3E28D1BC7D4E}">
  <dimension ref="A1:BA469"/>
  <sheetViews>
    <sheetView topLeftCell="D4" workbookViewId="0">
      <selection activeCell="P22" sqref="P22:AF351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SUM(AL22:AL1277)</f>
        <v>0</v>
      </c>
      <c r="G14" s="3"/>
      <c r="H14" s="3"/>
      <c r="I14" s="3" t="s">
        <v>170</v>
      </c>
      <c r="J14" s="386">
        <f>SUM(AM22:AM1203)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SUM(AO22:AO1203)</f>
        <v>0</v>
      </c>
      <c r="G15" s="3"/>
      <c r="H15" s="3"/>
      <c r="I15" s="3" t="s">
        <v>171</v>
      </c>
      <c r="J15" s="388">
        <f>SUM(AN22:AN1203)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SUM(AR22:AR1203)</f>
        <v>0</v>
      </c>
      <c r="G16" s="3"/>
      <c r="H16" s="3"/>
      <c r="I16" s="3" t="s">
        <v>173</v>
      </c>
      <c r="J16" s="390">
        <f>SUM(AP22:AP1203)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SUM(I22:I1203)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SUM(O22:O1203)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SUM(AT22:AT1203)</f>
        <v>0</v>
      </c>
      <c r="G19" s="3"/>
      <c r="H19" s="348"/>
      <c r="I19" s="3" t="s">
        <v>176</v>
      </c>
      <c r="J19" s="394">
        <f>SUM(L22:L1203)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:AA19" si="2">IF(U18=U20,"OK","ERR")</f>
        <v>OK</v>
      </c>
      <c r="V19" s="372" t="str">
        <f t="shared" si="2"/>
        <v>OK</v>
      </c>
      <c r="W19" s="372" t="str">
        <f t="shared" si="2"/>
        <v>OK</v>
      </c>
      <c r="X19" s="372" t="str">
        <f t="shared" si="2"/>
        <v>OK</v>
      </c>
      <c r="Y19" s="372" t="str">
        <f t="shared" si="2"/>
        <v>OK</v>
      </c>
      <c r="Z19" s="372" t="str">
        <f t="shared" si="2"/>
        <v>OK</v>
      </c>
      <c r="AA19" s="372" t="str">
        <f t="shared" si="2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3">SUM(P22:P1087)</f>
        <v>0</v>
      </c>
      <c r="Q20" s="392">
        <f t="shared" si="3"/>
        <v>0</v>
      </c>
      <c r="R20" s="392">
        <f t="shared" si="3"/>
        <v>0</v>
      </c>
      <c r="S20" s="392">
        <f t="shared" si="3"/>
        <v>0</v>
      </c>
      <c r="T20" s="392">
        <f t="shared" si="3"/>
        <v>0</v>
      </c>
      <c r="U20" s="392">
        <f t="shared" si="3"/>
        <v>0</v>
      </c>
      <c r="V20" s="392">
        <f t="shared" ref="V20:AF20" si="4">SUM(V22:V1210)</f>
        <v>0</v>
      </c>
      <c r="W20" s="392">
        <f t="shared" si="4"/>
        <v>0</v>
      </c>
      <c r="X20" s="392">
        <f t="shared" si="4"/>
        <v>0</v>
      </c>
      <c r="Y20" s="392">
        <f t="shared" si="4"/>
        <v>0</v>
      </c>
      <c r="Z20" s="392">
        <f t="shared" si="4"/>
        <v>0</v>
      </c>
      <c r="AA20" s="392">
        <f t="shared" si="4"/>
        <v>0</v>
      </c>
      <c r="AB20" s="392">
        <f t="shared" si="4"/>
        <v>0</v>
      </c>
      <c r="AC20" s="392">
        <f t="shared" si="4"/>
        <v>0</v>
      </c>
      <c r="AD20" s="392">
        <f t="shared" si="4"/>
        <v>0</v>
      </c>
      <c r="AE20" s="392">
        <f t="shared" si="4"/>
        <v>0</v>
      </c>
      <c r="AF20" s="392">
        <f t="shared" si="4"/>
        <v>0</v>
      </c>
      <c r="AG20" s="392"/>
      <c r="AH20" s="396"/>
      <c r="AI20" s="396">
        <f>SUM(AI22:AI399)</f>
        <v>0</v>
      </c>
      <c r="AJ20" s="396">
        <f>SUM(AJ22:AJ399)</f>
        <v>0</v>
      </c>
      <c r="AK20" s="396">
        <f>SUM(AK22:AK399)</f>
        <v>0</v>
      </c>
      <c r="AL20" s="12"/>
      <c r="AM20" s="12"/>
      <c r="AN20" s="12"/>
      <c r="AO20" s="12"/>
      <c r="AP20" s="345"/>
      <c r="AQ20" s="346"/>
      <c r="AV20" s="397">
        <f>SUM(AV22:AV400)</f>
        <v>0</v>
      </c>
      <c r="AW20" s="397">
        <f>SUM(AW22:AW400)</f>
        <v>0</v>
      </c>
      <c r="AX20" s="397">
        <f>SUM(AX22:AX400)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286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208" si="5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208" si="6">IF(K22="s",AT22,AP22)</f>
        <v>-</v>
      </c>
      <c r="M22" s="415"/>
      <c r="N22" s="415"/>
      <c r="O22" s="160" t="str">
        <f t="shared" ref="O22:O208" si="7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208" si="8">IF(F22&gt;(A22*12),"error","OK")</f>
        <v>OK</v>
      </c>
      <c r="AI22" s="22">
        <f t="shared" ref="AI22:AI208" si="9">IF(O22="-",0,IF(O22&gt;7.999,1,0))</f>
        <v>0</v>
      </c>
      <c r="AJ22" s="22">
        <f t="shared" ref="AJ22:AJ208" si="10">IF(O22&lt;8,IF(O22&gt;3.999,1,0),0)</f>
        <v>0</v>
      </c>
      <c r="AK22" s="22">
        <f t="shared" ref="AK22:AK208" si="11">IF(O22&lt;4,IF(O22&gt;0,1,0),0)</f>
        <v>0</v>
      </c>
      <c r="AL22" s="22">
        <f t="shared" ref="AL22:AL208" si="12">IF(K22="S",1,0)</f>
        <v>0</v>
      </c>
      <c r="AM22" s="22">
        <f t="shared" ref="AM22:AM208" si="13">IF(K22="C",1,0)</f>
        <v>0</v>
      </c>
      <c r="AN22" s="22">
        <f t="shared" ref="AN22:AN208" si="14">IF(K22="c",F22/12,0)</f>
        <v>0</v>
      </c>
      <c r="AO22" s="418" t="b">
        <f t="shared" ref="AO22:AO208" si="15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208" si="16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5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6"/>
        <v>-</v>
      </c>
      <c r="M23" s="415"/>
      <c r="N23" s="415"/>
      <c r="O23" s="160" t="str">
        <f t="shared" si="7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8"/>
        <v>OK</v>
      </c>
      <c r="AI23" s="22">
        <f t="shared" si="9"/>
        <v>0</v>
      </c>
      <c r="AJ23" s="22">
        <f t="shared" si="10"/>
        <v>0</v>
      </c>
      <c r="AK23" s="22">
        <f t="shared" si="11"/>
        <v>0</v>
      </c>
      <c r="AL23" s="22">
        <f t="shared" si="12"/>
        <v>0</v>
      </c>
      <c r="AM23" s="22">
        <f t="shared" si="13"/>
        <v>0</v>
      </c>
      <c r="AN23" s="22">
        <f t="shared" si="14"/>
        <v>0</v>
      </c>
      <c r="AO23" s="418" t="b">
        <f t="shared" si="15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6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209" si="17">IF(AI23=1,AT23,0)</f>
        <v>0</v>
      </c>
      <c r="AW23" s="67">
        <f t="shared" ref="AW23:AW209" si="18">IF(AJ23=1,AT23,0)</f>
        <v>0</v>
      </c>
      <c r="AX23" s="397">
        <f t="shared" ref="AX23:AX209" si="19">IF(AK23=1,AT23,0)</f>
        <v>0</v>
      </c>
      <c r="AY23" s="32"/>
      <c r="AZ23" s="32"/>
      <c r="BA23" s="423" t="str">
        <f t="shared" ref="BA23:BA209" si="20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87" si="21">C23+1</f>
        <v>3</v>
      </c>
      <c r="D24" s="411"/>
      <c r="E24" s="411"/>
      <c r="F24" s="411"/>
      <c r="G24" s="412"/>
      <c r="H24" s="412"/>
      <c r="I24" s="413" t="str">
        <f t="shared" si="5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6"/>
        <v>-</v>
      </c>
      <c r="M24" s="415"/>
      <c r="N24" s="415"/>
      <c r="O24" s="160" t="str">
        <f t="shared" si="7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8"/>
        <v>OK</v>
      </c>
      <c r="AI24" s="22">
        <f t="shared" si="9"/>
        <v>0</v>
      </c>
      <c r="AJ24" s="22">
        <f t="shared" si="10"/>
        <v>0</v>
      </c>
      <c r="AK24" s="22">
        <f t="shared" si="11"/>
        <v>0</v>
      </c>
      <c r="AL24" s="22">
        <f t="shared" si="12"/>
        <v>0</v>
      </c>
      <c r="AM24" s="22">
        <f t="shared" si="13"/>
        <v>0</v>
      </c>
      <c r="AN24" s="22">
        <f t="shared" si="14"/>
        <v>0</v>
      </c>
      <c r="AO24" s="418" t="b">
        <f t="shared" si="15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6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7"/>
        <v>0</v>
      </c>
      <c r="AW24" s="67">
        <f t="shared" si="18"/>
        <v>0</v>
      </c>
      <c r="AX24" s="397">
        <f t="shared" si="19"/>
        <v>0</v>
      </c>
      <c r="AY24" s="32"/>
      <c r="AZ24" s="32"/>
      <c r="BA24" s="423" t="str">
        <f t="shared" si="20"/>
        <v xml:space="preserve"> </v>
      </c>
    </row>
    <row r="25" spans="1:53" s="339" customFormat="1" ht="15" x14ac:dyDescent="0.2">
      <c r="A25" s="409"/>
      <c r="B25" s="409"/>
      <c r="C25" s="410">
        <f t="shared" si="21"/>
        <v>4</v>
      </c>
      <c r="D25" s="411"/>
      <c r="E25" s="411"/>
      <c r="F25" s="411"/>
      <c r="G25" s="412"/>
      <c r="H25" s="412"/>
      <c r="I25" s="413" t="str">
        <f t="shared" si="5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6"/>
        <v>-</v>
      </c>
      <c r="M25" s="415"/>
      <c r="N25" s="415"/>
      <c r="O25" s="160" t="str">
        <f t="shared" si="7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8"/>
        <v>OK</v>
      </c>
      <c r="AI25" s="22">
        <f t="shared" si="9"/>
        <v>0</v>
      </c>
      <c r="AJ25" s="22">
        <f t="shared" si="10"/>
        <v>0</v>
      </c>
      <c r="AK25" s="22">
        <f t="shared" si="11"/>
        <v>0</v>
      </c>
      <c r="AL25" s="22">
        <f t="shared" si="12"/>
        <v>0</v>
      </c>
      <c r="AM25" s="22">
        <f t="shared" si="13"/>
        <v>0</v>
      </c>
      <c r="AN25" s="22">
        <f t="shared" si="14"/>
        <v>0</v>
      </c>
      <c r="AO25" s="418" t="b">
        <f t="shared" si="15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6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7"/>
        <v>0</v>
      </c>
      <c r="AW25" s="67">
        <f t="shared" si="18"/>
        <v>0</v>
      </c>
      <c r="AX25" s="397">
        <f t="shared" si="19"/>
        <v>0</v>
      </c>
      <c r="AY25" s="32"/>
      <c r="AZ25" s="32"/>
      <c r="BA25" s="423" t="str">
        <f t="shared" si="20"/>
        <v xml:space="preserve"> </v>
      </c>
    </row>
    <row r="26" spans="1:53" s="339" customFormat="1" ht="15" x14ac:dyDescent="0.2">
      <c r="A26" s="409"/>
      <c r="B26" s="409"/>
      <c r="C26" s="410">
        <f t="shared" si="21"/>
        <v>5</v>
      </c>
      <c r="D26" s="411"/>
      <c r="E26" s="411"/>
      <c r="F26" s="411"/>
      <c r="G26" s="412"/>
      <c r="H26" s="412"/>
      <c r="I26" s="413" t="str">
        <f t="shared" si="5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6"/>
        <v>-</v>
      </c>
      <c r="M26" s="415"/>
      <c r="N26" s="415"/>
      <c r="O26" s="160" t="str">
        <f t="shared" si="7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8"/>
        <v>OK</v>
      </c>
      <c r="AI26" s="22">
        <f t="shared" si="9"/>
        <v>0</v>
      </c>
      <c r="AJ26" s="22">
        <f t="shared" si="10"/>
        <v>0</v>
      </c>
      <c r="AK26" s="22">
        <f t="shared" si="11"/>
        <v>0</v>
      </c>
      <c r="AL26" s="22">
        <f t="shared" si="12"/>
        <v>0</v>
      </c>
      <c r="AM26" s="22">
        <f t="shared" si="13"/>
        <v>0</v>
      </c>
      <c r="AN26" s="22">
        <f t="shared" si="14"/>
        <v>0</v>
      </c>
      <c r="AO26" s="418" t="b">
        <f t="shared" si="15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6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7"/>
        <v>0</v>
      </c>
      <c r="AW26" s="67">
        <f t="shared" si="18"/>
        <v>0</v>
      </c>
      <c r="AX26" s="397">
        <f t="shared" si="19"/>
        <v>0</v>
      </c>
      <c r="AY26" s="32"/>
      <c r="AZ26" s="32"/>
      <c r="BA26" s="423" t="str">
        <f t="shared" si="20"/>
        <v xml:space="preserve"> </v>
      </c>
    </row>
    <row r="27" spans="1:53" s="339" customFormat="1" ht="15" x14ac:dyDescent="0.2">
      <c r="A27" s="409"/>
      <c r="B27" s="409"/>
      <c r="C27" s="410">
        <f t="shared" si="21"/>
        <v>6</v>
      </c>
      <c r="D27" s="411"/>
      <c r="E27" s="411"/>
      <c r="F27" s="411"/>
      <c r="G27" s="412"/>
      <c r="H27" s="412"/>
      <c r="I27" s="413" t="str">
        <f t="shared" si="5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6"/>
        <v>-</v>
      </c>
      <c r="M27" s="415"/>
      <c r="N27" s="415"/>
      <c r="O27" s="160" t="str">
        <f t="shared" si="7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8"/>
        <v>OK</v>
      </c>
      <c r="AI27" s="22">
        <f t="shared" si="9"/>
        <v>0</v>
      </c>
      <c r="AJ27" s="22">
        <f t="shared" si="10"/>
        <v>0</v>
      </c>
      <c r="AK27" s="22">
        <f t="shared" si="11"/>
        <v>0</v>
      </c>
      <c r="AL27" s="22">
        <f t="shared" si="12"/>
        <v>0</v>
      </c>
      <c r="AM27" s="22">
        <f t="shared" si="13"/>
        <v>0</v>
      </c>
      <c r="AN27" s="22">
        <f t="shared" si="14"/>
        <v>0</v>
      </c>
      <c r="AO27" s="418" t="b">
        <f t="shared" si="15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6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7"/>
        <v>0</v>
      </c>
      <c r="AW27" s="67">
        <f t="shared" si="18"/>
        <v>0</v>
      </c>
      <c r="AX27" s="397">
        <f t="shared" si="19"/>
        <v>0</v>
      </c>
      <c r="AY27" s="32"/>
      <c r="AZ27" s="32"/>
      <c r="BA27" s="423" t="str">
        <f t="shared" si="20"/>
        <v xml:space="preserve"> </v>
      </c>
    </row>
    <row r="28" spans="1:53" s="339" customFormat="1" ht="15" x14ac:dyDescent="0.2">
      <c r="A28" s="409"/>
      <c r="B28" s="409"/>
      <c r="C28" s="410">
        <f t="shared" si="21"/>
        <v>7</v>
      </c>
      <c r="D28" s="411"/>
      <c r="E28" s="411"/>
      <c r="F28" s="411"/>
      <c r="G28" s="412"/>
      <c r="H28" s="412"/>
      <c r="I28" s="413" t="str">
        <f t="shared" si="5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6"/>
        <v>-</v>
      </c>
      <c r="M28" s="415"/>
      <c r="N28" s="415"/>
      <c r="O28" s="160" t="str">
        <f t="shared" si="7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8"/>
        <v>OK</v>
      </c>
      <c r="AI28" s="22">
        <f t="shared" si="9"/>
        <v>0</v>
      </c>
      <c r="AJ28" s="22">
        <f t="shared" si="10"/>
        <v>0</v>
      </c>
      <c r="AK28" s="22">
        <f t="shared" si="11"/>
        <v>0</v>
      </c>
      <c r="AL28" s="22">
        <f t="shared" si="12"/>
        <v>0</v>
      </c>
      <c r="AM28" s="22">
        <f t="shared" si="13"/>
        <v>0</v>
      </c>
      <c r="AN28" s="22">
        <f t="shared" si="14"/>
        <v>0</v>
      </c>
      <c r="AO28" s="418" t="b">
        <f t="shared" si="15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6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7"/>
        <v>0</v>
      </c>
      <c r="AW28" s="67">
        <f t="shared" si="18"/>
        <v>0</v>
      </c>
      <c r="AX28" s="397">
        <f t="shared" si="19"/>
        <v>0</v>
      </c>
      <c r="AY28" s="32"/>
      <c r="AZ28" s="32"/>
      <c r="BA28" s="423" t="str">
        <f t="shared" si="20"/>
        <v xml:space="preserve"> </v>
      </c>
    </row>
    <row r="29" spans="1:53" s="339" customFormat="1" ht="15" x14ac:dyDescent="0.2">
      <c r="A29" s="409"/>
      <c r="B29" s="409"/>
      <c r="C29" s="410">
        <f t="shared" si="21"/>
        <v>8</v>
      </c>
      <c r="D29" s="411"/>
      <c r="E29" s="411"/>
      <c r="F29" s="411"/>
      <c r="G29" s="412"/>
      <c r="H29" s="412"/>
      <c r="I29" s="413" t="str">
        <f t="shared" si="5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6"/>
        <v>-</v>
      </c>
      <c r="M29" s="415"/>
      <c r="N29" s="415"/>
      <c r="O29" s="160" t="str">
        <f t="shared" si="7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8"/>
        <v>OK</v>
      </c>
      <c r="AI29" s="22">
        <f t="shared" si="9"/>
        <v>0</v>
      </c>
      <c r="AJ29" s="22">
        <f t="shared" si="10"/>
        <v>0</v>
      </c>
      <c r="AK29" s="22">
        <f t="shared" si="11"/>
        <v>0</v>
      </c>
      <c r="AL29" s="22">
        <f t="shared" si="12"/>
        <v>0</v>
      </c>
      <c r="AM29" s="22">
        <f t="shared" si="13"/>
        <v>0</v>
      </c>
      <c r="AN29" s="22">
        <f t="shared" si="14"/>
        <v>0</v>
      </c>
      <c r="AO29" s="418" t="b">
        <f t="shared" si="15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6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7"/>
        <v>0</v>
      </c>
      <c r="AW29" s="67">
        <f t="shared" si="18"/>
        <v>0</v>
      </c>
      <c r="AX29" s="397">
        <f t="shared" si="19"/>
        <v>0</v>
      </c>
      <c r="AY29" s="32"/>
      <c r="AZ29" s="32"/>
      <c r="BA29" s="423" t="str">
        <f t="shared" si="20"/>
        <v xml:space="preserve"> </v>
      </c>
    </row>
    <row r="30" spans="1:53" s="339" customFormat="1" ht="15" x14ac:dyDescent="0.2">
      <c r="A30" s="409"/>
      <c r="B30" s="409"/>
      <c r="C30" s="410">
        <f t="shared" si="21"/>
        <v>9</v>
      </c>
      <c r="D30" s="411"/>
      <c r="E30" s="411"/>
      <c r="F30" s="411"/>
      <c r="G30" s="412"/>
      <c r="H30" s="412"/>
      <c r="I30" s="413" t="str">
        <f t="shared" si="5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6"/>
        <v>-</v>
      </c>
      <c r="M30" s="415"/>
      <c r="N30" s="415"/>
      <c r="O30" s="160" t="str">
        <f t="shared" si="7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8"/>
        <v>OK</v>
      </c>
      <c r="AI30" s="22">
        <f t="shared" si="9"/>
        <v>0</v>
      </c>
      <c r="AJ30" s="22">
        <f t="shared" si="10"/>
        <v>0</v>
      </c>
      <c r="AK30" s="22">
        <f t="shared" si="11"/>
        <v>0</v>
      </c>
      <c r="AL30" s="22">
        <f t="shared" si="12"/>
        <v>0</v>
      </c>
      <c r="AM30" s="22">
        <f t="shared" si="13"/>
        <v>0</v>
      </c>
      <c r="AN30" s="22">
        <f t="shared" si="14"/>
        <v>0</v>
      </c>
      <c r="AO30" s="418" t="b">
        <f t="shared" si="15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6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7"/>
        <v>0</v>
      </c>
      <c r="AW30" s="67">
        <f t="shared" si="18"/>
        <v>0</v>
      </c>
      <c r="AX30" s="397">
        <f t="shared" si="19"/>
        <v>0</v>
      </c>
      <c r="AY30" s="32"/>
      <c r="AZ30" s="32"/>
      <c r="BA30" s="423" t="str">
        <f t="shared" si="20"/>
        <v xml:space="preserve"> </v>
      </c>
    </row>
    <row r="31" spans="1:53" s="339" customFormat="1" ht="15" x14ac:dyDescent="0.2">
      <c r="A31" s="409"/>
      <c r="B31" s="409"/>
      <c r="C31" s="410">
        <f t="shared" si="21"/>
        <v>10</v>
      </c>
      <c r="D31" s="411"/>
      <c r="E31" s="411"/>
      <c r="F31" s="411"/>
      <c r="G31" s="412"/>
      <c r="H31" s="412"/>
      <c r="I31" s="413" t="str">
        <f t="shared" si="5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6"/>
        <v>-</v>
      </c>
      <c r="M31" s="415"/>
      <c r="N31" s="415"/>
      <c r="O31" s="160" t="str">
        <f t="shared" si="7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8"/>
        <v>OK</v>
      </c>
      <c r="AI31" s="22">
        <f t="shared" si="9"/>
        <v>0</v>
      </c>
      <c r="AJ31" s="22">
        <f t="shared" si="10"/>
        <v>0</v>
      </c>
      <c r="AK31" s="22">
        <f t="shared" si="11"/>
        <v>0</v>
      </c>
      <c r="AL31" s="22">
        <f t="shared" si="12"/>
        <v>0</v>
      </c>
      <c r="AM31" s="22">
        <f t="shared" si="13"/>
        <v>0</v>
      </c>
      <c r="AN31" s="22">
        <f t="shared" si="14"/>
        <v>0</v>
      </c>
      <c r="AO31" s="418" t="b">
        <f t="shared" si="15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6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7"/>
        <v>0</v>
      </c>
      <c r="AW31" s="67">
        <f t="shared" si="18"/>
        <v>0</v>
      </c>
      <c r="AX31" s="397">
        <f t="shared" si="19"/>
        <v>0</v>
      </c>
      <c r="AY31" s="32"/>
      <c r="AZ31" s="32"/>
      <c r="BA31" s="423" t="str">
        <f t="shared" si="20"/>
        <v xml:space="preserve"> </v>
      </c>
    </row>
    <row r="32" spans="1:53" s="339" customFormat="1" ht="15" x14ac:dyDescent="0.2">
      <c r="A32" s="409"/>
      <c r="B32" s="409"/>
      <c r="C32" s="410">
        <f t="shared" si="21"/>
        <v>11</v>
      </c>
      <c r="D32" s="411"/>
      <c r="E32" s="411"/>
      <c r="F32" s="411"/>
      <c r="G32" s="412"/>
      <c r="H32" s="412"/>
      <c r="I32" s="413" t="str">
        <f t="shared" si="5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6"/>
        <v>-</v>
      </c>
      <c r="M32" s="415"/>
      <c r="N32" s="415"/>
      <c r="O32" s="160" t="str">
        <f t="shared" si="7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8"/>
        <v>OK</v>
      </c>
      <c r="AI32" s="22">
        <f t="shared" si="9"/>
        <v>0</v>
      </c>
      <c r="AJ32" s="22">
        <f t="shared" si="10"/>
        <v>0</v>
      </c>
      <c r="AK32" s="22">
        <f t="shared" si="11"/>
        <v>0</v>
      </c>
      <c r="AL32" s="22">
        <f t="shared" si="12"/>
        <v>0</v>
      </c>
      <c r="AM32" s="22">
        <f t="shared" si="13"/>
        <v>0</v>
      </c>
      <c r="AN32" s="22">
        <f t="shared" si="14"/>
        <v>0</v>
      </c>
      <c r="AO32" s="418" t="b">
        <f t="shared" si="15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6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7"/>
        <v>0</v>
      </c>
      <c r="AW32" s="67">
        <f t="shared" si="18"/>
        <v>0</v>
      </c>
      <c r="AX32" s="397">
        <f t="shared" si="19"/>
        <v>0</v>
      </c>
      <c r="AY32" s="32"/>
      <c r="AZ32" s="32"/>
      <c r="BA32" s="423" t="str">
        <f t="shared" si="20"/>
        <v xml:space="preserve"> </v>
      </c>
    </row>
    <row r="33" spans="1:53" s="339" customFormat="1" ht="15" x14ac:dyDescent="0.2">
      <c r="A33" s="409"/>
      <c r="B33" s="409"/>
      <c r="C33" s="410">
        <f t="shared" si="21"/>
        <v>12</v>
      </c>
      <c r="D33" s="411"/>
      <c r="E33" s="411"/>
      <c r="F33" s="411"/>
      <c r="G33" s="412"/>
      <c r="H33" s="412"/>
      <c r="I33" s="413" t="str">
        <f t="shared" si="5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6"/>
        <v>-</v>
      </c>
      <c r="M33" s="415"/>
      <c r="N33" s="415"/>
      <c r="O33" s="160" t="str">
        <f t="shared" si="7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8"/>
        <v>OK</v>
      </c>
      <c r="AI33" s="22">
        <f t="shared" si="9"/>
        <v>0</v>
      </c>
      <c r="AJ33" s="22">
        <f t="shared" si="10"/>
        <v>0</v>
      </c>
      <c r="AK33" s="22">
        <f t="shared" si="11"/>
        <v>0</v>
      </c>
      <c r="AL33" s="22">
        <f t="shared" si="12"/>
        <v>0</v>
      </c>
      <c r="AM33" s="22">
        <f t="shared" si="13"/>
        <v>0</v>
      </c>
      <c r="AN33" s="22">
        <f t="shared" si="14"/>
        <v>0</v>
      </c>
      <c r="AO33" s="418" t="b">
        <f t="shared" si="15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16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17"/>
        <v>0</v>
      </c>
      <c r="AW33" s="67">
        <f t="shared" si="18"/>
        <v>0</v>
      </c>
      <c r="AX33" s="397">
        <f t="shared" si="19"/>
        <v>0</v>
      </c>
      <c r="AY33" s="32"/>
      <c r="AZ33" s="32"/>
      <c r="BA33" s="423" t="str">
        <f t="shared" si="20"/>
        <v xml:space="preserve"> </v>
      </c>
    </row>
    <row r="34" spans="1:53" s="339" customFormat="1" ht="15" x14ac:dyDescent="0.2">
      <c r="A34" s="409"/>
      <c r="B34" s="409"/>
      <c r="C34" s="410">
        <f t="shared" si="21"/>
        <v>13</v>
      </c>
      <c r="D34" s="411"/>
      <c r="E34" s="411"/>
      <c r="F34" s="411"/>
      <c r="G34" s="412"/>
      <c r="H34" s="412"/>
      <c r="I34" s="413" t="str">
        <f t="shared" si="5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6"/>
        <v>-</v>
      </c>
      <c r="M34" s="415"/>
      <c r="N34" s="415"/>
      <c r="O34" s="160" t="str">
        <f t="shared" si="7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8"/>
        <v>OK</v>
      </c>
      <c r="AI34" s="22">
        <f t="shared" si="9"/>
        <v>0</v>
      </c>
      <c r="AJ34" s="22">
        <f t="shared" si="10"/>
        <v>0</v>
      </c>
      <c r="AK34" s="22">
        <f t="shared" si="11"/>
        <v>0</v>
      </c>
      <c r="AL34" s="22">
        <f t="shared" si="12"/>
        <v>0</v>
      </c>
      <c r="AM34" s="22">
        <f t="shared" si="13"/>
        <v>0</v>
      </c>
      <c r="AN34" s="22">
        <f t="shared" si="14"/>
        <v>0</v>
      </c>
      <c r="AO34" s="418" t="b">
        <f t="shared" si="15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16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17"/>
        <v>0</v>
      </c>
      <c r="AW34" s="67">
        <f t="shared" si="18"/>
        <v>0</v>
      </c>
      <c r="AX34" s="397">
        <f t="shared" si="19"/>
        <v>0</v>
      </c>
      <c r="AY34" s="32"/>
      <c r="AZ34" s="32"/>
      <c r="BA34" s="423" t="str">
        <f t="shared" si="20"/>
        <v xml:space="preserve"> </v>
      </c>
    </row>
    <row r="35" spans="1:53" s="339" customFormat="1" ht="15" x14ac:dyDescent="0.2">
      <c r="A35" s="409"/>
      <c r="B35" s="409"/>
      <c r="C35" s="410">
        <f t="shared" si="21"/>
        <v>14</v>
      </c>
      <c r="D35" s="411"/>
      <c r="E35" s="411"/>
      <c r="F35" s="411"/>
      <c r="G35" s="412"/>
      <c r="H35" s="412"/>
      <c r="I35" s="413" t="str">
        <f t="shared" si="5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6"/>
        <v>-</v>
      </c>
      <c r="M35" s="415"/>
      <c r="N35" s="415"/>
      <c r="O35" s="160" t="str">
        <f t="shared" si="7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8"/>
        <v>OK</v>
      </c>
      <c r="AI35" s="22">
        <f t="shared" si="9"/>
        <v>0</v>
      </c>
      <c r="AJ35" s="22">
        <f t="shared" si="10"/>
        <v>0</v>
      </c>
      <c r="AK35" s="22">
        <f t="shared" si="11"/>
        <v>0</v>
      </c>
      <c r="AL35" s="22">
        <f t="shared" si="12"/>
        <v>0</v>
      </c>
      <c r="AM35" s="22">
        <f t="shared" si="13"/>
        <v>0</v>
      </c>
      <c r="AN35" s="22">
        <f t="shared" si="14"/>
        <v>0</v>
      </c>
      <c r="AO35" s="418" t="b">
        <f t="shared" si="15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16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17"/>
        <v>0</v>
      </c>
      <c r="AW35" s="67">
        <f t="shared" si="18"/>
        <v>0</v>
      </c>
      <c r="AX35" s="397">
        <f t="shared" si="19"/>
        <v>0</v>
      </c>
      <c r="AY35" s="32"/>
      <c r="AZ35" s="32"/>
      <c r="BA35" s="423" t="str">
        <f t="shared" si="20"/>
        <v xml:space="preserve"> </v>
      </c>
    </row>
    <row r="36" spans="1:53" s="339" customFormat="1" ht="15" x14ac:dyDescent="0.2">
      <c r="A36" s="409"/>
      <c r="B36" s="409"/>
      <c r="C36" s="410">
        <f t="shared" si="21"/>
        <v>15</v>
      </c>
      <c r="D36" s="411"/>
      <c r="E36" s="411"/>
      <c r="F36" s="411"/>
      <c r="G36" s="412"/>
      <c r="H36" s="412"/>
      <c r="I36" s="413" t="str">
        <f t="shared" si="5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6"/>
        <v>-</v>
      </c>
      <c r="M36" s="415"/>
      <c r="N36" s="415"/>
      <c r="O36" s="160" t="str">
        <f t="shared" si="7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8"/>
        <v>OK</v>
      </c>
      <c r="AI36" s="22">
        <f t="shared" si="9"/>
        <v>0</v>
      </c>
      <c r="AJ36" s="22">
        <f t="shared" si="10"/>
        <v>0</v>
      </c>
      <c r="AK36" s="22">
        <f t="shared" si="11"/>
        <v>0</v>
      </c>
      <c r="AL36" s="22">
        <f t="shared" si="12"/>
        <v>0</v>
      </c>
      <c r="AM36" s="22">
        <f t="shared" si="13"/>
        <v>0</v>
      </c>
      <c r="AN36" s="22">
        <f t="shared" si="14"/>
        <v>0</v>
      </c>
      <c r="AO36" s="418" t="b">
        <f t="shared" si="15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16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17"/>
        <v>0</v>
      </c>
      <c r="AW36" s="67">
        <f t="shared" si="18"/>
        <v>0</v>
      </c>
      <c r="AX36" s="397">
        <f t="shared" si="19"/>
        <v>0</v>
      </c>
      <c r="AY36" s="32"/>
      <c r="AZ36" s="32"/>
      <c r="BA36" s="423" t="str">
        <f t="shared" si="20"/>
        <v xml:space="preserve"> </v>
      </c>
    </row>
    <row r="37" spans="1:53" s="339" customFormat="1" ht="15" x14ac:dyDescent="0.2">
      <c r="A37" s="409"/>
      <c r="B37" s="409"/>
      <c r="C37" s="410">
        <f t="shared" si="21"/>
        <v>16</v>
      </c>
      <c r="D37" s="411"/>
      <c r="E37" s="411"/>
      <c r="F37" s="411"/>
      <c r="G37" s="412"/>
      <c r="H37" s="412"/>
      <c r="I37" s="413" t="str">
        <f t="shared" si="5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6"/>
        <v>-</v>
      </c>
      <c r="M37" s="415"/>
      <c r="N37" s="415"/>
      <c r="O37" s="160" t="str">
        <f t="shared" si="7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8"/>
        <v>OK</v>
      </c>
      <c r="AI37" s="22">
        <f t="shared" si="9"/>
        <v>0</v>
      </c>
      <c r="AJ37" s="22">
        <f t="shared" si="10"/>
        <v>0</v>
      </c>
      <c r="AK37" s="22">
        <f t="shared" si="11"/>
        <v>0</v>
      </c>
      <c r="AL37" s="22">
        <f t="shared" si="12"/>
        <v>0</v>
      </c>
      <c r="AM37" s="22">
        <f t="shared" si="13"/>
        <v>0</v>
      </c>
      <c r="AN37" s="22">
        <f t="shared" si="14"/>
        <v>0</v>
      </c>
      <c r="AO37" s="418" t="b">
        <f t="shared" si="15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16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17"/>
        <v>0</v>
      </c>
      <c r="AW37" s="67">
        <f t="shared" si="18"/>
        <v>0</v>
      </c>
      <c r="AX37" s="397">
        <f t="shared" si="19"/>
        <v>0</v>
      </c>
      <c r="AY37" s="32"/>
      <c r="AZ37" s="32"/>
      <c r="BA37" s="423" t="str">
        <f t="shared" si="20"/>
        <v xml:space="preserve"> </v>
      </c>
    </row>
    <row r="38" spans="1:53" s="339" customFormat="1" ht="15" x14ac:dyDescent="0.2">
      <c r="A38" s="409"/>
      <c r="B38" s="409"/>
      <c r="C38" s="410">
        <f t="shared" si="21"/>
        <v>17</v>
      </c>
      <c r="D38" s="411"/>
      <c r="E38" s="411"/>
      <c r="F38" s="411"/>
      <c r="G38" s="412"/>
      <c r="H38" s="412"/>
      <c r="I38" s="413" t="str">
        <f t="shared" si="5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6"/>
        <v>-</v>
      </c>
      <c r="M38" s="415"/>
      <c r="N38" s="415"/>
      <c r="O38" s="160" t="str">
        <f t="shared" si="7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8"/>
        <v>OK</v>
      </c>
      <c r="AI38" s="22">
        <f t="shared" si="9"/>
        <v>0</v>
      </c>
      <c r="AJ38" s="22">
        <f t="shared" si="10"/>
        <v>0</v>
      </c>
      <c r="AK38" s="22">
        <f t="shared" si="11"/>
        <v>0</v>
      </c>
      <c r="AL38" s="22">
        <f t="shared" si="12"/>
        <v>0</v>
      </c>
      <c r="AM38" s="22">
        <f t="shared" si="13"/>
        <v>0</v>
      </c>
      <c r="AN38" s="22">
        <f t="shared" si="14"/>
        <v>0</v>
      </c>
      <c r="AO38" s="418" t="b">
        <f t="shared" si="15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16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17"/>
        <v>0</v>
      </c>
      <c r="AW38" s="67">
        <f t="shared" si="18"/>
        <v>0</v>
      </c>
      <c r="AX38" s="397">
        <f t="shared" si="19"/>
        <v>0</v>
      </c>
      <c r="AY38" s="32"/>
      <c r="AZ38" s="32"/>
      <c r="BA38" s="423" t="str">
        <f t="shared" si="20"/>
        <v xml:space="preserve"> </v>
      </c>
    </row>
    <row r="39" spans="1:53" s="339" customFormat="1" ht="15" x14ac:dyDescent="0.2">
      <c r="A39" s="409"/>
      <c r="B39" s="409"/>
      <c r="C39" s="410">
        <f t="shared" si="21"/>
        <v>18</v>
      </c>
      <c r="D39" s="411"/>
      <c r="E39" s="411"/>
      <c r="F39" s="411"/>
      <c r="G39" s="412"/>
      <c r="H39" s="412"/>
      <c r="I39" s="413" t="str">
        <f t="shared" si="5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6"/>
        <v>-</v>
      </c>
      <c r="M39" s="415"/>
      <c r="N39" s="415"/>
      <c r="O39" s="160" t="str">
        <f t="shared" si="7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8"/>
        <v>OK</v>
      </c>
      <c r="AI39" s="22">
        <f t="shared" si="9"/>
        <v>0</v>
      </c>
      <c r="AJ39" s="22">
        <f t="shared" si="10"/>
        <v>0</v>
      </c>
      <c r="AK39" s="22">
        <f t="shared" si="11"/>
        <v>0</v>
      </c>
      <c r="AL39" s="22">
        <f t="shared" si="12"/>
        <v>0</v>
      </c>
      <c r="AM39" s="22">
        <f t="shared" si="13"/>
        <v>0</v>
      </c>
      <c r="AN39" s="22">
        <f t="shared" si="14"/>
        <v>0</v>
      </c>
      <c r="AO39" s="418" t="b">
        <f t="shared" si="15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16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17"/>
        <v>0</v>
      </c>
      <c r="AW39" s="67">
        <f t="shared" si="18"/>
        <v>0</v>
      </c>
      <c r="AX39" s="397">
        <f t="shared" si="19"/>
        <v>0</v>
      </c>
      <c r="AY39" s="32"/>
      <c r="AZ39" s="32"/>
      <c r="BA39" s="423" t="str">
        <f t="shared" si="20"/>
        <v xml:space="preserve"> </v>
      </c>
    </row>
    <row r="40" spans="1:53" s="339" customFormat="1" ht="15" x14ac:dyDescent="0.2">
      <c r="A40" s="409"/>
      <c r="B40" s="409"/>
      <c r="C40" s="410">
        <f t="shared" si="21"/>
        <v>19</v>
      </c>
      <c r="D40" s="411"/>
      <c r="E40" s="411"/>
      <c r="F40" s="411"/>
      <c r="G40" s="412"/>
      <c r="H40" s="412"/>
      <c r="I40" s="413" t="str">
        <f t="shared" si="5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6"/>
        <v>-</v>
      </c>
      <c r="M40" s="415"/>
      <c r="N40" s="415"/>
      <c r="O40" s="160" t="str">
        <f t="shared" si="7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8"/>
        <v>OK</v>
      </c>
      <c r="AI40" s="22">
        <f t="shared" si="9"/>
        <v>0</v>
      </c>
      <c r="AJ40" s="22">
        <f t="shared" si="10"/>
        <v>0</v>
      </c>
      <c r="AK40" s="22">
        <f t="shared" si="11"/>
        <v>0</v>
      </c>
      <c r="AL40" s="22">
        <f t="shared" si="12"/>
        <v>0</v>
      </c>
      <c r="AM40" s="22">
        <f t="shared" si="13"/>
        <v>0</v>
      </c>
      <c r="AN40" s="22">
        <f t="shared" si="14"/>
        <v>0</v>
      </c>
      <c r="AO40" s="418" t="b">
        <f t="shared" si="15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16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17"/>
        <v>0</v>
      </c>
      <c r="AW40" s="67">
        <f t="shared" si="18"/>
        <v>0</v>
      </c>
      <c r="AX40" s="397">
        <f t="shared" si="19"/>
        <v>0</v>
      </c>
      <c r="AY40" s="32"/>
      <c r="AZ40" s="32"/>
      <c r="BA40" s="423" t="str">
        <f t="shared" si="20"/>
        <v xml:space="preserve"> </v>
      </c>
    </row>
    <row r="41" spans="1:53" s="339" customFormat="1" ht="15" x14ac:dyDescent="0.2">
      <c r="A41" s="409"/>
      <c r="B41" s="409"/>
      <c r="C41" s="410">
        <f t="shared" si="21"/>
        <v>20</v>
      </c>
      <c r="D41" s="411"/>
      <c r="E41" s="411"/>
      <c r="F41" s="411"/>
      <c r="G41" s="412"/>
      <c r="H41" s="412"/>
      <c r="I41" s="413" t="str">
        <f t="shared" si="5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6"/>
        <v>-</v>
      </c>
      <c r="M41" s="415"/>
      <c r="N41" s="415"/>
      <c r="O41" s="160" t="str">
        <f t="shared" si="7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8"/>
        <v>OK</v>
      </c>
      <c r="AI41" s="22">
        <f t="shared" si="9"/>
        <v>0</v>
      </c>
      <c r="AJ41" s="22">
        <f t="shared" si="10"/>
        <v>0</v>
      </c>
      <c r="AK41" s="22">
        <f t="shared" si="11"/>
        <v>0</v>
      </c>
      <c r="AL41" s="22">
        <f t="shared" si="12"/>
        <v>0</v>
      </c>
      <c r="AM41" s="22">
        <f t="shared" si="13"/>
        <v>0</v>
      </c>
      <c r="AN41" s="22">
        <f t="shared" si="14"/>
        <v>0</v>
      </c>
      <c r="AO41" s="418" t="b">
        <f t="shared" si="15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16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17"/>
        <v>0</v>
      </c>
      <c r="AW41" s="67">
        <f t="shared" si="18"/>
        <v>0</v>
      </c>
      <c r="AX41" s="397">
        <f t="shared" si="19"/>
        <v>0</v>
      </c>
      <c r="AY41" s="32"/>
      <c r="AZ41" s="32"/>
      <c r="BA41" s="423" t="str">
        <f t="shared" si="20"/>
        <v xml:space="preserve"> </v>
      </c>
    </row>
    <row r="42" spans="1:53" s="339" customFormat="1" ht="15" x14ac:dyDescent="0.2">
      <c r="A42" s="409"/>
      <c r="B42" s="409"/>
      <c r="C42" s="410">
        <f t="shared" si="21"/>
        <v>21</v>
      </c>
      <c r="D42" s="411"/>
      <c r="E42" s="411"/>
      <c r="F42" s="411"/>
      <c r="G42" s="412"/>
      <c r="H42" s="412"/>
      <c r="I42" s="413" t="str">
        <f t="shared" si="5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6"/>
        <v>-</v>
      </c>
      <c r="M42" s="415"/>
      <c r="N42" s="415"/>
      <c r="O42" s="160" t="str">
        <f t="shared" si="7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8"/>
        <v>OK</v>
      </c>
      <c r="AI42" s="22">
        <f t="shared" si="9"/>
        <v>0</v>
      </c>
      <c r="AJ42" s="22">
        <f t="shared" si="10"/>
        <v>0</v>
      </c>
      <c r="AK42" s="22">
        <f t="shared" si="11"/>
        <v>0</v>
      </c>
      <c r="AL42" s="22">
        <f t="shared" si="12"/>
        <v>0</v>
      </c>
      <c r="AM42" s="22">
        <f t="shared" si="13"/>
        <v>0</v>
      </c>
      <c r="AN42" s="22">
        <f t="shared" si="14"/>
        <v>0</v>
      </c>
      <c r="AO42" s="418" t="b">
        <f t="shared" si="15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16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17"/>
        <v>0</v>
      </c>
      <c r="AW42" s="67">
        <f t="shared" si="18"/>
        <v>0</v>
      </c>
      <c r="AX42" s="397">
        <f t="shared" si="19"/>
        <v>0</v>
      </c>
      <c r="AY42" s="32"/>
      <c r="AZ42" s="32"/>
      <c r="BA42" s="423" t="str">
        <f t="shared" si="20"/>
        <v xml:space="preserve"> </v>
      </c>
    </row>
    <row r="43" spans="1:53" s="339" customFormat="1" ht="15" x14ac:dyDescent="0.2">
      <c r="A43" s="409"/>
      <c r="B43" s="409"/>
      <c r="C43" s="410">
        <f t="shared" si="21"/>
        <v>22</v>
      </c>
      <c r="D43" s="411"/>
      <c r="E43" s="411"/>
      <c r="F43" s="411"/>
      <c r="G43" s="412"/>
      <c r="H43" s="412"/>
      <c r="I43" s="413" t="str">
        <f t="shared" si="5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6"/>
        <v>-</v>
      </c>
      <c r="M43" s="415"/>
      <c r="N43" s="415"/>
      <c r="O43" s="160" t="str">
        <f t="shared" si="7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8"/>
        <v>OK</v>
      </c>
      <c r="AI43" s="22">
        <f t="shared" si="9"/>
        <v>0</v>
      </c>
      <c r="AJ43" s="22">
        <f t="shared" si="10"/>
        <v>0</v>
      </c>
      <c r="AK43" s="22">
        <f t="shared" si="11"/>
        <v>0</v>
      </c>
      <c r="AL43" s="22">
        <f t="shared" si="12"/>
        <v>0</v>
      </c>
      <c r="AM43" s="22">
        <f t="shared" si="13"/>
        <v>0</v>
      </c>
      <c r="AN43" s="22">
        <f t="shared" si="14"/>
        <v>0</v>
      </c>
      <c r="AO43" s="418" t="b">
        <f t="shared" si="15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16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17"/>
        <v>0</v>
      </c>
      <c r="AW43" s="67">
        <f t="shared" si="18"/>
        <v>0</v>
      </c>
      <c r="AX43" s="397">
        <f t="shared" si="19"/>
        <v>0</v>
      </c>
      <c r="AY43" s="32"/>
      <c r="AZ43" s="32"/>
      <c r="BA43" s="423" t="str">
        <f t="shared" si="20"/>
        <v xml:space="preserve"> </v>
      </c>
    </row>
    <row r="44" spans="1:53" s="339" customFormat="1" ht="15" x14ac:dyDescent="0.2">
      <c r="A44" s="409"/>
      <c r="B44" s="409"/>
      <c r="C44" s="410">
        <f t="shared" si="21"/>
        <v>23</v>
      </c>
      <c r="D44" s="411"/>
      <c r="E44" s="411"/>
      <c r="F44" s="411"/>
      <c r="G44" s="412"/>
      <c r="H44" s="412"/>
      <c r="I44" s="413" t="str">
        <f t="shared" si="5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6"/>
        <v>-</v>
      </c>
      <c r="M44" s="415"/>
      <c r="N44" s="415"/>
      <c r="O44" s="160" t="str">
        <f t="shared" si="7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8"/>
        <v>OK</v>
      </c>
      <c r="AI44" s="22">
        <f t="shared" si="9"/>
        <v>0</v>
      </c>
      <c r="AJ44" s="22">
        <f t="shared" si="10"/>
        <v>0</v>
      </c>
      <c r="AK44" s="22">
        <f t="shared" si="11"/>
        <v>0</v>
      </c>
      <c r="AL44" s="22">
        <f t="shared" si="12"/>
        <v>0</v>
      </c>
      <c r="AM44" s="22">
        <f t="shared" si="13"/>
        <v>0</v>
      </c>
      <c r="AN44" s="22">
        <f t="shared" si="14"/>
        <v>0</v>
      </c>
      <c r="AO44" s="418" t="b">
        <f t="shared" si="15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16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17"/>
        <v>0</v>
      </c>
      <c r="AW44" s="67">
        <f t="shared" si="18"/>
        <v>0</v>
      </c>
      <c r="AX44" s="397">
        <f t="shared" si="19"/>
        <v>0</v>
      </c>
      <c r="AY44" s="32"/>
      <c r="AZ44" s="32"/>
      <c r="BA44" s="423" t="str">
        <f t="shared" si="20"/>
        <v xml:space="preserve"> </v>
      </c>
    </row>
    <row r="45" spans="1:53" s="339" customFormat="1" ht="15" x14ac:dyDescent="0.2">
      <c r="A45" s="409"/>
      <c r="B45" s="409"/>
      <c r="C45" s="410">
        <f t="shared" si="21"/>
        <v>24</v>
      </c>
      <c r="D45" s="411"/>
      <c r="E45" s="411"/>
      <c r="F45" s="411"/>
      <c r="G45" s="410"/>
      <c r="H45" s="410"/>
      <c r="I45" s="413" t="str">
        <f t="shared" si="5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6"/>
        <v>-</v>
      </c>
      <c r="M45" s="415"/>
      <c r="N45" s="415"/>
      <c r="O45" s="160" t="str">
        <f t="shared" si="7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8"/>
        <v>OK</v>
      </c>
      <c r="AI45" s="22">
        <f t="shared" si="9"/>
        <v>0</v>
      </c>
      <c r="AJ45" s="22">
        <f t="shared" si="10"/>
        <v>0</v>
      </c>
      <c r="AK45" s="22">
        <f t="shared" si="11"/>
        <v>0</v>
      </c>
      <c r="AL45" s="22">
        <f t="shared" si="12"/>
        <v>0</v>
      </c>
      <c r="AM45" s="22">
        <f t="shared" si="13"/>
        <v>0</v>
      </c>
      <c r="AN45" s="22">
        <f t="shared" si="14"/>
        <v>0</v>
      </c>
      <c r="AO45" s="418" t="b">
        <f t="shared" si="15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16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17"/>
        <v>0</v>
      </c>
      <c r="AW45" s="67">
        <f t="shared" si="18"/>
        <v>0</v>
      </c>
      <c r="AX45" s="397">
        <f t="shared" si="19"/>
        <v>0</v>
      </c>
      <c r="AY45" s="32"/>
      <c r="AZ45" s="32"/>
      <c r="BA45" s="423" t="str">
        <f t="shared" si="20"/>
        <v xml:space="preserve"> </v>
      </c>
    </row>
    <row r="46" spans="1:53" s="339" customFormat="1" ht="15" x14ac:dyDescent="0.2">
      <c r="A46" s="409"/>
      <c r="B46" s="409"/>
      <c r="C46" s="410">
        <f t="shared" si="21"/>
        <v>25</v>
      </c>
      <c r="D46" s="411"/>
      <c r="E46" s="411"/>
      <c r="F46" s="411"/>
      <c r="G46" s="410"/>
      <c r="H46" s="410"/>
      <c r="I46" s="413" t="str">
        <f t="shared" si="5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6"/>
        <v>-</v>
      </c>
      <c r="M46" s="415"/>
      <c r="N46" s="415"/>
      <c r="O46" s="160" t="str">
        <f t="shared" si="7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8"/>
        <v>OK</v>
      </c>
      <c r="AI46" s="22">
        <f t="shared" si="9"/>
        <v>0</v>
      </c>
      <c r="AJ46" s="22">
        <f t="shared" si="10"/>
        <v>0</v>
      </c>
      <c r="AK46" s="22">
        <f t="shared" si="11"/>
        <v>0</v>
      </c>
      <c r="AL46" s="22">
        <f t="shared" si="12"/>
        <v>0</v>
      </c>
      <c r="AM46" s="22">
        <f t="shared" si="13"/>
        <v>0</v>
      </c>
      <c r="AN46" s="22">
        <f t="shared" si="14"/>
        <v>0</v>
      </c>
      <c r="AO46" s="418" t="b">
        <f t="shared" si="15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16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17"/>
        <v>0</v>
      </c>
      <c r="AW46" s="67">
        <f t="shared" si="18"/>
        <v>0</v>
      </c>
      <c r="AX46" s="397">
        <f t="shared" si="19"/>
        <v>0</v>
      </c>
      <c r="AY46" s="32"/>
      <c r="AZ46" s="32"/>
      <c r="BA46" s="423" t="str">
        <f t="shared" si="20"/>
        <v xml:space="preserve"> </v>
      </c>
    </row>
    <row r="47" spans="1:53" s="339" customFormat="1" ht="15" x14ac:dyDescent="0.2">
      <c r="A47" s="409"/>
      <c r="B47" s="409"/>
      <c r="C47" s="410">
        <f t="shared" si="21"/>
        <v>26</v>
      </c>
      <c r="D47" s="411"/>
      <c r="E47" s="411"/>
      <c r="F47" s="411"/>
      <c r="G47" s="410"/>
      <c r="H47" s="410"/>
      <c r="I47" s="413" t="str">
        <f t="shared" si="5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6"/>
        <v>-</v>
      </c>
      <c r="M47" s="415"/>
      <c r="N47" s="415"/>
      <c r="O47" s="160" t="str">
        <f t="shared" si="7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8"/>
        <v>OK</v>
      </c>
      <c r="AI47" s="22">
        <f t="shared" si="9"/>
        <v>0</v>
      </c>
      <c r="AJ47" s="22">
        <f t="shared" si="10"/>
        <v>0</v>
      </c>
      <c r="AK47" s="22">
        <f t="shared" si="11"/>
        <v>0</v>
      </c>
      <c r="AL47" s="22">
        <f t="shared" si="12"/>
        <v>0</v>
      </c>
      <c r="AM47" s="22">
        <f t="shared" si="13"/>
        <v>0</v>
      </c>
      <c r="AN47" s="22">
        <f t="shared" si="14"/>
        <v>0</v>
      </c>
      <c r="AO47" s="418" t="b">
        <f t="shared" si="15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16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17"/>
        <v>0</v>
      </c>
      <c r="AW47" s="67">
        <f t="shared" si="18"/>
        <v>0</v>
      </c>
      <c r="AX47" s="397">
        <f t="shared" si="19"/>
        <v>0</v>
      </c>
      <c r="AY47" s="32"/>
      <c r="AZ47" s="32"/>
      <c r="BA47" s="423" t="str">
        <f t="shared" si="20"/>
        <v xml:space="preserve"> </v>
      </c>
    </row>
    <row r="48" spans="1:53" s="339" customFormat="1" ht="15" x14ac:dyDescent="0.2">
      <c r="A48" s="409"/>
      <c r="B48" s="409"/>
      <c r="C48" s="410">
        <f t="shared" si="21"/>
        <v>27</v>
      </c>
      <c r="D48" s="411"/>
      <c r="E48" s="411"/>
      <c r="F48" s="411"/>
      <c r="G48" s="410"/>
      <c r="H48" s="410"/>
      <c r="I48" s="413" t="str">
        <f t="shared" si="5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6"/>
        <v>-</v>
      </c>
      <c r="M48" s="415"/>
      <c r="N48" s="415"/>
      <c r="O48" s="160" t="str">
        <f t="shared" si="7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8"/>
        <v>OK</v>
      </c>
      <c r="AI48" s="22">
        <f t="shared" si="9"/>
        <v>0</v>
      </c>
      <c r="AJ48" s="22">
        <f t="shared" si="10"/>
        <v>0</v>
      </c>
      <c r="AK48" s="22">
        <f t="shared" si="11"/>
        <v>0</v>
      </c>
      <c r="AL48" s="22">
        <f t="shared" si="12"/>
        <v>0</v>
      </c>
      <c r="AM48" s="22">
        <f t="shared" si="13"/>
        <v>0</v>
      </c>
      <c r="AN48" s="22">
        <f t="shared" si="14"/>
        <v>0</v>
      </c>
      <c r="AO48" s="418" t="b">
        <f t="shared" si="15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16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17"/>
        <v>0</v>
      </c>
      <c r="AW48" s="67">
        <f t="shared" si="18"/>
        <v>0</v>
      </c>
      <c r="AX48" s="397">
        <f t="shared" si="19"/>
        <v>0</v>
      </c>
      <c r="AY48" s="32"/>
      <c r="AZ48" s="32"/>
      <c r="BA48" s="423" t="str">
        <f t="shared" si="20"/>
        <v xml:space="preserve"> </v>
      </c>
    </row>
    <row r="49" spans="1:53" s="339" customFormat="1" ht="15" x14ac:dyDescent="0.2">
      <c r="A49" s="409"/>
      <c r="B49" s="409"/>
      <c r="C49" s="410">
        <f t="shared" si="21"/>
        <v>28</v>
      </c>
      <c r="D49" s="411"/>
      <c r="E49" s="411"/>
      <c r="F49" s="411"/>
      <c r="G49" s="410"/>
      <c r="H49" s="410"/>
      <c r="I49" s="413" t="str">
        <f t="shared" si="5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6"/>
        <v>-</v>
      </c>
      <c r="M49" s="415"/>
      <c r="N49" s="415"/>
      <c r="O49" s="160" t="str">
        <f t="shared" si="7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8"/>
        <v>OK</v>
      </c>
      <c r="AI49" s="22">
        <f t="shared" si="9"/>
        <v>0</v>
      </c>
      <c r="AJ49" s="22">
        <f t="shared" si="10"/>
        <v>0</v>
      </c>
      <c r="AK49" s="22">
        <f t="shared" si="11"/>
        <v>0</v>
      </c>
      <c r="AL49" s="22">
        <f t="shared" si="12"/>
        <v>0</v>
      </c>
      <c r="AM49" s="22">
        <f t="shared" si="13"/>
        <v>0</v>
      </c>
      <c r="AN49" s="22">
        <f t="shared" si="14"/>
        <v>0</v>
      </c>
      <c r="AO49" s="418" t="b">
        <f t="shared" si="15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16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17"/>
        <v>0</v>
      </c>
      <c r="AW49" s="67">
        <f t="shared" si="18"/>
        <v>0</v>
      </c>
      <c r="AX49" s="397">
        <f t="shared" si="19"/>
        <v>0</v>
      </c>
      <c r="AY49" s="32"/>
      <c r="AZ49" s="32"/>
      <c r="BA49" s="423" t="str">
        <f t="shared" si="20"/>
        <v xml:space="preserve"> </v>
      </c>
    </row>
    <row r="50" spans="1:53" s="339" customFormat="1" ht="15" x14ac:dyDescent="0.2">
      <c r="A50" s="409"/>
      <c r="B50" s="409"/>
      <c r="C50" s="410">
        <f t="shared" si="21"/>
        <v>29</v>
      </c>
      <c r="D50" s="411"/>
      <c r="E50" s="411"/>
      <c r="F50" s="411"/>
      <c r="G50" s="410"/>
      <c r="H50" s="410"/>
      <c r="I50" s="413" t="str">
        <f t="shared" si="5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6"/>
        <v>-</v>
      </c>
      <c r="M50" s="415"/>
      <c r="N50" s="415"/>
      <c r="O50" s="160" t="str">
        <f t="shared" si="7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8"/>
        <v>OK</v>
      </c>
      <c r="AI50" s="22">
        <f t="shared" si="9"/>
        <v>0</v>
      </c>
      <c r="AJ50" s="22">
        <f t="shared" si="10"/>
        <v>0</v>
      </c>
      <c r="AK50" s="22">
        <f t="shared" si="11"/>
        <v>0</v>
      </c>
      <c r="AL50" s="22">
        <f t="shared" si="12"/>
        <v>0</v>
      </c>
      <c r="AM50" s="22">
        <f t="shared" si="13"/>
        <v>0</v>
      </c>
      <c r="AN50" s="22">
        <f t="shared" si="14"/>
        <v>0</v>
      </c>
      <c r="AO50" s="418" t="b">
        <f t="shared" si="15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16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17"/>
        <v>0</v>
      </c>
      <c r="AW50" s="67">
        <f t="shared" si="18"/>
        <v>0</v>
      </c>
      <c r="AX50" s="397">
        <f t="shared" si="19"/>
        <v>0</v>
      </c>
      <c r="AY50" s="32"/>
      <c r="AZ50" s="32"/>
      <c r="BA50" s="423" t="str">
        <f t="shared" si="20"/>
        <v xml:space="preserve"> </v>
      </c>
    </row>
    <row r="51" spans="1:53" s="339" customFormat="1" ht="15" x14ac:dyDescent="0.2">
      <c r="A51" s="409"/>
      <c r="B51" s="409"/>
      <c r="C51" s="410">
        <f t="shared" si="21"/>
        <v>30</v>
      </c>
      <c r="D51" s="411"/>
      <c r="E51" s="411"/>
      <c r="F51" s="411"/>
      <c r="G51" s="410"/>
      <c r="H51" s="410"/>
      <c r="I51" s="413" t="str">
        <f t="shared" si="5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6"/>
        <v>-</v>
      </c>
      <c r="M51" s="415"/>
      <c r="N51" s="415"/>
      <c r="O51" s="160" t="str">
        <f t="shared" si="7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8"/>
        <v>OK</v>
      </c>
      <c r="AI51" s="22">
        <f t="shared" si="9"/>
        <v>0</v>
      </c>
      <c r="AJ51" s="22">
        <f t="shared" si="10"/>
        <v>0</v>
      </c>
      <c r="AK51" s="22">
        <f t="shared" si="11"/>
        <v>0</v>
      </c>
      <c r="AL51" s="22">
        <f t="shared" si="12"/>
        <v>0</v>
      </c>
      <c r="AM51" s="22">
        <f t="shared" si="13"/>
        <v>0</v>
      </c>
      <c r="AN51" s="22">
        <f t="shared" si="14"/>
        <v>0</v>
      </c>
      <c r="AO51" s="418" t="b">
        <f t="shared" si="15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16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17"/>
        <v>0</v>
      </c>
      <c r="AW51" s="67">
        <f t="shared" si="18"/>
        <v>0</v>
      </c>
      <c r="AX51" s="397">
        <f t="shared" si="19"/>
        <v>0</v>
      </c>
      <c r="AY51" s="32"/>
      <c r="AZ51" s="32"/>
      <c r="BA51" s="423" t="str">
        <f t="shared" si="20"/>
        <v xml:space="preserve"> </v>
      </c>
    </row>
    <row r="52" spans="1:53" s="339" customFormat="1" ht="15" x14ac:dyDescent="0.2">
      <c r="A52" s="409"/>
      <c r="B52" s="409"/>
      <c r="C52" s="410">
        <f t="shared" si="21"/>
        <v>31</v>
      </c>
      <c r="D52" s="411"/>
      <c r="E52" s="411"/>
      <c r="F52" s="411"/>
      <c r="G52" s="410"/>
      <c r="H52" s="410"/>
      <c r="I52" s="413" t="str">
        <f t="shared" si="5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6"/>
        <v>-</v>
      </c>
      <c r="M52" s="415"/>
      <c r="N52" s="415"/>
      <c r="O52" s="160" t="str">
        <f t="shared" si="7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8"/>
        <v>OK</v>
      </c>
      <c r="AI52" s="22">
        <f t="shared" si="9"/>
        <v>0</v>
      </c>
      <c r="AJ52" s="22">
        <f t="shared" si="10"/>
        <v>0</v>
      </c>
      <c r="AK52" s="22">
        <f t="shared" si="11"/>
        <v>0</v>
      </c>
      <c r="AL52" s="22">
        <f t="shared" si="12"/>
        <v>0</v>
      </c>
      <c r="AM52" s="22">
        <f t="shared" si="13"/>
        <v>0</v>
      </c>
      <c r="AN52" s="22">
        <f t="shared" si="14"/>
        <v>0</v>
      </c>
      <c r="AO52" s="418" t="b">
        <f t="shared" si="15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16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17"/>
        <v>0</v>
      </c>
      <c r="AW52" s="67">
        <f t="shared" si="18"/>
        <v>0</v>
      </c>
      <c r="AX52" s="397">
        <f t="shared" si="19"/>
        <v>0</v>
      </c>
      <c r="AY52" s="32"/>
      <c r="AZ52" s="32"/>
      <c r="BA52" s="423" t="str">
        <f t="shared" si="20"/>
        <v xml:space="preserve"> </v>
      </c>
    </row>
    <row r="53" spans="1:53" s="339" customFormat="1" ht="15" x14ac:dyDescent="0.2">
      <c r="A53" s="409"/>
      <c r="B53" s="409"/>
      <c r="C53" s="410">
        <f t="shared" si="21"/>
        <v>32</v>
      </c>
      <c r="D53" s="411"/>
      <c r="E53" s="411"/>
      <c r="F53" s="411"/>
      <c r="G53" s="410"/>
      <c r="H53" s="410"/>
      <c r="I53" s="413" t="str">
        <f t="shared" si="5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6"/>
        <v>-</v>
      </c>
      <c r="M53" s="415"/>
      <c r="N53" s="415"/>
      <c r="O53" s="160" t="str">
        <f t="shared" si="7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8"/>
        <v>OK</v>
      </c>
      <c r="AI53" s="22">
        <f t="shared" si="9"/>
        <v>0</v>
      </c>
      <c r="AJ53" s="22">
        <f t="shared" si="10"/>
        <v>0</v>
      </c>
      <c r="AK53" s="22">
        <f t="shared" si="11"/>
        <v>0</v>
      </c>
      <c r="AL53" s="22">
        <f t="shared" si="12"/>
        <v>0</v>
      </c>
      <c r="AM53" s="22">
        <f t="shared" si="13"/>
        <v>0</v>
      </c>
      <c r="AN53" s="22">
        <f t="shared" si="14"/>
        <v>0</v>
      </c>
      <c r="AO53" s="418" t="b">
        <f t="shared" si="15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16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17"/>
        <v>0</v>
      </c>
      <c r="AW53" s="67">
        <f t="shared" si="18"/>
        <v>0</v>
      </c>
      <c r="AX53" s="397">
        <f t="shared" si="19"/>
        <v>0</v>
      </c>
      <c r="AY53" s="32"/>
      <c r="AZ53" s="32"/>
      <c r="BA53" s="423" t="str">
        <f t="shared" si="20"/>
        <v xml:space="preserve"> </v>
      </c>
    </row>
    <row r="54" spans="1:53" s="339" customFormat="1" ht="15" x14ac:dyDescent="0.2">
      <c r="A54" s="409"/>
      <c r="B54" s="409"/>
      <c r="C54" s="410">
        <f t="shared" si="21"/>
        <v>33</v>
      </c>
      <c r="D54" s="411"/>
      <c r="E54" s="411"/>
      <c r="F54" s="411"/>
      <c r="G54" s="410"/>
      <c r="H54" s="410"/>
      <c r="I54" s="413" t="str">
        <f t="shared" si="5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6"/>
        <v>-</v>
      </c>
      <c r="M54" s="415"/>
      <c r="N54" s="415"/>
      <c r="O54" s="160" t="str">
        <f t="shared" si="7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8"/>
        <v>OK</v>
      </c>
      <c r="AI54" s="22">
        <f t="shared" si="9"/>
        <v>0</v>
      </c>
      <c r="AJ54" s="22">
        <f t="shared" si="10"/>
        <v>0</v>
      </c>
      <c r="AK54" s="22">
        <f t="shared" si="11"/>
        <v>0</v>
      </c>
      <c r="AL54" s="22">
        <f t="shared" si="12"/>
        <v>0</v>
      </c>
      <c r="AM54" s="22">
        <f t="shared" si="13"/>
        <v>0</v>
      </c>
      <c r="AN54" s="22">
        <f t="shared" si="14"/>
        <v>0</v>
      </c>
      <c r="AO54" s="418" t="b">
        <f t="shared" si="15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16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17"/>
        <v>0</v>
      </c>
      <c r="AW54" s="67">
        <f t="shared" si="18"/>
        <v>0</v>
      </c>
      <c r="AX54" s="397">
        <f t="shared" si="19"/>
        <v>0</v>
      </c>
      <c r="AY54" s="32"/>
      <c r="AZ54" s="32"/>
      <c r="BA54" s="423" t="str">
        <f t="shared" si="20"/>
        <v xml:space="preserve"> </v>
      </c>
    </row>
    <row r="55" spans="1:53" s="339" customFormat="1" ht="15" x14ac:dyDescent="0.2">
      <c r="A55" s="409"/>
      <c r="B55" s="409"/>
      <c r="C55" s="410">
        <f t="shared" si="21"/>
        <v>34</v>
      </c>
      <c r="D55" s="411"/>
      <c r="E55" s="411"/>
      <c r="F55" s="411"/>
      <c r="G55" s="410"/>
      <c r="H55" s="410"/>
      <c r="I55" s="413" t="str">
        <f t="shared" si="5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6"/>
        <v>-</v>
      </c>
      <c r="M55" s="415"/>
      <c r="N55" s="415"/>
      <c r="O55" s="160" t="str">
        <f t="shared" si="7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8"/>
        <v>OK</v>
      </c>
      <c r="AI55" s="22">
        <f t="shared" si="9"/>
        <v>0</v>
      </c>
      <c r="AJ55" s="22">
        <f t="shared" si="10"/>
        <v>0</v>
      </c>
      <c r="AK55" s="22">
        <f t="shared" si="11"/>
        <v>0</v>
      </c>
      <c r="AL55" s="22">
        <f t="shared" si="12"/>
        <v>0</v>
      </c>
      <c r="AM55" s="22">
        <f t="shared" si="13"/>
        <v>0</v>
      </c>
      <c r="AN55" s="22">
        <f t="shared" si="14"/>
        <v>0</v>
      </c>
      <c r="AO55" s="418" t="b">
        <f t="shared" si="15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16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17"/>
        <v>0</v>
      </c>
      <c r="AW55" s="67">
        <f t="shared" si="18"/>
        <v>0</v>
      </c>
      <c r="AX55" s="397">
        <f t="shared" si="19"/>
        <v>0</v>
      </c>
      <c r="AY55" s="32"/>
      <c r="AZ55" s="32"/>
      <c r="BA55" s="423" t="str">
        <f t="shared" si="20"/>
        <v xml:space="preserve"> </v>
      </c>
    </row>
    <row r="56" spans="1:53" s="339" customFormat="1" ht="15" x14ac:dyDescent="0.2">
      <c r="A56" s="409"/>
      <c r="B56" s="409"/>
      <c r="C56" s="410">
        <f t="shared" si="21"/>
        <v>35</v>
      </c>
      <c r="D56" s="411"/>
      <c r="E56" s="411"/>
      <c r="F56" s="411"/>
      <c r="G56" s="410"/>
      <c r="H56" s="410"/>
      <c r="I56" s="413" t="str">
        <f t="shared" si="5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6"/>
        <v>-</v>
      </c>
      <c r="M56" s="415"/>
      <c r="N56" s="415"/>
      <c r="O56" s="160" t="str">
        <f t="shared" si="7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8"/>
        <v>OK</v>
      </c>
      <c r="AI56" s="22">
        <f t="shared" si="9"/>
        <v>0</v>
      </c>
      <c r="AJ56" s="22">
        <f t="shared" si="10"/>
        <v>0</v>
      </c>
      <c r="AK56" s="22">
        <f t="shared" si="11"/>
        <v>0</v>
      </c>
      <c r="AL56" s="22">
        <f t="shared" si="12"/>
        <v>0</v>
      </c>
      <c r="AM56" s="22">
        <f t="shared" si="13"/>
        <v>0</v>
      </c>
      <c r="AN56" s="22">
        <f t="shared" si="14"/>
        <v>0</v>
      </c>
      <c r="AO56" s="418" t="b">
        <f t="shared" si="15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16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17"/>
        <v>0</v>
      </c>
      <c r="AW56" s="67">
        <f t="shared" si="18"/>
        <v>0</v>
      </c>
      <c r="AX56" s="397">
        <f t="shared" si="19"/>
        <v>0</v>
      </c>
      <c r="AY56" s="32"/>
      <c r="AZ56" s="32"/>
      <c r="BA56" s="423" t="str">
        <f t="shared" si="20"/>
        <v xml:space="preserve"> </v>
      </c>
    </row>
    <row r="57" spans="1:53" s="339" customFormat="1" ht="15" x14ac:dyDescent="0.2">
      <c r="A57" s="409"/>
      <c r="B57" s="409"/>
      <c r="C57" s="410">
        <f t="shared" si="21"/>
        <v>36</v>
      </c>
      <c r="D57" s="411"/>
      <c r="E57" s="411"/>
      <c r="F57" s="411"/>
      <c r="G57" s="410"/>
      <c r="H57" s="410"/>
      <c r="I57" s="413" t="str">
        <f t="shared" si="5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6"/>
        <v>-</v>
      </c>
      <c r="M57" s="415"/>
      <c r="N57" s="415"/>
      <c r="O57" s="160" t="str">
        <f t="shared" si="7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8"/>
        <v>OK</v>
      </c>
      <c r="AI57" s="22">
        <f t="shared" si="9"/>
        <v>0</v>
      </c>
      <c r="AJ57" s="22">
        <f t="shared" si="10"/>
        <v>0</v>
      </c>
      <c r="AK57" s="22">
        <f t="shared" si="11"/>
        <v>0</v>
      </c>
      <c r="AL57" s="22">
        <f t="shared" si="12"/>
        <v>0</v>
      </c>
      <c r="AM57" s="22">
        <f t="shared" si="13"/>
        <v>0</v>
      </c>
      <c r="AN57" s="22">
        <f t="shared" si="14"/>
        <v>0</v>
      </c>
      <c r="AO57" s="418" t="b">
        <f t="shared" si="15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16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17"/>
        <v>0</v>
      </c>
      <c r="AW57" s="67">
        <f t="shared" si="18"/>
        <v>0</v>
      </c>
      <c r="AX57" s="397">
        <f t="shared" si="19"/>
        <v>0</v>
      </c>
      <c r="AY57" s="32"/>
      <c r="AZ57" s="32"/>
      <c r="BA57" s="423" t="str">
        <f t="shared" si="20"/>
        <v xml:space="preserve"> </v>
      </c>
    </row>
    <row r="58" spans="1:53" s="339" customFormat="1" ht="15" x14ac:dyDescent="0.2">
      <c r="A58" s="409"/>
      <c r="B58" s="409"/>
      <c r="C58" s="410">
        <f t="shared" si="21"/>
        <v>37</v>
      </c>
      <c r="D58" s="411"/>
      <c r="E58" s="411"/>
      <c r="F58" s="411"/>
      <c r="G58" s="410"/>
      <c r="H58" s="410"/>
      <c r="I58" s="413" t="str">
        <f t="shared" si="5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6"/>
        <v>-</v>
      </c>
      <c r="M58" s="415"/>
      <c r="N58" s="415"/>
      <c r="O58" s="160" t="str">
        <f t="shared" si="7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8"/>
        <v>OK</v>
      </c>
      <c r="AI58" s="22">
        <f t="shared" si="9"/>
        <v>0</v>
      </c>
      <c r="AJ58" s="22">
        <f t="shared" si="10"/>
        <v>0</v>
      </c>
      <c r="AK58" s="22">
        <f t="shared" si="11"/>
        <v>0</v>
      </c>
      <c r="AL58" s="22">
        <f t="shared" si="12"/>
        <v>0</v>
      </c>
      <c r="AM58" s="22">
        <f t="shared" si="13"/>
        <v>0</v>
      </c>
      <c r="AN58" s="22">
        <f t="shared" si="14"/>
        <v>0</v>
      </c>
      <c r="AO58" s="418" t="b">
        <f t="shared" si="15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16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17"/>
        <v>0</v>
      </c>
      <c r="AW58" s="67">
        <f t="shared" si="18"/>
        <v>0</v>
      </c>
      <c r="AX58" s="397">
        <f t="shared" si="19"/>
        <v>0</v>
      </c>
      <c r="AY58" s="32"/>
      <c r="AZ58" s="32"/>
      <c r="BA58" s="423" t="str">
        <f t="shared" si="20"/>
        <v xml:space="preserve"> </v>
      </c>
    </row>
    <row r="59" spans="1:53" s="339" customFormat="1" ht="15" x14ac:dyDescent="0.2">
      <c r="A59" s="409"/>
      <c r="B59" s="409"/>
      <c r="C59" s="410">
        <f t="shared" si="21"/>
        <v>38</v>
      </c>
      <c r="D59" s="411"/>
      <c r="E59" s="411"/>
      <c r="F59" s="411"/>
      <c r="G59" s="410"/>
      <c r="H59" s="410"/>
      <c r="I59" s="413" t="str">
        <f t="shared" si="5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6"/>
        <v>-</v>
      </c>
      <c r="M59" s="415"/>
      <c r="N59" s="415"/>
      <c r="O59" s="160" t="str">
        <f t="shared" si="7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8"/>
        <v>OK</v>
      </c>
      <c r="AI59" s="22">
        <f t="shared" si="9"/>
        <v>0</v>
      </c>
      <c r="AJ59" s="22">
        <f t="shared" si="10"/>
        <v>0</v>
      </c>
      <c r="AK59" s="22">
        <f t="shared" si="11"/>
        <v>0</v>
      </c>
      <c r="AL59" s="22">
        <f t="shared" si="12"/>
        <v>0</v>
      </c>
      <c r="AM59" s="22">
        <f t="shared" si="13"/>
        <v>0</v>
      </c>
      <c r="AN59" s="22">
        <f t="shared" si="14"/>
        <v>0</v>
      </c>
      <c r="AO59" s="418" t="b">
        <f t="shared" si="15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16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17"/>
        <v>0</v>
      </c>
      <c r="AW59" s="67">
        <f t="shared" si="18"/>
        <v>0</v>
      </c>
      <c r="AX59" s="397">
        <f t="shared" si="19"/>
        <v>0</v>
      </c>
      <c r="AY59" s="32"/>
      <c r="AZ59" s="32"/>
      <c r="BA59" s="423" t="str">
        <f t="shared" si="20"/>
        <v xml:space="preserve"> </v>
      </c>
    </row>
    <row r="60" spans="1:53" s="339" customFormat="1" ht="15" x14ac:dyDescent="0.2">
      <c r="A60" s="409"/>
      <c r="B60" s="409"/>
      <c r="C60" s="410">
        <f t="shared" si="21"/>
        <v>39</v>
      </c>
      <c r="D60" s="411"/>
      <c r="E60" s="411"/>
      <c r="F60" s="411"/>
      <c r="G60" s="410"/>
      <c r="H60" s="410"/>
      <c r="I60" s="413" t="str">
        <f t="shared" si="5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6"/>
        <v>-</v>
      </c>
      <c r="M60" s="415"/>
      <c r="N60" s="415"/>
      <c r="O60" s="160" t="str">
        <f t="shared" si="7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8"/>
        <v>OK</v>
      </c>
      <c r="AI60" s="22">
        <f t="shared" si="9"/>
        <v>0</v>
      </c>
      <c r="AJ60" s="22">
        <f t="shared" si="10"/>
        <v>0</v>
      </c>
      <c r="AK60" s="22">
        <f t="shared" si="11"/>
        <v>0</v>
      </c>
      <c r="AL60" s="22">
        <f t="shared" si="12"/>
        <v>0</v>
      </c>
      <c r="AM60" s="22">
        <f t="shared" si="13"/>
        <v>0</v>
      </c>
      <c r="AN60" s="22">
        <f t="shared" si="14"/>
        <v>0</v>
      </c>
      <c r="AO60" s="418" t="b">
        <f t="shared" si="15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16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17"/>
        <v>0</v>
      </c>
      <c r="AW60" s="67">
        <f t="shared" si="18"/>
        <v>0</v>
      </c>
      <c r="AX60" s="397">
        <f t="shared" si="19"/>
        <v>0</v>
      </c>
      <c r="AY60" s="32"/>
      <c r="AZ60" s="32"/>
      <c r="BA60" s="423" t="str">
        <f t="shared" si="20"/>
        <v xml:space="preserve"> </v>
      </c>
    </row>
    <row r="61" spans="1:53" s="339" customFormat="1" ht="15" x14ac:dyDescent="0.2">
      <c r="A61" s="409"/>
      <c r="B61" s="409"/>
      <c r="C61" s="410">
        <f t="shared" si="21"/>
        <v>40</v>
      </c>
      <c r="D61" s="411"/>
      <c r="E61" s="411"/>
      <c r="F61" s="411"/>
      <c r="G61" s="410"/>
      <c r="H61" s="410"/>
      <c r="I61" s="413" t="str">
        <f t="shared" si="5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6"/>
        <v>-</v>
      </c>
      <c r="M61" s="415"/>
      <c r="N61" s="415"/>
      <c r="O61" s="160" t="str">
        <f t="shared" si="7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8"/>
        <v>OK</v>
      </c>
      <c r="AI61" s="22">
        <f t="shared" si="9"/>
        <v>0</v>
      </c>
      <c r="AJ61" s="22">
        <f t="shared" si="10"/>
        <v>0</v>
      </c>
      <c r="AK61" s="22">
        <f t="shared" si="11"/>
        <v>0</v>
      </c>
      <c r="AL61" s="22">
        <f t="shared" si="12"/>
        <v>0</v>
      </c>
      <c r="AM61" s="22">
        <f t="shared" si="13"/>
        <v>0</v>
      </c>
      <c r="AN61" s="22">
        <f t="shared" si="14"/>
        <v>0</v>
      </c>
      <c r="AO61" s="418" t="b">
        <f t="shared" si="15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16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17"/>
        <v>0</v>
      </c>
      <c r="AW61" s="67">
        <f t="shared" si="18"/>
        <v>0</v>
      </c>
      <c r="AX61" s="397">
        <f t="shared" si="19"/>
        <v>0</v>
      </c>
      <c r="AY61" s="32"/>
      <c r="AZ61" s="32"/>
      <c r="BA61" s="423" t="str">
        <f t="shared" si="20"/>
        <v xml:space="preserve"> </v>
      </c>
    </row>
    <row r="62" spans="1:53" s="339" customFormat="1" ht="15" x14ac:dyDescent="0.2">
      <c r="A62" s="409"/>
      <c r="B62" s="409"/>
      <c r="C62" s="410">
        <f t="shared" si="21"/>
        <v>41</v>
      </c>
      <c r="D62" s="411"/>
      <c r="E62" s="411"/>
      <c r="F62" s="411"/>
      <c r="G62" s="410"/>
      <c r="H62" s="410"/>
      <c r="I62" s="413" t="str">
        <f t="shared" si="5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6"/>
        <v>-</v>
      </c>
      <c r="M62" s="415"/>
      <c r="N62" s="415"/>
      <c r="O62" s="160" t="str">
        <f t="shared" si="7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8"/>
        <v>OK</v>
      </c>
      <c r="AI62" s="22">
        <f t="shared" si="9"/>
        <v>0</v>
      </c>
      <c r="AJ62" s="22">
        <f t="shared" si="10"/>
        <v>0</v>
      </c>
      <c r="AK62" s="22">
        <f t="shared" si="11"/>
        <v>0</v>
      </c>
      <c r="AL62" s="22">
        <f t="shared" si="12"/>
        <v>0</v>
      </c>
      <c r="AM62" s="22">
        <f t="shared" si="13"/>
        <v>0</v>
      </c>
      <c r="AN62" s="22">
        <f t="shared" si="14"/>
        <v>0</v>
      </c>
      <c r="AO62" s="418" t="b">
        <f t="shared" si="15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16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17"/>
        <v>0</v>
      </c>
      <c r="AW62" s="67">
        <f t="shared" si="18"/>
        <v>0</v>
      </c>
      <c r="AX62" s="397">
        <f t="shared" si="19"/>
        <v>0</v>
      </c>
      <c r="AY62" s="32"/>
      <c r="AZ62" s="32"/>
      <c r="BA62" s="423" t="str">
        <f t="shared" si="20"/>
        <v xml:space="preserve"> </v>
      </c>
    </row>
    <row r="63" spans="1:53" s="339" customFormat="1" ht="15" x14ac:dyDescent="0.2">
      <c r="A63" s="409"/>
      <c r="B63" s="409"/>
      <c r="C63" s="410">
        <f t="shared" si="21"/>
        <v>42</v>
      </c>
      <c r="D63" s="411"/>
      <c r="E63" s="411"/>
      <c r="F63" s="411"/>
      <c r="G63" s="410"/>
      <c r="H63" s="410"/>
      <c r="I63" s="413" t="str">
        <f t="shared" si="5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6"/>
        <v>-</v>
      </c>
      <c r="M63" s="415"/>
      <c r="N63" s="415"/>
      <c r="O63" s="160" t="str">
        <f t="shared" si="7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8"/>
        <v>OK</v>
      </c>
      <c r="AI63" s="22">
        <f t="shared" si="9"/>
        <v>0</v>
      </c>
      <c r="AJ63" s="22">
        <f t="shared" si="10"/>
        <v>0</v>
      </c>
      <c r="AK63" s="22">
        <f t="shared" si="11"/>
        <v>0</v>
      </c>
      <c r="AL63" s="22">
        <f t="shared" si="12"/>
        <v>0</v>
      </c>
      <c r="AM63" s="22">
        <f t="shared" si="13"/>
        <v>0</v>
      </c>
      <c r="AN63" s="22">
        <f t="shared" si="14"/>
        <v>0</v>
      </c>
      <c r="AO63" s="418" t="b">
        <f t="shared" si="15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16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17"/>
        <v>0</v>
      </c>
      <c r="AW63" s="67">
        <f t="shared" si="18"/>
        <v>0</v>
      </c>
      <c r="AX63" s="397">
        <f t="shared" si="19"/>
        <v>0</v>
      </c>
      <c r="AY63" s="32"/>
      <c r="AZ63" s="32"/>
      <c r="BA63" s="423" t="str">
        <f t="shared" si="20"/>
        <v xml:space="preserve"> </v>
      </c>
    </row>
    <row r="64" spans="1:53" s="339" customFormat="1" ht="15" x14ac:dyDescent="0.2">
      <c r="A64" s="409"/>
      <c r="B64" s="409"/>
      <c r="C64" s="410">
        <f t="shared" si="21"/>
        <v>43</v>
      </c>
      <c r="D64" s="411"/>
      <c r="E64" s="411"/>
      <c r="F64" s="411"/>
      <c r="G64" s="410"/>
      <c r="H64" s="410"/>
      <c r="I64" s="413" t="str">
        <f t="shared" si="5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6"/>
        <v>-</v>
      </c>
      <c r="M64" s="415"/>
      <c r="N64" s="415"/>
      <c r="O64" s="160" t="str">
        <f t="shared" si="7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8"/>
        <v>OK</v>
      </c>
      <c r="AI64" s="22">
        <f t="shared" si="9"/>
        <v>0</v>
      </c>
      <c r="AJ64" s="22">
        <f t="shared" si="10"/>
        <v>0</v>
      </c>
      <c r="AK64" s="22">
        <f t="shared" si="11"/>
        <v>0</v>
      </c>
      <c r="AL64" s="22">
        <f t="shared" si="12"/>
        <v>0</v>
      </c>
      <c r="AM64" s="22">
        <f t="shared" si="13"/>
        <v>0</v>
      </c>
      <c r="AN64" s="22">
        <f t="shared" si="14"/>
        <v>0</v>
      </c>
      <c r="AO64" s="418" t="b">
        <f t="shared" si="15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16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17"/>
        <v>0</v>
      </c>
      <c r="AW64" s="67">
        <f t="shared" si="18"/>
        <v>0</v>
      </c>
      <c r="AX64" s="397">
        <f t="shared" si="19"/>
        <v>0</v>
      </c>
      <c r="AY64" s="32"/>
      <c r="AZ64" s="32"/>
      <c r="BA64" s="423" t="str">
        <f t="shared" si="20"/>
        <v xml:space="preserve"> </v>
      </c>
    </row>
    <row r="65" spans="1:53" s="339" customFormat="1" ht="15" x14ac:dyDescent="0.2">
      <c r="A65" s="409"/>
      <c r="B65" s="409"/>
      <c r="C65" s="410">
        <f t="shared" si="21"/>
        <v>44</v>
      </c>
      <c r="D65" s="411"/>
      <c r="E65" s="411"/>
      <c r="F65" s="411"/>
      <c r="G65" s="410"/>
      <c r="H65" s="410"/>
      <c r="I65" s="413" t="str">
        <f t="shared" si="5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6"/>
        <v>-</v>
      </c>
      <c r="M65" s="415"/>
      <c r="N65" s="415"/>
      <c r="O65" s="160" t="str">
        <f t="shared" si="7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8"/>
        <v>OK</v>
      </c>
      <c r="AI65" s="22">
        <f t="shared" si="9"/>
        <v>0</v>
      </c>
      <c r="AJ65" s="22">
        <f t="shared" si="10"/>
        <v>0</v>
      </c>
      <c r="AK65" s="22">
        <f t="shared" si="11"/>
        <v>0</v>
      </c>
      <c r="AL65" s="22">
        <f t="shared" si="12"/>
        <v>0</v>
      </c>
      <c r="AM65" s="22">
        <f t="shared" si="13"/>
        <v>0</v>
      </c>
      <c r="AN65" s="22">
        <f t="shared" si="14"/>
        <v>0</v>
      </c>
      <c r="AO65" s="418" t="b">
        <f t="shared" si="15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16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17"/>
        <v>0</v>
      </c>
      <c r="AW65" s="67">
        <f t="shared" si="18"/>
        <v>0</v>
      </c>
      <c r="AX65" s="397">
        <f t="shared" si="19"/>
        <v>0</v>
      </c>
      <c r="AY65" s="32"/>
      <c r="AZ65" s="32"/>
      <c r="BA65" s="423" t="str">
        <f t="shared" si="20"/>
        <v xml:space="preserve"> </v>
      </c>
    </row>
    <row r="66" spans="1:53" s="339" customFormat="1" ht="15" x14ac:dyDescent="0.2">
      <c r="A66" s="409"/>
      <c r="B66" s="409"/>
      <c r="C66" s="410">
        <f t="shared" si="21"/>
        <v>45</v>
      </c>
      <c r="D66" s="411"/>
      <c r="E66" s="411"/>
      <c r="F66" s="411"/>
      <c r="G66" s="410"/>
      <c r="H66" s="410"/>
      <c r="I66" s="413" t="str">
        <f t="shared" si="5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6"/>
        <v>-</v>
      </c>
      <c r="M66" s="415"/>
      <c r="N66" s="415"/>
      <c r="O66" s="160" t="str">
        <f t="shared" si="7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8"/>
        <v>OK</v>
      </c>
      <c r="AI66" s="22">
        <f t="shared" si="9"/>
        <v>0</v>
      </c>
      <c r="AJ66" s="22">
        <f t="shared" si="10"/>
        <v>0</v>
      </c>
      <c r="AK66" s="22">
        <f t="shared" si="11"/>
        <v>0</v>
      </c>
      <c r="AL66" s="22">
        <f t="shared" si="12"/>
        <v>0</v>
      </c>
      <c r="AM66" s="22">
        <f t="shared" si="13"/>
        <v>0</v>
      </c>
      <c r="AN66" s="22">
        <f t="shared" si="14"/>
        <v>0</v>
      </c>
      <c r="AO66" s="418" t="b">
        <f t="shared" si="15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16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17"/>
        <v>0</v>
      </c>
      <c r="AW66" s="67">
        <f t="shared" si="18"/>
        <v>0</v>
      </c>
      <c r="AX66" s="397">
        <f t="shared" si="19"/>
        <v>0</v>
      </c>
      <c r="AY66" s="32"/>
      <c r="AZ66" s="32"/>
      <c r="BA66" s="423" t="str">
        <f t="shared" si="20"/>
        <v xml:space="preserve"> </v>
      </c>
    </row>
    <row r="67" spans="1:53" s="339" customFormat="1" ht="15" x14ac:dyDescent="0.2">
      <c r="A67" s="409"/>
      <c r="B67" s="409"/>
      <c r="C67" s="410">
        <f t="shared" si="21"/>
        <v>46</v>
      </c>
      <c r="D67" s="411"/>
      <c r="E67" s="411"/>
      <c r="F67" s="411"/>
      <c r="G67" s="410"/>
      <c r="H67" s="410"/>
      <c r="I67" s="413" t="str">
        <f t="shared" si="5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6"/>
        <v>-</v>
      </c>
      <c r="M67" s="415"/>
      <c r="N67" s="415"/>
      <c r="O67" s="160" t="str">
        <f t="shared" si="7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8"/>
        <v>OK</v>
      </c>
      <c r="AI67" s="22">
        <f t="shared" si="9"/>
        <v>0</v>
      </c>
      <c r="AJ67" s="22">
        <f t="shared" si="10"/>
        <v>0</v>
      </c>
      <c r="AK67" s="22">
        <f t="shared" si="11"/>
        <v>0</v>
      </c>
      <c r="AL67" s="22">
        <f t="shared" si="12"/>
        <v>0</v>
      </c>
      <c r="AM67" s="22">
        <f t="shared" si="13"/>
        <v>0</v>
      </c>
      <c r="AN67" s="22">
        <f t="shared" si="14"/>
        <v>0</v>
      </c>
      <c r="AO67" s="418" t="b">
        <f t="shared" si="15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16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17"/>
        <v>0</v>
      </c>
      <c r="AW67" s="67">
        <f t="shared" si="18"/>
        <v>0</v>
      </c>
      <c r="AX67" s="397">
        <f t="shared" si="19"/>
        <v>0</v>
      </c>
      <c r="AY67" s="32"/>
      <c r="AZ67" s="32"/>
      <c r="BA67" s="423" t="str">
        <f t="shared" si="20"/>
        <v xml:space="preserve"> </v>
      </c>
    </row>
    <row r="68" spans="1:53" s="339" customFormat="1" ht="15" x14ac:dyDescent="0.2">
      <c r="A68" s="409"/>
      <c r="B68" s="409"/>
      <c r="C68" s="410">
        <f t="shared" si="21"/>
        <v>47</v>
      </c>
      <c r="D68" s="411"/>
      <c r="E68" s="411"/>
      <c r="F68" s="411"/>
      <c r="G68" s="410"/>
      <c r="H68" s="410"/>
      <c r="I68" s="413" t="str">
        <f t="shared" si="5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6"/>
        <v>-</v>
      </c>
      <c r="M68" s="415"/>
      <c r="N68" s="415"/>
      <c r="O68" s="160" t="str">
        <f t="shared" si="7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8"/>
        <v>OK</v>
      </c>
      <c r="AI68" s="22">
        <f t="shared" si="9"/>
        <v>0</v>
      </c>
      <c r="AJ68" s="22">
        <f t="shared" si="10"/>
        <v>0</v>
      </c>
      <c r="AK68" s="22">
        <f t="shared" si="11"/>
        <v>0</v>
      </c>
      <c r="AL68" s="22">
        <f t="shared" si="12"/>
        <v>0</v>
      </c>
      <c r="AM68" s="22">
        <f t="shared" si="13"/>
        <v>0</v>
      </c>
      <c r="AN68" s="22">
        <f t="shared" si="14"/>
        <v>0</v>
      </c>
      <c r="AO68" s="418" t="b">
        <f t="shared" si="15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16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17"/>
        <v>0</v>
      </c>
      <c r="AW68" s="67">
        <f t="shared" si="18"/>
        <v>0</v>
      </c>
      <c r="AX68" s="397">
        <f t="shared" si="19"/>
        <v>0</v>
      </c>
      <c r="AY68" s="32"/>
      <c r="AZ68" s="32"/>
      <c r="BA68" s="423" t="str">
        <f t="shared" si="20"/>
        <v xml:space="preserve"> </v>
      </c>
    </row>
    <row r="69" spans="1:53" s="339" customFormat="1" ht="15" x14ac:dyDescent="0.2">
      <c r="A69" s="409"/>
      <c r="B69" s="409"/>
      <c r="C69" s="410">
        <f t="shared" si="21"/>
        <v>48</v>
      </c>
      <c r="D69" s="411"/>
      <c r="E69" s="411"/>
      <c r="F69" s="411"/>
      <c r="G69" s="410"/>
      <c r="H69" s="410"/>
      <c r="I69" s="413" t="str">
        <f t="shared" si="5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6"/>
        <v>-</v>
      </c>
      <c r="M69" s="415"/>
      <c r="N69" s="415"/>
      <c r="O69" s="160" t="str">
        <f t="shared" si="7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8"/>
        <v>OK</v>
      </c>
      <c r="AI69" s="22">
        <f t="shared" si="9"/>
        <v>0</v>
      </c>
      <c r="AJ69" s="22">
        <f t="shared" si="10"/>
        <v>0</v>
      </c>
      <c r="AK69" s="22">
        <f t="shared" si="11"/>
        <v>0</v>
      </c>
      <c r="AL69" s="22">
        <f t="shared" si="12"/>
        <v>0</v>
      </c>
      <c r="AM69" s="22">
        <f t="shared" si="13"/>
        <v>0</v>
      </c>
      <c r="AN69" s="22">
        <f t="shared" si="14"/>
        <v>0</v>
      </c>
      <c r="AO69" s="418" t="b">
        <f t="shared" si="15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16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17"/>
        <v>0</v>
      </c>
      <c r="AW69" s="67">
        <f t="shared" si="18"/>
        <v>0</v>
      </c>
      <c r="AX69" s="397">
        <f t="shared" si="19"/>
        <v>0</v>
      </c>
      <c r="AY69" s="32"/>
      <c r="AZ69" s="32"/>
      <c r="BA69" s="423" t="str">
        <f t="shared" si="20"/>
        <v xml:space="preserve"> </v>
      </c>
    </row>
    <row r="70" spans="1:53" s="339" customFormat="1" ht="15" x14ac:dyDescent="0.2">
      <c r="A70" s="32"/>
      <c r="B70" s="32"/>
      <c r="C70" s="410">
        <f t="shared" si="21"/>
        <v>49</v>
      </c>
      <c r="D70" s="424"/>
      <c r="E70" s="424"/>
      <c r="F70" s="424"/>
      <c r="G70" s="410"/>
      <c r="H70" s="410"/>
      <c r="I70" s="413" t="str">
        <f t="shared" si="5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6"/>
        <v>-</v>
      </c>
      <c r="M70" s="415"/>
      <c r="N70" s="415"/>
      <c r="O70" s="160" t="str">
        <f t="shared" si="7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8"/>
        <v>OK</v>
      </c>
      <c r="AI70" s="22">
        <f t="shared" si="9"/>
        <v>0</v>
      </c>
      <c r="AJ70" s="22">
        <f t="shared" si="10"/>
        <v>0</v>
      </c>
      <c r="AK70" s="22">
        <f t="shared" si="11"/>
        <v>0</v>
      </c>
      <c r="AL70" s="22">
        <f t="shared" si="12"/>
        <v>0</v>
      </c>
      <c r="AM70" s="22">
        <f t="shared" si="13"/>
        <v>0</v>
      </c>
      <c r="AN70" s="22">
        <f t="shared" si="14"/>
        <v>0</v>
      </c>
      <c r="AO70" s="418" t="b">
        <f t="shared" si="15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16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17"/>
        <v>0</v>
      </c>
      <c r="AW70" s="67">
        <f t="shared" si="18"/>
        <v>0</v>
      </c>
      <c r="AX70" s="397">
        <f t="shared" si="19"/>
        <v>0</v>
      </c>
      <c r="AY70" s="32"/>
      <c r="AZ70" s="32"/>
      <c r="BA70" s="423" t="str">
        <f t="shared" si="20"/>
        <v xml:space="preserve"> </v>
      </c>
    </row>
    <row r="71" spans="1:53" s="339" customFormat="1" ht="15" x14ac:dyDescent="0.2">
      <c r="A71" s="32"/>
      <c r="B71" s="32"/>
      <c r="C71" s="410">
        <f t="shared" si="21"/>
        <v>50</v>
      </c>
      <c r="D71" s="424"/>
      <c r="E71" s="424"/>
      <c r="F71" s="424"/>
      <c r="G71" s="410"/>
      <c r="H71" s="410"/>
      <c r="I71" s="413" t="str">
        <f t="shared" si="5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6"/>
        <v>-</v>
      </c>
      <c r="M71" s="415"/>
      <c r="N71" s="415"/>
      <c r="O71" s="160" t="str">
        <f t="shared" si="7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8"/>
        <v>OK</v>
      </c>
      <c r="AI71" s="22">
        <f t="shared" si="9"/>
        <v>0</v>
      </c>
      <c r="AJ71" s="22">
        <f t="shared" si="10"/>
        <v>0</v>
      </c>
      <c r="AK71" s="22">
        <f t="shared" si="11"/>
        <v>0</v>
      </c>
      <c r="AL71" s="22">
        <f t="shared" si="12"/>
        <v>0</v>
      </c>
      <c r="AM71" s="22">
        <f t="shared" si="13"/>
        <v>0</v>
      </c>
      <c r="AN71" s="22">
        <f t="shared" si="14"/>
        <v>0</v>
      </c>
      <c r="AO71" s="418" t="b">
        <f t="shared" si="15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16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17"/>
        <v>0</v>
      </c>
      <c r="AW71" s="67">
        <f t="shared" si="18"/>
        <v>0</v>
      </c>
      <c r="AX71" s="397">
        <f t="shared" si="19"/>
        <v>0</v>
      </c>
      <c r="AY71" s="32"/>
      <c r="AZ71" s="32"/>
      <c r="BA71" s="423" t="str">
        <f t="shared" si="20"/>
        <v xml:space="preserve"> </v>
      </c>
    </row>
    <row r="72" spans="1:53" s="339" customFormat="1" ht="15" x14ac:dyDescent="0.2">
      <c r="A72" s="32"/>
      <c r="B72" s="32"/>
      <c r="C72" s="410">
        <f t="shared" si="21"/>
        <v>51</v>
      </c>
      <c r="D72" s="424"/>
      <c r="E72" s="424"/>
      <c r="F72" s="424"/>
      <c r="G72" s="410"/>
      <c r="H72" s="410"/>
      <c r="I72" s="413" t="str">
        <f t="shared" si="5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6"/>
        <v>-</v>
      </c>
      <c r="M72" s="415"/>
      <c r="N72" s="415"/>
      <c r="O72" s="160" t="str">
        <f t="shared" si="7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8"/>
        <v>OK</v>
      </c>
      <c r="AI72" s="22">
        <f t="shared" si="9"/>
        <v>0</v>
      </c>
      <c r="AJ72" s="22">
        <f t="shared" si="10"/>
        <v>0</v>
      </c>
      <c r="AK72" s="22">
        <f t="shared" si="11"/>
        <v>0</v>
      </c>
      <c r="AL72" s="22">
        <f t="shared" si="12"/>
        <v>0</v>
      </c>
      <c r="AM72" s="22">
        <f t="shared" si="13"/>
        <v>0</v>
      </c>
      <c r="AN72" s="22">
        <f t="shared" si="14"/>
        <v>0</v>
      </c>
      <c r="AO72" s="418" t="b">
        <f t="shared" si="15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16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17"/>
        <v>0</v>
      </c>
      <c r="AW72" s="67">
        <f t="shared" si="18"/>
        <v>0</v>
      </c>
      <c r="AX72" s="397">
        <f t="shared" si="19"/>
        <v>0</v>
      </c>
      <c r="AY72" s="32"/>
      <c r="AZ72" s="32"/>
      <c r="BA72" s="423" t="str">
        <f t="shared" si="20"/>
        <v xml:space="preserve"> </v>
      </c>
    </row>
    <row r="73" spans="1:53" s="339" customFormat="1" ht="15" x14ac:dyDescent="0.2">
      <c r="A73" s="32"/>
      <c r="B73" s="32"/>
      <c r="C73" s="410">
        <f t="shared" si="21"/>
        <v>52</v>
      </c>
      <c r="D73" s="424"/>
      <c r="E73" s="424"/>
      <c r="F73" s="424"/>
      <c r="G73" s="410"/>
      <c r="H73" s="410"/>
      <c r="I73" s="413" t="str">
        <f t="shared" si="5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6"/>
        <v>-</v>
      </c>
      <c r="M73" s="415"/>
      <c r="N73" s="415"/>
      <c r="O73" s="160" t="str">
        <f t="shared" si="7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8"/>
        <v>OK</v>
      </c>
      <c r="AI73" s="22">
        <f t="shared" si="9"/>
        <v>0</v>
      </c>
      <c r="AJ73" s="22">
        <f t="shared" si="10"/>
        <v>0</v>
      </c>
      <c r="AK73" s="22">
        <f t="shared" si="11"/>
        <v>0</v>
      </c>
      <c r="AL73" s="22">
        <f t="shared" si="12"/>
        <v>0</v>
      </c>
      <c r="AM73" s="22">
        <f t="shared" si="13"/>
        <v>0</v>
      </c>
      <c r="AN73" s="22">
        <f t="shared" si="14"/>
        <v>0</v>
      </c>
      <c r="AO73" s="418" t="b">
        <f t="shared" si="15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16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17"/>
        <v>0</v>
      </c>
      <c r="AW73" s="67">
        <f t="shared" si="18"/>
        <v>0</v>
      </c>
      <c r="AX73" s="397">
        <f t="shared" si="19"/>
        <v>0</v>
      </c>
      <c r="AY73" s="32"/>
      <c r="AZ73" s="32"/>
      <c r="BA73" s="423" t="str">
        <f t="shared" si="20"/>
        <v xml:space="preserve"> </v>
      </c>
    </row>
    <row r="74" spans="1:53" s="339" customFormat="1" ht="15" x14ac:dyDescent="0.2">
      <c r="A74" s="32"/>
      <c r="B74" s="32"/>
      <c r="C74" s="410">
        <f t="shared" si="21"/>
        <v>53</v>
      </c>
      <c r="D74" s="424"/>
      <c r="E74" s="424"/>
      <c r="F74" s="424"/>
      <c r="G74" s="410"/>
      <c r="H74" s="410"/>
      <c r="I74" s="413" t="str">
        <f t="shared" si="5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6"/>
        <v>-</v>
      </c>
      <c r="M74" s="415"/>
      <c r="N74" s="415"/>
      <c r="O74" s="160" t="str">
        <f t="shared" si="7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8"/>
        <v>OK</v>
      </c>
      <c r="AI74" s="22">
        <f t="shared" si="9"/>
        <v>0</v>
      </c>
      <c r="AJ74" s="22">
        <f t="shared" si="10"/>
        <v>0</v>
      </c>
      <c r="AK74" s="22">
        <f t="shared" si="11"/>
        <v>0</v>
      </c>
      <c r="AL74" s="22">
        <f t="shared" si="12"/>
        <v>0</v>
      </c>
      <c r="AM74" s="22">
        <f t="shared" si="13"/>
        <v>0</v>
      </c>
      <c r="AN74" s="22">
        <f t="shared" si="14"/>
        <v>0</v>
      </c>
      <c r="AO74" s="418" t="b">
        <f t="shared" si="15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16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17"/>
        <v>0</v>
      </c>
      <c r="AW74" s="67">
        <f t="shared" si="18"/>
        <v>0</v>
      </c>
      <c r="AX74" s="397">
        <f t="shared" si="19"/>
        <v>0</v>
      </c>
      <c r="AY74" s="32"/>
      <c r="AZ74" s="32"/>
      <c r="BA74" s="423" t="str">
        <f t="shared" si="20"/>
        <v xml:space="preserve"> </v>
      </c>
    </row>
    <row r="75" spans="1:53" s="339" customFormat="1" ht="15" x14ac:dyDescent="0.2">
      <c r="A75" s="32"/>
      <c r="B75" s="32"/>
      <c r="C75" s="410">
        <f t="shared" si="21"/>
        <v>54</v>
      </c>
      <c r="D75" s="424"/>
      <c r="E75" s="424"/>
      <c r="F75" s="424"/>
      <c r="G75" s="410"/>
      <c r="H75" s="410"/>
      <c r="I75" s="413" t="str">
        <f t="shared" si="5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6"/>
        <v>-</v>
      </c>
      <c r="M75" s="415"/>
      <c r="N75" s="415"/>
      <c r="O75" s="160" t="str">
        <f t="shared" si="7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8"/>
        <v>OK</v>
      </c>
      <c r="AI75" s="22">
        <f t="shared" si="9"/>
        <v>0</v>
      </c>
      <c r="AJ75" s="22">
        <f t="shared" si="10"/>
        <v>0</v>
      </c>
      <c r="AK75" s="22">
        <f t="shared" si="11"/>
        <v>0</v>
      </c>
      <c r="AL75" s="22">
        <f t="shared" si="12"/>
        <v>0</v>
      </c>
      <c r="AM75" s="22">
        <f t="shared" si="13"/>
        <v>0</v>
      </c>
      <c r="AN75" s="22">
        <f t="shared" si="14"/>
        <v>0</v>
      </c>
      <c r="AO75" s="418" t="b">
        <f t="shared" si="15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16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17"/>
        <v>0</v>
      </c>
      <c r="AW75" s="67">
        <f t="shared" si="18"/>
        <v>0</v>
      </c>
      <c r="AX75" s="397">
        <f t="shared" si="19"/>
        <v>0</v>
      </c>
      <c r="AY75" s="32"/>
      <c r="AZ75" s="32"/>
      <c r="BA75" s="423" t="str">
        <f t="shared" si="20"/>
        <v xml:space="preserve"> </v>
      </c>
    </row>
    <row r="76" spans="1:53" s="339" customFormat="1" ht="15" x14ac:dyDescent="0.2">
      <c r="A76" s="32"/>
      <c r="B76" s="32"/>
      <c r="C76" s="410">
        <f t="shared" si="21"/>
        <v>55</v>
      </c>
      <c r="D76" s="424"/>
      <c r="E76" s="424"/>
      <c r="F76" s="424"/>
      <c r="G76" s="410"/>
      <c r="H76" s="410"/>
      <c r="I76" s="413" t="str">
        <f t="shared" si="5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6"/>
        <v>-</v>
      </c>
      <c r="M76" s="415"/>
      <c r="N76" s="415"/>
      <c r="O76" s="160" t="str">
        <f t="shared" si="7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8"/>
        <v>OK</v>
      </c>
      <c r="AI76" s="22">
        <f t="shared" si="9"/>
        <v>0</v>
      </c>
      <c r="AJ76" s="22">
        <f t="shared" si="10"/>
        <v>0</v>
      </c>
      <c r="AK76" s="22">
        <f t="shared" si="11"/>
        <v>0</v>
      </c>
      <c r="AL76" s="22">
        <f t="shared" si="12"/>
        <v>0</v>
      </c>
      <c r="AM76" s="22">
        <f t="shared" si="13"/>
        <v>0</v>
      </c>
      <c r="AN76" s="22">
        <f t="shared" si="14"/>
        <v>0</v>
      </c>
      <c r="AO76" s="418" t="b">
        <f t="shared" si="15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16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17"/>
        <v>0</v>
      </c>
      <c r="AW76" s="67">
        <f t="shared" si="18"/>
        <v>0</v>
      </c>
      <c r="AX76" s="397">
        <f t="shared" si="19"/>
        <v>0</v>
      </c>
      <c r="AY76" s="32"/>
      <c r="AZ76" s="32"/>
      <c r="BA76" s="423" t="str">
        <f t="shared" si="20"/>
        <v xml:space="preserve"> </v>
      </c>
    </row>
    <row r="77" spans="1:53" s="339" customFormat="1" ht="15" x14ac:dyDescent="0.2">
      <c r="A77" s="32"/>
      <c r="B77" s="32"/>
      <c r="C77" s="410">
        <f t="shared" si="21"/>
        <v>56</v>
      </c>
      <c r="D77" s="424"/>
      <c r="E77" s="424"/>
      <c r="F77" s="424"/>
      <c r="G77" s="410"/>
      <c r="H77" s="410"/>
      <c r="I77" s="413" t="str">
        <f t="shared" si="5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6"/>
        <v>-</v>
      </c>
      <c r="M77" s="415"/>
      <c r="N77" s="415"/>
      <c r="O77" s="160" t="str">
        <f t="shared" si="7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8"/>
        <v>OK</v>
      </c>
      <c r="AI77" s="22">
        <f t="shared" si="9"/>
        <v>0</v>
      </c>
      <c r="AJ77" s="22">
        <f t="shared" si="10"/>
        <v>0</v>
      </c>
      <c r="AK77" s="22">
        <f t="shared" si="11"/>
        <v>0</v>
      </c>
      <c r="AL77" s="22">
        <f t="shared" si="12"/>
        <v>0</v>
      </c>
      <c r="AM77" s="22">
        <f t="shared" si="13"/>
        <v>0</v>
      </c>
      <c r="AN77" s="22">
        <f t="shared" si="14"/>
        <v>0</v>
      </c>
      <c r="AO77" s="418" t="b">
        <f t="shared" si="15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16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17"/>
        <v>0</v>
      </c>
      <c r="AW77" s="67">
        <f t="shared" si="18"/>
        <v>0</v>
      </c>
      <c r="AX77" s="397">
        <f t="shared" si="19"/>
        <v>0</v>
      </c>
      <c r="AY77" s="32"/>
      <c r="AZ77" s="32"/>
      <c r="BA77" s="423" t="str">
        <f t="shared" si="20"/>
        <v xml:space="preserve"> </v>
      </c>
    </row>
    <row r="78" spans="1:53" s="339" customFormat="1" ht="15" x14ac:dyDescent="0.2">
      <c r="A78" s="32"/>
      <c r="B78" s="32"/>
      <c r="C78" s="410">
        <f t="shared" si="21"/>
        <v>57</v>
      </c>
      <c r="D78" s="424"/>
      <c r="E78" s="424"/>
      <c r="F78" s="424"/>
      <c r="G78" s="410"/>
      <c r="H78" s="410"/>
      <c r="I78" s="413" t="str">
        <f t="shared" si="5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6"/>
        <v>-</v>
      </c>
      <c r="M78" s="415"/>
      <c r="N78" s="415"/>
      <c r="O78" s="160" t="str">
        <f t="shared" si="7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8"/>
        <v>OK</v>
      </c>
      <c r="AI78" s="22">
        <f t="shared" si="9"/>
        <v>0</v>
      </c>
      <c r="AJ78" s="22">
        <f t="shared" si="10"/>
        <v>0</v>
      </c>
      <c r="AK78" s="22">
        <f t="shared" si="11"/>
        <v>0</v>
      </c>
      <c r="AL78" s="22">
        <f t="shared" si="12"/>
        <v>0</v>
      </c>
      <c r="AM78" s="22">
        <f t="shared" si="13"/>
        <v>0</v>
      </c>
      <c r="AN78" s="22">
        <f t="shared" si="14"/>
        <v>0</v>
      </c>
      <c r="AO78" s="418" t="b">
        <f t="shared" si="15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16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17"/>
        <v>0</v>
      </c>
      <c r="AW78" s="67">
        <f t="shared" si="18"/>
        <v>0</v>
      </c>
      <c r="AX78" s="397">
        <f t="shared" si="19"/>
        <v>0</v>
      </c>
      <c r="AY78" s="32"/>
      <c r="AZ78" s="32"/>
      <c r="BA78" s="423" t="str">
        <f t="shared" si="20"/>
        <v xml:space="preserve"> </v>
      </c>
    </row>
    <row r="79" spans="1:53" s="339" customFormat="1" ht="15" x14ac:dyDescent="0.2">
      <c r="A79" s="32"/>
      <c r="B79" s="32"/>
      <c r="C79" s="410">
        <f t="shared" si="21"/>
        <v>58</v>
      </c>
      <c r="D79" s="424"/>
      <c r="E79" s="424"/>
      <c r="F79" s="424"/>
      <c r="G79" s="410"/>
      <c r="H79" s="410"/>
      <c r="I79" s="413" t="str">
        <f t="shared" si="5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6"/>
        <v>-</v>
      </c>
      <c r="M79" s="415"/>
      <c r="N79" s="415"/>
      <c r="O79" s="160" t="str">
        <f t="shared" si="7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8"/>
        <v>OK</v>
      </c>
      <c r="AI79" s="22">
        <f t="shared" si="9"/>
        <v>0</v>
      </c>
      <c r="AJ79" s="22">
        <f t="shared" si="10"/>
        <v>0</v>
      </c>
      <c r="AK79" s="22">
        <f t="shared" si="11"/>
        <v>0</v>
      </c>
      <c r="AL79" s="22">
        <f t="shared" si="12"/>
        <v>0</v>
      </c>
      <c r="AM79" s="22">
        <f t="shared" si="13"/>
        <v>0</v>
      </c>
      <c r="AN79" s="22">
        <f t="shared" si="14"/>
        <v>0</v>
      </c>
      <c r="AO79" s="418" t="b">
        <f t="shared" si="15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16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17"/>
        <v>0</v>
      </c>
      <c r="AW79" s="67">
        <f t="shared" si="18"/>
        <v>0</v>
      </c>
      <c r="AX79" s="397">
        <f t="shared" si="19"/>
        <v>0</v>
      </c>
      <c r="AY79" s="32"/>
      <c r="AZ79" s="32"/>
      <c r="BA79" s="423" t="str">
        <f t="shared" si="20"/>
        <v xml:space="preserve"> </v>
      </c>
    </row>
    <row r="80" spans="1:53" s="339" customFormat="1" ht="15" x14ac:dyDescent="0.2">
      <c r="A80" s="32"/>
      <c r="B80" s="32"/>
      <c r="C80" s="410">
        <f t="shared" si="21"/>
        <v>59</v>
      </c>
      <c r="D80" s="424"/>
      <c r="E80" s="424"/>
      <c r="F80" s="424"/>
      <c r="G80" s="410"/>
      <c r="H80" s="410"/>
      <c r="I80" s="413" t="str">
        <f t="shared" si="5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6"/>
        <v>-</v>
      </c>
      <c r="M80" s="415"/>
      <c r="N80" s="415"/>
      <c r="O80" s="160" t="str">
        <f t="shared" si="7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8"/>
        <v>OK</v>
      </c>
      <c r="AI80" s="22">
        <f t="shared" si="9"/>
        <v>0</v>
      </c>
      <c r="AJ80" s="22">
        <f t="shared" si="10"/>
        <v>0</v>
      </c>
      <c r="AK80" s="22">
        <f t="shared" si="11"/>
        <v>0</v>
      </c>
      <c r="AL80" s="22">
        <f t="shared" si="12"/>
        <v>0</v>
      </c>
      <c r="AM80" s="22">
        <f t="shared" si="13"/>
        <v>0</v>
      </c>
      <c r="AN80" s="22">
        <f t="shared" si="14"/>
        <v>0</v>
      </c>
      <c r="AO80" s="418" t="b">
        <f t="shared" si="15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16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17"/>
        <v>0</v>
      </c>
      <c r="AW80" s="67">
        <f t="shared" si="18"/>
        <v>0</v>
      </c>
      <c r="AX80" s="397">
        <f t="shared" si="19"/>
        <v>0</v>
      </c>
      <c r="AY80" s="32"/>
      <c r="AZ80" s="32"/>
      <c r="BA80" s="423" t="str">
        <f t="shared" si="20"/>
        <v xml:space="preserve"> </v>
      </c>
    </row>
    <row r="81" spans="1:53" s="339" customFormat="1" ht="15" x14ac:dyDescent="0.2">
      <c r="A81" s="32"/>
      <c r="B81" s="32"/>
      <c r="C81" s="410">
        <f t="shared" si="21"/>
        <v>60</v>
      </c>
      <c r="D81" s="424"/>
      <c r="E81" s="424"/>
      <c r="F81" s="424"/>
      <c r="G81" s="410"/>
      <c r="H81" s="410"/>
      <c r="I81" s="413" t="str">
        <f t="shared" si="5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6"/>
        <v>-</v>
      </c>
      <c r="M81" s="415"/>
      <c r="N81" s="415"/>
      <c r="O81" s="160" t="str">
        <f t="shared" si="7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8"/>
        <v>OK</v>
      </c>
      <c r="AI81" s="22">
        <f t="shared" si="9"/>
        <v>0</v>
      </c>
      <c r="AJ81" s="22">
        <f t="shared" si="10"/>
        <v>0</v>
      </c>
      <c r="AK81" s="22">
        <f t="shared" si="11"/>
        <v>0</v>
      </c>
      <c r="AL81" s="22">
        <f t="shared" si="12"/>
        <v>0</v>
      </c>
      <c r="AM81" s="22">
        <f t="shared" si="13"/>
        <v>0</v>
      </c>
      <c r="AN81" s="22">
        <f t="shared" si="14"/>
        <v>0</v>
      </c>
      <c r="AO81" s="418" t="b">
        <f t="shared" si="15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16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17"/>
        <v>0</v>
      </c>
      <c r="AW81" s="67">
        <f t="shared" si="18"/>
        <v>0</v>
      </c>
      <c r="AX81" s="397">
        <f t="shared" si="19"/>
        <v>0</v>
      </c>
      <c r="AY81" s="32"/>
      <c r="AZ81" s="32"/>
      <c r="BA81" s="423" t="str">
        <f t="shared" si="20"/>
        <v xml:space="preserve"> </v>
      </c>
    </row>
    <row r="82" spans="1:53" s="339" customFormat="1" ht="15" x14ac:dyDescent="0.2">
      <c r="A82" s="32"/>
      <c r="B82" s="32"/>
      <c r="C82" s="410">
        <f t="shared" si="21"/>
        <v>61</v>
      </c>
      <c r="D82" s="424"/>
      <c r="E82" s="424"/>
      <c r="F82" s="424"/>
      <c r="G82" s="410"/>
      <c r="H82" s="410"/>
      <c r="I82" s="413" t="str">
        <f t="shared" si="5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6"/>
        <v>-</v>
      </c>
      <c r="M82" s="415"/>
      <c r="N82" s="415"/>
      <c r="O82" s="160" t="str">
        <f t="shared" si="7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8"/>
        <v>OK</v>
      </c>
      <c r="AI82" s="22">
        <f t="shared" si="9"/>
        <v>0</v>
      </c>
      <c r="AJ82" s="22">
        <f t="shared" si="10"/>
        <v>0</v>
      </c>
      <c r="AK82" s="22">
        <f t="shared" si="11"/>
        <v>0</v>
      </c>
      <c r="AL82" s="22">
        <f t="shared" si="12"/>
        <v>0</v>
      </c>
      <c r="AM82" s="22">
        <f t="shared" si="13"/>
        <v>0</v>
      </c>
      <c r="AN82" s="22">
        <f t="shared" si="14"/>
        <v>0</v>
      </c>
      <c r="AO82" s="418" t="b">
        <f t="shared" si="15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16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17"/>
        <v>0</v>
      </c>
      <c r="AW82" s="67">
        <f t="shared" si="18"/>
        <v>0</v>
      </c>
      <c r="AX82" s="397">
        <f t="shared" si="19"/>
        <v>0</v>
      </c>
      <c r="AY82" s="32"/>
      <c r="AZ82" s="32"/>
      <c r="BA82" s="423" t="str">
        <f t="shared" si="20"/>
        <v xml:space="preserve"> </v>
      </c>
    </row>
    <row r="83" spans="1:53" s="339" customFormat="1" ht="15" x14ac:dyDescent="0.2">
      <c r="A83" s="32"/>
      <c r="B83" s="32"/>
      <c r="C83" s="410">
        <f t="shared" si="21"/>
        <v>62</v>
      </c>
      <c r="D83" s="424"/>
      <c r="E83" s="424"/>
      <c r="F83" s="424"/>
      <c r="G83" s="410"/>
      <c r="H83" s="410"/>
      <c r="I83" s="413" t="str">
        <f t="shared" si="5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6"/>
        <v>-</v>
      </c>
      <c r="M83" s="415"/>
      <c r="N83" s="415"/>
      <c r="O83" s="160" t="str">
        <f t="shared" si="7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8"/>
        <v>OK</v>
      </c>
      <c r="AI83" s="22">
        <f t="shared" si="9"/>
        <v>0</v>
      </c>
      <c r="AJ83" s="22">
        <f t="shared" si="10"/>
        <v>0</v>
      </c>
      <c r="AK83" s="22">
        <f t="shared" si="11"/>
        <v>0</v>
      </c>
      <c r="AL83" s="22">
        <f t="shared" si="12"/>
        <v>0</v>
      </c>
      <c r="AM83" s="22">
        <f t="shared" si="13"/>
        <v>0</v>
      </c>
      <c r="AN83" s="22">
        <f t="shared" si="14"/>
        <v>0</v>
      </c>
      <c r="AO83" s="418" t="b">
        <f t="shared" si="15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16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17"/>
        <v>0</v>
      </c>
      <c r="AW83" s="67">
        <f t="shared" si="18"/>
        <v>0</v>
      </c>
      <c r="AX83" s="397">
        <f t="shared" si="19"/>
        <v>0</v>
      </c>
      <c r="AY83" s="32"/>
      <c r="AZ83" s="32"/>
      <c r="BA83" s="423" t="str">
        <f t="shared" si="20"/>
        <v xml:space="preserve"> </v>
      </c>
    </row>
    <row r="84" spans="1:53" s="339" customFormat="1" ht="15" x14ac:dyDescent="0.2">
      <c r="A84" s="32"/>
      <c r="B84" s="32"/>
      <c r="C84" s="410">
        <f t="shared" si="21"/>
        <v>63</v>
      </c>
      <c r="D84" s="424"/>
      <c r="E84" s="424"/>
      <c r="F84" s="424"/>
      <c r="G84" s="410"/>
      <c r="H84" s="410"/>
      <c r="I84" s="413" t="str">
        <f t="shared" si="5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6"/>
        <v>-</v>
      </c>
      <c r="M84" s="415"/>
      <c r="N84" s="415"/>
      <c r="O84" s="160" t="str">
        <f t="shared" si="7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8"/>
        <v>OK</v>
      </c>
      <c r="AI84" s="22">
        <f t="shared" si="9"/>
        <v>0</v>
      </c>
      <c r="AJ84" s="22">
        <f t="shared" si="10"/>
        <v>0</v>
      </c>
      <c r="AK84" s="22">
        <f t="shared" si="11"/>
        <v>0</v>
      </c>
      <c r="AL84" s="22">
        <f t="shared" si="12"/>
        <v>0</v>
      </c>
      <c r="AM84" s="22">
        <f t="shared" si="13"/>
        <v>0</v>
      </c>
      <c r="AN84" s="22">
        <f t="shared" si="14"/>
        <v>0</v>
      </c>
      <c r="AO84" s="418" t="b">
        <f t="shared" si="15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16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17"/>
        <v>0</v>
      </c>
      <c r="AW84" s="67">
        <f t="shared" si="18"/>
        <v>0</v>
      </c>
      <c r="AX84" s="397">
        <f t="shared" si="19"/>
        <v>0</v>
      </c>
      <c r="AY84" s="32"/>
      <c r="AZ84" s="32"/>
      <c r="BA84" s="423" t="str">
        <f t="shared" si="20"/>
        <v xml:space="preserve"> </v>
      </c>
    </row>
    <row r="85" spans="1:53" s="339" customFormat="1" ht="15" x14ac:dyDescent="0.2">
      <c r="A85" s="32"/>
      <c r="B85" s="32"/>
      <c r="C85" s="410">
        <f t="shared" si="21"/>
        <v>64</v>
      </c>
      <c r="D85" s="424"/>
      <c r="E85" s="424"/>
      <c r="F85" s="424"/>
      <c r="G85" s="410"/>
      <c r="H85" s="410"/>
      <c r="I85" s="413" t="str">
        <f t="shared" si="5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6"/>
        <v>-</v>
      </c>
      <c r="M85" s="425"/>
      <c r="N85" s="425"/>
      <c r="O85" s="160" t="str">
        <f t="shared" si="7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8"/>
        <v>OK</v>
      </c>
      <c r="AI85" s="22">
        <f t="shared" si="9"/>
        <v>0</v>
      </c>
      <c r="AJ85" s="22">
        <f t="shared" si="10"/>
        <v>0</v>
      </c>
      <c r="AK85" s="22">
        <f t="shared" si="11"/>
        <v>0</v>
      </c>
      <c r="AL85" s="22">
        <f t="shared" si="12"/>
        <v>0</v>
      </c>
      <c r="AM85" s="22">
        <f t="shared" si="13"/>
        <v>0</v>
      </c>
      <c r="AN85" s="22">
        <f t="shared" si="14"/>
        <v>0</v>
      </c>
      <c r="AO85" s="418" t="b">
        <f t="shared" si="15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16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17"/>
        <v>0</v>
      </c>
      <c r="AW85" s="67">
        <f t="shared" si="18"/>
        <v>0</v>
      </c>
      <c r="AX85" s="397">
        <f t="shared" si="19"/>
        <v>0</v>
      </c>
      <c r="AY85" s="32"/>
      <c r="AZ85" s="32"/>
      <c r="BA85" s="423" t="str">
        <f t="shared" si="20"/>
        <v xml:space="preserve"> </v>
      </c>
    </row>
    <row r="86" spans="1:53" s="339" customFormat="1" ht="15" x14ac:dyDescent="0.2">
      <c r="A86" s="32"/>
      <c r="B86" s="32"/>
      <c r="C86" s="410">
        <f t="shared" si="21"/>
        <v>65</v>
      </c>
      <c r="D86" s="424"/>
      <c r="E86" s="424"/>
      <c r="F86" s="424"/>
      <c r="G86" s="410"/>
      <c r="H86" s="410"/>
      <c r="I86" s="413" t="str">
        <f t="shared" si="5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6"/>
        <v>-</v>
      </c>
      <c r="M86" s="425"/>
      <c r="N86" s="425"/>
      <c r="O86" s="160" t="str">
        <f t="shared" si="7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8"/>
        <v>OK</v>
      </c>
      <c r="AI86" s="22">
        <f t="shared" si="9"/>
        <v>0</v>
      </c>
      <c r="AJ86" s="22">
        <f t="shared" si="10"/>
        <v>0</v>
      </c>
      <c r="AK86" s="22">
        <f t="shared" si="11"/>
        <v>0</v>
      </c>
      <c r="AL86" s="22">
        <f t="shared" si="12"/>
        <v>0</v>
      </c>
      <c r="AM86" s="22">
        <f t="shared" si="13"/>
        <v>0</v>
      </c>
      <c r="AN86" s="22">
        <f t="shared" si="14"/>
        <v>0</v>
      </c>
      <c r="AO86" s="418" t="b">
        <f t="shared" si="15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16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17"/>
        <v>0</v>
      </c>
      <c r="AW86" s="67">
        <f t="shared" si="18"/>
        <v>0</v>
      </c>
      <c r="AX86" s="397">
        <f t="shared" si="19"/>
        <v>0</v>
      </c>
      <c r="AY86" s="32"/>
      <c r="AZ86" s="32"/>
      <c r="BA86" s="423" t="str">
        <f t="shared" si="20"/>
        <v xml:space="preserve"> </v>
      </c>
    </row>
    <row r="87" spans="1:53" s="339" customFormat="1" ht="15" x14ac:dyDescent="0.2">
      <c r="A87" s="32"/>
      <c r="B87" s="32"/>
      <c r="C87" s="410">
        <f t="shared" si="21"/>
        <v>66</v>
      </c>
      <c r="D87" s="424"/>
      <c r="E87" s="424"/>
      <c r="F87" s="424"/>
      <c r="G87" s="410"/>
      <c r="H87" s="410"/>
      <c r="I87" s="413" t="str">
        <f t="shared" si="5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6"/>
        <v>-</v>
      </c>
      <c r="M87" s="425"/>
      <c r="N87" s="425"/>
      <c r="O87" s="160" t="str">
        <f t="shared" si="7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8"/>
        <v>OK</v>
      </c>
      <c r="AI87" s="22">
        <f t="shared" si="9"/>
        <v>0</v>
      </c>
      <c r="AJ87" s="22">
        <f t="shared" si="10"/>
        <v>0</v>
      </c>
      <c r="AK87" s="22">
        <f t="shared" si="11"/>
        <v>0</v>
      </c>
      <c r="AL87" s="22">
        <f t="shared" si="12"/>
        <v>0</v>
      </c>
      <c r="AM87" s="22">
        <f t="shared" si="13"/>
        <v>0</v>
      </c>
      <c r="AN87" s="22">
        <f t="shared" si="14"/>
        <v>0</v>
      </c>
      <c r="AO87" s="418" t="b">
        <f t="shared" si="15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16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17"/>
        <v>0</v>
      </c>
      <c r="AW87" s="67">
        <f t="shared" si="18"/>
        <v>0</v>
      </c>
      <c r="AX87" s="397">
        <f t="shared" si="19"/>
        <v>0</v>
      </c>
      <c r="AY87" s="32"/>
      <c r="AZ87" s="32"/>
      <c r="BA87" s="423" t="str">
        <f t="shared" si="20"/>
        <v xml:space="preserve"> </v>
      </c>
    </row>
    <row r="88" spans="1:53" s="339" customFormat="1" ht="15" x14ac:dyDescent="0.2">
      <c r="A88" s="32"/>
      <c r="B88" s="32"/>
      <c r="C88" s="410">
        <f t="shared" ref="C88:C151" si="22">C87+1</f>
        <v>67</v>
      </c>
      <c r="D88" s="424"/>
      <c r="E88" s="424"/>
      <c r="F88" s="424"/>
      <c r="G88" s="410"/>
      <c r="H88" s="410"/>
      <c r="I88" s="413" t="str">
        <f t="shared" si="5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6"/>
        <v>-</v>
      </c>
      <c r="M88" s="425"/>
      <c r="N88" s="425"/>
      <c r="O88" s="160" t="str">
        <f t="shared" si="7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8"/>
        <v>OK</v>
      </c>
      <c r="AI88" s="22">
        <f t="shared" si="9"/>
        <v>0</v>
      </c>
      <c r="AJ88" s="22">
        <f t="shared" si="10"/>
        <v>0</v>
      </c>
      <c r="AK88" s="22">
        <f t="shared" si="11"/>
        <v>0</v>
      </c>
      <c r="AL88" s="22">
        <f t="shared" si="12"/>
        <v>0</v>
      </c>
      <c r="AM88" s="22">
        <f t="shared" si="13"/>
        <v>0</v>
      </c>
      <c r="AN88" s="22">
        <f t="shared" si="14"/>
        <v>0</v>
      </c>
      <c r="AO88" s="418" t="b">
        <f t="shared" si="15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16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17"/>
        <v>0</v>
      </c>
      <c r="AW88" s="67">
        <f t="shared" si="18"/>
        <v>0</v>
      </c>
      <c r="AX88" s="397">
        <f t="shared" si="19"/>
        <v>0</v>
      </c>
      <c r="AY88" s="32"/>
      <c r="AZ88" s="32"/>
      <c r="BA88" s="423" t="str">
        <f t="shared" si="20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5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6"/>
        <v>-</v>
      </c>
      <c r="M89" s="425"/>
      <c r="N89" s="425"/>
      <c r="O89" s="160" t="str">
        <f t="shared" si="7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8"/>
        <v>OK</v>
      </c>
      <c r="AI89" s="22">
        <f t="shared" si="9"/>
        <v>0</v>
      </c>
      <c r="AJ89" s="22">
        <f t="shared" si="10"/>
        <v>0</v>
      </c>
      <c r="AK89" s="22">
        <f t="shared" si="11"/>
        <v>0</v>
      </c>
      <c r="AL89" s="22">
        <f t="shared" si="12"/>
        <v>0</v>
      </c>
      <c r="AM89" s="22">
        <f t="shared" si="13"/>
        <v>0</v>
      </c>
      <c r="AN89" s="22">
        <f t="shared" si="14"/>
        <v>0</v>
      </c>
      <c r="AO89" s="418" t="b">
        <f t="shared" si="15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16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17"/>
        <v>0</v>
      </c>
      <c r="AW89" s="67">
        <f t="shared" si="18"/>
        <v>0</v>
      </c>
      <c r="AX89" s="397">
        <f t="shared" si="19"/>
        <v>0</v>
      </c>
      <c r="AY89" s="32"/>
      <c r="AZ89" s="32"/>
      <c r="BA89" s="423" t="str">
        <f t="shared" si="20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5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6"/>
        <v>-</v>
      </c>
      <c r="M90" s="425"/>
      <c r="N90" s="425"/>
      <c r="O90" s="160" t="str">
        <f t="shared" si="7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8"/>
        <v>OK</v>
      </c>
      <c r="AI90" s="22">
        <f t="shared" si="9"/>
        <v>0</v>
      </c>
      <c r="AJ90" s="22">
        <f t="shared" si="10"/>
        <v>0</v>
      </c>
      <c r="AK90" s="22">
        <f t="shared" si="11"/>
        <v>0</v>
      </c>
      <c r="AL90" s="22">
        <f t="shared" si="12"/>
        <v>0</v>
      </c>
      <c r="AM90" s="22">
        <f t="shared" si="13"/>
        <v>0</v>
      </c>
      <c r="AN90" s="22">
        <f t="shared" si="14"/>
        <v>0</v>
      </c>
      <c r="AO90" s="418" t="b">
        <f t="shared" si="15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16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17"/>
        <v>0</v>
      </c>
      <c r="AW90" s="67">
        <f t="shared" si="18"/>
        <v>0</v>
      </c>
      <c r="AX90" s="397">
        <f t="shared" si="19"/>
        <v>0</v>
      </c>
      <c r="AY90" s="32"/>
      <c r="AZ90" s="32"/>
      <c r="BA90" s="423" t="str">
        <f t="shared" si="20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5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6"/>
        <v>-</v>
      </c>
      <c r="M91" s="425"/>
      <c r="N91" s="425"/>
      <c r="O91" s="160" t="str">
        <f t="shared" si="7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8"/>
        <v>OK</v>
      </c>
      <c r="AI91" s="22">
        <f t="shared" si="9"/>
        <v>0</v>
      </c>
      <c r="AJ91" s="22">
        <f t="shared" si="10"/>
        <v>0</v>
      </c>
      <c r="AK91" s="22">
        <f t="shared" si="11"/>
        <v>0</v>
      </c>
      <c r="AL91" s="22">
        <f t="shared" si="12"/>
        <v>0</v>
      </c>
      <c r="AM91" s="22">
        <f t="shared" si="13"/>
        <v>0</v>
      </c>
      <c r="AN91" s="22">
        <f t="shared" si="14"/>
        <v>0</v>
      </c>
      <c r="AO91" s="418" t="b">
        <f t="shared" si="15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16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17"/>
        <v>0</v>
      </c>
      <c r="AW91" s="67">
        <f t="shared" si="18"/>
        <v>0</v>
      </c>
      <c r="AX91" s="397">
        <f t="shared" si="19"/>
        <v>0</v>
      </c>
      <c r="AY91" s="32"/>
      <c r="AZ91" s="32"/>
      <c r="BA91" s="423" t="str">
        <f t="shared" si="20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5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6"/>
        <v>-</v>
      </c>
      <c r="M92" s="425"/>
      <c r="N92" s="425"/>
      <c r="O92" s="160" t="str">
        <f t="shared" si="7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8"/>
        <v>OK</v>
      </c>
      <c r="AI92" s="22">
        <f t="shared" si="9"/>
        <v>0</v>
      </c>
      <c r="AJ92" s="22">
        <f t="shared" si="10"/>
        <v>0</v>
      </c>
      <c r="AK92" s="22">
        <f t="shared" si="11"/>
        <v>0</v>
      </c>
      <c r="AL92" s="22">
        <f t="shared" si="12"/>
        <v>0</v>
      </c>
      <c r="AM92" s="22">
        <f t="shared" si="13"/>
        <v>0</v>
      </c>
      <c r="AN92" s="22">
        <f t="shared" si="14"/>
        <v>0</v>
      </c>
      <c r="AO92" s="418" t="b">
        <f t="shared" si="15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16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17"/>
        <v>0</v>
      </c>
      <c r="AW92" s="67">
        <f t="shared" si="18"/>
        <v>0</v>
      </c>
      <c r="AX92" s="397">
        <f t="shared" si="19"/>
        <v>0</v>
      </c>
      <c r="AY92" s="32"/>
      <c r="AZ92" s="32"/>
      <c r="BA92" s="423" t="str">
        <f t="shared" si="20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5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6"/>
        <v>-</v>
      </c>
      <c r="M93" s="425"/>
      <c r="N93" s="425"/>
      <c r="O93" s="160" t="str">
        <f t="shared" si="7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8"/>
        <v>OK</v>
      </c>
      <c r="AI93" s="22">
        <f t="shared" si="9"/>
        <v>0</v>
      </c>
      <c r="AJ93" s="22">
        <f t="shared" si="10"/>
        <v>0</v>
      </c>
      <c r="AK93" s="22">
        <f t="shared" si="11"/>
        <v>0</v>
      </c>
      <c r="AL93" s="22">
        <f t="shared" si="12"/>
        <v>0</v>
      </c>
      <c r="AM93" s="22">
        <f t="shared" si="13"/>
        <v>0</v>
      </c>
      <c r="AN93" s="22">
        <f t="shared" si="14"/>
        <v>0</v>
      </c>
      <c r="AO93" s="418" t="b">
        <f t="shared" si="15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16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17"/>
        <v>0</v>
      </c>
      <c r="AW93" s="67">
        <f t="shared" si="18"/>
        <v>0</v>
      </c>
      <c r="AX93" s="397">
        <f t="shared" si="19"/>
        <v>0</v>
      </c>
      <c r="AY93" s="32"/>
      <c r="AZ93" s="32"/>
      <c r="BA93" s="423" t="str">
        <f t="shared" si="20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5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6"/>
        <v>-</v>
      </c>
      <c r="M94" s="425"/>
      <c r="N94" s="425"/>
      <c r="O94" s="160" t="str">
        <f t="shared" si="7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8"/>
        <v>OK</v>
      </c>
      <c r="AI94" s="22">
        <f t="shared" si="9"/>
        <v>0</v>
      </c>
      <c r="AJ94" s="22">
        <f t="shared" si="10"/>
        <v>0</v>
      </c>
      <c r="AK94" s="22">
        <f t="shared" si="11"/>
        <v>0</v>
      </c>
      <c r="AL94" s="22">
        <f t="shared" si="12"/>
        <v>0</v>
      </c>
      <c r="AM94" s="22">
        <f t="shared" si="13"/>
        <v>0</v>
      </c>
      <c r="AN94" s="22">
        <f t="shared" si="14"/>
        <v>0</v>
      </c>
      <c r="AO94" s="418" t="b">
        <f t="shared" si="15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16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17"/>
        <v>0</v>
      </c>
      <c r="AW94" s="67">
        <f t="shared" si="18"/>
        <v>0</v>
      </c>
      <c r="AX94" s="397">
        <f t="shared" si="19"/>
        <v>0</v>
      </c>
      <c r="AY94" s="32"/>
      <c r="AZ94" s="32"/>
      <c r="BA94" s="423" t="str">
        <f t="shared" si="20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si="5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6"/>
        <v>-</v>
      </c>
      <c r="M95" s="425"/>
      <c r="N95" s="425"/>
      <c r="O95" s="160" t="str">
        <f t="shared" si="7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8"/>
        <v>OK</v>
      </c>
      <c r="AI95" s="22">
        <f t="shared" si="9"/>
        <v>0</v>
      </c>
      <c r="AJ95" s="22">
        <f t="shared" si="10"/>
        <v>0</v>
      </c>
      <c r="AK95" s="22">
        <f t="shared" si="11"/>
        <v>0</v>
      </c>
      <c r="AL95" s="22">
        <f t="shared" si="12"/>
        <v>0</v>
      </c>
      <c r="AM95" s="22">
        <f t="shared" si="13"/>
        <v>0</v>
      </c>
      <c r="AN95" s="22">
        <f t="shared" si="14"/>
        <v>0</v>
      </c>
      <c r="AO95" s="418" t="b">
        <f t="shared" si="15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16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17"/>
        <v>0</v>
      </c>
      <c r="AW95" s="67">
        <f t="shared" si="18"/>
        <v>0</v>
      </c>
      <c r="AX95" s="397">
        <f t="shared" si="19"/>
        <v>0</v>
      </c>
      <c r="AY95" s="32"/>
      <c r="AZ95" s="32"/>
      <c r="BA95" s="423" t="str">
        <f t="shared" si="20"/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5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6"/>
        <v>-</v>
      </c>
      <c r="M96" s="425"/>
      <c r="N96" s="425"/>
      <c r="O96" s="160" t="str">
        <f t="shared" si="7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8"/>
        <v>OK</v>
      </c>
      <c r="AI96" s="22">
        <f t="shared" si="9"/>
        <v>0</v>
      </c>
      <c r="AJ96" s="22">
        <f t="shared" si="10"/>
        <v>0</v>
      </c>
      <c r="AK96" s="22">
        <f t="shared" si="11"/>
        <v>0</v>
      </c>
      <c r="AL96" s="22">
        <f t="shared" si="12"/>
        <v>0</v>
      </c>
      <c r="AM96" s="22">
        <f t="shared" si="13"/>
        <v>0</v>
      </c>
      <c r="AN96" s="22">
        <f t="shared" si="14"/>
        <v>0</v>
      </c>
      <c r="AO96" s="418" t="b">
        <f t="shared" si="15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16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17"/>
        <v>0</v>
      </c>
      <c r="AW96" s="67">
        <f t="shared" si="18"/>
        <v>0</v>
      </c>
      <c r="AX96" s="397">
        <f t="shared" si="19"/>
        <v>0</v>
      </c>
      <c r="AY96" s="32"/>
      <c r="AZ96" s="32"/>
      <c r="BA96" s="423" t="str">
        <f t="shared" si="20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5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6"/>
        <v>-</v>
      </c>
      <c r="M97" s="425"/>
      <c r="N97" s="425"/>
      <c r="O97" s="160" t="str">
        <f t="shared" si="7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8"/>
        <v>OK</v>
      </c>
      <c r="AI97" s="22">
        <f t="shared" si="9"/>
        <v>0</v>
      </c>
      <c r="AJ97" s="22">
        <f t="shared" si="10"/>
        <v>0</v>
      </c>
      <c r="AK97" s="22">
        <f t="shared" si="11"/>
        <v>0</v>
      </c>
      <c r="AL97" s="22">
        <f t="shared" si="12"/>
        <v>0</v>
      </c>
      <c r="AM97" s="22">
        <f t="shared" si="13"/>
        <v>0</v>
      </c>
      <c r="AN97" s="22">
        <f t="shared" si="14"/>
        <v>0</v>
      </c>
      <c r="AO97" s="418" t="b">
        <f t="shared" si="15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16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17"/>
        <v>0</v>
      </c>
      <c r="AW97" s="67">
        <f t="shared" si="18"/>
        <v>0</v>
      </c>
      <c r="AX97" s="397">
        <f t="shared" si="19"/>
        <v>0</v>
      </c>
      <c r="AY97" s="32"/>
      <c r="AZ97" s="32"/>
      <c r="BA97" s="423" t="str">
        <f t="shared" si="20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5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6"/>
        <v>-</v>
      </c>
      <c r="M98" s="425"/>
      <c r="N98" s="425"/>
      <c r="O98" s="160" t="str">
        <f t="shared" si="7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8"/>
        <v>OK</v>
      </c>
      <c r="AI98" s="22">
        <f t="shared" si="9"/>
        <v>0</v>
      </c>
      <c r="AJ98" s="22">
        <f t="shared" si="10"/>
        <v>0</v>
      </c>
      <c r="AK98" s="22">
        <f t="shared" si="11"/>
        <v>0</v>
      </c>
      <c r="AL98" s="22">
        <f t="shared" si="12"/>
        <v>0</v>
      </c>
      <c r="AM98" s="22">
        <f t="shared" si="13"/>
        <v>0</v>
      </c>
      <c r="AN98" s="22">
        <f t="shared" si="14"/>
        <v>0</v>
      </c>
      <c r="AO98" s="418" t="b">
        <f t="shared" si="15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16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17"/>
        <v>0</v>
      </c>
      <c r="AW98" s="67">
        <f t="shared" si="18"/>
        <v>0</v>
      </c>
      <c r="AX98" s="397">
        <f t="shared" si="19"/>
        <v>0</v>
      </c>
      <c r="AY98" s="32"/>
      <c r="AZ98" s="32"/>
      <c r="BA98" s="423" t="str">
        <f t="shared" si="20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5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6"/>
        <v>-</v>
      </c>
      <c r="M99" s="425"/>
      <c r="N99" s="425"/>
      <c r="O99" s="160" t="str">
        <f t="shared" si="7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8"/>
        <v>OK</v>
      </c>
      <c r="AI99" s="22">
        <f t="shared" si="9"/>
        <v>0</v>
      </c>
      <c r="AJ99" s="22">
        <f t="shared" si="10"/>
        <v>0</v>
      </c>
      <c r="AK99" s="22">
        <f t="shared" si="11"/>
        <v>0</v>
      </c>
      <c r="AL99" s="22">
        <f t="shared" si="12"/>
        <v>0</v>
      </c>
      <c r="AM99" s="22">
        <f t="shared" si="13"/>
        <v>0</v>
      </c>
      <c r="AN99" s="22">
        <f t="shared" si="14"/>
        <v>0</v>
      </c>
      <c r="AO99" s="418" t="b">
        <f t="shared" si="15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16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17"/>
        <v>0</v>
      </c>
      <c r="AW99" s="67">
        <f t="shared" si="18"/>
        <v>0</v>
      </c>
      <c r="AX99" s="397">
        <f t="shared" si="19"/>
        <v>0</v>
      </c>
      <c r="AY99" s="32"/>
      <c r="AZ99" s="32"/>
      <c r="BA99" s="423" t="str">
        <f t="shared" si="20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5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6"/>
        <v>-</v>
      </c>
      <c r="M100" s="425"/>
      <c r="N100" s="425"/>
      <c r="O100" s="160" t="str">
        <f t="shared" si="7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8"/>
        <v>OK</v>
      </c>
      <c r="AI100" s="22">
        <f t="shared" si="9"/>
        <v>0</v>
      </c>
      <c r="AJ100" s="22">
        <f t="shared" si="10"/>
        <v>0</v>
      </c>
      <c r="AK100" s="22">
        <f t="shared" si="11"/>
        <v>0</v>
      </c>
      <c r="AL100" s="22">
        <f t="shared" si="12"/>
        <v>0</v>
      </c>
      <c r="AM100" s="22">
        <f t="shared" si="13"/>
        <v>0</v>
      </c>
      <c r="AN100" s="22">
        <f t="shared" si="14"/>
        <v>0</v>
      </c>
      <c r="AO100" s="418" t="b">
        <f t="shared" si="15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16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17"/>
        <v>0</v>
      </c>
      <c r="AW100" s="67">
        <f t="shared" si="18"/>
        <v>0</v>
      </c>
      <c r="AX100" s="397">
        <f t="shared" si="19"/>
        <v>0</v>
      </c>
      <c r="AY100" s="32"/>
      <c r="AZ100" s="32"/>
      <c r="BA100" s="423" t="str">
        <f t="shared" si="20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5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6"/>
        <v>-</v>
      </c>
      <c r="M101" s="425"/>
      <c r="N101" s="425"/>
      <c r="O101" s="160" t="str">
        <f t="shared" si="7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8"/>
        <v>OK</v>
      </c>
      <c r="AI101" s="22">
        <f t="shared" si="9"/>
        <v>0</v>
      </c>
      <c r="AJ101" s="22">
        <f t="shared" si="10"/>
        <v>0</v>
      </c>
      <c r="AK101" s="22">
        <f t="shared" si="11"/>
        <v>0</v>
      </c>
      <c r="AL101" s="22">
        <f t="shared" si="12"/>
        <v>0</v>
      </c>
      <c r="AM101" s="22">
        <f t="shared" si="13"/>
        <v>0</v>
      </c>
      <c r="AN101" s="22">
        <f t="shared" si="14"/>
        <v>0</v>
      </c>
      <c r="AO101" s="418" t="b">
        <f t="shared" si="15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16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17"/>
        <v>0</v>
      </c>
      <c r="AW101" s="67">
        <f t="shared" si="18"/>
        <v>0</v>
      </c>
      <c r="AX101" s="397">
        <f t="shared" si="19"/>
        <v>0</v>
      </c>
      <c r="AY101" s="32"/>
      <c r="AZ101" s="32"/>
      <c r="BA101" s="423" t="str">
        <f t="shared" si="20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5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6"/>
        <v>-</v>
      </c>
      <c r="M102" s="425"/>
      <c r="N102" s="425"/>
      <c r="O102" s="160" t="str">
        <f t="shared" si="7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8"/>
        <v>OK</v>
      </c>
      <c r="AI102" s="22">
        <f t="shared" si="9"/>
        <v>0</v>
      </c>
      <c r="AJ102" s="22">
        <f t="shared" si="10"/>
        <v>0</v>
      </c>
      <c r="AK102" s="22">
        <f t="shared" si="11"/>
        <v>0</v>
      </c>
      <c r="AL102" s="22">
        <f t="shared" si="12"/>
        <v>0</v>
      </c>
      <c r="AM102" s="22">
        <f t="shared" si="13"/>
        <v>0</v>
      </c>
      <c r="AN102" s="22">
        <f t="shared" si="14"/>
        <v>0</v>
      </c>
      <c r="AO102" s="418" t="b">
        <f t="shared" si="15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16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17"/>
        <v>0</v>
      </c>
      <c r="AW102" s="67">
        <f t="shared" si="18"/>
        <v>0</v>
      </c>
      <c r="AX102" s="397">
        <f t="shared" si="19"/>
        <v>0</v>
      </c>
      <c r="AY102" s="32"/>
      <c r="AZ102" s="32"/>
      <c r="BA102" s="423" t="str">
        <f t="shared" si="20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5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6"/>
        <v>-</v>
      </c>
      <c r="M103" s="425"/>
      <c r="N103" s="425"/>
      <c r="O103" s="160" t="str">
        <f t="shared" si="7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8"/>
        <v>OK</v>
      </c>
      <c r="AI103" s="22">
        <f t="shared" si="9"/>
        <v>0</v>
      </c>
      <c r="AJ103" s="22">
        <f t="shared" si="10"/>
        <v>0</v>
      </c>
      <c r="AK103" s="22">
        <f t="shared" si="11"/>
        <v>0</v>
      </c>
      <c r="AL103" s="22">
        <f t="shared" si="12"/>
        <v>0</v>
      </c>
      <c r="AM103" s="22">
        <f t="shared" si="13"/>
        <v>0</v>
      </c>
      <c r="AN103" s="22">
        <f t="shared" si="14"/>
        <v>0</v>
      </c>
      <c r="AO103" s="418" t="b">
        <f t="shared" si="15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16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17"/>
        <v>0</v>
      </c>
      <c r="AW103" s="67">
        <f t="shared" si="18"/>
        <v>0</v>
      </c>
      <c r="AX103" s="397">
        <f t="shared" si="19"/>
        <v>0</v>
      </c>
      <c r="AY103" s="32"/>
      <c r="AZ103" s="32"/>
      <c r="BA103" s="423" t="str">
        <f t="shared" si="20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5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6"/>
        <v>-</v>
      </c>
      <c r="M104" s="425"/>
      <c r="N104" s="425"/>
      <c r="O104" s="160" t="str">
        <f t="shared" si="7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8"/>
        <v>OK</v>
      </c>
      <c r="AI104" s="22">
        <f t="shared" si="9"/>
        <v>0</v>
      </c>
      <c r="AJ104" s="22">
        <f t="shared" si="10"/>
        <v>0</v>
      </c>
      <c r="AK104" s="22">
        <f t="shared" si="11"/>
        <v>0</v>
      </c>
      <c r="AL104" s="22">
        <f t="shared" si="12"/>
        <v>0</v>
      </c>
      <c r="AM104" s="22">
        <f t="shared" si="13"/>
        <v>0</v>
      </c>
      <c r="AN104" s="22">
        <f t="shared" si="14"/>
        <v>0</v>
      </c>
      <c r="AO104" s="418" t="b">
        <f t="shared" si="15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16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17"/>
        <v>0</v>
      </c>
      <c r="AW104" s="67">
        <f t="shared" si="18"/>
        <v>0</v>
      </c>
      <c r="AX104" s="397">
        <f t="shared" si="19"/>
        <v>0</v>
      </c>
      <c r="AY104" s="32"/>
      <c r="AZ104" s="32"/>
      <c r="BA104" s="423" t="str">
        <f t="shared" si="20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5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6"/>
        <v>-</v>
      </c>
      <c r="M105" s="425"/>
      <c r="N105" s="425"/>
      <c r="O105" s="160" t="str">
        <f t="shared" si="7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8"/>
        <v>OK</v>
      </c>
      <c r="AI105" s="22">
        <f t="shared" si="9"/>
        <v>0</v>
      </c>
      <c r="AJ105" s="22">
        <f t="shared" si="10"/>
        <v>0</v>
      </c>
      <c r="AK105" s="22">
        <f t="shared" si="11"/>
        <v>0</v>
      </c>
      <c r="AL105" s="22">
        <f t="shared" si="12"/>
        <v>0</v>
      </c>
      <c r="AM105" s="22">
        <f t="shared" si="13"/>
        <v>0</v>
      </c>
      <c r="AN105" s="22">
        <f t="shared" si="14"/>
        <v>0</v>
      </c>
      <c r="AO105" s="418" t="b">
        <f t="shared" si="15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16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17"/>
        <v>0</v>
      </c>
      <c r="AW105" s="67">
        <f t="shared" si="18"/>
        <v>0</v>
      </c>
      <c r="AX105" s="397">
        <f t="shared" si="19"/>
        <v>0</v>
      </c>
      <c r="AY105" s="32"/>
      <c r="AZ105" s="32"/>
      <c r="BA105" s="423" t="str">
        <f t="shared" si="20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5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6"/>
        <v>-</v>
      </c>
      <c r="M106" s="425"/>
      <c r="N106" s="425"/>
      <c r="O106" s="160" t="str">
        <f t="shared" si="7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8"/>
        <v>OK</v>
      </c>
      <c r="AI106" s="22">
        <f t="shared" si="9"/>
        <v>0</v>
      </c>
      <c r="AJ106" s="22">
        <f t="shared" si="10"/>
        <v>0</v>
      </c>
      <c r="AK106" s="22">
        <f t="shared" si="11"/>
        <v>0</v>
      </c>
      <c r="AL106" s="22">
        <f t="shared" si="12"/>
        <v>0</v>
      </c>
      <c r="AM106" s="22">
        <f t="shared" si="13"/>
        <v>0</v>
      </c>
      <c r="AN106" s="22">
        <f t="shared" si="14"/>
        <v>0</v>
      </c>
      <c r="AO106" s="418" t="b">
        <f t="shared" si="15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16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17"/>
        <v>0</v>
      </c>
      <c r="AW106" s="67">
        <f t="shared" si="18"/>
        <v>0</v>
      </c>
      <c r="AX106" s="397">
        <f t="shared" si="19"/>
        <v>0</v>
      </c>
      <c r="AY106" s="32"/>
      <c r="AZ106" s="32"/>
      <c r="BA106" s="423" t="str">
        <f t="shared" si="20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5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6"/>
        <v>-</v>
      </c>
      <c r="M107" s="425"/>
      <c r="N107" s="425"/>
      <c r="O107" s="160" t="str">
        <f t="shared" si="7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8"/>
        <v>OK</v>
      </c>
      <c r="AI107" s="22">
        <f t="shared" si="9"/>
        <v>0</v>
      </c>
      <c r="AJ107" s="22">
        <f t="shared" si="10"/>
        <v>0</v>
      </c>
      <c r="AK107" s="22">
        <f t="shared" si="11"/>
        <v>0</v>
      </c>
      <c r="AL107" s="22">
        <f t="shared" si="12"/>
        <v>0</v>
      </c>
      <c r="AM107" s="22">
        <f t="shared" si="13"/>
        <v>0</v>
      </c>
      <c r="AN107" s="22">
        <f t="shared" si="14"/>
        <v>0</v>
      </c>
      <c r="AO107" s="418" t="b">
        <f t="shared" si="15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16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17"/>
        <v>0</v>
      </c>
      <c r="AW107" s="67">
        <f t="shared" si="18"/>
        <v>0</v>
      </c>
      <c r="AX107" s="397">
        <f t="shared" si="19"/>
        <v>0</v>
      </c>
      <c r="AY107" s="32"/>
      <c r="AZ107" s="32"/>
      <c r="BA107" s="423" t="str">
        <f t="shared" si="20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5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6"/>
        <v>-</v>
      </c>
      <c r="M108" s="425"/>
      <c r="N108" s="425"/>
      <c r="O108" s="160" t="str">
        <f t="shared" si="7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8"/>
        <v>OK</v>
      </c>
      <c r="AI108" s="22">
        <f t="shared" si="9"/>
        <v>0</v>
      </c>
      <c r="AJ108" s="22">
        <f t="shared" si="10"/>
        <v>0</v>
      </c>
      <c r="AK108" s="22">
        <f t="shared" si="11"/>
        <v>0</v>
      </c>
      <c r="AL108" s="22">
        <f t="shared" si="12"/>
        <v>0</v>
      </c>
      <c r="AM108" s="22">
        <f t="shared" si="13"/>
        <v>0</v>
      </c>
      <c r="AN108" s="22">
        <f t="shared" si="14"/>
        <v>0</v>
      </c>
      <c r="AO108" s="418" t="b">
        <f t="shared" si="15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16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17"/>
        <v>0</v>
      </c>
      <c r="AW108" s="67">
        <f t="shared" si="18"/>
        <v>0</v>
      </c>
      <c r="AX108" s="397">
        <f t="shared" si="19"/>
        <v>0</v>
      </c>
      <c r="AY108" s="32"/>
      <c r="AZ108" s="32"/>
      <c r="BA108" s="423" t="str">
        <f t="shared" si="20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5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6"/>
        <v>-</v>
      </c>
      <c r="M109" s="425"/>
      <c r="N109" s="425"/>
      <c r="O109" s="160" t="str">
        <f t="shared" si="7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8"/>
        <v>OK</v>
      </c>
      <c r="AI109" s="22">
        <f t="shared" si="9"/>
        <v>0</v>
      </c>
      <c r="AJ109" s="22">
        <f t="shared" si="10"/>
        <v>0</v>
      </c>
      <c r="AK109" s="22">
        <f t="shared" si="11"/>
        <v>0</v>
      </c>
      <c r="AL109" s="22">
        <f t="shared" si="12"/>
        <v>0</v>
      </c>
      <c r="AM109" s="22">
        <f t="shared" si="13"/>
        <v>0</v>
      </c>
      <c r="AN109" s="22">
        <f t="shared" si="14"/>
        <v>0</v>
      </c>
      <c r="AO109" s="418" t="b">
        <f t="shared" si="15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16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17"/>
        <v>0</v>
      </c>
      <c r="AW109" s="67">
        <f t="shared" si="18"/>
        <v>0</v>
      </c>
      <c r="AX109" s="397">
        <f t="shared" si="19"/>
        <v>0</v>
      </c>
      <c r="AY109" s="32"/>
      <c r="AZ109" s="32"/>
      <c r="BA109" s="423" t="str">
        <f t="shared" si="20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5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6"/>
        <v>-</v>
      </c>
      <c r="M110" s="425"/>
      <c r="N110" s="425"/>
      <c r="O110" s="160" t="str">
        <f t="shared" si="7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8"/>
        <v>OK</v>
      </c>
      <c r="AI110" s="22">
        <f t="shared" si="9"/>
        <v>0</v>
      </c>
      <c r="AJ110" s="22">
        <f t="shared" si="10"/>
        <v>0</v>
      </c>
      <c r="AK110" s="22">
        <f t="shared" si="11"/>
        <v>0</v>
      </c>
      <c r="AL110" s="22">
        <f t="shared" si="12"/>
        <v>0</v>
      </c>
      <c r="AM110" s="22">
        <f t="shared" si="13"/>
        <v>0</v>
      </c>
      <c r="AN110" s="22">
        <f t="shared" si="14"/>
        <v>0</v>
      </c>
      <c r="AO110" s="418" t="b">
        <f t="shared" si="15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16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17"/>
        <v>0</v>
      </c>
      <c r="AW110" s="67">
        <f t="shared" si="18"/>
        <v>0</v>
      </c>
      <c r="AX110" s="397">
        <f t="shared" si="19"/>
        <v>0</v>
      </c>
      <c r="AY110" s="32"/>
      <c r="AZ110" s="32"/>
      <c r="BA110" s="423" t="str">
        <f t="shared" si="20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5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6"/>
        <v>-</v>
      </c>
      <c r="M111" s="425"/>
      <c r="N111" s="425"/>
      <c r="O111" s="160" t="str">
        <f t="shared" si="7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8"/>
        <v>OK</v>
      </c>
      <c r="AI111" s="22">
        <f t="shared" si="9"/>
        <v>0</v>
      </c>
      <c r="AJ111" s="22">
        <f t="shared" si="10"/>
        <v>0</v>
      </c>
      <c r="AK111" s="22">
        <f t="shared" si="11"/>
        <v>0</v>
      </c>
      <c r="AL111" s="22">
        <f t="shared" si="12"/>
        <v>0</v>
      </c>
      <c r="AM111" s="22">
        <f t="shared" si="13"/>
        <v>0</v>
      </c>
      <c r="AN111" s="22">
        <f t="shared" si="14"/>
        <v>0</v>
      </c>
      <c r="AO111" s="418" t="b">
        <f t="shared" si="15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16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17"/>
        <v>0</v>
      </c>
      <c r="AW111" s="67">
        <f t="shared" si="18"/>
        <v>0</v>
      </c>
      <c r="AX111" s="397">
        <f t="shared" si="19"/>
        <v>0</v>
      </c>
      <c r="AY111" s="32"/>
      <c r="AZ111" s="32"/>
      <c r="BA111" s="423" t="str">
        <f t="shared" si="20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5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6"/>
        <v>-</v>
      </c>
      <c r="M112" s="425"/>
      <c r="N112" s="425"/>
      <c r="O112" s="160" t="str">
        <f t="shared" si="7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8"/>
        <v>OK</v>
      </c>
      <c r="AI112" s="22">
        <f t="shared" si="9"/>
        <v>0</v>
      </c>
      <c r="AJ112" s="22">
        <f t="shared" si="10"/>
        <v>0</v>
      </c>
      <c r="AK112" s="22">
        <f t="shared" si="11"/>
        <v>0</v>
      </c>
      <c r="AL112" s="22">
        <f t="shared" si="12"/>
        <v>0</v>
      </c>
      <c r="AM112" s="22">
        <f t="shared" si="13"/>
        <v>0</v>
      </c>
      <c r="AN112" s="22">
        <f t="shared" si="14"/>
        <v>0</v>
      </c>
      <c r="AO112" s="418" t="b">
        <f t="shared" si="15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16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17"/>
        <v>0</v>
      </c>
      <c r="AW112" s="67">
        <f t="shared" si="18"/>
        <v>0</v>
      </c>
      <c r="AX112" s="397">
        <f t="shared" si="19"/>
        <v>0</v>
      </c>
      <c r="AY112" s="32"/>
      <c r="AZ112" s="32"/>
      <c r="BA112" s="423" t="str">
        <f t="shared" si="20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5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6"/>
        <v>-</v>
      </c>
      <c r="M113" s="425"/>
      <c r="N113" s="425"/>
      <c r="O113" s="160" t="str">
        <f t="shared" si="7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8"/>
        <v>OK</v>
      </c>
      <c r="AI113" s="22">
        <f t="shared" si="9"/>
        <v>0</v>
      </c>
      <c r="AJ113" s="22">
        <f t="shared" si="10"/>
        <v>0</v>
      </c>
      <c r="AK113" s="22">
        <f t="shared" si="11"/>
        <v>0</v>
      </c>
      <c r="AL113" s="22">
        <f t="shared" si="12"/>
        <v>0</v>
      </c>
      <c r="AM113" s="22">
        <f t="shared" si="13"/>
        <v>0</v>
      </c>
      <c r="AN113" s="22">
        <f t="shared" si="14"/>
        <v>0</v>
      </c>
      <c r="AO113" s="418" t="b">
        <f t="shared" si="15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16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17"/>
        <v>0</v>
      </c>
      <c r="AW113" s="67">
        <f t="shared" si="18"/>
        <v>0</v>
      </c>
      <c r="AX113" s="397">
        <f t="shared" si="19"/>
        <v>0</v>
      </c>
      <c r="AY113" s="32"/>
      <c r="AZ113" s="32"/>
      <c r="BA113" s="423" t="str">
        <f t="shared" si="20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5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6"/>
        <v>-</v>
      </c>
      <c r="M114" s="425"/>
      <c r="N114" s="425"/>
      <c r="O114" s="160" t="str">
        <f t="shared" si="7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8"/>
        <v>OK</v>
      </c>
      <c r="AI114" s="22">
        <f t="shared" si="9"/>
        <v>0</v>
      </c>
      <c r="AJ114" s="22">
        <f t="shared" si="10"/>
        <v>0</v>
      </c>
      <c r="AK114" s="22">
        <f t="shared" si="11"/>
        <v>0</v>
      </c>
      <c r="AL114" s="22">
        <f t="shared" si="12"/>
        <v>0</v>
      </c>
      <c r="AM114" s="22">
        <f t="shared" si="13"/>
        <v>0</v>
      </c>
      <c r="AN114" s="22">
        <f t="shared" si="14"/>
        <v>0</v>
      </c>
      <c r="AO114" s="418" t="b">
        <f t="shared" si="15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16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17"/>
        <v>0</v>
      </c>
      <c r="AW114" s="67">
        <f t="shared" si="18"/>
        <v>0</v>
      </c>
      <c r="AX114" s="397">
        <f t="shared" si="19"/>
        <v>0</v>
      </c>
      <c r="AY114" s="32"/>
      <c r="AZ114" s="32"/>
      <c r="BA114" s="423" t="str">
        <f t="shared" si="20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5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6"/>
        <v>-</v>
      </c>
      <c r="M115" s="425"/>
      <c r="N115" s="425"/>
      <c r="O115" s="160" t="str">
        <f t="shared" si="7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8"/>
        <v>OK</v>
      </c>
      <c r="AI115" s="22">
        <f t="shared" si="9"/>
        <v>0</v>
      </c>
      <c r="AJ115" s="22">
        <f t="shared" si="10"/>
        <v>0</v>
      </c>
      <c r="AK115" s="22">
        <f t="shared" si="11"/>
        <v>0</v>
      </c>
      <c r="AL115" s="22">
        <f t="shared" si="12"/>
        <v>0</v>
      </c>
      <c r="AM115" s="22">
        <f t="shared" si="13"/>
        <v>0</v>
      </c>
      <c r="AN115" s="22">
        <f t="shared" si="14"/>
        <v>0</v>
      </c>
      <c r="AO115" s="418" t="b">
        <f t="shared" si="15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16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17"/>
        <v>0</v>
      </c>
      <c r="AW115" s="67">
        <f t="shared" si="18"/>
        <v>0</v>
      </c>
      <c r="AX115" s="397">
        <f t="shared" si="19"/>
        <v>0</v>
      </c>
      <c r="AY115" s="32"/>
      <c r="AZ115" s="32"/>
      <c r="BA115" s="423" t="str">
        <f t="shared" si="20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5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6"/>
        <v>-</v>
      </c>
      <c r="M116" s="425"/>
      <c r="N116" s="425"/>
      <c r="O116" s="160" t="str">
        <f t="shared" si="7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8"/>
        <v>OK</v>
      </c>
      <c r="AI116" s="22">
        <f t="shared" si="9"/>
        <v>0</v>
      </c>
      <c r="AJ116" s="22">
        <f t="shared" si="10"/>
        <v>0</v>
      </c>
      <c r="AK116" s="22">
        <f t="shared" si="11"/>
        <v>0</v>
      </c>
      <c r="AL116" s="22">
        <f t="shared" si="12"/>
        <v>0</v>
      </c>
      <c r="AM116" s="22">
        <f t="shared" si="13"/>
        <v>0</v>
      </c>
      <c r="AN116" s="22">
        <f t="shared" si="14"/>
        <v>0</v>
      </c>
      <c r="AO116" s="418" t="b">
        <f t="shared" si="15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16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17"/>
        <v>0</v>
      </c>
      <c r="AW116" s="67">
        <f t="shared" si="18"/>
        <v>0</v>
      </c>
      <c r="AX116" s="397">
        <f t="shared" si="19"/>
        <v>0</v>
      </c>
      <c r="AY116" s="32"/>
      <c r="AZ116" s="32"/>
      <c r="BA116" s="423" t="str">
        <f t="shared" si="20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5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6"/>
        <v>-</v>
      </c>
      <c r="M117" s="425"/>
      <c r="N117" s="425"/>
      <c r="O117" s="160" t="str">
        <f t="shared" si="7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8"/>
        <v>OK</v>
      </c>
      <c r="AI117" s="22">
        <f t="shared" si="9"/>
        <v>0</v>
      </c>
      <c r="AJ117" s="22">
        <f t="shared" si="10"/>
        <v>0</v>
      </c>
      <c r="AK117" s="22">
        <f t="shared" si="11"/>
        <v>0</v>
      </c>
      <c r="AL117" s="22">
        <f t="shared" si="12"/>
        <v>0</v>
      </c>
      <c r="AM117" s="22">
        <f t="shared" si="13"/>
        <v>0</v>
      </c>
      <c r="AN117" s="22">
        <f t="shared" si="14"/>
        <v>0</v>
      </c>
      <c r="AO117" s="418" t="b">
        <f t="shared" si="15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16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17"/>
        <v>0</v>
      </c>
      <c r="AW117" s="67">
        <f t="shared" si="18"/>
        <v>0</v>
      </c>
      <c r="AX117" s="397">
        <f t="shared" si="19"/>
        <v>0</v>
      </c>
      <c r="AY117" s="32"/>
      <c r="AZ117" s="32"/>
      <c r="BA117" s="423" t="str">
        <f t="shared" si="20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5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6"/>
        <v>-</v>
      </c>
      <c r="M118" s="425"/>
      <c r="N118" s="425"/>
      <c r="O118" s="160" t="str">
        <f t="shared" si="7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8"/>
        <v>OK</v>
      </c>
      <c r="AI118" s="22">
        <f t="shared" si="9"/>
        <v>0</v>
      </c>
      <c r="AJ118" s="22">
        <f t="shared" si="10"/>
        <v>0</v>
      </c>
      <c r="AK118" s="22">
        <f t="shared" si="11"/>
        <v>0</v>
      </c>
      <c r="AL118" s="22">
        <f t="shared" si="12"/>
        <v>0</v>
      </c>
      <c r="AM118" s="22">
        <f t="shared" si="13"/>
        <v>0</v>
      </c>
      <c r="AN118" s="22">
        <f t="shared" si="14"/>
        <v>0</v>
      </c>
      <c r="AO118" s="418" t="b">
        <f t="shared" si="15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16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17"/>
        <v>0</v>
      </c>
      <c r="AW118" s="67">
        <f t="shared" si="18"/>
        <v>0</v>
      </c>
      <c r="AX118" s="397">
        <f t="shared" si="19"/>
        <v>0</v>
      </c>
      <c r="AY118" s="32"/>
      <c r="AZ118" s="32"/>
      <c r="BA118" s="423" t="str">
        <f t="shared" si="20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5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6"/>
        <v>-</v>
      </c>
      <c r="M119" s="425"/>
      <c r="N119" s="425"/>
      <c r="O119" s="160" t="str">
        <f t="shared" si="7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8"/>
        <v>OK</v>
      </c>
      <c r="AI119" s="22">
        <f t="shared" si="9"/>
        <v>0</v>
      </c>
      <c r="AJ119" s="22">
        <f t="shared" si="10"/>
        <v>0</v>
      </c>
      <c r="AK119" s="22">
        <f t="shared" si="11"/>
        <v>0</v>
      </c>
      <c r="AL119" s="22">
        <f t="shared" si="12"/>
        <v>0</v>
      </c>
      <c r="AM119" s="22">
        <f t="shared" si="13"/>
        <v>0</v>
      </c>
      <c r="AN119" s="22">
        <f t="shared" si="14"/>
        <v>0</v>
      </c>
      <c r="AO119" s="418" t="b">
        <f t="shared" si="15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16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17"/>
        <v>0</v>
      </c>
      <c r="AW119" s="67">
        <f t="shared" si="18"/>
        <v>0</v>
      </c>
      <c r="AX119" s="397">
        <f t="shared" si="19"/>
        <v>0</v>
      </c>
      <c r="AY119" s="32"/>
      <c r="AZ119" s="32"/>
      <c r="BA119" s="423" t="str">
        <f t="shared" si="20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5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6"/>
        <v>-</v>
      </c>
      <c r="M120" s="425"/>
      <c r="N120" s="425"/>
      <c r="O120" s="160" t="str">
        <f t="shared" si="7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8"/>
        <v>OK</v>
      </c>
      <c r="AI120" s="22">
        <f t="shared" si="9"/>
        <v>0</v>
      </c>
      <c r="AJ120" s="22">
        <f t="shared" si="10"/>
        <v>0</v>
      </c>
      <c r="AK120" s="22">
        <f t="shared" si="11"/>
        <v>0</v>
      </c>
      <c r="AL120" s="22">
        <f t="shared" si="12"/>
        <v>0</v>
      </c>
      <c r="AM120" s="22">
        <f t="shared" si="13"/>
        <v>0</v>
      </c>
      <c r="AN120" s="22">
        <f t="shared" si="14"/>
        <v>0</v>
      </c>
      <c r="AO120" s="418" t="b">
        <f t="shared" si="15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16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17"/>
        <v>0</v>
      </c>
      <c r="AW120" s="67">
        <f t="shared" si="18"/>
        <v>0</v>
      </c>
      <c r="AX120" s="397">
        <f t="shared" si="19"/>
        <v>0</v>
      </c>
      <c r="AY120" s="32"/>
      <c r="AZ120" s="32"/>
      <c r="BA120" s="423" t="str">
        <f t="shared" si="20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5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6"/>
        <v>-</v>
      </c>
      <c r="M121" s="425"/>
      <c r="N121" s="425"/>
      <c r="O121" s="160" t="str">
        <f t="shared" si="7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8"/>
        <v>OK</v>
      </c>
      <c r="AI121" s="22">
        <f t="shared" si="9"/>
        <v>0</v>
      </c>
      <c r="AJ121" s="22">
        <f t="shared" si="10"/>
        <v>0</v>
      </c>
      <c r="AK121" s="22">
        <f t="shared" si="11"/>
        <v>0</v>
      </c>
      <c r="AL121" s="22">
        <f t="shared" si="12"/>
        <v>0</v>
      </c>
      <c r="AM121" s="22">
        <f t="shared" si="13"/>
        <v>0</v>
      </c>
      <c r="AN121" s="22">
        <f t="shared" si="14"/>
        <v>0</v>
      </c>
      <c r="AO121" s="418" t="b">
        <f t="shared" si="15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16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17"/>
        <v>0</v>
      </c>
      <c r="AW121" s="67">
        <f t="shared" si="18"/>
        <v>0</v>
      </c>
      <c r="AX121" s="397">
        <f t="shared" si="19"/>
        <v>0</v>
      </c>
      <c r="AY121" s="32"/>
      <c r="AZ121" s="32"/>
      <c r="BA121" s="423" t="str">
        <f t="shared" si="20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5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6"/>
        <v>-</v>
      </c>
      <c r="M122" s="425"/>
      <c r="N122" s="425"/>
      <c r="O122" s="160" t="str">
        <f t="shared" si="7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8"/>
        <v>OK</v>
      </c>
      <c r="AI122" s="22">
        <f t="shared" si="9"/>
        <v>0</v>
      </c>
      <c r="AJ122" s="22">
        <f t="shared" si="10"/>
        <v>0</v>
      </c>
      <c r="AK122" s="22">
        <f t="shared" si="11"/>
        <v>0</v>
      </c>
      <c r="AL122" s="22">
        <f t="shared" si="12"/>
        <v>0</v>
      </c>
      <c r="AM122" s="22">
        <f t="shared" si="13"/>
        <v>0</v>
      </c>
      <c r="AN122" s="22">
        <f t="shared" si="14"/>
        <v>0</v>
      </c>
      <c r="AO122" s="418" t="b">
        <f t="shared" si="15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16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17"/>
        <v>0</v>
      </c>
      <c r="AW122" s="67">
        <f t="shared" si="18"/>
        <v>0</v>
      </c>
      <c r="AX122" s="397">
        <f t="shared" si="19"/>
        <v>0</v>
      </c>
      <c r="AY122" s="32"/>
      <c r="AZ122" s="32"/>
      <c r="BA122" s="423" t="str">
        <f t="shared" si="20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5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6"/>
        <v>-</v>
      </c>
      <c r="M123" s="425"/>
      <c r="N123" s="425"/>
      <c r="O123" s="160" t="str">
        <f t="shared" si="7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8"/>
        <v>OK</v>
      </c>
      <c r="AI123" s="22">
        <f t="shared" si="9"/>
        <v>0</v>
      </c>
      <c r="AJ123" s="22">
        <f t="shared" si="10"/>
        <v>0</v>
      </c>
      <c r="AK123" s="22">
        <f t="shared" si="11"/>
        <v>0</v>
      </c>
      <c r="AL123" s="22">
        <f t="shared" si="12"/>
        <v>0</v>
      </c>
      <c r="AM123" s="22">
        <f t="shared" si="13"/>
        <v>0</v>
      </c>
      <c r="AN123" s="22">
        <f t="shared" si="14"/>
        <v>0</v>
      </c>
      <c r="AO123" s="418" t="b">
        <f t="shared" si="15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16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17"/>
        <v>0</v>
      </c>
      <c r="AW123" s="67">
        <f t="shared" si="18"/>
        <v>0</v>
      </c>
      <c r="AX123" s="397">
        <f t="shared" si="19"/>
        <v>0</v>
      </c>
      <c r="AY123" s="32"/>
      <c r="AZ123" s="32"/>
      <c r="BA123" s="423" t="str">
        <f t="shared" si="20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5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6"/>
        <v>-</v>
      </c>
      <c r="M124" s="425"/>
      <c r="N124" s="425"/>
      <c r="O124" s="160" t="str">
        <f t="shared" si="7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8"/>
        <v>OK</v>
      </c>
      <c r="AI124" s="22">
        <f t="shared" si="9"/>
        <v>0</v>
      </c>
      <c r="AJ124" s="22">
        <f t="shared" si="10"/>
        <v>0</v>
      </c>
      <c r="AK124" s="22">
        <f t="shared" si="11"/>
        <v>0</v>
      </c>
      <c r="AL124" s="22">
        <f t="shared" si="12"/>
        <v>0</v>
      </c>
      <c r="AM124" s="22">
        <f t="shared" si="13"/>
        <v>0</v>
      </c>
      <c r="AN124" s="22">
        <f t="shared" si="14"/>
        <v>0</v>
      </c>
      <c r="AO124" s="418" t="b">
        <f t="shared" si="15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16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17"/>
        <v>0</v>
      </c>
      <c r="AW124" s="67">
        <f t="shared" si="18"/>
        <v>0</v>
      </c>
      <c r="AX124" s="397">
        <f t="shared" si="19"/>
        <v>0</v>
      </c>
      <c r="AY124" s="32"/>
      <c r="AZ124" s="32"/>
      <c r="BA124" s="423" t="str">
        <f t="shared" si="20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5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6"/>
        <v>-</v>
      </c>
      <c r="M125" s="425"/>
      <c r="N125" s="425"/>
      <c r="O125" s="160" t="str">
        <f t="shared" si="7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8"/>
        <v>OK</v>
      </c>
      <c r="AI125" s="22">
        <f t="shared" si="9"/>
        <v>0</v>
      </c>
      <c r="AJ125" s="22">
        <f t="shared" si="10"/>
        <v>0</v>
      </c>
      <c r="AK125" s="22">
        <f t="shared" si="11"/>
        <v>0</v>
      </c>
      <c r="AL125" s="22">
        <f t="shared" si="12"/>
        <v>0</v>
      </c>
      <c r="AM125" s="22">
        <f t="shared" si="13"/>
        <v>0</v>
      </c>
      <c r="AN125" s="22">
        <f t="shared" si="14"/>
        <v>0</v>
      </c>
      <c r="AO125" s="418" t="b">
        <f t="shared" si="15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16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17"/>
        <v>0</v>
      </c>
      <c r="AW125" s="67">
        <f t="shared" si="18"/>
        <v>0</v>
      </c>
      <c r="AX125" s="397">
        <f t="shared" si="19"/>
        <v>0</v>
      </c>
      <c r="AY125" s="32"/>
      <c r="AZ125" s="32"/>
      <c r="BA125" s="423" t="str">
        <f t="shared" si="20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5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6"/>
        <v>-</v>
      </c>
      <c r="M126" s="425"/>
      <c r="N126" s="425"/>
      <c r="O126" s="160" t="str">
        <f t="shared" si="7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8"/>
        <v>OK</v>
      </c>
      <c r="AI126" s="22">
        <f t="shared" si="9"/>
        <v>0</v>
      </c>
      <c r="AJ126" s="22">
        <f t="shared" si="10"/>
        <v>0</v>
      </c>
      <c r="AK126" s="22">
        <f t="shared" si="11"/>
        <v>0</v>
      </c>
      <c r="AL126" s="22">
        <f t="shared" si="12"/>
        <v>0</v>
      </c>
      <c r="AM126" s="22">
        <f t="shared" si="13"/>
        <v>0</v>
      </c>
      <c r="AN126" s="22">
        <f t="shared" si="14"/>
        <v>0</v>
      </c>
      <c r="AO126" s="418" t="b">
        <f t="shared" si="15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16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17"/>
        <v>0</v>
      </c>
      <c r="AW126" s="67">
        <f t="shared" si="18"/>
        <v>0</v>
      </c>
      <c r="AX126" s="397">
        <f t="shared" si="19"/>
        <v>0</v>
      </c>
      <c r="AY126" s="32"/>
      <c r="AZ126" s="32"/>
      <c r="BA126" s="423" t="str">
        <f t="shared" si="20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5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6"/>
        <v>-</v>
      </c>
      <c r="M127" s="425"/>
      <c r="N127" s="425"/>
      <c r="O127" s="160" t="str">
        <f t="shared" si="7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8"/>
        <v>OK</v>
      </c>
      <c r="AI127" s="22">
        <f t="shared" si="9"/>
        <v>0</v>
      </c>
      <c r="AJ127" s="22">
        <f t="shared" si="10"/>
        <v>0</v>
      </c>
      <c r="AK127" s="22">
        <f t="shared" si="11"/>
        <v>0</v>
      </c>
      <c r="AL127" s="22">
        <f t="shared" si="12"/>
        <v>0</v>
      </c>
      <c r="AM127" s="22">
        <f t="shared" si="13"/>
        <v>0</v>
      </c>
      <c r="AN127" s="22">
        <f t="shared" si="14"/>
        <v>0</v>
      </c>
      <c r="AO127" s="418" t="b">
        <f t="shared" si="15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16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17"/>
        <v>0</v>
      </c>
      <c r="AW127" s="67">
        <f t="shared" si="18"/>
        <v>0</v>
      </c>
      <c r="AX127" s="397">
        <f t="shared" si="19"/>
        <v>0</v>
      </c>
      <c r="AY127" s="32"/>
      <c r="AZ127" s="32"/>
      <c r="BA127" s="423" t="str">
        <f t="shared" si="20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5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6"/>
        <v>-</v>
      </c>
      <c r="M128" s="425"/>
      <c r="N128" s="425"/>
      <c r="O128" s="160" t="str">
        <f t="shared" si="7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8"/>
        <v>OK</v>
      </c>
      <c r="AI128" s="22">
        <f t="shared" si="9"/>
        <v>0</v>
      </c>
      <c r="AJ128" s="22">
        <f t="shared" si="10"/>
        <v>0</v>
      </c>
      <c r="AK128" s="22">
        <f t="shared" si="11"/>
        <v>0</v>
      </c>
      <c r="AL128" s="22">
        <f t="shared" si="12"/>
        <v>0</v>
      </c>
      <c r="AM128" s="22">
        <f t="shared" si="13"/>
        <v>0</v>
      </c>
      <c r="AN128" s="22">
        <f t="shared" si="14"/>
        <v>0</v>
      </c>
      <c r="AO128" s="418" t="b">
        <f t="shared" si="15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16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17"/>
        <v>0</v>
      </c>
      <c r="AW128" s="67">
        <f t="shared" si="18"/>
        <v>0</v>
      </c>
      <c r="AX128" s="397">
        <f t="shared" si="19"/>
        <v>0</v>
      </c>
      <c r="AY128" s="32"/>
      <c r="AZ128" s="32"/>
      <c r="BA128" s="423" t="str">
        <f t="shared" si="20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5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6"/>
        <v>-</v>
      </c>
      <c r="M129" s="425"/>
      <c r="N129" s="425"/>
      <c r="O129" s="160" t="str">
        <f t="shared" si="7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8"/>
        <v>OK</v>
      </c>
      <c r="AI129" s="22">
        <f t="shared" si="9"/>
        <v>0</v>
      </c>
      <c r="AJ129" s="22">
        <f t="shared" si="10"/>
        <v>0</v>
      </c>
      <c r="AK129" s="22">
        <f t="shared" si="11"/>
        <v>0</v>
      </c>
      <c r="AL129" s="22">
        <f t="shared" si="12"/>
        <v>0</v>
      </c>
      <c r="AM129" s="22">
        <f t="shared" si="13"/>
        <v>0</v>
      </c>
      <c r="AN129" s="22">
        <f t="shared" si="14"/>
        <v>0</v>
      </c>
      <c r="AO129" s="418" t="b">
        <f t="shared" si="15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16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17"/>
        <v>0</v>
      </c>
      <c r="AW129" s="67">
        <f t="shared" si="18"/>
        <v>0</v>
      </c>
      <c r="AX129" s="397">
        <f t="shared" si="19"/>
        <v>0</v>
      </c>
      <c r="AY129" s="32"/>
      <c r="AZ129" s="32"/>
      <c r="BA129" s="423" t="str">
        <f t="shared" si="20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5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6"/>
        <v>-</v>
      </c>
      <c r="M130" s="425"/>
      <c r="N130" s="425"/>
      <c r="O130" s="160" t="str">
        <f t="shared" si="7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8"/>
        <v>OK</v>
      </c>
      <c r="AI130" s="22">
        <f t="shared" si="9"/>
        <v>0</v>
      </c>
      <c r="AJ130" s="22">
        <f t="shared" si="10"/>
        <v>0</v>
      </c>
      <c r="AK130" s="22">
        <f t="shared" si="11"/>
        <v>0</v>
      </c>
      <c r="AL130" s="22">
        <f t="shared" si="12"/>
        <v>0</v>
      </c>
      <c r="AM130" s="22">
        <f t="shared" si="13"/>
        <v>0</v>
      </c>
      <c r="AN130" s="22">
        <f t="shared" si="14"/>
        <v>0</v>
      </c>
      <c r="AO130" s="418" t="b">
        <f t="shared" si="15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16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17"/>
        <v>0</v>
      </c>
      <c r="AW130" s="67">
        <f t="shared" si="18"/>
        <v>0</v>
      </c>
      <c r="AX130" s="397">
        <f t="shared" si="19"/>
        <v>0</v>
      </c>
      <c r="AY130" s="32"/>
      <c r="AZ130" s="32"/>
      <c r="BA130" s="423" t="str">
        <f t="shared" si="20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5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6"/>
        <v>-</v>
      </c>
      <c r="M131" s="425"/>
      <c r="N131" s="425"/>
      <c r="O131" s="160" t="str">
        <f t="shared" si="7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8"/>
        <v>OK</v>
      </c>
      <c r="AI131" s="22">
        <f t="shared" si="9"/>
        <v>0</v>
      </c>
      <c r="AJ131" s="22">
        <f t="shared" si="10"/>
        <v>0</v>
      </c>
      <c r="AK131" s="22">
        <f t="shared" si="11"/>
        <v>0</v>
      </c>
      <c r="AL131" s="22">
        <f t="shared" si="12"/>
        <v>0</v>
      </c>
      <c r="AM131" s="22">
        <f t="shared" si="13"/>
        <v>0</v>
      </c>
      <c r="AN131" s="22">
        <f t="shared" si="14"/>
        <v>0</v>
      </c>
      <c r="AO131" s="418" t="b">
        <f t="shared" si="15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16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17"/>
        <v>0</v>
      </c>
      <c r="AW131" s="67">
        <f t="shared" si="18"/>
        <v>0</v>
      </c>
      <c r="AX131" s="397">
        <f t="shared" si="19"/>
        <v>0</v>
      </c>
      <c r="AY131" s="32"/>
      <c r="AZ131" s="32"/>
      <c r="BA131" s="423" t="str">
        <f t="shared" si="20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5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6"/>
        <v>-</v>
      </c>
      <c r="M132" s="425"/>
      <c r="N132" s="425"/>
      <c r="O132" s="160" t="str">
        <f t="shared" si="7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8"/>
        <v>OK</v>
      </c>
      <c r="AI132" s="22">
        <f t="shared" si="9"/>
        <v>0</v>
      </c>
      <c r="AJ132" s="22">
        <f t="shared" si="10"/>
        <v>0</v>
      </c>
      <c r="AK132" s="22">
        <f t="shared" si="11"/>
        <v>0</v>
      </c>
      <c r="AL132" s="22">
        <f t="shared" si="12"/>
        <v>0</v>
      </c>
      <c r="AM132" s="22">
        <f t="shared" si="13"/>
        <v>0</v>
      </c>
      <c r="AN132" s="22">
        <f t="shared" si="14"/>
        <v>0</v>
      </c>
      <c r="AO132" s="418" t="b">
        <f t="shared" si="15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16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17"/>
        <v>0</v>
      </c>
      <c r="AW132" s="67">
        <f t="shared" si="18"/>
        <v>0</v>
      </c>
      <c r="AX132" s="397">
        <f t="shared" si="19"/>
        <v>0</v>
      </c>
      <c r="AY132" s="32"/>
      <c r="AZ132" s="32"/>
      <c r="BA132" s="423" t="str">
        <f t="shared" si="20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5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6"/>
        <v>-</v>
      </c>
      <c r="M133" s="425"/>
      <c r="N133" s="425"/>
      <c r="O133" s="160" t="str">
        <f t="shared" si="7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8"/>
        <v>OK</v>
      </c>
      <c r="AI133" s="22">
        <f t="shared" si="9"/>
        <v>0</v>
      </c>
      <c r="AJ133" s="22">
        <f t="shared" si="10"/>
        <v>0</v>
      </c>
      <c r="AK133" s="22">
        <f t="shared" si="11"/>
        <v>0</v>
      </c>
      <c r="AL133" s="22">
        <f t="shared" si="12"/>
        <v>0</v>
      </c>
      <c r="AM133" s="22">
        <f t="shared" si="13"/>
        <v>0</v>
      </c>
      <c r="AN133" s="22">
        <f t="shared" si="14"/>
        <v>0</v>
      </c>
      <c r="AO133" s="418" t="b">
        <f t="shared" si="15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16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17"/>
        <v>0</v>
      </c>
      <c r="AW133" s="67">
        <f t="shared" si="18"/>
        <v>0</v>
      </c>
      <c r="AX133" s="397">
        <f t="shared" si="19"/>
        <v>0</v>
      </c>
      <c r="AY133" s="32"/>
      <c r="AZ133" s="32"/>
      <c r="BA133" s="423" t="str">
        <f t="shared" si="20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5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6"/>
        <v>-</v>
      </c>
      <c r="M134" s="425"/>
      <c r="N134" s="425"/>
      <c r="O134" s="160" t="str">
        <f t="shared" si="7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8"/>
        <v>OK</v>
      </c>
      <c r="AI134" s="22">
        <f t="shared" si="9"/>
        <v>0</v>
      </c>
      <c r="AJ134" s="22">
        <f t="shared" si="10"/>
        <v>0</v>
      </c>
      <c r="AK134" s="22">
        <f t="shared" si="11"/>
        <v>0</v>
      </c>
      <c r="AL134" s="22">
        <f t="shared" si="12"/>
        <v>0</v>
      </c>
      <c r="AM134" s="22">
        <f t="shared" si="13"/>
        <v>0</v>
      </c>
      <c r="AN134" s="22">
        <f t="shared" si="14"/>
        <v>0</v>
      </c>
      <c r="AO134" s="418" t="b">
        <f t="shared" si="15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16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17"/>
        <v>0</v>
      </c>
      <c r="AW134" s="67">
        <f t="shared" si="18"/>
        <v>0</v>
      </c>
      <c r="AX134" s="397">
        <f t="shared" si="19"/>
        <v>0</v>
      </c>
      <c r="AY134" s="32"/>
      <c r="AZ134" s="32"/>
      <c r="BA134" s="423" t="str">
        <f t="shared" si="20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5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6"/>
        <v>-</v>
      </c>
      <c r="M135" s="425"/>
      <c r="N135" s="425"/>
      <c r="O135" s="160" t="str">
        <f t="shared" si="7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8"/>
        <v>OK</v>
      </c>
      <c r="AI135" s="22">
        <f t="shared" si="9"/>
        <v>0</v>
      </c>
      <c r="AJ135" s="22">
        <f t="shared" si="10"/>
        <v>0</v>
      </c>
      <c r="AK135" s="22">
        <f t="shared" si="11"/>
        <v>0</v>
      </c>
      <c r="AL135" s="22">
        <f t="shared" si="12"/>
        <v>0</v>
      </c>
      <c r="AM135" s="22">
        <f t="shared" si="13"/>
        <v>0</v>
      </c>
      <c r="AN135" s="22">
        <f t="shared" si="14"/>
        <v>0</v>
      </c>
      <c r="AO135" s="418" t="b">
        <f t="shared" si="15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16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17"/>
        <v>0</v>
      </c>
      <c r="AW135" s="67">
        <f t="shared" si="18"/>
        <v>0</v>
      </c>
      <c r="AX135" s="397">
        <f t="shared" si="19"/>
        <v>0</v>
      </c>
      <c r="AY135" s="32"/>
      <c r="AZ135" s="32"/>
      <c r="BA135" s="423" t="str">
        <f t="shared" si="20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5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6"/>
        <v>-</v>
      </c>
      <c r="M136" s="425"/>
      <c r="N136" s="425"/>
      <c r="O136" s="160" t="str">
        <f t="shared" si="7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8"/>
        <v>OK</v>
      </c>
      <c r="AI136" s="22">
        <f t="shared" si="9"/>
        <v>0</v>
      </c>
      <c r="AJ136" s="22">
        <f t="shared" si="10"/>
        <v>0</v>
      </c>
      <c r="AK136" s="22">
        <f t="shared" si="11"/>
        <v>0</v>
      </c>
      <c r="AL136" s="22">
        <f t="shared" si="12"/>
        <v>0</v>
      </c>
      <c r="AM136" s="22">
        <f t="shared" si="13"/>
        <v>0</v>
      </c>
      <c r="AN136" s="22">
        <f t="shared" si="14"/>
        <v>0</v>
      </c>
      <c r="AO136" s="418" t="b">
        <f t="shared" si="15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16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17"/>
        <v>0</v>
      </c>
      <c r="AW136" s="67">
        <f t="shared" si="18"/>
        <v>0</v>
      </c>
      <c r="AX136" s="397">
        <f t="shared" si="19"/>
        <v>0</v>
      </c>
      <c r="AY136" s="32"/>
      <c r="AZ136" s="32"/>
      <c r="BA136" s="423" t="str">
        <f t="shared" si="20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5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6"/>
        <v>-</v>
      </c>
      <c r="M137" s="425"/>
      <c r="N137" s="425"/>
      <c r="O137" s="160" t="str">
        <f t="shared" si="7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8"/>
        <v>OK</v>
      </c>
      <c r="AI137" s="22">
        <f t="shared" si="9"/>
        <v>0</v>
      </c>
      <c r="AJ137" s="22">
        <f t="shared" si="10"/>
        <v>0</v>
      </c>
      <c r="AK137" s="22">
        <f t="shared" si="11"/>
        <v>0</v>
      </c>
      <c r="AL137" s="22">
        <f t="shared" si="12"/>
        <v>0</v>
      </c>
      <c r="AM137" s="22">
        <f t="shared" si="13"/>
        <v>0</v>
      </c>
      <c r="AN137" s="22">
        <f t="shared" si="14"/>
        <v>0</v>
      </c>
      <c r="AO137" s="418" t="b">
        <f t="shared" si="15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16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17"/>
        <v>0</v>
      </c>
      <c r="AW137" s="67">
        <f t="shared" si="18"/>
        <v>0</v>
      </c>
      <c r="AX137" s="397">
        <f t="shared" si="19"/>
        <v>0</v>
      </c>
      <c r="AY137" s="32"/>
      <c r="AZ137" s="32"/>
      <c r="BA137" s="423" t="str">
        <f t="shared" si="20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5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6"/>
        <v>-</v>
      </c>
      <c r="M138" s="425"/>
      <c r="N138" s="425"/>
      <c r="O138" s="160" t="str">
        <f t="shared" si="7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8"/>
        <v>OK</v>
      </c>
      <c r="AI138" s="22">
        <f t="shared" si="9"/>
        <v>0</v>
      </c>
      <c r="AJ138" s="22">
        <f t="shared" si="10"/>
        <v>0</v>
      </c>
      <c r="AK138" s="22">
        <f t="shared" si="11"/>
        <v>0</v>
      </c>
      <c r="AL138" s="22">
        <f t="shared" si="12"/>
        <v>0</v>
      </c>
      <c r="AM138" s="22">
        <f t="shared" si="13"/>
        <v>0</v>
      </c>
      <c r="AN138" s="22">
        <f t="shared" si="14"/>
        <v>0</v>
      </c>
      <c r="AO138" s="418" t="b">
        <f t="shared" si="15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16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17"/>
        <v>0</v>
      </c>
      <c r="AW138" s="67">
        <f t="shared" si="18"/>
        <v>0</v>
      </c>
      <c r="AX138" s="397">
        <f t="shared" si="19"/>
        <v>0</v>
      </c>
      <c r="AY138" s="32"/>
      <c r="AZ138" s="32"/>
      <c r="BA138" s="423" t="str">
        <f t="shared" si="20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5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6"/>
        <v>-</v>
      </c>
      <c r="M139" s="425"/>
      <c r="N139" s="425"/>
      <c r="O139" s="160" t="str">
        <f t="shared" si="7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8"/>
        <v>OK</v>
      </c>
      <c r="AI139" s="22">
        <f t="shared" si="9"/>
        <v>0</v>
      </c>
      <c r="AJ139" s="22">
        <f t="shared" si="10"/>
        <v>0</v>
      </c>
      <c r="AK139" s="22">
        <f t="shared" si="11"/>
        <v>0</v>
      </c>
      <c r="AL139" s="22">
        <f t="shared" si="12"/>
        <v>0</v>
      </c>
      <c r="AM139" s="22">
        <f t="shared" si="13"/>
        <v>0</v>
      </c>
      <c r="AN139" s="22">
        <f t="shared" si="14"/>
        <v>0</v>
      </c>
      <c r="AO139" s="418" t="b">
        <f t="shared" si="15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16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17"/>
        <v>0</v>
      </c>
      <c r="AW139" s="67">
        <f t="shared" si="18"/>
        <v>0</v>
      </c>
      <c r="AX139" s="397">
        <f t="shared" si="19"/>
        <v>0</v>
      </c>
      <c r="AY139" s="32"/>
      <c r="AZ139" s="32"/>
      <c r="BA139" s="423" t="str">
        <f t="shared" si="20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5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6"/>
        <v>-</v>
      </c>
      <c r="M140" s="425"/>
      <c r="N140" s="425"/>
      <c r="O140" s="160" t="str">
        <f t="shared" si="7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8"/>
        <v>OK</v>
      </c>
      <c r="AI140" s="22">
        <f t="shared" si="9"/>
        <v>0</v>
      </c>
      <c r="AJ140" s="22">
        <f t="shared" si="10"/>
        <v>0</v>
      </c>
      <c r="AK140" s="22">
        <f t="shared" si="11"/>
        <v>0</v>
      </c>
      <c r="AL140" s="22">
        <f t="shared" si="12"/>
        <v>0</v>
      </c>
      <c r="AM140" s="22">
        <f t="shared" si="13"/>
        <v>0</v>
      </c>
      <c r="AN140" s="22">
        <f t="shared" si="14"/>
        <v>0</v>
      </c>
      <c r="AO140" s="418" t="b">
        <f t="shared" si="15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16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17"/>
        <v>0</v>
      </c>
      <c r="AW140" s="67">
        <f t="shared" si="18"/>
        <v>0</v>
      </c>
      <c r="AX140" s="397">
        <f t="shared" si="19"/>
        <v>0</v>
      </c>
      <c r="AY140" s="32"/>
      <c r="AZ140" s="32"/>
      <c r="BA140" s="423" t="str">
        <f t="shared" si="20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5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6"/>
        <v>-</v>
      </c>
      <c r="M141" s="425"/>
      <c r="N141" s="425"/>
      <c r="O141" s="160" t="str">
        <f t="shared" si="7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8"/>
        <v>OK</v>
      </c>
      <c r="AI141" s="22">
        <f t="shared" si="9"/>
        <v>0</v>
      </c>
      <c r="AJ141" s="22">
        <f t="shared" si="10"/>
        <v>0</v>
      </c>
      <c r="AK141" s="22">
        <f t="shared" si="11"/>
        <v>0</v>
      </c>
      <c r="AL141" s="22">
        <f t="shared" si="12"/>
        <v>0</v>
      </c>
      <c r="AM141" s="22">
        <f t="shared" si="13"/>
        <v>0</v>
      </c>
      <c r="AN141" s="22">
        <f t="shared" si="14"/>
        <v>0</v>
      </c>
      <c r="AO141" s="418" t="b">
        <f t="shared" si="15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16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17"/>
        <v>0</v>
      </c>
      <c r="AW141" s="67">
        <f t="shared" si="18"/>
        <v>0</v>
      </c>
      <c r="AX141" s="397">
        <f t="shared" si="19"/>
        <v>0</v>
      </c>
      <c r="AY141" s="32"/>
      <c r="AZ141" s="32"/>
      <c r="BA141" s="423" t="str">
        <f t="shared" si="20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5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6"/>
        <v>-</v>
      </c>
      <c r="M142" s="425"/>
      <c r="N142" s="425"/>
      <c r="O142" s="160" t="str">
        <f t="shared" si="7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8"/>
        <v>OK</v>
      </c>
      <c r="AI142" s="22">
        <f t="shared" si="9"/>
        <v>0</v>
      </c>
      <c r="AJ142" s="22">
        <f t="shared" si="10"/>
        <v>0</v>
      </c>
      <c r="AK142" s="22">
        <f t="shared" si="11"/>
        <v>0</v>
      </c>
      <c r="AL142" s="22">
        <f t="shared" si="12"/>
        <v>0</v>
      </c>
      <c r="AM142" s="22">
        <f t="shared" si="13"/>
        <v>0</v>
      </c>
      <c r="AN142" s="22">
        <f t="shared" si="14"/>
        <v>0</v>
      </c>
      <c r="AO142" s="418" t="b">
        <f t="shared" si="15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16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17"/>
        <v>0</v>
      </c>
      <c r="AW142" s="67">
        <f t="shared" si="18"/>
        <v>0</v>
      </c>
      <c r="AX142" s="397">
        <f t="shared" si="19"/>
        <v>0</v>
      </c>
      <c r="AY142" s="32"/>
      <c r="AZ142" s="32"/>
      <c r="BA142" s="423" t="str">
        <f t="shared" si="20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5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6"/>
        <v>-</v>
      </c>
      <c r="M143" s="425"/>
      <c r="N143" s="425"/>
      <c r="O143" s="160" t="str">
        <f t="shared" si="7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8"/>
        <v>OK</v>
      </c>
      <c r="AI143" s="22">
        <f t="shared" si="9"/>
        <v>0</v>
      </c>
      <c r="AJ143" s="22">
        <f t="shared" si="10"/>
        <v>0</v>
      </c>
      <c r="AK143" s="22">
        <f t="shared" si="11"/>
        <v>0</v>
      </c>
      <c r="AL143" s="22">
        <f t="shared" si="12"/>
        <v>0</v>
      </c>
      <c r="AM143" s="22">
        <f t="shared" si="13"/>
        <v>0</v>
      </c>
      <c r="AN143" s="22">
        <f t="shared" si="14"/>
        <v>0</v>
      </c>
      <c r="AO143" s="418" t="b">
        <f t="shared" si="15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16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17"/>
        <v>0</v>
      </c>
      <c r="AW143" s="67">
        <f t="shared" si="18"/>
        <v>0</v>
      </c>
      <c r="AX143" s="397">
        <f t="shared" si="19"/>
        <v>0</v>
      </c>
      <c r="AY143" s="32"/>
      <c r="AZ143" s="32"/>
      <c r="BA143" s="423" t="str">
        <f t="shared" si="20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5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6"/>
        <v>-</v>
      </c>
      <c r="M144" s="425"/>
      <c r="N144" s="425"/>
      <c r="O144" s="160" t="str">
        <f t="shared" si="7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8"/>
        <v>OK</v>
      </c>
      <c r="AI144" s="22">
        <f t="shared" si="9"/>
        <v>0</v>
      </c>
      <c r="AJ144" s="22">
        <f t="shared" si="10"/>
        <v>0</v>
      </c>
      <c r="AK144" s="22">
        <f t="shared" si="11"/>
        <v>0</v>
      </c>
      <c r="AL144" s="22">
        <f t="shared" si="12"/>
        <v>0</v>
      </c>
      <c r="AM144" s="22">
        <f t="shared" si="13"/>
        <v>0</v>
      </c>
      <c r="AN144" s="22">
        <f t="shared" si="14"/>
        <v>0</v>
      </c>
      <c r="AO144" s="418" t="b">
        <f t="shared" si="15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16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17"/>
        <v>0</v>
      </c>
      <c r="AW144" s="67">
        <f t="shared" si="18"/>
        <v>0</v>
      </c>
      <c r="AX144" s="397">
        <f t="shared" si="19"/>
        <v>0</v>
      </c>
      <c r="AY144" s="32"/>
      <c r="AZ144" s="32"/>
      <c r="BA144" s="423" t="str">
        <f t="shared" si="20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5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6"/>
        <v>-</v>
      </c>
      <c r="M145" s="425"/>
      <c r="N145" s="425"/>
      <c r="O145" s="160" t="str">
        <f t="shared" si="7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8"/>
        <v>OK</v>
      </c>
      <c r="AI145" s="22">
        <f t="shared" si="9"/>
        <v>0</v>
      </c>
      <c r="AJ145" s="22">
        <f t="shared" si="10"/>
        <v>0</v>
      </c>
      <c r="AK145" s="22">
        <f t="shared" si="11"/>
        <v>0</v>
      </c>
      <c r="AL145" s="22">
        <f t="shared" si="12"/>
        <v>0</v>
      </c>
      <c r="AM145" s="22">
        <f t="shared" si="13"/>
        <v>0</v>
      </c>
      <c r="AN145" s="22">
        <f t="shared" si="14"/>
        <v>0</v>
      </c>
      <c r="AO145" s="418" t="b">
        <f t="shared" si="15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16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17"/>
        <v>0</v>
      </c>
      <c r="AW145" s="67">
        <f t="shared" si="18"/>
        <v>0</v>
      </c>
      <c r="AX145" s="397">
        <f t="shared" si="19"/>
        <v>0</v>
      </c>
      <c r="AY145" s="32"/>
      <c r="AZ145" s="32"/>
      <c r="BA145" s="423" t="str">
        <f t="shared" si="20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5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6"/>
        <v>-</v>
      </c>
      <c r="M146" s="425"/>
      <c r="N146" s="425"/>
      <c r="O146" s="160" t="str">
        <f t="shared" si="7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8"/>
        <v>OK</v>
      </c>
      <c r="AI146" s="22">
        <f t="shared" si="9"/>
        <v>0</v>
      </c>
      <c r="AJ146" s="22">
        <f t="shared" si="10"/>
        <v>0</v>
      </c>
      <c r="AK146" s="22">
        <f t="shared" si="11"/>
        <v>0</v>
      </c>
      <c r="AL146" s="22">
        <f t="shared" si="12"/>
        <v>0</v>
      </c>
      <c r="AM146" s="22">
        <f t="shared" si="13"/>
        <v>0</v>
      </c>
      <c r="AN146" s="22">
        <f t="shared" si="14"/>
        <v>0</v>
      </c>
      <c r="AO146" s="418" t="b">
        <f t="shared" si="15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16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17"/>
        <v>0</v>
      </c>
      <c r="AW146" s="67">
        <f t="shared" si="18"/>
        <v>0</v>
      </c>
      <c r="AX146" s="397">
        <f t="shared" si="19"/>
        <v>0</v>
      </c>
      <c r="AY146" s="32"/>
      <c r="AZ146" s="32"/>
      <c r="BA146" s="423" t="str">
        <f t="shared" si="20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5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6"/>
        <v>-</v>
      </c>
      <c r="M147" s="425"/>
      <c r="N147" s="425"/>
      <c r="O147" s="160" t="str">
        <f t="shared" si="7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8"/>
        <v>OK</v>
      </c>
      <c r="AI147" s="22">
        <f t="shared" si="9"/>
        <v>0</v>
      </c>
      <c r="AJ147" s="22">
        <f t="shared" si="10"/>
        <v>0</v>
      </c>
      <c r="AK147" s="22">
        <f t="shared" si="11"/>
        <v>0</v>
      </c>
      <c r="AL147" s="22">
        <f t="shared" si="12"/>
        <v>0</v>
      </c>
      <c r="AM147" s="22">
        <f t="shared" si="13"/>
        <v>0</v>
      </c>
      <c r="AN147" s="22">
        <f t="shared" si="14"/>
        <v>0</v>
      </c>
      <c r="AO147" s="418" t="b">
        <f t="shared" si="15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16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17"/>
        <v>0</v>
      </c>
      <c r="AW147" s="67">
        <f t="shared" si="18"/>
        <v>0</v>
      </c>
      <c r="AX147" s="397">
        <f t="shared" si="19"/>
        <v>0</v>
      </c>
      <c r="AY147" s="32"/>
      <c r="AZ147" s="32"/>
      <c r="BA147" s="423" t="str">
        <f t="shared" si="20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5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6"/>
        <v>-</v>
      </c>
      <c r="M148" s="425"/>
      <c r="N148" s="425"/>
      <c r="O148" s="160" t="str">
        <f t="shared" si="7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8"/>
        <v>OK</v>
      </c>
      <c r="AI148" s="22">
        <f t="shared" si="9"/>
        <v>0</v>
      </c>
      <c r="AJ148" s="22">
        <f t="shared" si="10"/>
        <v>0</v>
      </c>
      <c r="AK148" s="22">
        <f t="shared" si="11"/>
        <v>0</v>
      </c>
      <c r="AL148" s="22">
        <f t="shared" si="12"/>
        <v>0</v>
      </c>
      <c r="AM148" s="22">
        <f t="shared" si="13"/>
        <v>0</v>
      </c>
      <c r="AN148" s="22">
        <f t="shared" si="14"/>
        <v>0</v>
      </c>
      <c r="AO148" s="418" t="b">
        <f t="shared" si="15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16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17"/>
        <v>0</v>
      </c>
      <c r="AW148" s="67">
        <f t="shared" si="18"/>
        <v>0</v>
      </c>
      <c r="AX148" s="397">
        <f t="shared" si="19"/>
        <v>0</v>
      </c>
      <c r="AY148" s="32"/>
      <c r="AZ148" s="32"/>
      <c r="BA148" s="423" t="str">
        <f t="shared" si="20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5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6"/>
        <v>-</v>
      </c>
      <c r="M149" s="425"/>
      <c r="N149" s="425"/>
      <c r="O149" s="160" t="str">
        <f t="shared" si="7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8"/>
        <v>OK</v>
      </c>
      <c r="AI149" s="22">
        <f t="shared" si="9"/>
        <v>0</v>
      </c>
      <c r="AJ149" s="22">
        <f t="shared" si="10"/>
        <v>0</v>
      </c>
      <c r="AK149" s="22">
        <f t="shared" si="11"/>
        <v>0</v>
      </c>
      <c r="AL149" s="22">
        <f t="shared" si="12"/>
        <v>0</v>
      </c>
      <c r="AM149" s="22">
        <f t="shared" si="13"/>
        <v>0</v>
      </c>
      <c r="AN149" s="22">
        <f t="shared" si="14"/>
        <v>0</v>
      </c>
      <c r="AO149" s="418" t="b">
        <f t="shared" si="15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16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17"/>
        <v>0</v>
      </c>
      <c r="AW149" s="67">
        <f t="shared" si="18"/>
        <v>0</v>
      </c>
      <c r="AX149" s="397">
        <f t="shared" si="19"/>
        <v>0</v>
      </c>
      <c r="AY149" s="32"/>
      <c r="AZ149" s="32"/>
      <c r="BA149" s="423" t="str">
        <f t="shared" si="20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5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6"/>
        <v>-</v>
      </c>
      <c r="M150" s="425"/>
      <c r="N150" s="425"/>
      <c r="O150" s="160" t="str">
        <f t="shared" si="7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8"/>
        <v>OK</v>
      </c>
      <c r="AI150" s="22">
        <f t="shared" si="9"/>
        <v>0</v>
      </c>
      <c r="AJ150" s="22">
        <f t="shared" si="10"/>
        <v>0</v>
      </c>
      <c r="AK150" s="22">
        <f t="shared" si="11"/>
        <v>0</v>
      </c>
      <c r="AL150" s="22">
        <f t="shared" si="12"/>
        <v>0</v>
      </c>
      <c r="AM150" s="22">
        <f t="shared" si="13"/>
        <v>0</v>
      </c>
      <c r="AN150" s="22">
        <f t="shared" si="14"/>
        <v>0</v>
      </c>
      <c r="AO150" s="418" t="b">
        <f t="shared" si="15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16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17"/>
        <v>0</v>
      </c>
      <c r="AW150" s="67">
        <f t="shared" si="18"/>
        <v>0</v>
      </c>
      <c r="AX150" s="397">
        <f t="shared" si="19"/>
        <v>0</v>
      </c>
      <c r="AY150" s="32"/>
      <c r="AZ150" s="32"/>
      <c r="BA150" s="423" t="str">
        <f t="shared" si="20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5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6"/>
        <v>-</v>
      </c>
      <c r="M151" s="425"/>
      <c r="N151" s="425"/>
      <c r="O151" s="160" t="str">
        <f t="shared" si="7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8"/>
        <v>OK</v>
      </c>
      <c r="AI151" s="22">
        <f t="shared" si="9"/>
        <v>0</v>
      </c>
      <c r="AJ151" s="22">
        <f t="shared" si="10"/>
        <v>0</v>
      </c>
      <c r="AK151" s="22">
        <f t="shared" si="11"/>
        <v>0</v>
      </c>
      <c r="AL151" s="22">
        <f t="shared" si="12"/>
        <v>0</v>
      </c>
      <c r="AM151" s="22">
        <f t="shared" si="13"/>
        <v>0</v>
      </c>
      <c r="AN151" s="22">
        <f t="shared" si="14"/>
        <v>0</v>
      </c>
      <c r="AO151" s="418" t="b">
        <f t="shared" si="15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16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17"/>
        <v>0</v>
      </c>
      <c r="AW151" s="67">
        <f t="shared" si="18"/>
        <v>0</v>
      </c>
      <c r="AX151" s="397">
        <f t="shared" si="19"/>
        <v>0</v>
      </c>
      <c r="AY151" s="32"/>
      <c r="AZ151" s="32"/>
      <c r="BA151" s="423" t="str">
        <f t="shared" si="20"/>
        <v xml:space="preserve"> </v>
      </c>
    </row>
    <row r="152" spans="1:53" s="339" customFormat="1" ht="15" x14ac:dyDescent="0.2">
      <c r="A152" s="32"/>
      <c r="B152" s="32"/>
      <c r="C152" s="410">
        <f t="shared" ref="C152:C215" si="23">C151+1</f>
        <v>131</v>
      </c>
      <c r="D152" s="424"/>
      <c r="E152" s="424"/>
      <c r="F152" s="424"/>
      <c r="G152" s="410"/>
      <c r="H152" s="410"/>
      <c r="I152" s="413" t="str">
        <f t="shared" si="5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6"/>
        <v>-</v>
      </c>
      <c r="M152" s="425"/>
      <c r="N152" s="425"/>
      <c r="O152" s="160" t="str">
        <f t="shared" si="7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8"/>
        <v>OK</v>
      </c>
      <c r="AI152" s="22">
        <f t="shared" si="9"/>
        <v>0</v>
      </c>
      <c r="AJ152" s="22">
        <f t="shared" si="10"/>
        <v>0</v>
      </c>
      <c r="AK152" s="22">
        <f t="shared" si="11"/>
        <v>0</v>
      </c>
      <c r="AL152" s="22">
        <f t="shared" si="12"/>
        <v>0</v>
      </c>
      <c r="AM152" s="22">
        <f t="shared" si="13"/>
        <v>0</v>
      </c>
      <c r="AN152" s="22">
        <f t="shared" si="14"/>
        <v>0</v>
      </c>
      <c r="AO152" s="418" t="b">
        <f t="shared" si="15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16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17"/>
        <v>0</v>
      </c>
      <c r="AW152" s="67">
        <f t="shared" si="18"/>
        <v>0</v>
      </c>
      <c r="AX152" s="397">
        <f t="shared" si="19"/>
        <v>0</v>
      </c>
      <c r="AY152" s="32"/>
      <c r="AZ152" s="32"/>
      <c r="BA152" s="423" t="str">
        <f t="shared" si="20"/>
        <v xml:space="preserve"> </v>
      </c>
    </row>
    <row r="153" spans="1:53" s="339" customFormat="1" ht="15" x14ac:dyDescent="0.2">
      <c r="A153" s="32"/>
      <c r="B153" s="32"/>
      <c r="C153" s="410">
        <f t="shared" si="23"/>
        <v>132</v>
      </c>
      <c r="D153" s="424"/>
      <c r="E153" s="424"/>
      <c r="F153" s="424"/>
      <c r="G153" s="410"/>
      <c r="H153" s="410"/>
      <c r="I153" s="413" t="str">
        <f t="shared" si="5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6"/>
        <v>-</v>
      </c>
      <c r="M153" s="425"/>
      <c r="N153" s="425"/>
      <c r="O153" s="160" t="str">
        <f t="shared" si="7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8"/>
        <v>OK</v>
      </c>
      <c r="AI153" s="22">
        <f t="shared" si="9"/>
        <v>0</v>
      </c>
      <c r="AJ153" s="22">
        <f t="shared" si="10"/>
        <v>0</v>
      </c>
      <c r="AK153" s="22">
        <f t="shared" si="11"/>
        <v>0</v>
      </c>
      <c r="AL153" s="22">
        <f t="shared" si="12"/>
        <v>0</v>
      </c>
      <c r="AM153" s="22">
        <f t="shared" si="13"/>
        <v>0</v>
      </c>
      <c r="AN153" s="22">
        <f t="shared" si="14"/>
        <v>0</v>
      </c>
      <c r="AO153" s="418" t="b">
        <f t="shared" si="15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16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17"/>
        <v>0</v>
      </c>
      <c r="AW153" s="67">
        <f t="shared" si="18"/>
        <v>0</v>
      </c>
      <c r="AX153" s="397">
        <f t="shared" si="19"/>
        <v>0</v>
      </c>
      <c r="AY153" s="32"/>
      <c r="AZ153" s="32"/>
      <c r="BA153" s="423" t="str">
        <f t="shared" si="20"/>
        <v xml:space="preserve"> </v>
      </c>
    </row>
    <row r="154" spans="1:53" s="339" customFormat="1" ht="15" x14ac:dyDescent="0.2">
      <c r="A154" s="32"/>
      <c r="B154" s="32"/>
      <c r="C154" s="410">
        <f t="shared" si="23"/>
        <v>133</v>
      </c>
      <c r="D154" s="424"/>
      <c r="E154" s="424"/>
      <c r="F154" s="424"/>
      <c r="G154" s="410"/>
      <c r="H154" s="410"/>
      <c r="I154" s="413" t="str">
        <f t="shared" si="5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6"/>
        <v>-</v>
      </c>
      <c r="M154" s="425"/>
      <c r="N154" s="425"/>
      <c r="O154" s="160" t="str">
        <f t="shared" si="7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8"/>
        <v>OK</v>
      </c>
      <c r="AI154" s="22">
        <f t="shared" si="9"/>
        <v>0</v>
      </c>
      <c r="AJ154" s="22">
        <f t="shared" si="10"/>
        <v>0</v>
      </c>
      <c r="AK154" s="22">
        <f t="shared" si="11"/>
        <v>0</v>
      </c>
      <c r="AL154" s="22">
        <f t="shared" si="12"/>
        <v>0</v>
      </c>
      <c r="AM154" s="22">
        <f t="shared" si="13"/>
        <v>0</v>
      </c>
      <c r="AN154" s="22">
        <f t="shared" si="14"/>
        <v>0</v>
      </c>
      <c r="AO154" s="418" t="b">
        <f t="shared" si="15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16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17"/>
        <v>0</v>
      </c>
      <c r="AW154" s="67">
        <f t="shared" si="18"/>
        <v>0</v>
      </c>
      <c r="AX154" s="397">
        <f t="shared" si="19"/>
        <v>0</v>
      </c>
      <c r="AY154" s="32"/>
      <c r="AZ154" s="32"/>
      <c r="BA154" s="423" t="str">
        <f t="shared" si="20"/>
        <v xml:space="preserve"> </v>
      </c>
    </row>
    <row r="155" spans="1:53" s="339" customFormat="1" ht="15" x14ac:dyDescent="0.2">
      <c r="A155" s="32"/>
      <c r="B155" s="32"/>
      <c r="C155" s="410">
        <f t="shared" si="23"/>
        <v>134</v>
      </c>
      <c r="D155" s="424"/>
      <c r="E155" s="424"/>
      <c r="F155" s="424"/>
      <c r="G155" s="410"/>
      <c r="H155" s="410"/>
      <c r="I155" s="413" t="str">
        <f t="shared" si="5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6"/>
        <v>-</v>
      </c>
      <c r="M155" s="425"/>
      <c r="N155" s="425"/>
      <c r="O155" s="160" t="str">
        <f t="shared" si="7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8"/>
        <v>OK</v>
      </c>
      <c r="AI155" s="22">
        <f t="shared" si="9"/>
        <v>0</v>
      </c>
      <c r="AJ155" s="22">
        <f t="shared" si="10"/>
        <v>0</v>
      </c>
      <c r="AK155" s="22">
        <f t="shared" si="11"/>
        <v>0</v>
      </c>
      <c r="AL155" s="22">
        <f t="shared" si="12"/>
        <v>0</v>
      </c>
      <c r="AM155" s="22">
        <f t="shared" si="13"/>
        <v>0</v>
      </c>
      <c r="AN155" s="22">
        <f t="shared" si="14"/>
        <v>0</v>
      </c>
      <c r="AO155" s="418" t="b">
        <f t="shared" si="15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16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17"/>
        <v>0</v>
      </c>
      <c r="AW155" s="67">
        <f t="shared" si="18"/>
        <v>0</v>
      </c>
      <c r="AX155" s="397">
        <f t="shared" si="19"/>
        <v>0</v>
      </c>
      <c r="AY155" s="32"/>
      <c r="AZ155" s="32"/>
      <c r="BA155" s="423" t="str">
        <f t="shared" si="20"/>
        <v xml:space="preserve"> </v>
      </c>
    </row>
    <row r="156" spans="1:53" s="339" customFormat="1" ht="15" x14ac:dyDescent="0.2">
      <c r="A156" s="32"/>
      <c r="B156" s="32"/>
      <c r="C156" s="410">
        <f t="shared" si="23"/>
        <v>135</v>
      </c>
      <c r="D156" s="424"/>
      <c r="E156" s="424"/>
      <c r="F156" s="424"/>
      <c r="G156" s="410"/>
      <c r="H156" s="410"/>
      <c r="I156" s="413" t="str">
        <f t="shared" si="5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6"/>
        <v>-</v>
      </c>
      <c r="M156" s="425"/>
      <c r="N156" s="425"/>
      <c r="O156" s="160" t="str">
        <f t="shared" si="7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8"/>
        <v>OK</v>
      </c>
      <c r="AI156" s="22">
        <f t="shared" si="9"/>
        <v>0</v>
      </c>
      <c r="AJ156" s="22">
        <f t="shared" si="10"/>
        <v>0</v>
      </c>
      <c r="AK156" s="22">
        <f t="shared" si="11"/>
        <v>0</v>
      </c>
      <c r="AL156" s="22">
        <f t="shared" si="12"/>
        <v>0</v>
      </c>
      <c r="AM156" s="22">
        <f t="shared" si="13"/>
        <v>0</v>
      </c>
      <c r="AN156" s="22">
        <f t="shared" si="14"/>
        <v>0</v>
      </c>
      <c r="AO156" s="418" t="b">
        <f t="shared" si="15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16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17"/>
        <v>0</v>
      </c>
      <c r="AW156" s="67">
        <f t="shared" si="18"/>
        <v>0</v>
      </c>
      <c r="AX156" s="397">
        <f t="shared" si="19"/>
        <v>0</v>
      </c>
      <c r="AY156" s="32"/>
      <c r="AZ156" s="32"/>
      <c r="BA156" s="423" t="str">
        <f t="shared" si="20"/>
        <v xml:space="preserve"> </v>
      </c>
    </row>
    <row r="157" spans="1:53" s="339" customFormat="1" ht="15" x14ac:dyDescent="0.2">
      <c r="A157" s="32"/>
      <c r="B157" s="32"/>
      <c r="C157" s="410">
        <f t="shared" si="23"/>
        <v>136</v>
      </c>
      <c r="D157" s="424"/>
      <c r="E157" s="424"/>
      <c r="F157" s="424"/>
      <c r="G157" s="410"/>
      <c r="H157" s="410"/>
      <c r="I157" s="413" t="str">
        <f t="shared" si="5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6"/>
        <v>-</v>
      </c>
      <c r="M157" s="425"/>
      <c r="N157" s="425"/>
      <c r="O157" s="160" t="str">
        <f t="shared" si="7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8"/>
        <v>OK</v>
      </c>
      <c r="AI157" s="22">
        <f t="shared" si="9"/>
        <v>0</v>
      </c>
      <c r="AJ157" s="22">
        <f t="shared" si="10"/>
        <v>0</v>
      </c>
      <c r="AK157" s="22">
        <f t="shared" si="11"/>
        <v>0</v>
      </c>
      <c r="AL157" s="22">
        <f t="shared" si="12"/>
        <v>0</v>
      </c>
      <c r="AM157" s="22">
        <f t="shared" si="13"/>
        <v>0</v>
      </c>
      <c r="AN157" s="22">
        <f t="shared" si="14"/>
        <v>0</v>
      </c>
      <c r="AO157" s="418" t="b">
        <f t="shared" si="15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16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17"/>
        <v>0</v>
      </c>
      <c r="AW157" s="67">
        <f t="shared" si="18"/>
        <v>0</v>
      </c>
      <c r="AX157" s="397">
        <f t="shared" si="19"/>
        <v>0</v>
      </c>
      <c r="AY157" s="32"/>
      <c r="AZ157" s="32"/>
      <c r="BA157" s="423" t="str">
        <f t="shared" si="20"/>
        <v xml:space="preserve"> </v>
      </c>
    </row>
    <row r="158" spans="1:53" s="339" customFormat="1" ht="15" x14ac:dyDescent="0.2">
      <c r="A158" s="32"/>
      <c r="B158" s="32"/>
      <c r="C158" s="410">
        <f t="shared" si="23"/>
        <v>137</v>
      </c>
      <c r="D158" s="424"/>
      <c r="E158" s="424"/>
      <c r="F158" s="424"/>
      <c r="G158" s="410"/>
      <c r="H158" s="410"/>
      <c r="I158" s="413" t="str">
        <f t="shared" si="5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6"/>
        <v>-</v>
      </c>
      <c r="M158" s="425"/>
      <c r="N158" s="425"/>
      <c r="O158" s="160" t="str">
        <f t="shared" si="7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8"/>
        <v>OK</v>
      </c>
      <c r="AI158" s="22">
        <f t="shared" si="9"/>
        <v>0</v>
      </c>
      <c r="AJ158" s="22">
        <f t="shared" si="10"/>
        <v>0</v>
      </c>
      <c r="AK158" s="22">
        <f t="shared" si="11"/>
        <v>0</v>
      </c>
      <c r="AL158" s="22">
        <f t="shared" si="12"/>
        <v>0</v>
      </c>
      <c r="AM158" s="22">
        <f t="shared" si="13"/>
        <v>0</v>
      </c>
      <c r="AN158" s="22">
        <f t="shared" si="14"/>
        <v>0</v>
      </c>
      <c r="AO158" s="418" t="b">
        <f t="shared" si="15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16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17"/>
        <v>0</v>
      </c>
      <c r="AW158" s="67">
        <f t="shared" si="18"/>
        <v>0</v>
      </c>
      <c r="AX158" s="397">
        <f t="shared" si="19"/>
        <v>0</v>
      </c>
      <c r="AY158" s="32"/>
      <c r="AZ158" s="32"/>
      <c r="BA158" s="423" t="str">
        <f t="shared" si="20"/>
        <v xml:space="preserve"> </v>
      </c>
    </row>
    <row r="159" spans="1:53" s="339" customFormat="1" ht="15" x14ac:dyDescent="0.2">
      <c r="A159" s="32"/>
      <c r="B159" s="32"/>
      <c r="C159" s="410">
        <f t="shared" si="23"/>
        <v>138</v>
      </c>
      <c r="D159" s="424"/>
      <c r="E159" s="424"/>
      <c r="F159" s="424"/>
      <c r="G159" s="410"/>
      <c r="H159" s="410"/>
      <c r="I159" s="413" t="str">
        <f t="shared" si="5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6"/>
        <v>-</v>
      </c>
      <c r="M159" s="425"/>
      <c r="N159" s="425"/>
      <c r="O159" s="160" t="str">
        <f t="shared" si="7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8"/>
        <v>OK</v>
      </c>
      <c r="AI159" s="22">
        <f t="shared" si="9"/>
        <v>0</v>
      </c>
      <c r="AJ159" s="22">
        <f t="shared" si="10"/>
        <v>0</v>
      </c>
      <c r="AK159" s="22">
        <f t="shared" si="11"/>
        <v>0</v>
      </c>
      <c r="AL159" s="22">
        <f t="shared" si="12"/>
        <v>0</v>
      </c>
      <c r="AM159" s="22">
        <f t="shared" si="13"/>
        <v>0</v>
      </c>
      <c r="AN159" s="22">
        <f t="shared" si="14"/>
        <v>0</v>
      </c>
      <c r="AO159" s="418" t="b">
        <f t="shared" si="15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16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17"/>
        <v>0</v>
      </c>
      <c r="AW159" s="67">
        <f t="shared" si="18"/>
        <v>0</v>
      </c>
      <c r="AX159" s="397">
        <f t="shared" si="19"/>
        <v>0</v>
      </c>
      <c r="AY159" s="32"/>
      <c r="AZ159" s="32"/>
      <c r="BA159" s="423" t="str">
        <f t="shared" si="20"/>
        <v xml:space="preserve"> </v>
      </c>
    </row>
    <row r="160" spans="1:53" s="339" customFormat="1" ht="15" x14ac:dyDescent="0.2">
      <c r="A160" s="32"/>
      <c r="B160" s="32"/>
      <c r="C160" s="410">
        <f t="shared" si="23"/>
        <v>139</v>
      </c>
      <c r="D160" s="424"/>
      <c r="E160" s="424"/>
      <c r="F160" s="424"/>
      <c r="G160" s="410"/>
      <c r="H160" s="410"/>
      <c r="I160" s="413" t="str">
        <f t="shared" si="5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6"/>
        <v>-</v>
      </c>
      <c r="M160" s="425"/>
      <c r="N160" s="425"/>
      <c r="O160" s="160" t="str">
        <f t="shared" si="7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8"/>
        <v>OK</v>
      </c>
      <c r="AI160" s="22">
        <f t="shared" si="9"/>
        <v>0</v>
      </c>
      <c r="AJ160" s="22">
        <f t="shared" si="10"/>
        <v>0</v>
      </c>
      <c r="AK160" s="22">
        <f t="shared" si="11"/>
        <v>0</v>
      </c>
      <c r="AL160" s="22">
        <f t="shared" si="12"/>
        <v>0</v>
      </c>
      <c r="AM160" s="22">
        <f t="shared" si="13"/>
        <v>0</v>
      </c>
      <c r="AN160" s="22">
        <f t="shared" si="14"/>
        <v>0</v>
      </c>
      <c r="AO160" s="418" t="b">
        <f t="shared" si="15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16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17"/>
        <v>0</v>
      </c>
      <c r="AW160" s="67">
        <f t="shared" si="18"/>
        <v>0</v>
      </c>
      <c r="AX160" s="397">
        <f t="shared" si="19"/>
        <v>0</v>
      </c>
      <c r="AY160" s="32"/>
      <c r="AZ160" s="32"/>
      <c r="BA160" s="423" t="str">
        <f t="shared" si="20"/>
        <v xml:space="preserve"> </v>
      </c>
    </row>
    <row r="161" spans="1:53" s="339" customFormat="1" ht="15" x14ac:dyDescent="0.2">
      <c r="A161" s="32"/>
      <c r="B161" s="32"/>
      <c r="C161" s="410">
        <f t="shared" si="23"/>
        <v>140</v>
      </c>
      <c r="D161" s="424"/>
      <c r="E161" s="424"/>
      <c r="F161" s="424"/>
      <c r="G161" s="410"/>
      <c r="H161" s="410"/>
      <c r="I161" s="413" t="str">
        <f t="shared" si="5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6"/>
        <v>-</v>
      </c>
      <c r="M161" s="425"/>
      <c r="N161" s="425"/>
      <c r="O161" s="160" t="str">
        <f t="shared" si="7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8"/>
        <v>OK</v>
      </c>
      <c r="AI161" s="22">
        <f t="shared" si="9"/>
        <v>0</v>
      </c>
      <c r="AJ161" s="22">
        <f t="shared" si="10"/>
        <v>0</v>
      </c>
      <c r="AK161" s="22">
        <f t="shared" si="11"/>
        <v>0</v>
      </c>
      <c r="AL161" s="22">
        <f t="shared" si="12"/>
        <v>0</v>
      </c>
      <c r="AM161" s="22">
        <f t="shared" si="13"/>
        <v>0</v>
      </c>
      <c r="AN161" s="22">
        <f t="shared" si="14"/>
        <v>0</v>
      </c>
      <c r="AO161" s="418" t="b">
        <f t="shared" si="15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16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17"/>
        <v>0</v>
      </c>
      <c r="AW161" s="67">
        <f t="shared" si="18"/>
        <v>0</v>
      </c>
      <c r="AX161" s="397">
        <f t="shared" si="19"/>
        <v>0</v>
      </c>
      <c r="AY161" s="32"/>
      <c r="AZ161" s="32"/>
      <c r="BA161" s="423" t="str">
        <f t="shared" si="20"/>
        <v xml:space="preserve"> </v>
      </c>
    </row>
    <row r="162" spans="1:53" s="339" customFormat="1" ht="15" x14ac:dyDescent="0.2">
      <c r="A162" s="32"/>
      <c r="B162" s="32"/>
      <c r="C162" s="410">
        <f t="shared" si="23"/>
        <v>141</v>
      </c>
      <c r="D162" s="424"/>
      <c r="E162" s="424"/>
      <c r="F162" s="424"/>
      <c r="G162" s="410"/>
      <c r="H162" s="410"/>
      <c r="I162" s="413" t="str">
        <f t="shared" si="5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6"/>
        <v>-</v>
      </c>
      <c r="M162" s="425"/>
      <c r="N162" s="425"/>
      <c r="O162" s="160" t="str">
        <f t="shared" si="7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8"/>
        <v>OK</v>
      </c>
      <c r="AI162" s="22">
        <f t="shared" si="9"/>
        <v>0</v>
      </c>
      <c r="AJ162" s="22">
        <f t="shared" si="10"/>
        <v>0</v>
      </c>
      <c r="AK162" s="22">
        <f t="shared" si="11"/>
        <v>0</v>
      </c>
      <c r="AL162" s="22">
        <f t="shared" si="12"/>
        <v>0</v>
      </c>
      <c r="AM162" s="22">
        <f t="shared" si="13"/>
        <v>0</v>
      </c>
      <c r="AN162" s="22">
        <f t="shared" si="14"/>
        <v>0</v>
      </c>
      <c r="AO162" s="418" t="b">
        <f t="shared" si="15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16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17"/>
        <v>0</v>
      </c>
      <c r="AW162" s="67">
        <f t="shared" si="18"/>
        <v>0</v>
      </c>
      <c r="AX162" s="397">
        <f t="shared" si="19"/>
        <v>0</v>
      </c>
      <c r="AY162" s="32"/>
      <c r="AZ162" s="32"/>
      <c r="BA162" s="423" t="str">
        <f t="shared" si="20"/>
        <v xml:space="preserve"> </v>
      </c>
    </row>
    <row r="163" spans="1:53" s="339" customFormat="1" ht="15" x14ac:dyDescent="0.2">
      <c r="A163" s="32"/>
      <c r="B163" s="32"/>
      <c r="C163" s="410">
        <f t="shared" si="23"/>
        <v>142</v>
      </c>
      <c r="D163" s="424"/>
      <c r="E163" s="424"/>
      <c r="F163" s="424"/>
      <c r="G163" s="410"/>
      <c r="H163" s="410"/>
      <c r="I163" s="413" t="str">
        <f t="shared" si="5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6"/>
        <v>-</v>
      </c>
      <c r="M163" s="425"/>
      <c r="N163" s="425"/>
      <c r="O163" s="160" t="str">
        <f t="shared" si="7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8"/>
        <v>OK</v>
      </c>
      <c r="AI163" s="22">
        <f t="shared" si="9"/>
        <v>0</v>
      </c>
      <c r="AJ163" s="22">
        <f t="shared" si="10"/>
        <v>0</v>
      </c>
      <c r="AK163" s="22">
        <f t="shared" si="11"/>
        <v>0</v>
      </c>
      <c r="AL163" s="22">
        <f t="shared" si="12"/>
        <v>0</v>
      </c>
      <c r="AM163" s="22">
        <f t="shared" si="13"/>
        <v>0</v>
      </c>
      <c r="AN163" s="22">
        <f t="shared" si="14"/>
        <v>0</v>
      </c>
      <c r="AO163" s="418" t="b">
        <f t="shared" si="15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16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17"/>
        <v>0</v>
      </c>
      <c r="AW163" s="67">
        <f t="shared" si="18"/>
        <v>0</v>
      </c>
      <c r="AX163" s="397">
        <f t="shared" si="19"/>
        <v>0</v>
      </c>
      <c r="AY163" s="32"/>
      <c r="AZ163" s="32"/>
      <c r="BA163" s="423" t="str">
        <f t="shared" si="20"/>
        <v xml:space="preserve"> </v>
      </c>
    </row>
    <row r="164" spans="1:53" s="339" customFormat="1" ht="15" x14ac:dyDescent="0.2">
      <c r="A164" s="32"/>
      <c r="B164" s="32"/>
      <c r="C164" s="410">
        <f t="shared" si="23"/>
        <v>143</v>
      </c>
      <c r="D164" s="424"/>
      <c r="E164" s="424"/>
      <c r="F164" s="424"/>
      <c r="G164" s="410"/>
      <c r="H164" s="410"/>
      <c r="I164" s="413" t="str">
        <f t="shared" si="5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6"/>
        <v>-</v>
      </c>
      <c r="M164" s="425"/>
      <c r="N164" s="425"/>
      <c r="O164" s="160" t="str">
        <f t="shared" si="7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8"/>
        <v>OK</v>
      </c>
      <c r="AI164" s="22">
        <f t="shared" si="9"/>
        <v>0</v>
      </c>
      <c r="AJ164" s="22">
        <f t="shared" si="10"/>
        <v>0</v>
      </c>
      <c r="AK164" s="22">
        <f t="shared" si="11"/>
        <v>0</v>
      </c>
      <c r="AL164" s="22">
        <f t="shared" si="12"/>
        <v>0</v>
      </c>
      <c r="AM164" s="22">
        <f t="shared" si="13"/>
        <v>0</v>
      </c>
      <c r="AN164" s="22">
        <f t="shared" si="14"/>
        <v>0</v>
      </c>
      <c r="AO164" s="418" t="b">
        <f t="shared" si="15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16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17"/>
        <v>0</v>
      </c>
      <c r="AW164" s="67">
        <f t="shared" si="18"/>
        <v>0</v>
      </c>
      <c r="AX164" s="397">
        <f t="shared" si="19"/>
        <v>0</v>
      </c>
      <c r="AY164" s="32"/>
      <c r="AZ164" s="32"/>
      <c r="BA164" s="423" t="str">
        <f t="shared" si="20"/>
        <v xml:space="preserve"> </v>
      </c>
    </row>
    <row r="165" spans="1:53" s="339" customFormat="1" ht="15" x14ac:dyDescent="0.2">
      <c r="A165" s="32"/>
      <c r="B165" s="32"/>
      <c r="C165" s="410">
        <f t="shared" si="23"/>
        <v>144</v>
      </c>
      <c r="D165" s="424"/>
      <c r="E165" s="424"/>
      <c r="F165" s="424"/>
      <c r="G165" s="410"/>
      <c r="H165" s="410"/>
      <c r="I165" s="413" t="str">
        <f t="shared" si="5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6"/>
        <v>-</v>
      </c>
      <c r="M165" s="425"/>
      <c r="N165" s="425"/>
      <c r="O165" s="160" t="str">
        <f t="shared" si="7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8"/>
        <v>OK</v>
      </c>
      <c r="AI165" s="22">
        <f t="shared" si="9"/>
        <v>0</v>
      </c>
      <c r="AJ165" s="22">
        <f t="shared" si="10"/>
        <v>0</v>
      </c>
      <c r="AK165" s="22">
        <f t="shared" si="11"/>
        <v>0</v>
      </c>
      <c r="AL165" s="22">
        <f t="shared" si="12"/>
        <v>0</v>
      </c>
      <c r="AM165" s="22">
        <f t="shared" si="13"/>
        <v>0</v>
      </c>
      <c r="AN165" s="22">
        <f t="shared" si="14"/>
        <v>0</v>
      </c>
      <c r="AO165" s="418" t="b">
        <f t="shared" si="15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16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17"/>
        <v>0</v>
      </c>
      <c r="AW165" s="67">
        <f t="shared" si="18"/>
        <v>0</v>
      </c>
      <c r="AX165" s="397">
        <f t="shared" si="19"/>
        <v>0</v>
      </c>
      <c r="AY165" s="32"/>
      <c r="AZ165" s="32"/>
      <c r="BA165" s="423" t="str">
        <f t="shared" si="20"/>
        <v xml:space="preserve"> </v>
      </c>
    </row>
    <row r="166" spans="1:53" s="339" customFormat="1" ht="15" x14ac:dyDescent="0.2">
      <c r="A166" s="32"/>
      <c r="B166" s="32"/>
      <c r="C166" s="410">
        <f t="shared" si="23"/>
        <v>145</v>
      </c>
      <c r="D166" s="424"/>
      <c r="E166" s="424"/>
      <c r="F166" s="424"/>
      <c r="G166" s="410"/>
      <c r="H166" s="410"/>
      <c r="I166" s="413" t="str">
        <f t="shared" si="5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6"/>
        <v>-</v>
      </c>
      <c r="M166" s="425"/>
      <c r="N166" s="425"/>
      <c r="O166" s="160" t="str">
        <f t="shared" si="7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8"/>
        <v>OK</v>
      </c>
      <c r="AI166" s="22">
        <f t="shared" si="9"/>
        <v>0</v>
      </c>
      <c r="AJ166" s="22">
        <f t="shared" si="10"/>
        <v>0</v>
      </c>
      <c r="AK166" s="22">
        <f t="shared" si="11"/>
        <v>0</v>
      </c>
      <c r="AL166" s="22">
        <f t="shared" si="12"/>
        <v>0</v>
      </c>
      <c r="AM166" s="22">
        <f t="shared" si="13"/>
        <v>0</v>
      </c>
      <c r="AN166" s="22">
        <f t="shared" si="14"/>
        <v>0</v>
      </c>
      <c r="AO166" s="418" t="b">
        <f t="shared" si="15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16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17"/>
        <v>0</v>
      </c>
      <c r="AW166" s="67">
        <f t="shared" si="18"/>
        <v>0</v>
      </c>
      <c r="AX166" s="397">
        <f t="shared" si="19"/>
        <v>0</v>
      </c>
      <c r="AY166" s="32"/>
      <c r="AZ166" s="32"/>
      <c r="BA166" s="423" t="str">
        <f t="shared" si="20"/>
        <v xml:space="preserve"> </v>
      </c>
    </row>
    <row r="167" spans="1:53" s="339" customFormat="1" ht="15" x14ac:dyDescent="0.2">
      <c r="A167" s="32"/>
      <c r="B167" s="32"/>
      <c r="C167" s="410">
        <f t="shared" si="23"/>
        <v>146</v>
      </c>
      <c r="D167" s="424"/>
      <c r="E167" s="424"/>
      <c r="F167" s="424"/>
      <c r="G167" s="410"/>
      <c r="H167" s="410"/>
      <c r="I167" s="413" t="str">
        <f t="shared" si="5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6"/>
        <v>-</v>
      </c>
      <c r="M167" s="425"/>
      <c r="N167" s="425"/>
      <c r="O167" s="160" t="str">
        <f t="shared" si="7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8"/>
        <v>OK</v>
      </c>
      <c r="AI167" s="22">
        <f t="shared" si="9"/>
        <v>0</v>
      </c>
      <c r="AJ167" s="22">
        <f t="shared" si="10"/>
        <v>0</v>
      </c>
      <c r="AK167" s="22">
        <f t="shared" si="11"/>
        <v>0</v>
      </c>
      <c r="AL167" s="22">
        <f t="shared" si="12"/>
        <v>0</v>
      </c>
      <c r="AM167" s="22">
        <f t="shared" si="13"/>
        <v>0</v>
      </c>
      <c r="AN167" s="22">
        <f t="shared" si="14"/>
        <v>0</v>
      </c>
      <c r="AO167" s="418" t="b">
        <f t="shared" si="15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16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17"/>
        <v>0</v>
      </c>
      <c r="AW167" s="67">
        <f t="shared" si="18"/>
        <v>0</v>
      </c>
      <c r="AX167" s="397">
        <f t="shared" si="19"/>
        <v>0</v>
      </c>
      <c r="AY167" s="32"/>
      <c r="AZ167" s="32"/>
      <c r="BA167" s="423" t="str">
        <f t="shared" si="20"/>
        <v xml:space="preserve"> </v>
      </c>
    </row>
    <row r="168" spans="1:53" s="339" customFormat="1" ht="15" x14ac:dyDescent="0.2">
      <c r="A168" s="32"/>
      <c r="B168" s="32"/>
      <c r="C168" s="410">
        <f t="shared" si="23"/>
        <v>147</v>
      </c>
      <c r="D168" s="424"/>
      <c r="E168" s="424"/>
      <c r="F168" s="424"/>
      <c r="G168" s="410"/>
      <c r="H168" s="410"/>
      <c r="I168" s="413" t="str">
        <f t="shared" si="5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6"/>
        <v>-</v>
      </c>
      <c r="M168" s="425"/>
      <c r="N168" s="425"/>
      <c r="O168" s="160" t="str">
        <f t="shared" si="7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8"/>
        <v>OK</v>
      </c>
      <c r="AI168" s="22">
        <f t="shared" si="9"/>
        <v>0</v>
      </c>
      <c r="AJ168" s="22">
        <f t="shared" si="10"/>
        <v>0</v>
      </c>
      <c r="AK168" s="22">
        <f t="shared" si="11"/>
        <v>0</v>
      </c>
      <c r="AL168" s="22">
        <f t="shared" si="12"/>
        <v>0</v>
      </c>
      <c r="AM168" s="22">
        <f t="shared" si="13"/>
        <v>0</v>
      </c>
      <c r="AN168" s="22">
        <f t="shared" si="14"/>
        <v>0</v>
      </c>
      <c r="AO168" s="418" t="b">
        <f t="shared" si="15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16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17"/>
        <v>0</v>
      </c>
      <c r="AW168" s="67">
        <f t="shared" si="18"/>
        <v>0</v>
      </c>
      <c r="AX168" s="397">
        <f t="shared" si="19"/>
        <v>0</v>
      </c>
      <c r="AY168" s="32"/>
      <c r="AZ168" s="32"/>
      <c r="BA168" s="423" t="str">
        <f t="shared" si="20"/>
        <v xml:space="preserve"> </v>
      </c>
    </row>
    <row r="169" spans="1:53" s="339" customFormat="1" ht="15" x14ac:dyDescent="0.2">
      <c r="A169" s="32"/>
      <c r="B169" s="32"/>
      <c r="C169" s="410">
        <f t="shared" si="23"/>
        <v>148</v>
      </c>
      <c r="D169" s="424"/>
      <c r="E169" s="424"/>
      <c r="F169" s="424"/>
      <c r="G169" s="410"/>
      <c r="H169" s="410"/>
      <c r="I169" s="413" t="str">
        <f t="shared" si="5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6"/>
        <v>-</v>
      </c>
      <c r="M169" s="425"/>
      <c r="N169" s="425"/>
      <c r="O169" s="160" t="str">
        <f t="shared" si="7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8"/>
        <v>OK</v>
      </c>
      <c r="AI169" s="22">
        <f t="shared" si="9"/>
        <v>0</v>
      </c>
      <c r="AJ169" s="22">
        <f t="shared" si="10"/>
        <v>0</v>
      </c>
      <c r="AK169" s="22">
        <f t="shared" si="11"/>
        <v>0</v>
      </c>
      <c r="AL169" s="22">
        <f t="shared" si="12"/>
        <v>0</v>
      </c>
      <c r="AM169" s="22">
        <f t="shared" si="13"/>
        <v>0</v>
      </c>
      <c r="AN169" s="22">
        <f t="shared" si="14"/>
        <v>0</v>
      </c>
      <c r="AO169" s="418" t="b">
        <f t="shared" si="15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16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17"/>
        <v>0</v>
      </c>
      <c r="AW169" s="67">
        <f t="shared" si="18"/>
        <v>0</v>
      </c>
      <c r="AX169" s="397">
        <f t="shared" si="19"/>
        <v>0</v>
      </c>
      <c r="AY169" s="32"/>
      <c r="AZ169" s="32"/>
      <c r="BA169" s="423" t="str">
        <f t="shared" si="20"/>
        <v xml:space="preserve"> </v>
      </c>
    </row>
    <row r="170" spans="1:53" s="339" customFormat="1" ht="15" x14ac:dyDescent="0.2">
      <c r="A170" s="32"/>
      <c r="B170" s="32"/>
      <c r="C170" s="410">
        <f t="shared" si="23"/>
        <v>149</v>
      </c>
      <c r="D170" s="424"/>
      <c r="E170" s="424"/>
      <c r="F170" s="424"/>
      <c r="G170" s="410"/>
      <c r="H170" s="410"/>
      <c r="I170" s="413" t="str">
        <f t="shared" si="5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6"/>
        <v>-</v>
      </c>
      <c r="M170" s="425"/>
      <c r="N170" s="425"/>
      <c r="O170" s="160" t="str">
        <f t="shared" si="7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8"/>
        <v>OK</v>
      </c>
      <c r="AI170" s="22">
        <f t="shared" si="9"/>
        <v>0</v>
      </c>
      <c r="AJ170" s="22">
        <f t="shared" si="10"/>
        <v>0</v>
      </c>
      <c r="AK170" s="22">
        <f t="shared" si="11"/>
        <v>0</v>
      </c>
      <c r="AL170" s="22">
        <f t="shared" si="12"/>
        <v>0</v>
      </c>
      <c r="AM170" s="22">
        <f t="shared" si="13"/>
        <v>0</v>
      </c>
      <c r="AN170" s="22">
        <f t="shared" si="14"/>
        <v>0</v>
      </c>
      <c r="AO170" s="418" t="b">
        <f t="shared" si="15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16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17"/>
        <v>0</v>
      </c>
      <c r="AW170" s="67">
        <f t="shared" si="18"/>
        <v>0</v>
      </c>
      <c r="AX170" s="397">
        <f t="shared" si="19"/>
        <v>0</v>
      </c>
      <c r="AY170" s="32"/>
      <c r="AZ170" s="32"/>
      <c r="BA170" s="423" t="str">
        <f t="shared" si="20"/>
        <v xml:space="preserve"> </v>
      </c>
    </row>
    <row r="171" spans="1:53" s="339" customFormat="1" ht="15" x14ac:dyDescent="0.2">
      <c r="A171" s="32"/>
      <c r="B171" s="32"/>
      <c r="C171" s="410">
        <f t="shared" si="23"/>
        <v>150</v>
      </c>
      <c r="D171" s="424"/>
      <c r="E171" s="424"/>
      <c r="F171" s="424"/>
      <c r="G171" s="410"/>
      <c r="H171" s="410"/>
      <c r="I171" s="413" t="str">
        <f t="shared" si="5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6"/>
        <v>-</v>
      </c>
      <c r="M171" s="425"/>
      <c r="N171" s="425"/>
      <c r="O171" s="160" t="str">
        <f t="shared" si="7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8"/>
        <v>OK</v>
      </c>
      <c r="AI171" s="22">
        <f t="shared" si="9"/>
        <v>0</v>
      </c>
      <c r="AJ171" s="22">
        <f t="shared" si="10"/>
        <v>0</v>
      </c>
      <c r="AK171" s="22">
        <f t="shared" si="11"/>
        <v>0</v>
      </c>
      <c r="AL171" s="22">
        <f t="shared" si="12"/>
        <v>0</v>
      </c>
      <c r="AM171" s="22">
        <f t="shared" si="13"/>
        <v>0</v>
      </c>
      <c r="AN171" s="22">
        <f t="shared" si="14"/>
        <v>0</v>
      </c>
      <c r="AO171" s="418" t="b">
        <f t="shared" si="15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16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17"/>
        <v>0</v>
      </c>
      <c r="AW171" s="67">
        <f t="shared" si="18"/>
        <v>0</v>
      </c>
      <c r="AX171" s="397">
        <f t="shared" si="19"/>
        <v>0</v>
      </c>
      <c r="AY171" s="32"/>
      <c r="AZ171" s="32"/>
      <c r="BA171" s="423" t="str">
        <f t="shared" si="20"/>
        <v xml:space="preserve"> </v>
      </c>
    </row>
    <row r="172" spans="1:53" s="339" customFormat="1" ht="15" x14ac:dyDescent="0.2">
      <c r="A172" s="32"/>
      <c r="B172" s="32"/>
      <c r="C172" s="410">
        <f t="shared" si="23"/>
        <v>151</v>
      </c>
      <c r="D172" s="424"/>
      <c r="E172" s="424"/>
      <c r="F172" s="424"/>
      <c r="G172" s="410"/>
      <c r="H172" s="410"/>
      <c r="I172" s="413" t="str">
        <f t="shared" si="5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6"/>
        <v>-</v>
      </c>
      <c r="M172" s="425"/>
      <c r="N172" s="425"/>
      <c r="O172" s="160" t="str">
        <f t="shared" si="7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8"/>
        <v>OK</v>
      </c>
      <c r="AI172" s="22">
        <f t="shared" si="9"/>
        <v>0</v>
      </c>
      <c r="AJ172" s="22">
        <f t="shared" si="10"/>
        <v>0</v>
      </c>
      <c r="AK172" s="22">
        <f t="shared" si="11"/>
        <v>0</v>
      </c>
      <c r="AL172" s="22">
        <f t="shared" si="12"/>
        <v>0</v>
      </c>
      <c r="AM172" s="22">
        <f t="shared" si="13"/>
        <v>0</v>
      </c>
      <c r="AN172" s="22">
        <f t="shared" si="14"/>
        <v>0</v>
      </c>
      <c r="AO172" s="418" t="b">
        <f t="shared" si="15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16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17"/>
        <v>0</v>
      </c>
      <c r="AW172" s="67">
        <f t="shared" si="18"/>
        <v>0</v>
      </c>
      <c r="AX172" s="397">
        <f t="shared" si="19"/>
        <v>0</v>
      </c>
      <c r="AY172" s="32"/>
      <c r="AZ172" s="32"/>
      <c r="BA172" s="423" t="str">
        <f t="shared" si="20"/>
        <v xml:space="preserve"> </v>
      </c>
    </row>
    <row r="173" spans="1:53" s="339" customFormat="1" ht="15" x14ac:dyDescent="0.2">
      <c r="A173" s="32"/>
      <c r="B173" s="32"/>
      <c r="C173" s="410">
        <f t="shared" si="23"/>
        <v>152</v>
      </c>
      <c r="D173" s="424"/>
      <c r="E173" s="424"/>
      <c r="F173" s="424"/>
      <c r="G173" s="410"/>
      <c r="H173" s="410"/>
      <c r="I173" s="413" t="str">
        <f t="shared" si="5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6"/>
        <v>-</v>
      </c>
      <c r="M173" s="425"/>
      <c r="N173" s="425"/>
      <c r="O173" s="160" t="str">
        <f t="shared" si="7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8"/>
        <v>OK</v>
      </c>
      <c r="AI173" s="22">
        <f t="shared" si="9"/>
        <v>0</v>
      </c>
      <c r="AJ173" s="22">
        <f t="shared" si="10"/>
        <v>0</v>
      </c>
      <c r="AK173" s="22">
        <f t="shared" si="11"/>
        <v>0</v>
      </c>
      <c r="AL173" s="22">
        <f t="shared" si="12"/>
        <v>0</v>
      </c>
      <c r="AM173" s="22">
        <f t="shared" si="13"/>
        <v>0</v>
      </c>
      <c r="AN173" s="22">
        <f t="shared" si="14"/>
        <v>0</v>
      </c>
      <c r="AO173" s="418" t="b">
        <f t="shared" si="15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16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17"/>
        <v>0</v>
      </c>
      <c r="AW173" s="67">
        <f t="shared" si="18"/>
        <v>0</v>
      </c>
      <c r="AX173" s="397">
        <f t="shared" si="19"/>
        <v>0</v>
      </c>
      <c r="AY173" s="32"/>
      <c r="AZ173" s="32"/>
      <c r="BA173" s="423" t="str">
        <f t="shared" si="20"/>
        <v xml:space="preserve"> </v>
      </c>
    </row>
    <row r="174" spans="1:53" s="339" customFormat="1" ht="15" x14ac:dyDescent="0.2">
      <c r="A174" s="32"/>
      <c r="B174" s="32"/>
      <c r="C174" s="410">
        <f t="shared" si="23"/>
        <v>153</v>
      </c>
      <c r="D174" s="424"/>
      <c r="E174" s="424"/>
      <c r="F174" s="424"/>
      <c r="G174" s="410"/>
      <c r="H174" s="410"/>
      <c r="I174" s="413" t="str">
        <f t="shared" si="5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6"/>
        <v>-</v>
      </c>
      <c r="M174" s="425"/>
      <c r="N174" s="425"/>
      <c r="O174" s="160" t="str">
        <f t="shared" si="7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8"/>
        <v>OK</v>
      </c>
      <c r="AI174" s="22">
        <f t="shared" si="9"/>
        <v>0</v>
      </c>
      <c r="AJ174" s="22">
        <f t="shared" si="10"/>
        <v>0</v>
      </c>
      <c r="AK174" s="22">
        <f t="shared" si="11"/>
        <v>0</v>
      </c>
      <c r="AL174" s="22">
        <f t="shared" si="12"/>
        <v>0</v>
      </c>
      <c r="AM174" s="22">
        <f t="shared" si="13"/>
        <v>0</v>
      </c>
      <c r="AN174" s="22">
        <f t="shared" si="14"/>
        <v>0</v>
      </c>
      <c r="AO174" s="418" t="b">
        <f t="shared" si="15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16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17"/>
        <v>0</v>
      </c>
      <c r="AW174" s="67">
        <f t="shared" si="18"/>
        <v>0</v>
      </c>
      <c r="AX174" s="397">
        <f t="shared" si="19"/>
        <v>0</v>
      </c>
      <c r="AY174" s="32"/>
      <c r="AZ174" s="32"/>
      <c r="BA174" s="423" t="str">
        <f t="shared" si="20"/>
        <v xml:space="preserve"> </v>
      </c>
    </row>
    <row r="175" spans="1:53" s="339" customFormat="1" ht="15" x14ac:dyDescent="0.2">
      <c r="A175" s="32"/>
      <c r="B175" s="32"/>
      <c r="C175" s="410">
        <f t="shared" si="23"/>
        <v>154</v>
      </c>
      <c r="D175" s="424"/>
      <c r="E175" s="424"/>
      <c r="F175" s="424"/>
      <c r="G175" s="410"/>
      <c r="H175" s="410"/>
      <c r="I175" s="413" t="str">
        <f t="shared" si="5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6"/>
        <v>-</v>
      </c>
      <c r="M175" s="425"/>
      <c r="N175" s="425"/>
      <c r="O175" s="160" t="str">
        <f t="shared" si="7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8"/>
        <v>OK</v>
      </c>
      <c r="AI175" s="22">
        <f t="shared" si="9"/>
        <v>0</v>
      </c>
      <c r="AJ175" s="22">
        <f t="shared" si="10"/>
        <v>0</v>
      </c>
      <c r="AK175" s="22">
        <f t="shared" si="11"/>
        <v>0</v>
      </c>
      <c r="AL175" s="22">
        <f t="shared" si="12"/>
        <v>0</v>
      </c>
      <c r="AM175" s="22">
        <f t="shared" si="13"/>
        <v>0</v>
      </c>
      <c r="AN175" s="22">
        <f t="shared" si="14"/>
        <v>0</v>
      </c>
      <c r="AO175" s="418" t="b">
        <f t="shared" si="15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16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17"/>
        <v>0</v>
      </c>
      <c r="AW175" s="67">
        <f t="shared" si="18"/>
        <v>0</v>
      </c>
      <c r="AX175" s="397">
        <f t="shared" si="19"/>
        <v>0</v>
      </c>
      <c r="AY175" s="32"/>
      <c r="AZ175" s="32"/>
      <c r="BA175" s="423" t="str">
        <f t="shared" si="20"/>
        <v xml:space="preserve"> </v>
      </c>
    </row>
    <row r="176" spans="1:53" s="339" customFormat="1" ht="15" x14ac:dyDescent="0.2">
      <c r="A176" s="32"/>
      <c r="B176" s="32"/>
      <c r="C176" s="410">
        <f t="shared" si="23"/>
        <v>155</v>
      </c>
      <c r="D176" s="424"/>
      <c r="E176" s="424"/>
      <c r="F176" s="424"/>
      <c r="G176" s="410"/>
      <c r="H176" s="410"/>
      <c r="I176" s="413" t="str">
        <f t="shared" si="5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6"/>
        <v>-</v>
      </c>
      <c r="M176" s="425"/>
      <c r="N176" s="425"/>
      <c r="O176" s="160" t="str">
        <f t="shared" si="7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8"/>
        <v>OK</v>
      </c>
      <c r="AI176" s="22">
        <f t="shared" si="9"/>
        <v>0</v>
      </c>
      <c r="AJ176" s="22">
        <f t="shared" si="10"/>
        <v>0</v>
      </c>
      <c r="AK176" s="22">
        <f t="shared" si="11"/>
        <v>0</v>
      </c>
      <c r="AL176" s="22">
        <f t="shared" si="12"/>
        <v>0</v>
      </c>
      <c r="AM176" s="22">
        <f t="shared" si="13"/>
        <v>0</v>
      </c>
      <c r="AN176" s="22">
        <f t="shared" si="14"/>
        <v>0</v>
      </c>
      <c r="AO176" s="418" t="b">
        <f t="shared" si="15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16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17"/>
        <v>0</v>
      </c>
      <c r="AW176" s="67">
        <f t="shared" si="18"/>
        <v>0</v>
      </c>
      <c r="AX176" s="397">
        <f t="shared" si="19"/>
        <v>0</v>
      </c>
      <c r="AY176" s="32"/>
      <c r="AZ176" s="32"/>
      <c r="BA176" s="423" t="str">
        <f t="shared" si="20"/>
        <v xml:space="preserve"> </v>
      </c>
    </row>
    <row r="177" spans="1:53" s="339" customFormat="1" ht="15" x14ac:dyDescent="0.2">
      <c r="A177" s="32"/>
      <c r="B177" s="32"/>
      <c r="C177" s="410">
        <f t="shared" si="23"/>
        <v>156</v>
      </c>
      <c r="D177" s="424"/>
      <c r="E177" s="424"/>
      <c r="F177" s="424"/>
      <c r="G177" s="410"/>
      <c r="H177" s="410"/>
      <c r="I177" s="413" t="str">
        <f t="shared" si="5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6"/>
        <v>-</v>
      </c>
      <c r="M177" s="425"/>
      <c r="N177" s="425"/>
      <c r="O177" s="160" t="str">
        <f t="shared" si="7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8"/>
        <v>OK</v>
      </c>
      <c r="AI177" s="22">
        <f t="shared" si="9"/>
        <v>0</v>
      </c>
      <c r="AJ177" s="22">
        <f t="shared" si="10"/>
        <v>0</v>
      </c>
      <c r="AK177" s="22">
        <f t="shared" si="11"/>
        <v>0</v>
      </c>
      <c r="AL177" s="22">
        <f t="shared" si="12"/>
        <v>0</v>
      </c>
      <c r="AM177" s="22">
        <f t="shared" si="13"/>
        <v>0</v>
      </c>
      <c r="AN177" s="22">
        <f t="shared" si="14"/>
        <v>0</v>
      </c>
      <c r="AO177" s="418" t="b">
        <f t="shared" si="15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16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7"/>
        <v>0</v>
      </c>
      <c r="AW177" s="67">
        <f t="shared" si="18"/>
        <v>0</v>
      </c>
      <c r="AX177" s="397">
        <f t="shared" si="19"/>
        <v>0</v>
      </c>
      <c r="AY177" s="32"/>
      <c r="AZ177" s="32"/>
      <c r="BA177" s="423" t="str">
        <f t="shared" si="20"/>
        <v xml:space="preserve"> </v>
      </c>
    </row>
    <row r="178" spans="1:53" s="339" customFormat="1" ht="15" x14ac:dyDescent="0.2">
      <c r="A178" s="32"/>
      <c r="B178" s="32"/>
      <c r="C178" s="410">
        <f t="shared" si="23"/>
        <v>157</v>
      </c>
      <c r="D178" s="424"/>
      <c r="E178" s="424"/>
      <c r="F178" s="424"/>
      <c r="G178" s="410"/>
      <c r="H178" s="410"/>
      <c r="I178" s="413" t="str">
        <f t="shared" si="5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6"/>
        <v>-</v>
      </c>
      <c r="M178" s="425"/>
      <c r="N178" s="425"/>
      <c r="O178" s="160" t="str">
        <f t="shared" si="7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8"/>
        <v>OK</v>
      </c>
      <c r="AI178" s="22">
        <f t="shared" si="9"/>
        <v>0</v>
      </c>
      <c r="AJ178" s="22">
        <f t="shared" si="10"/>
        <v>0</v>
      </c>
      <c r="AK178" s="22">
        <f t="shared" si="11"/>
        <v>0</v>
      </c>
      <c r="AL178" s="22">
        <f t="shared" si="12"/>
        <v>0</v>
      </c>
      <c r="AM178" s="22">
        <f t="shared" si="13"/>
        <v>0</v>
      </c>
      <c r="AN178" s="22">
        <f t="shared" si="14"/>
        <v>0</v>
      </c>
      <c r="AO178" s="418" t="b">
        <f t="shared" si="15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16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17"/>
        <v>0</v>
      </c>
      <c r="AW178" s="67">
        <f t="shared" si="18"/>
        <v>0</v>
      </c>
      <c r="AX178" s="397">
        <f t="shared" si="19"/>
        <v>0</v>
      </c>
      <c r="AY178" s="32"/>
      <c r="AZ178" s="32"/>
      <c r="BA178" s="423" t="str">
        <f t="shared" si="20"/>
        <v xml:space="preserve"> </v>
      </c>
    </row>
    <row r="179" spans="1:53" s="339" customFormat="1" ht="15" x14ac:dyDescent="0.2">
      <c r="A179" s="32"/>
      <c r="B179" s="32"/>
      <c r="C179" s="410">
        <f t="shared" si="23"/>
        <v>158</v>
      </c>
      <c r="D179" s="424"/>
      <c r="E179" s="424"/>
      <c r="F179" s="424"/>
      <c r="G179" s="410"/>
      <c r="H179" s="410"/>
      <c r="I179" s="413" t="str">
        <f t="shared" si="5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6"/>
        <v>-</v>
      </c>
      <c r="M179" s="425"/>
      <c r="N179" s="425"/>
      <c r="O179" s="160" t="str">
        <f t="shared" si="7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8"/>
        <v>OK</v>
      </c>
      <c r="AI179" s="22">
        <f t="shared" si="9"/>
        <v>0</v>
      </c>
      <c r="AJ179" s="22">
        <f t="shared" si="10"/>
        <v>0</v>
      </c>
      <c r="AK179" s="22">
        <f t="shared" si="11"/>
        <v>0</v>
      </c>
      <c r="AL179" s="22">
        <f t="shared" si="12"/>
        <v>0</v>
      </c>
      <c r="AM179" s="22">
        <f t="shared" si="13"/>
        <v>0</v>
      </c>
      <c r="AN179" s="22">
        <f t="shared" si="14"/>
        <v>0</v>
      </c>
      <c r="AO179" s="418" t="b">
        <f t="shared" si="15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16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17"/>
        <v>0</v>
      </c>
      <c r="AW179" s="67">
        <f t="shared" si="18"/>
        <v>0</v>
      </c>
      <c r="AX179" s="397">
        <f t="shared" si="19"/>
        <v>0</v>
      </c>
      <c r="AY179" s="32"/>
      <c r="AZ179" s="32"/>
      <c r="BA179" s="423" t="str">
        <f t="shared" si="20"/>
        <v xml:space="preserve"> </v>
      </c>
    </row>
    <row r="180" spans="1:53" s="339" customFormat="1" ht="15" x14ac:dyDescent="0.2">
      <c r="A180" s="32"/>
      <c r="B180" s="32"/>
      <c r="C180" s="410">
        <f t="shared" si="23"/>
        <v>159</v>
      </c>
      <c r="D180" s="424"/>
      <c r="E180" s="424"/>
      <c r="F180" s="424"/>
      <c r="G180" s="410"/>
      <c r="H180" s="410"/>
      <c r="I180" s="413" t="str">
        <f t="shared" si="5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6"/>
        <v>-</v>
      </c>
      <c r="M180" s="425"/>
      <c r="N180" s="425"/>
      <c r="O180" s="160" t="str">
        <f t="shared" si="7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8"/>
        <v>OK</v>
      </c>
      <c r="AI180" s="22">
        <f t="shared" si="9"/>
        <v>0</v>
      </c>
      <c r="AJ180" s="22">
        <f t="shared" si="10"/>
        <v>0</v>
      </c>
      <c r="AK180" s="22">
        <f t="shared" si="11"/>
        <v>0</v>
      </c>
      <c r="AL180" s="22">
        <f t="shared" si="12"/>
        <v>0</v>
      </c>
      <c r="AM180" s="22">
        <f t="shared" si="13"/>
        <v>0</v>
      </c>
      <c r="AN180" s="22">
        <f t="shared" si="14"/>
        <v>0</v>
      </c>
      <c r="AO180" s="418" t="b">
        <f t="shared" si="15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16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17"/>
        <v>0</v>
      </c>
      <c r="AW180" s="67">
        <f t="shared" si="18"/>
        <v>0</v>
      </c>
      <c r="AX180" s="397">
        <f t="shared" si="19"/>
        <v>0</v>
      </c>
      <c r="AY180" s="32"/>
      <c r="AZ180" s="32"/>
      <c r="BA180" s="423" t="str">
        <f t="shared" si="20"/>
        <v xml:space="preserve"> </v>
      </c>
    </row>
    <row r="181" spans="1:53" s="339" customFormat="1" ht="15" x14ac:dyDescent="0.2">
      <c r="A181" s="32"/>
      <c r="B181" s="32"/>
      <c r="C181" s="410">
        <f t="shared" si="23"/>
        <v>160</v>
      </c>
      <c r="D181" s="424"/>
      <c r="E181" s="424"/>
      <c r="F181" s="424"/>
      <c r="G181" s="410"/>
      <c r="H181" s="410"/>
      <c r="I181" s="413" t="str">
        <f t="shared" si="5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6"/>
        <v>-</v>
      </c>
      <c r="M181" s="425"/>
      <c r="N181" s="425"/>
      <c r="O181" s="160" t="str">
        <f t="shared" si="7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8"/>
        <v>OK</v>
      </c>
      <c r="AI181" s="22">
        <f t="shared" si="9"/>
        <v>0</v>
      </c>
      <c r="AJ181" s="22">
        <f t="shared" si="10"/>
        <v>0</v>
      </c>
      <c r="AK181" s="22">
        <f t="shared" si="11"/>
        <v>0</v>
      </c>
      <c r="AL181" s="22">
        <f t="shared" si="12"/>
        <v>0</v>
      </c>
      <c r="AM181" s="22">
        <f t="shared" si="13"/>
        <v>0</v>
      </c>
      <c r="AN181" s="22">
        <f t="shared" si="14"/>
        <v>0</v>
      </c>
      <c r="AO181" s="418" t="b">
        <f t="shared" si="15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16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17"/>
        <v>0</v>
      </c>
      <c r="AW181" s="67">
        <f t="shared" si="18"/>
        <v>0</v>
      </c>
      <c r="AX181" s="397">
        <f t="shared" si="19"/>
        <v>0</v>
      </c>
      <c r="AY181" s="32"/>
      <c r="AZ181" s="32"/>
      <c r="BA181" s="423" t="str">
        <f t="shared" si="20"/>
        <v xml:space="preserve"> </v>
      </c>
    </row>
    <row r="182" spans="1:53" s="339" customFormat="1" ht="15" x14ac:dyDescent="0.2">
      <c r="A182" s="32"/>
      <c r="B182" s="32"/>
      <c r="C182" s="410">
        <f t="shared" si="23"/>
        <v>161</v>
      </c>
      <c r="D182" s="424"/>
      <c r="E182" s="424"/>
      <c r="F182" s="424"/>
      <c r="G182" s="410"/>
      <c r="H182" s="410"/>
      <c r="I182" s="413" t="str">
        <f t="shared" si="5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6"/>
        <v>-</v>
      </c>
      <c r="M182" s="425"/>
      <c r="N182" s="425"/>
      <c r="O182" s="160" t="str">
        <f t="shared" si="7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8"/>
        <v>OK</v>
      </c>
      <c r="AI182" s="22">
        <f t="shared" si="9"/>
        <v>0</v>
      </c>
      <c r="AJ182" s="22">
        <f t="shared" si="10"/>
        <v>0</v>
      </c>
      <c r="AK182" s="22">
        <f t="shared" si="11"/>
        <v>0</v>
      </c>
      <c r="AL182" s="22">
        <f t="shared" si="12"/>
        <v>0</v>
      </c>
      <c r="AM182" s="22">
        <f t="shared" si="13"/>
        <v>0</v>
      </c>
      <c r="AN182" s="22">
        <f t="shared" si="14"/>
        <v>0</v>
      </c>
      <c r="AO182" s="418" t="b">
        <f t="shared" si="15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16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17"/>
        <v>0</v>
      </c>
      <c r="AW182" s="67">
        <f t="shared" si="18"/>
        <v>0</v>
      </c>
      <c r="AX182" s="397">
        <f t="shared" si="19"/>
        <v>0</v>
      </c>
      <c r="AY182" s="32"/>
      <c r="AZ182" s="32"/>
      <c r="BA182" s="423" t="str">
        <f t="shared" si="20"/>
        <v xml:space="preserve"> </v>
      </c>
    </row>
    <row r="183" spans="1:53" s="339" customFormat="1" ht="15" x14ac:dyDescent="0.2">
      <c r="A183" s="32"/>
      <c r="B183" s="32"/>
      <c r="C183" s="410">
        <f t="shared" si="23"/>
        <v>162</v>
      </c>
      <c r="D183" s="424"/>
      <c r="E183" s="424"/>
      <c r="F183" s="424"/>
      <c r="G183" s="410"/>
      <c r="H183" s="410"/>
      <c r="I183" s="413" t="str">
        <f t="shared" si="5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6"/>
        <v>-</v>
      </c>
      <c r="M183" s="425"/>
      <c r="N183" s="425"/>
      <c r="O183" s="160" t="str">
        <f t="shared" si="7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8"/>
        <v>OK</v>
      </c>
      <c r="AI183" s="22">
        <f t="shared" si="9"/>
        <v>0</v>
      </c>
      <c r="AJ183" s="22">
        <f t="shared" si="10"/>
        <v>0</v>
      </c>
      <c r="AK183" s="22">
        <f t="shared" si="11"/>
        <v>0</v>
      </c>
      <c r="AL183" s="22">
        <f t="shared" si="12"/>
        <v>0</v>
      </c>
      <c r="AM183" s="22">
        <f t="shared" si="13"/>
        <v>0</v>
      </c>
      <c r="AN183" s="22">
        <f t="shared" si="14"/>
        <v>0</v>
      </c>
      <c r="AO183" s="418" t="b">
        <f t="shared" si="15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16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17"/>
        <v>0</v>
      </c>
      <c r="AW183" s="67">
        <f t="shared" si="18"/>
        <v>0</v>
      </c>
      <c r="AX183" s="397">
        <f t="shared" si="19"/>
        <v>0</v>
      </c>
      <c r="AY183" s="32"/>
      <c r="AZ183" s="32"/>
      <c r="BA183" s="423" t="str">
        <f t="shared" si="20"/>
        <v xml:space="preserve"> </v>
      </c>
    </row>
    <row r="184" spans="1:53" s="339" customFormat="1" ht="15" x14ac:dyDescent="0.2">
      <c r="A184" s="32"/>
      <c r="B184" s="32"/>
      <c r="C184" s="410">
        <f t="shared" si="23"/>
        <v>163</v>
      </c>
      <c r="D184" s="424"/>
      <c r="E184" s="424"/>
      <c r="F184" s="424"/>
      <c r="G184" s="410"/>
      <c r="H184" s="410"/>
      <c r="I184" s="413" t="str">
        <f t="shared" si="5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6"/>
        <v>-</v>
      </c>
      <c r="M184" s="425"/>
      <c r="N184" s="425"/>
      <c r="O184" s="160" t="str">
        <f t="shared" si="7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8"/>
        <v>OK</v>
      </c>
      <c r="AI184" s="22">
        <f t="shared" si="9"/>
        <v>0</v>
      </c>
      <c r="AJ184" s="22">
        <f t="shared" si="10"/>
        <v>0</v>
      </c>
      <c r="AK184" s="22">
        <f t="shared" si="11"/>
        <v>0</v>
      </c>
      <c r="AL184" s="22">
        <f t="shared" si="12"/>
        <v>0</v>
      </c>
      <c r="AM184" s="22">
        <f t="shared" si="13"/>
        <v>0</v>
      </c>
      <c r="AN184" s="22">
        <f t="shared" si="14"/>
        <v>0</v>
      </c>
      <c r="AO184" s="418" t="b">
        <f t="shared" si="15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16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17"/>
        <v>0</v>
      </c>
      <c r="AW184" s="67">
        <f t="shared" si="18"/>
        <v>0</v>
      </c>
      <c r="AX184" s="397">
        <f t="shared" si="19"/>
        <v>0</v>
      </c>
      <c r="AY184" s="32"/>
      <c r="AZ184" s="32"/>
      <c r="BA184" s="423" t="str">
        <f t="shared" si="20"/>
        <v xml:space="preserve"> </v>
      </c>
    </row>
    <row r="185" spans="1:53" s="339" customFormat="1" ht="15" x14ac:dyDescent="0.2">
      <c r="A185" s="32"/>
      <c r="B185" s="32"/>
      <c r="C185" s="410">
        <f t="shared" si="23"/>
        <v>164</v>
      </c>
      <c r="D185" s="424"/>
      <c r="E185" s="424"/>
      <c r="F185" s="424"/>
      <c r="G185" s="410"/>
      <c r="H185" s="410"/>
      <c r="I185" s="413" t="str">
        <f t="shared" si="5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6"/>
        <v>-</v>
      </c>
      <c r="M185" s="425"/>
      <c r="N185" s="425"/>
      <c r="O185" s="160" t="str">
        <f t="shared" si="7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8"/>
        <v>OK</v>
      </c>
      <c r="AI185" s="22">
        <f t="shared" si="9"/>
        <v>0</v>
      </c>
      <c r="AJ185" s="22">
        <f t="shared" si="10"/>
        <v>0</v>
      </c>
      <c r="AK185" s="22">
        <f t="shared" si="11"/>
        <v>0</v>
      </c>
      <c r="AL185" s="22">
        <f t="shared" si="12"/>
        <v>0</v>
      </c>
      <c r="AM185" s="22">
        <f t="shared" si="13"/>
        <v>0</v>
      </c>
      <c r="AN185" s="22">
        <f t="shared" si="14"/>
        <v>0</v>
      </c>
      <c r="AO185" s="418" t="b">
        <f t="shared" si="15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16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17"/>
        <v>0</v>
      </c>
      <c r="AW185" s="67">
        <f t="shared" si="18"/>
        <v>0</v>
      </c>
      <c r="AX185" s="397">
        <f t="shared" si="19"/>
        <v>0</v>
      </c>
      <c r="AY185" s="32"/>
      <c r="AZ185" s="32"/>
      <c r="BA185" s="423" t="str">
        <f t="shared" si="20"/>
        <v xml:space="preserve"> </v>
      </c>
    </row>
    <row r="186" spans="1:53" s="339" customFormat="1" ht="15" x14ac:dyDescent="0.2">
      <c r="A186" s="32"/>
      <c r="B186" s="32"/>
      <c r="C186" s="410">
        <f t="shared" si="23"/>
        <v>165</v>
      </c>
      <c r="D186" s="424"/>
      <c r="E186" s="424"/>
      <c r="F186" s="424"/>
      <c r="G186" s="410"/>
      <c r="H186" s="410"/>
      <c r="I186" s="413" t="str">
        <f t="shared" si="5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6"/>
        <v>-</v>
      </c>
      <c r="M186" s="425"/>
      <c r="N186" s="425"/>
      <c r="O186" s="160" t="str">
        <f t="shared" si="7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8"/>
        <v>OK</v>
      </c>
      <c r="AI186" s="22">
        <f t="shared" si="9"/>
        <v>0</v>
      </c>
      <c r="AJ186" s="22">
        <f t="shared" si="10"/>
        <v>0</v>
      </c>
      <c r="AK186" s="22">
        <f t="shared" si="11"/>
        <v>0</v>
      </c>
      <c r="AL186" s="22">
        <f t="shared" si="12"/>
        <v>0</v>
      </c>
      <c r="AM186" s="22">
        <f t="shared" si="13"/>
        <v>0</v>
      </c>
      <c r="AN186" s="22">
        <f t="shared" si="14"/>
        <v>0</v>
      </c>
      <c r="AO186" s="418" t="b">
        <f t="shared" si="15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16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17"/>
        <v>0</v>
      </c>
      <c r="AW186" s="67">
        <f t="shared" si="18"/>
        <v>0</v>
      </c>
      <c r="AX186" s="397">
        <f t="shared" si="19"/>
        <v>0</v>
      </c>
      <c r="AY186" s="32"/>
      <c r="AZ186" s="32"/>
      <c r="BA186" s="423" t="str">
        <f t="shared" si="20"/>
        <v xml:space="preserve"> </v>
      </c>
    </row>
    <row r="187" spans="1:53" s="339" customFormat="1" ht="15" x14ac:dyDescent="0.2">
      <c r="A187" s="32"/>
      <c r="B187" s="32"/>
      <c r="C187" s="410">
        <f t="shared" si="23"/>
        <v>166</v>
      </c>
      <c r="D187" s="424"/>
      <c r="E187" s="424"/>
      <c r="F187" s="424"/>
      <c r="G187" s="410"/>
      <c r="H187" s="410"/>
      <c r="I187" s="413" t="str">
        <f t="shared" si="5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6"/>
        <v>-</v>
      </c>
      <c r="M187" s="425"/>
      <c r="N187" s="425"/>
      <c r="O187" s="160" t="str">
        <f t="shared" si="7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8"/>
        <v>OK</v>
      </c>
      <c r="AI187" s="22">
        <f t="shared" si="9"/>
        <v>0</v>
      </c>
      <c r="AJ187" s="22">
        <f t="shared" si="10"/>
        <v>0</v>
      </c>
      <c r="AK187" s="22">
        <f t="shared" si="11"/>
        <v>0</v>
      </c>
      <c r="AL187" s="22">
        <f t="shared" si="12"/>
        <v>0</v>
      </c>
      <c r="AM187" s="22">
        <f t="shared" si="13"/>
        <v>0</v>
      </c>
      <c r="AN187" s="22">
        <f t="shared" si="14"/>
        <v>0</v>
      </c>
      <c r="AO187" s="418" t="b">
        <f t="shared" si="15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16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17"/>
        <v>0</v>
      </c>
      <c r="AW187" s="67">
        <f t="shared" si="18"/>
        <v>0</v>
      </c>
      <c r="AX187" s="397">
        <f t="shared" si="19"/>
        <v>0</v>
      </c>
      <c r="AY187" s="32"/>
      <c r="AZ187" s="32"/>
      <c r="BA187" s="423" t="str">
        <f t="shared" si="20"/>
        <v xml:space="preserve"> </v>
      </c>
    </row>
    <row r="188" spans="1:53" s="339" customFormat="1" ht="15" x14ac:dyDescent="0.2">
      <c r="A188" s="32"/>
      <c r="B188" s="32"/>
      <c r="C188" s="410">
        <f t="shared" si="23"/>
        <v>167</v>
      </c>
      <c r="D188" s="424"/>
      <c r="E188" s="424"/>
      <c r="F188" s="424"/>
      <c r="G188" s="410"/>
      <c r="H188" s="410"/>
      <c r="I188" s="413" t="str">
        <f t="shared" si="5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6"/>
        <v>-</v>
      </c>
      <c r="M188" s="425"/>
      <c r="N188" s="425"/>
      <c r="O188" s="160" t="str">
        <f t="shared" si="7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8"/>
        <v>OK</v>
      </c>
      <c r="AI188" s="22">
        <f t="shared" si="9"/>
        <v>0</v>
      </c>
      <c r="AJ188" s="22">
        <f t="shared" si="10"/>
        <v>0</v>
      </c>
      <c r="AK188" s="22">
        <f t="shared" si="11"/>
        <v>0</v>
      </c>
      <c r="AL188" s="22">
        <f t="shared" si="12"/>
        <v>0</v>
      </c>
      <c r="AM188" s="22">
        <f t="shared" si="13"/>
        <v>0</v>
      </c>
      <c r="AN188" s="22">
        <f t="shared" si="14"/>
        <v>0</v>
      </c>
      <c r="AO188" s="418" t="b">
        <f t="shared" si="15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16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17"/>
        <v>0</v>
      </c>
      <c r="AW188" s="67">
        <f t="shared" si="18"/>
        <v>0</v>
      </c>
      <c r="AX188" s="397">
        <f t="shared" si="19"/>
        <v>0</v>
      </c>
      <c r="AY188" s="32"/>
      <c r="AZ188" s="32"/>
      <c r="BA188" s="423" t="str">
        <f t="shared" si="20"/>
        <v xml:space="preserve"> </v>
      </c>
    </row>
    <row r="189" spans="1:53" s="339" customFormat="1" ht="15" x14ac:dyDescent="0.2">
      <c r="A189" s="32"/>
      <c r="B189" s="32"/>
      <c r="C189" s="410">
        <f t="shared" si="23"/>
        <v>168</v>
      </c>
      <c r="D189" s="424"/>
      <c r="E189" s="424"/>
      <c r="F189" s="424"/>
      <c r="G189" s="410"/>
      <c r="H189" s="410"/>
      <c r="I189" s="413" t="str">
        <f t="shared" si="5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6"/>
        <v>-</v>
      </c>
      <c r="M189" s="425"/>
      <c r="N189" s="425"/>
      <c r="O189" s="160" t="str">
        <f t="shared" si="7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8"/>
        <v>OK</v>
      </c>
      <c r="AI189" s="22">
        <f t="shared" si="9"/>
        <v>0</v>
      </c>
      <c r="AJ189" s="22">
        <f t="shared" si="10"/>
        <v>0</v>
      </c>
      <c r="AK189" s="22">
        <f t="shared" si="11"/>
        <v>0</v>
      </c>
      <c r="AL189" s="22">
        <f t="shared" si="12"/>
        <v>0</v>
      </c>
      <c r="AM189" s="22">
        <f t="shared" si="13"/>
        <v>0</v>
      </c>
      <c r="AN189" s="22">
        <f t="shared" si="14"/>
        <v>0</v>
      </c>
      <c r="AO189" s="418" t="b">
        <f t="shared" si="15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16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17"/>
        <v>0</v>
      </c>
      <c r="AW189" s="67">
        <f t="shared" si="18"/>
        <v>0</v>
      </c>
      <c r="AX189" s="397">
        <f t="shared" si="19"/>
        <v>0</v>
      </c>
      <c r="AY189" s="32"/>
      <c r="AZ189" s="32"/>
      <c r="BA189" s="423" t="str">
        <f t="shared" si="20"/>
        <v xml:space="preserve"> </v>
      </c>
    </row>
    <row r="190" spans="1:53" s="339" customFormat="1" ht="15" x14ac:dyDescent="0.2">
      <c r="A190" s="32"/>
      <c r="B190" s="32"/>
      <c r="C190" s="410">
        <f t="shared" si="23"/>
        <v>169</v>
      </c>
      <c r="D190" s="424"/>
      <c r="E190" s="424"/>
      <c r="F190" s="424"/>
      <c r="G190" s="410"/>
      <c r="H190" s="410"/>
      <c r="I190" s="413" t="str">
        <f t="shared" si="5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6"/>
        <v>-</v>
      </c>
      <c r="M190" s="425"/>
      <c r="N190" s="425"/>
      <c r="O190" s="160" t="str">
        <f t="shared" si="7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8"/>
        <v>OK</v>
      </c>
      <c r="AI190" s="22">
        <f t="shared" si="9"/>
        <v>0</v>
      </c>
      <c r="AJ190" s="22">
        <f t="shared" si="10"/>
        <v>0</v>
      </c>
      <c r="AK190" s="22">
        <f t="shared" si="11"/>
        <v>0</v>
      </c>
      <c r="AL190" s="22">
        <f t="shared" si="12"/>
        <v>0</v>
      </c>
      <c r="AM190" s="22">
        <f t="shared" si="13"/>
        <v>0</v>
      </c>
      <c r="AN190" s="22">
        <f t="shared" si="14"/>
        <v>0</v>
      </c>
      <c r="AO190" s="418" t="b">
        <f t="shared" si="15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16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17"/>
        <v>0</v>
      </c>
      <c r="AW190" s="67">
        <f t="shared" si="18"/>
        <v>0</v>
      </c>
      <c r="AX190" s="397">
        <f t="shared" si="19"/>
        <v>0</v>
      </c>
      <c r="AY190" s="32"/>
      <c r="AZ190" s="32"/>
      <c r="BA190" s="423" t="str">
        <f t="shared" si="20"/>
        <v xml:space="preserve"> </v>
      </c>
    </row>
    <row r="191" spans="1:53" s="339" customFormat="1" ht="15" x14ac:dyDescent="0.2">
      <c r="A191" s="32"/>
      <c r="B191" s="32"/>
      <c r="C191" s="410">
        <f t="shared" si="23"/>
        <v>170</v>
      </c>
      <c r="D191" s="424"/>
      <c r="E191" s="424"/>
      <c r="F191" s="424"/>
      <c r="G191" s="410"/>
      <c r="H191" s="410"/>
      <c r="I191" s="413" t="str">
        <f t="shared" si="5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6"/>
        <v>-</v>
      </c>
      <c r="M191" s="425"/>
      <c r="N191" s="425"/>
      <c r="O191" s="160" t="str">
        <f t="shared" si="7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8"/>
        <v>OK</v>
      </c>
      <c r="AI191" s="22">
        <f t="shared" si="9"/>
        <v>0</v>
      </c>
      <c r="AJ191" s="22">
        <f t="shared" si="10"/>
        <v>0</v>
      </c>
      <c r="AK191" s="22">
        <f t="shared" si="11"/>
        <v>0</v>
      </c>
      <c r="AL191" s="22">
        <f t="shared" si="12"/>
        <v>0</v>
      </c>
      <c r="AM191" s="22">
        <f t="shared" si="13"/>
        <v>0</v>
      </c>
      <c r="AN191" s="22">
        <f t="shared" si="14"/>
        <v>0</v>
      </c>
      <c r="AO191" s="418" t="b">
        <f t="shared" si="15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16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17"/>
        <v>0</v>
      </c>
      <c r="AW191" s="67">
        <f t="shared" si="18"/>
        <v>0</v>
      </c>
      <c r="AX191" s="397">
        <f t="shared" si="19"/>
        <v>0</v>
      </c>
      <c r="AY191" s="32"/>
      <c r="AZ191" s="32"/>
      <c r="BA191" s="423" t="str">
        <f t="shared" si="20"/>
        <v xml:space="preserve"> </v>
      </c>
    </row>
    <row r="192" spans="1:53" s="339" customFormat="1" ht="15" x14ac:dyDescent="0.2">
      <c r="A192" s="32"/>
      <c r="B192" s="32"/>
      <c r="C192" s="410">
        <f t="shared" si="23"/>
        <v>171</v>
      </c>
      <c r="D192" s="424"/>
      <c r="E192" s="424"/>
      <c r="F192" s="424"/>
      <c r="G192" s="410"/>
      <c r="H192" s="410"/>
      <c r="I192" s="413" t="str">
        <f t="shared" si="5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6"/>
        <v>-</v>
      </c>
      <c r="M192" s="425"/>
      <c r="N192" s="425"/>
      <c r="O192" s="160" t="str">
        <f t="shared" si="7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8"/>
        <v>OK</v>
      </c>
      <c r="AI192" s="22">
        <f t="shared" si="9"/>
        <v>0</v>
      </c>
      <c r="AJ192" s="22">
        <f t="shared" si="10"/>
        <v>0</v>
      </c>
      <c r="AK192" s="22">
        <f t="shared" si="11"/>
        <v>0</v>
      </c>
      <c r="AL192" s="22">
        <f t="shared" si="12"/>
        <v>0</v>
      </c>
      <c r="AM192" s="22">
        <f t="shared" si="13"/>
        <v>0</v>
      </c>
      <c r="AN192" s="22">
        <f t="shared" si="14"/>
        <v>0</v>
      </c>
      <c r="AO192" s="418" t="b">
        <f t="shared" si="15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16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17"/>
        <v>0</v>
      </c>
      <c r="AW192" s="67">
        <f t="shared" si="18"/>
        <v>0</v>
      </c>
      <c r="AX192" s="397">
        <f t="shared" si="19"/>
        <v>0</v>
      </c>
      <c r="AY192" s="32"/>
      <c r="AZ192" s="32"/>
      <c r="BA192" s="423" t="str">
        <f t="shared" si="20"/>
        <v xml:space="preserve"> </v>
      </c>
    </row>
    <row r="193" spans="1:53" s="339" customFormat="1" ht="15" x14ac:dyDescent="0.2">
      <c r="A193" s="32"/>
      <c r="B193" s="32"/>
      <c r="C193" s="410">
        <f t="shared" si="23"/>
        <v>172</v>
      </c>
      <c r="D193" s="424"/>
      <c r="E193" s="424"/>
      <c r="F193" s="424"/>
      <c r="G193" s="410"/>
      <c r="H193" s="410"/>
      <c r="I193" s="413" t="str">
        <f t="shared" si="5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6"/>
        <v>-</v>
      </c>
      <c r="M193" s="425"/>
      <c r="N193" s="425"/>
      <c r="O193" s="160" t="str">
        <f t="shared" si="7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8"/>
        <v>OK</v>
      </c>
      <c r="AI193" s="22">
        <f t="shared" si="9"/>
        <v>0</v>
      </c>
      <c r="AJ193" s="22">
        <f t="shared" si="10"/>
        <v>0</v>
      </c>
      <c r="AK193" s="22">
        <f t="shared" si="11"/>
        <v>0</v>
      </c>
      <c r="AL193" s="22">
        <f t="shared" si="12"/>
        <v>0</v>
      </c>
      <c r="AM193" s="22">
        <f t="shared" si="13"/>
        <v>0</v>
      </c>
      <c r="AN193" s="22">
        <f t="shared" si="14"/>
        <v>0</v>
      </c>
      <c r="AO193" s="418" t="b">
        <f t="shared" si="15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16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17"/>
        <v>0</v>
      </c>
      <c r="AW193" s="67">
        <f t="shared" si="18"/>
        <v>0</v>
      </c>
      <c r="AX193" s="397">
        <f t="shared" si="19"/>
        <v>0</v>
      </c>
      <c r="AY193" s="32"/>
      <c r="AZ193" s="32"/>
      <c r="BA193" s="423" t="str">
        <f t="shared" si="20"/>
        <v xml:space="preserve"> </v>
      </c>
    </row>
    <row r="194" spans="1:53" s="339" customFormat="1" ht="15" x14ac:dyDescent="0.2">
      <c r="A194" s="32"/>
      <c r="B194" s="32"/>
      <c r="C194" s="410">
        <f t="shared" si="23"/>
        <v>173</v>
      </c>
      <c r="D194" s="424"/>
      <c r="E194" s="424"/>
      <c r="F194" s="424"/>
      <c r="G194" s="410"/>
      <c r="H194" s="410"/>
      <c r="I194" s="413" t="str">
        <f t="shared" si="5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6"/>
        <v>-</v>
      </c>
      <c r="M194" s="425"/>
      <c r="N194" s="425"/>
      <c r="O194" s="160" t="str">
        <f t="shared" si="7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8"/>
        <v>OK</v>
      </c>
      <c r="AI194" s="22">
        <f t="shared" si="9"/>
        <v>0</v>
      </c>
      <c r="AJ194" s="22">
        <f t="shared" si="10"/>
        <v>0</v>
      </c>
      <c r="AK194" s="22">
        <f t="shared" si="11"/>
        <v>0</v>
      </c>
      <c r="AL194" s="22">
        <f t="shared" si="12"/>
        <v>0</v>
      </c>
      <c r="AM194" s="22">
        <f t="shared" si="13"/>
        <v>0</v>
      </c>
      <c r="AN194" s="22">
        <f t="shared" si="14"/>
        <v>0</v>
      </c>
      <c r="AO194" s="418" t="b">
        <f t="shared" si="15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16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17"/>
        <v>0</v>
      </c>
      <c r="AW194" s="67">
        <f t="shared" si="18"/>
        <v>0</v>
      </c>
      <c r="AX194" s="397">
        <f t="shared" si="19"/>
        <v>0</v>
      </c>
      <c r="AY194" s="32"/>
      <c r="AZ194" s="32"/>
      <c r="BA194" s="423" t="str">
        <f t="shared" si="20"/>
        <v xml:space="preserve"> </v>
      </c>
    </row>
    <row r="195" spans="1:53" s="339" customFormat="1" ht="15" x14ac:dyDescent="0.2">
      <c r="A195" s="32"/>
      <c r="B195" s="32"/>
      <c r="C195" s="410">
        <f t="shared" si="23"/>
        <v>174</v>
      </c>
      <c r="D195" s="424"/>
      <c r="E195" s="424"/>
      <c r="F195" s="424"/>
      <c r="G195" s="410"/>
      <c r="H195" s="410"/>
      <c r="I195" s="413" t="str">
        <f t="shared" si="5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6"/>
        <v>-</v>
      </c>
      <c r="M195" s="425"/>
      <c r="N195" s="425"/>
      <c r="O195" s="160" t="str">
        <f t="shared" si="7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8"/>
        <v>OK</v>
      </c>
      <c r="AI195" s="22">
        <f t="shared" si="9"/>
        <v>0</v>
      </c>
      <c r="AJ195" s="22">
        <f t="shared" si="10"/>
        <v>0</v>
      </c>
      <c r="AK195" s="22">
        <f t="shared" si="11"/>
        <v>0</v>
      </c>
      <c r="AL195" s="22">
        <f t="shared" si="12"/>
        <v>0</v>
      </c>
      <c r="AM195" s="22">
        <f t="shared" si="13"/>
        <v>0</v>
      </c>
      <c r="AN195" s="22">
        <f t="shared" si="14"/>
        <v>0</v>
      </c>
      <c r="AO195" s="418" t="b">
        <f t="shared" si="15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16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17"/>
        <v>0</v>
      </c>
      <c r="AW195" s="67">
        <f t="shared" si="18"/>
        <v>0</v>
      </c>
      <c r="AX195" s="397">
        <f t="shared" si="19"/>
        <v>0</v>
      </c>
      <c r="AY195" s="32"/>
      <c r="AZ195" s="32"/>
      <c r="BA195" s="423" t="str">
        <f t="shared" si="20"/>
        <v xml:space="preserve"> </v>
      </c>
    </row>
    <row r="196" spans="1:53" s="339" customFormat="1" ht="15" x14ac:dyDescent="0.2">
      <c r="A196" s="32"/>
      <c r="B196" s="32"/>
      <c r="C196" s="410">
        <f t="shared" si="23"/>
        <v>175</v>
      </c>
      <c r="D196" s="424"/>
      <c r="E196" s="424"/>
      <c r="F196" s="424"/>
      <c r="G196" s="410"/>
      <c r="H196" s="410"/>
      <c r="I196" s="413" t="str">
        <f t="shared" si="5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6"/>
        <v>-</v>
      </c>
      <c r="M196" s="425"/>
      <c r="N196" s="425"/>
      <c r="O196" s="160" t="str">
        <f t="shared" si="7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8"/>
        <v>OK</v>
      </c>
      <c r="AI196" s="22">
        <f t="shared" si="9"/>
        <v>0</v>
      </c>
      <c r="AJ196" s="22">
        <f t="shared" si="10"/>
        <v>0</v>
      </c>
      <c r="AK196" s="22">
        <f t="shared" si="11"/>
        <v>0</v>
      </c>
      <c r="AL196" s="22">
        <f t="shared" si="12"/>
        <v>0</v>
      </c>
      <c r="AM196" s="22">
        <f t="shared" si="13"/>
        <v>0</v>
      </c>
      <c r="AN196" s="22">
        <f t="shared" si="14"/>
        <v>0</v>
      </c>
      <c r="AO196" s="418" t="b">
        <f t="shared" si="15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16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17"/>
        <v>0</v>
      </c>
      <c r="AW196" s="67">
        <f t="shared" si="18"/>
        <v>0</v>
      </c>
      <c r="AX196" s="397">
        <f t="shared" si="19"/>
        <v>0</v>
      </c>
      <c r="AY196" s="32"/>
      <c r="AZ196" s="32"/>
      <c r="BA196" s="423" t="str">
        <f t="shared" si="20"/>
        <v xml:space="preserve"> </v>
      </c>
    </row>
    <row r="197" spans="1:53" s="339" customFormat="1" ht="15" x14ac:dyDescent="0.2">
      <c r="A197" s="32"/>
      <c r="B197" s="32"/>
      <c r="C197" s="410">
        <f t="shared" si="23"/>
        <v>176</v>
      </c>
      <c r="D197" s="424"/>
      <c r="E197" s="424"/>
      <c r="F197" s="424"/>
      <c r="G197" s="410"/>
      <c r="H197" s="410"/>
      <c r="I197" s="413" t="str">
        <f t="shared" si="5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6"/>
        <v>-</v>
      </c>
      <c r="M197" s="425"/>
      <c r="N197" s="425"/>
      <c r="O197" s="160" t="str">
        <f t="shared" si="7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8"/>
        <v>OK</v>
      </c>
      <c r="AI197" s="22">
        <f t="shared" si="9"/>
        <v>0</v>
      </c>
      <c r="AJ197" s="22">
        <f t="shared" si="10"/>
        <v>0</v>
      </c>
      <c r="AK197" s="22">
        <f t="shared" si="11"/>
        <v>0</v>
      </c>
      <c r="AL197" s="22">
        <f t="shared" si="12"/>
        <v>0</v>
      </c>
      <c r="AM197" s="22">
        <f t="shared" si="13"/>
        <v>0</v>
      </c>
      <c r="AN197" s="22">
        <f t="shared" si="14"/>
        <v>0</v>
      </c>
      <c r="AO197" s="418" t="b">
        <f t="shared" si="15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16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17"/>
        <v>0</v>
      </c>
      <c r="AW197" s="67">
        <f t="shared" si="18"/>
        <v>0</v>
      </c>
      <c r="AX197" s="397">
        <f t="shared" si="19"/>
        <v>0</v>
      </c>
      <c r="AY197" s="32"/>
      <c r="AZ197" s="32"/>
      <c r="BA197" s="423" t="str">
        <f t="shared" si="20"/>
        <v xml:space="preserve"> </v>
      </c>
    </row>
    <row r="198" spans="1:53" s="339" customFormat="1" ht="15" x14ac:dyDescent="0.2">
      <c r="A198" s="32"/>
      <c r="B198" s="32"/>
      <c r="C198" s="410">
        <f t="shared" si="23"/>
        <v>177</v>
      </c>
      <c r="D198" s="424"/>
      <c r="E198" s="424"/>
      <c r="F198" s="424"/>
      <c r="G198" s="410"/>
      <c r="H198" s="410"/>
      <c r="I198" s="413" t="str">
        <f t="shared" si="5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6"/>
        <v>-</v>
      </c>
      <c r="M198" s="425"/>
      <c r="N198" s="425"/>
      <c r="O198" s="160" t="str">
        <f t="shared" si="7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8"/>
        <v>OK</v>
      </c>
      <c r="AI198" s="22">
        <f t="shared" si="9"/>
        <v>0</v>
      </c>
      <c r="AJ198" s="22">
        <f t="shared" si="10"/>
        <v>0</v>
      </c>
      <c r="AK198" s="22">
        <f t="shared" si="11"/>
        <v>0</v>
      </c>
      <c r="AL198" s="22">
        <f t="shared" si="12"/>
        <v>0</v>
      </c>
      <c r="AM198" s="22">
        <f t="shared" si="13"/>
        <v>0</v>
      </c>
      <c r="AN198" s="22">
        <f t="shared" si="14"/>
        <v>0</v>
      </c>
      <c r="AO198" s="418" t="b">
        <f t="shared" si="15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16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17"/>
        <v>0</v>
      </c>
      <c r="AW198" s="67">
        <f t="shared" si="18"/>
        <v>0</v>
      </c>
      <c r="AX198" s="397">
        <f t="shared" si="19"/>
        <v>0</v>
      </c>
      <c r="AY198" s="32"/>
      <c r="AZ198" s="32"/>
      <c r="BA198" s="423" t="str">
        <f t="shared" si="20"/>
        <v xml:space="preserve"> </v>
      </c>
    </row>
    <row r="199" spans="1:53" s="339" customFormat="1" ht="15" x14ac:dyDescent="0.2">
      <c r="A199" s="32"/>
      <c r="B199" s="32"/>
      <c r="C199" s="410">
        <f t="shared" si="23"/>
        <v>178</v>
      </c>
      <c r="D199" s="424"/>
      <c r="E199" s="424"/>
      <c r="F199" s="424"/>
      <c r="G199" s="410"/>
      <c r="H199" s="410"/>
      <c r="I199" s="413" t="str">
        <f t="shared" si="5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6"/>
        <v>-</v>
      </c>
      <c r="M199" s="425"/>
      <c r="N199" s="425"/>
      <c r="O199" s="160" t="str">
        <f t="shared" si="7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8"/>
        <v>OK</v>
      </c>
      <c r="AI199" s="22">
        <f t="shared" si="9"/>
        <v>0</v>
      </c>
      <c r="AJ199" s="22">
        <f t="shared" si="10"/>
        <v>0</v>
      </c>
      <c r="AK199" s="22">
        <f t="shared" si="11"/>
        <v>0</v>
      </c>
      <c r="AL199" s="22">
        <f t="shared" si="12"/>
        <v>0</v>
      </c>
      <c r="AM199" s="22">
        <f t="shared" si="13"/>
        <v>0</v>
      </c>
      <c r="AN199" s="22">
        <f t="shared" si="14"/>
        <v>0</v>
      </c>
      <c r="AO199" s="418" t="b">
        <f t="shared" si="15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16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17"/>
        <v>0</v>
      </c>
      <c r="AW199" s="67">
        <f t="shared" si="18"/>
        <v>0</v>
      </c>
      <c r="AX199" s="397">
        <f t="shared" si="19"/>
        <v>0</v>
      </c>
      <c r="AY199" s="32"/>
      <c r="AZ199" s="32"/>
      <c r="BA199" s="423" t="str">
        <f t="shared" si="20"/>
        <v xml:space="preserve"> </v>
      </c>
    </row>
    <row r="200" spans="1:53" s="339" customFormat="1" ht="15" x14ac:dyDescent="0.2">
      <c r="A200" s="32"/>
      <c r="B200" s="32"/>
      <c r="C200" s="410">
        <f t="shared" si="23"/>
        <v>179</v>
      </c>
      <c r="D200" s="424"/>
      <c r="E200" s="424"/>
      <c r="F200" s="424"/>
      <c r="G200" s="410"/>
      <c r="H200" s="410"/>
      <c r="I200" s="413" t="str">
        <f t="shared" si="5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6"/>
        <v>-</v>
      </c>
      <c r="M200" s="425"/>
      <c r="N200" s="425"/>
      <c r="O200" s="160" t="str">
        <f t="shared" si="7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8"/>
        <v>OK</v>
      </c>
      <c r="AI200" s="22">
        <f t="shared" si="9"/>
        <v>0</v>
      </c>
      <c r="AJ200" s="22">
        <f t="shared" si="10"/>
        <v>0</v>
      </c>
      <c r="AK200" s="22">
        <f t="shared" si="11"/>
        <v>0</v>
      </c>
      <c r="AL200" s="22">
        <f t="shared" si="12"/>
        <v>0</v>
      </c>
      <c r="AM200" s="22">
        <f t="shared" si="13"/>
        <v>0</v>
      </c>
      <c r="AN200" s="22">
        <f t="shared" si="14"/>
        <v>0</v>
      </c>
      <c r="AO200" s="418" t="b">
        <f t="shared" si="15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16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17"/>
        <v>0</v>
      </c>
      <c r="AW200" s="67">
        <f t="shared" si="18"/>
        <v>0</v>
      </c>
      <c r="AX200" s="397">
        <f t="shared" si="19"/>
        <v>0</v>
      </c>
      <c r="AY200" s="32"/>
      <c r="AZ200" s="32"/>
      <c r="BA200" s="423" t="str">
        <f t="shared" si="20"/>
        <v xml:space="preserve"> </v>
      </c>
    </row>
    <row r="201" spans="1:53" s="339" customFormat="1" ht="15" x14ac:dyDescent="0.2">
      <c r="A201" s="32"/>
      <c r="B201" s="32"/>
      <c r="C201" s="410">
        <f t="shared" si="23"/>
        <v>180</v>
      </c>
      <c r="D201" s="424"/>
      <c r="E201" s="424"/>
      <c r="F201" s="424"/>
      <c r="G201" s="410"/>
      <c r="H201" s="410"/>
      <c r="I201" s="413" t="str">
        <f t="shared" si="5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6"/>
        <v>-</v>
      </c>
      <c r="M201" s="425"/>
      <c r="N201" s="425"/>
      <c r="O201" s="160" t="str">
        <f t="shared" si="7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8"/>
        <v>OK</v>
      </c>
      <c r="AI201" s="22">
        <f t="shared" si="9"/>
        <v>0</v>
      </c>
      <c r="AJ201" s="22">
        <f t="shared" si="10"/>
        <v>0</v>
      </c>
      <c r="AK201" s="22">
        <f t="shared" si="11"/>
        <v>0</v>
      </c>
      <c r="AL201" s="22">
        <f t="shared" si="12"/>
        <v>0</v>
      </c>
      <c r="AM201" s="22">
        <f t="shared" si="13"/>
        <v>0</v>
      </c>
      <c r="AN201" s="22">
        <f t="shared" si="14"/>
        <v>0</v>
      </c>
      <c r="AO201" s="418" t="b">
        <f t="shared" si="15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16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17"/>
        <v>0</v>
      </c>
      <c r="AW201" s="67">
        <f t="shared" si="18"/>
        <v>0</v>
      </c>
      <c r="AX201" s="397">
        <f t="shared" si="19"/>
        <v>0</v>
      </c>
      <c r="AY201" s="32"/>
      <c r="AZ201" s="32"/>
      <c r="BA201" s="423" t="str">
        <f t="shared" si="20"/>
        <v xml:space="preserve"> </v>
      </c>
    </row>
    <row r="202" spans="1:53" s="339" customFormat="1" ht="15" x14ac:dyDescent="0.2">
      <c r="A202" s="32"/>
      <c r="B202" s="32"/>
      <c r="C202" s="410">
        <f t="shared" si="23"/>
        <v>181</v>
      </c>
      <c r="D202" s="424"/>
      <c r="E202" s="424"/>
      <c r="F202" s="424"/>
      <c r="G202" s="410"/>
      <c r="H202" s="410"/>
      <c r="I202" s="413" t="str">
        <f t="shared" si="5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6"/>
        <v>-</v>
      </c>
      <c r="M202" s="425"/>
      <c r="N202" s="425"/>
      <c r="O202" s="160" t="str">
        <f t="shared" si="7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8"/>
        <v>OK</v>
      </c>
      <c r="AI202" s="22">
        <f t="shared" si="9"/>
        <v>0</v>
      </c>
      <c r="AJ202" s="22">
        <f t="shared" si="10"/>
        <v>0</v>
      </c>
      <c r="AK202" s="22">
        <f t="shared" si="11"/>
        <v>0</v>
      </c>
      <c r="AL202" s="22">
        <f t="shared" si="12"/>
        <v>0</v>
      </c>
      <c r="AM202" s="22">
        <f t="shared" si="13"/>
        <v>0</v>
      </c>
      <c r="AN202" s="22">
        <f t="shared" si="14"/>
        <v>0</v>
      </c>
      <c r="AO202" s="418" t="b">
        <f t="shared" si="15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16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17"/>
        <v>0</v>
      </c>
      <c r="AW202" s="67">
        <f t="shared" si="18"/>
        <v>0</v>
      </c>
      <c r="AX202" s="397">
        <f t="shared" si="19"/>
        <v>0</v>
      </c>
      <c r="AY202" s="32"/>
      <c r="AZ202" s="32"/>
      <c r="BA202" s="423" t="str">
        <f t="shared" si="20"/>
        <v xml:space="preserve"> </v>
      </c>
    </row>
    <row r="203" spans="1:53" s="339" customFormat="1" ht="15" x14ac:dyDescent="0.2">
      <c r="A203" s="32"/>
      <c r="B203" s="32"/>
      <c r="C203" s="410">
        <f t="shared" si="23"/>
        <v>182</v>
      </c>
      <c r="D203" s="424"/>
      <c r="E203" s="424"/>
      <c r="F203" s="424"/>
      <c r="G203" s="410"/>
      <c r="H203" s="410"/>
      <c r="I203" s="413" t="str">
        <f t="shared" si="5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6"/>
        <v>-</v>
      </c>
      <c r="M203" s="425"/>
      <c r="N203" s="425"/>
      <c r="O203" s="160" t="str">
        <f t="shared" si="7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8"/>
        <v>OK</v>
      </c>
      <c r="AI203" s="22">
        <f t="shared" si="9"/>
        <v>0</v>
      </c>
      <c r="AJ203" s="22">
        <f t="shared" si="10"/>
        <v>0</v>
      </c>
      <c r="AK203" s="22">
        <f t="shared" si="11"/>
        <v>0</v>
      </c>
      <c r="AL203" s="22">
        <f t="shared" si="12"/>
        <v>0</v>
      </c>
      <c r="AM203" s="22">
        <f t="shared" si="13"/>
        <v>0</v>
      </c>
      <c r="AN203" s="22">
        <f t="shared" si="14"/>
        <v>0</v>
      </c>
      <c r="AO203" s="418" t="b">
        <f t="shared" si="15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16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17"/>
        <v>0</v>
      </c>
      <c r="AW203" s="67">
        <f t="shared" si="18"/>
        <v>0</v>
      </c>
      <c r="AX203" s="397">
        <f t="shared" si="19"/>
        <v>0</v>
      </c>
      <c r="AY203" s="32"/>
      <c r="AZ203" s="32"/>
      <c r="BA203" s="423" t="str">
        <f t="shared" si="20"/>
        <v xml:space="preserve"> </v>
      </c>
    </row>
    <row r="204" spans="1:53" s="339" customFormat="1" ht="15" x14ac:dyDescent="0.2">
      <c r="A204" s="32"/>
      <c r="B204" s="32"/>
      <c r="C204" s="410">
        <f t="shared" si="23"/>
        <v>183</v>
      </c>
      <c r="D204" s="424"/>
      <c r="E204" s="424"/>
      <c r="F204" s="424"/>
      <c r="G204" s="410"/>
      <c r="H204" s="410"/>
      <c r="I204" s="413" t="str">
        <f t="shared" si="5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6"/>
        <v>-</v>
      </c>
      <c r="M204" s="425"/>
      <c r="N204" s="425"/>
      <c r="O204" s="160" t="str">
        <f t="shared" si="7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8"/>
        <v>OK</v>
      </c>
      <c r="AI204" s="22">
        <f t="shared" si="9"/>
        <v>0</v>
      </c>
      <c r="AJ204" s="22">
        <f t="shared" si="10"/>
        <v>0</v>
      </c>
      <c r="AK204" s="22">
        <f t="shared" si="11"/>
        <v>0</v>
      </c>
      <c r="AL204" s="22">
        <f t="shared" si="12"/>
        <v>0</v>
      </c>
      <c r="AM204" s="22">
        <f t="shared" si="13"/>
        <v>0</v>
      </c>
      <c r="AN204" s="22">
        <f t="shared" si="14"/>
        <v>0</v>
      </c>
      <c r="AO204" s="418" t="b">
        <f t="shared" si="15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16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17"/>
        <v>0</v>
      </c>
      <c r="AW204" s="67">
        <f t="shared" si="18"/>
        <v>0</v>
      </c>
      <c r="AX204" s="397">
        <f t="shared" si="19"/>
        <v>0</v>
      </c>
      <c r="AY204" s="32"/>
      <c r="AZ204" s="32"/>
      <c r="BA204" s="423" t="str">
        <f t="shared" si="20"/>
        <v xml:space="preserve"> </v>
      </c>
    </row>
    <row r="205" spans="1:53" s="339" customFormat="1" ht="15" x14ac:dyDescent="0.2">
      <c r="A205" s="32"/>
      <c r="B205" s="32"/>
      <c r="C205" s="410">
        <f t="shared" si="23"/>
        <v>184</v>
      </c>
      <c r="D205" s="424"/>
      <c r="E205" s="424"/>
      <c r="F205" s="424"/>
      <c r="G205" s="410"/>
      <c r="H205" s="410"/>
      <c r="I205" s="413" t="str">
        <f t="shared" si="5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6"/>
        <v>-</v>
      </c>
      <c r="M205" s="425"/>
      <c r="N205" s="425"/>
      <c r="O205" s="160" t="str">
        <f t="shared" si="7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8"/>
        <v>OK</v>
      </c>
      <c r="AI205" s="22">
        <f t="shared" si="9"/>
        <v>0</v>
      </c>
      <c r="AJ205" s="22">
        <f t="shared" si="10"/>
        <v>0</v>
      </c>
      <c r="AK205" s="22">
        <f t="shared" si="11"/>
        <v>0</v>
      </c>
      <c r="AL205" s="22">
        <f t="shared" si="12"/>
        <v>0</v>
      </c>
      <c r="AM205" s="22">
        <f t="shared" si="13"/>
        <v>0</v>
      </c>
      <c r="AN205" s="22">
        <f t="shared" si="14"/>
        <v>0</v>
      </c>
      <c r="AO205" s="418" t="b">
        <f t="shared" si="15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16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17"/>
        <v>0</v>
      </c>
      <c r="AW205" s="67">
        <f t="shared" si="18"/>
        <v>0</v>
      </c>
      <c r="AX205" s="397">
        <f t="shared" si="19"/>
        <v>0</v>
      </c>
      <c r="AY205" s="32"/>
      <c r="AZ205" s="32"/>
      <c r="BA205" s="423" t="str">
        <f t="shared" si="20"/>
        <v xml:space="preserve"> </v>
      </c>
    </row>
    <row r="206" spans="1:53" s="339" customFormat="1" ht="15" x14ac:dyDescent="0.2">
      <c r="A206" s="32"/>
      <c r="B206" s="32"/>
      <c r="C206" s="410">
        <f t="shared" si="23"/>
        <v>185</v>
      </c>
      <c r="D206" s="424"/>
      <c r="E206" s="424"/>
      <c r="F206" s="424"/>
      <c r="G206" s="410"/>
      <c r="H206" s="410"/>
      <c r="I206" s="413" t="str">
        <f t="shared" si="5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6"/>
        <v>-</v>
      </c>
      <c r="M206" s="425"/>
      <c r="N206" s="425"/>
      <c r="O206" s="160" t="str">
        <f t="shared" si="7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8"/>
        <v>OK</v>
      </c>
      <c r="AI206" s="22">
        <f t="shared" si="9"/>
        <v>0</v>
      </c>
      <c r="AJ206" s="22">
        <f t="shared" si="10"/>
        <v>0</v>
      </c>
      <c r="AK206" s="22">
        <f t="shared" si="11"/>
        <v>0</v>
      </c>
      <c r="AL206" s="22">
        <f t="shared" si="12"/>
        <v>0</v>
      </c>
      <c r="AM206" s="22">
        <f t="shared" si="13"/>
        <v>0</v>
      </c>
      <c r="AN206" s="22">
        <f t="shared" si="14"/>
        <v>0</v>
      </c>
      <c r="AO206" s="418" t="b">
        <f t="shared" si="15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16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17"/>
        <v>0</v>
      </c>
      <c r="AW206" s="67">
        <f t="shared" si="18"/>
        <v>0</v>
      </c>
      <c r="AX206" s="397">
        <f t="shared" si="19"/>
        <v>0</v>
      </c>
      <c r="AY206" s="32"/>
      <c r="AZ206" s="32"/>
      <c r="BA206" s="423" t="str">
        <f t="shared" si="20"/>
        <v xml:space="preserve"> </v>
      </c>
    </row>
    <row r="207" spans="1:53" s="339" customFormat="1" ht="15" x14ac:dyDescent="0.2">
      <c r="A207" s="32"/>
      <c r="B207" s="32"/>
      <c r="C207" s="410">
        <f t="shared" si="23"/>
        <v>186</v>
      </c>
      <c r="D207" s="424"/>
      <c r="E207" s="424"/>
      <c r="F207" s="424"/>
      <c r="G207" s="410"/>
      <c r="H207" s="410"/>
      <c r="I207" s="413" t="str">
        <f t="shared" si="5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6"/>
        <v>-</v>
      </c>
      <c r="M207" s="425"/>
      <c r="N207" s="425"/>
      <c r="O207" s="160" t="str">
        <f t="shared" si="7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8"/>
        <v>OK</v>
      </c>
      <c r="AI207" s="22">
        <f t="shared" si="9"/>
        <v>0</v>
      </c>
      <c r="AJ207" s="22">
        <f t="shared" si="10"/>
        <v>0</v>
      </c>
      <c r="AK207" s="22">
        <f t="shared" si="11"/>
        <v>0</v>
      </c>
      <c r="AL207" s="22">
        <f t="shared" si="12"/>
        <v>0</v>
      </c>
      <c r="AM207" s="22">
        <f t="shared" si="13"/>
        <v>0</v>
      </c>
      <c r="AN207" s="22">
        <f t="shared" si="14"/>
        <v>0</v>
      </c>
      <c r="AO207" s="418" t="b">
        <f t="shared" si="15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16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17"/>
        <v>0</v>
      </c>
      <c r="AW207" s="67">
        <f t="shared" si="18"/>
        <v>0</v>
      </c>
      <c r="AX207" s="397">
        <f t="shared" si="19"/>
        <v>0</v>
      </c>
      <c r="AY207" s="32"/>
      <c r="AZ207" s="32"/>
      <c r="BA207" s="423" t="str">
        <f t="shared" si="20"/>
        <v xml:space="preserve"> </v>
      </c>
    </row>
    <row r="208" spans="1:53" s="339" customFormat="1" ht="15" x14ac:dyDescent="0.2">
      <c r="A208" s="32"/>
      <c r="B208" s="32"/>
      <c r="C208" s="410">
        <f t="shared" si="23"/>
        <v>187</v>
      </c>
      <c r="D208" s="424"/>
      <c r="E208" s="424"/>
      <c r="F208" s="424"/>
      <c r="G208" s="410"/>
      <c r="H208" s="410"/>
      <c r="I208" s="413" t="str">
        <f t="shared" si="5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6"/>
        <v>-</v>
      </c>
      <c r="M208" s="425"/>
      <c r="N208" s="425"/>
      <c r="O208" s="160" t="str">
        <f t="shared" si="7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8"/>
        <v>OK</v>
      </c>
      <c r="AI208" s="22">
        <f t="shared" si="9"/>
        <v>0</v>
      </c>
      <c r="AJ208" s="22">
        <f t="shared" si="10"/>
        <v>0</v>
      </c>
      <c r="AK208" s="22">
        <f t="shared" si="11"/>
        <v>0</v>
      </c>
      <c r="AL208" s="22">
        <f t="shared" si="12"/>
        <v>0</v>
      </c>
      <c r="AM208" s="22">
        <f t="shared" si="13"/>
        <v>0</v>
      </c>
      <c r="AN208" s="22">
        <f t="shared" si="14"/>
        <v>0</v>
      </c>
      <c r="AO208" s="418" t="b">
        <f t="shared" si="15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16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17"/>
        <v>0</v>
      </c>
      <c r="AW208" s="67">
        <f t="shared" si="18"/>
        <v>0</v>
      </c>
      <c r="AX208" s="397">
        <f t="shared" si="19"/>
        <v>0</v>
      </c>
      <c r="AY208" s="32"/>
      <c r="AZ208" s="32"/>
      <c r="BA208" s="423" t="str">
        <f t="shared" si="20"/>
        <v xml:space="preserve"> </v>
      </c>
    </row>
    <row r="209" spans="1:53" s="339" customFormat="1" ht="15" x14ac:dyDescent="0.2">
      <c r="A209" s="32"/>
      <c r="B209" s="32"/>
      <c r="C209" s="410">
        <f t="shared" si="23"/>
        <v>188</v>
      </c>
      <c r="D209" s="424"/>
      <c r="E209" s="424"/>
      <c r="F209" s="424"/>
      <c r="G209" s="410"/>
      <c r="H209" s="410"/>
      <c r="I209" s="413" t="str">
        <f t="shared" ref="I209:I272" si="24">IF(K209="s",A209*B209,"-")</f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ref="L209:L272" si="25">IF(K209="s",AT209,AP209)</f>
        <v>-</v>
      </c>
      <c r="M209" s="425"/>
      <c r="N209" s="425"/>
      <c r="O209" s="160" t="str">
        <f t="shared" ref="O209:O272" si="26">IF(K209="S",IF(D209&lt;E209,E209,D209),"-")</f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ref="AH209:AH272" si="27">IF(F209&gt;(A209*12),"error","OK")</f>
        <v>OK</v>
      </c>
      <c r="AI209" s="22">
        <f t="shared" ref="AI209:AI272" si="28">IF(O209="-",0,IF(O209&gt;7.999,1,0))</f>
        <v>0</v>
      </c>
      <c r="AJ209" s="22">
        <f t="shared" ref="AJ209:AJ272" si="29">IF(O209&lt;8,IF(O209&gt;3.999,1,0),0)</f>
        <v>0</v>
      </c>
      <c r="AK209" s="22">
        <f t="shared" ref="AK209:AK272" si="30">IF(O209&lt;4,IF(O209&gt;0,1,0),0)</f>
        <v>0</v>
      </c>
      <c r="AL209" s="22">
        <f t="shared" ref="AL209:AL272" si="31">IF(K209="S",1,0)</f>
        <v>0</v>
      </c>
      <c r="AM209" s="22">
        <f t="shared" ref="AM209:AM272" si="32">IF(K209="C",1,0)</f>
        <v>0</v>
      </c>
      <c r="AN209" s="22">
        <f t="shared" ref="AN209:AN272" si="33">IF(K209="c",F209/12,0)</f>
        <v>0</v>
      </c>
      <c r="AO209" s="418" t="b">
        <f t="shared" ref="AO209:AO272" si="34">IF(K209="s",IF(A209&gt;B209,A209,B209))</f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ref="AR209:AR272" si="35">IF(K209="s",J209,"-")</f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17"/>
        <v>0</v>
      </c>
      <c r="AW209" s="67">
        <f t="shared" si="18"/>
        <v>0</v>
      </c>
      <c r="AX209" s="397">
        <f t="shared" si="19"/>
        <v>0</v>
      </c>
      <c r="AY209" s="32"/>
      <c r="AZ209" s="32"/>
      <c r="BA209" s="423" t="str">
        <f t="shared" si="20"/>
        <v xml:space="preserve"> </v>
      </c>
    </row>
    <row r="210" spans="1:53" s="339" customFormat="1" ht="15" x14ac:dyDescent="0.2">
      <c r="A210" s="32"/>
      <c r="B210" s="32"/>
      <c r="C210" s="410">
        <f t="shared" si="23"/>
        <v>189</v>
      </c>
      <c r="D210" s="424"/>
      <c r="E210" s="424"/>
      <c r="F210" s="424"/>
      <c r="G210" s="410"/>
      <c r="H210" s="410"/>
      <c r="I210" s="413" t="str">
        <f t="shared" si="24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25"/>
        <v>-</v>
      </c>
      <c r="M210" s="425"/>
      <c r="N210" s="425"/>
      <c r="O210" s="160" t="str">
        <f t="shared" si="26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27"/>
        <v>OK</v>
      </c>
      <c r="AI210" s="22">
        <f t="shared" si="28"/>
        <v>0</v>
      </c>
      <c r="AJ210" s="22">
        <f t="shared" si="29"/>
        <v>0</v>
      </c>
      <c r="AK210" s="22">
        <f t="shared" si="30"/>
        <v>0</v>
      </c>
      <c r="AL210" s="22">
        <f t="shared" si="31"/>
        <v>0</v>
      </c>
      <c r="AM210" s="22">
        <f t="shared" si="32"/>
        <v>0</v>
      </c>
      <c r="AN210" s="22">
        <f t="shared" si="33"/>
        <v>0</v>
      </c>
      <c r="AO210" s="418" t="b">
        <f t="shared" si="34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35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ref="AV210:AV273" si="36">IF(AI210=1,AT210,0)</f>
        <v>0</v>
      </c>
      <c r="AW210" s="67">
        <f t="shared" ref="AW210:AW273" si="37">IF(AJ210=1,AT210,0)</f>
        <v>0</v>
      </c>
      <c r="AX210" s="397">
        <f t="shared" ref="AX210:AX273" si="38">IF(AK210=1,AT210,0)</f>
        <v>0</v>
      </c>
      <c r="AY210" s="32"/>
      <c r="AZ210" s="32"/>
      <c r="BA210" s="423" t="str">
        <f t="shared" ref="BA210:BA273" si="39">IF(BB210="s",(AV210+AW210)/16*AX210/12," ")</f>
        <v xml:space="preserve"> </v>
      </c>
    </row>
    <row r="211" spans="1:53" s="339" customFormat="1" ht="15" x14ac:dyDescent="0.2">
      <c r="A211" s="32"/>
      <c r="B211" s="32"/>
      <c r="C211" s="410">
        <f t="shared" si="23"/>
        <v>190</v>
      </c>
      <c r="D211" s="424"/>
      <c r="E211" s="424"/>
      <c r="F211" s="424"/>
      <c r="G211" s="410"/>
      <c r="H211" s="410"/>
      <c r="I211" s="413" t="str">
        <f t="shared" si="24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25"/>
        <v>-</v>
      </c>
      <c r="M211" s="425"/>
      <c r="N211" s="425"/>
      <c r="O211" s="160" t="str">
        <f t="shared" si="26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27"/>
        <v>OK</v>
      </c>
      <c r="AI211" s="22">
        <f t="shared" si="28"/>
        <v>0</v>
      </c>
      <c r="AJ211" s="22">
        <f t="shared" si="29"/>
        <v>0</v>
      </c>
      <c r="AK211" s="22">
        <f t="shared" si="30"/>
        <v>0</v>
      </c>
      <c r="AL211" s="22">
        <f t="shared" si="31"/>
        <v>0</v>
      </c>
      <c r="AM211" s="22">
        <f t="shared" si="32"/>
        <v>0</v>
      </c>
      <c r="AN211" s="22">
        <f t="shared" si="33"/>
        <v>0</v>
      </c>
      <c r="AO211" s="418" t="b">
        <f t="shared" si="34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35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36"/>
        <v>0</v>
      </c>
      <c r="AW211" s="67">
        <f t="shared" si="37"/>
        <v>0</v>
      </c>
      <c r="AX211" s="397">
        <f t="shared" si="38"/>
        <v>0</v>
      </c>
      <c r="AY211" s="32"/>
      <c r="AZ211" s="32"/>
      <c r="BA211" s="423" t="str">
        <f t="shared" si="39"/>
        <v xml:space="preserve"> </v>
      </c>
    </row>
    <row r="212" spans="1:53" s="339" customFormat="1" ht="15" x14ac:dyDescent="0.2">
      <c r="A212" s="32"/>
      <c r="B212" s="32"/>
      <c r="C212" s="410">
        <f t="shared" si="23"/>
        <v>191</v>
      </c>
      <c r="D212" s="424"/>
      <c r="E212" s="424"/>
      <c r="F212" s="424"/>
      <c r="G212" s="410"/>
      <c r="H212" s="410"/>
      <c r="I212" s="413" t="str">
        <f t="shared" si="24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25"/>
        <v>-</v>
      </c>
      <c r="M212" s="425"/>
      <c r="N212" s="425"/>
      <c r="O212" s="160" t="str">
        <f t="shared" si="26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27"/>
        <v>OK</v>
      </c>
      <c r="AI212" s="22">
        <f t="shared" si="28"/>
        <v>0</v>
      </c>
      <c r="AJ212" s="22">
        <f t="shared" si="29"/>
        <v>0</v>
      </c>
      <c r="AK212" s="22">
        <f t="shared" si="30"/>
        <v>0</v>
      </c>
      <c r="AL212" s="22">
        <f t="shared" si="31"/>
        <v>0</v>
      </c>
      <c r="AM212" s="22">
        <f t="shared" si="32"/>
        <v>0</v>
      </c>
      <c r="AN212" s="22">
        <f t="shared" si="33"/>
        <v>0</v>
      </c>
      <c r="AO212" s="418" t="b">
        <f t="shared" si="34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35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36"/>
        <v>0</v>
      </c>
      <c r="AW212" s="67">
        <f t="shared" si="37"/>
        <v>0</v>
      </c>
      <c r="AX212" s="397">
        <f t="shared" si="38"/>
        <v>0</v>
      </c>
      <c r="AY212" s="32"/>
      <c r="AZ212" s="32"/>
      <c r="BA212" s="423" t="str">
        <f t="shared" si="39"/>
        <v xml:space="preserve"> </v>
      </c>
    </row>
    <row r="213" spans="1:53" s="339" customFormat="1" ht="15" x14ac:dyDescent="0.2">
      <c r="A213" s="32"/>
      <c r="B213" s="32"/>
      <c r="C213" s="410">
        <f t="shared" si="23"/>
        <v>192</v>
      </c>
      <c r="D213" s="424"/>
      <c r="E213" s="424"/>
      <c r="F213" s="424"/>
      <c r="G213" s="410"/>
      <c r="H213" s="410"/>
      <c r="I213" s="413" t="str">
        <f t="shared" si="24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25"/>
        <v>-</v>
      </c>
      <c r="M213" s="425"/>
      <c r="N213" s="425"/>
      <c r="O213" s="160" t="str">
        <f t="shared" si="26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27"/>
        <v>OK</v>
      </c>
      <c r="AI213" s="22">
        <f t="shared" si="28"/>
        <v>0</v>
      </c>
      <c r="AJ213" s="22">
        <f t="shared" si="29"/>
        <v>0</v>
      </c>
      <c r="AK213" s="22">
        <f t="shared" si="30"/>
        <v>0</v>
      </c>
      <c r="AL213" s="22">
        <f t="shared" si="31"/>
        <v>0</v>
      </c>
      <c r="AM213" s="22">
        <f t="shared" si="32"/>
        <v>0</v>
      </c>
      <c r="AN213" s="22">
        <f t="shared" si="33"/>
        <v>0</v>
      </c>
      <c r="AO213" s="418" t="b">
        <f t="shared" si="34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35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36"/>
        <v>0</v>
      </c>
      <c r="AW213" s="67">
        <f t="shared" si="37"/>
        <v>0</v>
      </c>
      <c r="AX213" s="397">
        <f t="shared" si="38"/>
        <v>0</v>
      </c>
      <c r="AY213" s="32"/>
      <c r="AZ213" s="32"/>
      <c r="BA213" s="423" t="str">
        <f t="shared" si="39"/>
        <v xml:space="preserve"> </v>
      </c>
    </row>
    <row r="214" spans="1:53" s="339" customFormat="1" ht="15" x14ac:dyDescent="0.2">
      <c r="A214" s="32"/>
      <c r="B214" s="32"/>
      <c r="C214" s="410">
        <f t="shared" si="23"/>
        <v>193</v>
      </c>
      <c r="D214" s="424"/>
      <c r="E214" s="424"/>
      <c r="F214" s="424"/>
      <c r="G214" s="410"/>
      <c r="H214" s="410"/>
      <c r="I214" s="413" t="str">
        <f t="shared" si="24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25"/>
        <v>-</v>
      </c>
      <c r="M214" s="425"/>
      <c r="N214" s="425"/>
      <c r="O214" s="160" t="str">
        <f t="shared" si="26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27"/>
        <v>OK</v>
      </c>
      <c r="AI214" s="22">
        <f t="shared" si="28"/>
        <v>0</v>
      </c>
      <c r="AJ214" s="22">
        <f t="shared" si="29"/>
        <v>0</v>
      </c>
      <c r="AK214" s="22">
        <f t="shared" si="30"/>
        <v>0</v>
      </c>
      <c r="AL214" s="22">
        <f t="shared" si="31"/>
        <v>0</v>
      </c>
      <c r="AM214" s="22">
        <f t="shared" si="32"/>
        <v>0</v>
      </c>
      <c r="AN214" s="22">
        <f t="shared" si="33"/>
        <v>0</v>
      </c>
      <c r="AO214" s="418" t="b">
        <f t="shared" si="34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35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36"/>
        <v>0</v>
      </c>
      <c r="AW214" s="67">
        <f t="shared" si="37"/>
        <v>0</v>
      </c>
      <c r="AX214" s="397">
        <f t="shared" si="38"/>
        <v>0</v>
      </c>
      <c r="AY214" s="32"/>
      <c r="AZ214" s="32"/>
      <c r="BA214" s="423" t="str">
        <f t="shared" si="39"/>
        <v xml:space="preserve"> </v>
      </c>
    </row>
    <row r="215" spans="1:53" s="339" customFormat="1" ht="15" x14ac:dyDescent="0.2">
      <c r="A215" s="32"/>
      <c r="B215" s="32"/>
      <c r="C215" s="410">
        <f t="shared" si="23"/>
        <v>194</v>
      </c>
      <c r="D215" s="424"/>
      <c r="E215" s="424"/>
      <c r="F215" s="424"/>
      <c r="G215" s="410"/>
      <c r="H215" s="410"/>
      <c r="I215" s="413" t="str">
        <f t="shared" si="24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25"/>
        <v>-</v>
      </c>
      <c r="M215" s="425"/>
      <c r="N215" s="425"/>
      <c r="O215" s="160" t="str">
        <f t="shared" si="26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27"/>
        <v>OK</v>
      </c>
      <c r="AI215" s="22">
        <f t="shared" si="28"/>
        <v>0</v>
      </c>
      <c r="AJ215" s="22">
        <f t="shared" si="29"/>
        <v>0</v>
      </c>
      <c r="AK215" s="22">
        <f t="shared" si="30"/>
        <v>0</v>
      </c>
      <c r="AL215" s="22">
        <f t="shared" si="31"/>
        <v>0</v>
      </c>
      <c r="AM215" s="22">
        <f t="shared" si="32"/>
        <v>0</v>
      </c>
      <c r="AN215" s="22">
        <f t="shared" si="33"/>
        <v>0</v>
      </c>
      <c r="AO215" s="418" t="b">
        <f t="shared" si="34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35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36"/>
        <v>0</v>
      </c>
      <c r="AW215" s="67">
        <f t="shared" si="37"/>
        <v>0</v>
      </c>
      <c r="AX215" s="397">
        <f t="shared" si="38"/>
        <v>0</v>
      </c>
      <c r="AY215" s="32"/>
      <c r="AZ215" s="32"/>
      <c r="BA215" s="423" t="str">
        <f t="shared" si="39"/>
        <v xml:space="preserve"> </v>
      </c>
    </row>
    <row r="216" spans="1:53" s="339" customFormat="1" ht="15" x14ac:dyDescent="0.2">
      <c r="A216" s="32"/>
      <c r="B216" s="32"/>
      <c r="C216" s="410">
        <f t="shared" ref="C216:C279" si="40">C215+1</f>
        <v>195</v>
      </c>
      <c r="D216" s="424"/>
      <c r="E216" s="424"/>
      <c r="F216" s="424"/>
      <c r="G216" s="410"/>
      <c r="H216" s="410"/>
      <c r="I216" s="413" t="str">
        <f t="shared" si="24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25"/>
        <v>-</v>
      </c>
      <c r="M216" s="425"/>
      <c r="N216" s="425"/>
      <c r="O216" s="160" t="str">
        <f t="shared" si="26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27"/>
        <v>OK</v>
      </c>
      <c r="AI216" s="22">
        <f t="shared" si="28"/>
        <v>0</v>
      </c>
      <c r="AJ216" s="22">
        <f t="shared" si="29"/>
        <v>0</v>
      </c>
      <c r="AK216" s="22">
        <f t="shared" si="30"/>
        <v>0</v>
      </c>
      <c r="AL216" s="22">
        <f t="shared" si="31"/>
        <v>0</v>
      </c>
      <c r="AM216" s="22">
        <f t="shared" si="32"/>
        <v>0</v>
      </c>
      <c r="AN216" s="22">
        <f t="shared" si="33"/>
        <v>0</v>
      </c>
      <c r="AO216" s="418" t="b">
        <f t="shared" si="34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35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36"/>
        <v>0</v>
      </c>
      <c r="AW216" s="67">
        <f t="shared" si="37"/>
        <v>0</v>
      </c>
      <c r="AX216" s="397">
        <f t="shared" si="38"/>
        <v>0</v>
      </c>
      <c r="AY216" s="32"/>
      <c r="AZ216" s="32"/>
      <c r="BA216" s="423" t="str">
        <f t="shared" si="39"/>
        <v xml:space="preserve"> </v>
      </c>
    </row>
    <row r="217" spans="1:53" s="339" customFormat="1" ht="15" x14ac:dyDescent="0.2">
      <c r="A217" s="32"/>
      <c r="B217" s="32"/>
      <c r="C217" s="410">
        <f t="shared" si="40"/>
        <v>196</v>
      </c>
      <c r="D217" s="424"/>
      <c r="E217" s="424"/>
      <c r="F217" s="424"/>
      <c r="G217" s="410"/>
      <c r="H217" s="410"/>
      <c r="I217" s="413" t="str">
        <f t="shared" si="24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25"/>
        <v>-</v>
      </c>
      <c r="M217" s="425"/>
      <c r="N217" s="425"/>
      <c r="O217" s="160" t="str">
        <f t="shared" si="26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27"/>
        <v>OK</v>
      </c>
      <c r="AI217" s="22">
        <f t="shared" si="28"/>
        <v>0</v>
      </c>
      <c r="AJ217" s="22">
        <f t="shared" si="29"/>
        <v>0</v>
      </c>
      <c r="AK217" s="22">
        <f t="shared" si="30"/>
        <v>0</v>
      </c>
      <c r="AL217" s="22">
        <f t="shared" si="31"/>
        <v>0</v>
      </c>
      <c r="AM217" s="22">
        <f t="shared" si="32"/>
        <v>0</v>
      </c>
      <c r="AN217" s="22">
        <f t="shared" si="33"/>
        <v>0</v>
      </c>
      <c r="AO217" s="418" t="b">
        <f t="shared" si="34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35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36"/>
        <v>0</v>
      </c>
      <c r="AW217" s="67">
        <f t="shared" si="37"/>
        <v>0</v>
      </c>
      <c r="AX217" s="397">
        <f t="shared" si="38"/>
        <v>0</v>
      </c>
      <c r="AY217" s="32"/>
      <c r="AZ217" s="32"/>
      <c r="BA217" s="423" t="str">
        <f t="shared" si="39"/>
        <v xml:space="preserve"> </v>
      </c>
    </row>
    <row r="218" spans="1:53" s="339" customFormat="1" ht="15" x14ac:dyDescent="0.2">
      <c r="A218" s="32"/>
      <c r="B218" s="32"/>
      <c r="C218" s="410">
        <f t="shared" si="40"/>
        <v>197</v>
      </c>
      <c r="D218" s="424"/>
      <c r="E218" s="424"/>
      <c r="F218" s="424"/>
      <c r="G218" s="410"/>
      <c r="H218" s="410"/>
      <c r="I218" s="413" t="str">
        <f t="shared" si="24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25"/>
        <v>-</v>
      </c>
      <c r="M218" s="425"/>
      <c r="N218" s="425"/>
      <c r="O218" s="160" t="str">
        <f t="shared" si="26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27"/>
        <v>OK</v>
      </c>
      <c r="AI218" s="22">
        <f t="shared" si="28"/>
        <v>0</v>
      </c>
      <c r="AJ218" s="22">
        <f t="shared" si="29"/>
        <v>0</v>
      </c>
      <c r="AK218" s="22">
        <f t="shared" si="30"/>
        <v>0</v>
      </c>
      <c r="AL218" s="22">
        <f t="shared" si="31"/>
        <v>0</v>
      </c>
      <c r="AM218" s="22">
        <f t="shared" si="32"/>
        <v>0</v>
      </c>
      <c r="AN218" s="22">
        <f t="shared" si="33"/>
        <v>0</v>
      </c>
      <c r="AO218" s="418" t="b">
        <f t="shared" si="34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35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36"/>
        <v>0</v>
      </c>
      <c r="AW218" s="67">
        <f t="shared" si="37"/>
        <v>0</v>
      </c>
      <c r="AX218" s="397">
        <f t="shared" si="38"/>
        <v>0</v>
      </c>
      <c r="AY218" s="32"/>
      <c r="AZ218" s="32"/>
      <c r="BA218" s="423" t="str">
        <f t="shared" si="39"/>
        <v xml:space="preserve"> </v>
      </c>
    </row>
    <row r="219" spans="1:53" s="339" customFormat="1" ht="15" x14ac:dyDescent="0.2">
      <c r="A219" s="32"/>
      <c r="B219" s="32"/>
      <c r="C219" s="410">
        <f t="shared" si="40"/>
        <v>198</v>
      </c>
      <c r="D219" s="424"/>
      <c r="E219" s="424"/>
      <c r="F219" s="424"/>
      <c r="G219" s="410"/>
      <c r="H219" s="410"/>
      <c r="I219" s="413" t="str">
        <f t="shared" si="24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25"/>
        <v>-</v>
      </c>
      <c r="M219" s="425"/>
      <c r="N219" s="425"/>
      <c r="O219" s="160" t="str">
        <f t="shared" si="26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27"/>
        <v>OK</v>
      </c>
      <c r="AI219" s="22">
        <f t="shared" si="28"/>
        <v>0</v>
      </c>
      <c r="AJ219" s="22">
        <f t="shared" si="29"/>
        <v>0</v>
      </c>
      <c r="AK219" s="22">
        <f t="shared" si="30"/>
        <v>0</v>
      </c>
      <c r="AL219" s="22">
        <f t="shared" si="31"/>
        <v>0</v>
      </c>
      <c r="AM219" s="22">
        <f t="shared" si="32"/>
        <v>0</v>
      </c>
      <c r="AN219" s="22">
        <f t="shared" si="33"/>
        <v>0</v>
      </c>
      <c r="AO219" s="418" t="b">
        <f t="shared" si="34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35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36"/>
        <v>0</v>
      </c>
      <c r="AW219" s="67">
        <f t="shared" si="37"/>
        <v>0</v>
      </c>
      <c r="AX219" s="397">
        <f t="shared" si="38"/>
        <v>0</v>
      </c>
      <c r="AY219" s="32"/>
      <c r="AZ219" s="32"/>
      <c r="BA219" s="423" t="str">
        <f t="shared" si="39"/>
        <v xml:space="preserve"> </v>
      </c>
    </row>
    <row r="220" spans="1:53" s="339" customFormat="1" ht="15" x14ac:dyDescent="0.2">
      <c r="A220" s="32"/>
      <c r="B220" s="32"/>
      <c r="C220" s="410">
        <f t="shared" si="40"/>
        <v>199</v>
      </c>
      <c r="D220" s="424"/>
      <c r="E220" s="424"/>
      <c r="F220" s="424"/>
      <c r="G220" s="410"/>
      <c r="H220" s="410"/>
      <c r="I220" s="413" t="str">
        <f t="shared" si="24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25"/>
        <v>-</v>
      </c>
      <c r="M220" s="425"/>
      <c r="N220" s="425"/>
      <c r="O220" s="160" t="str">
        <f t="shared" si="26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27"/>
        <v>OK</v>
      </c>
      <c r="AI220" s="22">
        <f t="shared" si="28"/>
        <v>0</v>
      </c>
      <c r="AJ220" s="22">
        <f t="shared" si="29"/>
        <v>0</v>
      </c>
      <c r="AK220" s="22">
        <f t="shared" si="30"/>
        <v>0</v>
      </c>
      <c r="AL220" s="22">
        <f t="shared" si="31"/>
        <v>0</v>
      </c>
      <c r="AM220" s="22">
        <f t="shared" si="32"/>
        <v>0</v>
      </c>
      <c r="AN220" s="22">
        <f t="shared" si="33"/>
        <v>0</v>
      </c>
      <c r="AO220" s="418" t="b">
        <f t="shared" si="34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35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36"/>
        <v>0</v>
      </c>
      <c r="AW220" s="67">
        <f t="shared" si="37"/>
        <v>0</v>
      </c>
      <c r="AX220" s="397">
        <f t="shared" si="38"/>
        <v>0</v>
      </c>
      <c r="AY220" s="32"/>
      <c r="AZ220" s="32"/>
      <c r="BA220" s="423" t="str">
        <f t="shared" si="39"/>
        <v xml:space="preserve"> </v>
      </c>
    </row>
    <row r="221" spans="1:53" s="339" customFormat="1" ht="15" x14ac:dyDescent="0.2">
      <c r="A221" s="32"/>
      <c r="B221" s="32"/>
      <c r="C221" s="410">
        <f t="shared" si="40"/>
        <v>200</v>
      </c>
      <c r="D221" s="424"/>
      <c r="E221" s="424"/>
      <c r="F221" s="424"/>
      <c r="G221" s="410"/>
      <c r="H221" s="410"/>
      <c r="I221" s="413" t="str">
        <f t="shared" si="24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25"/>
        <v>-</v>
      </c>
      <c r="M221" s="425"/>
      <c r="N221" s="425"/>
      <c r="O221" s="160" t="str">
        <f t="shared" si="26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27"/>
        <v>OK</v>
      </c>
      <c r="AI221" s="22">
        <f t="shared" si="28"/>
        <v>0</v>
      </c>
      <c r="AJ221" s="22">
        <f t="shared" si="29"/>
        <v>0</v>
      </c>
      <c r="AK221" s="22">
        <f t="shared" si="30"/>
        <v>0</v>
      </c>
      <c r="AL221" s="22">
        <f t="shared" si="31"/>
        <v>0</v>
      </c>
      <c r="AM221" s="22">
        <f t="shared" si="32"/>
        <v>0</v>
      </c>
      <c r="AN221" s="22">
        <f t="shared" si="33"/>
        <v>0</v>
      </c>
      <c r="AO221" s="418" t="b">
        <f t="shared" si="34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35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36"/>
        <v>0</v>
      </c>
      <c r="AW221" s="67">
        <f t="shared" si="37"/>
        <v>0</v>
      </c>
      <c r="AX221" s="397">
        <f t="shared" si="38"/>
        <v>0</v>
      </c>
      <c r="AY221" s="32"/>
      <c r="AZ221" s="32"/>
      <c r="BA221" s="423" t="str">
        <f t="shared" si="39"/>
        <v xml:space="preserve"> </v>
      </c>
    </row>
    <row r="222" spans="1:53" s="339" customFormat="1" ht="15" x14ac:dyDescent="0.2">
      <c r="A222" s="32"/>
      <c r="B222" s="32"/>
      <c r="C222" s="410">
        <f t="shared" si="40"/>
        <v>201</v>
      </c>
      <c r="D222" s="424"/>
      <c r="E222" s="424"/>
      <c r="F222" s="424"/>
      <c r="G222" s="410"/>
      <c r="H222" s="410"/>
      <c r="I222" s="413" t="str">
        <f t="shared" si="24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25"/>
        <v>-</v>
      </c>
      <c r="M222" s="425"/>
      <c r="N222" s="425"/>
      <c r="O222" s="160" t="str">
        <f t="shared" si="26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27"/>
        <v>OK</v>
      </c>
      <c r="AI222" s="22">
        <f t="shared" si="28"/>
        <v>0</v>
      </c>
      <c r="AJ222" s="22">
        <f t="shared" si="29"/>
        <v>0</v>
      </c>
      <c r="AK222" s="22">
        <f t="shared" si="30"/>
        <v>0</v>
      </c>
      <c r="AL222" s="22">
        <f t="shared" si="31"/>
        <v>0</v>
      </c>
      <c r="AM222" s="22">
        <f t="shared" si="32"/>
        <v>0</v>
      </c>
      <c r="AN222" s="22">
        <f t="shared" si="33"/>
        <v>0</v>
      </c>
      <c r="AO222" s="418" t="b">
        <f t="shared" si="34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35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36"/>
        <v>0</v>
      </c>
      <c r="AW222" s="67">
        <f t="shared" si="37"/>
        <v>0</v>
      </c>
      <c r="AX222" s="397">
        <f t="shared" si="38"/>
        <v>0</v>
      </c>
      <c r="AY222" s="32"/>
      <c r="AZ222" s="32"/>
      <c r="BA222" s="423" t="str">
        <f t="shared" si="39"/>
        <v xml:space="preserve"> </v>
      </c>
    </row>
    <row r="223" spans="1:53" s="339" customFormat="1" ht="15" x14ac:dyDescent="0.2">
      <c r="A223" s="32"/>
      <c r="B223" s="32"/>
      <c r="C223" s="410">
        <f t="shared" si="40"/>
        <v>202</v>
      </c>
      <c r="D223" s="424"/>
      <c r="E223" s="424"/>
      <c r="F223" s="424"/>
      <c r="G223" s="410"/>
      <c r="H223" s="410"/>
      <c r="I223" s="413" t="str">
        <f t="shared" si="24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25"/>
        <v>-</v>
      </c>
      <c r="M223" s="425"/>
      <c r="N223" s="425"/>
      <c r="O223" s="160" t="str">
        <f t="shared" si="26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27"/>
        <v>OK</v>
      </c>
      <c r="AI223" s="22">
        <f t="shared" si="28"/>
        <v>0</v>
      </c>
      <c r="AJ223" s="22">
        <f t="shared" si="29"/>
        <v>0</v>
      </c>
      <c r="AK223" s="22">
        <f t="shared" si="30"/>
        <v>0</v>
      </c>
      <c r="AL223" s="22">
        <f t="shared" si="31"/>
        <v>0</v>
      </c>
      <c r="AM223" s="22">
        <f t="shared" si="32"/>
        <v>0</v>
      </c>
      <c r="AN223" s="22">
        <f t="shared" si="33"/>
        <v>0</v>
      </c>
      <c r="AO223" s="418" t="b">
        <f t="shared" si="34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35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36"/>
        <v>0</v>
      </c>
      <c r="AW223" s="67">
        <f t="shared" si="37"/>
        <v>0</v>
      </c>
      <c r="AX223" s="397">
        <f t="shared" si="38"/>
        <v>0</v>
      </c>
      <c r="AY223" s="32"/>
      <c r="AZ223" s="32"/>
      <c r="BA223" s="423" t="str">
        <f t="shared" si="39"/>
        <v xml:space="preserve"> </v>
      </c>
    </row>
    <row r="224" spans="1:53" s="339" customFormat="1" ht="15" x14ac:dyDescent="0.2">
      <c r="A224" s="32"/>
      <c r="B224" s="32"/>
      <c r="C224" s="410">
        <f t="shared" si="40"/>
        <v>203</v>
      </c>
      <c r="D224" s="424"/>
      <c r="E224" s="424"/>
      <c r="F224" s="424"/>
      <c r="G224" s="410"/>
      <c r="H224" s="410"/>
      <c r="I224" s="413" t="str">
        <f t="shared" si="24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25"/>
        <v>-</v>
      </c>
      <c r="M224" s="425"/>
      <c r="N224" s="425"/>
      <c r="O224" s="160" t="str">
        <f t="shared" si="26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27"/>
        <v>OK</v>
      </c>
      <c r="AI224" s="22">
        <f t="shared" si="28"/>
        <v>0</v>
      </c>
      <c r="AJ224" s="22">
        <f t="shared" si="29"/>
        <v>0</v>
      </c>
      <c r="AK224" s="22">
        <f t="shared" si="30"/>
        <v>0</v>
      </c>
      <c r="AL224" s="22">
        <f t="shared" si="31"/>
        <v>0</v>
      </c>
      <c r="AM224" s="22">
        <f t="shared" si="32"/>
        <v>0</v>
      </c>
      <c r="AN224" s="22">
        <f t="shared" si="33"/>
        <v>0</v>
      </c>
      <c r="AO224" s="418" t="b">
        <f t="shared" si="34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35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36"/>
        <v>0</v>
      </c>
      <c r="AW224" s="67">
        <f t="shared" si="37"/>
        <v>0</v>
      </c>
      <c r="AX224" s="397">
        <f t="shared" si="38"/>
        <v>0</v>
      </c>
      <c r="AY224" s="32"/>
      <c r="AZ224" s="32"/>
      <c r="BA224" s="423" t="str">
        <f t="shared" si="39"/>
        <v xml:space="preserve"> </v>
      </c>
    </row>
    <row r="225" spans="1:53" s="339" customFormat="1" ht="15" x14ac:dyDescent="0.2">
      <c r="A225" s="32"/>
      <c r="B225" s="32"/>
      <c r="C225" s="410">
        <f t="shared" si="40"/>
        <v>204</v>
      </c>
      <c r="D225" s="424"/>
      <c r="E225" s="424"/>
      <c r="F225" s="424"/>
      <c r="G225" s="410"/>
      <c r="H225" s="410"/>
      <c r="I225" s="413" t="str">
        <f t="shared" si="24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25"/>
        <v>-</v>
      </c>
      <c r="M225" s="425"/>
      <c r="N225" s="425"/>
      <c r="O225" s="160" t="str">
        <f t="shared" si="26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27"/>
        <v>OK</v>
      </c>
      <c r="AI225" s="22">
        <f t="shared" si="28"/>
        <v>0</v>
      </c>
      <c r="AJ225" s="22">
        <f t="shared" si="29"/>
        <v>0</v>
      </c>
      <c r="AK225" s="22">
        <f t="shared" si="30"/>
        <v>0</v>
      </c>
      <c r="AL225" s="22">
        <f t="shared" si="31"/>
        <v>0</v>
      </c>
      <c r="AM225" s="22">
        <f t="shared" si="32"/>
        <v>0</v>
      </c>
      <c r="AN225" s="22">
        <f t="shared" si="33"/>
        <v>0</v>
      </c>
      <c r="AO225" s="418" t="b">
        <f t="shared" si="34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35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36"/>
        <v>0</v>
      </c>
      <c r="AW225" s="67">
        <f t="shared" si="37"/>
        <v>0</v>
      </c>
      <c r="AX225" s="397">
        <f t="shared" si="38"/>
        <v>0</v>
      </c>
      <c r="AY225" s="32"/>
      <c r="AZ225" s="32"/>
      <c r="BA225" s="423" t="str">
        <f t="shared" si="39"/>
        <v xml:space="preserve"> </v>
      </c>
    </row>
    <row r="226" spans="1:53" s="339" customFormat="1" ht="15" x14ac:dyDescent="0.2">
      <c r="A226" s="32"/>
      <c r="B226" s="32"/>
      <c r="C226" s="410">
        <f t="shared" si="40"/>
        <v>205</v>
      </c>
      <c r="D226" s="424"/>
      <c r="E226" s="424"/>
      <c r="F226" s="424"/>
      <c r="G226" s="410"/>
      <c r="H226" s="410"/>
      <c r="I226" s="413" t="str">
        <f t="shared" si="24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25"/>
        <v>-</v>
      </c>
      <c r="M226" s="425"/>
      <c r="N226" s="425"/>
      <c r="O226" s="160" t="str">
        <f t="shared" si="26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27"/>
        <v>OK</v>
      </c>
      <c r="AI226" s="22">
        <f t="shared" si="28"/>
        <v>0</v>
      </c>
      <c r="AJ226" s="22">
        <f t="shared" si="29"/>
        <v>0</v>
      </c>
      <c r="AK226" s="22">
        <f t="shared" si="30"/>
        <v>0</v>
      </c>
      <c r="AL226" s="22">
        <f t="shared" si="31"/>
        <v>0</v>
      </c>
      <c r="AM226" s="22">
        <f t="shared" si="32"/>
        <v>0</v>
      </c>
      <c r="AN226" s="22">
        <f t="shared" si="33"/>
        <v>0</v>
      </c>
      <c r="AO226" s="418" t="b">
        <f t="shared" si="34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35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36"/>
        <v>0</v>
      </c>
      <c r="AW226" s="67">
        <f t="shared" si="37"/>
        <v>0</v>
      </c>
      <c r="AX226" s="397">
        <f t="shared" si="38"/>
        <v>0</v>
      </c>
      <c r="AY226" s="32"/>
      <c r="AZ226" s="32"/>
      <c r="BA226" s="423" t="str">
        <f t="shared" si="39"/>
        <v xml:space="preserve"> </v>
      </c>
    </row>
    <row r="227" spans="1:53" s="339" customFormat="1" ht="15" x14ac:dyDescent="0.2">
      <c r="A227" s="32"/>
      <c r="B227" s="32"/>
      <c r="C227" s="410">
        <f t="shared" si="40"/>
        <v>206</v>
      </c>
      <c r="D227" s="424"/>
      <c r="E227" s="424"/>
      <c r="F227" s="424"/>
      <c r="G227" s="410"/>
      <c r="H227" s="410"/>
      <c r="I227" s="413" t="str">
        <f t="shared" si="24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25"/>
        <v>-</v>
      </c>
      <c r="M227" s="425"/>
      <c r="N227" s="425"/>
      <c r="O227" s="160" t="str">
        <f t="shared" si="26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27"/>
        <v>OK</v>
      </c>
      <c r="AI227" s="22">
        <f t="shared" si="28"/>
        <v>0</v>
      </c>
      <c r="AJ227" s="22">
        <f t="shared" si="29"/>
        <v>0</v>
      </c>
      <c r="AK227" s="22">
        <f t="shared" si="30"/>
        <v>0</v>
      </c>
      <c r="AL227" s="22">
        <f t="shared" si="31"/>
        <v>0</v>
      </c>
      <c r="AM227" s="22">
        <f t="shared" si="32"/>
        <v>0</v>
      </c>
      <c r="AN227" s="22">
        <f t="shared" si="33"/>
        <v>0</v>
      </c>
      <c r="AO227" s="418" t="b">
        <f t="shared" si="34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35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36"/>
        <v>0</v>
      </c>
      <c r="AW227" s="67">
        <f t="shared" si="37"/>
        <v>0</v>
      </c>
      <c r="AX227" s="397">
        <f t="shared" si="38"/>
        <v>0</v>
      </c>
      <c r="AY227" s="32"/>
      <c r="AZ227" s="32"/>
      <c r="BA227" s="423" t="str">
        <f t="shared" si="39"/>
        <v xml:space="preserve"> </v>
      </c>
    </row>
    <row r="228" spans="1:53" s="339" customFormat="1" ht="15" x14ac:dyDescent="0.2">
      <c r="A228" s="32"/>
      <c r="B228" s="32"/>
      <c r="C228" s="410">
        <f t="shared" si="40"/>
        <v>207</v>
      </c>
      <c r="D228" s="424"/>
      <c r="E228" s="424"/>
      <c r="F228" s="424"/>
      <c r="G228" s="410"/>
      <c r="H228" s="410"/>
      <c r="I228" s="413" t="str">
        <f t="shared" si="24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25"/>
        <v>-</v>
      </c>
      <c r="M228" s="425"/>
      <c r="N228" s="425"/>
      <c r="O228" s="160" t="str">
        <f t="shared" si="26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27"/>
        <v>OK</v>
      </c>
      <c r="AI228" s="22">
        <f t="shared" si="28"/>
        <v>0</v>
      </c>
      <c r="AJ228" s="22">
        <f t="shared" si="29"/>
        <v>0</v>
      </c>
      <c r="AK228" s="22">
        <f t="shared" si="30"/>
        <v>0</v>
      </c>
      <c r="AL228" s="22">
        <f t="shared" si="31"/>
        <v>0</v>
      </c>
      <c r="AM228" s="22">
        <f t="shared" si="32"/>
        <v>0</v>
      </c>
      <c r="AN228" s="22">
        <f t="shared" si="33"/>
        <v>0</v>
      </c>
      <c r="AO228" s="418" t="b">
        <f t="shared" si="34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35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36"/>
        <v>0</v>
      </c>
      <c r="AW228" s="67">
        <f t="shared" si="37"/>
        <v>0</v>
      </c>
      <c r="AX228" s="397">
        <f t="shared" si="38"/>
        <v>0</v>
      </c>
      <c r="AY228" s="32"/>
      <c r="AZ228" s="32"/>
      <c r="BA228" s="423" t="str">
        <f t="shared" si="39"/>
        <v xml:space="preserve"> </v>
      </c>
    </row>
    <row r="229" spans="1:53" s="339" customFormat="1" ht="15" x14ac:dyDescent="0.2">
      <c r="A229" s="32"/>
      <c r="B229" s="32"/>
      <c r="C229" s="410">
        <f t="shared" si="40"/>
        <v>208</v>
      </c>
      <c r="D229" s="424"/>
      <c r="E229" s="424"/>
      <c r="F229" s="424"/>
      <c r="G229" s="410"/>
      <c r="H229" s="410"/>
      <c r="I229" s="413" t="str">
        <f t="shared" si="24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25"/>
        <v>-</v>
      </c>
      <c r="M229" s="425"/>
      <c r="N229" s="425"/>
      <c r="O229" s="160" t="str">
        <f t="shared" si="26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27"/>
        <v>OK</v>
      </c>
      <c r="AI229" s="22">
        <f t="shared" si="28"/>
        <v>0</v>
      </c>
      <c r="AJ229" s="22">
        <f t="shared" si="29"/>
        <v>0</v>
      </c>
      <c r="AK229" s="22">
        <f t="shared" si="30"/>
        <v>0</v>
      </c>
      <c r="AL229" s="22">
        <f t="shared" si="31"/>
        <v>0</v>
      </c>
      <c r="AM229" s="22">
        <f t="shared" si="32"/>
        <v>0</v>
      </c>
      <c r="AN229" s="22">
        <f t="shared" si="33"/>
        <v>0</v>
      </c>
      <c r="AO229" s="418" t="b">
        <f t="shared" si="34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35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36"/>
        <v>0</v>
      </c>
      <c r="AW229" s="67">
        <f t="shared" si="37"/>
        <v>0</v>
      </c>
      <c r="AX229" s="397">
        <f t="shared" si="38"/>
        <v>0</v>
      </c>
      <c r="AY229" s="32"/>
      <c r="AZ229" s="32"/>
      <c r="BA229" s="423" t="str">
        <f t="shared" si="39"/>
        <v xml:space="preserve"> </v>
      </c>
    </row>
    <row r="230" spans="1:53" s="339" customFormat="1" ht="15" x14ac:dyDescent="0.2">
      <c r="A230" s="32"/>
      <c r="B230" s="32"/>
      <c r="C230" s="410">
        <f t="shared" si="40"/>
        <v>209</v>
      </c>
      <c r="D230" s="424"/>
      <c r="E230" s="424"/>
      <c r="F230" s="424"/>
      <c r="G230" s="410"/>
      <c r="H230" s="410"/>
      <c r="I230" s="413" t="str">
        <f t="shared" si="24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25"/>
        <v>-</v>
      </c>
      <c r="M230" s="425"/>
      <c r="N230" s="425"/>
      <c r="O230" s="160" t="str">
        <f t="shared" si="26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27"/>
        <v>OK</v>
      </c>
      <c r="AI230" s="22">
        <f t="shared" si="28"/>
        <v>0</v>
      </c>
      <c r="AJ230" s="22">
        <f t="shared" si="29"/>
        <v>0</v>
      </c>
      <c r="AK230" s="22">
        <f t="shared" si="30"/>
        <v>0</v>
      </c>
      <c r="AL230" s="22">
        <f t="shared" si="31"/>
        <v>0</v>
      </c>
      <c r="AM230" s="22">
        <f t="shared" si="32"/>
        <v>0</v>
      </c>
      <c r="AN230" s="22">
        <f t="shared" si="33"/>
        <v>0</v>
      </c>
      <c r="AO230" s="418" t="b">
        <f t="shared" si="34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35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36"/>
        <v>0</v>
      </c>
      <c r="AW230" s="67">
        <f t="shared" si="37"/>
        <v>0</v>
      </c>
      <c r="AX230" s="397">
        <f t="shared" si="38"/>
        <v>0</v>
      </c>
      <c r="AY230" s="32"/>
      <c r="AZ230" s="32"/>
      <c r="BA230" s="423" t="str">
        <f t="shared" si="39"/>
        <v xml:space="preserve"> </v>
      </c>
    </row>
    <row r="231" spans="1:53" s="339" customFormat="1" ht="15" x14ac:dyDescent="0.2">
      <c r="A231" s="32"/>
      <c r="B231" s="32"/>
      <c r="C231" s="410">
        <f t="shared" si="40"/>
        <v>210</v>
      </c>
      <c r="D231" s="424"/>
      <c r="E231" s="424"/>
      <c r="F231" s="424"/>
      <c r="G231" s="410"/>
      <c r="H231" s="410"/>
      <c r="I231" s="413" t="str">
        <f t="shared" si="24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25"/>
        <v>-</v>
      </c>
      <c r="M231" s="425"/>
      <c r="N231" s="425"/>
      <c r="O231" s="160" t="str">
        <f t="shared" si="26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27"/>
        <v>OK</v>
      </c>
      <c r="AI231" s="22">
        <f t="shared" si="28"/>
        <v>0</v>
      </c>
      <c r="AJ231" s="22">
        <f t="shared" si="29"/>
        <v>0</v>
      </c>
      <c r="AK231" s="22">
        <f t="shared" si="30"/>
        <v>0</v>
      </c>
      <c r="AL231" s="22">
        <f t="shared" si="31"/>
        <v>0</v>
      </c>
      <c r="AM231" s="22">
        <f t="shared" si="32"/>
        <v>0</v>
      </c>
      <c r="AN231" s="22">
        <f t="shared" si="33"/>
        <v>0</v>
      </c>
      <c r="AO231" s="418" t="b">
        <f t="shared" si="34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35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36"/>
        <v>0</v>
      </c>
      <c r="AW231" s="67">
        <f t="shared" si="37"/>
        <v>0</v>
      </c>
      <c r="AX231" s="397">
        <f t="shared" si="38"/>
        <v>0</v>
      </c>
      <c r="AY231" s="32"/>
      <c r="AZ231" s="32"/>
      <c r="BA231" s="423" t="str">
        <f t="shared" si="39"/>
        <v xml:space="preserve"> </v>
      </c>
    </row>
    <row r="232" spans="1:53" s="339" customFormat="1" ht="15" x14ac:dyDescent="0.2">
      <c r="A232" s="32"/>
      <c r="B232" s="32"/>
      <c r="C232" s="410">
        <f t="shared" si="40"/>
        <v>211</v>
      </c>
      <c r="D232" s="424"/>
      <c r="E232" s="424"/>
      <c r="F232" s="424"/>
      <c r="G232" s="410"/>
      <c r="H232" s="410"/>
      <c r="I232" s="413" t="str">
        <f t="shared" si="24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25"/>
        <v>-</v>
      </c>
      <c r="M232" s="425"/>
      <c r="N232" s="425"/>
      <c r="O232" s="160" t="str">
        <f t="shared" si="26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27"/>
        <v>OK</v>
      </c>
      <c r="AI232" s="22">
        <f t="shared" si="28"/>
        <v>0</v>
      </c>
      <c r="AJ232" s="22">
        <f t="shared" si="29"/>
        <v>0</v>
      </c>
      <c r="AK232" s="22">
        <f t="shared" si="30"/>
        <v>0</v>
      </c>
      <c r="AL232" s="22">
        <f t="shared" si="31"/>
        <v>0</v>
      </c>
      <c r="AM232" s="22">
        <f t="shared" si="32"/>
        <v>0</v>
      </c>
      <c r="AN232" s="22">
        <f t="shared" si="33"/>
        <v>0</v>
      </c>
      <c r="AO232" s="418" t="b">
        <f t="shared" si="34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35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36"/>
        <v>0</v>
      </c>
      <c r="AW232" s="67">
        <f t="shared" si="37"/>
        <v>0</v>
      </c>
      <c r="AX232" s="397">
        <f t="shared" si="38"/>
        <v>0</v>
      </c>
      <c r="AY232" s="32"/>
      <c r="AZ232" s="32"/>
      <c r="BA232" s="423" t="str">
        <f t="shared" si="39"/>
        <v xml:space="preserve"> </v>
      </c>
    </row>
    <row r="233" spans="1:53" s="339" customFormat="1" ht="15" x14ac:dyDescent="0.2">
      <c r="A233" s="32"/>
      <c r="B233" s="32"/>
      <c r="C233" s="410">
        <f t="shared" si="40"/>
        <v>212</v>
      </c>
      <c r="D233" s="424"/>
      <c r="E233" s="424"/>
      <c r="F233" s="424"/>
      <c r="G233" s="410"/>
      <c r="H233" s="410"/>
      <c r="I233" s="413" t="str">
        <f t="shared" si="24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25"/>
        <v>-</v>
      </c>
      <c r="M233" s="425"/>
      <c r="N233" s="425"/>
      <c r="O233" s="160" t="str">
        <f t="shared" si="26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27"/>
        <v>OK</v>
      </c>
      <c r="AI233" s="22">
        <f t="shared" si="28"/>
        <v>0</v>
      </c>
      <c r="AJ233" s="22">
        <f t="shared" si="29"/>
        <v>0</v>
      </c>
      <c r="AK233" s="22">
        <f t="shared" si="30"/>
        <v>0</v>
      </c>
      <c r="AL233" s="22">
        <f t="shared" si="31"/>
        <v>0</v>
      </c>
      <c r="AM233" s="22">
        <f t="shared" si="32"/>
        <v>0</v>
      </c>
      <c r="AN233" s="22">
        <f t="shared" si="33"/>
        <v>0</v>
      </c>
      <c r="AO233" s="418" t="b">
        <f t="shared" si="34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35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36"/>
        <v>0</v>
      </c>
      <c r="AW233" s="67">
        <f t="shared" si="37"/>
        <v>0</v>
      </c>
      <c r="AX233" s="397">
        <f t="shared" si="38"/>
        <v>0</v>
      </c>
      <c r="AY233" s="32"/>
      <c r="AZ233" s="32"/>
      <c r="BA233" s="423" t="str">
        <f t="shared" si="39"/>
        <v xml:space="preserve"> </v>
      </c>
    </row>
    <row r="234" spans="1:53" s="339" customFormat="1" ht="15" x14ac:dyDescent="0.2">
      <c r="A234" s="32"/>
      <c r="B234" s="32"/>
      <c r="C234" s="410">
        <f t="shared" si="40"/>
        <v>213</v>
      </c>
      <c r="D234" s="424"/>
      <c r="E234" s="424"/>
      <c r="F234" s="424"/>
      <c r="G234" s="410"/>
      <c r="H234" s="410"/>
      <c r="I234" s="413" t="str">
        <f t="shared" si="24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25"/>
        <v>-</v>
      </c>
      <c r="M234" s="425"/>
      <c r="N234" s="425"/>
      <c r="O234" s="160" t="str">
        <f t="shared" si="26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27"/>
        <v>OK</v>
      </c>
      <c r="AI234" s="22">
        <f t="shared" si="28"/>
        <v>0</v>
      </c>
      <c r="AJ234" s="22">
        <f t="shared" si="29"/>
        <v>0</v>
      </c>
      <c r="AK234" s="22">
        <f t="shared" si="30"/>
        <v>0</v>
      </c>
      <c r="AL234" s="22">
        <f t="shared" si="31"/>
        <v>0</v>
      </c>
      <c r="AM234" s="22">
        <f t="shared" si="32"/>
        <v>0</v>
      </c>
      <c r="AN234" s="22">
        <f t="shared" si="33"/>
        <v>0</v>
      </c>
      <c r="AO234" s="418" t="b">
        <f t="shared" si="34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35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36"/>
        <v>0</v>
      </c>
      <c r="AW234" s="67">
        <f t="shared" si="37"/>
        <v>0</v>
      </c>
      <c r="AX234" s="397">
        <f t="shared" si="38"/>
        <v>0</v>
      </c>
      <c r="AY234" s="32"/>
      <c r="AZ234" s="32"/>
      <c r="BA234" s="423" t="str">
        <f t="shared" si="39"/>
        <v xml:space="preserve"> </v>
      </c>
    </row>
    <row r="235" spans="1:53" s="339" customFormat="1" ht="15" x14ac:dyDescent="0.2">
      <c r="A235" s="32"/>
      <c r="B235" s="32"/>
      <c r="C235" s="410">
        <f t="shared" si="40"/>
        <v>214</v>
      </c>
      <c r="D235" s="424"/>
      <c r="E235" s="424"/>
      <c r="F235" s="424"/>
      <c r="G235" s="410"/>
      <c r="H235" s="410"/>
      <c r="I235" s="413" t="str">
        <f t="shared" si="24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25"/>
        <v>-</v>
      </c>
      <c r="M235" s="425"/>
      <c r="N235" s="425"/>
      <c r="O235" s="160" t="str">
        <f t="shared" si="26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27"/>
        <v>OK</v>
      </c>
      <c r="AI235" s="22">
        <f t="shared" si="28"/>
        <v>0</v>
      </c>
      <c r="AJ235" s="22">
        <f t="shared" si="29"/>
        <v>0</v>
      </c>
      <c r="AK235" s="22">
        <f t="shared" si="30"/>
        <v>0</v>
      </c>
      <c r="AL235" s="22">
        <f t="shared" si="31"/>
        <v>0</v>
      </c>
      <c r="AM235" s="22">
        <f t="shared" si="32"/>
        <v>0</v>
      </c>
      <c r="AN235" s="22">
        <f t="shared" si="33"/>
        <v>0</v>
      </c>
      <c r="AO235" s="418" t="b">
        <f t="shared" si="34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35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36"/>
        <v>0</v>
      </c>
      <c r="AW235" s="67">
        <f t="shared" si="37"/>
        <v>0</v>
      </c>
      <c r="AX235" s="397">
        <f t="shared" si="38"/>
        <v>0</v>
      </c>
      <c r="AY235" s="32"/>
      <c r="AZ235" s="32"/>
      <c r="BA235" s="423" t="str">
        <f t="shared" si="39"/>
        <v xml:space="preserve"> </v>
      </c>
    </row>
    <row r="236" spans="1:53" s="339" customFormat="1" ht="15" x14ac:dyDescent="0.2">
      <c r="A236" s="32"/>
      <c r="B236" s="32"/>
      <c r="C236" s="410">
        <f t="shared" si="40"/>
        <v>215</v>
      </c>
      <c r="D236" s="424"/>
      <c r="E236" s="424"/>
      <c r="F236" s="424"/>
      <c r="G236" s="410"/>
      <c r="H236" s="410"/>
      <c r="I236" s="413" t="str">
        <f t="shared" si="24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25"/>
        <v>-</v>
      </c>
      <c r="M236" s="425"/>
      <c r="N236" s="425"/>
      <c r="O236" s="160" t="str">
        <f t="shared" si="26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27"/>
        <v>OK</v>
      </c>
      <c r="AI236" s="22">
        <f t="shared" si="28"/>
        <v>0</v>
      </c>
      <c r="AJ236" s="22">
        <f t="shared" si="29"/>
        <v>0</v>
      </c>
      <c r="AK236" s="22">
        <f t="shared" si="30"/>
        <v>0</v>
      </c>
      <c r="AL236" s="22">
        <f t="shared" si="31"/>
        <v>0</v>
      </c>
      <c r="AM236" s="22">
        <f t="shared" si="32"/>
        <v>0</v>
      </c>
      <c r="AN236" s="22">
        <f t="shared" si="33"/>
        <v>0</v>
      </c>
      <c r="AO236" s="418" t="b">
        <f t="shared" si="34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35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36"/>
        <v>0</v>
      </c>
      <c r="AW236" s="67">
        <f t="shared" si="37"/>
        <v>0</v>
      </c>
      <c r="AX236" s="397">
        <f t="shared" si="38"/>
        <v>0</v>
      </c>
      <c r="AY236" s="32"/>
      <c r="AZ236" s="32"/>
      <c r="BA236" s="423" t="str">
        <f t="shared" si="39"/>
        <v xml:space="preserve"> </v>
      </c>
    </row>
    <row r="237" spans="1:53" s="339" customFormat="1" ht="15" x14ac:dyDescent="0.2">
      <c r="A237" s="32"/>
      <c r="B237" s="32"/>
      <c r="C237" s="410">
        <f t="shared" si="40"/>
        <v>216</v>
      </c>
      <c r="D237" s="424"/>
      <c r="E237" s="424"/>
      <c r="F237" s="424"/>
      <c r="G237" s="410"/>
      <c r="H237" s="410"/>
      <c r="I237" s="413" t="str">
        <f t="shared" si="24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25"/>
        <v>-</v>
      </c>
      <c r="M237" s="425"/>
      <c r="N237" s="425"/>
      <c r="O237" s="160" t="str">
        <f t="shared" si="26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27"/>
        <v>OK</v>
      </c>
      <c r="AI237" s="22">
        <f t="shared" si="28"/>
        <v>0</v>
      </c>
      <c r="AJ237" s="22">
        <f t="shared" si="29"/>
        <v>0</v>
      </c>
      <c r="AK237" s="22">
        <f t="shared" si="30"/>
        <v>0</v>
      </c>
      <c r="AL237" s="22">
        <f t="shared" si="31"/>
        <v>0</v>
      </c>
      <c r="AM237" s="22">
        <f t="shared" si="32"/>
        <v>0</v>
      </c>
      <c r="AN237" s="22">
        <f t="shared" si="33"/>
        <v>0</v>
      </c>
      <c r="AO237" s="418" t="b">
        <f t="shared" si="34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35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36"/>
        <v>0</v>
      </c>
      <c r="AW237" s="67">
        <f t="shared" si="37"/>
        <v>0</v>
      </c>
      <c r="AX237" s="397">
        <f t="shared" si="38"/>
        <v>0</v>
      </c>
      <c r="AY237" s="32"/>
      <c r="AZ237" s="32"/>
      <c r="BA237" s="423" t="str">
        <f t="shared" si="39"/>
        <v xml:space="preserve"> </v>
      </c>
    </row>
    <row r="238" spans="1:53" s="339" customFormat="1" ht="15" x14ac:dyDescent="0.2">
      <c r="A238" s="32"/>
      <c r="B238" s="32"/>
      <c r="C238" s="410">
        <f t="shared" si="40"/>
        <v>217</v>
      </c>
      <c r="D238" s="424"/>
      <c r="E238" s="424"/>
      <c r="F238" s="424"/>
      <c r="G238" s="410"/>
      <c r="H238" s="410"/>
      <c r="I238" s="413" t="str">
        <f t="shared" si="24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25"/>
        <v>-</v>
      </c>
      <c r="M238" s="425"/>
      <c r="N238" s="425"/>
      <c r="O238" s="160" t="str">
        <f t="shared" si="26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27"/>
        <v>OK</v>
      </c>
      <c r="AI238" s="22">
        <f t="shared" si="28"/>
        <v>0</v>
      </c>
      <c r="AJ238" s="22">
        <f t="shared" si="29"/>
        <v>0</v>
      </c>
      <c r="AK238" s="22">
        <f t="shared" si="30"/>
        <v>0</v>
      </c>
      <c r="AL238" s="22">
        <f t="shared" si="31"/>
        <v>0</v>
      </c>
      <c r="AM238" s="22">
        <f t="shared" si="32"/>
        <v>0</v>
      </c>
      <c r="AN238" s="22">
        <f t="shared" si="33"/>
        <v>0</v>
      </c>
      <c r="AO238" s="418" t="b">
        <f t="shared" si="34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35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36"/>
        <v>0</v>
      </c>
      <c r="AW238" s="67">
        <f t="shared" si="37"/>
        <v>0</v>
      </c>
      <c r="AX238" s="397">
        <f t="shared" si="38"/>
        <v>0</v>
      </c>
      <c r="AY238" s="32"/>
      <c r="AZ238" s="32"/>
      <c r="BA238" s="423" t="str">
        <f t="shared" si="39"/>
        <v xml:space="preserve"> </v>
      </c>
    </row>
    <row r="239" spans="1:53" s="339" customFormat="1" ht="15" x14ac:dyDescent="0.2">
      <c r="A239" s="32"/>
      <c r="B239" s="32"/>
      <c r="C239" s="410">
        <f t="shared" si="40"/>
        <v>218</v>
      </c>
      <c r="D239" s="424"/>
      <c r="E239" s="424"/>
      <c r="F239" s="424"/>
      <c r="G239" s="410"/>
      <c r="H239" s="410"/>
      <c r="I239" s="413" t="str">
        <f t="shared" si="24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25"/>
        <v>-</v>
      </c>
      <c r="M239" s="425"/>
      <c r="N239" s="425"/>
      <c r="O239" s="160" t="str">
        <f t="shared" si="26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27"/>
        <v>OK</v>
      </c>
      <c r="AI239" s="22">
        <f t="shared" si="28"/>
        <v>0</v>
      </c>
      <c r="AJ239" s="22">
        <f t="shared" si="29"/>
        <v>0</v>
      </c>
      <c r="AK239" s="22">
        <f t="shared" si="30"/>
        <v>0</v>
      </c>
      <c r="AL239" s="22">
        <f t="shared" si="31"/>
        <v>0</v>
      </c>
      <c r="AM239" s="22">
        <f t="shared" si="32"/>
        <v>0</v>
      </c>
      <c r="AN239" s="22">
        <f t="shared" si="33"/>
        <v>0</v>
      </c>
      <c r="AO239" s="418" t="b">
        <f t="shared" si="34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35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36"/>
        <v>0</v>
      </c>
      <c r="AW239" s="67">
        <f t="shared" si="37"/>
        <v>0</v>
      </c>
      <c r="AX239" s="397">
        <f t="shared" si="38"/>
        <v>0</v>
      </c>
      <c r="AY239" s="32"/>
      <c r="AZ239" s="32"/>
      <c r="BA239" s="423" t="str">
        <f t="shared" si="39"/>
        <v xml:space="preserve"> </v>
      </c>
    </row>
    <row r="240" spans="1:53" s="339" customFormat="1" ht="15" x14ac:dyDescent="0.2">
      <c r="A240" s="32"/>
      <c r="B240" s="32"/>
      <c r="C240" s="410">
        <f t="shared" si="40"/>
        <v>219</v>
      </c>
      <c r="D240" s="424"/>
      <c r="E240" s="424"/>
      <c r="F240" s="424"/>
      <c r="G240" s="410"/>
      <c r="H240" s="410"/>
      <c r="I240" s="413" t="str">
        <f t="shared" si="24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25"/>
        <v>-</v>
      </c>
      <c r="M240" s="425"/>
      <c r="N240" s="425"/>
      <c r="O240" s="160" t="str">
        <f t="shared" si="26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27"/>
        <v>OK</v>
      </c>
      <c r="AI240" s="22">
        <f t="shared" si="28"/>
        <v>0</v>
      </c>
      <c r="AJ240" s="22">
        <f t="shared" si="29"/>
        <v>0</v>
      </c>
      <c r="AK240" s="22">
        <f t="shared" si="30"/>
        <v>0</v>
      </c>
      <c r="AL240" s="22">
        <f t="shared" si="31"/>
        <v>0</v>
      </c>
      <c r="AM240" s="22">
        <f t="shared" si="32"/>
        <v>0</v>
      </c>
      <c r="AN240" s="22">
        <f t="shared" si="33"/>
        <v>0</v>
      </c>
      <c r="AO240" s="418" t="b">
        <f t="shared" si="34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35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36"/>
        <v>0</v>
      </c>
      <c r="AW240" s="67">
        <f t="shared" si="37"/>
        <v>0</v>
      </c>
      <c r="AX240" s="397">
        <f t="shared" si="38"/>
        <v>0</v>
      </c>
      <c r="AY240" s="32"/>
      <c r="AZ240" s="32"/>
      <c r="BA240" s="423" t="str">
        <f t="shared" si="39"/>
        <v xml:space="preserve"> </v>
      </c>
    </row>
    <row r="241" spans="1:53" s="339" customFormat="1" ht="15" x14ac:dyDescent="0.2">
      <c r="A241" s="32"/>
      <c r="B241" s="32"/>
      <c r="C241" s="410">
        <f t="shared" si="40"/>
        <v>220</v>
      </c>
      <c r="D241" s="424"/>
      <c r="E241" s="424"/>
      <c r="F241" s="424"/>
      <c r="G241" s="410"/>
      <c r="H241" s="410"/>
      <c r="I241" s="413" t="str">
        <f t="shared" si="24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25"/>
        <v>-</v>
      </c>
      <c r="M241" s="425"/>
      <c r="N241" s="425"/>
      <c r="O241" s="160" t="str">
        <f t="shared" si="26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27"/>
        <v>OK</v>
      </c>
      <c r="AI241" s="22">
        <f t="shared" si="28"/>
        <v>0</v>
      </c>
      <c r="AJ241" s="22">
        <f t="shared" si="29"/>
        <v>0</v>
      </c>
      <c r="AK241" s="22">
        <f t="shared" si="30"/>
        <v>0</v>
      </c>
      <c r="AL241" s="22">
        <f t="shared" si="31"/>
        <v>0</v>
      </c>
      <c r="AM241" s="22">
        <f t="shared" si="32"/>
        <v>0</v>
      </c>
      <c r="AN241" s="22">
        <f t="shared" si="33"/>
        <v>0</v>
      </c>
      <c r="AO241" s="418" t="b">
        <f t="shared" si="34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35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36"/>
        <v>0</v>
      </c>
      <c r="AW241" s="67">
        <f t="shared" si="37"/>
        <v>0</v>
      </c>
      <c r="AX241" s="397">
        <f t="shared" si="38"/>
        <v>0</v>
      </c>
      <c r="AY241" s="32"/>
      <c r="AZ241" s="32"/>
      <c r="BA241" s="423" t="str">
        <f t="shared" si="39"/>
        <v xml:space="preserve"> </v>
      </c>
    </row>
    <row r="242" spans="1:53" s="339" customFormat="1" ht="15" x14ac:dyDescent="0.2">
      <c r="A242" s="32"/>
      <c r="B242" s="32"/>
      <c r="C242" s="410">
        <f t="shared" si="40"/>
        <v>221</v>
      </c>
      <c r="D242" s="424"/>
      <c r="E242" s="424"/>
      <c r="F242" s="424"/>
      <c r="G242" s="410"/>
      <c r="H242" s="410"/>
      <c r="I242" s="413" t="str">
        <f t="shared" si="24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25"/>
        <v>-</v>
      </c>
      <c r="M242" s="425"/>
      <c r="N242" s="425"/>
      <c r="O242" s="160" t="str">
        <f t="shared" si="26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27"/>
        <v>OK</v>
      </c>
      <c r="AI242" s="22">
        <f t="shared" si="28"/>
        <v>0</v>
      </c>
      <c r="AJ242" s="22">
        <f t="shared" si="29"/>
        <v>0</v>
      </c>
      <c r="AK242" s="22">
        <f t="shared" si="30"/>
        <v>0</v>
      </c>
      <c r="AL242" s="22">
        <f t="shared" si="31"/>
        <v>0</v>
      </c>
      <c r="AM242" s="22">
        <f t="shared" si="32"/>
        <v>0</v>
      </c>
      <c r="AN242" s="22">
        <f t="shared" si="33"/>
        <v>0</v>
      </c>
      <c r="AO242" s="418" t="b">
        <f t="shared" si="34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35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36"/>
        <v>0</v>
      </c>
      <c r="AW242" s="67">
        <f t="shared" si="37"/>
        <v>0</v>
      </c>
      <c r="AX242" s="397">
        <f t="shared" si="38"/>
        <v>0</v>
      </c>
      <c r="AY242" s="32"/>
      <c r="AZ242" s="32"/>
      <c r="BA242" s="423" t="str">
        <f t="shared" si="39"/>
        <v xml:space="preserve"> </v>
      </c>
    </row>
    <row r="243" spans="1:53" s="339" customFormat="1" ht="15" x14ac:dyDescent="0.2">
      <c r="A243" s="32"/>
      <c r="B243" s="32"/>
      <c r="C243" s="410">
        <f t="shared" si="40"/>
        <v>222</v>
      </c>
      <c r="D243" s="424"/>
      <c r="E243" s="424"/>
      <c r="F243" s="424"/>
      <c r="G243" s="410"/>
      <c r="H243" s="410"/>
      <c r="I243" s="413" t="str">
        <f t="shared" si="24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25"/>
        <v>-</v>
      </c>
      <c r="M243" s="425"/>
      <c r="N243" s="425"/>
      <c r="O243" s="160" t="str">
        <f t="shared" si="26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27"/>
        <v>OK</v>
      </c>
      <c r="AI243" s="22">
        <f t="shared" si="28"/>
        <v>0</v>
      </c>
      <c r="AJ243" s="22">
        <f t="shared" si="29"/>
        <v>0</v>
      </c>
      <c r="AK243" s="22">
        <f t="shared" si="30"/>
        <v>0</v>
      </c>
      <c r="AL243" s="22">
        <f t="shared" si="31"/>
        <v>0</v>
      </c>
      <c r="AM243" s="22">
        <f t="shared" si="32"/>
        <v>0</v>
      </c>
      <c r="AN243" s="22">
        <f t="shared" si="33"/>
        <v>0</v>
      </c>
      <c r="AO243" s="418" t="b">
        <f t="shared" si="34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35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36"/>
        <v>0</v>
      </c>
      <c r="AW243" s="67">
        <f t="shared" si="37"/>
        <v>0</v>
      </c>
      <c r="AX243" s="397">
        <f t="shared" si="38"/>
        <v>0</v>
      </c>
      <c r="AY243" s="32"/>
      <c r="AZ243" s="32"/>
      <c r="BA243" s="423" t="str">
        <f t="shared" si="39"/>
        <v xml:space="preserve"> </v>
      </c>
    </row>
    <row r="244" spans="1:53" s="339" customFormat="1" ht="15" x14ac:dyDescent="0.2">
      <c r="A244" s="32"/>
      <c r="B244" s="32"/>
      <c r="C244" s="410">
        <f t="shared" si="40"/>
        <v>223</v>
      </c>
      <c r="D244" s="424"/>
      <c r="E244" s="424"/>
      <c r="F244" s="424"/>
      <c r="G244" s="410"/>
      <c r="H244" s="410"/>
      <c r="I244" s="413" t="str">
        <f t="shared" si="24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25"/>
        <v>-</v>
      </c>
      <c r="M244" s="425"/>
      <c r="N244" s="425"/>
      <c r="O244" s="160" t="str">
        <f t="shared" si="26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27"/>
        <v>OK</v>
      </c>
      <c r="AI244" s="22">
        <f t="shared" si="28"/>
        <v>0</v>
      </c>
      <c r="AJ244" s="22">
        <f t="shared" si="29"/>
        <v>0</v>
      </c>
      <c r="AK244" s="22">
        <f t="shared" si="30"/>
        <v>0</v>
      </c>
      <c r="AL244" s="22">
        <f t="shared" si="31"/>
        <v>0</v>
      </c>
      <c r="AM244" s="22">
        <f t="shared" si="32"/>
        <v>0</v>
      </c>
      <c r="AN244" s="22">
        <f t="shared" si="33"/>
        <v>0</v>
      </c>
      <c r="AO244" s="418" t="b">
        <f t="shared" si="34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35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36"/>
        <v>0</v>
      </c>
      <c r="AW244" s="67">
        <f t="shared" si="37"/>
        <v>0</v>
      </c>
      <c r="AX244" s="397">
        <f t="shared" si="38"/>
        <v>0</v>
      </c>
      <c r="AY244" s="32"/>
      <c r="AZ244" s="32"/>
      <c r="BA244" s="423" t="str">
        <f t="shared" si="39"/>
        <v xml:space="preserve"> </v>
      </c>
    </row>
    <row r="245" spans="1:53" s="339" customFormat="1" ht="15" x14ac:dyDescent="0.2">
      <c r="A245" s="32"/>
      <c r="B245" s="32"/>
      <c r="C245" s="410">
        <f t="shared" si="40"/>
        <v>224</v>
      </c>
      <c r="D245" s="424"/>
      <c r="E245" s="424"/>
      <c r="F245" s="424"/>
      <c r="G245" s="410"/>
      <c r="H245" s="410"/>
      <c r="I245" s="413" t="str">
        <f t="shared" si="24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25"/>
        <v>-</v>
      </c>
      <c r="M245" s="425"/>
      <c r="N245" s="425"/>
      <c r="O245" s="160" t="str">
        <f t="shared" si="26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27"/>
        <v>OK</v>
      </c>
      <c r="AI245" s="22">
        <f t="shared" si="28"/>
        <v>0</v>
      </c>
      <c r="AJ245" s="22">
        <f t="shared" si="29"/>
        <v>0</v>
      </c>
      <c r="AK245" s="22">
        <f t="shared" si="30"/>
        <v>0</v>
      </c>
      <c r="AL245" s="22">
        <f t="shared" si="31"/>
        <v>0</v>
      </c>
      <c r="AM245" s="22">
        <f t="shared" si="32"/>
        <v>0</v>
      </c>
      <c r="AN245" s="22">
        <f t="shared" si="33"/>
        <v>0</v>
      </c>
      <c r="AO245" s="418" t="b">
        <f t="shared" si="34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35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36"/>
        <v>0</v>
      </c>
      <c r="AW245" s="67">
        <f t="shared" si="37"/>
        <v>0</v>
      </c>
      <c r="AX245" s="397">
        <f t="shared" si="38"/>
        <v>0</v>
      </c>
      <c r="AY245" s="32"/>
      <c r="AZ245" s="32"/>
      <c r="BA245" s="423" t="str">
        <f t="shared" si="39"/>
        <v xml:space="preserve"> </v>
      </c>
    </row>
    <row r="246" spans="1:53" s="339" customFormat="1" ht="15" x14ac:dyDescent="0.2">
      <c r="A246" s="32"/>
      <c r="B246" s="32"/>
      <c r="C246" s="410">
        <f t="shared" si="40"/>
        <v>225</v>
      </c>
      <c r="D246" s="424"/>
      <c r="E246" s="424"/>
      <c r="F246" s="424"/>
      <c r="G246" s="410"/>
      <c r="H246" s="410"/>
      <c r="I246" s="413" t="str">
        <f t="shared" si="24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25"/>
        <v>-</v>
      </c>
      <c r="M246" s="425"/>
      <c r="N246" s="425"/>
      <c r="O246" s="160" t="str">
        <f t="shared" si="26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27"/>
        <v>OK</v>
      </c>
      <c r="AI246" s="22">
        <f t="shared" si="28"/>
        <v>0</v>
      </c>
      <c r="AJ246" s="22">
        <f t="shared" si="29"/>
        <v>0</v>
      </c>
      <c r="AK246" s="22">
        <f t="shared" si="30"/>
        <v>0</v>
      </c>
      <c r="AL246" s="22">
        <f t="shared" si="31"/>
        <v>0</v>
      </c>
      <c r="AM246" s="22">
        <f t="shared" si="32"/>
        <v>0</v>
      </c>
      <c r="AN246" s="22">
        <f t="shared" si="33"/>
        <v>0</v>
      </c>
      <c r="AO246" s="418" t="b">
        <f t="shared" si="34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35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36"/>
        <v>0</v>
      </c>
      <c r="AW246" s="67">
        <f t="shared" si="37"/>
        <v>0</v>
      </c>
      <c r="AX246" s="397">
        <f t="shared" si="38"/>
        <v>0</v>
      </c>
      <c r="AY246" s="32"/>
      <c r="AZ246" s="32"/>
      <c r="BA246" s="423" t="str">
        <f t="shared" si="39"/>
        <v xml:space="preserve"> </v>
      </c>
    </row>
    <row r="247" spans="1:53" s="339" customFormat="1" ht="15" x14ac:dyDescent="0.2">
      <c r="A247" s="32"/>
      <c r="B247" s="32"/>
      <c r="C247" s="410">
        <f t="shared" si="40"/>
        <v>226</v>
      </c>
      <c r="D247" s="424"/>
      <c r="E247" s="424"/>
      <c r="F247" s="424"/>
      <c r="G247" s="410"/>
      <c r="H247" s="410"/>
      <c r="I247" s="413" t="str">
        <f t="shared" si="24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25"/>
        <v>-</v>
      </c>
      <c r="M247" s="425"/>
      <c r="N247" s="425"/>
      <c r="O247" s="160" t="str">
        <f t="shared" si="26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27"/>
        <v>OK</v>
      </c>
      <c r="AI247" s="22">
        <f t="shared" si="28"/>
        <v>0</v>
      </c>
      <c r="AJ247" s="22">
        <f t="shared" si="29"/>
        <v>0</v>
      </c>
      <c r="AK247" s="22">
        <f t="shared" si="30"/>
        <v>0</v>
      </c>
      <c r="AL247" s="22">
        <f t="shared" si="31"/>
        <v>0</v>
      </c>
      <c r="AM247" s="22">
        <f t="shared" si="32"/>
        <v>0</v>
      </c>
      <c r="AN247" s="22">
        <f t="shared" si="33"/>
        <v>0</v>
      </c>
      <c r="AO247" s="418" t="b">
        <f t="shared" si="34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35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36"/>
        <v>0</v>
      </c>
      <c r="AW247" s="67">
        <f t="shared" si="37"/>
        <v>0</v>
      </c>
      <c r="AX247" s="397">
        <f t="shared" si="38"/>
        <v>0</v>
      </c>
      <c r="AY247" s="32"/>
      <c r="AZ247" s="32"/>
      <c r="BA247" s="423" t="str">
        <f t="shared" si="39"/>
        <v xml:space="preserve"> </v>
      </c>
    </row>
    <row r="248" spans="1:53" s="339" customFormat="1" ht="15" x14ac:dyDescent="0.2">
      <c r="A248" s="32"/>
      <c r="B248" s="32"/>
      <c r="C248" s="410">
        <f t="shared" si="40"/>
        <v>227</v>
      </c>
      <c r="D248" s="424"/>
      <c r="E248" s="424"/>
      <c r="F248" s="424"/>
      <c r="G248" s="410"/>
      <c r="H248" s="410"/>
      <c r="I248" s="413" t="str">
        <f t="shared" si="24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25"/>
        <v>-</v>
      </c>
      <c r="M248" s="425"/>
      <c r="N248" s="425"/>
      <c r="O248" s="160" t="str">
        <f t="shared" si="26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27"/>
        <v>OK</v>
      </c>
      <c r="AI248" s="22">
        <f t="shared" si="28"/>
        <v>0</v>
      </c>
      <c r="AJ248" s="22">
        <f t="shared" si="29"/>
        <v>0</v>
      </c>
      <c r="AK248" s="22">
        <f t="shared" si="30"/>
        <v>0</v>
      </c>
      <c r="AL248" s="22">
        <f t="shared" si="31"/>
        <v>0</v>
      </c>
      <c r="AM248" s="22">
        <f t="shared" si="32"/>
        <v>0</v>
      </c>
      <c r="AN248" s="22">
        <f t="shared" si="33"/>
        <v>0</v>
      </c>
      <c r="AO248" s="418" t="b">
        <f t="shared" si="34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35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36"/>
        <v>0</v>
      </c>
      <c r="AW248" s="67">
        <f t="shared" si="37"/>
        <v>0</v>
      </c>
      <c r="AX248" s="397">
        <f t="shared" si="38"/>
        <v>0</v>
      </c>
      <c r="AY248" s="32"/>
      <c r="AZ248" s="32"/>
      <c r="BA248" s="423" t="str">
        <f t="shared" si="39"/>
        <v xml:space="preserve"> </v>
      </c>
    </row>
    <row r="249" spans="1:53" s="339" customFormat="1" ht="15" x14ac:dyDescent="0.2">
      <c r="A249" s="32"/>
      <c r="B249" s="32"/>
      <c r="C249" s="410">
        <f t="shared" si="40"/>
        <v>228</v>
      </c>
      <c r="D249" s="424"/>
      <c r="E249" s="424"/>
      <c r="F249" s="424"/>
      <c r="G249" s="410"/>
      <c r="H249" s="410"/>
      <c r="I249" s="413" t="str">
        <f t="shared" si="24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25"/>
        <v>-</v>
      </c>
      <c r="M249" s="425"/>
      <c r="N249" s="425"/>
      <c r="O249" s="160" t="str">
        <f t="shared" si="26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27"/>
        <v>OK</v>
      </c>
      <c r="AI249" s="22">
        <f t="shared" si="28"/>
        <v>0</v>
      </c>
      <c r="AJ249" s="22">
        <f t="shared" si="29"/>
        <v>0</v>
      </c>
      <c r="AK249" s="22">
        <f t="shared" si="30"/>
        <v>0</v>
      </c>
      <c r="AL249" s="22">
        <f t="shared" si="31"/>
        <v>0</v>
      </c>
      <c r="AM249" s="22">
        <f t="shared" si="32"/>
        <v>0</v>
      </c>
      <c r="AN249" s="22">
        <f t="shared" si="33"/>
        <v>0</v>
      </c>
      <c r="AO249" s="418" t="b">
        <f t="shared" si="34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35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36"/>
        <v>0</v>
      </c>
      <c r="AW249" s="67">
        <f t="shared" si="37"/>
        <v>0</v>
      </c>
      <c r="AX249" s="397">
        <f t="shared" si="38"/>
        <v>0</v>
      </c>
      <c r="AY249" s="32"/>
      <c r="AZ249" s="32"/>
      <c r="BA249" s="423" t="str">
        <f t="shared" si="39"/>
        <v xml:space="preserve"> </v>
      </c>
    </row>
    <row r="250" spans="1:53" s="339" customFormat="1" ht="15" x14ac:dyDescent="0.2">
      <c r="A250" s="32"/>
      <c r="B250" s="32"/>
      <c r="C250" s="410">
        <f t="shared" si="40"/>
        <v>229</v>
      </c>
      <c r="D250" s="424"/>
      <c r="E250" s="424"/>
      <c r="F250" s="424"/>
      <c r="G250" s="410"/>
      <c r="H250" s="410"/>
      <c r="I250" s="413" t="str">
        <f t="shared" si="24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25"/>
        <v>-</v>
      </c>
      <c r="M250" s="425"/>
      <c r="N250" s="425"/>
      <c r="O250" s="160" t="str">
        <f t="shared" si="26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27"/>
        <v>OK</v>
      </c>
      <c r="AI250" s="22">
        <f t="shared" si="28"/>
        <v>0</v>
      </c>
      <c r="AJ250" s="22">
        <f t="shared" si="29"/>
        <v>0</v>
      </c>
      <c r="AK250" s="22">
        <f t="shared" si="30"/>
        <v>0</v>
      </c>
      <c r="AL250" s="22">
        <f t="shared" si="31"/>
        <v>0</v>
      </c>
      <c r="AM250" s="22">
        <f t="shared" si="32"/>
        <v>0</v>
      </c>
      <c r="AN250" s="22">
        <f t="shared" si="33"/>
        <v>0</v>
      </c>
      <c r="AO250" s="418" t="b">
        <f t="shared" si="34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35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36"/>
        <v>0</v>
      </c>
      <c r="AW250" s="67">
        <f t="shared" si="37"/>
        <v>0</v>
      </c>
      <c r="AX250" s="397">
        <f t="shared" si="38"/>
        <v>0</v>
      </c>
      <c r="AY250" s="32"/>
      <c r="AZ250" s="32"/>
      <c r="BA250" s="423" t="str">
        <f t="shared" si="39"/>
        <v xml:space="preserve"> </v>
      </c>
    </row>
    <row r="251" spans="1:53" s="339" customFormat="1" ht="15" x14ac:dyDescent="0.2">
      <c r="A251" s="32"/>
      <c r="B251" s="32"/>
      <c r="C251" s="410">
        <f t="shared" si="40"/>
        <v>230</v>
      </c>
      <c r="D251" s="424"/>
      <c r="E251" s="424"/>
      <c r="F251" s="424"/>
      <c r="G251" s="410"/>
      <c r="H251" s="410"/>
      <c r="I251" s="413" t="str">
        <f t="shared" si="24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25"/>
        <v>-</v>
      </c>
      <c r="M251" s="425"/>
      <c r="N251" s="425"/>
      <c r="O251" s="160" t="str">
        <f t="shared" si="26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27"/>
        <v>OK</v>
      </c>
      <c r="AI251" s="22">
        <f t="shared" si="28"/>
        <v>0</v>
      </c>
      <c r="AJ251" s="22">
        <f t="shared" si="29"/>
        <v>0</v>
      </c>
      <c r="AK251" s="22">
        <f t="shared" si="30"/>
        <v>0</v>
      </c>
      <c r="AL251" s="22">
        <f t="shared" si="31"/>
        <v>0</v>
      </c>
      <c r="AM251" s="22">
        <f t="shared" si="32"/>
        <v>0</v>
      </c>
      <c r="AN251" s="22">
        <f t="shared" si="33"/>
        <v>0</v>
      </c>
      <c r="AO251" s="418" t="b">
        <f t="shared" si="34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35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36"/>
        <v>0</v>
      </c>
      <c r="AW251" s="67">
        <f t="shared" si="37"/>
        <v>0</v>
      </c>
      <c r="AX251" s="397">
        <f t="shared" si="38"/>
        <v>0</v>
      </c>
      <c r="AY251" s="32"/>
      <c r="AZ251" s="32"/>
      <c r="BA251" s="423" t="str">
        <f t="shared" si="39"/>
        <v xml:space="preserve"> </v>
      </c>
    </row>
    <row r="252" spans="1:53" s="339" customFormat="1" ht="15" x14ac:dyDescent="0.2">
      <c r="A252" s="32"/>
      <c r="B252" s="32"/>
      <c r="C252" s="410">
        <f t="shared" si="40"/>
        <v>231</v>
      </c>
      <c r="D252" s="424"/>
      <c r="E252" s="424"/>
      <c r="F252" s="424"/>
      <c r="G252" s="410"/>
      <c r="H252" s="410"/>
      <c r="I252" s="413" t="str">
        <f t="shared" si="24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25"/>
        <v>-</v>
      </c>
      <c r="M252" s="425"/>
      <c r="N252" s="425"/>
      <c r="O252" s="160" t="str">
        <f t="shared" si="26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27"/>
        <v>OK</v>
      </c>
      <c r="AI252" s="22">
        <f t="shared" si="28"/>
        <v>0</v>
      </c>
      <c r="AJ252" s="22">
        <f t="shared" si="29"/>
        <v>0</v>
      </c>
      <c r="AK252" s="22">
        <f t="shared" si="30"/>
        <v>0</v>
      </c>
      <c r="AL252" s="22">
        <f t="shared" si="31"/>
        <v>0</v>
      </c>
      <c r="AM252" s="22">
        <f t="shared" si="32"/>
        <v>0</v>
      </c>
      <c r="AN252" s="22">
        <f t="shared" si="33"/>
        <v>0</v>
      </c>
      <c r="AO252" s="418" t="b">
        <f t="shared" si="34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35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36"/>
        <v>0</v>
      </c>
      <c r="AW252" s="67">
        <f t="shared" si="37"/>
        <v>0</v>
      </c>
      <c r="AX252" s="397">
        <f t="shared" si="38"/>
        <v>0</v>
      </c>
      <c r="AY252" s="32"/>
      <c r="AZ252" s="32"/>
      <c r="BA252" s="423" t="str">
        <f t="shared" si="39"/>
        <v xml:space="preserve"> </v>
      </c>
    </row>
    <row r="253" spans="1:53" s="339" customFormat="1" ht="15" x14ac:dyDescent="0.2">
      <c r="A253" s="32"/>
      <c r="B253" s="32"/>
      <c r="C253" s="410">
        <f t="shared" si="40"/>
        <v>232</v>
      </c>
      <c r="D253" s="424"/>
      <c r="E253" s="424"/>
      <c r="F253" s="424"/>
      <c r="G253" s="410"/>
      <c r="H253" s="410"/>
      <c r="I253" s="413" t="str">
        <f t="shared" si="24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25"/>
        <v>-</v>
      </c>
      <c r="M253" s="425"/>
      <c r="N253" s="425"/>
      <c r="O253" s="160" t="str">
        <f t="shared" si="26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27"/>
        <v>OK</v>
      </c>
      <c r="AI253" s="22">
        <f t="shared" si="28"/>
        <v>0</v>
      </c>
      <c r="AJ253" s="22">
        <f t="shared" si="29"/>
        <v>0</v>
      </c>
      <c r="AK253" s="22">
        <f t="shared" si="30"/>
        <v>0</v>
      </c>
      <c r="AL253" s="22">
        <f t="shared" si="31"/>
        <v>0</v>
      </c>
      <c r="AM253" s="22">
        <f t="shared" si="32"/>
        <v>0</v>
      </c>
      <c r="AN253" s="22">
        <f t="shared" si="33"/>
        <v>0</v>
      </c>
      <c r="AO253" s="418" t="b">
        <f t="shared" si="34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35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36"/>
        <v>0</v>
      </c>
      <c r="AW253" s="67">
        <f t="shared" si="37"/>
        <v>0</v>
      </c>
      <c r="AX253" s="397">
        <f t="shared" si="38"/>
        <v>0</v>
      </c>
      <c r="AY253" s="32"/>
      <c r="AZ253" s="32"/>
      <c r="BA253" s="423" t="str">
        <f t="shared" si="39"/>
        <v xml:space="preserve"> </v>
      </c>
    </row>
    <row r="254" spans="1:53" s="339" customFormat="1" ht="15" x14ac:dyDescent="0.2">
      <c r="A254" s="32"/>
      <c r="B254" s="32"/>
      <c r="C254" s="410">
        <f t="shared" si="40"/>
        <v>233</v>
      </c>
      <c r="D254" s="424"/>
      <c r="E254" s="424"/>
      <c r="F254" s="424"/>
      <c r="G254" s="410"/>
      <c r="H254" s="410"/>
      <c r="I254" s="413" t="str">
        <f t="shared" si="24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25"/>
        <v>-</v>
      </c>
      <c r="M254" s="425"/>
      <c r="N254" s="425"/>
      <c r="O254" s="160" t="str">
        <f t="shared" si="26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27"/>
        <v>OK</v>
      </c>
      <c r="AI254" s="22">
        <f t="shared" si="28"/>
        <v>0</v>
      </c>
      <c r="AJ254" s="22">
        <f t="shared" si="29"/>
        <v>0</v>
      </c>
      <c r="AK254" s="22">
        <f t="shared" si="30"/>
        <v>0</v>
      </c>
      <c r="AL254" s="22">
        <f t="shared" si="31"/>
        <v>0</v>
      </c>
      <c r="AM254" s="22">
        <f t="shared" si="32"/>
        <v>0</v>
      </c>
      <c r="AN254" s="22">
        <f t="shared" si="33"/>
        <v>0</v>
      </c>
      <c r="AO254" s="418" t="b">
        <f t="shared" si="34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35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36"/>
        <v>0</v>
      </c>
      <c r="AW254" s="67">
        <f t="shared" si="37"/>
        <v>0</v>
      </c>
      <c r="AX254" s="397">
        <f t="shared" si="38"/>
        <v>0</v>
      </c>
      <c r="AY254" s="32"/>
      <c r="AZ254" s="32"/>
      <c r="BA254" s="423" t="str">
        <f t="shared" si="39"/>
        <v xml:space="preserve"> </v>
      </c>
    </row>
    <row r="255" spans="1:53" s="339" customFormat="1" ht="15" x14ac:dyDescent="0.2">
      <c r="A255" s="32"/>
      <c r="B255" s="32"/>
      <c r="C255" s="410">
        <f t="shared" si="40"/>
        <v>234</v>
      </c>
      <c r="D255" s="424"/>
      <c r="E255" s="424"/>
      <c r="F255" s="424"/>
      <c r="G255" s="410"/>
      <c r="H255" s="410"/>
      <c r="I255" s="413" t="str">
        <f t="shared" si="24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25"/>
        <v>-</v>
      </c>
      <c r="M255" s="425"/>
      <c r="N255" s="425"/>
      <c r="O255" s="160" t="str">
        <f t="shared" si="26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27"/>
        <v>OK</v>
      </c>
      <c r="AI255" s="22">
        <f t="shared" si="28"/>
        <v>0</v>
      </c>
      <c r="AJ255" s="22">
        <f t="shared" si="29"/>
        <v>0</v>
      </c>
      <c r="AK255" s="22">
        <f t="shared" si="30"/>
        <v>0</v>
      </c>
      <c r="AL255" s="22">
        <f t="shared" si="31"/>
        <v>0</v>
      </c>
      <c r="AM255" s="22">
        <f t="shared" si="32"/>
        <v>0</v>
      </c>
      <c r="AN255" s="22">
        <f t="shared" si="33"/>
        <v>0</v>
      </c>
      <c r="AO255" s="418" t="b">
        <f t="shared" si="34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35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36"/>
        <v>0</v>
      </c>
      <c r="AW255" s="67">
        <f t="shared" si="37"/>
        <v>0</v>
      </c>
      <c r="AX255" s="397">
        <f t="shared" si="38"/>
        <v>0</v>
      </c>
      <c r="AY255" s="32"/>
      <c r="AZ255" s="32"/>
      <c r="BA255" s="423" t="str">
        <f t="shared" si="39"/>
        <v xml:space="preserve"> </v>
      </c>
    </row>
    <row r="256" spans="1:53" s="339" customFormat="1" ht="15" x14ac:dyDescent="0.2">
      <c r="A256" s="32"/>
      <c r="B256" s="32"/>
      <c r="C256" s="410">
        <f t="shared" si="40"/>
        <v>235</v>
      </c>
      <c r="D256" s="424"/>
      <c r="E256" s="424"/>
      <c r="F256" s="424"/>
      <c r="G256" s="410"/>
      <c r="H256" s="410"/>
      <c r="I256" s="413" t="str">
        <f t="shared" si="24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25"/>
        <v>-</v>
      </c>
      <c r="M256" s="425"/>
      <c r="N256" s="425"/>
      <c r="O256" s="160" t="str">
        <f t="shared" si="26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27"/>
        <v>OK</v>
      </c>
      <c r="AI256" s="22">
        <f t="shared" si="28"/>
        <v>0</v>
      </c>
      <c r="AJ256" s="22">
        <f t="shared" si="29"/>
        <v>0</v>
      </c>
      <c r="AK256" s="22">
        <f t="shared" si="30"/>
        <v>0</v>
      </c>
      <c r="AL256" s="22">
        <f t="shared" si="31"/>
        <v>0</v>
      </c>
      <c r="AM256" s="22">
        <f t="shared" si="32"/>
        <v>0</v>
      </c>
      <c r="AN256" s="22">
        <f t="shared" si="33"/>
        <v>0</v>
      </c>
      <c r="AO256" s="418" t="b">
        <f t="shared" si="34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35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36"/>
        <v>0</v>
      </c>
      <c r="AW256" s="67">
        <f t="shared" si="37"/>
        <v>0</v>
      </c>
      <c r="AX256" s="397">
        <f t="shared" si="38"/>
        <v>0</v>
      </c>
      <c r="AY256" s="32"/>
      <c r="AZ256" s="32"/>
      <c r="BA256" s="423" t="str">
        <f t="shared" si="39"/>
        <v xml:space="preserve"> </v>
      </c>
    </row>
    <row r="257" spans="1:53" s="339" customFormat="1" ht="15" x14ac:dyDescent="0.2">
      <c r="A257" s="32"/>
      <c r="B257" s="32"/>
      <c r="C257" s="410">
        <f t="shared" si="40"/>
        <v>236</v>
      </c>
      <c r="D257" s="424"/>
      <c r="E257" s="424"/>
      <c r="F257" s="424"/>
      <c r="G257" s="410"/>
      <c r="H257" s="410"/>
      <c r="I257" s="413" t="str">
        <f t="shared" si="24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25"/>
        <v>-</v>
      </c>
      <c r="M257" s="425"/>
      <c r="N257" s="425"/>
      <c r="O257" s="160" t="str">
        <f t="shared" si="26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27"/>
        <v>OK</v>
      </c>
      <c r="AI257" s="22">
        <f t="shared" si="28"/>
        <v>0</v>
      </c>
      <c r="AJ257" s="22">
        <f t="shared" si="29"/>
        <v>0</v>
      </c>
      <c r="AK257" s="22">
        <f t="shared" si="30"/>
        <v>0</v>
      </c>
      <c r="AL257" s="22">
        <f t="shared" si="31"/>
        <v>0</v>
      </c>
      <c r="AM257" s="22">
        <f t="shared" si="32"/>
        <v>0</v>
      </c>
      <c r="AN257" s="22">
        <f t="shared" si="33"/>
        <v>0</v>
      </c>
      <c r="AO257" s="418" t="b">
        <f t="shared" si="34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35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36"/>
        <v>0</v>
      </c>
      <c r="AW257" s="67">
        <f t="shared" si="37"/>
        <v>0</v>
      </c>
      <c r="AX257" s="397">
        <f t="shared" si="38"/>
        <v>0</v>
      </c>
      <c r="AY257" s="32"/>
      <c r="AZ257" s="32"/>
      <c r="BA257" s="423" t="str">
        <f t="shared" si="39"/>
        <v xml:space="preserve"> </v>
      </c>
    </row>
    <row r="258" spans="1:53" s="339" customFormat="1" ht="15" x14ac:dyDescent="0.2">
      <c r="A258" s="32"/>
      <c r="B258" s="32"/>
      <c r="C258" s="410">
        <f t="shared" si="40"/>
        <v>237</v>
      </c>
      <c r="D258" s="424"/>
      <c r="E258" s="424"/>
      <c r="F258" s="424"/>
      <c r="G258" s="410"/>
      <c r="H258" s="410"/>
      <c r="I258" s="413" t="str">
        <f t="shared" si="24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25"/>
        <v>-</v>
      </c>
      <c r="M258" s="425"/>
      <c r="N258" s="425"/>
      <c r="O258" s="160" t="str">
        <f t="shared" si="26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27"/>
        <v>OK</v>
      </c>
      <c r="AI258" s="22">
        <f t="shared" si="28"/>
        <v>0</v>
      </c>
      <c r="AJ258" s="22">
        <f t="shared" si="29"/>
        <v>0</v>
      </c>
      <c r="AK258" s="22">
        <f t="shared" si="30"/>
        <v>0</v>
      </c>
      <c r="AL258" s="22">
        <f t="shared" si="31"/>
        <v>0</v>
      </c>
      <c r="AM258" s="22">
        <f t="shared" si="32"/>
        <v>0</v>
      </c>
      <c r="AN258" s="22">
        <f t="shared" si="33"/>
        <v>0</v>
      </c>
      <c r="AO258" s="418" t="b">
        <f t="shared" si="34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35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36"/>
        <v>0</v>
      </c>
      <c r="AW258" s="67">
        <f t="shared" si="37"/>
        <v>0</v>
      </c>
      <c r="AX258" s="397">
        <f t="shared" si="38"/>
        <v>0</v>
      </c>
      <c r="AY258" s="32"/>
      <c r="AZ258" s="32"/>
      <c r="BA258" s="423" t="str">
        <f t="shared" si="39"/>
        <v xml:space="preserve"> </v>
      </c>
    </row>
    <row r="259" spans="1:53" s="339" customFormat="1" ht="15" x14ac:dyDescent="0.2">
      <c r="A259" s="32"/>
      <c r="B259" s="32"/>
      <c r="C259" s="410">
        <f t="shared" si="40"/>
        <v>238</v>
      </c>
      <c r="D259" s="424"/>
      <c r="E259" s="424"/>
      <c r="F259" s="424"/>
      <c r="G259" s="410"/>
      <c r="H259" s="410"/>
      <c r="I259" s="413" t="str">
        <f t="shared" si="24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25"/>
        <v>-</v>
      </c>
      <c r="M259" s="425"/>
      <c r="N259" s="425"/>
      <c r="O259" s="160" t="str">
        <f t="shared" si="26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27"/>
        <v>OK</v>
      </c>
      <c r="AI259" s="22">
        <f t="shared" si="28"/>
        <v>0</v>
      </c>
      <c r="AJ259" s="22">
        <f t="shared" si="29"/>
        <v>0</v>
      </c>
      <c r="AK259" s="22">
        <f t="shared" si="30"/>
        <v>0</v>
      </c>
      <c r="AL259" s="22">
        <f t="shared" si="31"/>
        <v>0</v>
      </c>
      <c r="AM259" s="22">
        <f t="shared" si="32"/>
        <v>0</v>
      </c>
      <c r="AN259" s="22">
        <f t="shared" si="33"/>
        <v>0</v>
      </c>
      <c r="AO259" s="418" t="b">
        <f t="shared" si="34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35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36"/>
        <v>0</v>
      </c>
      <c r="AW259" s="67">
        <f t="shared" si="37"/>
        <v>0</v>
      </c>
      <c r="AX259" s="397">
        <f t="shared" si="38"/>
        <v>0</v>
      </c>
      <c r="AY259" s="32"/>
      <c r="AZ259" s="32"/>
      <c r="BA259" s="423" t="str">
        <f t="shared" si="39"/>
        <v xml:space="preserve"> </v>
      </c>
    </row>
    <row r="260" spans="1:53" s="339" customFormat="1" ht="15" x14ac:dyDescent="0.2">
      <c r="A260" s="32"/>
      <c r="B260" s="32"/>
      <c r="C260" s="410">
        <f t="shared" si="40"/>
        <v>239</v>
      </c>
      <c r="D260" s="424"/>
      <c r="E260" s="424"/>
      <c r="F260" s="424"/>
      <c r="G260" s="410"/>
      <c r="H260" s="410"/>
      <c r="I260" s="413" t="str">
        <f t="shared" si="24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25"/>
        <v>-</v>
      </c>
      <c r="M260" s="425"/>
      <c r="N260" s="425"/>
      <c r="O260" s="160" t="str">
        <f t="shared" si="26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27"/>
        <v>OK</v>
      </c>
      <c r="AI260" s="22">
        <f t="shared" si="28"/>
        <v>0</v>
      </c>
      <c r="AJ260" s="22">
        <f t="shared" si="29"/>
        <v>0</v>
      </c>
      <c r="AK260" s="22">
        <f t="shared" si="30"/>
        <v>0</v>
      </c>
      <c r="AL260" s="22">
        <f t="shared" si="31"/>
        <v>0</v>
      </c>
      <c r="AM260" s="22">
        <f t="shared" si="32"/>
        <v>0</v>
      </c>
      <c r="AN260" s="22">
        <f t="shared" si="33"/>
        <v>0</v>
      </c>
      <c r="AO260" s="418" t="b">
        <f t="shared" si="34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35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36"/>
        <v>0</v>
      </c>
      <c r="AW260" s="67">
        <f t="shared" si="37"/>
        <v>0</v>
      </c>
      <c r="AX260" s="397">
        <f t="shared" si="38"/>
        <v>0</v>
      </c>
      <c r="AY260" s="32"/>
      <c r="AZ260" s="32"/>
      <c r="BA260" s="423" t="str">
        <f t="shared" si="39"/>
        <v xml:space="preserve"> </v>
      </c>
    </row>
    <row r="261" spans="1:53" s="339" customFormat="1" ht="15" x14ac:dyDescent="0.2">
      <c r="A261" s="32"/>
      <c r="B261" s="32"/>
      <c r="C261" s="410">
        <f t="shared" si="40"/>
        <v>240</v>
      </c>
      <c r="D261" s="424"/>
      <c r="E261" s="424"/>
      <c r="F261" s="424"/>
      <c r="G261" s="410"/>
      <c r="H261" s="410"/>
      <c r="I261" s="413" t="str">
        <f t="shared" si="24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25"/>
        <v>-</v>
      </c>
      <c r="M261" s="425"/>
      <c r="N261" s="425"/>
      <c r="O261" s="160" t="str">
        <f t="shared" si="26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27"/>
        <v>OK</v>
      </c>
      <c r="AI261" s="22">
        <f t="shared" si="28"/>
        <v>0</v>
      </c>
      <c r="AJ261" s="22">
        <f t="shared" si="29"/>
        <v>0</v>
      </c>
      <c r="AK261" s="22">
        <f t="shared" si="30"/>
        <v>0</v>
      </c>
      <c r="AL261" s="22">
        <f t="shared" si="31"/>
        <v>0</v>
      </c>
      <c r="AM261" s="22">
        <f t="shared" si="32"/>
        <v>0</v>
      </c>
      <c r="AN261" s="22">
        <f t="shared" si="33"/>
        <v>0</v>
      </c>
      <c r="AO261" s="418" t="b">
        <f t="shared" si="34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35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36"/>
        <v>0</v>
      </c>
      <c r="AW261" s="67">
        <f t="shared" si="37"/>
        <v>0</v>
      </c>
      <c r="AX261" s="397">
        <f t="shared" si="38"/>
        <v>0</v>
      </c>
      <c r="AY261" s="32"/>
      <c r="AZ261" s="32"/>
      <c r="BA261" s="423" t="str">
        <f t="shared" si="39"/>
        <v xml:space="preserve"> </v>
      </c>
    </row>
    <row r="262" spans="1:53" s="339" customFormat="1" ht="15" x14ac:dyDescent="0.2">
      <c r="A262" s="32"/>
      <c r="B262" s="32"/>
      <c r="C262" s="410">
        <f t="shared" si="40"/>
        <v>241</v>
      </c>
      <c r="D262" s="424"/>
      <c r="E262" s="424"/>
      <c r="F262" s="424"/>
      <c r="G262" s="410"/>
      <c r="H262" s="410"/>
      <c r="I262" s="413" t="str">
        <f t="shared" si="24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25"/>
        <v>-</v>
      </c>
      <c r="M262" s="425"/>
      <c r="N262" s="425"/>
      <c r="O262" s="160" t="str">
        <f t="shared" si="26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27"/>
        <v>OK</v>
      </c>
      <c r="AI262" s="22">
        <f t="shared" si="28"/>
        <v>0</v>
      </c>
      <c r="AJ262" s="22">
        <f t="shared" si="29"/>
        <v>0</v>
      </c>
      <c r="AK262" s="22">
        <f t="shared" si="30"/>
        <v>0</v>
      </c>
      <c r="AL262" s="22">
        <f t="shared" si="31"/>
        <v>0</v>
      </c>
      <c r="AM262" s="22">
        <f t="shared" si="32"/>
        <v>0</v>
      </c>
      <c r="AN262" s="22">
        <f t="shared" si="33"/>
        <v>0</v>
      </c>
      <c r="AO262" s="418" t="b">
        <f t="shared" si="34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35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36"/>
        <v>0</v>
      </c>
      <c r="AW262" s="67">
        <f t="shared" si="37"/>
        <v>0</v>
      </c>
      <c r="AX262" s="397">
        <f t="shared" si="38"/>
        <v>0</v>
      </c>
      <c r="AY262" s="32"/>
      <c r="AZ262" s="32"/>
      <c r="BA262" s="423" t="str">
        <f t="shared" si="39"/>
        <v xml:space="preserve"> </v>
      </c>
    </row>
    <row r="263" spans="1:53" s="339" customFormat="1" ht="15" x14ac:dyDescent="0.2">
      <c r="A263" s="32"/>
      <c r="B263" s="32"/>
      <c r="C263" s="410">
        <f t="shared" si="40"/>
        <v>242</v>
      </c>
      <c r="D263" s="424"/>
      <c r="E263" s="424"/>
      <c r="F263" s="424"/>
      <c r="G263" s="410"/>
      <c r="H263" s="410"/>
      <c r="I263" s="413" t="str">
        <f t="shared" si="24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25"/>
        <v>-</v>
      </c>
      <c r="M263" s="425"/>
      <c r="N263" s="425"/>
      <c r="O263" s="160" t="str">
        <f t="shared" si="26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27"/>
        <v>OK</v>
      </c>
      <c r="AI263" s="22">
        <f t="shared" si="28"/>
        <v>0</v>
      </c>
      <c r="AJ263" s="22">
        <f t="shared" si="29"/>
        <v>0</v>
      </c>
      <c r="AK263" s="22">
        <f t="shared" si="30"/>
        <v>0</v>
      </c>
      <c r="AL263" s="22">
        <f t="shared" si="31"/>
        <v>0</v>
      </c>
      <c r="AM263" s="22">
        <f t="shared" si="32"/>
        <v>0</v>
      </c>
      <c r="AN263" s="22">
        <f t="shared" si="33"/>
        <v>0</v>
      </c>
      <c r="AO263" s="418" t="b">
        <f t="shared" si="34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35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36"/>
        <v>0</v>
      </c>
      <c r="AW263" s="67">
        <f t="shared" si="37"/>
        <v>0</v>
      </c>
      <c r="AX263" s="397">
        <f t="shared" si="38"/>
        <v>0</v>
      </c>
      <c r="AY263" s="32"/>
      <c r="AZ263" s="32"/>
      <c r="BA263" s="423" t="str">
        <f t="shared" si="39"/>
        <v xml:space="preserve"> </v>
      </c>
    </row>
    <row r="264" spans="1:53" s="339" customFormat="1" ht="15" x14ac:dyDescent="0.2">
      <c r="A264" s="32"/>
      <c r="B264" s="32"/>
      <c r="C264" s="410">
        <f t="shared" si="40"/>
        <v>243</v>
      </c>
      <c r="D264" s="424"/>
      <c r="E264" s="424"/>
      <c r="F264" s="424"/>
      <c r="G264" s="410"/>
      <c r="H264" s="410"/>
      <c r="I264" s="413" t="str">
        <f t="shared" si="24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25"/>
        <v>-</v>
      </c>
      <c r="M264" s="425"/>
      <c r="N264" s="425"/>
      <c r="O264" s="160" t="str">
        <f t="shared" si="26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27"/>
        <v>OK</v>
      </c>
      <c r="AI264" s="22">
        <f t="shared" si="28"/>
        <v>0</v>
      </c>
      <c r="AJ264" s="22">
        <f t="shared" si="29"/>
        <v>0</v>
      </c>
      <c r="AK264" s="22">
        <f t="shared" si="30"/>
        <v>0</v>
      </c>
      <c r="AL264" s="22">
        <f t="shared" si="31"/>
        <v>0</v>
      </c>
      <c r="AM264" s="22">
        <f t="shared" si="32"/>
        <v>0</v>
      </c>
      <c r="AN264" s="22">
        <f t="shared" si="33"/>
        <v>0</v>
      </c>
      <c r="AO264" s="418" t="b">
        <f t="shared" si="34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35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36"/>
        <v>0</v>
      </c>
      <c r="AW264" s="67">
        <f t="shared" si="37"/>
        <v>0</v>
      </c>
      <c r="AX264" s="397">
        <f t="shared" si="38"/>
        <v>0</v>
      </c>
      <c r="AY264" s="32"/>
      <c r="AZ264" s="32"/>
      <c r="BA264" s="423" t="str">
        <f t="shared" si="39"/>
        <v xml:space="preserve"> </v>
      </c>
    </row>
    <row r="265" spans="1:53" s="339" customFormat="1" ht="15" x14ac:dyDescent="0.2">
      <c r="A265" s="32"/>
      <c r="B265" s="32"/>
      <c r="C265" s="410">
        <f t="shared" si="40"/>
        <v>244</v>
      </c>
      <c r="D265" s="424"/>
      <c r="E265" s="424"/>
      <c r="F265" s="424"/>
      <c r="G265" s="410"/>
      <c r="H265" s="410"/>
      <c r="I265" s="413" t="str">
        <f t="shared" si="24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25"/>
        <v>-</v>
      </c>
      <c r="M265" s="425"/>
      <c r="N265" s="425"/>
      <c r="O265" s="160" t="str">
        <f t="shared" si="26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27"/>
        <v>OK</v>
      </c>
      <c r="AI265" s="22">
        <f t="shared" si="28"/>
        <v>0</v>
      </c>
      <c r="AJ265" s="22">
        <f t="shared" si="29"/>
        <v>0</v>
      </c>
      <c r="AK265" s="22">
        <f t="shared" si="30"/>
        <v>0</v>
      </c>
      <c r="AL265" s="22">
        <f t="shared" si="31"/>
        <v>0</v>
      </c>
      <c r="AM265" s="22">
        <f t="shared" si="32"/>
        <v>0</v>
      </c>
      <c r="AN265" s="22">
        <f t="shared" si="33"/>
        <v>0</v>
      </c>
      <c r="AO265" s="418" t="b">
        <f t="shared" si="34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35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36"/>
        <v>0</v>
      </c>
      <c r="AW265" s="67">
        <f t="shared" si="37"/>
        <v>0</v>
      </c>
      <c r="AX265" s="397">
        <f t="shared" si="38"/>
        <v>0</v>
      </c>
      <c r="AY265" s="32"/>
      <c r="AZ265" s="32"/>
      <c r="BA265" s="423" t="str">
        <f t="shared" si="39"/>
        <v xml:space="preserve"> </v>
      </c>
    </row>
    <row r="266" spans="1:53" s="339" customFormat="1" ht="15" x14ac:dyDescent="0.2">
      <c r="A266" s="32"/>
      <c r="B266" s="32"/>
      <c r="C266" s="410">
        <f t="shared" si="40"/>
        <v>245</v>
      </c>
      <c r="D266" s="424"/>
      <c r="E266" s="424"/>
      <c r="F266" s="424"/>
      <c r="G266" s="410"/>
      <c r="H266" s="410"/>
      <c r="I266" s="413" t="str">
        <f t="shared" si="24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25"/>
        <v>-</v>
      </c>
      <c r="M266" s="425"/>
      <c r="N266" s="425"/>
      <c r="O266" s="160" t="str">
        <f t="shared" si="26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27"/>
        <v>OK</v>
      </c>
      <c r="AI266" s="22">
        <f t="shared" si="28"/>
        <v>0</v>
      </c>
      <c r="AJ266" s="22">
        <f t="shared" si="29"/>
        <v>0</v>
      </c>
      <c r="AK266" s="22">
        <f t="shared" si="30"/>
        <v>0</v>
      </c>
      <c r="AL266" s="22">
        <f t="shared" si="31"/>
        <v>0</v>
      </c>
      <c r="AM266" s="22">
        <f t="shared" si="32"/>
        <v>0</v>
      </c>
      <c r="AN266" s="22">
        <f t="shared" si="33"/>
        <v>0</v>
      </c>
      <c r="AO266" s="418" t="b">
        <f t="shared" si="34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35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36"/>
        <v>0</v>
      </c>
      <c r="AW266" s="67">
        <f t="shared" si="37"/>
        <v>0</v>
      </c>
      <c r="AX266" s="397">
        <f t="shared" si="38"/>
        <v>0</v>
      </c>
      <c r="AY266" s="32"/>
      <c r="AZ266" s="32"/>
      <c r="BA266" s="423" t="str">
        <f t="shared" si="39"/>
        <v xml:space="preserve"> </v>
      </c>
    </row>
    <row r="267" spans="1:53" s="339" customFormat="1" ht="15" x14ac:dyDescent="0.2">
      <c r="A267" s="32"/>
      <c r="B267" s="32"/>
      <c r="C267" s="410">
        <f t="shared" si="40"/>
        <v>246</v>
      </c>
      <c r="D267" s="424"/>
      <c r="E267" s="424"/>
      <c r="F267" s="424"/>
      <c r="G267" s="410"/>
      <c r="H267" s="410"/>
      <c r="I267" s="413" t="str">
        <f t="shared" si="24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25"/>
        <v>-</v>
      </c>
      <c r="M267" s="425"/>
      <c r="N267" s="425"/>
      <c r="O267" s="160" t="str">
        <f t="shared" si="26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27"/>
        <v>OK</v>
      </c>
      <c r="AI267" s="22">
        <f t="shared" si="28"/>
        <v>0</v>
      </c>
      <c r="AJ267" s="22">
        <f t="shared" si="29"/>
        <v>0</v>
      </c>
      <c r="AK267" s="22">
        <f t="shared" si="30"/>
        <v>0</v>
      </c>
      <c r="AL267" s="22">
        <f t="shared" si="31"/>
        <v>0</v>
      </c>
      <c r="AM267" s="22">
        <f t="shared" si="32"/>
        <v>0</v>
      </c>
      <c r="AN267" s="22">
        <f t="shared" si="33"/>
        <v>0</v>
      </c>
      <c r="AO267" s="418" t="b">
        <f t="shared" si="34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35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36"/>
        <v>0</v>
      </c>
      <c r="AW267" s="67">
        <f t="shared" si="37"/>
        <v>0</v>
      </c>
      <c r="AX267" s="397">
        <f t="shared" si="38"/>
        <v>0</v>
      </c>
      <c r="AY267" s="32"/>
      <c r="AZ267" s="32"/>
      <c r="BA267" s="423" t="str">
        <f t="shared" si="39"/>
        <v xml:space="preserve"> </v>
      </c>
    </row>
    <row r="268" spans="1:53" s="339" customFormat="1" ht="15" x14ac:dyDescent="0.2">
      <c r="A268" s="32"/>
      <c r="B268" s="32"/>
      <c r="C268" s="410">
        <f t="shared" si="40"/>
        <v>247</v>
      </c>
      <c r="D268" s="424"/>
      <c r="E268" s="424"/>
      <c r="F268" s="424"/>
      <c r="G268" s="410"/>
      <c r="H268" s="410"/>
      <c r="I268" s="413" t="str">
        <f t="shared" si="24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25"/>
        <v>-</v>
      </c>
      <c r="M268" s="425"/>
      <c r="N268" s="425"/>
      <c r="O268" s="160" t="str">
        <f t="shared" si="26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27"/>
        <v>OK</v>
      </c>
      <c r="AI268" s="22">
        <f t="shared" si="28"/>
        <v>0</v>
      </c>
      <c r="AJ268" s="22">
        <f t="shared" si="29"/>
        <v>0</v>
      </c>
      <c r="AK268" s="22">
        <f t="shared" si="30"/>
        <v>0</v>
      </c>
      <c r="AL268" s="22">
        <f t="shared" si="31"/>
        <v>0</v>
      </c>
      <c r="AM268" s="22">
        <f t="shared" si="32"/>
        <v>0</v>
      </c>
      <c r="AN268" s="22">
        <f t="shared" si="33"/>
        <v>0</v>
      </c>
      <c r="AO268" s="418" t="b">
        <f t="shared" si="34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35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36"/>
        <v>0</v>
      </c>
      <c r="AW268" s="67">
        <f t="shared" si="37"/>
        <v>0</v>
      </c>
      <c r="AX268" s="397">
        <f t="shared" si="38"/>
        <v>0</v>
      </c>
      <c r="AY268" s="32"/>
      <c r="AZ268" s="32"/>
      <c r="BA268" s="423" t="str">
        <f t="shared" si="39"/>
        <v xml:space="preserve"> </v>
      </c>
    </row>
    <row r="269" spans="1:53" s="339" customFormat="1" ht="15" x14ac:dyDescent="0.2">
      <c r="A269" s="32"/>
      <c r="B269" s="32"/>
      <c r="C269" s="410">
        <f t="shared" si="40"/>
        <v>248</v>
      </c>
      <c r="D269" s="424"/>
      <c r="E269" s="424"/>
      <c r="F269" s="424"/>
      <c r="G269" s="410"/>
      <c r="H269" s="410"/>
      <c r="I269" s="413" t="str">
        <f t="shared" si="24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25"/>
        <v>-</v>
      </c>
      <c r="M269" s="425"/>
      <c r="N269" s="425"/>
      <c r="O269" s="160" t="str">
        <f t="shared" si="26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27"/>
        <v>OK</v>
      </c>
      <c r="AI269" s="22">
        <f t="shared" si="28"/>
        <v>0</v>
      </c>
      <c r="AJ269" s="22">
        <f t="shared" si="29"/>
        <v>0</v>
      </c>
      <c r="AK269" s="22">
        <f t="shared" si="30"/>
        <v>0</v>
      </c>
      <c r="AL269" s="22">
        <f t="shared" si="31"/>
        <v>0</v>
      </c>
      <c r="AM269" s="22">
        <f t="shared" si="32"/>
        <v>0</v>
      </c>
      <c r="AN269" s="22">
        <f t="shared" si="33"/>
        <v>0</v>
      </c>
      <c r="AO269" s="418" t="b">
        <f t="shared" si="34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35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36"/>
        <v>0</v>
      </c>
      <c r="AW269" s="67">
        <f t="shared" si="37"/>
        <v>0</v>
      </c>
      <c r="AX269" s="397">
        <f t="shared" si="38"/>
        <v>0</v>
      </c>
      <c r="AY269" s="32"/>
      <c r="AZ269" s="32"/>
      <c r="BA269" s="423" t="str">
        <f t="shared" si="39"/>
        <v xml:space="preserve"> </v>
      </c>
    </row>
    <row r="270" spans="1:53" s="339" customFormat="1" ht="15" x14ac:dyDescent="0.2">
      <c r="A270" s="32"/>
      <c r="B270" s="32"/>
      <c r="C270" s="410">
        <f t="shared" si="40"/>
        <v>249</v>
      </c>
      <c r="D270" s="424"/>
      <c r="E270" s="424"/>
      <c r="F270" s="424"/>
      <c r="G270" s="410"/>
      <c r="H270" s="410"/>
      <c r="I270" s="413" t="str">
        <f t="shared" si="24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25"/>
        <v>-</v>
      </c>
      <c r="M270" s="425"/>
      <c r="N270" s="425"/>
      <c r="O270" s="160" t="str">
        <f t="shared" si="26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27"/>
        <v>OK</v>
      </c>
      <c r="AI270" s="22">
        <f t="shared" si="28"/>
        <v>0</v>
      </c>
      <c r="AJ270" s="22">
        <f t="shared" si="29"/>
        <v>0</v>
      </c>
      <c r="AK270" s="22">
        <f t="shared" si="30"/>
        <v>0</v>
      </c>
      <c r="AL270" s="22">
        <f t="shared" si="31"/>
        <v>0</v>
      </c>
      <c r="AM270" s="22">
        <f t="shared" si="32"/>
        <v>0</v>
      </c>
      <c r="AN270" s="22">
        <f t="shared" si="33"/>
        <v>0</v>
      </c>
      <c r="AO270" s="418" t="b">
        <f t="shared" si="34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35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36"/>
        <v>0</v>
      </c>
      <c r="AW270" s="67">
        <f t="shared" si="37"/>
        <v>0</v>
      </c>
      <c r="AX270" s="397">
        <f t="shared" si="38"/>
        <v>0</v>
      </c>
      <c r="AY270" s="32"/>
      <c r="AZ270" s="32"/>
      <c r="BA270" s="423" t="str">
        <f t="shared" si="39"/>
        <v xml:space="preserve"> </v>
      </c>
    </row>
    <row r="271" spans="1:53" s="339" customFormat="1" ht="15" x14ac:dyDescent="0.2">
      <c r="A271" s="32"/>
      <c r="B271" s="32"/>
      <c r="C271" s="410">
        <f t="shared" si="40"/>
        <v>250</v>
      </c>
      <c r="D271" s="424"/>
      <c r="E271" s="424"/>
      <c r="F271" s="424"/>
      <c r="G271" s="410"/>
      <c r="H271" s="410"/>
      <c r="I271" s="413" t="str">
        <f t="shared" si="24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25"/>
        <v>-</v>
      </c>
      <c r="M271" s="425"/>
      <c r="N271" s="425"/>
      <c r="O271" s="160" t="str">
        <f t="shared" si="26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27"/>
        <v>OK</v>
      </c>
      <c r="AI271" s="22">
        <f t="shared" si="28"/>
        <v>0</v>
      </c>
      <c r="AJ271" s="22">
        <f t="shared" si="29"/>
        <v>0</v>
      </c>
      <c r="AK271" s="22">
        <f t="shared" si="30"/>
        <v>0</v>
      </c>
      <c r="AL271" s="22">
        <f t="shared" si="31"/>
        <v>0</v>
      </c>
      <c r="AM271" s="22">
        <f t="shared" si="32"/>
        <v>0</v>
      </c>
      <c r="AN271" s="22">
        <f t="shared" si="33"/>
        <v>0</v>
      </c>
      <c r="AO271" s="418" t="b">
        <f t="shared" si="34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35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36"/>
        <v>0</v>
      </c>
      <c r="AW271" s="67">
        <f t="shared" si="37"/>
        <v>0</v>
      </c>
      <c r="AX271" s="397">
        <f t="shared" si="38"/>
        <v>0</v>
      </c>
      <c r="AY271" s="32"/>
      <c r="AZ271" s="32"/>
      <c r="BA271" s="423" t="str">
        <f t="shared" si="39"/>
        <v xml:space="preserve"> </v>
      </c>
    </row>
    <row r="272" spans="1:53" s="339" customFormat="1" ht="15" x14ac:dyDescent="0.2">
      <c r="A272" s="32"/>
      <c r="B272" s="32"/>
      <c r="C272" s="410">
        <f t="shared" si="40"/>
        <v>251</v>
      </c>
      <c r="D272" s="424"/>
      <c r="E272" s="424"/>
      <c r="F272" s="424"/>
      <c r="G272" s="410"/>
      <c r="H272" s="410"/>
      <c r="I272" s="413" t="str">
        <f t="shared" si="24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25"/>
        <v>-</v>
      </c>
      <c r="M272" s="425"/>
      <c r="N272" s="425"/>
      <c r="O272" s="160" t="str">
        <f t="shared" si="26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27"/>
        <v>OK</v>
      </c>
      <c r="AI272" s="22">
        <f t="shared" si="28"/>
        <v>0</v>
      </c>
      <c r="AJ272" s="22">
        <f t="shared" si="29"/>
        <v>0</v>
      </c>
      <c r="AK272" s="22">
        <f t="shared" si="30"/>
        <v>0</v>
      </c>
      <c r="AL272" s="22">
        <f t="shared" si="31"/>
        <v>0</v>
      </c>
      <c r="AM272" s="22">
        <f t="shared" si="32"/>
        <v>0</v>
      </c>
      <c r="AN272" s="22">
        <f t="shared" si="33"/>
        <v>0</v>
      </c>
      <c r="AO272" s="418" t="b">
        <f t="shared" si="34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35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36"/>
        <v>0</v>
      </c>
      <c r="AW272" s="67">
        <f t="shared" si="37"/>
        <v>0</v>
      </c>
      <c r="AX272" s="397">
        <f t="shared" si="38"/>
        <v>0</v>
      </c>
      <c r="AY272" s="32"/>
      <c r="AZ272" s="32"/>
      <c r="BA272" s="423" t="str">
        <f t="shared" si="39"/>
        <v xml:space="preserve"> </v>
      </c>
    </row>
    <row r="273" spans="1:53" s="339" customFormat="1" ht="15" x14ac:dyDescent="0.2">
      <c r="A273" s="32"/>
      <c r="B273" s="32"/>
      <c r="C273" s="410">
        <f t="shared" si="40"/>
        <v>252</v>
      </c>
      <c r="D273" s="424"/>
      <c r="E273" s="424"/>
      <c r="F273" s="424"/>
      <c r="G273" s="410"/>
      <c r="H273" s="410"/>
      <c r="I273" s="413" t="str">
        <f t="shared" ref="I273:I336" si="41">IF(K273="s",A273*B273,"-")</f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ref="L273:L336" si="42">IF(K273="s",AT273,AP273)</f>
        <v>-</v>
      </c>
      <c r="M273" s="425"/>
      <c r="N273" s="425"/>
      <c r="O273" s="160" t="str">
        <f t="shared" ref="O273:O336" si="43">IF(K273="S",IF(D273&lt;E273,E273,D273),"-")</f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ref="AH273:AH336" si="44">IF(F273&gt;(A273*12),"error","OK")</f>
        <v>OK</v>
      </c>
      <c r="AI273" s="22">
        <f t="shared" ref="AI273:AI336" si="45">IF(O273="-",0,IF(O273&gt;7.999,1,0))</f>
        <v>0</v>
      </c>
      <c r="AJ273" s="22">
        <f t="shared" ref="AJ273:AJ336" si="46">IF(O273&lt;8,IF(O273&gt;3.999,1,0),0)</f>
        <v>0</v>
      </c>
      <c r="AK273" s="22">
        <f t="shared" ref="AK273:AK336" si="47">IF(O273&lt;4,IF(O273&gt;0,1,0),0)</f>
        <v>0</v>
      </c>
      <c r="AL273" s="22">
        <f t="shared" ref="AL273:AL336" si="48">IF(K273="S",1,0)</f>
        <v>0</v>
      </c>
      <c r="AM273" s="22">
        <f t="shared" ref="AM273:AM336" si="49">IF(K273="C",1,0)</f>
        <v>0</v>
      </c>
      <c r="AN273" s="22">
        <f t="shared" ref="AN273:AN336" si="50">IF(K273="c",F273/12,0)</f>
        <v>0</v>
      </c>
      <c r="AO273" s="418" t="b">
        <f t="shared" ref="AO273:AO336" si="51">IF(K273="s",IF(A273&gt;B273,A273,B273))</f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ref="AR273:AR336" si="52">IF(K273="s",J273,"-")</f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36"/>
        <v>0</v>
      </c>
      <c r="AW273" s="67">
        <f t="shared" si="37"/>
        <v>0</v>
      </c>
      <c r="AX273" s="397">
        <f t="shared" si="38"/>
        <v>0</v>
      </c>
      <c r="AY273" s="32"/>
      <c r="AZ273" s="32"/>
      <c r="BA273" s="423" t="str">
        <f t="shared" si="39"/>
        <v xml:space="preserve"> </v>
      </c>
    </row>
    <row r="274" spans="1:53" s="339" customFormat="1" ht="15" x14ac:dyDescent="0.2">
      <c r="A274" s="32"/>
      <c r="B274" s="32"/>
      <c r="C274" s="410">
        <f t="shared" si="40"/>
        <v>253</v>
      </c>
      <c r="D274" s="424"/>
      <c r="E274" s="424"/>
      <c r="F274" s="424"/>
      <c r="G274" s="410"/>
      <c r="H274" s="410"/>
      <c r="I274" s="413" t="str">
        <f t="shared" si="41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42"/>
        <v>-</v>
      </c>
      <c r="M274" s="425"/>
      <c r="N274" s="425"/>
      <c r="O274" s="160" t="str">
        <f t="shared" si="43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44"/>
        <v>OK</v>
      </c>
      <c r="AI274" s="22">
        <f t="shared" si="45"/>
        <v>0</v>
      </c>
      <c r="AJ274" s="22">
        <f t="shared" si="46"/>
        <v>0</v>
      </c>
      <c r="AK274" s="22">
        <f t="shared" si="47"/>
        <v>0</v>
      </c>
      <c r="AL274" s="22">
        <f t="shared" si="48"/>
        <v>0</v>
      </c>
      <c r="AM274" s="22">
        <f t="shared" si="49"/>
        <v>0</v>
      </c>
      <c r="AN274" s="22">
        <f t="shared" si="50"/>
        <v>0</v>
      </c>
      <c r="AO274" s="418" t="b">
        <f t="shared" si="51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52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ref="AV274:AV337" si="53">IF(AI274=1,AT274,0)</f>
        <v>0</v>
      </c>
      <c r="AW274" s="67">
        <f t="shared" ref="AW274:AW337" si="54">IF(AJ274=1,AT274,0)</f>
        <v>0</v>
      </c>
      <c r="AX274" s="397">
        <f t="shared" ref="AX274:AX337" si="55">IF(AK274=1,AT274,0)</f>
        <v>0</v>
      </c>
      <c r="AY274" s="32"/>
      <c r="AZ274" s="32"/>
      <c r="BA274" s="423" t="str">
        <f t="shared" ref="BA274:BA337" si="56">IF(BB274="s",(AV274+AW274)/16*AX274/12," ")</f>
        <v xml:space="preserve"> </v>
      </c>
    </row>
    <row r="275" spans="1:53" s="339" customFormat="1" ht="15" x14ac:dyDescent="0.2">
      <c r="A275" s="32"/>
      <c r="B275" s="32"/>
      <c r="C275" s="410">
        <f t="shared" si="40"/>
        <v>254</v>
      </c>
      <c r="D275" s="424"/>
      <c r="E275" s="424"/>
      <c r="F275" s="424"/>
      <c r="G275" s="410"/>
      <c r="H275" s="410"/>
      <c r="I275" s="413" t="str">
        <f t="shared" si="41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42"/>
        <v>-</v>
      </c>
      <c r="M275" s="425"/>
      <c r="N275" s="425"/>
      <c r="O275" s="160" t="str">
        <f t="shared" si="43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44"/>
        <v>OK</v>
      </c>
      <c r="AI275" s="22">
        <f t="shared" si="45"/>
        <v>0</v>
      </c>
      <c r="AJ275" s="22">
        <f t="shared" si="46"/>
        <v>0</v>
      </c>
      <c r="AK275" s="22">
        <f t="shared" si="47"/>
        <v>0</v>
      </c>
      <c r="AL275" s="22">
        <f t="shared" si="48"/>
        <v>0</v>
      </c>
      <c r="AM275" s="22">
        <f t="shared" si="49"/>
        <v>0</v>
      </c>
      <c r="AN275" s="22">
        <f t="shared" si="50"/>
        <v>0</v>
      </c>
      <c r="AO275" s="418" t="b">
        <f t="shared" si="51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52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53"/>
        <v>0</v>
      </c>
      <c r="AW275" s="67">
        <f t="shared" si="54"/>
        <v>0</v>
      </c>
      <c r="AX275" s="397">
        <f t="shared" si="55"/>
        <v>0</v>
      </c>
      <c r="AY275" s="32"/>
      <c r="AZ275" s="32"/>
      <c r="BA275" s="423" t="str">
        <f t="shared" si="56"/>
        <v xml:space="preserve"> </v>
      </c>
    </row>
    <row r="276" spans="1:53" s="339" customFormat="1" ht="15" x14ac:dyDescent="0.2">
      <c r="A276" s="32"/>
      <c r="B276" s="32"/>
      <c r="C276" s="410">
        <f t="shared" si="40"/>
        <v>255</v>
      </c>
      <c r="D276" s="424"/>
      <c r="E276" s="424"/>
      <c r="F276" s="424"/>
      <c r="G276" s="410"/>
      <c r="H276" s="410"/>
      <c r="I276" s="413" t="str">
        <f t="shared" si="41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42"/>
        <v>-</v>
      </c>
      <c r="M276" s="425"/>
      <c r="N276" s="425"/>
      <c r="O276" s="160" t="str">
        <f t="shared" si="43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44"/>
        <v>OK</v>
      </c>
      <c r="AI276" s="22">
        <f t="shared" si="45"/>
        <v>0</v>
      </c>
      <c r="AJ276" s="22">
        <f t="shared" si="46"/>
        <v>0</v>
      </c>
      <c r="AK276" s="22">
        <f t="shared" si="47"/>
        <v>0</v>
      </c>
      <c r="AL276" s="22">
        <f t="shared" si="48"/>
        <v>0</v>
      </c>
      <c r="AM276" s="22">
        <f t="shared" si="49"/>
        <v>0</v>
      </c>
      <c r="AN276" s="22">
        <f t="shared" si="50"/>
        <v>0</v>
      </c>
      <c r="AO276" s="418" t="b">
        <f t="shared" si="51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52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53"/>
        <v>0</v>
      </c>
      <c r="AW276" s="67">
        <f t="shared" si="54"/>
        <v>0</v>
      </c>
      <c r="AX276" s="397">
        <f t="shared" si="55"/>
        <v>0</v>
      </c>
      <c r="AY276" s="32"/>
      <c r="AZ276" s="32"/>
      <c r="BA276" s="423" t="str">
        <f t="shared" si="56"/>
        <v xml:space="preserve"> </v>
      </c>
    </row>
    <row r="277" spans="1:53" s="339" customFormat="1" ht="15" x14ac:dyDescent="0.2">
      <c r="A277" s="32"/>
      <c r="B277" s="32"/>
      <c r="C277" s="410">
        <f t="shared" si="40"/>
        <v>256</v>
      </c>
      <c r="D277" s="424"/>
      <c r="E277" s="424"/>
      <c r="F277" s="424"/>
      <c r="G277" s="410"/>
      <c r="H277" s="410"/>
      <c r="I277" s="413" t="str">
        <f t="shared" si="41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42"/>
        <v>-</v>
      </c>
      <c r="M277" s="425"/>
      <c r="N277" s="425"/>
      <c r="O277" s="160" t="str">
        <f t="shared" si="43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44"/>
        <v>OK</v>
      </c>
      <c r="AI277" s="22">
        <f t="shared" si="45"/>
        <v>0</v>
      </c>
      <c r="AJ277" s="22">
        <f t="shared" si="46"/>
        <v>0</v>
      </c>
      <c r="AK277" s="22">
        <f t="shared" si="47"/>
        <v>0</v>
      </c>
      <c r="AL277" s="22">
        <f t="shared" si="48"/>
        <v>0</v>
      </c>
      <c r="AM277" s="22">
        <f t="shared" si="49"/>
        <v>0</v>
      </c>
      <c r="AN277" s="22">
        <f t="shared" si="50"/>
        <v>0</v>
      </c>
      <c r="AO277" s="418" t="b">
        <f t="shared" si="51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52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53"/>
        <v>0</v>
      </c>
      <c r="AW277" s="67">
        <f t="shared" si="54"/>
        <v>0</v>
      </c>
      <c r="AX277" s="397">
        <f t="shared" si="55"/>
        <v>0</v>
      </c>
      <c r="AY277" s="32"/>
      <c r="AZ277" s="32"/>
      <c r="BA277" s="423" t="str">
        <f t="shared" si="56"/>
        <v xml:space="preserve"> </v>
      </c>
    </row>
    <row r="278" spans="1:53" s="339" customFormat="1" ht="15" x14ac:dyDescent="0.2">
      <c r="A278" s="32"/>
      <c r="B278" s="32"/>
      <c r="C278" s="410">
        <f t="shared" si="40"/>
        <v>257</v>
      </c>
      <c r="D278" s="424"/>
      <c r="E278" s="424"/>
      <c r="F278" s="424"/>
      <c r="G278" s="410"/>
      <c r="H278" s="410"/>
      <c r="I278" s="413" t="str">
        <f t="shared" si="41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42"/>
        <v>-</v>
      </c>
      <c r="M278" s="425"/>
      <c r="N278" s="425"/>
      <c r="O278" s="160" t="str">
        <f t="shared" si="43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44"/>
        <v>OK</v>
      </c>
      <c r="AI278" s="22">
        <f t="shared" si="45"/>
        <v>0</v>
      </c>
      <c r="AJ278" s="22">
        <f t="shared" si="46"/>
        <v>0</v>
      </c>
      <c r="AK278" s="22">
        <f t="shared" si="47"/>
        <v>0</v>
      </c>
      <c r="AL278" s="22">
        <f t="shared" si="48"/>
        <v>0</v>
      </c>
      <c r="AM278" s="22">
        <f t="shared" si="49"/>
        <v>0</v>
      </c>
      <c r="AN278" s="22">
        <f t="shared" si="50"/>
        <v>0</v>
      </c>
      <c r="AO278" s="418" t="b">
        <f t="shared" si="51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52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53"/>
        <v>0</v>
      </c>
      <c r="AW278" s="67">
        <f t="shared" si="54"/>
        <v>0</v>
      </c>
      <c r="AX278" s="397">
        <f t="shared" si="55"/>
        <v>0</v>
      </c>
      <c r="AY278" s="32"/>
      <c r="AZ278" s="32"/>
      <c r="BA278" s="423" t="str">
        <f t="shared" si="56"/>
        <v xml:space="preserve"> </v>
      </c>
    </row>
    <row r="279" spans="1:53" s="339" customFormat="1" ht="15" x14ac:dyDescent="0.2">
      <c r="A279" s="32"/>
      <c r="B279" s="32"/>
      <c r="C279" s="410">
        <f t="shared" si="40"/>
        <v>258</v>
      </c>
      <c r="D279" s="424"/>
      <c r="E279" s="424"/>
      <c r="F279" s="424"/>
      <c r="G279" s="410"/>
      <c r="H279" s="410"/>
      <c r="I279" s="413" t="str">
        <f t="shared" si="41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42"/>
        <v>-</v>
      </c>
      <c r="M279" s="425"/>
      <c r="N279" s="425"/>
      <c r="O279" s="160" t="str">
        <f t="shared" si="43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44"/>
        <v>OK</v>
      </c>
      <c r="AI279" s="22">
        <f t="shared" si="45"/>
        <v>0</v>
      </c>
      <c r="AJ279" s="22">
        <f t="shared" si="46"/>
        <v>0</v>
      </c>
      <c r="AK279" s="22">
        <f t="shared" si="47"/>
        <v>0</v>
      </c>
      <c r="AL279" s="22">
        <f t="shared" si="48"/>
        <v>0</v>
      </c>
      <c r="AM279" s="22">
        <f t="shared" si="49"/>
        <v>0</v>
      </c>
      <c r="AN279" s="22">
        <f t="shared" si="50"/>
        <v>0</v>
      </c>
      <c r="AO279" s="418" t="b">
        <f t="shared" si="51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52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53"/>
        <v>0</v>
      </c>
      <c r="AW279" s="67">
        <f t="shared" si="54"/>
        <v>0</v>
      </c>
      <c r="AX279" s="397">
        <f t="shared" si="55"/>
        <v>0</v>
      </c>
      <c r="AY279" s="32"/>
      <c r="AZ279" s="32"/>
      <c r="BA279" s="423" t="str">
        <f t="shared" si="56"/>
        <v xml:space="preserve"> </v>
      </c>
    </row>
    <row r="280" spans="1:53" s="339" customFormat="1" ht="15" x14ac:dyDescent="0.2">
      <c r="A280" s="32"/>
      <c r="B280" s="32"/>
      <c r="C280" s="410">
        <f t="shared" ref="C280:C343" si="57">C279+1</f>
        <v>259</v>
      </c>
      <c r="D280" s="424"/>
      <c r="E280" s="424"/>
      <c r="F280" s="424"/>
      <c r="G280" s="410"/>
      <c r="H280" s="410"/>
      <c r="I280" s="413" t="str">
        <f t="shared" si="41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42"/>
        <v>-</v>
      </c>
      <c r="M280" s="425"/>
      <c r="N280" s="425"/>
      <c r="O280" s="160" t="str">
        <f t="shared" si="43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44"/>
        <v>OK</v>
      </c>
      <c r="AI280" s="22">
        <f t="shared" si="45"/>
        <v>0</v>
      </c>
      <c r="AJ280" s="22">
        <f t="shared" si="46"/>
        <v>0</v>
      </c>
      <c r="AK280" s="22">
        <f t="shared" si="47"/>
        <v>0</v>
      </c>
      <c r="AL280" s="22">
        <f t="shared" si="48"/>
        <v>0</v>
      </c>
      <c r="AM280" s="22">
        <f t="shared" si="49"/>
        <v>0</v>
      </c>
      <c r="AN280" s="22">
        <f t="shared" si="50"/>
        <v>0</v>
      </c>
      <c r="AO280" s="418" t="b">
        <f t="shared" si="51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52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53"/>
        <v>0</v>
      </c>
      <c r="AW280" s="67">
        <f t="shared" si="54"/>
        <v>0</v>
      </c>
      <c r="AX280" s="397">
        <f t="shared" si="55"/>
        <v>0</v>
      </c>
      <c r="AY280" s="32"/>
      <c r="AZ280" s="32"/>
      <c r="BA280" s="423" t="str">
        <f t="shared" si="56"/>
        <v xml:space="preserve"> </v>
      </c>
    </row>
    <row r="281" spans="1:53" s="339" customFormat="1" ht="15" x14ac:dyDescent="0.2">
      <c r="A281" s="32"/>
      <c r="B281" s="32"/>
      <c r="C281" s="410">
        <f t="shared" si="57"/>
        <v>260</v>
      </c>
      <c r="D281" s="424"/>
      <c r="E281" s="424"/>
      <c r="F281" s="424"/>
      <c r="G281" s="410"/>
      <c r="H281" s="410"/>
      <c r="I281" s="413" t="str">
        <f t="shared" si="41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42"/>
        <v>-</v>
      </c>
      <c r="M281" s="425"/>
      <c r="N281" s="425"/>
      <c r="O281" s="160" t="str">
        <f t="shared" si="43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44"/>
        <v>OK</v>
      </c>
      <c r="AI281" s="22">
        <f t="shared" si="45"/>
        <v>0</v>
      </c>
      <c r="AJ281" s="22">
        <f t="shared" si="46"/>
        <v>0</v>
      </c>
      <c r="AK281" s="22">
        <f t="shared" si="47"/>
        <v>0</v>
      </c>
      <c r="AL281" s="22">
        <f t="shared" si="48"/>
        <v>0</v>
      </c>
      <c r="AM281" s="22">
        <f t="shared" si="49"/>
        <v>0</v>
      </c>
      <c r="AN281" s="22">
        <f t="shared" si="50"/>
        <v>0</v>
      </c>
      <c r="AO281" s="418" t="b">
        <f t="shared" si="51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52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53"/>
        <v>0</v>
      </c>
      <c r="AW281" s="67">
        <f t="shared" si="54"/>
        <v>0</v>
      </c>
      <c r="AX281" s="397">
        <f t="shared" si="55"/>
        <v>0</v>
      </c>
      <c r="AY281" s="32"/>
      <c r="AZ281" s="32"/>
      <c r="BA281" s="423" t="str">
        <f t="shared" si="56"/>
        <v xml:space="preserve"> </v>
      </c>
    </row>
    <row r="282" spans="1:53" s="339" customFormat="1" ht="15" x14ac:dyDescent="0.2">
      <c r="A282" s="32"/>
      <c r="B282" s="32"/>
      <c r="C282" s="410">
        <f t="shared" si="57"/>
        <v>261</v>
      </c>
      <c r="D282" s="424"/>
      <c r="E282" s="424"/>
      <c r="F282" s="424"/>
      <c r="G282" s="410"/>
      <c r="H282" s="410"/>
      <c r="I282" s="413" t="str">
        <f t="shared" si="41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42"/>
        <v>-</v>
      </c>
      <c r="M282" s="425"/>
      <c r="N282" s="425"/>
      <c r="O282" s="160" t="str">
        <f t="shared" si="43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44"/>
        <v>OK</v>
      </c>
      <c r="AI282" s="22">
        <f t="shared" si="45"/>
        <v>0</v>
      </c>
      <c r="AJ282" s="22">
        <f t="shared" si="46"/>
        <v>0</v>
      </c>
      <c r="AK282" s="22">
        <f t="shared" si="47"/>
        <v>0</v>
      </c>
      <c r="AL282" s="22">
        <f t="shared" si="48"/>
        <v>0</v>
      </c>
      <c r="AM282" s="22">
        <f t="shared" si="49"/>
        <v>0</v>
      </c>
      <c r="AN282" s="22">
        <f t="shared" si="50"/>
        <v>0</v>
      </c>
      <c r="AO282" s="418" t="b">
        <f t="shared" si="51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52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53"/>
        <v>0</v>
      </c>
      <c r="AW282" s="67">
        <f t="shared" si="54"/>
        <v>0</v>
      </c>
      <c r="AX282" s="397">
        <f t="shared" si="55"/>
        <v>0</v>
      </c>
      <c r="AY282" s="32"/>
      <c r="AZ282" s="32"/>
      <c r="BA282" s="423" t="str">
        <f t="shared" si="56"/>
        <v xml:space="preserve"> </v>
      </c>
    </row>
    <row r="283" spans="1:53" s="339" customFormat="1" ht="15" x14ac:dyDescent="0.2">
      <c r="A283" s="32"/>
      <c r="B283" s="32"/>
      <c r="C283" s="410">
        <f t="shared" si="57"/>
        <v>262</v>
      </c>
      <c r="D283" s="424"/>
      <c r="E283" s="424"/>
      <c r="F283" s="424"/>
      <c r="G283" s="410"/>
      <c r="H283" s="410"/>
      <c r="I283" s="413" t="str">
        <f t="shared" si="41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42"/>
        <v>-</v>
      </c>
      <c r="M283" s="425"/>
      <c r="N283" s="425"/>
      <c r="O283" s="160" t="str">
        <f t="shared" si="43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44"/>
        <v>OK</v>
      </c>
      <c r="AI283" s="22">
        <f t="shared" si="45"/>
        <v>0</v>
      </c>
      <c r="AJ283" s="22">
        <f t="shared" si="46"/>
        <v>0</v>
      </c>
      <c r="AK283" s="22">
        <f t="shared" si="47"/>
        <v>0</v>
      </c>
      <c r="AL283" s="22">
        <f t="shared" si="48"/>
        <v>0</v>
      </c>
      <c r="AM283" s="22">
        <f t="shared" si="49"/>
        <v>0</v>
      </c>
      <c r="AN283" s="22">
        <f t="shared" si="50"/>
        <v>0</v>
      </c>
      <c r="AO283" s="418" t="b">
        <f t="shared" si="51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52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53"/>
        <v>0</v>
      </c>
      <c r="AW283" s="67">
        <f t="shared" si="54"/>
        <v>0</v>
      </c>
      <c r="AX283" s="397">
        <f t="shared" si="55"/>
        <v>0</v>
      </c>
      <c r="AY283" s="32"/>
      <c r="AZ283" s="32"/>
      <c r="BA283" s="423" t="str">
        <f t="shared" si="56"/>
        <v xml:space="preserve"> </v>
      </c>
    </row>
    <row r="284" spans="1:53" s="339" customFormat="1" ht="15" x14ac:dyDescent="0.2">
      <c r="A284" s="32"/>
      <c r="B284" s="32"/>
      <c r="C284" s="410">
        <f t="shared" si="57"/>
        <v>263</v>
      </c>
      <c r="D284" s="424"/>
      <c r="E284" s="424"/>
      <c r="F284" s="424"/>
      <c r="G284" s="410"/>
      <c r="H284" s="410"/>
      <c r="I284" s="413" t="str">
        <f t="shared" si="41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42"/>
        <v>-</v>
      </c>
      <c r="M284" s="425"/>
      <c r="N284" s="425"/>
      <c r="O284" s="160" t="str">
        <f t="shared" si="43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44"/>
        <v>OK</v>
      </c>
      <c r="AI284" s="22">
        <f t="shared" si="45"/>
        <v>0</v>
      </c>
      <c r="AJ284" s="22">
        <f t="shared" si="46"/>
        <v>0</v>
      </c>
      <c r="AK284" s="22">
        <f t="shared" si="47"/>
        <v>0</v>
      </c>
      <c r="AL284" s="22">
        <f t="shared" si="48"/>
        <v>0</v>
      </c>
      <c r="AM284" s="22">
        <f t="shared" si="49"/>
        <v>0</v>
      </c>
      <c r="AN284" s="22">
        <f t="shared" si="50"/>
        <v>0</v>
      </c>
      <c r="AO284" s="418" t="b">
        <f t="shared" si="51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52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53"/>
        <v>0</v>
      </c>
      <c r="AW284" s="67">
        <f t="shared" si="54"/>
        <v>0</v>
      </c>
      <c r="AX284" s="397">
        <f t="shared" si="55"/>
        <v>0</v>
      </c>
      <c r="AY284" s="32"/>
      <c r="AZ284" s="32"/>
      <c r="BA284" s="423" t="str">
        <f t="shared" si="56"/>
        <v xml:space="preserve"> </v>
      </c>
    </row>
    <row r="285" spans="1:53" s="339" customFormat="1" ht="15" x14ac:dyDescent="0.2">
      <c r="A285" s="32"/>
      <c r="B285" s="32"/>
      <c r="C285" s="410">
        <f t="shared" si="57"/>
        <v>264</v>
      </c>
      <c r="D285" s="424"/>
      <c r="E285" s="424"/>
      <c r="F285" s="424"/>
      <c r="G285" s="410"/>
      <c r="H285" s="410"/>
      <c r="I285" s="413" t="str">
        <f t="shared" si="41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42"/>
        <v>-</v>
      </c>
      <c r="M285" s="425"/>
      <c r="N285" s="425"/>
      <c r="O285" s="160" t="str">
        <f t="shared" si="43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44"/>
        <v>OK</v>
      </c>
      <c r="AI285" s="22">
        <f t="shared" si="45"/>
        <v>0</v>
      </c>
      <c r="AJ285" s="22">
        <f t="shared" si="46"/>
        <v>0</v>
      </c>
      <c r="AK285" s="22">
        <f t="shared" si="47"/>
        <v>0</v>
      </c>
      <c r="AL285" s="22">
        <f t="shared" si="48"/>
        <v>0</v>
      </c>
      <c r="AM285" s="22">
        <f t="shared" si="49"/>
        <v>0</v>
      </c>
      <c r="AN285" s="22">
        <f t="shared" si="50"/>
        <v>0</v>
      </c>
      <c r="AO285" s="418" t="b">
        <f t="shared" si="51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52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53"/>
        <v>0</v>
      </c>
      <c r="AW285" s="67">
        <f t="shared" si="54"/>
        <v>0</v>
      </c>
      <c r="AX285" s="397">
        <f t="shared" si="55"/>
        <v>0</v>
      </c>
      <c r="AY285" s="32"/>
      <c r="AZ285" s="32"/>
      <c r="BA285" s="423" t="str">
        <f t="shared" si="56"/>
        <v xml:space="preserve"> </v>
      </c>
    </row>
    <row r="286" spans="1:53" s="339" customFormat="1" ht="15" x14ac:dyDescent="0.2">
      <c r="A286" s="32"/>
      <c r="B286" s="32"/>
      <c r="C286" s="410">
        <f t="shared" si="57"/>
        <v>265</v>
      </c>
      <c r="D286" s="424"/>
      <c r="E286" s="424"/>
      <c r="F286" s="424"/>
      <c r="G286" s="410"/>
      <c r="H286" s="410"/>
      <c r="I286" s="413" t="str">
        <f t="shared" si="41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42"/>
        <v>-</v>
      </c>
      <c r="M286" s="425"/>
      <c r="N286" s="425"/>
      <c r="O286" s="160" t="str">
        <f t="shared" si="43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44"/>
        <v>OK</v>
      </c>
      <c r="AI286" s="22">
        <f t="shared" si="45"/>
        <v>0</v>
      </c>
      <c r="AJ286" s="22">
        <f t="shared" si="46"/>
        <v>0</v>
      </c>
      <c r="AK286" s="22">
        <f t="shared" si="47"/>
        <v>0</v>
      </c>
      <c r="AL286" s="22">
        <f t="shared" si="48"/>
        <v>0</v>
      </c>
      <c r="AM286" s="22">
        <f t="shared" si="49"/>
        <v>0</v>
      </c>
      <c r="AN286" s="22">
        <f t="shared" si="50"/>
        <v>0</v>
      </c>
      <c r="AO286" s="418" t="b">
        <f t="shared" si="51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52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53"/>
        <v>0</v>
      </c>
      <c r="AW286" s="67">
        <f t="shared" si="54"/>
        <v>0</v>
      </c>
      <c r="AX286" s="397">
        <f t="shared" si="55"/>
        <v>0</v>
      </c>
      <c r="AY286" s="32"/>
      <c r="AZ286" s="32"/>
      <c r="BA286" s="423" t="str">
        <f t="shared" si="56"/>
        <v xml:space="preserve"> </v>
      </c>
    </row>
    <row r="287" spans="1:53" s="339" customFormat="1" ht="15" x14ac:dyDescent="0.2">
      <c r="A287" s="32"/>
      <c r="B287" s="32"/>
      <c r="C287" s="410">
        <f t="shared" si="57"/>
        <v>266</v>
      </c>
      <c r="D287" s="424"/>
      <c r="E287" s="424"/>
      <c r="F287" s="424"/>
      <c r="G287" s="410"/>
      <c r="H287" s="410"/>
      <c r="I287" s="413" t="str">
        <f t="shared" si="41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42"/>
        <v>-</v>
      </c>
      <c r="M287" s="425"/>
      <c r="N287" s="425"/>
      <c r="O287" s="160" t="str">
        <f t="shared" si="43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44"/>
        <v>OK</v>
      </c>
      <c r="AI287" s="22">
        <f t="shared" si="45"/>
        <v>0</v>
      </c>
      <c r="AJ287" s="22">
        <f t="shared" si="46"/>
        <v>0</v>
      </c>
      <c r="AK287" s="22">
        <f t="shared" si="47"/>
        <v>0</v>
      </c>
      <c r="AL287" s="22">
        <f t="shared" si="48"/>
        <v>0</v>
      </c>
      <c r="AM287" s="22">
        <f t="shared" si="49"/>
        <v>0</v>
      </c>
      <c r="AN287" s="22">
        <f t="shared" si="50"/>
        <v>0</v>
      </c>
      <c r="AO287" s="418" t="b">
        <f t="shared" si="51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52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53"/>
        <v>0</v>
      </c>
      <c r="AW287" s="67">
        <f t="shared" si="54"/>
        <v>0</v>
      </c>
      <c r="AX287" s="397">
        <f t="shared" si="55"/>
        <v>0</v>
      </c>
      <c r="AY287" s="32"/>
      <c r="AZ287" s="32"/>
      <c r="BA287" s="423" t="str">
        <f t="shared" si="56"/>
        <v xml:space="preserve"> </v>
      </c>
    </row>
    <row r="288" spans="1:53" s="339" customFormat="1" ht="15" x14ac:dyDescent="0.2">
      <c r="A288" s="32"/>
      <c r="B288" s="32"/>
      <c r="C288" s="410">
        <f t="shared" si="57"/>
        <v>267</v>
      </c>
      <c r="D288" s="424"/>
      <c r="E288" s="424"/>
      <c r="F288" s="424"/>
      <c r="G288" s="410"/>
      <c r="H288" s="410"/>
      <c r="I288" s="413" t="str">
        <f t="shared" si="41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42"/>
        <v>-</v>
      </c>
      <c r="M288" s="425"/>
      <c r="N288" s="425"/>
      <c r="O288" s="160" t="str">
        <f t="shared" si="43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44"/>
        <v>OK</v>
      </c>
      <c r="AI288" s="22">
        <f t="shared" si="45"/>
        <v>0</v>
      </c>
      <c r="AJ288" s="22">
        <f t="shared" si="46"/>
        <v>0</v>
      </c>
      <c r="AK288" s="22">
        <f t="shared" si="47"/>
        <v>0</v>
      </c>
      <c r="AL288" s="22">
        <f t="shared" si="48"/>
        <v>0</v>
      </c>
      <c r="AM288" s="22">
        <f t="shared" si="49"/>
        <v>0</v>
      </c>
      <c r="AN288" s="22">
        <f t="shared" si="50"/>
        <v>0</v>
      </c>
      <c r="AO288" s="418" t="b">
        <f t="shared" si="51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52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53"/>
        <v>0</v>
      </c>
      <c r="AW288" s="67">
        <f t="shared" si="54"/>
        <v>0</v>
      </c>
      <c r="AX288" s="397">
        <f t="shared" si="55"/>
        <v>0</v>
      </c>
      <c r="AY288" s="32"/>
      <c r="AZ288" s="32"/>
      <c r="BA288" s="423" t="str">
        <f t="shared" si="56"/>
        <v xml:space="preserve"> </v>
      </c>
    </row>
    <row r="289" spans="1:53" s="339" customFormat="1" ht="15" x14ac:dyDescent="0.2">
      <c r="A289" s="32"/>
      <c r="B289" s="32"/>
      <c r="C289" s="410">
        <f t="shared" si="57"/>
        <v>268</v>
      </c>
      <c r="D289" s="424"/>
      <c r="E289" s="424"/>
      <c r="F289" s="424"/>
      <c r="G289" s="410"/>
      <c r="H289" s="410"/>
      <c r="I289" s="413" t="str">
        <f t="shared" si="41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42"/>
        <v>-</v>
      </c>
      <c r="M289" s="425"/>
      <c r="N289" s="425"/>
      <c r="O289" s="160" t="str">
        <f t="shared" si="43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44"/>
        <v>OK</v>
      </c>
      <c r="AI289" s="22">
        <f t="shared" si="45"/>
        <v>0</v>
      </c>
      <c r="AJ289" s="22">
        <f t="shared" si="46"/>
        <v>0</v>
      </c>
      <c r="AK289" s="22">
        <f t="shared" si="47"/>
        <v>0</v>
      </c>
      <c r="AL289" s="22">
        <f t="shared" si="48"/>
        <v>0</v>
      </c>
      <c r="AM289" s="22">
        <f t="shared" si="49"/>
        <v>0</v>
      </c>
      <c r="AN289" s="22">
        <f t="shared" si="50"/>
        <v>0</v>
      </c>
      <c r="AO289" s="418" t="b">
        <f t="shared" si="51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52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53"/>
        <v>0</v>
      </c>
      <c r="AW289" s="67">
        <f t="shared" si="54"/>
        <v>0</v>
      </c>
      <c r="AX289" s="397">
        <f t="shared" si="55"/>
        <v>0</v>
      </c>
      <c r="AY289" s="32"/>
      <c r="AZ289" s="32"/>
      <c r="BA289" s="423" t="str">
        <f t="shared" si="56"/>
        <v xml:space="preserve"> </v>
      </c>
    </row>
    <row r="290" spans="1:53" s="339" customFormat="1" ht="15" x14ac:dyDescent="0.2">
      <c r="A290" s="32"/>
      <c r="B290" s="32"/>
      <c r="C290" s="410">
        <f t="shared" si="57"/>
        <v>269</v>
      </c>
      <c r="D290" s="424"/>
      <c r="E290" s="424"/>
      <c r="F290" s="424"/>
      <c r="G290" s="410"/>
      <c r="H290" s="410"/>
      <c r="I290" s="413" t="str">
        <f t="shared" si="41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42"/>
        <v>-</v>
      </c>
      <c r="M290" s="425"/>
      <c r="N290" s="425"/>
      <c r="O290" s="160" t="str">
        <f t="shared" si="43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44"/>
        <v>OK</v>
      </c>
      <c r="AI290" s="22">
        <f t="shared" si="45"/>
        <v>0</v>
      </c>
      <c r="AJ290" s="22">
        <f t="shared" si="46"/>
        <v>0</v>
      </c>
      <c r="AK290" s="22">
        <f t="shared" si="47"/>
        <v>0</v>
      </c>
      <c r="AL290" s="22">
        <f t="shared" si="48"/>
        <v>0</v>
      </c>
      <c r="AM290" s="22">
        <f t="shared" si="49"/>
        <v>0</v>
      </c>
      <c r="AN290" s="22">
        <f t="shared" si="50"/>
        <v>0</v>
      </c>
      <c r="AO290" s="418" t="b">
        <f t="shared" si="51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52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53"/>
        <v>0</v>
      </c>
      <c r="AW290" s="67">
        <f t="shared" si="54"/>
        <v>0</v>
      </c>
      <c r="AX290" s="397">
        <f t="shared" si="55"/>
        <v>0</v>
      </c>
      <c r="AY290" s="32"/>
      <c r="AZ290" s="32"/>
      <c r="BA290" s="423" t="str">
        <f t="shared" si="56"/>
        <v xml:space="preserve"> </v>
      </c>
    </row>
    <row r="291" spans="1:53" s="339" customFormat="1" ht="15" x14ac:dyDescent="0.2">
      <c r="A291" s="32"/>
      <c r="B291" s="32"/>
      <c r="C291" s="410">
        <f t="shared" si="57"/>
        <v>270</v>
      </c>
      <c r="D291" s="424"/>
      <c r="E291" s="424"/>
      <c r="F291" s="424"/>
      <c r="G291" s="410"/>
      <c r="H291" s="410"/>
      <c r="I291" s="413" t="str">
        <f t="shared" si="41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42"/>
        <v>-</v>
      </c>
      <c r="M291" s="425"/>
      <c r="N291" s="425"/>
      <c r="O291" s="160" t="str">
        <f t="shared" si="43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44"/>
        <v>OK</v>
      </c>
      <c r="AI291" s="22">
        <f t="shared" si="45"/>
        <v>0</v>
      </c>
      <c r="AJ291" s="22">
        <f t="shared" si="46"/>
        <v>0</v>
      </c>
      <c r="AK291" s="22">
        <f t="shared" si="47"/>
        <v>0</v>
      </c>
      <c r="AL291" s="22">
        <f t="shared" si="48"/>
        <v>0</v>
      </c>
      <c r="AM291" s="22">
        <f t="shared" si="49"/>
        <v>0</v>
      </c>
      <c r="AN291" s="22">
        <f t="shared" si="50"/>
        <v>0</v>
      </c>
      <c r="AO291" s="418" t="b">
        <f t="shared" si="51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52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53"/>
        <v>0</v>
      </c>
      <c r="AW291" s="67">
        <f t="shared" si="54"/>
        <v>0</v>
      </c>
      <c r="AX291" s="397">
        <f t="shared" si="55"/>
        <v>0</v>
      </c>
      <c r="AY291" s="32"/>
      <c r="AZ291" s="32"/>
      <c r="BA291" s="423" t="str">
        <f t="shared" si="56"/>
        <v xml:space="preserve"> </v>
      </c>
    </row>
    <row r="292" spans="1:53" s="339" customFormat="1" ht="15" x14ac:dyDescent="0.2">
      <c r="A292" s="32"/>
      <c r="B292" s="32"/>
      <c r="C292" s="410">
        <f t="shared" si="57"/>
        <v>271</v>
      </c>
      <c r="D292" s="424"/>
      <c r="E292" s="424"/>
      <c r="F292" s="424"/>
      <c r="G292" s="410"/>
      <c r="H292" s="410"/>
      <c r="I292" s="413" t="str">
        <f t="shared" si="41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42"/>
        <v>-</v>
      </c>
      <c r="M292" s="425"/>
      <c r="N292" s="425"/>
      <c r="O292" s="160" t="str">
        <f t="shared" si="43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44"/>
        <v>OK</v>
      </c>
      <c r="AI292" s="22">
        <f t="shared" si="45"/>
        <v>0</v>
      </c>
      <c r="AJ292" s="22">
        <f t="shared" si="46"/>
        <v>0</v>
      </c>
      <c r="AK292" s="22">
        <f t="shared" si="47"/>
        <v>0</v>
      </c>
      <c r="AL292" s="22">
        <f t="shared" si="48"/>
        <v>0</v>
      </c>
      <c r="AM292" s="22">
        <f t="shared" si="49"/>
        <v>0</v>
      </c>
      <c r="AN292" s="22">
        <f t="shared" si="50"/>
        <v>0</v>
      </c>
      <c r="AO292" s="418" t="b">
        <f t="shared" si="51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52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53"/>
        <v>0</v>
      </c>
      <c r="AW292" s="67">
        <f t="shared" si="54"/>
        <v>0</v>
      </c>
      <c r="AX292" s="397">
        <f t="shared" si="55"/>
        <v>0</v>
      </c>
      <c r="AY292" s="32"/>
      <c r="AZ292" s="32"/>
      <c r="BA292" s="423" t="str">
        <f t="shared" si="56"/>
        <v xml:space="preserve"> </v>
      </c>
    </row>
    <row r="293" spans="1:53" s="339" customFormat="1" ht="15" x14ac:dyDescent="0.2">
      <c r="A293" s="32"/>
      <c r="B293" s="32"/>
      <c r="C293" s="410">
        <f t="shared" si="57"/>
        <v>272</v>
      </c>
      <c r="D293" s="424"/>
      <c r="E293" s="424"/>
      <c r="F293" s="424"/>
      <c r="G293" s="410"/>
      <c r="H293" s="410"/>
      <c r="I293" s="413" t="str">
        <f t="shared" si="41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42"/>
        <v>-</v>
      </c>
      <c r="M293" s="425"/>
      <c r="N293" s="425"/>
      <c r="O293" s="160" t="str">
        <f t="shared" si="43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44"/>
        <v>OK</v>
      </c>
      <c r="AI293" s="22">
        <f t="shared" si="45"/>
        <v>0</v>
      </c>
      <c r="AJ293" s="22">
        <f t="shared" si="46"/>
        <v>0</v>
      </c>
      <c r="AK293" s="22">
        <f t="shared" si="47"/>
        <v>0</v>
      </c>
      <c r="AL293" s="22">
        <f t="shared" si="48"/>
        <v>0</v>
      </c>
      <c r="AM293" s="22">
        <f t="shared" si="49"/>
        <v>0</v>
      </c>
      <c r="AN293" s="22">
        <f t="shared" si="50"/>
        <v>0</v>
      </c>
      <c r="AO293" s="418" t="b">
        <f t="shared" si="51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52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53"/>
        <v>0</v>
      </c>
      <c r="AW293" s="67">
        <f t="shared" si="54"/>
        <v>0</v>
      </c>
      <c r="AX293" s="397">
        <f t="shared" si="55"/>
        <v>0</v>
      </c>
      <c r="AY293" s="32"/>
      <c r="AZ293" s="32"/>
      <c r="BA293" s="423" t="str">
        <f t="shared" si="56"/>
        <v xml:space="preserve"> </v>
      </c>
    </row>
    <row r="294" spans="1:53" s="339" customFormat="1" ht="15" x14ac:dyDescent="0.2">
      <c r="A294" s="32"/>
      <c r="B294" s="32"/>
      <c r="C294" s="410">
        <f t="shared" si="57"/>
        <v>273</v>
      </c>
      <c r="D294" s="424"/>
      <c r="E294" s="424"/>
      <c r="F294" s="424"/>
      <c r="G294" s="410"/>
      <c r="H294" s="410"/>
      <c r="I294" s="413" t="str">
        <f t="shared" si="41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42"/>
        <v>-</v>
      </c>
      <c r="M294" s="425"/>
      <c r="N294" s="425"/>
      <c r="O294" s="160" t="str">
        <f t="shared" si="43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44"/>
        <v>OK</v>
      </c>
      <c r="AI294" s="22">
        <f t="shared" si="45"/>
        <v>0</v>
      </c>
      <c r="AJ294" s="22">
        <f t="shared" si="46"/>
        <v>0</v>
      </c>
      <c r="AK294" s="22">
        <f t="shared" si="47"/>
        <v>0</v>
      </c>
      <c r="AL294" s="22">
        <f t="shared" si="48"/>
        <v>0</v>
      </c>
      <c r="AM294" s="22">
        <f t="shared" si="49"/>
        <v>0</v>
      </c>
      <c r="AN294" s="22">
        <f t="shared" si="50"/>
        <v>0</v>
      </c>
      <c r="AO294" s="418" t="b">
        <f t="shared" si="51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52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53"/>
        <v>0</v>
      </c>
      <c r="AW294" s="67">
        <f t="shared" si="54"/>
        <v>0</v>
      </c>
      <c r="AX294" s="397">
        <f t="shared" si="55"/>
        <v>0</v>
      </c>
      <c r="AY294" s="32"/>
      <c r="AZ294" s="32"/>
      <c r="BA294" s="423" t="str">
        <f t="shared" si="56"/>
        <v xml:space="preserve"> </v>
      </c>
    </row>
    <row r="295" spans="1:53" s="339" customFormat="1" ht="15" x14ac:dyDescent="0.2">
      <c r="A295" s="32"/>
      <c r="B295" s="32"/>
      <c r="C295" s="410">
        <f t="shared" si="57"/>
        <v>274</v>
      </c>
      <c r="D295" s="424"/>
      <c r="E295" s="424"/>
      <c r="F295" s="424"/>
      <c r="G295" s="410"/>
      <c r="H295" s="410"/>
      <c r="I295" s="413" t="str">
        <f t="shared" si="41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42"/>
        <v>-</v>
      </c>
      <c r="M295" s="425"/>
      <c r="N295" s="425"/>
      <c r="O295" s="160" t="str">
        <f t="shared" si="43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44"/>
        <v>OK</v>
      </c>
      <c r="AI295" s="22">
        <f t="shared" si="45"/>
        <v>0</v>
      </c>
      <c r="AJ295" s="22">
        <f t="shared" si="46"/>
        <v>0</v>
      </c>
      <c r="AK295" s="22">
        <f t="shared" si="47"/>
        <v>0</v>
      </c>
      <c r="AL295" s="22">
        <f t="shared" si="48"/>
        <v>0</v>
      </c>
      <c r="AM295" s="22">
        <f t="shared" si="49"/>
        <v>0</v>
      </c>
      <c r="AN295" s="22">
        <f t="shared" si="50"/>
        <v>0</v>
      </c>
      <c r="AO295" s="418" t="b">
        <f t="shared" si="51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52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53"/>
        <v>0</v>
      </c>
      <c r="AW295" s="67">
        <f t="shared" si="54"/>
        <v>0</v>
      </c>
      <c r="AX295" s="397">
        <f t="shared" si="55"/>
        <v>0</v>
      </c>
      <c r="AY295" s="32"/>
      <c r="AZ295" s="32"/>
      <c r="BA295" s="423" t="str">
        <f t="shared" si="56"/>
        <v xml:space="preserve"> </v>
      </c>
    </row>
    <row r="296" spans="1:53" s="339" customFormat="1" ht="15" x14ac:dyDescent="0.2">
      <c r="A296" s="32"/>
      <c r="B296" s="32"/>
      <c r="C296" s="410">
        <f t="shared" si="57"/>
        <v>275</v>
      </c>
      <c r="D296" s="424"/>
      <c r="E296" s="424"/>
      <c r="F296" s="424"/>
      <c r="G296" s="410"/>
      <c r="H296" s="410"/>
      <c r="I296" s="413" t="str">
        <f t="shared" si="41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42"/>
        <v>-</v>
      </c>
      <c r="M296" s="425"/>
      <c r="N296" s="425"/>
      <c r="O296" s="160" t="str">
        <f t="shared" si="43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44"/>
        <v>OK</v>
      </c>
      <c r="AI296" s="22">
        <f t="shared" si="45"/>
        <v>0</v>
      </c>
      <c r="AJ296" s="22">
        <f t="shared" si="46"/>
        <v>0</v>
      </c>
      <c r="AK296" s="22">
        <f t="shared" si="47"/>
        <v>0</v>
      </c>
      <c r="AL296" s="22">
        <f t="shared" si="48"/>
        <v>0</v>
      </c>
      <c r="AM296" s="22">
        <f t="shared" si="49"/>
        <v>0</v>
      </c>
      <c r="AN296" s="22">
        <f t="shared" si="50"/>
        <v>0</v>
      </c>
      <c r="AO296" s="418" t="b">
        <f t="shared" si="51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52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53"/>
        <v>0</v>
      </c>
      <c r="AW296" s="67">
        <f t="shared" si="54"/>
        <v>0</v>
      </c>
      <c r="AX296" s="397">
        <f t="shared" si="55"/>
        <v>0</v>
      </c>
      <c r="AY296" s="32"/>
      <c r="AZ296" s="32"/>
      <c r="BA296" s="423" t="str">
        <f t="shared" si="56"/>
        <v xml:space="preserve"> </v>
      </c>
    </row>
    <row r="297" spans="1:53" s="339" customFormat="1" ht="15" x14ac:dyDescent="0.2">
      <c r="A297" s="32"/>
      <c r="B297" s="32"/>
      <c r="C297" s="410">
        <f t="shared" si="57"/>
        <v>276</v>
      </c>
      <c r="D297" s="424"/>
      <c r="E297" s="424"/>
      <c r="F297" s="424"/>
      <c r="G297" s="410"/>
      <c r="H297" s="410"/>
      <c r="I297" s="413" t="str">
        <f t="shared" si="41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42"/>
        <v>-</v>
      </c>
      <c r="M297" s="425"/>
      <c r="N297" s="425"/>
      <c r="O297" s="160" t="str">
        <f t="shared" si="43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44"/>
        <v>OK</v>
      </c>
      <c r="AI297" s="22">
        <f t="shared" si="45"/>
        <v>0</v>
      </c>
      <c r="AJ297" s="22">
        <f t="shared" si="46"/>
        <v>0</v>
      </c>
      <c r="AK297" s="22">
        <f t="shared" si="47"/>
        <v>0</v>
      </c>
      <c r="AL297" s="22">
        <f t="shared" si="48"/>
        <v>0</v>
      </c>
      <c r="AM297" s="22">
        <f t="shared" si="49"/>
        <v>0</v>
      </c>
      <c r="AN297" s="22">
        <f t="shared" si="50"/>
        <v>0</v>
      </c>
      <c r="AO297" s="418" t="b">
        <f t="shared" si="51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52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53"/>
        <v>0</v>
      </c>
      <c r="AW297" s="67">
        <f t="shared" si="54"/>
        <v>0</v>
      </c>
      <c r="AX297" s="397">
        <f t="shared" si="55"/>
        <v>0</v>
      </c>
      <c r="AY297" s="32"/>
      <c r="AZ297" s="32"/>
      <c r="BA297" s="423" t="str">
        <f t="shared" si="56"/>
        <v xml:space="preserve"> </v>
      </c>
    </row>
    <row r="298" spans="1:53" s="339" customFormat="1" ht="15" x14ac:dyDescent="0.2">
      <c r="A298" s="32"/>
      <c r="B298" s="32"/>
      <c r="C298" s="410">
        <f t="shared" si="57"/>
        <v>277</v>
      </c>
      <c r="D298" s="424"/>
      <c r="E298" s="424"/>
      <c r="F298" s="424"/>
      <c r="G298" s="410"/>
      <c r="H298" s="410"/>
      <c r="I298" s="413" t="str">
        <f t="shared" si="41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42"/>
        <v>-</v>
      </c>
      <c r="M298" s="425"/>
      <c r="N298" s="425"/>
      <c r="O298" s="160" t="str">
        <f t="shared" si="43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44"/>
        <v>OK</v>
      </c>
      <c r="AI298" s="22">
        <f t="shared" si="45"/>
        <v>0</v>
      </c>
      <c r="AJ298" s="22">
        <f t="shared" si="46"/>
        <v>0</v>
      </c>
      <c r="AK298" s="22">
        <f t="shared" si="47"/>
        <v>0</v>
      </c>
      <c r="AL298" s="22">
        <f t="shared" si="48"/>
        <v>0</v>
      </c>
      <c r="AM298" s="22">
        <f t="shared" si="49"/>
        <v>0</v>
      </c>
      <c r="AN298" s="22">
        <f t="shared" si="50"/>
        <v>0</v>
      </c>
      <c r="AO298" s="418" t="b">
        <f t="shared" si="51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52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53"/>
        <v>0</v>
      </c>
      <c r="AW298" s="67">
        <f t="shared" si="54"/>
        <v>0</v>
      </c>
      <c r="AX298" s="397">
        <f t="shared" si="55"/>
        <v>0</v>
      </c>
      <c r="AY298" s="32"/>
      <c r="AZ298" s="32"/>
      <c r="BA298" s="423" t="str">
        <f t="shared" si="56"/>
        <v xml:space="preserve"> </v>
      </c>
    </row>
    <row r="299" spans="1:53" s="339" customFormat="1" ht="15" x14ac:dyDescent="0.2">
      <c r="A299" s="32"/>
      <c r="B299" s="32"/>
      <c r="C299" s="410">
        <f t="shared" si="57"/>
        <v>278</v>
      </c>
      <c r="D299" s="424"/>
      <c r="E299" s="424"/>
      <c r="F299" s="424"/>
      <c r="G299" s="410"/>
      <c r="H299" s="410"/>
      <c r="I299" s="413" t="str">
        <f t="shared" si="41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42"/>
        <v>-</v>
      </c>
      <c r="M299" s="425"/>
      <c r="N299" s="425"/>
      <c r="O299" s="160" t="str">
        <f t="shared" si="43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44"/>
        <v>OK</v>
      </c>
      <c r="AI299" s="22">
        <f t="shared" si="45"/>
        <v>0</v>
      </c>
      <c r="AJ299" s="22">
        <f t="shared" si="46"/>
        <v>0</v>
      </c>
      <c r="AK299" s="22">
        <f t="shared" si="47"/>
        <v>0</v>
      </c>
      <c r="AL299" s="22">
        <f t="shared" si="48"/>
        <v>0</v>
      </c>
      <c r="AM299" s="22">
        <f t="shared" si="49"/>
        <v>0</v>
      </c>
      <c r="AN299" s="22">
        <f t="shared" si="50"/>
        <v>0</v>
      </c>
      <c r="AO299" s="418" t="b">
        <f t="shared" si="51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52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53"/>
        <v>0</v>
      </c>
      <c r="AW299" s="67">
        <f t="shared" si="54"/>
        <v>0</v>
      </c>
      <c r="AX299" s="397">
        <f t="shared" si="55"/>
        <v>0</v>
      </c>
      <c r="AY299" s="32"/>
      <c r="AZ299" s="32"/>
      <c r="BA299" s="423" t="str">
        <f t="shared" si="56"/>
        <v xml:space="preserve"> </v>
      </c>
    </row>
    <row r="300" spans="1:53" s="339" customFormat="1" ht="15" x14ac:dyDescent="0.2">
      <c r="A300" s="32"/>
      <c r="B300" s="32"/>
      <c r="C300" s="410">
        <f t="shared" si="57"/>
        <v>279</v>
      </c>
      <c r="D300" s="424"/>
      <c r="E300" s="424"/>
      <c r="F300" s="424"/>
      <c r="G300" s="410"/>
      <c r="H300" s="410"/>
      <c r="I300" s="413" t="str">
        <f t="shared" si="41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42"/>
        <v>-</v>
      </c>
      <c r="M300" s="425"/>
      <c r="N300" s="425"/>
      <c r="O300" s="160" t="str">
        <f t="shared" si="43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44"/>
        <v>OK</v>
      </c>
      <c r="AI300" s="22">
        <f t="shared" si="45"/>
        <v>0</v>
      </c>
      <c r="AJ300" s="22">
        <f t="shared" si="46"/>
        <v>0</v>
      </c>
      <c r="AK300" s="22">
        <f t="shared" si="47"/>
        <v>0</v>
      </c>
      <c r="AL300" s="22">
        <f t="shared" si="48"/>
        <v>0</v>
      </c>
      <c r="AM300" s="22">
        <f t="shared" si="49"/>
        <v>0</v>
      </c>
      <c r="AN300" s="22">
        <f t="shared" si="50"/>
        <v>0</v>
      </c>
      <c r="AO300" s="418" t="b">
        <f t="shared" si="51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52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53"/>
        <v>0</v>
      </c>
      <c r="AW300" s="67">
        <f t="shared" si="54"/>
        <v>0</v>
      </c>
      <c r="AX300" s="397">
        <f t="shared" si="55"/>
        <v>0</v>
      </c>
      <c r="AY300" s="32"/>
      <c r="AZ300" s="32"/>
      <c r="BA300" s="423" t="str">
        <f t="shared" si="56"/>
        <v xml:space="preserve"> </v>
      </c>
    </row>
    <row r="301" spans="1:53" s="339" customFormat="1" ht="15" x14ac:dyDescent="0.2">
      <c r="A301" s="32"/>
      <c r="B301" s="32"/>
      <c r="C301" s="410">
        <f t="shared" si="57"/>
        <v>280</v>
      </c>
      <c r="D301" s="424"/>
      <c r="E301" s="424"/>
      <c r="F301" s="424"/>
      <c r="G301" s="410"/>
      <c r="H301" s="410"/>
      <c r="I301" s="413" t="str">
        <f t="shared" si="41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42"/>
        <v>-</v>
      </c>
      <c r="M301" s="425"/>
      <c r="N301" s="425"/>
      <c r="O301" s="160" t="str">
        <f t="shared" si="43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44"/>
        <v>OK</v>
      </c>
      <c r="AI301" s="22">
        <f t="shared" si="45"/>
        <v>0</v>
      </c>
      <c r="AJ301" s="22">
        <f t="shared" si="46"/>
        <v>0</v>
      </c>
      <c r="AK301" s="22">
        <f t="shared" si="47"/>
        <v>0</v>
      </c>
      <c r="AL301" s="22">
        <f t="shared" si="48"/>
        <v>0</v>
      </c>
      <c r="AM301" s="22">
        <f t="shared" si="49"/>
        <v>0</v>
      </c>
      <c r="AN301" s="22">
        <f t="shared" si="50"/>
        <v>0</v>
      </c>
      <c r="AO301" s="418" t="b">
        <f t="shared" si="51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52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53"/>
        <v>0</v>
      </c>
      <c r="AW301" s="67">
        <f t="shared" si="54"/>
        <v>0</v>
      </c>
      <c r="AX301" s="397">
        <f t="shared" si="55"/>
        <v>0</v>
      </c>
      <c r="AY301" s="32"/>
      <c r="AZ301" s="32"/>
      <c r="BA301" s="423" t="str">
        <f t="shared" si="56"/>
        <v xml:space="preserve"> </v>
      </c>
    </row>
    <row r="302" spans="1:53" s="339" customFormat="1" ht="15" x14ac:dyDescent="0.2">
      <c r="A302" s="32"/>
      <c r="B302" s="32"/>
      <c r="C302" s="410">
        <f t="shared" si="57"/>
        <v>281</v>
      </c>
      <c r="D302" s="424"/>
      <c r="E302" s="424"/>
      <c r="F302" s="424"/>
      <c r="G302" s="410"/>
      <c r="H302" s="410"/>
      <c r="I302" s="413" t="str">
        <f t="shared" si="41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42"/>
        <v>-</v>
      </c>
      <c r="M302" s="425"/>
      <c r="N302" s="425"/>
      <c r="O302" s="160" t="str">
        <f t="shared" si="43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44"/>
        <v>OK</v>
      </c>
      <c r="AI302" s="22">
        <f t="shared" si="45"/>
        <v>0</v>
      </c>
      <c r="AJ302" s="22">
        <f t="shared" si="46"/>
        <v>0</v>
      </c>
      <c r="AK302" s="22">
        <f t="shared" si="47"/>
        <v>0</v>
      </c>
      <c r="AL302" s="22">
        <f t="shared" si="48"/>
        <v>0</v>
      </c>
      <c r="AM302" s="22">
        <f t="shared" si="49"/>
        <v>0</v>
      </c>
      <c r="AN302" s="22">
        <f t="shared" si="50"/>
        <v>0</v>
      </c>
      <c r="AO302" s="418" t="b">
        <f t="shared" si="51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52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53"/>
        <v>0</v>
      </c>
      <c r="AW302" s="67">
        <f t="shared" si="54"/>
        <v>0</v>
      </c>
      <c r="AX302" s="397">
        <f t="shared" si="55"/>
        <v>0</v>
      </c>
      <c r="AY302" s="32"/>
      <c r="AZ302" s="32"/>
      <c r="BA302" s="423" t="str">
        <f t="shared" si="56"/>
        <v xml:space="preserve"> </v>
      </c>
    </row>
    <row r="303" spans="1:53" s="339" customFormat="1" ht="15" x14ac:dyDescent="0.2">
      <c r="A303" s="32"/>
      <c r="B303" s="32"/>
      <c r="C303" s="410">
        <f t="shared" si="57"/>
        <v>282</v>
      </c>
      <c r="D303" s="424"/>
      <c r="E303" s="424"/>
      <c r="F303" s="424"/>
      <c r="G303" s="410"/>
      <c r="H303" s="410"/>
      <c r="I303" s="413" t="str">
        <f t="shared" si="41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42"/>
        <v>-</v>
      </c>
      <c r="M303" s="425"/>
      <c r="N303" s="425"/>
      <c r="O303" s="160" t="str">
        <f t="shared" si="43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44"/>
        <v>OK</v>
      </c>
      <c r="AI303" s="22">
        <f t="shared" si="45"/>
        <v>0</v>
      </c>
      <c r="AJ303" s="22">
        <f t="shared" si="46"/>
        <v>0</v>
      </c>
      <c r="AK303" s="22">
        <f t="shared" si="47"/>
        <v>0</v>
      </c>
      <c r="AL303" s="22">
        <f t="shared" si="48"/>
        <v>0</v>
      </c>
      <c r="AM303" s="22">
        <f t="shared" si="49"/>
        <v>0</v>
      </c>
      <c r="AN303" s="22">
        <f t="shared" si="50"/>
        <v>0</v>
      </c>
      <c r="AO303" s="418" t="b">
        <f t="shared" si="51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52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53"/>
        <v>0</v>
      </c>
      <c r="AW303" s="67">
        <f t="shared" si="54"/>
        <v>0</v>
      </c>
      <c r="AX303" s="397">
        <f t="shared" si="55"/>
        <v>0</v>
      </c>
      <c r="AY303" s="32"/>
      <c r="AZ303" s="32"/>
      <c r="BA303" s="423" t="str">
        <f t="shared" si="56"/>
        <v xml:space="preserve"> </v>
      </c>
    </row>
    <row r="304" spans="1:53" s="339" customFormat="1" ht="15" x14ac:dyDescent="0.2">
      <c r="A304" s="32"/>
      <c r="B304" s="32"/>
      <c r="C304" s="410">
        <f t="shared" si="57"/>
        <v>283</v>
      </c>
      <c r="D304" s="424"/>
      <c r="E304" s="424"/>
      <c r="F304" s="424"/>
      <c r="G304" s="410"/>
      <c r="H304" s="410"/>
      <c r="I304" s="413" t="str">
        <f t="shared" si="41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42"/>
        <v>-</v>
      </c>
      <c r="M304" s="425"/>
      <c r="N304" s="425"/>
      <c r="O304" s="160" t="str">
        <f t="shared" si="43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44"/>
        <v>OK</v>
      </c>
      <c r="AI304" s="22">
        <f t="shared" si="45"/>
        <v>0</v>
      </c>
      <c r="AJ304" s="22">
        <f t="shared" si="46"/>
        <v>0</v>
      </c>
      <c r="AK304" s="22">
        <f t="shared" si="47"/>
        <v>0</v>
      </c>
      <c r="AL304" s="22">
        <f t="shared" si="48"/>
        <v>0</v>
      </c>
      <c r="AM304" s="22">
        <f t="shared" si="49"/>
        <v>0</v>
      </c>
      <c r="AN304" s="22">
        <f t="shared" si="50"/>
        <v>0</v>
      </c>
      <c r="AO304" s="418" t="b">
        <f t="shared" si="51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52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53"/>
        <v>0</v>
      </c>
      <c r="AW304" s="67">
        <f t="shared" si="54"/>
        <v>0</v>
      </c>
      <c r="AX304" s="397">
        <f t="shared" si="55"/>
        <v>0</v>
      </c>
      <c r="AY304" s="32"/>
      <c r="AZ304" s="32"/>
      <c r="BA304" s="423" t="str">
        <f t="shared" si="56"/>
        <v xml:space="preserve"> </v>
      </c>
    </row>
    <row r="305" spans="1:53" s="339" customFormat="1" ht="15" x14ac:dyDescent="0.2">
      <c r="A305" s="32"/>
      <c r="B305" s="32"/>
      <c r="C305" s="410">
        <f t="shared" si="57"/>
        <v>284</v>
      </c>
      <c r="D305" s="424"/>
      <c r="E305" s="424"/>
      <c r="F305" s="424"/>
      <c r="G305" s="410"/>
      <c r="H305" s="410"/>
      <c r="I305" s="413" t="str">
        <f t="shared" si="41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42"/>
        <v>-</v>
      </c>
      <c r="M305" s="425"/>
      <c r="N305" s="425"/>
      <c r="O305" s="160" t="str">
        <f t="shared" si="43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44"/>
        <v>OK</v>
      </c>
      <c r="AI305" s="22">
        <f t="shared" si="45"/>
        <v>0</v>
      </c>
      <c r="AJ305" s="22">
        <f t="shared" si="46"/>
        <v>0</v>
      </c>
      <c r="AK305" s="22">
        <f t="shared" si="47"/>
        <v>0</v>
      </c>
      <c r="AL305" s="22">
        <f t="shared" si="48"/>
        <v>0</v>
      </c>
      <c r="AM305" s="22">
        <f t="shared" si="49"/>
        <v>0</v>
      </c>
      <c r="AN305" s="22">
        <f t="shared" si="50"/>
        <v>0</v>
      </c>
      <c r="AO305" s="418" t="b">
        <f t="shared" si="51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52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53"/>
        <v>0</v>
      </c>
      <c r="AW305" s="67">
        <f t="shared" si="54"/>
        <v>0</v>
      </c>
      <c r="AX305" s="397">
        <f t="shared" si="55"/>
        <v>0</v>
      </c>
      <c r="AY305" s="32"/>
      <c r="AZ305" s="32"/>
      <c r="BA305" s="423" t="str">
        <f t="shared" si="56"/>
        <v xml:space="preserve"> </v>
      </c>
    </row>
    <row r="306" spans="1:53" s="339" customFormat="1" ht="15" x14ac:dyDescent="0.2">
      <c r="A306" s="32"/>
      <c r="B306" s="32"/>
      <c r="C306" s="410">
        <f t="shared" si="57"/>
        <v>285</v>
      </c>
      <c r="D306" s="424"/>
      <c r="E306" s="424"/>
      <c r="F306" s="424"/>
      <c r="G306" s="410"/>
      <c r="H306" s="410"/>
      <c r="I306" s="413" t="str">
        <f t="shared" si="41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42"/>
        <v>-</v>
      </c>
      <c r="M306" s="425"/>
      <c r="N306" s="425"/>
      <c r="O306" s="160" t="str">
        <f t="shared" si="43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44"/>
        <v>OK</v>
      </c>
      <c r="AI306" s="22">
        <f t="shared" si="45"/>
        <v>0</v>
      </c>
      <c r="AJ306" s="22">
        <f t="shared" si="46"/>
        <v>0</v>
      </c>
      <c r="AK306" s="22">
        <f t="shared" si="47"/>
        <v>0</v>
      </c>
      <c r="AL306" s="22">
        <f t="shared" si="48"/>
        <v>0</v>
      </c>
      <c r="AM306" s="22">
        <f t="shared" si="49"/>
        <v>0</v>
      </c>
      <c r="AN306" s="22">
        <f t="shared" si="50"/>
        <v>0</v>
      </c>
      <c r="AO306" s="418" t="b">
        <f t="shared" si="51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52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53"/>
        <v>0</v>
      </c>
      <c r="AW306" s="67">
        <f t="shared" si="54"/>
        <v>0</v>
      </c>
      <c r="AX306" s="397">
        <f t="shared" si="55"/>
        <v>0</v>
      </c>
      <c r="AY306" s="32"/>
      <c r="AZ306" s="32"/>
      <c r="BA306" s="423" t="str">
        <f t="shared" si="56"/>
        <v xml:space="preserve"> </v>
      </c>
    </row>
    <row r="307" spans="1:53" s="339" customFormat="1" ht="15" x14ac:dyDescent="0.2">
      <c r="A307" s="32"/>
      <c r="B307" s="32"/>
      <c r="C307" s="410">
        <f t="shared" si="57"/>
        <v>286</v>
      </c>
      <c r="D307" s="424"/>
      <c r="E307" s="424"/>
      <c r="F307" s="424"/>
      <c r="G307" s="410"/>
      <c r="H307" s="410"/>
      <c r="I307" s="413" t="str">
        <f t="shared" si="41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42"/>
        <v>-</v>
      </c>
      <c r="M307" s="425"/>
      <c r="N307" s="425"/>
      <c r="O307" s="160" t="str">
        <f t="shared" si="43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44"/>
        <v>OK</v>
      </c>
      <c r="AI307" s="22">
        <f t="shared" si="45"/>
        <v>0</v>
      </c>
      <c r="AJ307" s="22">
        <f t="shared" si="46"/>
        <v>0</v>
      </c>
      <c r="AK307" s="22">
        <f t="shared" si="47"/>
        <v>0</v>
      </c>
      <c r="AL307" s="22">
        <f t="shared" si="48"/>
        <v>0</v>
      </c>
      <c r="AM307" s="22">
        <f t="shared" si="49"/>
        <v>0</v>
      </c>
      <c r="AN307" s="22">
        <f t="shared" si="50"/>
        <v>0</v>
      </c>
      <c r="AO307" s="418" t="b">
        <f t="shared" si="51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52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53"/>
        <v>0</v>
      </c>
      <c r="AW307" s="67">
        <f t="shared" si="54"/>
        <v>0</v>
      </c>
      <c r="AX307" s="397">
        <f t="shared" si="55"/>
        <v>0</v>
      </c>
      <c r="AY307" s="32"/>
      <c r="AZ307" s="32"/>
      <c r="BA307" s="423" t="str">
        <f t="shared" si="56"/>
        <v xml:space="preserve"> </v>
      </c>
    </row>
    <row r="308" spans="1:53" s="339" customFormat="1" ht="15" x14ac:dyDescent="0.2">
      <c r="A308" s="32"/>
      <c r="B308" s="32"/>
      <c r="C308" s="410">
        <f t="shared" si="57"/>
        <v>287</v>
      </c>
      <c r="D308" s="424"/>
      <c r="E308" s="424"/>
      <c r="F308" s="424"/>
      <c r="G308" s="410"/>
      <c r="H308" s="410"/>
      <c r="I308" s="413" t="str">
        <f t="shared" si="41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42"/>
        <v>-</v>
      </c>
      <c r="M308" s="425"/>
      <c r="N308" s="425"/>
      <c r="O308" s="160" t="str">
        <f t="shared" si="43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44"/>
        <v>OK</v>
      </c>
      <c r="AI308" s="22">
        <f t="shared" si="45"/>
        <v>0</v>
      </c>
      <c r="AJ308" s="22">
        <f t="shared" si="46"/>
        <v>0</v>
      </c>
      <c r="AK308" s="22">
        <f t="shared" si="47"/>
        <v>0</v>
      </c>
      <c r="AL308" s="22">
        <f t="shared" si="48"/>
        <v>0</v>
      </c>
      <c r="AM308" s="22">
        <f t="shared" si="49"/>
        <v>0</v>
      </c>
      <c r="AN308" s="22">
        <f t="shared" si="50"/>
        <v>0</v>
      </c>
      <c r="AO308" s="418" t="b">
        <f t="shared" si="51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52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53"/>
        <v>0</v>
      </c>
      <c r="AW308" s="67">
        <f t="shared" si="54"/>
        <v>0</v>
      </c>
      <c r="AX308" s="397">
        <f t="shared" si="55"/>
        <v>0</v>
      </c>
      <c r="AY308" s="32"/>
      <c r="AZ308" s="32"/>
      <c r="BA308" s="423" t="str">
        <f t="shared" si="56"/>
        <v xml:space="preserve"> </v>
      </c>
    </row>
    <row r="309" spans="1:53" s="339" customFormat="1" ht="15" x14ac:dyDescent="0.2">
      <c r="A309" s="32"/>
      <c r="B309" s="32"/>
      <c r="C309" s="410">
        <f t="shared" si="57"/>
        <v>288</v>
      </c>
      <c r="D309" s="424"/>
      <c r="E309" s="424"/>
      <c r="F309" s="424"/>
      <c r="G309" s="410"/>
      <c r="H309" s="410"/>
      <c r="I309" s="413" t="str">
        <f t="shared" si="41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42"/>
        <v>-</v>
      </c>
      <c r="M309" s="425"/>
      <c r="N309" s="425"/>
      <c r="O309" s="160" t="str">
        <f t="shared" si="43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44"/>
        <v>OK</v>
      </c>
      <c r="AI309" s="22">
        <f t="shared" si="45"/>
        <v>0</v>
      </c>
      <c r="AJ309" s="22">
        <f t="shared" si="46"/>
        <v>0</v>
      </c>
      <c r="AK309" s="22">
        <f t="shared" si="47"/>
        <v>0</v>
      </c>
      <c r="AL309" s="22">
        <f t="shared" si="48"/>
        <v>0</v>
      </c>
      <c r="AM309" s="22">
        <f t="shared" si="49"/>
        <v>0</v>
      </c>
      <c r="AN309" s="22">
        <f t="shared" si="50"/>
        <v>0</v>
      </c>
      <c r="AO309" s="418" t="b">
        <f t="shared" si="51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52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53"/>
        <v>0</v>
      </c>
      <c r="AW309" s="67">
        <f t="shared" si="54"/>
        <v>0</v>
      </c>
      <c r="AX309" s="397">
        <f t="shared" si="55"/>
        <v>0</v>
      </c>
      <c r="AY309" s="32"/>
      <c r="AZ309" s="32"/>
      <c r="BA309" s="423" t="str">
        <f t="shared" si="56"/>
        <v xml:space="preserve"> </v>
      </c>
    </row>
    <row r="310" spans="1:53" s="339" customFormat="1" ht="15" x14ac:dyDescent="0.2">
      <c r="A310" s="32"/>
      <c r="B310" s="32"/>
      <c r="C310" s="410">
        <f t="shared" si="57"/>
        <v>289</v>
      </c>
      <c r="D310" s="424"/>
      <c r="E310" s="424"/>
      <c r="F310" s="424"/>
      <c r="G310" s="410"/>
      <c r="H310" s="410"/>
      <c r="I310" s="413" t="str">
        <f t="shared" si="41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42"/>
        <v>-</v>
      </c>
      <c r="M310" s="425"/>
      <c r="N310" s="425"/>
      <c r="O310" s="160" t="str">
        <f t="shared" si="43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44"/>
        <v>OK</v>
      </c>
      <c r="AI310" s="22">
        <f t="shared" si="45"/>
        <v>0</v>
      </c>
      <c r="AJ310" s="22">
        <f t="shared" si="46"/>
        <v>0</v>
      </c>
      <c r="AK310" s="22">
        <f t="shared" si="47"/>
        <v>0</v>
      </c>
      <c r="AL310" s="22">
        <f t="shared" si="48"/>
        <v>0</v>
      </c>
      <c r="AM310" s="22">
        <f t="shared" si="49"/>
        <v>0</v>
      </c>
      <c r="AN310" s="22">
        <f t="shared" si="50"/>
        <v>0</v>
      </c>
      <c r="AO310" s="418" t="b">
        <f t="shared" si="51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52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53"/>
        <v>0</v>
      </c>
      <c r="AW310" s="67">
        <f t="shared" si="54"/>
        <v>0</v>
      </c>
      <c r="AX310" s="397">
        <f t="shared" si="55"/>
        <v>0</v>
      </c>
      <c r="AY310" s="32"/>
      <c r="AZ310" s="32"/>
      <c r="BA310" s="423" t="str">
        <f t="shared" si="56"/>
        <v xml:space="preserve"> </v>
      </c>
    </row>
    <row r="311" spans="1:53" s="339" customFormat="1" ht="15" x14ac:dyDescent="0.2">
      <c r="A311" s="32"/>
      <c r="B311" s="32"/>
      <c r="C311" s="410">
        <f t="shared" si="57"/>
        <v>290</v>
      </c>
      <c r="D311" s="424"/>
      <c r="E311" s="424"/>
      <c r="F311" s="424"/>
      <c r="G311" s="410"/>
      <c r="H311" s="410"/>
      <c r="I311" s="413" t="str">
        <f t="shared" si="41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42"/>
        <v>-</v>
      </c>
      <c r="M311" s="425"/>
      <c r="N311" s="425"/>
      <c r="O311" s="160" t="str">
        <f t="shared" si="43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44"/>
        <v>OK</v>
      </c>
      <c r="AI311" s="22">
        <f t="shared" si="45"/>
        <v>0</v>
      </c>
      <c r="AJ311" s="22">
        <f t="shared" si="46"/>
        <v>0</v>
      </c>
      <c r="AK311" s="22">
        <f t="shared" si="47"/>
        <v>0</v>
      </c>
      <c r="AL311" s="22">
        <f t="shared" si="48"/>
        <v>0</v>
      </c>
      <c r="AM311" s="22">
        <f t="shared" si="49"/>
        <v>0</v>
      </c>
      <c r="AN311" s="22">
        <f t="shared" si="50"/>
        <v>0</v>
      </c>
      <c r="AO311" s="418" t="b">
        <f t="shared" si="51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52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53"/>
        <v>0</v>
      </c>
      <c r="AW311" s="67">
        <f t="shared" si="54"/>
        <v>0</v>
      </c>
      <c r="AX311" s="397">
        <f t="shared" si="55"/>
        <v>0</v>
      </c>
      <c r="AY311" s="32"/>
      <c r="AZ311" s="32"/>
      <c r="BA311" s="423" t="str">
        <f t="shared" si="56"/>
        <v xml:space="preserve"> </v>
      </c>
    </row>
    <row r="312" spans="1:53" s="339" customFormat="1" ht="15" x14ac:dyDescent="0.2">
      <c r="A312" s="32"/>
      <c r="B312" s="32"/>
      <c r="C312" s="410">
        <f t="shared" si="57"/>
        <v>291</v>
      </c>
      <c r="D312" s="424"/>
      <c r="E312" s="424"/>
      <c r="F312" s="424"/>
      <c r="G312" s="410"/>
      <c r="H312" s="410"/>
      <c r="I312" s="413" t="str">
        <f t="shared" si="41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42"/>
        <v>-</v>
      </c>
      <c r="M312" s="425"/>
      <c r="N312" s="425"/>
      <c r="O312" s="160" t="str">
        <f t="shared" si="43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44"/>
        <v>OK</v>
      </c>
      <c r="AI312" s="22">
        <f t="shared" si="45"/>
        <v>0</v>
      </c>
      <c r="AJ312" s="22">
        <f t="shared" si="46"/>
        <v>0</v>
      </c>
      <c r="AK312" s="22">
        <f t="shared" si="47"/>
        <v>0</v>
      </c>
      <c r="AL312" s="22">
        <f t="shared" si="48"/>
        <v>0</v>
      </c>
      <c r="AM312" s="22">
        <f t="shared" si="49"/>
        <v>0</v>
      </c>
      <c r="AN312" s="22">
        <f t="shared" si="50"/>
        <v>0</v>
      </c>
      <c r="AO312" s="418" t="b">
        <f t="shared" si="51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52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53"/>
        <v>0</v>
      </c>
      <c r="AW312" s="67">
        <f t="shared" si="54"/>
        <v>0</v>
      </c>
      <c r="AX312" s="397">
        <f t="shared" si="55"/>
        <v>0</v>
      </c>
      <c r="AY312" s="32"/>
      <c r="AZ312" s="32"/>
      <c r="BA312" s="423" t="str">
        <f t="shared" si="56"/>
        <v xml:space="preserve"> </v>
      </c>
    </row>
    <row r="313" spans="1:53" s="339" customFormat="1" ht="15" x14ac:dyDescent="0.2">
      <c r="A313" s="32"/>
      <c r="B313" s="32"/>
      <c r="C313" s="410">
        <f t="shared" si="57"/>
        <v>292</v>
      </c>
      <c r="D313" s="424"/>
      <c r="E313" s="424"/>
      <c r="F313" s="424"/>
      <c r="G313" s="410"/>
      <c r="H313" s="410"/>
      <c r="I313" s="413" t="str">
        <f t="shared" si="41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42"/>
        <v>-</v>
      </c>
      <c r="M313" s="425"/>
      <c r="N313" s="425"/>
      <c r="O313" s="160" t="str">
        <f t="shared" si="43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44"/>
        <v>OK</v>
      </c>
      <c r="AI313" s="22">
        <f t="shared" si="45"/>
        <v>0</v>
      </c>
      <c r="AJ313" s="22">
        <f t="shared" si="46"/>
        <v>0</v>
      </c>
      <c r="AK313" s="22">
        <f t="shared" si="47"/>
        <v>0</v>
      </c>
      <c r="AL313" s="22">
        <f t="shared" si="48"/>
        <v>0</v>
      </c>
      <c r="AM313" s="22">
        <f t="shared" si="49"/>
        <v>0</v>
      </c>
      <c r="AN313" s="22">
        <f t="shared" si="50"/>
        <v>0</v>
      </c>
      <c r="AO313" s="418" t="b">
        <f t="shared" si="51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52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53"/>
        <v>0</v>
      </c>
      <c r="AW313" s="67">
        <f t="shared" si="54"/>
        <v>0</v>
      </c>
      <c r="AX313" s="397">
        <f t="shared" si="55"/>
        <v>0</v>
      </c>
      <c r="AY313" s="32"/>
      <c r="AZ313" s="32"/>
      <c r="BA313" s="423" t="str">
        <f t="shared" si="56"/>
        <v xml:space="preserve"> </v>
      </c>
    </row>
    <row r="314" spans="1:53" s="339" customFormat="1" ht="15" x14ac:dyDescent="0.2">
      <c r="A314" s="32"/>
      <c r="B314" s="32"/>
      <c r="C314" s="410">
        <f t="shared" si="57"/>
        <v>293</v>
      </c>
      <c r="D314" s="424"/>
      <c r="E314" s="424"/>
      <c r="F314" s="424"/>
      <c r="G314" s="410"/>
      <c r="H314" s="410"/>
      <c r="I314" s="413" t="str">
        <f t="shared" si="41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42"/>
        <v>-</v>
      </c>
      <c r="M314" s="425"/>
      <c r="N314" s="425"/>
      <c r="O314" s="160" t="str">
        <f t="shared" si="43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44"/>
        <v>OK</v>
      </c>
      <c r="AI314" s="22">
        <f t="shared" si="45"/>
        <v>0</v>
      </c>
      <c r="AJ314" s="22">
        <f t="shared" si="46"/>
        <v>0</v>
      </c>
      <c r="AK314" s="22">
        <f t="shared" si="47"/>
        <v>0</v>
      </c>
      <c r="AL314" s="22">
        <f t="shared" si="48"/>
        <v>0</v>
      </c>
      <c r="AM314" s="22">
        <f t="shared" si="49"/>
        <v>0</v>
      </c>
      <c r="AN314" s="22">
        <f t="shared" si="50"/>
        <v>0</v>
      </c>
      <c r="AO314" s="418" t="b">
        <f t="shared" si="51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52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53"/>
        <v>0</v>
      </c>
      <c r="AW314" s="67">
        <f t="shared" si="54"/>
        <v>0</v>
      </c>
      <c r="AX314" s="397">
        <f t="shared" si="55"/>
        <v>0</v>
      </c>
      <c r="AY314" s="32"/>
      <c r="AZ314" s="32"/>
      <c r="BA314" s="423" t="str">
        <f t="shared" si="56"/>
        <v xml:space="preserve"> </v>
      </c>
    </row>
    <row r="315" spans="1:53" s="339" customFormat="1" ht="15" x14ac:dyDescent="0.2">
      <c r="A315" s="32"/>
      <c r="B315" s="32"/>
      <c r="C315" s="410">
        <f t="shared" si="57"/>
        <v>294</v>
      </c>
      <c r="D315" s="424"/>
      <c r="E315" s="424"/>
      <c r="F315" s="424"/>
      <c r="G315" s="410"/>
      <c r="H315" s="410"/>
      <c r="I315" s="413" t="str">
        <f t="shared" si="41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42"/>
        <v>-</v>
      </c>
      <c r="M315" s="425"/>
      <c r="N315" s="425"/>
      <c r="O315" s="160" t="str">
        <f t="shared" si="43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44"/>
        <v>OK</v>
      </c>
      <c r="AI315" s="22">
        <f t="shared" si="45"/>
        <v>0</v>
      </c>
      <c r="AJ315" s="22">
        <f t="shared" si="46"/>
        <v>0</v>
      </c>
      <c r="AK315" s="22">
        <f t="shared" si="47"/>
        <v>0</v>
      </c>
      <c r="AL315" s="22">
        <f t="shared" si="48"/>
        <v>0</v>
      </c>
      <c r="AM315" s="22">
        <f t="shared" si="49"/>
        <v>0</v>
      </c>
      <c r="AN315" s="22">
        <f t="shared" si="50"/>
        <v>0</v>
      </c>
      <c r="AO315" s="418" t="b">
        <f t="shared" si="51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52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53"/>
        <v>0</v>
      </c>
      <c r="AW315" s="67">
        <f t="shared" si="54"/>
        <v>0</v>
      </c>
      <c r="AX315" s="397">
        <f t="shared" si="55"/>
        <v>0</v>
      </c>
      <c r="AY315" s="32"/>
      <c r="AZ315" s="32"/>
      <c r="BA315" s="423" t="str">
        <f t="shared" si="56"/>
        <v xml:space="preserve"> </v>
      </c>
    </row>
    <row r="316" spans="1:53" s="339" customFormat="1" ht="15" x14ac:dyDescent="0.2">
      <c r="A316" s="32"/>
      <c r="B316" s="32"/>
      <c r="C316" s="410">
        <f t="shared" si="57"/>
        <v>295</v>
      </c>
      <c r="D316" s="424"/>
      <c r="E316" s="424"/>
      <c r="F316" s="424"/>
      <c r="G316" s="410"/>
      <c r="H316" s="410"/>
      <c r="I316" s="413" t="str">
        <f t="shared" si="41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42"/>
        <v>-</v>
      </c>
      <c r="M316" s="425"/>
      <c r="N316" s="425"/>
      <c r="O316" s="160" t="str">
        <f t="shared" si="43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44"/>
        <v>OK</v>
      </c>
      <c r="AI316" s="22">
        <f t="shared" si="45"/>
        <v>0</v>
      </c>
      <c r="AJ316" s="22">
        <f t="shared" si="46"/>
        <v>0</v>
      </c>
      <c r="AK316" s="22">
        <f t="shared" si="47"/>
        <v>0</v>
      </c>
      <c r="AL316" s="22">
        <f t="shared" si="48"/>
        <v>0</v>
      </c>
      <c r="AM316" s="22">
        <f t="shared" si="49"/>
        <v>0</v>
      </c>
      <c r="AN316" s="22">
        <f t="shared" si="50"/>
        <v>0</v>
      </c>
      <c r="AO316" s="418" t="b">
        <f t="shared" si="51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52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53"/>
        <v>0</v>
      </c>
      <c r="AW316" s="67">
        <f t="shared" si="54"/>
        <v>0</v>
      </c>
      <c r="AX316" s="397">
        <f t="shared" si="55"/>
        <v>0</v>
      </c>
      <c r="AY316" s="32"/>
      <c r="AZ316" s="32"/>
      <c r="BA316" s="423" t="str">
        <f t="shared" si="56"/>
        <v xml:space="preserve"> </v>
      </c>
    </row>
    <row r="317" spans="1:53" s="339" customFormat="1" ht="15" x14ac:dyDescent="0.2">
      <c r="A317" s="32"/>
      <c r="B317" s="32"/>
      <c r="C317" s="410">
        <f t="shared" si="57"/>
        <v>296</v>
      </c>
      <c r="D317" s="424"/>
      <c r="E317" s="424"/>
      <c r="F317" s="424"/>
      <c r="G317" s="410"/>
      <c r="H317" s="410"/>
      <c r="I317" s="413" t="str">
        <f t="shared" si="41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42"/>
        <v>-</v>
      </c>
      <c r="M317" s="425"/>
      <c r="N317" s="425"/>
      <c r="O317" s="160" t="str">
        <f t="shared" si="43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44"/>
        <v>OK</v>
      </c>
      <c r="AI317" s="22">
        <f t="shared" si="45"/>
        <v>0</v>
      </c>
      <c r="AJ317" s="22">
        <f t="shared" si="46"/>
        <v>0</v>
      </c>
      <c r="AK317" s="22">
        <f t="shared" si="47"/>
        <v>0</v>
      </c>
      <c r="AL317" s="22">
        <f t="shared" si="48"/>
        <v>0</v>
      </c>
      <c r="AM317" s="22">
        <f t="shared" si="49"/>
        <v>0</v>
      </c>
      <c r="AN317" s="22">
        <f t="shared" si="50"/>
        <v>0</v>
      </c>
      <c r="AO317" s="418" t="b">
        <f t="shared" si="51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52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53"/>
        <v>0</v>
      </c>
      <c r="AW317" s="67">
        <f t="shared" si="54"/>
        <v>0</v>
      </c>
      <c r="AX317" s="397">
        <f t="shared" si="55"/>
        <v>0</v>
      </c>
      <c r="AY317" s="32"/>
      <c r="AZ317" s="32"/>
      <c r="BA317" s="423" t="str">
        <f t="shared" si="56"/>
        <v xml:space="preserve"> </v>
      </c>
    </row>
    <row r="318" spans="1:53" s="339" customFormat="1" ht="15" x14ac:dyDescent="0.2">
      <c r="A318" s="32"/>
      <c r="B318" s="32"/>
      <c r="C318" s="410">
        <f t="shared" si="57"/>
        <v>297</v>
      </c>
      <c r="D318" s="424"/>
      <c r="E318" s="424"/>
      <c r="F318" s="424"/>
      <c r="G318" s="410"/>
      <c r="H318" s="410"/>
      <c r="I318" s="413" t="str">
        <f t="shared" si="41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42"/>
        <v>-</v>
      </c>
      <c r="M318" s="425"/>
      <c r="N318" s="425"/>
      <c r="O318" s="160" t="str">
        <f t="shared" si="43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44"/>
        <v>OK</v>
      </c>
      <c r="AI318" s="22">
        <f t="shared" si="45"/>
        <v>0</v>
      </c>
      <c r="AJ318" s="22">
        <f t="shared" si="46"/>
        <v>0</v>
      </c>
      <c r="AK318" s="22">
        <f t="shared" si="47"/>
        <v>0</v>
      </c>
      <c r="AL318" s="22">
        <f t="shared" si="48"/>
        <v>0</v>
      </c>
      <c r="AM318" s="22">
        <f t="shared" si="49"/>
        <v>0</v>
      </c>
      <c r="AN318" s="22">
        <f t="shared" si="50"/>
        <v>0</v>
      </c>
      <c r="AO318" s="418" t="b">
        <f t="shared" si="51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52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53"/>
        <v>0</v>
      </c>
      <c r="AW318" s="67">
        <f t="shared" si="54"/>
        <v>0</v>
      </c>
      <c r="AX318" s="397">
        <f t="shared" si="55"/>
        <v>0</v>
      </c>
      <c r="AY318" s="32"/>
      <c r="AZ318" s="32"/>
      <c r="BA318" s="423" t="str">
        <f t="shared" si="56"/>
        <v xml:space="preserve"> </v>
      </c>
    </row>
    <row r="319" spans="1:53" s="339" customFormat="1" ht="15" x14ac:dyDescent="0.2">
      <c r="A319" s="32"/>
      <c r="B319" s="32"/>
      <c r="C319" s="410">
        <f t="shared" si="57"/>
        <v>298</v>
      </c>
      <c r="D319" s="424"/>
      <c r="E319" s="424"/>
      <c r="F319" s="424"/>
      <c r="G319" s="410"/>
      <c r="H319" s="410"/>
      <c r="I319" s="413" t="str">
        <f t="shared" si="41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42"/>
        <v>-</v>
      </c>
      <c r="M319" s="425"/>
      <c r="N319" s="425"/>
      <c r="O319" s="160" t="str">
        <f t="shared" si="43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44"/>
        <v>OK</v>
      </c>
      <c r="AI319" s="22">
        <f t="shared" si="45"/>
        <v>0</v>
      </c>
      <c r="AJ319" s="22">
        <f t="shared" si="46"/>
        <v>0</v>
      </c>
      <c r="AK319" s="22">
        <f t="shared" si="47"/>
        <v>0</v>
      </c>
      <c r="AL319" s="22">
        <f t="shared" si="48"/>
        <v>0</v>
      </c>
      <c r="AM319" s="22">
        <f t="shared" si="49"/>
        <v>0</v>
      </c>
      <c r="AN319" s="22">
        <f t="shared" si="50"/>
        <v>0</v>
      </c>
      <c r="AO319" s="418" t="b">
        <f t="shared" si="51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52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53"/>
        <v>0</v>
      </c>
      <c r="AW319" s="67">
        <f t="shared" si="54"/>
        <v>0</v>
      </c>
      <c r="AX319" s="397">
        <f t="shared" si="55"/>
        <v>0</v>
      </c>
      <c r="AY319" s="32"/>
      <c r="AZ319" s="32"/>
      <c r="BA319" s="423" t="str">
        <f t="shared" si="56"/>
        <v xml:space="preserve"> </v>
      </c>
    </row>
    <row r="320" spans="1:53" s="339" customFormat="1" ht="15" x14ac:dyDescent="0.2">
      <c r="A320" s="32"/>
      <c r="B320" s="32"/>
      <c r="C320" s="410">
        <f t="shared" si="57"/>
        <v>299</v>
      </c>
      <c r="D320" s="424"/>
      <c r="E320" s="424"/>
      <c r="F320" s="424"/>
      <c r="G320" s="410"/>
      <c r="H320" s="410"/>
      <c r="I320" s="413" t="str">
        <f t="shared" si="41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42"/>
        <v>-</v>
      </c>
      <c r="M320" s="425"/>
      <c r="N320" s="425"/>
      <c r="O320" s="160" t="str">
        <f t="shared" si="43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44"/>
        <v>OK</v>
      </c>
      <c r="AI320" s="22">
        <f t="shared" si="45"/>
        <v>0</v>
      </c>
      <c r="AJ320" s="22">
        <f t="shared" si="46"/>
        <v>0</v>
      </c>
      <c r="AK320" s="22">
        <f t="shared" si="47"/>
        <v>0</v>
      </c>
      <c r="AL320" s="22">
        <f t="shared" si="48"/>
        <v>0</v>
      </c>
      <c r="AM320" s="22">
        <f t="shared" si="49"/>
        <v>0</v>
      </c>
      <c r="AN320" s="22">
        <f t="shared" si="50"/>
        <v>0</v>
      </c>
      <c r="AO320" s="418" t="b">
        <f t="shared" si="51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52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53"/>
        <v>0</v>
      </c>
      <c r="AW320" s="67">
        <f t="shared" si="54"/>
        <v>0</v>
      </c>
      <c r="AX320" s="397">
        <f t="shared" si="55"/>
        <v>0</v>
      </c>
      <c r="AY320" s="32"/>
      <c r="AZ320" s="32"/>
      <c r="BA320" s="423" t="str">
        <f t="shared" si="56"/>
        <v xml:space="preserve"> </v>
      </c>
    </row>
    <row r="321" spans="1:53" s="339" customFormat="1" ht="15" x14ac:dyDescent="0.2">
      <c r="A321" s="32"/>
      <c r="B321" s="32"/>
      <c r="C321" s="410">
        <f t="shared" si="57"/>
        <v>300</v>
      </c>
      <c r="D321" s="424"/>
      <c r="E321" s="424"/>
      <c r="F321" s="424"/>
      <c r="G321" s="410"/>
      <c r="H321" s="410"/>
      <c r="I321" s="413" t="str">
        <f t="shared" si="41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42"/>
        <v>-</v>
      </c>
      <c r="M321" s="425"/>
      <c r="N321" s="425"/>
      <c r="O321" s="160" t="str">
        <f t="shared" si="43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44"/>
        <v>OK</v>
      </c>
      <c r="AI321" s="22">
        <f t="shared" si="45"/>
        <v>0</v>
      </c>
      <c r="AJ321" s="22">
        <f t="shared" si="46"/>
        <v>0</v>
      </c>
      <c r="AK321" s="22">
        <f t="shared" si="47"/>
        <v>0</v>
      </c>
      <c r="AL321" s="22">
        <f t="shared" si="48"/>
        <v>0</v>
      </c>
      <c r="AM321" s="22">
        <f t="shared" si="49"/>
        <v>0</v>
      </c>
      <c r="AN321" s="22">
        <f t="shared" si="50"/>
        <v>0</v>
      </c>
      <c r="AO321" s="418" t="b">
        <f t="shared" si="51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52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53"/>
        <v>0</v>
      </c>
      <c r="AW321" s="67">
        <f t="shared" si="54"/>
        <v>0</v>
      </c>
      <c r="AX321" s="397">
        <f t="shared" si="55"/>
        <v>0</v>
      </c>
      <c r="AY321" s="32"/>
      <c r="AZ321" s="32"/>
      <c r="BA321" s="423" t="str">
        <f t="shared" si="56"/>
        <v xml:space="preserve"> </v>
      </c>
    </row>
    <row r="322" spans="1:53" s="339" customFormat="1" ht="15" x14ac:dyDescent="0.2">
      <c r="A322" s="32"/>
      <c r="B322" s="32"/>
      <c r="C322" s="410">
        <f t="shared" si="57"/>
        <v>301</v>
      </c>
      <c r="D322" s="424"/>
      <c r="E322" s="424"/>
      <c r="F322" s="424"/>
      <c r="G322" s="410"/>
      <c r="H322" s="410"/>
      <c r="I322" s="413" t="str">
        <f t="shared" si="41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42"/>
        <v>-</v>
      </c>
      <c r="M322" s="425"/>
      <c r="N322" s="425"/>
      <c r="O322" s="160" t="str">
        <f t="shared" si="43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44"/>
        <v>OK</v>
      </c>
      <c r="AI322" s="22">
        <f t="shared" si="45"/>
        <v>0</v>
      </c>
      <c r="AJ322" s="22">
        <f t="shared" si="46"/>
        <v>0</v>
      </c>
      <c r="AK322" s="22">
        <f t="shared" si="47"/>
        <v>0</v>
      </c>
      <c r="AL322" s="22">
        <f t="shared" si="48"/>
        <v>0</v>
      </c>
      <c r="AM322" s="22">
        <f t="shared" si="49"/>
        <v>0</v>
      </c>
      <c r="AN322" s="22">
        <f t="shared" si="50"/>
        <v>0</v>
      </c>
      <c r="AO322" s="418" t="b">
        <f t="shared" si="51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52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53"/>
        <v>0</v>
      </c>
      <c r="AW322" s="67">
        <f t="shared" si="54"/>
        <v>0</v>
      </c>
      <c r="AX322" s="397">
        <f t="shared" si="55"/>
        <v>0</v>
      </c>
      <c r="AY322" s="32"/>
      <c r="AZ322" s="32"/>
      <c r="BA322" s="423" t="str">
        <f t="shared" si="56"/>
        <v xml:space="preserve"> </v>
      </c>
    </row>
    <row r="323" spans="1:53" s="339" customFormat="1" ht="15" x14ac:dyDescent="0.2">
      <c r="A323" s="32"/>
      <c r="B323" s="32"/>
      <c r="C323" s="410">
        <f t="shared" si="57"/>
        <v>302</v>
      </c>
      <c r="D323" s="424"/>
      <c r="E323" s="424"/>
      <c r="F323" s="424"/>
      <c r="G323" s="410"/>
      <c r="H323" s="410"/>
      <c r="I323" s="413" t="str">
        <f t="shared" si="41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42"/>
        <v>-</v>
      </c>
      <c r="M323" s="425"/>
      <c r="N323" s="425"/>
      <c r="O323" s="160" t="str">
        <f t="shared" si="43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44"/>
        <v>OK</v>
      </c>
      <c r="AI323" s="22">
        <f t="shared" si="45"/>
        <v>0</v>
      </c>
      <c r="AJ323" s="22">
        <f t="shared" si="46"/>
        <v>0</v>
      </c>
      <c r="AK323" s="22">
        <f t="shared" si="47"/>
        <v>0</v>
      </c>
      <c r="AL323" s="22">
        <f t="shared" si="48"/>
        <v>0</v>
      </c>
      <c r="AM323" s="22">
        <f t="shared" si="49"/>
        <v>0</v>
      </c>
      <c r="AN323" s="22">
        <f t="shared" si="50"/>
        <v>0</v>
      </c>
      <c r="AO323" s="418" t="b">
        <f t="shared" si="51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52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53"/>
        <v>0</v>
      </c>
      <c r="AW323" s="67">
        <f t="shared" si="54"/>
        <v>0</v>
      </c>
      <c r="AX323" s="397">
        <f t="shared" si="55"/>
        <v>0</v>
      </c>
      <c r="AY323" s="32"/>
      <c r="AZ323" s="32"/>
      <c r="BA323" s="423" t="str">
        <f t="shared" si="56"/>
        <v xml:space="preserve"> </v>
      </c>
    </row>
    <row r="324" spans="1:53" s="339" customFormat="1" ht="15" x14ac:dyDescent="0.2">
      <c r="A324" s="32"/>
      <c r="B324" s="32"/>
      <c r="C324" s="410">
        <f t="shared" si="57"/>
        <v>303</v>
      </c>
      <c r="D324" s="424"/>
      <c r="E324" s="424"/>
      <c r="F324" s="424"/>
      <c r="G324" s="410"/>
      <c r="H324" s="410"/>
      <c r="I324" s="413" t="str">
        <f t="shared" si="41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42"/>
        <v>-</v>
      </c>
      <c r="M324" s="425"/>
      <c r="N324" s="425"/>
      <c r="O324" s="160" t="str">
        <f t="shared" si="43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44"/>
        <v>OK</v>
      </c>
      <c r="AI324" s="22">
        <f t="shared" si="45"/>
        <v>0</v>
      </c>
      <c r="AJ324" s="22">
        <f t="shared" si="46"/>
        <v>0</v>
      </c>
      <c r="AK324" s="22">
        <f t="shared" si="47"/>
        <v>0</v>
      </c>
      <c r="AL324" s="22">
        <f t="shared" si="48"/>
        <v>0</v>
      </c>
      <c r="AM324" s="22">
        <f t="shared" si="49"/>
        <v>0</v>
      </c>
      <c r="AN324" s="22">
        <f t="shared" si="50"/>
        <v>0</v>
      </c>
      <c r="AO324" s="418" t="b">
        <f t="shared" si="51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52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53"/>
        <v>0</v>
      </c>
      <c r="AW324" s="67">
        <f t="shared" si="54"/>
        <v>0</v>
      </c>
      <c r="AX324" s="397">
        <f t="shared" si="55"/>
        <v>0</v>
      </c>
      <c r="AY324" s="32"/>
      <c r="AZ324" s="32"/>
      <c r="BA324" s="423" t="str">
        <f t="shared" si="56"/>
        <v xml:space="preserve"> </v>
      </c>
    </row>
    <row r="325" spans="1:53" s="339" customFormat="1" ht="15" x14ac:dyDescent="0.2">
      <c r="A325" s="32"/>
      <c r="B325" s="32"/>
      <c r="C325" s="410">
        <f t="shared" si="57"/>
        <v>304</v>
      </c>
      <c r="D325" s="424"/>
      <c r="E325" s="424"/>
      <c r="F325" s="424"/>
      <c r="G325" s="410"/>
      <c r="H325" s="410"/>
      <c r="I325" s="413" t="str">
        <f t="shared" si="41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42"/>
        <v>-</v>
      </c>
      <c r="M325" s="425"/>
      <c r="N325" s="425"/>
      <c r="O325" s="160" t="str">
        <f t="shared" si="43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44"/>
        <v>OK</v>
      </c>
      <c r="AI325" s="22">
        <f t="shared" si="45"/>
        <v>0</v>
      </c>
      <c r="AJ325" s="22">
        <f t="shared" si="46"/>
        <v>0</v>
      </c>
      <c r="AK325" s="22">
        <f t="shared" si="47"/>
        <v>0</v>
      </c>
      <c r="AL325" s="22">
        <f t="shared" si="48"/>
        <v>0</v>
      </c>
      <c r="AM325" s="22">
        <f t="shared" si="49"/>
        <v>0</v>
      </c>
      <c r="AN325" s="22">
        <f t="shared" si="50"/>
        <v>0</v>
      </c>
      <c r="AO325" s="418" t="b">
        <f t="shared" si="51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52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53"/>
        <v>0</v>
      </c>
      <c r="AW325" s="67">
        <f t="shared" si="54"/>
        <v>0</v>
      </c>
      <c r="AX325" s="397">
        <f t="shared" si="55"/>
        <v>0</v>
      </c>
      <c r="AY325" s="32"/>
      <c r="AZ325" s="32"/>
      <c r="BA325" s="423" t="str">
        <f t="shared" si="56"/>
        <v xml:space="preserve"> </v>
      </c>
    </row>
    <row r="326" spans="1:53" s="339" customFormat="1" ht="15" x14ac:dyDescent="0.2">
      <c r="A326" s="32"/>
      <c r="B326" s="32"/>
      <c r="C326" s="410">
        <f t="shared" si="57"/>
        <v>305</v>
      </c>
      <c r="D326" s="424"/>
      <c r="E326" s="424"/>
      <c r="F326" s="424"/>
      <c r="G326" s="410"/>
      <c r="H326" s="410"/>
      <c r="I326" s="413" t="str">
        <f t="shared" si="41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42"/>
        <v>-</v>
      </c>
      <c r="M326" s="425"/>
      <c r="N326" s="425"/>
      <c r="O326" s="160" t="str">
        <f t="shared" si="43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44"/>
        <v>OK</v>
      </c>
      <c r="AI326" s="22">
        <f t="shared" si="45"/>
        <v>0</v>
      </c>
      <c r="AJ326" s="22">
        <f t="shared" si="46"/>
        <v>0</v>
      </c>
      <c r="AK326" s="22">
        <f t="shared" si="47"/>
        <v>0</v>
      </c>
      <c r="AL326" s="22">
        <f t="shared" si="48"/>
        <v>0</v>
      </c>
      <c r="AM326" s="22">
        <f t="shared" si="49"/>
        <v>0</v>
      </c>
      <c r="AN326" s="22">
        <f t="shared" si="50"/>
        <v>0</v>
      </c>
      <c r="AO326" s="418" t="b">
        <f t="shared" si="51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52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53"/>
        <v>0</v>
      </c>
      <c r="AW326" s="67">
        <f t="shared" si="54"/>
        <v>0</v>
      </c>
      <c r="AX326" s="397">
        <f t="shared" si="55"/>
        <v>0</v>
      </c>
      <c r="AY326" s="32"/>
      <c r="AZ326" s="32"/>
      <c r="BA326" s="423" t="str">
        <f t="shared" si="56"/>
        <v xml:space="preserve"> </v>
      </c>
    </row>
    <row r="327" spans="1:53" s="339" customFormat="1" ht="15" x14ac:dyDescent="0.2">
      <c r="A327" s="32"/>
      <c r="B327" s="32"/>
      <c r="C327" s="410">
        <f t="shared" si="57"/>
        <v>306</v>
      </c>
      <c r="D327" s="424"/>
      <c r="E327" s="424"/>
      <c r="F327" s="424"/>
      <c r="G327" s="410"/>
      <c r="H327" s="410"/>
      <c r="I327" s="413" t="str">
        <f t="shared" si="41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42"/>
        <v>-</v>
      </c>
      <c r="M327" s="425"/>
      <c r="N327" s="425"/>
      <c r="O327" s="160" t="str">
        <f t="shared" si="43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44"/>
        <v>OK</v>
      </c>
      <c r="AI327" s="22">
        <f t="shared" si="45"/>
        <v>0</v>
      </c>
      <c r="AJ327" s="22">
        <f t="shared" si="46"/>
        <v>0</v>
      </c>
      <c r="AK327" s="22">
        <f t="shared" si="47"/>
        <v>0</v>
      </c>
      <c r="AL327" s="22">
        <f t="shared" si="48"/>
        <v>0</v>
      </c>
      <c r="AM327" s="22">
        <f t="shared" si="49"/>
        <v>0</v>
      </c>
      <c r="AN327" s="22">
        <f t="shared" si="50"/>
        <v>0</v>
      </c>
      <c r="AO327" s="418" t="b">
        <f t="shared" si="51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52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53"/>
        <v>0</v>
      </c>
      <c r="AW327" s="67">
        <f t="shared" si="54"/>
        <v>0</v>
      </c>
      <c r="AX327" s="397">
        <f t="shared" si="55"/>
        <v>0</v>
      </c>
      <c r="AY327" s="32"/>
      <c r="AZ327" s="32"/>
      <c r="BA327" s="423" t="str">
        <f t="shared" si="56"/>
        <v xml:space="preserve"> </v>
      </c>
    </row>
    <row r="328" spans="1:53" s="339" customFormat="1" ht="15" x14ac:dyDescent="0.2">
      <c r="A328" s="32"/>
      <c r="B328" s="32"/>
      <c r="C328" s="410">
        <f t="shared" si="57"/>
        <v>307</v>
      </c>
      <c r="D328" s="424"/>
      <c r="E328" s="424"/>
      <c r="F328" s="424"/>
      <c r="G328" s="410"/>
      <c r="H328" s="410"/>
      <c r="I328" s="413" t="str">
        <f t="shared" si="41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42"/>
        <v>-</v>
      </c>
      <c r="M328" s="425"/>
      <c r="N328" s="425"/>
      <c r="O328" s="160" t="str">
        <f t="shared" si="43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44"/>
        <v>OK</v>
      </c>
      <c r="AI328" s="22">
        <f t="shared" si="45"/>
        <v>0</v>
      </c>
      <c r="AJ328" s="22">
        <f t="shared" si="46"/>
        <v>0</v>
      </c>
      <c r="AK328" s="22">
        <f t="shared" si="47"/>
        <v>0</v>
      </c>
      <c r="AL328" s="22">
        <f t="shared" si="48"/>
        <v>0</v>
      </c>
      <c r="AM328" s="22">
        <f t="shared" si="49"/>
        <v>0</v>
      </c>
      <c r="AN328" s="22">
        <f t="shared" si="50"/>
        <v>0</v>
      </c>
      <c r="AO328" s="418" t="b">
        <f t="shared" si="51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52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53"/>
        <v>0</v>
      </c>
      <c r="AW328" s="67">
        <f t="shared" si="54"/>
        <v>0</v>
      </c>
      <c r="AX328" s="397">
        <f t="shared" si="55"/>
        <v>0</v>
      </c>
      <c r="AY328" s="32"/>
      <c r="AZ328" s="32"/>
      <c r="BA328" s="423" t="str">
        <f t="shared" si="56"/>
        <v xml:space="preserve"> </v>
      </c>
    </row>
    <row r="329" spans="1:53" s="339" customFormat="1" ht="15" x14ac:dyDescent="0.2">
      <c r="A329" s="32"/>
      <c r="B329" s="32"/>
      <c r="C329" s="410">
        <f t="shared" si="57"/>
        <v>308</v>
      </c>
      <c r="D329" s="424"/>
      <c r="E329" s="424"/>
      <c r="F329" s="424"/>
      <c r="G329" s="410"/>
      <c r="H329" s="410"/>
      <c r="I329" s="413" t="str">
        <f t="shared" si="41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42"/>
        <v>-</v>
      </c>
      <c r="M329" s="425"/>
      <c r="N329" s="425"/>
      <c r="O329" s="160" t="str">
        <f t="shared" si="43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44"/>
        <v>OK</v>
      </c>
      <c r="AI329" s="22">
        <f t="shared" si="45"/>
        <v>0</v>
      </c>
      <c r="AJ329" s="22">
        <f t="shared" si="46"/>
        <v>0</v>
      </c>
      <c r="AK329" s="22">
        <f t="shared" si="47"/>
        <v>0</v>
      </c>
      <c r="AL329" s="22">
        <f t="shared" si="48"/>
        <v>0</v>
      </c>
      <c r="AM329" s="22">
        <f t="shared" si="49"/>
        <v>0</v>
      </c>
      <c r="AN329" s="22">
        <f t="shared" si="50"/>
        <v>0</v>
      </c>
      <c r="AO329" s="418" t="b">
        <f t="shared" si="51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52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53"/>
        <v>0</v>
      </c>
      <c r="AW329" s="67">
        <f t="shared" si="54"/>
        <v>0</v>
      </c>
      <c r="AX329" s="397">
        <f t="shared" si="55"/>
        <v>0</v>
      </c>
      <c r="AY329" s="32"/>
      <c r="AZ329" s="32"/>
      <c r="BA329" s="423" t="str">
        <f t="shared" si="56"/>
        <v xml:space="preserve"> </v>
      </c>
    </row>
    <row r="330" spans="1:53" s="339" customFormat="1" ht="15" x14ac:dyDescent="0.2">
      <c r="A330" s="32"/>
      <c r="B330" s="32"/>
      <c r="C330" s="410">
        <f t="shared" si="57"/>
        <v>309</v>
      </c>
      <c r="D330" s="424"/>
      <c r="E330" s="424"/>
      <c r="F330" s="424"/>
      <c r="G330" s="410"/>
      <c r="H330" s="410"/>
      <c r="I330" s="413" t="str">
        <f t="shared" si="41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42"/>
        <v>-</v>
      </c>
      <c r="M330" s="425"/>
      <c r="N330" s="425"/>
      <c r="O330" s="160" t="str">
        <f t="shared" si="43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44"/>
        <v>OK</v>
      </c>
      <c r="AI330" s="22">
        <f t="shared" si="45"/>
        <v>0</v>
      </c>
      <c r="AJ330" s="22">
        <f t="shared" si="46"/>
        <v>0</v>
      </c>
      <c r="AK330" s="22">
        <f t="shared" si="47"/>
        <v>0</v>
      </c>
      <c r="AL330" s="22">
        <f t="shared" si="48"/>
        <v>0</v>
      </c>
      <c r="AM330" s="22">
        <f t="shared" si="49"/>
        <v>0</v>
      </c>
      <c r="AN330" s="22">
        <f t="shared" si="50"/>
        <v>0</v>
      </c>
      <c r="AO330" s="418" t="b">
        <f t="shared" si="51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52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53"/>
        <v>0</v>
      </c>
      <c r="AW330" s="67">
        <f t="shared" si="54"/>
        <v>0</v>
      </c>
      <c r="AX330" s="397">
        <f t="shared" si="55"/>
        <v>0</v>
      </c>
      <c r="AY330" s="32"/>
      <c r="AZ330" s="32"/>
      <c r="BA330" s="423" t="str">
        <f t="shared" si="56"/>
        <v xml:space="preserve"> </v>
      </c>
    </row>
    <row r="331" spans="1:53" s="339" customFormat="1" ht="15" x14ac:dyDescent="0.2">
      <c r="A331" s="32"/>
      <c r="B331" s="32"/>
      <c r="C331" s="410">
        <f t="shared" si="57"/>
        <v>310</v>
      </c>
      <c r="D331" s="424"/>
      <c r="E331" s="424"/>
      <c r="F331" s="424"/>
      <c r="G331" s="410"/>
      <c r="H331" s="410"/>
      <c r="I331" s="413" t="str">
        <f t="shared" si="41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42"/>
        <v>-</v>
      </c>
      <c r="M331" s="425"/>
      <c r="N331" s="425"/>
      <c r="O331" s="160" t="str">
        <f t="shared" si="43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44"/>
        <v>OK</v>
      </c>
      <c r="AI331" s="22">
        <f t="shared" si="45"/>
        <v>0</v>
      </c>
      <c r="AJ331" s="22">
        <f t="shared" si="46"/>
        <v>0</v>
      </c>
      <c r="AK331" s="22">
        <f t="shared" si="47"/>
        <v>0</v>
      </c>
      <c r="AL331" s="22">
        <f t="shared" si="48"/>
        <v>0</v>
      </c>
      <c r="AM331" s="22">
        <f t="shared" si="49"/>
        <v>0</v>
      </c>
      <c r="AN331" s="22">
        <f t="shared" si="50"/>
        <v>0</v>
      </c>
      <c r="AO331" s="418" t="b">
        <f t="shared" si="51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52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53"/>
        <v>0</v>
      </c>
      <c r="AW331" s="67">
        <f t="shared" si="54"/>
        <v>0</v>
      </c>
      <c r="AX331" s="397">
        <f t="shared" si="55"/>
        <v>0</v>
      </c>
      <c r="AY331" s="32"/>
      <c r="AZ331" s="32"/>
      <c r="BA331" s="423" t="str">
        <f t="shared" si="56"/>
        <v xml:space="preserve"> </v>
      </c>
    </row>
    <row r="332" spans="1:53" s="339" customFormat="1" ht="15" x14ac:dyDescent="0.2">
      <c r="A332" s="32"/>
      <c r="B332" s="32"/>
      <c r="C332" s="410">
        <f t="shared" si="57"/>
        <v>311</v>
      </c>
      <c r="D332" s="424"/>
      <c r="E332" s="424"/>
      <c r="F332" s="424"/>
      <c r="G332" s="410"/>
      <c r="H332" s="410"/>
      <c r="I332" s="413" t="str">
        <f t="shared" si="41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42"/>
        <v>-</v>
      </c>
      <c r="M332" s="425"/>
      <c r="N332" s="425"/>
      <c r="O332" s="160" t="str">
        <f t="shared" si="43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44"/>
        <v>OK</v>
      </c>
      <c r="AI332" s="22">
        <f t="shared" si="45"/>
        <v>0</v>
      </c>
      <c r="AJ332" s="22">
        <f t="shared" si="46"/>
        <v>0</v>
      </c>
      <c r="AK332" s="22">
        <f t="shared" si="47"/>
        <v>0</v>
      </c>
      <c r="AL332" s="22">
        <f t="shared" si="48"/>
        <v>0</v>
      </c>
      <c r="AM332" s="22">
        <f t="shared" si="49"/>
        <v>0</v>
      </c>
      <c r="AN332" s="22">
        <f t="shared" si="50"/>
        <v>0</v>
      </c>
      <c r="AO332" s="418" t="b">
        <f t="shared" si="51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52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53"/>
        <v>0</v>
      </c>
      <c r="AW332" s="67">
        <f t="shared" si="54"/>
        <v>0</v>
      </c>
      <c r="AX332" s="397">
        <f t="shared" si="55"/>
        <v>0</v>
      </c>
      <c r="AY332" s="32"/>
      <c r="AZ332" s="32"/>
      <c r="BA332" s="423" t="str">
        <f t="shared" si="56"/>
        <v xml:space="preserve"> </v>
      </c>
    </row>
    <row r="333" spans="1:53" s="339" customFormat="1" ht="15" x14ac:dyDescent="0.2">
      <c r="A333" s="32"/>
      <c r="B333" s="32"/>
      <c r="C333" s="410">
        <f t="shared" si="57"/>
        <v>312</v>
      </c>
      <c r="D333" s="424"/>
      <c r="E333" s="424"/>
      <c r="F333" s="424"/>
      <c r="G333" s="410"/>
      <c r="H333" s="410"/>
      <c r="I333" s="413" t="str">
        <f t="shared" si="41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42"/>
        <v>-</v>
      </c>
      <c r="M333" s="425"/>
      <c r="N333" s="425"/>
      <c r="O333" s="160" t="str">
        <f t="shared" si="43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44"/>
        <v>OK</v>
      </c>
      <c r="AI333" s="22">
        <f t="shared" si="45"/>
        <v>0</v>
      </c>
      <c r="AJ333" s="22">
        <f t="shared" si="46"/>
        <v>0</v>
      </c>
      <c r="AK333" s="22">
        <f t="shared" si="47"/>
        <v>0</v>
      </c>
      <c r="AL333" s="22">
        <f t="shared" si="48"/>
        <v>0</v>
      </c>
      <c r="AM333" s="22">
        <f t="shared" si="49"/>
        <v>0</v>
      </c>
      <c r="AN333" s="22">
        <f t="shared" si="50"/>
        <v>0</v>
      </c>
      <c r="AO333" s="418" t="b">
        <f t="shared" si="51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52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53"/>
        <v>0</v>
      </c>
      <c r="AW333" s="67">
        <f t="shared" si="54"/>
        <v>0</v>
      </c>
      <c r="AX333" s="397">
        <f t="shared" si="55"/>
        <v>0</v>
      </c>
      <c r="AY333" s="32"/>
      <c r="AZ333" s="32"/>
      <c r="BA333" s="423" t="str">
        <f t="shared" si="56"/>
        <v xml:space="preserve"> </v>
      </c>
    </row>
    <row r="334" spans="1:53" s="339" customFormat="1" ht="15" x14ac:dyDescent="0.2">
      <c r="A334" s="32"/>
      <c r="B334" s="32"/>
      <c r="C334" s="410">
        <f t="shared" si="57"/>
        <v>313</v>
      </c>
      <c r="D334" s="424"/>
      <c r="E334" s="424"/>
      <c r="F334" s="424"/>
      <c r="G334" s="410"/>
      <c r="H334" s="410"/>
      <c r="I334" s="413" t="str">
        <f t="shared" si="41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42"/>
        <v>-</v>
      </c>
      <c r="M334" s="425"/>
      <c r="N334" s="425"/>
      <c r="O334" s="160" t="str">
        <f t="shared" si="43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44"/>
        <v>OK</v>
      </c>
      <c r="AI334" s="22">
        <f t="shared" si="45"/>
        <v>0</v>
      </c>
      <c r="AJ334" s="22">
        <f t="shared" si="46"/>
        <v>0</v>
      </c>
      <c r="AK334" s="22">
        <f t="shared" si="47"/>
        <v>0</v>
      </c>
      <c r="AL334" s="22">
        <f t="shared" si="48"/>
        <v>0</v>
      </c>
      <c r="AM334" s="22">
        <f t="shared" si="49"/>
        <v>0</v>
      </c>
      <c r="AN334" s="22">
        <f t="shared" si="50"/>
        <v>0</v>
      </c>
      <c r="AO334" s="418" t="b">
        <f t="shared" si="51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52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53"/>
        <v>0</v>
      </c>
      <c r="AW334" s="67">
        <f t="shared" si="54"/>
        <v>0</v>
      </c>
      <c r="AX334" s="397">
        <f t="shared" si="55"/>
        <v>0</v>
      </c>
      <c r="AY334" s="32"/>
      <c r="AZ334" s="32"/>
      <c r="BA334" s="423" t="str">
        <f t="shared" si="56"/>
        <v xml:space="preserve"> </v>
      </c>
    </row>
    <row r="335" spans="1:53" s="339" customFormat="1" ht="15" x14ac:dyDescent="0.2">
      <c r="A335" s="32"/>
      <c r="B335" s="32"/>
      <c r="C335" s="410">
        <f t="shared" si="57"/>
        <v>314</v>
      </c>
      <c r="D335" s="424"/>
      <c r="E335" s="424"/>
      <c r="F335" s="424"/>
      <c r="G335" s="410"/>
      <c r="H335" s="410"/>
      <c r="I335" s="413" t="str">
        <f t="shared" si="41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42"/>
        <v>-</v>
      </c>
      <c r="M335" s="425"/>
      <c r="N335" s="425"/>
      <c r="O335" s="160" t="str">
        <f t="shared" si="43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44"/>
        <v>OK</v>
      </c>
      <c r="AI335" s="22">
        <f t="shared" si="45"/>
        <v>0</v>
      </c>
      <c r="AJ335" s="22">
        <f t="shared" si="46"/>
        <v>0</v>
      </c>
      <c r="AK335" s="22">
        <f t="shared" si="47"/>
        <v>0</v>
      </c>
      <c r="AL335" s="22">
        <f t="shared" si="48"/>
        <v>0</v>
      </c>
      <c r="AM335" s="22">
        <f t="shared" si="49"/>
        <v>0</v>
      </c>
      <c r="AN335" s="22">
        <f t="shared" si="50"/>
        <v>0</v>
      </c>
      <c r="AO335" s="418" t="b">
        <f t="shared" si="51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52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53"/>
        <v>0</v>
      </c>
      <c r="AW335" s="67">
        <f t="shared" si="54"/>
        <v>0</v>
      </c>
      <c r="AX335" s="397">
        <f t="shared" si="55"/>
        <v>0</v>
      </c>
      <c r="AY335" s="32"/>
      <c r="AZ335" s="32"/>
      <c r="BA335" s="423" t="str">
        <f t="shared" si="56"/>
        <v xml:space="preserve"> </v>
      </c>
    </row>
    <row r="336" spans="1:53" s="339" customFormat="1" ht="15" x14ac:dyDescent="0.2">
      <c r="A336" s="32"/>
      <c r="B336" s="32"/>
      <c r="C336" s="410">
        <f t="shared" si="57"/>
        <v>315</v>
      </c>
      <c r="D336" s="424"/>
      <c r="E336" s="424"/>
      <c r="F336" s="424"/>
      <c r="G336" s="410"/>
      <c r="H336" s="410"/>
      <c r="I336" s="413" t="str">
        <f t="shared" si="41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42"/>
        <v>-</v>
      </c>
      <c r="M336" s="425"/>
      <c r="N336" s="425"/>
      <c r="O336" s="160" t="str">
        <f t="shared" si="43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44"/>
        <v>OK</v>
      </c>
      <c r="AI336" s="22">
        <f t="shared" si="45"/>
        <v>0</v>
      </c>
      <c r="AJ336" s="22">
        <f t="shared" si="46"/>
        <v>0</v>
      </c>
      <c r="AK336" s="22">
        <f t="shared" si="47"/>
        <v>0</v>
      </c>
      <c r="AL336" s="22">
        <f t="shared" si="48"/>
        <v>0</v>
      </c>
      <c r="AM336" s="22">
        <f t="shared" si="49"/>
        <v>0</v>
      </c>
      <c r="AN336" s="22">
        <f t="shared" si="50"/>
        <v>0</v>
      </c>
      <c r="AO336" s="418" t="b">
        <f t="shared" si="51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52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53"/>
        <v>0</v>
      </c>
      <c r="AW336" s="67">
        <f t="shared" si="54"/>
        <v>0</v>
      </c>
      <c r="AX336" s="397">
        <f t="shared" si="55"/>
        <v>0</v>
      </c>
      <c r="AY336" s="32"/>
      <c r="AZ336" s="32"/>
      <c r="BA336" s="423" t="str">
        <f t="shared" si="56"/>
        <v xml:space="preserve"> </v>
      </c>
    </row>
    <row r="337" spans="1:53" s="339" customFormat="1" ht="15" x14ac:dyDescent="0.2">
      <c r="A337" s="32"/>
      <c r="B337" s="32"/>
      <c r="C337" s="410">
        <f t="shared" si="57"/>
        <v>316</v>
      </c>
      <c r="D337" s="424"/>
      <c r="E337" s="424"/>
      <c r="F337" s="424"/>
      <c r="G337" s="410"/>
      <c r="H337" s="410"/>
      <c r="I337" s="413" t="str">
        <f t="shared" ref="I337:I351" si="58">IF(K337="s",A337*B337,"-")</f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ref="L337:L351" si="59">IF(K337="s",AT337,AP337)</f>
        <v>-</v>
      </c>
      <c r="M337" s="425"/>
      <c r="N337" s="425"/>
      <c r="O337" s="160" t="str">
        <f t="shared" ref="O337:O351" si="60">IF(K337="S",IF(D337&lt;E337,E337,D337),"-")</f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ref="AH337:AH351" si="61">IF(F337&gt;(A337*12),"error","OK")</f>
        <v>OK</v>
      </c>
      <c r="AI337" s="22">
        <f t="shared" ref="AI337:AI351" si="62">IF(O337="-",0,IF(O337&gt;7.999,1,0))</f>
        <v>0</v>
      </c>
      <c r="AJ337" s="22">
        <f t="shared" ref="AJ337:AJ351" si="63">IF(O337&lt;8,IF(O337&gt;3.999,1,0),0)</f>
        <v>0</v>
      </c>
      <c r="AK337" s="22">
        <f t="shared" ref="AK337:AK351" si="64">IF(O337&lt;4,IF(O337&gt;0,1,0),0)</f>
        <v>0</v>
      </c>
      <c r="AL337" s="22">
        <f t="shared" ref="AL337:AL351" si="65">IF(K337="S",1,0)</f>
        <v>0</v>
      </c>
      <c r="AM337" s="22">
        <f t="shared" ref="AM337:AM351" si="66">IF(K337="C",1,0)</f>
        <v>0</v>
      </c>
      <c r="AN337" s="22">
        <f t="shared" ref="AN337:AN351" si="67">IF(K337="c",F337/12,0)</f>
        <v>0</v>
      </c>
      <c r="AO337" s="418" t="b">
        <f t="shared" ref="AO337:AO351" si="68">IF(K337="s",IF(A337&gt;B337,A337,B337))</f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ref="AR337:AR351" si="69">IF(K337="s",J337,"-")</f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53"/>
        <v>0</v>
      </c>
      <c r="AW337" s="67">
        <f t="shared" si="54"/>
        <v>0</v>
      </c>
      <c r="AX337" s="397">
        <f t="shared" si="55"/>
        <v>0</v>
      </c>
      <c r="AY337" s="32"/>
      <c r="AZ337" s="32"/>
      <c r="BA337" s="423" t="str">
        <f t="shared" si="56"/>
        <v xml:space="preserve"> </v>
      </c>
    </row>
    <row r="338" spans="1:53" s="339" customFormat="1" ht="15" x14ac:dyDescent="0.2">
      <c r="A338" s="32"/>
      <c r="B338" s="32"/>
      <c r="C338" s="410">
        <f t="shared" si="57"/>
        <v>317</v>
      </c>
      <c r="D338" s="424"/>
      <c r="E338" s="424"/>
      <c r="F338" s="424"/>
      <c r="G338" s="410"/>
      <c r="H338" s="410"/>
      <c r="I338" s="413" t="str">
        <f t="shared" si="58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59"/>
        <v>-</v>
      </c>
      <c r="M338" s="425"/>
      <c r="N338" s="425"/>
      <c r="O338" s="160" t="str">
        <f t="shared" si="60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61"/>
        <v>OK</v>
      </c>
      <c r="AI338" s="22">
        <f t="shared" si="62"/>
        <v>0</v>
      </c>
      <c r="AJ338" s="22">
        <f t="shared" si="63"/>
        <v>0</v>
      </c>
      <c r="AK338" s="22">
        <f t="shared" si="64"/>
        <v>0</v>
      </c>
      <c r="AL338" s="22">
        <f t="shared" si="65"/>
        <v>0</v>
      </c>
      <c r="AM338" s="22">
        <f t="shared" si="66"/>
        <v>0</v>
      </c>
      <c r="AN338" s="22">
        <f t="shared" si="67"/>
        <v>0</v>
      </c>
      <c r="AO338" s="418" t="b">
        <f t="shared" si="68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69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ref="AV338:AV351" si="70">IF(AI338=1,AT338,0)</f>
        <v>0</v>
      </c>
      <c r="AW338" s="67">
        <f t="shared" ref="AW338:AW351" si="71">IF(AJ338=1,AT338,0)</f>
        <v>0</v>
      </c>
      <c r="AX338" s="397">
        <f t="shared" ref="AX338:AX351" si="72">IF(AK338=1,AT338,0)</f>
        <v>0</v>
      </c>
      <c r="AY338" s="32"/>
      <c r="AZ338" s="32"/>
      <c r="BA338" s="423" t="str">
        <f t="shared" ref="BA338:BA351" si="73">IF(BB338="s",(AV338+AW338)/16*AX338/12," ")</f>
        <v xml:space="preserve"> </v>
      </c>
    </row>
    <row r="339" spans="1:53" s="339" customFormat="1" ht="15" x14ac:dyDescent="0.2">
      <c r="A339" s="32"/>
      <c r="B339" s="32"/>
      <c r="C339" s="410">
        <f t="shared" si="57"/>
        <v>318</v>
      </c>
      <c r="D339" s="424"/>
      <c r="E339" s="424"/>
      <c r="F339" s="424"/>
      <c r="G339" s="410"/>
      <c r="H339" s="410"/>
      <c r="I339" s="413" t="str">
        <f t="shared" si="58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59"/>
        <v>-</v>
      </c>
      <c r="M339" s="425"/>
      <c r="N339" s="425"/>
      <c r="O339" s="160" t="str">
        <f t="shared" si="60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61"/>
        <v>OK</v>
      </c>
      <c r="AI339" s="22">
        <f t="shared" si="62"/>
        <v>0</v>
      </c>
      <c r="AJ339" s="22">
        <f t="shared" si="63"/>
        <v>0</v>
      </c>
      <c r="AK339" s="22">
        <f t="shared" si="64"/>
        <v>0</v>
      </c>
      <c r="AL339" s="22">
        <f t="shared" si="65"/>
        <v>0</v>
      </c>
      <c r="AM339" s="22">
        <f t="shared" si="66"/>
        <v>0</v>
      </c>
      <c r="AN339" s="22">
        <f t="shared" si="67"/>
        <v>0</v>
      </c>
      <c r="AO339" s="418" t="b">
        <f t="shared" si="68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69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70"/>
        <v>0</v>
      </c>
      <c r="AW339" s="67">
        <f t="shared" si="71"/>
        <v>0</v>
      </c>
      <c r="AX339" s="397">
        <f t="shared" si="72"/>
        <v>0</v>
      </c>
      <c r="AY339" s="32"/>
      <c r="AZ339" s="32"/>
      <c r="BA339" s="423" t="str">
        <f t="shared" si="73"/>
        <v xml:space="preserve"> </v>
      </c>
    </row>
    <row r="340" spans="1:53" s="339" customFormat="1" ht="15" x14ac:dyDescent="0.2">
      <c r="A340" s="32"/>
      <c r="B340" s="32"/>
      <c r="C340" s="410">
        <f t="shared" si="57"/>
        <v>319</v>
      </c>
      <c r="D340" s="424"/>
      <c r="E340" s="424"/>
      <c r="F340" s="424"/>
      <c r="G340" s="410"/>
      <c r="H340" s="410"/>
      <c r="I340" s="413" t="str">
        <f t="shared" si="58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59"/>
        <v>-</v>
      </c>
      <c r="M340" s="425"/>
      <c r="N340" s="425"/>
      <c r="O340" s="160" t="str">
        <f t="shared" si="60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61"/>
        <v>OK</v>
      </c>
      <c r="AI340" s="22">
        <f t="shared" si="62"/>
        <v>0</v>
      </c>
      <c r="AJ340" s="22">
        <f t="shared" si="63"/>
        <v>0</v>
      </c>
      <c r="AK340" s="22">
        <f t="shared" si="64"/>
        <v>0</v>
      </c>
      <c r="AL340" s="22">
        <f t="shared" si="65"/>
        <v>0</v>
      </c>
      <c r="AM340" s="22">
        <f t="shared" si="66"/>
        <v>0</v>
      </c>
      <c r="AN340" s="22">
        <f t="shared" si="67"/>
        <v>0</v>
      </c>
      <c r="AO340" s="418" t="b">
        <f t="shared" si="68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69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70"/>
        <v>0</v>
      </c>
      <c r="AW340" s="67">
        <f t="shared" si="71"/>
        <v>0</v>
      </c>
      <c r="AX340" s="397">
        <f t="shared" si="72"/>
        <v>0</v>
      </c>
      <c r="AY340" s="32"/>
      <c r="AZ340" s="32"/>
      <c r="BA340" s="423" t="str">
        <f t="shared" si="73"/>
        <v xml:space="preserve"> </v>
      </c>
    </row>
    <row r="341" spans="1:53" s="339" customFormat="1" ht="15" x14ac:dyDescent="0.2">
      <c r="A341" s="32"/>
      <c r="B341" s="32"/>
      <c r="C341" s="410">
        <f t="shared" si="57"/>
        <v>320</v>
      </c>
      <c r="D341" s="424"/>
      <c r="E341" s="424"/>
      <c r="F341" s="424"/>
      <c r="G341" s="410"/>
      <c r="H341" s="410"/>
      <c r="I341" s="413" t="str">
        <f t="shared" si="58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59"/>
        <v>-</v>
      </c>
      <c r="M341" s="425"/>
      <c r="N341" s="425"/>
      <c r="O341" s="160" t="str">
        <f t="shared" si="60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61"/>
        <v>OK</v>
      </c>
      <c r="AI341" s="22">
        <f t="shared" si="62"/>
        <v>0</v>
      </c>
      <c r="AJ341" s="22">
        <f t="shared" si="63"/>
        <v>0</v>
      </c>
      <c r="AK341" s="22">
        <f t="shared" si="64"/>
        <v>0</v>
      </c>
      <c r="AL341" s="22">
        <f t="shared" si="65"/>
        <v>0</v>
      </c>
      <c r="AM341" s="22">
        <f t="shared" si="66"/>
        <v>0</v>
      </c>
      <c r="AN341" s="22">
        <f t="shared" si="67"/>
        <v>0</v>
      </c>
      <c r="AO341" s="418" t="b">
        <f t="shared" si="68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69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70"/>
        <v>0</v>
      </c>
      <c r="AW341" s="67">
        <f t="shared" si="71"/>
        <v>0</v>
      </c>
      <c r="AX341" s="397">
        <f t="shared" si="72"/>
        <v>0</v>
      </c>
      <c r="AY341" s="32"/>
      <c r="AZ341" s="32"/>
      <c r="BA341" s="423" t="str">
        <f t="shared" si="73"/>
        <v xml:space="preserve"> </v>
      </c>
    </row>
    <row r="342" spans="1:53" s="339" customFormat="1" ht="15" x14ac:dyDescent="0.2">
      <c r="A342" s="32"/>
      <c r="B342" s="32"/>
      <c r="C342" s="410">
        <f t="shared" si="57"/>
        <v>321</v>
      </c>
      <c r="D342" s="424"/>
      <c r="E342" s="424"/>
      <c r="F342" s="424"/>
      <c r="G342" s="410"/>
      <c r="H342" s="410"/>
      <c r="I342" s="413" t="str">
        <f t="shared" si="58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59"/>
        <v>-</v>
      </c>
      <c r="M342" s="425"/>
      <c r="N342" s="425"/>
      <c r="O342" s="160" t="str">
        <f t="shared" si="60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61"/>
        <v>OK</v>
      </c>
      <c r="AI342" s="22">
        <f t="shared" si="62"/>
        <v>0</v>
      </c>
      <c r="AJ342" s="22">
        <f t="shared" si="63"/>
        <v>0</v>
      </c>
      <c r="AK342" s="22">
        <f t="shared" si="64"/>
        <v>0</v>
      </c>
      <c r="AL342" s="22">
        <f t="shared" si="65"/>
        <v>0</v>
      </c>
      <c r="AM342" s="22">
        <f t="shared" si="66"/>
        <v>0</v>
      </c>
      <c r="AN342" s="22">
        <f t="shared" si="67"/>
        <v>0</v>
      </c>
      <c r="AO342" s="418" t="b">
        <f t="shared" si="68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69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70"/>
        <v>0</v>
      </c>
      <c r="AW342" s="67">
        <f t="shared" si="71"/>
        <v>0</v>
      </c>
      <c r="AX342" s="397">
        <f t="shared" si="72"/>
        <v>0</v>
      </c>
      <c r="AY342" s="32"/>
      <c r="AZ342" s="32"/>
      <c r="BA342" s="423" t="str">
        <f t="shared" si="73"/>
        <v xml:space="preserve"> </v>
      </c>
    </row>
    <row r="343" spans="1:53" s="339" customFormat="1" ht="15" x14ac:dyDescent="0.2">
      <c r="A343" s="32"/>
      <c r="B343" s="32"/>
      <c r="C343" s="410">
        <f t="shared" si="57"/>
        <v>322</v>
      </c>
      <c r="D343" s="424"/>
      <c r="E343" s="424"/>
      <c r="F343" s="424"/>
      <c r="G343" s="410"/>
      <c r="H343" s="410"/>
      <c r="I343" s="413" t="str">
        <f t="shared" si="58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59"/>
        <v>-</v>
      </c>
      <c r="M343" s="425"/>
      <c r="N343" s="425"/>
      <c r="O343" s="160" t="str">
        <f t="shared" si="60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61"/>
        <v>OK</v>
      </c>
      <c r="AI343" s="22">
        <f t="shared" si="62"/>
        <v>0</v>
      </c>
      <c r="AJ343" s="22">
        <f t="shared" si="63"/>
        <v>0</v>
      </c>
      <c r="AK343" s="22">
        <f t="shared" si="64"/>
        <v>0</v>
      </c>
      <c r="AL343" s="22">
        <f t="shared" si="65"/>
        <v>0</v>
      </c>
      <c r="AM343" s="22">
        <f t="shared" si="66"/>
        <v>0</v>
      </c>
      <c r="AN343" s="22">
        <f t="shared" si="67"/>
        <v>0</v>
      </c>
      <c r="AO343" s="418" t="b">
        <f t="shared" si="68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69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70"/>
        <v>0</v>
      </c>
      <c r="AW343" s="67">
        <f t="shared" si="71"/>
        <v>0</v>
      </c>
      <c r="AX343" s="397">
        <f t="shared" si="72"/>
        <v>0</v>
      </c>
      <c r="AY343" s="32"/>
      <c r="AZ343" s="32"/>
      <c r="BA343" s="423" t="str">
        <f t="shared" si="73"/>
        <v xml:space="preserve"> </v>
      </c>
    </row>
    <row r="344" spans="1:53" s="339" customFormat="1" ht="15" x14ac:dyDescent="0.2">
      <c r="A344" s="32"/>
      <c r="B344" s="32"/>
      <c r="C344" s="410">
        <f t="shared" ref="C344:C351" si="74">C343+1</f>
        <v>323</v>
      </c>
      <c r="D344" s="424"/>
      <c r="E344" s="424"/>
      <c r="F344" s="424"/>
      <c r="G344" s="410"/>
      <c r="H344" s="410"/>
      <c r="I344" s="413" t="str">
        <f t="shared" si="58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59"/>
        <v>-</v>
      </c>
      <c r="M344" s="425"/>
      <c r="N344" s="425"/>
      <c r="O344" s="160" t="str">
        <f t="shared" si="60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61"/>
        <v>OK</v>
      </c>
      <c r="AI344" s="22">
        <f t="shared" si="62"/>
        <v>0</v>
      </c>
      <c r="AJ344" s="22">
        <f t="shared" si="63"/>
        <v>0</v>
      </c>
      <c r="AK344" s="22">
        <f t="shared" si="64"/>
        <v>0</v>
      </c>
      <c r="AL344" s="22">
        <f t="shared" si="65"/>
        <v>0</v>
      </c>
      <c r="AM344" s="22">
        <f t="shared" si="66"/>
        <v>0</v>
      </c>
      <c r="AN344" s="22">
        <f t="shared" si="67"/>
        <v>0</v>
      </c>
      <c r="AO344" s="418" t="b">
        <f t="shared" si="68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69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70"/>
        <v>0</v>
      </c>
      <c r="AW344" s="67">
        <f t="shared" si="71"/>
        <v>0</v>
      </c>
      <c r="AX344" s="397">
        <f t="shared" si="72"/>
        <v>0</v>
      </c>
      <c r="AY344" s="32"/>
      <c r="AZ344" s="32"/>
      <c r="BA344" s="423" t="str">
        <f t="shared" si="73"/>
        <v xml:space="preserve"> </v>
      </c>
    </row>
    <row r="345" spans="1:53" s="339" customFormat="1" ht="15" x14ac:dyDescent="0.2">
      <c r="A345" s="32"/>
      <c r="B345" s="32"/>
      <c r="C345" s="410">
        <f t="shared" si="74"/>
        <v>324</v>
      </c>
      <c r="D345" s="424"/>
      <c r="E345" s="424"/>
      <c r="F345" s="424"/>
      <c r="G345" s="410"/>
      <c r="H345" s="410"/>
      <c r="I345" s="413" t="str">
        <f t="shared" si="58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59"/>
        <v>-</v>
      </c>
      <c r="M345" s="425"/>
      <c r="N345" s="425"/>
      <c r="O345" s="160" t="str">
        <f t="shared" si="60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61"/>
        <v>OK</v>
      </c>
      <c r="AI345" s="22">
        <f t="shared" si="62"/>
        <v>0</v>
      </c>
      <c r="AJ345" s="22">
        <f t="shared" si="63"/>
        <v>0</v>
      </c>
      <c r="AK345" s="22">
        <f t="shared" si="64"/>
        <v>0</v>
      </c>
      <c r="AL345" s="22">
        <f t="shared" si="65"/>
        <v>0</v>
      </c>
      <c r="AM345" s="22">
        <f t="shared" si="66"/>
        <v>0</v>
      </c>
      <c r="AN345" s="22">
        <f t="shared" si="67"/>
        <v>0</v>
      </c>
      <c r="AO345" s="418" t="b">
        <f t="shared" si="68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69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70"/>
        <v>0</v>
      </c>
      <c r="AW345" s="67">
        <f t="shared" si="71"/>
        <v>0</v>
      </c>
      <c r="AX345" s="397">
        <f t="shared" si="72"/>
        <v>0</v>
      </c>
      <c r="AY345" s="32"/>
      <c r="AZ345" s="32"/>
      <c r="BA345" s="423" t="str">
        <f t="shared" si="73"/>
        <v xml:space="preserve"> </v>
      </c>
    </row>
    <row r="346" spans="1:53" s="339" customFormat="1" ht="15" x14ac:dyDescent="0.2">
      <c r="A346" s="32"/>
      <c r="B346" s="32"/>
      <c r="C346" s="410">
        <f t="shared" si="74"/>
        <v>325</v>
      </c>
      <c r="D346" s="424"/>
      <c r="E346" s="424"/>
      <c r="F346" s="424"/>
      <c r="G346" s="410"/>
      <c r="H346" s="410"/>
      <c r="I346" s="413" t="str">
        <f t="shared" si="58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59"/>
        <v>-</v>
      </c>
      <c r="M346" s="425"/>
      <c r="N346" s="425"/>
      <c r="O346" s="160" t="str">
        <f t="shared" si="60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61"/>
        <v>OK</v>
      </c>
      <c r="AI346" s="22">
        <f t="shared" si="62"/>
        <v>0</v>
      </c>
      <c r="AJ346" s="22">
        <f t="shared" si="63"/>
        <v>0</v>
      </c>
      <c r="AK346" s="22">
        <f t="shared" si="64"/>
        <v>0</v>
      </c>
      <c r="AL346" s="22">
        <f t="shared" si="65"/>
        <v>0</v>
      </c>
      <c r="AM346" s="22">
        <f t="shared" si="66"/>
        <v>0</v>
      </c>
      <c r="AN346" s="22">
        <f t="shared" si="67"/>
        <v>0</v>
      </c>
      <c r="AO346" s="418" t="b">
        <f t="shared" si="68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69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70"/>
        <v>0</v>
      </c>
      <c r="AW346" s="67">
        <f t="shared" si="71"/>
        <v>0</v>
      </c>
      <c r="AX346" s="397">
        <f t="shared" si="72"/>
        <v>0</v>
      </c>
      <c r="AY346" s="32"/>
      <c r="AZ346" s="32"/>
      <c r="BA346" s="423" t="str">
        <f t="shared" si="73"/>
        <v xml:space="preserve"> </v>
      </c>
    </row>
    <row r="347" spans="1:53" s="339" customFormat="1" ht="15" x14ac:dyDescent="0.2">
      <c r="A347" s="32"/>
      <c r="B347" s="32"/>
      <c r="C347" s="410">
        <f t="shared" si="74"/>
        <v>326</v>
      </c>
      <c r="D347" s="424"/>
      <c r="E347" s="424"/>
      <c r="F347" s="424"/>
      <c r="G347" s="410"/>
      <c r="H347" s="410"/>
      <c r="I347" s="413" t="str">
        <f t="shared" si="58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59"/>
        <v>-</v>
      </c>
      <c r="M347" s="425"/>
      <c r="N347" s="425"/>
      <c r="O347" s="160" t="str">
        <f t="shared" si="60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61"/>
        <v>OK</v>
      </c>
      <c r="AI347" s="22">
        <f t="shared" si="62"/>
        <v>0</v>
      </c>
      <c r="AJ347" s="22">
        <f t="shared" si="63"/>
        <v>0</v>
      </c>
      <c r="AK347" s="22">
        <f t="shared" si="64"/>
        <v>0</v>
      </c>
      <c r="AL347" s="22">
        <f t="shared" si="65"/>
        <v>0</v>
      </c>
      <c r="AM347" s="22">
        <f t="shared" si="66"/>
        <v>0</v>
      </c>
      <c r="AN347" s="22">
        <f t="shared" si="67"/>
        <v>0</v>
      </c>
      <c r="AO347" s="418" t="b">
        <f t="shared" si="68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69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70"/>
        <v>0</v>
      </c>
      <c r="AW347" s="67">
        <f t="shared" si="71"/>
        <v>0</v>
      </c>
      <c r="AX347" s="397">
        <f t="shared" si="72"/>
        <v>0</v>
      </c>
      <c r="AY347" s="32"/>
      <c r="AZ347" s="32"/>
      <c r="BA347" s="423" t="str">
        <f t="shared" si="73"/>
        <v xml:space="preserve"> </v>
      </c>
    </row>
    <row r="348" spans="1:53" s="339" customFormat="1" ht="15" x14ac:dyDescent="0.2">
      <c r="A348" s="32"/>
      <c r="B348" s="32"/>
      <c r="C348" s="410">
        <f t="shared" si="74"/>
        <v>327</v>
      </c>
      <c r="D348" s="424"/>
      <c r="E348" s="424"/>
      <c r="F348" s="424"/>
      <c r="G348" s="410"/>
      <c r="H348" s="410"/>
      <c r="I348" s="413" t="str">
        <f t="shared" si="58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59"/>
        <v>-</v>
      </c>
      <c r="M348" s="425"/>
      <c r="N348" s="425"/>
      <c r="O348" s="160" t="str">
        <f t="shared" si="60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61"/>
        <v>OK</v>
      </c>
      <c r="AI348" s="22">
        <f t="shared" si="62"/>
        <v>0</v>
      </c>
      <c r="AJ348" s="22">
        <f t="shared" si="63"/>
        <v>0</v>
      </c>
      <c r="AK348" s="22">
        <f t="shared" si="64"/>
        <v>0</v>
      </c>
      <c r="AL348" s="22">
        <f t="shared" si="65"/>
        <v>0</v>
      </c>
      <c r="AM348" s="22">
        <f t="shared" si="66"/>
        <v>0</v>
      </c>
      <c r="AN348" s="22">
        <f t="shared" si="67"/>
        <v>0</v>
      </c>
      <c r="AO348" s="418" t="b">
        <f t="shared" si="68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69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70"/>
        <v>0</v>
      </c>
      <c r="AW348" s="67">
        <f t="shared" si="71"/>
        <v>0</v>
      </c>
      <c r="AX348" s="397">
        <f t="shared" si="72"/>
        <v>0</v>
      </c>
      <c r="AY348" s="32"/>
      <c r="AZ348" s="32"/>
      <c r="BA348" s="423" t="str">
        <f t="shared" si="73"/>
        <v xml:space="preserve"> </v>
      </c>
    </row>
    <row r="349" spans="1:53" s="339" customFormat="1" ht="15" x14ac:dyDescent="0.2">
      <c r="A349" s="32"/>
      <c r="B349" s="32"/>
      <c r="C349" s="410">
        <f t="shared" si="74"/>
        <v>328</v>
      </c>
      <c r="D349" s="424"/>
      <c r="E349" s="424"/>
      <c r="F349" s="424"/>
      <c r="G349" s="410"/>
      <c r="H349" s="410"/>
      <c r="I349" s="413" t="str">
        <f t="shared" si="58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59"/>
        <v>-</v>
      </c>
      <c r="M349" s="425"/>
      <c r="N349" s="425"/>
      <c r="O349" s="160" t="str">
        <f t="shared" si="60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61"/>
        <v>OK</v>
      </c>
      <c r="AI349" s="22">
        <f t="shared" si="62"/>
        <v>0</v>
      </c>
      <c r="AJ349" s="22">
        <f t="shared" si="63"/>
        <v>0</v>
      </c>
      <c r="AK349" s="22">
        <f t="shared" si="64"/>
        <v>0</v>
      </c>
      <c r="AL349" s="22">
        <f t="shared" si="65"/>
        <v>0</v>
      </c>
      <c r="AM349" s="22">
        <f t="shared" si="66"/>
        <v>0</v>
      </c>
      <c r="AN349" s="22">
        <f t="shared" si="67"/>
        <v>0</v>
      </c>
      <c r="AO349" s="418" t="b">
        <f t="shared" si="68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69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70"/>
        <v>0</v>
      </c>
      <c r="AW349" s="67">
        <f t="shared" si="71"/>
        <v>0</v>
      </c>
      <c r="AX349" s="397">
        <f t="shared" si="72"/>
        <v>0</v>
      </c>
      <c r="AY349" s="32"/>
      <c r="AZ349" s="32"/>
      <c r="BA349" s="423" t="str">
        <f t="shared" si="73"/>
        <v xml:space="preserve"> </v>
      </c>
    </row>
    <row r="350" spans="1:53" s="339" customFormat="1" ht="15" x14ac:dyDescent="0.2">
      <c r="A350" s="32"/>
      <c r="B350" s="32"/>
      <c r="C350" s="410">
        <f t="shared" si="74"/>
        <v>329</v>
      </c>
      <c r="D350" s="424"/>
      <c r="E350" s="424"/>
      <c r="F350" s="424"/>
      <c r="G350" s="410"/>
      <c r="H350" s="410"/>
      <c r="I350" s="413" t="str">
        <f t="shared" si="58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59"/>
        <v>-</v>
      </c>
      <c r="M350" s="425"/>
      <c r="N350" s="425"/>
      <c r="O350" s="160" t="str">
        <f t="shared" si="60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61"/>
        <v>OK</v>
      </c>
      <c r="AI350" s="22">
        <f t="shared" si="62"/>
        <v>0</v>
      </c>
      <c r="AJ350" s="22">
        <f t="shared" si="63"/>
        <v>0</v>
      </c>
      <c r="AK350" s="22">
        <f t="shared" si="64"/>
        <v>0</v>
      </c>
      <c r="AL350" s="22">
        <f t="shared" si="65"/>
        <v>0</v>
      </c>
      <c r="AM350" s="22">
        <f t="shared" si="66"/>
        <v>0</v>
      </c>
      <c r="AN350" s="22">
        <f t="shared" si="67"/>
        <v>0</v>
      </c>
      <c r="AO350" s="418" t="b">
        <f t="shared" si="68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69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70"/>
        <v>0</v>
      </c>
      <c r="AW350" s="67">
        <f t="shared" si="71"/>
        <v>0</v>
      </c>
      <c r="AX350" s="397">
        <f t="shared" si="72"/>
        <v>0</v>
      </c>
      <c r="AY350" s="32"/>
      <c r="AZ350" s="32"/>
      <c r="BA350" s="423" t="str">
        <f t="shared" si="73"/>
        <v xml:space="preserve"> </v>
      </c>
    </row>
    <row r="351" spans="1:53" s="339" customFormat="1" ht="15" x14ac:dyDescent="0.2">
      <c r="A351" s="32"/>
      <c r="B351" s="32"/>
      <c r="C351" s="410">
        <f t="shared" si="74"/>
        <v>330</v>
      </c>
      <c r="D351" s="424"/>
      <c r="E351" s="424"/>
      <c r="F351" s="424"/>
      <c r="G351" s="410"/>
      <c r="H351" s="410"/>
      <c r="I351" s="413" t="str">
        <f t="shared" si="58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59"/>
        <v>-</v>
      </c>
      <c r="M351" s="425"/>
      <c r="N351" s="425"/>
      <c r="O351" s="160" t="str">
        <f t="shared" si="60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61"/>
        <v>OK</v>
      </c>
      <c r="AI351" s="22">
        <f t="shared" si="62"/>
        <v>0</v>
      </c>
      <c r="AJ351" s="22">
        <f t="shared" si="63"/>
        <v>0</v>
      </c>
      <c r="AK351" s="22">
        <f t="shared" si="64"/>
        <v>0</v>
      </c>
      <c r="AL351" s="22">
        <f t="shared" si="65"/>
        <v>0</v>
      </c>
      <c r="AM351" s="22">
        <f t="shared" si="66"/>
        <v>0</v>
      </c>
      <c r="AN351" s="22">
        <f t="shared" si="67"/>
        <v>0</v>
      </c>
      <c r="AO351" s="418" t="b">
        <f t="shared" si="68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69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70"/>
        <v>0</v>
      </c>
      <c r="AW351" s="67">
        <f t="shared" si="71"/>
        <v>0</v>
      </c>
      <c r="AX351" s="397">
        <f t="shared" si="72"/>
        <v>0</v>
      </c>
      <c r="AY351" s="32"/>
      <c r="AZ351" s="32"/>
      <c r="BA351" s="423" t="str">
        <f t="shared" si="73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A86389FF-C3EC-43E2-BD93-921CD2ABB656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EAE6E-E0EE-4960-8E55-74BDAF477A61}">
  <dimension ref="A1:BA469"/>
  <sheetViews>
    <sheetView topLeftCell="C4" workbookViewId="0">
      <selection activeCell="P22" sqref="P22:AF351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SUM(AL22:AL1277)</f>
        <v>0</v>
      </c>
      <c r="G14" s="3"/>
      <c r="H14" s="3"/>
      <c r="I14" s="3" t="s">
        <v>170</v>
      </c>
      <c r="J14" s="386">
        <f>SUM(AM22:AM1203)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SUM(AO22:AO1203)</f>
        <v>0</v>
      </c>
      <c r="G15" s="3"/>
      <c r="H15" s="3"/>
      <c r="I15" s="3" t="s">
        <v>171</v>
      </c>
      <c r="J15" s="388">
        <f>SUM(AN22:AN1203)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SUM(AR22:AR1203)</f>
        <v>0</v>
      </c>
      <c r="G16" s="3"/>
      <c r="H16" s="3"/>
      <c r="I16" s="3" t="s">
        <v>173</v>
      </c>
      <c r="J16" s="390">
        <f>SUM(AP22:AP1203)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SUM(I22:I1203)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SUM(O22:O1203)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SUM(AT22:AT1203)</f>
        <v>0</v>
      </c>
      <c r="G19" s="3"/>
      <c r="H19" s="348"/>
      <c r="I19" s="3" t="s">
        <v>176</v>
      </c>
      <c r="J19" s="394">
        <f>SUM(L22:L1203)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:AA19" si="2">IF(U18=U20,"OK","ERR")</f>
        <v>OK</v>
      </c>
      <c r="V19" s="372" t="str">
        <f t="shared" si="2"/>
        <v>OK</v>
      </c>
      <c r="W19" s="372" t="str">
        <f t="shared" si="2"/>
        <v>OK</v>
      </c>
      <c r="X19" s="372" t="str">
        <f t="shared" si="2"/>
        <v>OK</v>
      </c>
      <c r="Y19" s="372" t="str">
        <f t="shared" si="2"/>
        <v>OK</v>
      </c>
      <c r="Z19" s="372" t="str">
        <f t="shared" si="2"/>
        <v>OK</v>
      </c>
      <c r="AA19" s="372" t="str">
        <f t="shared" si="2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3">SUM(P22:P1087)</f>
        <v>0</v>
      </c>
      <c r="Q20" s="392">
        <f t="shared" si="3"/>
        <v>0</v>
      </c>
      <c r="R20" s="392">
        <f t="shared" si="3"/>
        <v>0</v>
      </c>
      <c r="S20" s="392">
        <f t="shared" si="3"/>
        <v>0</v>
      </c>
      <c r="T20" s="392">
        <f t="shared" si="3"/>
        <v>0</v>
      </c>
      <c r="U20" s="392">
        <f t="shared" si="3"/>
        <v>0</v>
      </c>
      <c r="V20" s="392">
        <f t="shared" ref="V20:AF20" si="4">SUM(V22:V1210)</f>
        <v>0</v>
      </c>
      <c r="W20" s="392">
        <f t="shared" si="4"/>
        <v>0</v>
      </c>
      <c r="X20" s="392">
        <f t="shared" si="4"/>
        <v>0</v>
      </c>
      <c r="Y20" s="392">
        <f t="shared" si="4"/>
        <v>0</v>
      </c>
      <c r="Z20" s="392">
        <f t="shared" si="4"/>
        <v>0</v>
      </c>
      <c r="AA20" s="392">
        <f t="shared" si="4"/>
        <v>0</v>
      </c>
      <c r="AB20" s="392">
        <f t="shared" si="4"/>
        <v>0</v>
      </c>
      <c r="AC20" s="392">
        <f t="shared" si="4"/>
        <v>0</v>
      </c>
      <c r="AD20" s="392">
        <f t="shared" si="4"/>
        <v>0</v>
      </c>
      <c r="AE20" s="392">
        <f t="shared" si="4"/>
        <v>0</v>
      </c>
      <c r="AF20" s="392">
        <f t="shared" si="4"/>
        <v>0</v>
      </c>
      <c r="AG20" s="392"/>
      <c r="AH20" s="396"/>
      <c r="AI20" s="396">
        <f>SUM(AI22:AI399)</f>
        <v>0</v>
      </c>
      <c r="AJ20" s="396">
        <f>SUM(AJ22:AJ399)</f>
        <v>0</v>
      </c>
      <c r="AK20" s="396">
        <f>SUM(AK22:AK399)</f>
        <v>0</v>
      </c>
      <c r="AL20" s="12"/>
      <c r="AM20" s="12"/>
      <c r="AN20" s="12"/>
      <c r="AO20" s="12"/>
      <c r="AP20" s="345"/>
      <c r="AQ20" s="346"/>
      <c r="AV20" s="397">
        <f>SUM(AV22:AV400)</f>
        <v>0</v>
      </c>
      <c r="AW20" s="397">
        <f>SUM(AW22:AW400)</f>
        <v>0</v>
      </c>
      <c r="AX20" s="397">
        <f>SUM(AX22:AX400)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286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208" si="5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208" si="6">IF(K22="s",AT22,AP22)</f>
        <v>-</v>
      </c>
      <c r="M22" s="415"/>
      <c r="N22" s="415"/>
      <c r="O22" s="160" t="str">
        <f t="shared" ref="O22:O208" si="7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208" si="8">IF(F22&gt;(A22*12),"error","OK")</f>
        <v>OK</v>
      </c>
      <c r="AI22" s="22">
        <f t="shared" ref="AI22:AI208" si="9">IF(O22="-",0,IF(O22&gt;7.999,1,0))</f>
        <v>0</v>
      </c>
      <c r="AJ22" s="22">
        <f t="shared" ref="AJ22:AJ208" si="10">IF(O22&lt;8,IF(O22&gt;3.999,1,0),0)</f>
        <v>0</v>
      </c>
      <c r="AK22" s="22">
        <f t="shared" ref="AK22:AK208" si="11">IF(O22&lt;4,IF(O22&gt;0,1,0),0)</f>
        <v>0</v>
      </c>
      <c r="AL22" s="22">
        <f t="shared" ref="AL22:AL208" si="12">IF(K22="S",1,0)</f>
        <v>0</v>
      </c>
      <c r="AM22" s="22">
        <f t="shared" ref="AM22:AM208" si="13">IF(K22="C",1,0)</f>
        <v>0</v>
      </c>
      <c r="AN22" s="22">
        <f t="shared" ref="AN22:AN208" si="14">IF(K22="c",F22/12,0)</f>
        <v>0</v>
      </c>
      <c r="AO22" s="418" t="b">
        <f t="shared" ref="AO22:AO208" si="15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208" si="16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5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6"/>
        <v>-</v>
      </c>
      <c r="M23" s="415"/>
      <c r="N23" s="415"/>
      <c r="O23" s="160" t="str">
        <f t="shared" si="7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8"/>
        <v>OK</v>
      </c>
      <c r="AI23" s="22">
        <f t="shared" si="9"/>
        <v>0</v>
      </c>
      <c r="AJ23" s="22">
        <f t="shared" si="10"/>
        <v>0</v>
      </c>
      <c r="AK23" s="22">
        <f t="shared" si="11"/>
        <v>0</v>
      </c>
      <c r="AL23" s="22">
        <f t="shared" si="12"/>
        <v>0</v>
      </c>
      <c r="AM23" s="22">
        <f t="shared" si="13"/>
        <v>0</v>
      </c>
      <c r="AN23" s="22">
        <f t="shared" si="14"/>
        <v>0</v>
      </c>
      <c r="AO23" s="418" t="b">
        <f t="shared" si="15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6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209" si="17">IF(AI23=1,AT23,0)</f>
        <v>0</v>
      </c>
      <c r="AW23" s="67">
        <f t="shared" ref="AW23:AW209" si="18">IF(AJ23=1,AT23,0)</f>
        <v>0</v>
      </c>
      <c r="AX23" s="397">
        <f t="shared" ref="AX23:AX209" si="19">IF(AK23=1,AT23,0)</f>
        <v>0</v>
      </c>
      <c r="AY23" s="32"/>
      <c r="AZ23" s="32"/>
      <c r="BA23" s="423" t="str">
        <f t="shared" ref="BA23:BA209" si="20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87" si="21">C23+1</f>
        <v>3</v>
      </c>
      <c r="D24" s="411"/>
      <c r="E24" s="411"/>
      <c r="F24" s="411"/>
      <c r="G24" s="412"/>
      <c r="H24" s="412"/>
      <c r="I24" s="413" t="str">
        <f t="shared" si="5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6"/>
        <v>-</v>
      </c>
      <c r="M24" s="415"/>
      <c r="N24" s="415"/>
      <c r="O24" s="160" t="str">
        <f t="shared" si="7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8"/>
        <v>OK</v>
      </c>
      <c r="AI24" s="22">
        <f t="shared" si="9"/>
        <v>0</v>
      </c>
      <c r="AJ24" s="22">
        <f t="shared" si="10"/>
        <v>0</v>
      </c>
      <c r="AK24" s="22">
        <f t="shared" si="11"/>
        <v>0</v>
      </c>
      <c r="AL24" s="22">
        <f t="shared" si="12"/>
        <v>0</v>
      </c>
      <c r="AM24" s="22">
        <f t="shared" si="13"/>
        <v>0</v>
      </c>
      <c r="AN24" s="22">
        <f t="shared" si="14"/>
        <v>0</v>
      </c>
      <c r="AO24" s="418" t="b">
        <f t="shared" si="15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6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7"/>
        <v>0</v>
      </c>
      <c r="AW24" s="67">
        <f t="shared" si="18"/>
        <v>0</v>
      </c>
      <c r="AX24" s="397">
        <f t="shared" si="19"/>
        <v>0</v>
      </c>
      <c r="AY24" s="32"/>
      <c r="AZ24" s="32"/>
      <c r="BA24" s="423" t="str">
        <f t="shared" si="20"/>
        <v xml:space="preserve"> </v>
      </c>
    </row>
    <row r="25" spans="1:53" s="339" customFormat="1" ht="15" x14ac:dyDescent="0.2">
      <c r="A25" s="409"/>
      <c r="B25" s="409"/>
      <c r="C25" s="410">
        <f t="shared" si="21"/>
        <v>4</v>
      </c>
      <c r="D25" s="411"/>
      <c r="E25" s="411"/>
      <c r="F25" s="411"/>
      <c r="G25" s="412"/>
      <c r="H25" s="412"/>
      <c r="I25" s="413" t="str">
        <f t="shared" si="5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6"/>
        <v>-</v>
      </c>
      <c r="M25" s="415"/>
      <c r="N25" s="415"/>
      <c r="O25" s="160" t="str">
        <f t="shared" si="7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8"/>
        <v>OK</v>
      </c>
      <c r="AI25" s="22">
        <f t="shared" si="9"/>
        <v>0</v>
      </c>
      <c r="AJ25" s="22">
        <f t="shared" si="10"/>
        <v>0</v>
      </c>
      <c r="AK25" s="22">
        <f t="shared" si="11"/>
        <v>0</v>
      </c>
      <c r="AL25" s="22">
        <f t="shared" si="12"/>
        <v>0</v>
      </c>
      <c r="AM25" s="22">
        <f t="shared" si="13"/>
        <v>0</v>
      </c>
      <c r="AN25" s="22">
        <f t="shared" si="14"/>
        <v>0</v>
      </c>
      <c r="AO25" s="418" t="b">
        <f t="shared" si="15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6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7"/>
        <v>0</v>
      </c>
      <c r="AW25" s="67">
        <f t="shared" si="18"/>
        <v>0</v>
      </c>
      <c r="AX25" s="397">
        <f t="shared" si="19"/>
        <v>0</v>
      </c>
      <c r="AY25" s="32"/>
      <c r="AZ25" s="32"/>
      <c r="BA25" s="423" t="str">
        <f t="shared" si="20"/>
        <v xml:space="preserve"> </v>
      </c>
    </row>
    <row r="26" spans="1:53" s="339" customFormat="1" ht="15" x14ac:dyDescent="0.2">
      <c r="A26" s="409"/>
      <c r="B26" s="409"/>
      <c r="C26" s="410">
        <f t="shared" si="21"/>
        <v>5</v>
      </c>
      <c r="D26" s="411"/>
      <c r="E26" s="411"/>
      <c r="F26" s="411"/>
      <c r="G26" s="412"/>
      <c r="H26" s="412"/>
      <c r="I26" s="413" t="str">
        <f t="shared" si="5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6"/>
        <v>-</v>
      </c>
      <c r="M26" s="415"/>
      <c r="N26" s="415"/>
      <c r="O26" s="160" t="str">
        <f t="shared" si="7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8"/>
        <v>OK</v>
      </c>
      <c r="AI26" s="22">
        <f t="shared" si="9"/>
        <v>0</v>
      </c>
      <c r="AJ26" s="22">
        <f t="shared" si="10"/>
        <v>0</v>
      </c>
      <c r="AK26" s="22">
        <f t="shared" si="11"/>
        <v>0</v>
      </c>
      <c r="AL26" s="22">
        <f t="shared" si="12"/>
        <v>0</v>
      </c>
      <c r="AM26" s="22">
        <f t="shared" si="13"/>
        <v>0</v>
      </c>
      <c r="AN26" s="22">
        <f t="shared" si="14"/>
        <v>0</v>
      </c>
      <c r="AO26" s="418" t="b">
        <f t="shared" si="15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6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7"/>
        <v>0</v>
      </c>
      <c r="AW26" s="67">
        <f t="shared" si="18"/>
        <v>0</v>
      </c>
      <c r="AX26" s="397">
        <f t="shared" si="19"/>
        <v>0</v>
      </c>
      <c r="AY26" s="32"/>
      <c r="AZ26" s="32"/>
      <c r="BA26" s="423" t="str">
        <f t="shared" si="20"/>
        <v xml:space="preserve"> </v>
      </c>
    </row>
    <row r="27" spans="1:53" s="339" customFormat="1" ht="15" x14ac:dyDescent="0.2">
      <c r="A27" s="409"/>
      <c r="B27" s="409"/>
      <c r="C27" s="410">
        <f t="shared" si="21"/>
        <v>6</v>
      </c>
      <c r="D27" s="411"/>
      <c r="E27" s="411"/>
      <c r="F27" s="411"/>
      <c r="G27" s="412"/>
      <c r="H27" s="412"/>
      <c r="I27" s="413" t="str">
        <f t="shared" si="5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6"/>
        <v>-</v>
      </c>
      <c r="M27" s="415"/>
      <c r="N27" s="415"/>
      <c r="O27" s="160" t="str">
        <f t="shared" si="7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8"/>
        <v>OK</v>
      </c>
      <c r="AI27" s="22">
        <f t="shared" si="9"/>
        <v>0</v>
      </c>
      <c r="AJ27" s="22">
        <f t="shared" si="10"/>
        <v>0</v>
      </c>
      <c r="AK27" s="22">
        <f t="shared" si="11"/>
        <v>0</v>
      </c>
      <c r="AL27" s="22">
        <f t="shared" si="12"/>
        <v>0</v>
      </c>
      <c r="AM27" s="22">
        <f t="shared" si="13"/>
        <v>0</v>
      </c>
      <c r="AN27" s="22">
        <f t="shared" si="14"/>
        <v>0</v>
      </c>
      <c r="AO27" s="418" t="b">
        <f t="shared" si="15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6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7"/>
        <v>0</v>
      </c>
      <c r="AW27" s="67">
        <f t="shared" si="18"/>
        <v>0</v>
      </c>
      <c r="AX27" s="397">
        <f t="shared" si="19"/>
        <v>0</v>
      </c>
      <c r="AY27" s="32"/>
      <c r="AZ27" s="32"/>
      <c r="BA27" s="423" t="str">
        <f t="shared" si="20"/>
        <v xml:space="preserve"> </v>
      </c>
    </row>
    <row r="28" spans="1:53" s="339" customFormat="1" ht="15" x14ac:dyDescent="0.2">
      <c r="A28" s="409"/>
      <c r="B28" s="409"/>
      <c r="C28" s="410">
        <f t="shared" si="21"/>
        <v>7</v>
      </c>
      <c r="D28" s="411"/>
      <c r="E28" s="411"/>
      <c r="F28" s="411"/>
      <c r="G28" s="412"/>
      <c r="H28" s="412"/>
      <c r="I28" s="413" t="str">
        <f t="shared" si="5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6"/>
        <v>-</v>
      </c>
      <c r="M28" s="415"/>
      <c r="N28" s="415"/>
      <c r="O28" s="160" t="str">
        <f t="shared" si="7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8"/>
        <v>OK</v>
      </c>
      <c r="AI28" s="22">
        <f t="shared" si="9"/>
        <v>0</v>
      </c>
      <c r="AJ28" s="22">
        <f t="shared" si="10"/>
        <v>0</v>
      </c>
      <c r="AK28" s="22">
        <f t="shared" si="11"/>
        <v>0</v>
      </c>
      <c r="AL28" s="22">
        <f t="shared" si="12"/>
        <v>0</v>
      </c>
      <c r="AM28" s="22">
        <f t="shared" si="13"/>
        <v>0</v>
      </c>
      <c r="AN28" s="22">
        <f t="shared" si="14"/>
        <v>0</v>
      </c>
      <c r="AO28" s="418" t="b">
        <f t="shared" si="15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6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7"/>
        <v>0</v>
      </c>
      <c r="AW28" s="67">
        <f t="shared" si="18"/>
        <v>0</v>
      </c>
      <c r="AX28" s="397">
        <f t="shared" si="19"/>
        <v>0</v>
      </c>
      <c r="AY28" s="32"/>
      <c r="AZ28" s="32"/>
      <c r="BA28" s="423" t="str">
        <f t="shared" si="20"/>
        <v xml:space="preserve"> </v>
      </c>
    </row>
    <row r="29" spans="1:53" s="339" customFormat="1" ht="15" x14ac:dyDescent="0.2">
      <c r="A29" s="409"/>
      <c r="B29" s="409"/>
      <c r="C29" s="410">
        <f t="shared" si="21"/>
        <v>8</v>
      </c>
      <c r="D29" s="411"/>
      <c r="E29" s="411"/>
      <c r="F29" s="411"/>
      <c r="G29" s="412"/>
      <c r="H29" s="412"/>
      <c r="I29" s="413" t="str">
        <f t="shared" si="5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6"/>
        <v>-</v>
      </c>
      <c r="M29" s="415"/>
      <c r="N29" s="415"/>
      <c r="O29" s="160" t="str">
        <f t="shared" si="7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8"/>
        <v>OK</v>
      </c>
      <c r="AI29" s="22">
        <f t="shared" si="9"/>
        <v>0</v>
      </c>
      <c r="AJ29" s="22">
        <f t="shared" si="10"/>
        <v>0</v>
      </c>
      <c r="AK29" s="22">
        <f t="shared" si="11"/>
        <v>0</v>
      </c>
      <c r="AL29" s="22">
        <f t="shared" si="12"/>
        <v>0</v>
      </c>
      <c r="AM29" s="22">
        <f t="shared" si="13"/>
        <v>0</v>
      </c>
      <c r="AN29" s="22">
        <f t="shared" si="14"/>
        <v>0</v>
      </c>
      <c r="AO29" s="418" t="b">
        <f t="shared" si="15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6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7"/>
        <v>0</v>
      </c>
      <c r="AW29" s="67">
        <f t="shared" si="18"/>
        <v>0</v>
      </c>
      <c r="AX29" s="397">
        <f t="shared" si="19"/>
        <v>0</v>
      </c>
      <c r="AY29" s="32"/>
      <c r="AZ29" s="32"/>
      <c r="BA29" s="423" t="str">
        <f t="shared" si="20"/>
        <v xml:space="preserve"> </v>
      </c>
    </row>
    <row r="30" spans="1:53" s="339" customFormat="1" ht="15" x14ac:dyDescent="0.2">
      <c r="A30" s="409"/>
      <c r="B30" s="409"/>
      <c r="C30" s="410">
        <f t="shared" si="21"/>
        <v>9</v>
      </c>
      <c r="D30" s="411"/>
      <c r="E30" s="411"/>
      <c r="F30" s="411"/>
      <c r="G30" s="412"/>
      <c r="H30" s="412"/>
      <c r="I30" s="413" t="str">
        <f t="shared" si="5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6"/>
        <v>-</v>
      </c>
      <c r="M30" s="415"/>
      <c r="N30" s="415"/>
      <c r="O30" s="160" t="str">
        <f t="shared" si="7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8"/>
        <v>OK</v>
      </c>
      <c r="AI30" s="22">
        <f t="shared" si="9"/>
        <v>0</v>
      </c>
      <c r="AJ30" s="22">
        <f t="shared" si="10"/>
        <v>0</v>
      </c>
      <c r="AK30" s="22">
        <f t="shared" si="11"/>
        <v>0</v>
      </c>
      <c r="AL30" s="22">
        <f t="shared" si="12"/>
        <v>0</v>
      </c>
      <c r="AM30" s="22">
        <f t="shared" si="13"/>
        <v>0</v>
      </c>
      <c r="AN30" s="22">
        <f t="shared" si="14"/>
        <v>0</v>
      </c>
      <c r="AO30" s="418" t="b">
        <f t="shared" si="15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6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7"/>
        <v>0</v>
      </c>
      <c r="AW30" s="67">
        <f t="shared" si="18"/>
        <v>0</v>
      </c>
      <c r="AX30" s="397">
        <f t="shared" si="19"/>
        <v>0</v>
      </c>
      <c r="AY30" s="32"/>
      <c r="AZ30" s="32"/>
      <c r="BA30" s="423" t="str">
        <f t="shared" si="20"/>
        <v xml:space="preserve"> </v>
      </c>
    </row>
    <row r="31" spans="1:53" s="339" customFormat="1" ht="15" x14ac:dyDescent="0.2">
      <c r="A31" s="409"/>
      <c r="B31" s="409"/>
      <c r="C31" s="410">
        <f t="shared" si="21"/>
        <v>10</v>
      </c>
      <c r="D31" s="411"/>
      <c r="E31" s="411"/>
      <c r="F31" s="411"/>
      <c r="G31" s="412"/>
      <c r="H31" s="412"/>
      <c r="I31" s="413" t="str">
        <f t="shared" si="5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6"/>
        <v>-</v>
      </c>
      <c r="M31" s="415"/>
      <c r="N31" s="415"/>
      <c r="O31" s="160" t="str">
        <f t="shared" si="7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8"/>
        <v>OK</v>
      </c>
      <c r="AI31" s="22">
        <f t="shared" si="9"/>
        <v>0</v>
      </c>
      <c r="AJ31" s="22">
        <f t="shared" si="10"/>
        <v>0</v>
      </c>
      <c r="AK31" s="22">
        <f t="shared" si="11"/>
        <v>0</v>
      </c>
      <c r="AL31" s="22">
        <f t="shared" si="12"/>
        <v>0</v>
      </c>
      <c r="AM31" s="22">
        <f t="shared" si="13"/>
        <v>0</v>
      </c>
      <c r="AN31" s="22">
        <f t="shared" si="14"/>
        <v>0</v>
      </c>
      <c r="AO31" s="418" t="b">
        <f t="shared" si="15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6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7"/>
        <v>0</v>
      </c>
      <c r="AW31" s="67">
        <f t="shared" si="18"/>
        <v>0</v>
      </c>
      <c r="AX31" s="397">
        <f t="shared" si="19"/>
        <v>0</v>
      </c>
      <c r="AY31" s="32"/>
      <c r="AZ31" s="32"/>
      <c r="BA31" s="423" t="str">
        <f t="shared" si="20"/>
        <v xml:space="preserve"> </v>
      </c>
    </row>
    <row r="32" spans="1:53" s="339" customFormat="1" ht="15" x14ac:dyDescent="0.2">
      <c r="A32" s="409"/>
      <c r="B32" s="409"/>
      <c r="C32" s="410">
        <f t="shared" si="21"/>
        <v>11</v>
      </c>
      <c r="D32" s="411"/>
      <c r="E32" s="411"/>
      <c r="F32" s="411"/>
      <c r="G32" s="412"/>
      <c r="H32" s="412"/>
      <c r="I32" s="413" t="str">
        <f t="shared" si="5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6"/>
        <v>-</v>
      </c>
      <c r="M32" s="415"/>
      <c r="N32" s="415"/>
      <c r="O32" s="160" t="str">
        <f t="shared" si="7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8"/>
        <v>OK</v>
      </c>
      <c r="AI32" s="22">
        <f t="shared" si="9"/>
        <v>0</v>
      </c>
      <c r="AJ32" s="22">
        <f t="shared" si="10"/>
        <v>0</v>
      </c>
      <c r="AK32" s="22">
        <f t="shared" si="11"/>
        <v>0</v>
      </c>
      <c r="AL32" s="22">
        <f t="shared" si="12"/>
        <v>0</v>
      </c>
      <c r="AM32" s="22">
        <f t="shared" si="13"/>
        <v>0</v>
      </c>
      <c r="AN32" s="22">
        <f t="shared" si="14"/>
        <v>0</v>
      </c>
      <c r="AO32" s="418" t="b">
        <f t="shared" si="15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6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7"/>
        <v>0</v>
      </c>
      <c r="AW32" s="67">
        <f t="shared" si="18"/>
        <v>0</v>
      </c>
      <c r="AX32" s="397">
        <f t="shared" si="19"/>
        <v>0</v>
      </c>
      <c r="AY32" s="32"/>
      <c r="AZ32" s="32"/>
      <c r="BA32" s="423" t="str">
        <f t="shared" si="20"/>
        <v xml:space="preserve"> </v>
      </c>
    </row>
    <row r="33" spans="1:53" s="339" customFormat="1" ht="15" x14ac:dyDescent="0.2">
      <c r="A33" s="409"/>
      <c r="B33" s="409"/>
      <c r="C33" s="410">
        <f t="shared" si="21"/>
        <v>12</v>
      </c>
      <c r="D33" s="411"/>
      <c r="E33" s="411"/>
      <c r="F33" s="411"/>
      <c r="G33" s="412"/>
      <c r="H33" s="412"/>
      <c r="I33" s="413" t="str">
        <f t="shared" si="5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6"/>
        <v>-</v>
      </c>
      <c r="M33" s="415"/>
      <c r="N33" s="415"/>
      <c r="O33" s="160" t="str">
        <f t="shared" si="7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8"/>
        <v>OK</v>
      </c>
      <c r="AI33" s="22">
        <f t="shared" si="9"/>
        <v>0</v>
      </c>
      <c r="AJ33" s="22">
        <f t="shared" si="10"/>
        <v>0</v>
      </c>
      <c r="AK33" s="22">
        <f t="shared" si="11"/>
        <v>0</v>
      </c>
      <c r="AL33" s="22">
        <f t="shared" si="12"/>
        <v>0</v>
      </c>
      <c r="AM33" s="22">
        <f t="shared" si="13"/>
        <v>0</v>
      </c>
      <c r="AN33" s="22">
        <f t="shared" si="14"/>
        <v>0</v>
      </c>
      <c r="AO33" s="418" t="b">
        <f t="shared" si="15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16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17"/>
        <v>0</v>
      </c>
      <c r="AW33" s="67">
        <f t="shared" si="18"/>
        <v>0</v>
      </c>
      <c r="AX33" s="397">
        <f t="shared" si="19"/>
        <v>0</v>
      </c>
      <c r="AY33" s="32"/>
      <c r="AZ33" s="32"/>
      <c r="BA33" s="423" t="str">
        <f t="shared" si="20"/>
        <v xml:space="preserve"> </v>
      </c>
    </row>
    <row r="34" spans="1:53" s="339" customFormat="1" ht="15" x14ac:dyDescent="0.2">
      <c r="A34" s="409"/>
      <c r="B34" s="409"/>
      <c r="C34" s="410">
        <f t="shared" si="21"/>
        <v>13</v>
      </c>
      <c r="D34" s="411"/>
      <c r="E34" s="411"/>
      <c r="F34" s="411"/>
      <c r="G34" s="412"/>
      <c r="H34" s="412"/>
      <c r="I34" s="413" t="str">
        <f t="shared" si="5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6"/>
        <v>-</v>
      </c>
      <c r="M34" s="415"/>
      <c r="N34" s="415"/>
      <c r="O34" s="160" t="str">
        <f t="shared" si="7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8"/>
        <v>OK</v>
      </c>
      <c r="AI34" s="22">
        <f t="shared" si="9"/>
        <v>0</v>
      </c>
      <c r="AJ34" s="22">
        <f t="shared" si="10"/>
        <v>0</v>
      </c>
      <c r="AK34" s="22">
        <f t="shared" si="11"/>
        <v>0</v>
      </c>
      <c r="AL34" s="22">
        <f t="shared" si="12"/>
        <v>0</v>
      </c>
      <c r="AM34" s="22">
        <f t="shared" si="13"/>
        <v>0</v>
      </c>
      <c r="AN34" s="22">
        <f t="shared" si="14"/>
        <v>0</v>
      </c>
      <c r="AO34" s="418" t="b">
        <f t="shared" si="15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16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17"/>
        <v>0</v>
      </c>
      <c r="AW34" s="67">
        <f t="shared" si="18"/>
        <v>0</v>
      </c>
      <c r="AX34" s="397">
        <f t="shared" si="19"/>
        <v>0</v>
      </c>
      <c r="AY34" s="32"/>
      <c r="AZ34" s="32"/>
      <c r="BA34" s="423" t="str">
        <f t="shared" si="20"/>
        <v xml:space="preserve"> </v>
      </c>
    </row>
    <row r="35" spans="1:53" s="339" customFormat="1" ht="15" x14ac:dyDescent="0.2">
      <c r="A35" s="409"/>
      <c r="B35" s="409"/>
      <c r="C35" s="410">
        <f t="shared" si="21"/>
        <v>14</v>
      </c>
      <c r="D35" s="411"/>
      <c r="E35" s="411"/>
      <c r="F35" s="411"/>
      <c r="G35" s="412"/>
      <c r="H35" s="412"/>
      <c r="I35" s="413" t="str">
        <f t="shared" si="5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6"/>
        <v>-</v>
      </c>
      <c r="M35" s="415"/>
      <c r="N35" s="415"/>
      <c r="O35" s="160" t="str">
        <f t="shared" si="7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8"/>
        <v>OK</v>
      </c>
      <c r="AI35" s="22">
        <f t="shared" si="9"/>
        <v>0</v>
      </c>
      <c r="AJ35" s="22">
        <f t="shared" si="10"/>
        <v>0</v>
      </c>
      <c r="AK35" s="22">
        <f t="shared" si="11"/>
        <v>0</v>
      </c>
      <c r="AL35" s="22">
        <f t="shared" si="12"/>
        <v>0</v>
      </c>
      <c r="AM35" s="22">
        <f t="shared" si="13"/>
        <v>0</v>
      </c>
      <c r="AN35" s="22">
        <f t="shared" si="14"/>
        <v>0</v>
      </c>
      <c r="AO35" s="418" t="b">
        <f t="shared" si="15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16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17"/>
        <v>0</v>
      </c>
      <c r="AW35" s="67">
        <f t="shared" si="18"/>
        <v>0</v>
      </c>
      <c r="AX35" s="397">
        <f t="shared" si="19"/>
        <v>0</v>
      </c>
      <c r="AY35" s="32"/>
      <c r="AZ35" s="32"/>
      <c r="BA35" s="423" t="str">
        <f t="shared" si="20"/>
        <v xml:space="preserve"> </v>
      </c>
    </row>
    <row r="36" spans="1:53" s="339" customFormat="1" ht="15" x14ac:dyDescent="0.2">
      <c r="A36" s="409"/>
      <c r="B36" s="409"/>
      <c r="C36" s="410">
        <f t="shared" si="21"/>
        <v>15</v>
      </c>
      <c r="D36" s="411"/>
      <c r="E36" s="411"/>
      <c r="F36" s="411"/>
      <c r="G36" s="412"/>
      <c r="H36" s="412"/>
      <c r="I36" s="413" t="str">
        <f t="shared" si="5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6"/>
        <v>-</v>
      </c>
      <c r="M36" s="415"/>
      <c r="N36" s="415"/>
      <c r="O36" s="160" t="str">
        <f t="shared" si="7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8"/>
        <v>OK</v>
      </c>
      <c r="AI36" s="22">
        <f t="shared" si="9"/>
        <v>0</v>
      </c>
      <c r="AJ36" s="22">
        <f t="shared" si="10"/>
        <v>0</v>
      </c>
      <c r="AK36" s="22">
        <f t="shared" si="11"/>
        <v>0</v>
      </c>
      <c r="AL36" s="22">
        <f t="shared" si="12"/>
        <v>0</v>
      </c>
      <c r="AM36" s="22">
        <f t="shared" si="13"/>
        <v>0</v>
      </c>
      <c r="AN36" s="22">
        <f t="shared" si="14"/>
        <v>0</v>
      </c>
      <c r="AO36" s="418" t="b">
        <f t="shared" si="15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16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17"/>
        <v>0</v>
      </c>
      <c r="AW36" s="67">
        <f t="shared" si="18"/>
        <v>0</v>
      </c>
      <c r="AX36" s="397">
        <f t="shared" si="19"/>
        <v>0</v>
      </c>
      <c r="AY36" s="32"/>
      <c r="AZ36" s="32"/>
      <c r="BA36" s="423" t="str">
        <f t="shared" si="20"/>
        <v xml:space="preserve"> </v>
      </c>
    </row>
    <row r="37" spans="1:53" s="339" customFormat="1" ht="15" x14ac:dyDescent="0.2">
      <c r="A37" s="409"/>
      <c r="B37" s="409"/>
      <c r="C37" s="410">
        <f t="shared" si="21"/>
        <v>16</v>
      </c>
      <c r="D37" s="411"/>
      <c r="E37" s="411"/>
      <c r="F37" s="411"/>
      <c r="G37" s="412"/>
      <c r="H37" s="412"/>
      <c r="I37" s="413" t="str">
        <f t="shared" si="5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6"/>
        <v>-</v>
      </c>
      <c r="M37" s="415"/>
      <c r="N37" s="415"/>
      <c r="O37" s="160" t="str">
        <f t="shared" si="7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8"/>
        <v>OK</v>
      </c>
      <c r="AI37" s="22">
        <f t="shared" si="9"/>
        <v>0</v>
      </c>
      <c r="AJ37" s="22">
        <f t="shared" si="10"/>
        <v>0</v>
      </c>
      <c r="AK37" s="22">
        <f t="shared" si="11"/>
        <v>0</v>
      </c>
      <c r="AL37" s="22">
        <f t="shared" si="12"/>
        <v>0</v>
      </c>
      <c r="AM37" s="22">
        <f t="shared" si="13"/>
        <v>0</v>
      </c>
      <c r="AN37" s="22">
        <f t="shared" si="14"/>
        <v>0</v>
      </c>
      <c r="AO37" s="418" t="b">
        <f t="shared" si="15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16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17"/>
        <v>0</v>
      </c>
      <c r="AW37" s="67">
        <f t="shared" si="18"/>
        <v>0</v>
      </c>
      <c r="AX37" s="397">
        <f t="shared" si="19"/>
        <v>0</v>
      </c>
      <c r="AY37" s="32"/>
      <c r="AZ37" s="32"/>
      <c r="BA37" s="423" t="str">
        <f t="shared" si="20"/>
        <v xml:space="preserve"> </v>
      </c>
    </row>
    <row r="38" spans="1:53" s="339" customFormat="1" ht="15" x14ac:dyDescent="0.2">
      <c r="A38" s="409"/>
      <c r="B38" s="409"/>
      <c r="C38" s="410">
        <f t="shared" si="21"/>
        <v>17</v>
      </c>
      <c r="D38" s="411"/>
      <c r="E38" s="411"/>
      <c r="F38" s="411"/>
      <c r="G38" s="412"/>
      <c r="H38" s="412"/>
      <c r="I38" s="413" t="str">
        <f t="shared" si="5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6"/>
        <v>-</v>
      </c>
      <c r="M38" s="415"/>
      <c r="N38" s="415"/>
      <c r="O38" s="160" t="str">
        <f t="shared" si="7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8"/>
        <v>OK</v>
      </c>
      <c r="AI38" s="22">
        <f t="shared" si="9"/>
        <v>0</v>
      </c>
      <c r="AJ38" s="22">
        <f t="shared" si="10"/>
        <v>0</v>
      </c>
      <c r="AK38" s="22">
        <f t="shared" si="11"/>
        <v>0</v>
      </c>
      <c r="AL38" s="22">
        <f t="shared" si="12"/>
        <v>0</v>
      </c>
      <c r="AM38" s="22">
        <f t="shared" si="13"/>
        <v>0</v>
      </c>
      <c r="AN38" s="22">
        <f t="shared" si="14"/>
        <v>0</v>
      </c>
      <c r="AO38" s="418" t="b">
        <f t="shared" si="15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16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17"/>
        <v>0</v>
      </c>
      <c r="AW38" s="67">
        <f t="shared" si="18"/>
        <v>0</v>
      </c>
      <c r="AX38" s="397">
        <f t="shared" si="19"/>
        <v>0</v>
      </c>
      <c r="AY38" s="32"/>
      <c r="AZ38" s="32"/>
      <c r="BA38" s="423" t="str">
        <f t="shared" si="20"/>
        <v xml:space="preserve"> </v>
      </c>
    </row>
    <row r="39" spans="1:53" s="339" customFormat="1" ht="15" x14ac:dyDescent="0.2">
      <c r="A39" s="409"/>
      <c r="B39" s="409"/>
      <c r="C39" s="410">
        <f t="shared" si="21"/>
        <v>18</v>
      </c>
      <c r="D39" s="411"/>
      <c r="E39" s="411"/>
      <c r="F39" s="411"/>
      <c r="G39" s="412"/>
      <c r="H39" s="412"/>
      <c r="I39" s="413" t="str">
        <f t="shared" si="5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6"/>
        <v>-</v>
      </c>
      <c r="M39" s="415"/>
      <c r="N39" s="415"/>
      <c r="O39" s="160" t="str">
        <f t="shared" si="7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8"/>
        <v>OK</v>
      </c>
      <c r="AI39" s="22">
        <f t="shared" si="9"/>
        <v>0</v>
      </c>
      <c r="AJ39" s="22">
        <f t="shared" si="10"/>
        <v>0</v>
      </c>
      <c r="AK39" s="22">
        <f t="shared" si="11"/>
        <v>0</v>
      </c>
      <c r="AL39" s="22">
        <f t="shared" si="12"/>
        <v>0</v>
      </c>
      <c r="AM39" s="22">
        <f t="shared" si="13"/>
        <v>0</v>
      </c>
      <c r="AN39" s="22">
        <f t="shared" si="14"/>
        <v>0</v>
      </c>
      <c r="AO39" s="418" t="b">
        <f t="shared" si="15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16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17"/>
        <v>0</v>
      </c>
      <c r="AW39" s="67">
        <f t="shared" si="18"/>
        <v>0</v>
      </c>
      <c r="AX39" s="397">
        <f t="shared" si="19"/>
        <v>0</v>
      </c>
      <c r="AY39" s="32"/>
      <c r="AZ39" s="32"/>
      <c r="BA39" s="423" t="str">
        <f t="shared" si="20"/>
        <v xml:space="preserve"> </v>
      </c>
    </row>
    <row r="40" spans="1:53" s="339" customFormat="1" ht="15" x14ac:dyDescent="0.2">
      <c r="A40" s="409"/>
      <c r="B40" s="409"/>
      <c r="C40" s="410">
        <f t="shared" si="21"/>
        <v>19</v>
      </c>
      <c r="D40" s="411"/>
      <c r="E40" s="411"/>
      <c r="F40" s="411"/>
      <c r="G40" s="412"/>
      <c r="H40" s="412"/>
      <c r="I40" s="413" t="str">
        <f t="shared" si="5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6"/>
        <v>-</v>
      </c>
      <c r="M40" s="415"/>
      <c r="N40" s="415"/>
      <c r="O40" s="160" t="str">
        <f t="shared" si="7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8"/>
        <v>OK</v>
      </c>
      <c r="AI40" s="22">
        <f t="shared" si="9"/>
        <v>0</v>
      </c>
      <c r="AJ40" s="22">
        <f t="shared" si="10"/>
        <v>0</v>
      </c>
      <c r="AK40" s="22">
        <f t="shared" si="11"/>
        <v>0</v>
      </c>
      <c r="AL40" s="22">
        <f t="shared" si="12"/>
        <v>0</v>
      </c>
      <c r="AM40" s="22">
        <f t="shared" si="13"/>
        <v>0</v>
      </c>
      <c r="AN40" s="22">
        <f t="shared" si="14"/>
        <v>0</v>
      </c>
      <c r="AO40" s="418" t="b">
        <f t="shared" si="15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16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17"/>
        <v>0</v>
      </c>
      <c r="AW40" s="67">
        <f t="shared" si="18"/>
        <v>0</v>
      </c>
      <c r="AX40" s="397">
        <f t="shared" si="19"/>
        <v>0</v>
      </c>
      <c r="AY40" s="32"/>
      <c r="AZ40" s="32"/>
      <c r="BA40" s="423" t="str">
        <f t="shared" si="20"/>
        <v xml:space="preserve"> </v>
      </c>
    </row>
    <row r="41" spans="1:53" s="339" customFormat="1" ht="15" x14ac:dyDescent="0.2">
      <c r="A41" s="409"/>
      <c r="B41" s="409"/>
      <c r="C41" s="410">
        <f t="shared" si="21"/>
        <v>20</v>
      </c>
      <c r="D41" s="411"/>
      <c r="E41" s="411"/>
      <c r="F41" s="411"/>
      <c r="G41" s="412"/>
      <c r="H41" s="412"/>
      <c r="I41" s="413" t="str">
        <f t="shared" si="5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6"/>
        <v>-</v>
      </c>
      <c r="M41" s="415"/>
      <c r="N41" s="415"/>
      <c r="O41" s="160" t="str">
        <f t="shared" si="7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8"/>
        <v>OK</v>
      </c>
      <c r="AI41" s="22">
        <f t="shared" si="9"/>
        <v>0</v>
      </c>
      <c r="AJ41" s="22">
        <f t="shared" si="10"/>
        <v>0</v>
      </c>
      <c r="AK41" s="22">
        <f t="shared" si="11"/>
        <v>0</v>
      </c>
      <c r="AL41" s="22">
        <f t="shared" si="12"/>
        <v>0</v>
      </c>
      <c r="AM41" s="22">
        <f t="shared" si="13"/>
        <v>0</v>
      </c>
      <c r="AN41" s="22">
        <f t="shared" si="14"/>
        <v>0</v>
      </c>
      <c r="AO41" s="418" t="b">
        <f t="shared" si="15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16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17"/>
        <v>0</v>
      </c>
      <c r="AW41" s="67">
        <f t="shared" si="18"/>
        <v>0</v>
      </c>
      <c r="AX41" s="397">
        <f t="shared" si="19"/>
        <v>0</v>
      </c>
      <c r="AY41" s="32"/>
      <c r="AZ41" s="32"/>
      <c r="BA41" s="423" t="str">
        <f t="shared" si="20"/>
        <v xml:space="preserve"> </v>
      </c>
    </row>
    <row r="42" spans="1:53" s="339" customFormat="1" ht="15" x14ac:dyDescent="0.2">
      <c r="A42" s="409"/>
      <c r="B42" s="409"/>
      <c r="C42" s="410">
        <f t="shared" si="21"/>
        <v>21</v>
      </c>
      <c r="D42" s="411"/>
      <c r="E42" s="411"/>
      <c r="F42" s="411"/>
      <c r="G42" s="412"/>
      <c r="H42" s="412"/>
      <c r="I42" s="413" t="str">
        <f t="shared" si="5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6"/>
        <v>-</v>
      </c>
      <c r="M42" s="415"/>
      <c r="N42" s="415"/>
      <c r="O42" s="160" t="str">
        <f t="shared" si="7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8"/>
        <v>OK</v>
      </c>
      <c r="AI42" s="22">
        <f t="shared" si="9"/>
        <v>0</v>
      </c>
      <c r="AJ42" s="22">
        <f t="shared" si="10"/>
        <v>0</v>
      </c>
      <c r="AK42" s="22">
        <f t="shared" si="11"/>
        <v>0</v>
      </c>
      <c r="AL42" s="22">
        <f t="shared" si="12"/>
        <v>0</v>
      </c>
      <c r="AM42" s="22">
        <f t="shared" si="13"/>
        <v>0</v>
      </c>
      <c r="AN42" s="22">
        <f t="shared" si="14"/>
        <v>0</v>
      </c>
      <c r="AO42" s="418" t="b">
        <f t="shared" si="15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16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17"/>
        <v>0</v>
      </c>
      <c r="AW42" s="67">
        <f t="shared" si="18"/>
        <v>0</v>
      </c>
      <c r="AX42" s="397">
        <f t="shared" si="19"/>
        <v>0</v>
      </c>
      <c r="AY42" s="32"/>
      <c r="AZ42" s="32"/>
      <c r="BA42" s="423" t="str">
        <f t="shared" si="20"/>
        <v xml:space="preserve"> </v>
      </c>
    </row>
    <row r="43" spans="1:53" s="339" customFormat="1" ht="15" x14ac:dyDescent="0.2">
      <c r="A43" s="409"/>
      <c r="B43" s="409"/>
      <c r="C43" s="410">
        <f t="shared" si="21"/>
        <v>22</v>
      </c>
      <c r="D43" s="411"/>
      <c r="E43" s="411"/>
      <c r="F43" s="411"/>
      <c r="G43" s="412"/>
      <c r="H43" s="412"/>
      <c r="I43" s="413" t="str">
        <f t="shared" si="5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6"/>
        <v>-</v>
      </c>
      <c r="M43" s="415"/>
      <c r="N43" s="415"/>
      <c r="O43" s="160" t="str">
        <f t="shared" si="7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8"/>
        <v>OK</v>
      </c>
      <c r="AI43" s="22">
        <f t="shared" si="9"/>
        <v>0</v>
      </c>
      <c r="AJ43" s="22">
        <f t="shared" si="10"/>
        <v>0</v>
      </c>
      <c r="AK43" s="22">
        <f t="shared" si="11"/>
        <v>0</v>
      </c>
      <c r="AL43" s="22">
        <f t="shared" si="12"/>
        <v>0</v>
      </c>
      <c r="AM43" s="22">
        <f t="shared" si="13"/>
        <v>0</v>
      </c>
      <c r="AN43" s="22">
        <f t="shared" si="14"/>
        <v>0</v>
      </c>
      <c r="AO43" s="418" t="b">
        <f t="shared" si="15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16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17"/>
        <v>0</v>
      </c>
      <c r="AW43" s="67">
        <f t="shared" si="18"/>
        <v>0</v>
      </c>
      <c r="AX43" s="397">
        <f t="shared" si="19"/>
        <v>0</v>
      </c>
      <c r="AY43" s="32"/>
      <c r="AZ43" s="32"/>
      <c r="BA43" s="423" t="str">
        <f t="shared" si="20"/>
        <v xml:space="preserve"> </v>
      </c>
    </row>
    <row r="44" spans="1:53" s="339" customFormat="1" ht="15" x14ac:dyDescent="0.2">
      <c r="A44" s="409"/>
      <c r="B44" s="409"/>
      <c r="C44" s="410">
        <f t="shared" si="21"/>
        <v>23</v>
      </c>
      <c r="D44" s="411"/>
      <c r="E44" s="411"/>
      <c r="F44" s="411"/>
      <c r="G44" s="412"/>
      <c r="H44" s="412"/>
      <c r="I44" s="413" t="str">
        <f t="shared" si="5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6"/>
        <v>-</v>
      </c>
      <c r="M44" s="415"/>
      <c r="N44" s="415"/>
      <c r="O44" s="160" t="str">
        <f t="shared" si="7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8"/>
        <v>OK</v>
      </c>
      <c r="AI44" s="22">
        <f t="shared" si="9"/>
        <v>0</v>
      </c>
      <c r="AJ44" s="22">
        <f t="shared" si="10"/>
        <v>0</v>
      </c>
      <c r="AK44" s="22">
        <f t="shared" si="11"/>
        <v>0</v>
      </c>
      <c r="AL44" s="22">
        <f t="shared" si="12"/>
        <v>0</v>
      </c>
      <c r="AM44" s="22">
        <f t="shared" si="13"/>
        <v>0</v>
      </c>
      <c r="AN44" s="22">
        <f t="shared" si="14"/>
        <v>0</v>
      </c>
      <c r="AO44" s="418" t="b">
        <f t="shared" si="15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16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17"/>
        <v>0</v>
      </c>
      <c r="AW44" s="67">
        <f t="shared" si="18"/>
        <v>0</v>
      </c>
      <c r="AX44" s="397">
        <f t="shared" si="19"/>
        <v>0</v>
      </c>
      <c r="AY44" s="32"/>
      <c r="AZ44" s="32"/>
      <c r="BA44" s="423" t="str">
        <f t="shared" si="20"/>
        <v xml:space="preserve"> </v>
      </c>
    </row>
    <row r="45" spans="1:53" s="339" customFormat="1" ht="15" x14ac:dyDescent="0.2">
      <c r="A45" s="409"/>
      <c r="B45" s="409"/>
      <c r="C45" s="410">
        <f t="shared" si="21"/>
        <v>24</v>
      </c>
      <c r="D45" s="411"/>
      <c r="E45" s="411"/>
      <c r="F45" s="411"/>
      <c r="G45" s="410"/>
      <c r="H45" s="410"/>
      <c r="I45" s="413" t="str">
        <f t="shared" si="5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6"/>
        <v>-</v>
      </c>
      <c r="M45" s="415"/>
      <c r="N45" s="415"/>
      <c r="O45" s="160" t="str">
        <f t="shared" si="7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8"/>
        <v>OK</v>
      </c>
      <c r="AI45" s="22">
        <f t="shared" si="9"/>
        <v>0</v>
      </c>
      <c r="AJ45" s="22">
        <f t="shared" si="10"/>
        <v>0</v>
      </c>
      <c r="AK45" s="22">
        <f t="shared" si="11"/>
        <v>0</v>
      </c>
      <c r="AL45" s="22">
        <f t="shared" si="12"/>
        <v>0</v>
      </c>
      <c r="AM45" s="22">
        <f t="shared" si="13"/>
        <v>0</v>
      </c>
      <c r="AN45" s="22">
        <f t="shared" si="14"/>
        <v>0</v>
      </c>
      <c r="AO45" s="418" t="b">
        <f t="shared" si="15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16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17"/>
        <v>0</v>
      </c>
      <c r="AW45" s="67">
        <f t="shared" si="18"/>
        <v>0</v>
      </c>
      <c r="AX45" s="397">
        <f t="shared" si="19"/>
        <v>0</v>
      </c>
      <c r="AY45" s="32"/>
      <c r="AZ45" s="32"/>
      <c r="BA45" s="423" t="str">
        <f t="shared" si="20"/>
        <v xml:space="preserve"> </v>
      </c>
    </row>
    <row r="46" spans="1:53" s="339" customFormat="1" ht="15" x14ac:dyDescent="0.2">
      <c r="A46" s="409"/>
      <c r="B46" s="409"/>
      <c r="C46" s="410">
        <f t="shared" si="21"/>
        <v>25</v>
      </c>
      <c r="D46" s="411"/>
      <c r="E46" s="411"/>
      <c r="F46" s="411"/>
      <c r="G46" s="410"/>
      <c r="H46" s="410"/>
      <c r="I46" s="413" t="str">
        <f t="shared" si="5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6"/>
        <v>-</v>
      </c>
      <c r="M46" s="415"/>
      <c r="N46" s="415"/>
      <c r="O46" s="160" t="str">
        <f t="shared" si="7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8"/>
        <v>OK</v>
      </c>
      <c r="AI46" s="22">
        <f t="shared" si="9"/>
        <v>0</v>
      </c>
      <c r="AJ46" s="22">
        <f t="shared" si="10"/>
        <v>0</v>
      </c>
      <c r="AK46" s="22">
        <f t="shared" si="11"/>
        <v>0</v>
      </c>
      <c r="AL46" s="22">
        <f t="shared" si="12"/>
        <v>0</v>
      </c>
      <c r="AM46" s="22">
        <f t="shared" si="13"/>
        <v>0</v>
      </c>
      <c r="AN46" s="22">
        <f t="shared" si="14"/>
        <v>0</v>
      </c>
      <c r="AO46" s="418" t="b">
        <f t="shared" si="15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16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17"/>
        <v>0</v>
      </c>
      <c r="AW46" s="67">
        <f t="shared" si="18"/>
        <v>0</v>
      </c>
      <c r="AX46" s="397">
        <f t="shared" si="19"/>
        <v>0</v>
      </c>
      <c r="AY46" s="32"/>
      <c r="AZ46" s="32"/>
      <c r="BA46" s="423" t="str">
        <f t="shared" si="20"/>
        <v xml:space="preserve"> </v>
      </c>
    </row>
    <row r="47" spans="1:53" s="339" customFormat="1" ht="15" x14ac:dyDescent="0.2">
      <c r="A47" s="409"/>
      <c r="B47" s="409"/>
      <c r="C47" s="410">
        <f t="shared" si="21"/>
        <v>26</v>
      </c>
      <c r="D47" s="411"/>
      <c r="E47" s="411"/>
      <c r="F47" s="411"/>
      <c r="G47" s="410"/>
      <c r="H47" s="410"/>
      <c r="I47" s="413" t="str">
        <f t="shared" si="5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6"/>
        <v>-</v>
      </c>
      <c r="M47" s="415"/>
      <c r="N47" s="415"/>
      <c r="O47" s="160" t="str">
        <f t="shared" si="7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8"/>
        <v>OK</v>
      </c>
      <c r="AI47" s="22">
        <f t="shared" si="9"/>
        <v>0</v>
      </c>
      <c r="AJ47" s="22">
        <f t="shared" si="10"/>
        <v>0</v>
      </c>
      <c r="AK47" s="22">
        <f t="shared" si="11"/>
        <v>0</v>
      </c>
      <c r="AL47" s="22">
        <f t="shared" si="12"/>
        <v>0</v>
      </c>
      <c r="AM47" s="22">
        <f t="shared" si="13"/>
        <v>0</v>
      </c>
      <c r="AN47" s="22">
        <f t="shared" si="14"/>
        <v>0</v>
      </c>
      <c r="AO47" s="418" t="b">
        <f t="shared" si="15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16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17"/>
        <v>0</v>
      </c>
      <c r="AW47" s="67">
        <f t="shared" si="18"/>
        <v>0</v>
      </c>
      <c r="AX47" s="397">
        <f t="shared" si="19"/>
        <v>0</v>
      </c>
      <c r="AY47" s="32"/>
      <c r="AZ47" s="32"/>
      <c r="BA47" s="423" t="str">
        <f t="shared" si="20"/>
        <v xml:space="preserve"> </v>
      </c>
    </row>
    <row r="48" spans="1:53" s="339" customFormat="1" ht="15" x14ac:dyDescent="0.2">
      <c r="A48" s="409"/>
      <c r="B48" s="409"/>
      <c r="C48" s="410">
        <f t="shared" si="21"/>
        <v>27</v>
      </c>
      <c r="D48" s="411"/>
      <c r="E48" s="411"/>
      <c r="F48" s="411"/>
      <c r="G48" s="410"/>
      <c r="H48" s="410"/>
      <c r="I48" s="413" t="str">
        <f t="shared" si="5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6"/>
        <v>-</v>
      </c>
      <c r="M48" s="415"/>
      <c r="N48" s="415"/>
      <c r="O48" s="160" t="str">
        <f t="shared" si="7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8"/>
        <v>OK</v>
      </c>
      <c r="AI48" s="22">
        <f t="shared" si="9"/>
        <v>0</v>
      </c>
      <c r="AJ48" s="22">
        <f t="shared" si="10"/>
        <v>0</v>
      </c>
      <c r="AK48" s="22">
        <f t="shared" si="11"/>
        <v>0</v>
      </c>
      <c r="AL48" s="22">
        <f t="shared" si="12"/>
        <v>0</v>
      </c>
      <c r="AM48" s="22">
        <f t="shared" si="13"/>
        <v>0</v>
      </c>
      <c r="AN48" s="22">
        <f t="shared" si="14"/>
        <v>0</v>
      </c>
      <c r="AO48" s="418" t="b">
        <f t="shared" si="15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16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17"/>
        <v>0</v>
      </c>
      <c r="AW48" s="67">
        <f t="shared" si="18"/>
        <v>0</v>
      </c>
      <c r="AX48" s="397">
        <f t="shared" si="19"/>
        <v>0</v>
      </c>
      <c r="AY48" s="32"/>
      <c r="AZ48" s="32"/>
      <c r="BA48" s="423" t="str">
        <f t="shared" si="20"/>
        <v xml:space="preserve"> </v>
      </c>
    </row>
    <row r="49" spans="1:53" s="339" customFormat="1" ht="15" x14ac:dyDescent="0.2">
      <c r="A49" s="409"/>
      <c r="B49" s="409"/>
      <c r="C49" s="410">
        <f t="shared" si="21"/>
        <v>28</v>
      </c>
      <c r="D49" s="411"/>
      <c r="E49" s="411"/>
      <c r="F49" s="411"/>
      <c r="G49" s="410"/>
      <c r="H49" s="410"/>
      <c r="I49" s="413" t="str">
        <f t="shared" si="5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6"/>
        <v>-</v>
      </c>
      <c r="M49" s="415"/>
      <c r="N49" s="415"/>
      <c r="O49" s="160" t="str">
        <f t="shared" si="7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8"/>
        <v>OK</v>
      </c>
      <c r="AI49" s="22">
        <f t="shared" si="9"/>
        <v>0</v>
      </c>
      <c r="AJ49" s="22">
        <f t="shared" si="10"/>
        <v>0</v>
      </c>
      <c r="AK49" s="22">
        <f t="shared" si="11"/>
        <v>0</v>
      </c>
      <c r="AL49" s="22">
        <f t="shared" si="12"/>
        <v>0</v>
      </c>
      <c r="AM49" s="22">
        <f t="shared" si="13"/>
        <v>0</v>
      </c>
      <c r="AN49" s="22">
        <f t="shared" si="14"/>
        <v>0</v>
      </c>
      <c r="AO49" s="418" t="b">
        <f t="shared" si="15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16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17"/>
        <v>0</v>
      </c>
      <c r="AW49" s="67">
        <f t="shared" si="18"/>
        <v>0</v>
      </c>
      <c r="AX49" s="397">
        <f t="shared" si="19"/>
        <v>0</v>
      </c>
      <c r="AY49" s="32"/>
      <c r="AZ49" s="32"/>
      <c r="BA49" s="423" t="str">
        <f t="shared" si="20"/>
        <v xml:space="preserve"> </v>
      </c>
    </row>
    <row r="50" spans="1:53" s="339" customFormat="1" ht="15" x14ac:dyDescent="0.2">
      <c r="A50" s="409"/>
      <c r="B50" s="409"/>
      <c r="C50" s="410">
        <f t="shared" si="21"/>
        <v>29</v>
      </c>
      <c r="D50" s="411"/>
      <c r="E50" s="411"/>
      <c r="F50" s="411"/>
      <c r="G50" s="410"/>
      <c r="H50" s="410"/>
      <c r="I50" s="413" t="str">
        <f t="shared" si="5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6"/>
        <v>-</v>
      </c>
      <c r="M50" s="415"/>
      <c r="N50" s="415"/>
      <c r="O50" s="160" t="str">
        <f t="shared" si="7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8"/>
        <v>OK</v>
      </c>
      <c r="AI50" s="22">
        <f t="shared" si="9"/>
        <v>0</v>
      </c>
      <c r="AJ50" s="22">
        <f t="shared" si="10"/>
        <v>0</v>
      </c>
      <c r="AK50" s="22">
        <f t="shared" si="11"/>
        <v>0</v>
      </c>
      <c r="AL50" s="22">
        <f t="shared" si="12"/>
        <v>0</v>
      </c>
      <c r="AM50" s="22">
        <f t="shared" si="13"/>
        <v>0</v>
      </c>
      <c r="AN50" s="22">
        <f t="shared" si="14"/>
        <v>0</v>
      </c>
      <c r="AO50" s="418" t="b">
        <f t="shared" si="15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16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17"/>
        <v>0</v>
      </c>
      <c r="AW50" s="67">
        <f t="shared" si="18"/>
        <v>0</v>
      </c>
      <c r="AX50" s="397">
        <f t="shared" si="19"/>
        <v>0</v>
      </c>
      <c r="AY50" s="32"/>
      <c r="AZ50" s="32"/>
      <c r="BA50" s="423" t="str">
        <f t="shared" si="20"/>
        <v xml:space="preserve"> </v>
      </c>
    </row>
    <row r="51" spans="1:53" s="339" customFormat="1" ht="15" x14ac:dyDescent="0.2">
      <c r="A51" s="409"/>
      <c r="B51" s="409"/>
      <c r="C51" s="410">
        <f t="shared" si="21"/>
        <v>30</v>
      </c>
      <c r="D51" s="411"/>
      <c r="E51" s="411"/>
      <c r="F51" s="411"/>
      <c r="G51" s="410"/>
      <c r="H51" s="410"/>
      <c r="I51" s="413" t="str">
        <f t="shared" si="5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6"/>
        <v>-</v>
      </c>
      <c r="M51" s="415"/>
      <c r="N51" s="415"/>
      <c r="O51" s="160" t="str">
        <f t="shared" si="7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8"/>
        <v>OK</v>
      </c>
      <c r="AI51" s="22">
        <f t="shared" si="9"/>
        <v>0</v>
      </c>
      <c r="AJ51" s="22">
        <f t="shared" si="10"/>
        <v>0</v>
      </c>
      <c r="AK51" s="22">
        <f t="shared" si="11"/>
        <v>0</v>
      </c>
      <c r="AL51" s="22">
        <f t="shared" si="12"/>
        <v>0</v>
      </c>
      <c r="AM51" s="22">
        <f t="shared" si="13"/>
        <v>0</v>
      </c>
      <c r="AN51" s="22">
        <f t="shared" si="14"/>
        <v>0</v>
      </c>
      <c r="AO51" s="418" t="b">
        <f t="shared" si="15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16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17"/>
        <v>0</v>
      </c>
      <c r="AW51" s="67">
        <f t="shared" si="18"/>
        <v>0</v>
      </c>
      <c r="AX51" s="397">
        <f t="shared" si="19"/>
        <v>0</v>
      </c>
      <c r="AY51" s="32"/>
      <c r="AZ51" s="32"/>
      <c r="BA51" s="423" t="str">
        <f t="shared" si="20"/>
        <v xml:space="preserve"> </v>
      </c>
    </row>
    <row r="52" spans="1:53" s="339" customFormat="1" ht="15" x14ac:dyDescent="0.2">
      <c r="A52" s="409"/>
      <c r="B52" s="409"/>
      <c r="C52" s="410">
        <f t="shared" si="21"/>
        <v>31</v>
      </c>
      <c r="D52" s="411"/>
      <c r="E52" s="411"/>
      <c r="F52" s="411"/>
      <c r="G52" s="410"/>
      <c r="H52" s="410"/>
      <c r="I52" s="413" t="str">
        <f t="shared" si="5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6"/>
        <v>-</v>
      </c>
      <c r="M52" s="415"/>
      <c r="N52" s="415"/>
      <c r="O52" s="160" t="str">
        <f t="shared" si="7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8"/>
        <v>OK</v>
      </c>
      <c r="AI52" s="22">
        <f t="shared" si="9"/>
        <v>0</v>
      </c>
      <c r="AJ52" s="22">
        <f t="shared" si="10"/>
        <v>0</v>
      </c>
      <c r="AK52" s="22">
        <f t="shared" si="11"/>
        <v>0</v>
      </c>
      <c r="AL52" s="22">
        <f t="shared" si="12"/>
        <v>0</v>
      </c>
      <c r="AM52" s="22">
        <f t="shared" si="13"/>
        <v>0</v>
      </c>
      <c r="AN52" s="22">
        <f t="shared" si="14"/>
        <v>0</v>
      </c>
      <c r="AO52" s="418" t="b">
        <f t="shared" si="15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16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17"/>
        <v>0</v>
      </c>
      <c r="AW52" s="67">
        <f t="shared" si="18"/>
        <v>0</v>
      </c>
      <c r="AX52" s="397">
        <f t="shared" si="19"/>
        <v>0</v>
      </c>
      <c r="AY52" s="32"/>
      <c r="AZ52" s="32"/>
      <c r="BA52" s="423" t="str">
        <f t="shared" si="20"/>
        <v xml:space="preserve"> </v>
      </c>
    </row>
    <row r="53" spans="1:53" s="339" customFormat="1" ht="15" x14ac:dyDescent="0.2">
      <c r="A53" s="409"/>
      <c r="B53" s="409"/>
      <c r="C53" s="410">
        <f t="shared" si="21"/>
        <v>32</v>
      </c>
      <c r="D53" s="411"/>
      <c r="E53" s="411"/>
      <c r="F53" s="411"/>
      <c r="G53" s="410"/>
      <c r="H53" s="410"/>
      <c r="I53" s="413" t="str">
        <f t="shared" si="5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6"/>
        <v>-</v>
      </c>
      <c r="M53" s="415"/>
      <c r="N53" s="415"/>
      <c r="O53" s="160" t="str">
        <f t="shared" si="7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8"/>
        <v>OK</v>
      </c>
      <c r="AI53" s="22">
        <f t="shared" si="9"/>
        <v>0</v>
      </c>
      <c r="AJ53" s="22">
        <f t="shared" si="10"/>
        <v>0</v>
      </c>
      <c r="AK53" s="22">
        <f t="shared" si="11"/>
        <v>0</v>
      </c>
      <c r="AL53" s="22">
        <f t="shared" si="12"/>
        <v>0</v>
      </c>
      <c r="AM53" s="22">
        <f t="shared" si="13"/>
        <v>0</v>
      </c>
      <c r="AN53" s="22">
        <f t="shared" si="14"/>
        <v>0</v>
      </c>
      <c r="AO53" s="418" t="b">
        <f t="shared" si="15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16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17"/>
        <v>0</v>
      </c>
      <c r="AW53" s="67">
        <f t="shared" si="18"/>
        <v>0</v>
      </c>
      <c r="AX53" s="397">
        <f t="shared" si="19"/>
        <v>0</v>
      </c>
      <c r="AY53" s="32"/>
      <c r="AZ53" s="32"/>
      <c r="BA53" s="423" t="str">
        <f t="shared" si="20"/>
        <v xml:space="preserve"> </v>
      </c>
    </row>
    <row r="54" spans="1:53" s="339" customFormat="1" ht="15" x14ac:dyDescent="0.2">
      <c r="A54" s="409"/>
      <c r="B54" s="409"/>
      <c r="C54" s="410">
        <f t="shared" si="21"/>
        <v>33</v>
      </c>
      <c r="D54" s="411"/>
      <c r="E54" s="411"/>
      <c r="F54" s="411"/>
      <c r="G54" s="410"/>
      <c r="H54" s="410"/>
      <c r="I54" s="413" t="str">
        <f t="shared" si="5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6"/>
        <v>-</v>
      </c>
      <c r="M54" s="415"/>
      <c r="N54" s="415"/>
      <c r="O54" s="160" t="str">
        <f t="shared" si="7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8"/>
        <v>OK</v>
      </c>
      <c r="AI54" s="22">
        <f t="shared" si="9"/>
        <v>0</v>
      </c>
      <c r="AJ54" s="22">
        <f t="shared" si="10"/>
        <v>0</v>
      </c>
      <c r="AK54" s="22">
        <f t="shared" si="11"/>
        <v>0</v>
      </c>
      <c r="AL54" s="22">
        <f t="shared" si="12"/>
        <v>0</v>
      </c>
      <c r="AM54" s="22">
        <f t="shared" si="13"/>
        <v>0</v>
      </c>
      <c r="AN54" s="22">
        <f t="shared" si="14"/>
        <v>0</v>
      </c>
      <c r="AO54" s="418" t="b">
        <f t="shared" si="15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16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17"/>
        <v>0</v>
      </c>
      <c r="AW54" s="67">
        <f t="shared" si="18"/>
        <v>0</v>
      </c>
      <c r="AX54" s="397">
        <f t="shared" si="19"/>
        <v>0</v>
      </c>
      <c r="AY54" s="32"/>
      <c r="AZ54" s="32"/>
      <c r="BA54" s="423" t="str">
        <f t="shared" si="20"/>
        <v xml:space="preserve"> </v>
      </c>
    </row>
    <row r="55" spans="1:53" s="339" customFormat="1" ht="15" x14ac:dyDescent="0.2">
      <c r="A55" s="409"/>
      <c r="B55" s="409"/>
      <c r="C55" s="410">
        <f t="shared" si="21"/>
        <v>34</v>
      </c>
      <c r="D55" s="411"/>
      <c r="E55" s="411"/>
      <c r="F55" s="411"/>
      <c r="G55" s="410"/>
      <c r="H55" s="410"/>
      <c r="I55" s="413" t="str">
        <f t="shared" si="5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6"/>
        <v>-</v>
      </c>
      <c r="M55" s="415"/>
      <c r="N55" s="415"/>
      <c r="O55" s="160" t="str">
        <f t="shared" si="7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8"/>
        <v>OK</v>
      </c>
      <c r="AI55" s="22">
        <f t="shared" si="9"/>
        <v>0</v>
      </c>
      <c r="AJ55" s="22">
        <f t="shared" si="10"/>
        <v>0</v>
      </c>
      <c r="AK55" s="22">
        <f t="shared" si="11"/>
        <v>0</v>
      </c>
      <c r="AL55" s="22">
        <f t="shared" si="12"/>
        <v>0</v>
      </c>
      <c r="AM55" s="22">
        <f t="shared" si="13"/>
        <v>0</v>
      </c>
      <c r="AN55" s="22">
        <f t="shared" si="14"/>
        <v>0</v>
      </c>
      <c r="AO55" s="418" t="b">
        <f t="shared" si="15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16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17"/>
        <v>0</v>
      </c>
      <c r="AW55" s="67">
        <f t="shared" si="18"/>
        <v>0</v>
      </c>
      <c r="AX55" s="397">
        <f t="shared" si="19"/>
        <v>0</v>
      </c>
      <c r="AY55" s="32"/>
      <c r="AZ55" s="32"/>
      <c r="BA55" s="423" t="str">
        <f t="shared" si="20"/>
        <v xml:space="preserve"> </v>
      </c>
    </row>
    <row r="56" spans="1:53" s="339" customFormat="1" ht="15" x14ac:dyDescent="0.2">
      <c r="A56" s="409"/>
      <c r="B56" s="409"/>
      <c r="C56" s="410">
        <f t="shared" si="21"/>
        <v>35</v>
      </c>
      <c r="D56" s="411"/>
      <c r="E56" s="411"/>
      <c r="F56" s="411"/>
      <c r="G56" s="410"/>
      <c r="H56" s="410"/>
      <c r="I56" s="413" t="str">
        <f t="shared" si="5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6"/>
        <v>-</v>
      </c>
      <c r="M56" s="415"/>
      <c r="N56" s="415"/>
      <c r="O56" s="160" t="str">
        <f t="shared" si="7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8"/>
        <v>OK</v>
      </c>
      <c r="AI56" s="22">
        <f t="shared" si="9"/>
        <v>0</v>
      </c>
      <c r="AJ56" s="22">
        <f t="shared" si="10"/>
        <v>0</v>
      </c>
      <c r="AK56" s="22">
        <f t="shared" si="11"/>
        <v>0</v>
      </c>
      <c r="AL56" s="22">
        <f t="shared" si="12"/>
        <v>0</v>
      </c>
      <c r="AM56" s="22">
        <f t="shared" si="13"/>
        <v>0</v>
      </c>
      <c r="AN56" s="22">
        <f t="shared" si="14"/>
        <v>0</v>
      </c>
      <c r="AO56" s="418" t="b">
        <f t="shared" si="15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16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17"/>
        <v>0</v>
      </c>
      <c r="AW56" s="67">
        <f t="shared" si="18"/>
        <v>0</v>
      </c>
      <c r="AX56" s="397">
        <f t="shared" si="19"/>
        <v>0</v>
      </c>
      <c r="AY56" s="32"/>
      <c r="AZ56" s="32"/>
      <c r="BA56" s="423" t="str">
        <f t="shared" si="20"/>
        <v xml:space="preserve"> </v>
      </c>
    </row>
    <row r="57" spans="1:53" s="339" customFormat="1" ht="15" x14ac:dyDescent="0.2">
      <c r="A57" s="409"/>
      <c r="B57" s="409"/>
      <c r="C57" s="410">
        <f t="shared" si="21"/>
        <v>36</v>
      </c>
      <c r="D57" s="411"/>
      <c r="E57" s="411"/>
      <c r="F57" s="411"/>
      <c r="G57" s="410"/>
      <c r="H57" s="410"/>
      <c r="I57" s="413" t="str">
        <f t="shared" si="5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6"/>
        <v>-</v>
      </c>
      <c r="M57" s="415"/>
      <c r="N57" s="415"/>
      <c r="O57" s="160" t="str">
        <f t="shared" si="7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8"/>
        <v>OK</v>
      </c>
      <c r="AI57" s="22">
        <f t="shared" si="9"/>
        <v>0</v>
      </c>
      <c r="AJ57" s="22">
        <f t="shared" si="10"/>
        <v>0</v>
      </c>
      <c r="AK57" s="22">
        <f t="shared" si="11"/>
        <v>0</v>
      </c>
      <c r="AL57" s="22">
        <f t="shared" si="12"/>
        <v>0</v>
      </c>
      <c r="AM57" s="22">
        <f t="shared" si="13"/>
        <v>0</v>
      </c>
      <c r="AN57" s="22">
        <f t="shared" si="14"/>
        <v>0</v>
      </c>
      <c r="AO57" s="418" t="b">
        <f t="shared" si="15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16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17"/>
        <v>0</v>
      </c>
      <c r="AW57" s="67">
        <f t="shared" si="18"/>
        <v>0</v>
      </c>
      <c r="AX57" s="397">
        <f t="shared" si="19"/>
        <v>0</v>
      </c>
      <c r="AY57" s="32"/>
      <c r="AZ57" s="32"/>
      <c r="BA57" s="423" t="str">
        <f t="shared" si="20"/>
        <v xml:space="preserve"> </v>
      </c>
    </row>
    <row r="58" spans="1:53" s="339" customFormat="1" ht="15" x14ac:dyDescent="0.2">
      <c r="A58" s="409"/>
      <c r="B58" s="409"/>
      <c r="C58" s="410">
        <f t="shared" si="21"/>
        <v>37</v>
      </c>
      <c r="D58" s="411"/>
      <c r="E58" s="411"/>
      <c r="F58" s="411"/>
      <c r="G58" s="410"/>
      <c r="H58" s="410"/>
      <c r="I58" s="413" t="str">
        <f t="shared" si="5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6"/>
        <v>-</v>
      </c>
      <c r="M58" s="415"/>
      <c r="N58" s="415"/>
      <c r="O58" s="160" t="str">
        <f t="shared" si="7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8"/>
        <v>OK</v>
      </c>
      <c r="AI58" s="22">
        <f t="shared" si="9"/>
        <v>0</v>
      </c>
      <c r="AJ58" s="22">
        <f t="shared" si="10"/>
        <v>0</v>
      </c>
      <c r="AK58" s="22">
        <f t="shared" si="11"/>
        <v>0</v>
      </c>
      <c r="AL58" s="22">
        <f t="shared" si="12"/>
        <v>0</v>
      </c>
      <c r="AM58" s="22">
        <f t="shared" si="13"/>
        <v>0</v>
      </c>
      <c r="AN58" s="22">
        <f t="shared" si="14"/>
        <v>0</v>
      </c>
      <c r="AO58" s="418" t="b">
        <f t="shared" si="15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16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17"/>
        <v>0</v>
      </c>
      <c r="AW58" s="67">
        <f t="shared" si="18"/>
        <v>0</v>
      </c>
      <c r="AX58" s="397">
        <f t="shared" si="19"/>
        <v>0</v>
      </c>
      <c r="AY58" s="32"/>
      <c r="AZ58" s="32"/>
      <c r="BA58" s="423" t="str">
        <f t="shared" si="20"/>
        <v xml:space="preserve"> </v>
      </c>
    </row>
    <row r="59" spans="1:53" s="339" customFormat="1" ht="15" x14ac:dyDescent="0.2">
      <c r="A59" s="409"/>
      <c r="B59" s="409"/>
      <c r="C59" s="410">
        <f t="shared" si="21"/>
        <v>38</v>
      </c>
      <c r="D59" s="411"/>
      <c r="E59" s="411"/>
      <c r="F59" s="411"/>
      <c r="G59" s="410"/>
      <c r="H59" s="410"/>
      <c r="I59" s="413" t="str">
        <f t="shared" si="5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6"/>
        <v>-</v>
      </c>
      <c r="M59" s="415"/>
      <c r="N59" s="415"/>
      <c r="O59" s="160" t="str">
        <f t="shared" si="7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8"/>
        <v>OK</v>
      </c>
      <c r="AI59" s="22">
        <f t="shared" si="9"/>
        <v>0</v>
      </c>
      <c r="AJ59" s="22">
        <f t="shared" si="10"/>
        <v>0</v>
      </c>
      <c r="AK59" s="22">
        <f t="shared" si="11"/>
        <v>0</v>
      </c>
      <c r="AL59" s="22">
        <f t="shared" si="12"/>
        <v>0</v>
      </c>
      <c r="AM59" s="22">
        <f t="shared" si="13"/>
        <v>0</v>
      </c>
      <c r="AN59" s="22">
        <f t="shared" si="14"/>
        <v>0</v>
      </c>
      <c r="AO59" s="418" t="b">
        <f t="shared" si="15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16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17"/>
        <v>0</v>
      </c>
      <c r="AW59" s="67">
        <f t="shared" si="18"/>
        <v>0</v>
      </c>
      <c r="AX59" s="397">
        <f t="shared" si="19"/>
        <v>0</v>
      </c>
      <c r="AY59" s="32"/>
      <c r="AZ59" s="32"/>
      <c r="BA59" s="423" t="str">
        <f t="shared" si="20"/>
        <v xml:space="preserve"> </v>
      </c>
    </row>
    <row r="60" spans="1:53" s="339" customFormat="1" ht="15" x14ac:dyDescent="0.2">
      <c r="A60" s="409"/>
      <c r="B60" s="409"/>
      <c r="C60" s="410">
        <f t="shared" si="21"/>
        <v>39</v>
      </c>
      <c r="D60" s="411"/>
      <c r="E60" s="411"/>
      <c r="F60" s="411"/>
      <c r="G60" s="410"/>
      <c r="H60" s="410"/>
      <c r="I60" s="413" t="str">
        <f t="shared" si="5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6"/>
        <v>-</v>
      </c>
      <c r="M60" s="415"/>
      <c r="N60" s="415"/>
      <c r="O60" s="160" t="str">
        <f t="shared" si="7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8"/>
        <v>OK</v>
      </c>
      <c r="AI60" s="22">
        <f t="shared" si="9"/>
        <v>0</v>
      </c>
      <c r="AJ60" s="22">
        <f t="shared" si="10"/>
        <v>0</v>
      </c>
      <c r="AK60" s="22">
        <f t="shared" si="11"/>
        <v>0</v>
      </c>
      <c r="AL60" s="22">
        <f t="shared" si="12"/>
        <v>0</v>
      </c>
      <c r="AM60" s="22">
        <f t="shared" si="13"/>
        <v>0</v>
      </c>
      <c r="AN60" s="22">
        <f t="shared" si="14"/>
        <v>0</v>
      </c>
      <c r="AO60" s="418" t="b">
        <f t="shared" si="15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16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17"/>
        <v>0</v>
      </c>
      <c r="AW60" s="67">
        <f t="shared" si="18"/>
        <v>0</v>
      </c>
      <c r="AX60" s="397">
        <f t="shared" si="19"/>
        <v>0</v>
      </c>
      <c r="AY60" s="32"/>
      <c r="AZ60" s="32"/>
      <c r="BA60" s="423" t="str">
        <f t="shared" si="20"/>
        <v xml:space="preserve"> </v>
      </c>
    </row>
    <row r="61" spans="1:53" s="339" customFormat="1" ht="15" x14ac:dyDescent="0.2">
      <c r="A61" s="409"/>
      <c r="B61" s="409"/>
      <c r="C61" s="410">
        <f t="shared" si="21"/>
        <v>40</v>
      </c>
      <c r="D61" s="411"/>
      <c r="E61" s="411"/>
      <c r="F61" s="411"/>
      <c r="G61" s="410"/>
      <c r="H61" s="410"/>
      <c r="I61" s="413" t="str">
        <f t="shared" si="5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6"/>
        <v>-</v>
      </c>
      <c r="M61" s="415"/>
      <c r="N61" s="415"/>
      <c r="O61" s="160" t="str">
        <f t="shared" si="7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8"/>
        <v>OK</v>
      </c>
      <c r="AI61" s="22">
        <f t="shared" si="9"/>
        <v>0</v>
      </c>
      <c r="AJ61" s="22">
        <f t="shared" si="10"/>
        <v>0</v>
      </c>
      <c r="AK61" s="22">
        <f t="shared" si="11"/>
        <v>0</v>
      </c>
      <c r="AL61" s="22">
        <f t="shared" si="12"/>
        <v>0</v>
      </c>
      <c r="AM61" s="22">
        <f t="shared" si="13"/>
        <v>0</v>
      </c>
      <c r="AN61" s="22">
        <f t="shared" si="14"/>
        <v>0</v>
      </c>
      <c r="AO61" s="418" t="b">
        <f t="shared" si="15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16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17"/>
        <v>0</v>
      </c>
      <c r="AW61" s="67">
        <f t="shared" si="18"/>
        <v>0</v>
      </c>
      <c r="AX61" s="397">
        <f t="shared" si="19"/>
        <v>0</v>
      </c>
      <c r="AY61" s="32"/>
      <c r="AZ61" s="32"/>
      <c r="BA61" s="423" t="str">
        <f t="shared" si="20"/>
        <v xml:space="preserve"> </v>
      </c>
    </row>
    <row r="62" spans="1:53" s="339" customFormat="1" ht="15" x14ac:dyDescent="0.2">
      <c r="A62" s="409"/>
      <c r="B62" s="409"/>
      <c r="C62" s="410">
        <f t="shared" si="21"/>
        <v>41</v>
      </c>
      <c r="D62" s="411"/>
      <c r="E62" s="411"/>
      <c r="F62" s="411"/>
      <c r="G62" s="410"/>
      <c r="H62" s="410"/>
      <c r="I62" s="413" t="str">
        <f t="shared" si="5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6"/>
        <v>-</v>
      </c>
      <c r="M62" s="415"/>
      <c r="N62" s="415"/>
      <c r="O62" s="160" t="str">
        <f t="shared" si="7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8"/>
        <v>OK</v>
      </c>
      <c r="AI62" s="22">
        <f t="shared" si="9"/>
        <v>0</v>
      </c>
      <c r="AJ62" s="22">
        <f t="shared" si="10"/>
        <v>0</v>
      </c>
      <c r="AK62" s="22">
        <f t="shared" si="11"/>
        <v>0</v>
      </c>
      <c r="AL62" s="22">
        <f t="shared" si="12"/>
        <v>0</v>
      </c>
      <c r="AM62" s="22">
        <f t="shared" si="13"/>
        <v>0</v>
      </c>
      <c r="AN62" s="22">
        <f t="shared" si="14"/>
        <v>0</v>
      </c>
      <c r="AO62" s="418" t="b">
        <f t="shared" si="15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16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17"/>
        <v>0</v>
      </c>
      <c r="AW62" s="67">
        <f t="shared" si="18"/>
        <v>0</v>
      </c>
      <c r="AX62" s="397">
        <f t="shared" si="19"/>
        <v>0</v>
      </c>
      <c r="AY62" s="32"/>
      <c r="AZ62" s="32"/>
      <c r="BA62" s="423" t="str">
        <f t="shared" si="20"/>
        <v xml:space="preserve"> </v>
      </c>
    </row>
    <row r="63" spans="1:53" s="339" customFormat="1" ht="15" x14ac:dyDescent="0.2">
      <c r="A63" s="409"/>
      <c r="B63" s="409"/>
      <c r="C63" s="410">
        <f t="shared" si="21"/>
        <v>42</v>
      </c>
      <c r="D63" s="411"/>
      <c r="E63" s="411"/>
      <c r="F63" s="411"/>
      <c r="G63" s="410"/>
      <c r="H63" s="410"/>
      <c r="I63" s="413" t="str">
        <f t="shared" si="5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6"/>
        <v>-</v>
      </c>
      <c r="M63" s="415"/>
      <c r="N63" s="415"/>
      <c r="O63" s="160" t="str">
        <f t="shared" si="7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8"/>
        <v>OK</v>
      </c>
      <c r="AI63" s="22">
        <f t="shared" si="9"/>
        <v>0</v>
      </c>
      <c r="AJ63" s="22">
        <f t="shared" si="10"/>
        <v>0</v>
      </c>
      <c r="AK63" s="22">
        <f t="shared" si="11"/>
        <v>0</v>
      </c>
      <c r="AL63" s="22">
        <f t="shared" si="12"/>
        <v>0</v>
      </c>
      <c r="AM63" s="22">
        <f t="shared" si="13"/>
        <v>0</v>
      </c>
      <c r="AN63" s="22">
        <f t="shared" si="14"/>
        <v>0</v>
      </c>
      <c r="AO63" s="418" t="b">
        <f t="shared" si="15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16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17"/>
        <v>0</v>
      </c>
      <c r="AW63" s="67">
        <f t="shared" si="18"/>
        <v>0</v>
      </c>
      <c r="AX63" s="397">
        <f t="shared" si="19"/>
        <v>0</v>
      </c>
      <c r="AY63" s="32"/>
      <c r="AZ63" s="32"/>
      <c r="BA63" s="423" t="str">
        <f t="shared" si="20"/>
        <v xml:space="preserve"> </v>
      </c>
    </row>
    <row r="64" spans="1:53" s="339" customFormat="1" ht="15" x14ac:dyDescent="0.2">
      <c r="A64" s="409"/>
      <c r="B64" s="409"/>
      <c r="C64" s="410">
        <f t="shared" si="21"/>
        <v>43</v>
      </c>
      <c r="D64" s="411"/>
      <c r="E64" s="411"/>
      <c r="F64" s="411"/>
      <c r="G64" s="410"/>
      <c r="H64" s="410"/>
      <c r="I64" s="413" t="str">
        <f t="shared" si="5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6"/>
        <v>-</v>
      </c>
      <c r="M64" s="415"/>
      <c r="N64" s="415"/>
      <c r="O64" s="160" t="str">
        <f t="shared" si="7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8"/>
        <v>OK</v>
      </c>
      <c r="AI64" s="22">
        <f t="shared" si="9"/>
        <v>0</v>
      </c>
      <c r="AJ64" s="22">
        <f t="shared" si="10"/>
        <v>0</v>
      </c>
      <c r="AK64" s="22">
        <f t="shared" si="11"/>
        <v>0</v>
      </c>
      <c r="AL64" s="22">
        <f t="shared" si="12"/>
        <v>0</v>
      </c>
      <c r="AM64" s="22">
        <f t="shared" si="13"/>
        <v>0</v>
      </c>
      <c r="AN64" s="22">
        <f t="shared" si="14"/>
        <v>0</v>
      </c>
      <c r="AO64" s="418" t="b">
        <f t="shared" si="15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16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17"/>
        <v>0</v>
      </c>
      <c r="AW64" s="67">
        <f t="shared" si="18"/>
        <v>0</v>
      </c>
      <c r="AX64" s="397">
        <f t="shared" si="19"/>
        <v>0</v>
      </c>
      <c r="AY64" s="32"/>
      <c r="AZ64" s="32"/>
      <c r="BA64" s="423" t="str">
        <f t="shared" si="20"/>
        <v xml:space="preserve"> </v>
      </c>
    </row>
    <row r="65" spans="1:53" s="339" customFormat="1" ht="15" x14ac:dyDescent="0.2">
      <c r="A65" s="409"/>
      <c r="B65" s="409"/>
      <c r="C65" s="410">
        <f t="shared" si="21"/>
        <v>44</v>
      </c>
      <c r="D65" s="411"/>
      <c r="E65" s="411"/>
      <c r="F65" s="411"/>
      <c r="G65" s="410"/>
      <c r="H65" s="410"/>
      <c r="I65" s="413" t="str">
        <f t="shared" si="5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6"/>
        <v>-</v>
      </c>
      <c r="M65" s="415"/>
      <c r="N65" s="415"/>
      <c r="O65" s="160" t="str">
        <f t="shared" si="7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8"/>
        <v>OK</v>
      </c>
      <c r="AI65" s="22">
        <f t="shared" si="9"/>
        <v>0</v>
      </c>
      <c r="AJ65" s="22">
        <f t="shared" si="10"/>
        <v>0</v>
      </c>
      <c r="AK65" s="22">
        <f t="shared" si="11"/>
        <v>0</v>
      </c>
      <c r="AL65" s="22">
        <f t="shared" si="12"/>
        <v>0</v>
      </c>
      <c r="AM65" s="22">
        <f t="shared" si="13"/>
        <v>0</v>
      </c>
      <c r="AN65" s="22">
        <f t="shared" si="14"/>
        <v>0</v>
      </c>
      <c r="AO65" s="418" t="b">
        <f t="shared" si="15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16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17"/>
        <v>0</v>
      </c>
      <c r="AW65" s="67">
        <f t="shared" si="18"/>
        <v>0</v>
      </c>
      <c r="AX65" s="397">
        <f t="shared" si="19"/>
        <v>0</v>
      </c>
      <c r="AY65" s="32"/>
      <c r="AZ65" s="32"/>
      <c r="BA65" s="423" t="str">
        <f t="shared" si="20"/>
        <v xml:space="preserve"> </v>
      </c>
    </row>
    <row r="66" spans="1:53" s="339" customFormat="1" ht="15" x14ac:dyDescent="0.2">
      <c r="A66" s="409"/>
      <c r="B66" s="409"/>
      <c r="C66" s="410">
        <f t="shared" si="21"/>
        <v>45</v>
      </c>
      <c r="D66" s="411"/>
      <c r="E66" s="411"/>
      <c r="F66" s="411"/>
      <c r="G66" s="410"/>
      <c r="H66" s="410"/>
      <c r="I66" s="413" t="str">
        <f t="shared" si="5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6"/>
        <v>-</v>
      </c>
      <c r="M66" s="415"/>
      <c r="N66" s="415"/>
      <c r="O66" s="160" t="str">
        <f t="shared" si="7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8"/>
        <v>OK</v>
      </c>
      <c r="AI66" s="22">
        <f t="shared" si="9"/>
        <v>0</v>
      </c>
      <c r="AJ66" s="22">
        <f t="shared" si="10"/>
        <v>0</v>
      </c>
      <c r="AK66" s="22">
        <f t="shared" si="11"/>
        <v>0</v>
      </c>
      <c r="AL66" s="22">
        <f t="shared" si="12"/>
        <v>0</v>
      </c>
      <c r="AM66" s="22">
        <f t="shared" si="13"/>
        <v>0</v>
      </c>
      <c r="AN66" s="22">
        <f t="shared" si="14"/>
        <v>0</v>
      </c>
      <c r="AO66" s="418" t="b">
        <f t="shared" si="15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16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17"/>
        <v>0</v>
      </c>
      <c r="AW66" s="67">
        <f t="shared" si="18"/>
        <v>0</v>
      </c>
      <c r="AX66" s="397">
        <f t="shared" si="19"/>
        <v>0</v>
      </c>
      <c r="AY66" s="32"/>
      <c r="AZ66" s="32"/>
      <c r="BA66" s="423" t="str">
        <f t="shared" si="20"/>
        <v xml:space="preserve"> </v>
      </c>
    </row>
    <row r="67" spans="1:53" s="339" customFormat="1" ht="15" x14ac:dyDescent="0.2">
      <c r="A67" s="409"/>
      <c r="B67" s="409"/>
      <c r="C67" s="410">
        <f t="shared" si="21"/>
        <v>46</v>
      </c>
      <c r="D67" s="411"/>
      <c r="E67" s="411"/>
      <c r="F67" s="411"/>
      <c r="G67" s="410"/>
      <c r="H67" s="410"/>
      <c r="I67" s="413" t="str">
        <f t="shared" si="5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6"/>
        <v>-</v>
      </c>
      <c r="M67" s="415"/>
      <c r="N67" s="415"/>
      <c r="O67" s="160" t="str">
        <f t="shared" si="7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8"/>
        <v>OK</v>
      </c>
      <c r="AI67" s="22">
        <f t="shared" si="9"/>
        <v>0</v>
      </c>
      <c r="AJ67" s="22">
        <f t="shared" si="10"/>
        <v>0</v>
      </c>
      <c r="AK67" s="22">
        <f t="shared" si="11"/>
        <v>0</v>
      </c>
      <c r="AL67" s="22">
        <f t="shared" si="12"/>
        <v>0</v>
      </c>
      <c r="AM67" s="22">
        <f t="shared" si="13"/>
        <v>0</v>
      </c>
      <c r="AN67" s="22">
        <f t="shared" si="14"/>
        <v>0</v>
      </c>
      <c r="AO67" s="418" t="b">
        <f t="shared" si="15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16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17"/>
        <v>0</v>
      </c>
      <c r="AW67" s="67">
        <f t="shared" si="18"/>
        <v>0</v>
      </c>
      <c r="AX67" s="397">
        <f t="shared" si="19"/>
        <v>0</v>
      </c>
      <c r="AY67" s="32"/>
      <c r="AZ67" s="32"/>
      <c r="BA67" s="423" t="str">
        <f t="shared" si="20"/>
        <v xml:space="preserve"> </v>
      </c>
    </row>
    <row r="68" spans="1:53" s="339" customFormat="1" ht="15" x14ac:dyDescent="0.2">
      <c r="A68" s="409"/>
      <c r="B68" s="409"/>
      <c r="C68" s="410">
        <f t="shared" si="21"/>
        <v>47</v>
      </c>
      <c r="D68" s="411"/>
      <c r="E68" s="411"/>
      <c r="F68" s="411"/>
      <c r="G68" s="410"/>
      <c r="H68" s="410"/>
      <c r="I68" s="413" t="str">
        <f t="shared" si="5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6"/>
        <v>-</v>
      </c>
      <c r="M68" s="415"/>
      <c r="N68" s="415"/>
      <c r="O68" s="160" t="str">
        <f t="shared" si="7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8"/>
        <v>OK</v>
      </c>
      <c r="AI68" s="22">
        <f t="shared" si="9"/>
        <v>0</v>
      </c>
      <c r="AJ68" s="22">
        <f t="shared" si="10"/>
        <v>0</v>
      </c>
      <c r="AK68" s="22">
        <f t="shared" si="11"/>
        <v>0</v>
      </c>
      <c r="AL68" s="22">
        <f t="shared" si="12"/>
        <v>0</v>
      </c>
      <c r="AM68" s="22">
        <f t="shared" si="13"/>
        <v>0</v>
      </c>
      <c r="AN68" s="22">
        <f t="shared" si="14"/>
        <v>0</v>
      </c>
      <c r="AO68" s="418" t="b">
        <f t="shared" si="15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16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17"/>
        <v>0</v>
      </c>
      <c r="AW68" s="67">
        <f t="shared" si="18"/>
        <v>0</v>
      </c>
      <c r="AX68" s="397">
        <f t="shared" si="19"/>
        <v>0</v>
      </c>
      <c r="AY68" s="32"/>
      <c r="AZ68" s="32"/>
      <c r="BA68" s="423" t="str">
        <f t="shared" si="20"/>
        <v xml:space="preserve"> </v>
      </c>
    </row>
    <row r="69" spans="1:53" s="339" customFormat="1" ht="15" x14ac:dyDescent="0.2">
      <c r="A69" s="409"/>
      <c r="B69" s="409"/>
      <c r="C69" s="410">
        <f t="shared" si="21"/>
        <v>48</v>
      </c>
      <c r="D69" s="411"/>
      <c r="E69" s="411"/>
      <c r="F69" s="411"/>
      <c r="G69" s="410"/>
      <c r="H69" s="410"/>
      <c r="I69" s="413" t="str">
        <f t="shared" si="5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6"/>
        <v>-</v>
      </c>
      <c r="M69" s="415"/>
      <c r="N69" s="415"/>
      <c r="O69" s="160" t="str">
        <f t="shared" si="7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8"/>
        <v>OK</v>
      </c>
      <c r="AI69" s="22">
        <f t="shared" si="9"/>
        <v>0</v>
      </c>
      <c r="AJ69" s="22">
        <f t="shared" si="10"/>
        <v>0</v>
      </c>
      <c r="AK69" s="22">
        <f t="shared" si="11"/>
        <v>0</v>
      </c>
      <c r="AL69" s="22">
        <f t="shared" si="12"/>
        <v>0</v>
      </c>
      <c r="AM69" s="22">
        <f t="shared" si="13"/>
        <v>0</v>
      </c>
      <c r="AN69" s="22">
        <f t="shared" si="14"/>
        <v>0</v>
      </c>
      <c r="AO69" s="418" t="b">
        <f t="shared" si="15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16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17"/>
        <v>0</v>
      </c>
      <c r="AW69" s="67">
        <f t="shared" si="18"/>
        <v>0</v>
      </c>
      <c r="AX69" s="397">
        <f t="shared" si="19"/>
        <v>0</v>
      </c>
      <c r="AY69" s="32"/>
      <c r="AZ69" s="32"/>
      <c r="BA69" s="423" t="str">
        <f t="shared" si="20"/>
        <v xml:space="preserve"> </v>
      </c>
    </row>
    <row r="70" spans="1:53" s="339" customFormat="1" ht="15" x14ac:dyDescent="0.2">
      <c r="A70" s="32"/>
      <c r="B70" s="32"/>
      <c r="C70" s="410">
        <f t="shared" si="21"/>
        <v>49</v>
      </c>
      <c r="D70" s="424"/>
      <c r="E70" s="424"/>
      <c r="F70" s="424"/>
      <c r="G70" s="410"/>
      <c r="H70" s="410"/>
      <c r="I70" s="413" t="str">
        <f t="shared" si="5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6"/>
        <v>-</v>
      </c>
      <c r="M70" s="415"/>
      <c r="N70" s="415"/>
      <c r="O70" s="160" t="str">
        <f t="shared" si="7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8"/>
        <v>OK</v>
      </c>
      <c r="AI70" s="22">
        <f t="shared" si="9"/>
        <v>0</v>
      </c>
      <c r="AJ70" s="22">
        <f t="shared" si="10"/>
        <v>0</v>
      </c>
      <c r="AK70" s="22">
        <f t="shared" si="11"/>
        <v>0</v>
      </c>
      <c r="AL70" s="22">
        <f t="shared" si="12"/>
        <v>0</v>
      </c>
      <c r="AM70" s="22">
        <f t="shared" si="13"/>
        <v>0</v>
      </c>
      <c r="AN70" s="22">
        <f t="shared" si="14"/>
        <v>0</v>
      </c>
      <c r="AO70" s="418" t="b">
        <f t="shared" si="15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16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17"/>
        <v>0</v>
      </c>
      <c r="AW70" s="67">
        <f t="shared" si="18"/>
        <v>0</v>
      </c>
      <c r="AX70" s="397">
        <f t="shared" si="19"/>
        <v>0</v>
      </c>
      <c r="AY70" s="32"/>
      <c r="AZ70" s="32"/>
      <c r="BA70" s="423" t="str">
        <f t="shared" si="20"/>
        <v xml:space="preserve"> </v>
      </c>
    </row>
    <row r="71" spans="1:53" s="339" customFormat="1" ht="15" x14ac:dyDescent="0.2">
      <c r="A71" s="32"/>
      <c r="B71" s="32"/>
      <c r="C71" s="410">
        <f t="shared" si="21"/>
        <v>50</v>
      </c>
      <c r="D71" s="424"/>
      <c r="E71" s="424"/>
      <c r="F71" s="424"/>
      <c r="G71" s="410"/>
      <c r="H71" s="410"/>
      <c r="I71" s="413" t="str">
        <f t="shared" si="5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6"/>
        <v>-</v>
      </c>
      <c r="M71" s="415"/>
      <c r="N71" s="415"/>
      <c r="O71" s="160" t="str">
        <f t="shared" si="7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8"/>
        <v>OK</v>
      </c>
      <c r="AI71" s="22">
        <f t="shared" si="9"/>
        <v>0</v>
      </c>
      <c r="AJ71" s="22">
        <f t="shared" si="10"/>
        <v>0</v>
      </c>
      <c r="AK71" s="22">
        <f t="shared" si="11"/>
        <v>0</v>
      </c>
      <c r="AL71" s="22">
        <f t="shared" si="12"/>
        <v>0</v>
      </c>
      <c r="AM71" s="22">
        <f t="shared" si="13"/>
        <v>0</v>
      </c>
      <c r="AN71" s="22">
        <f t="shared" si="14"/>
        <v>0</v>
      </c>
      <c r="AO71" s="418" t="b">
        <f t="shared" si="15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16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17"/>
        <v>0</v>
      </c>
      <c r="AW71" s="67">
        <f t="shared" si="18"/>
        <v>0</v>
      </c>
      <c r="AX71" s="397">
        <f t="shared" si="19"/>
        <v>0</v>
      </c>
      <c r="AY71" s="32"/>
      <c r="AZ71" s="32"/>
      <c r="BA71" s="423" t="str">
        <f t="shared" si="20"/>
        <v xml:space="preserve"> </v>
      </c>
    </row>
    <row r="72" spans="1:53" s="339" customFormat="1" ht="15" x14ac:dyDescent="0.2">
      <c r="A72" s="32"/>
      <c r="B72" s="32"/>
      <c r="C72" s="410">
        <f t="shared" si="21"/>
        <v>51</v>
      </c>
      <c r="D72" s="424"/>
      <c r="E72" s="424"/>
      <c r="F72" s="424"/>
      <c r="G72" s="410"/>
      <c r="H72" s="410"/>
      <c r="I72" s="413" t="str">
        <f t="shared" si="5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6"/>
        <v>-</v>
      </c>
      <c r="M72" s="415"/>
      <c r="N72" s="415"/>
      <c r="O72" s="160" t="str">
        <f t="shared" si="7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8"/>
        <v>OK</v>
      </c>
      <c r="AI72" s="22">
        <f t="shared" si="9"/>
        <v>0</v>
      </c>
      <c r="AJ72" s="22">
        <f t="shared" si="10"/>
        <v>0</v>
      </c>
      <c r="AK72" s="22">
        <f t="shared" si="11"/>
        <v>0</v>
      </c>
      <c r="AL72" s="22">
        <f t="shared" si="12"/>
        <v>0</v>
      </c>
      <c r="AM72" s="22">
        <f t="shared" si="13"/>
        <v>0</v>
      </c>
      <c r="AN72" s="22">
        <f t="shared" si="14"/>
        <v>0</v>
      </c>
      <c r="AO72" s="418" t="b">
        <f t="shared" si="15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16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17"/>
        <v>0</v>
      </c>
      <c r="AW72" s="67">
        <f t="shared" si="18"/>
        <v>0</v>
      </c>
      <c r="AX72" s="397">
        <f t="shared" si="19"/>
        <v>0</v>
      </c>
      <c r="AY72" s="32"/>
      <c r="AZ72" s="32"/>
      <c r="BA72" s="423" t="str">
        <f t="shared" si="20"/>
        <v xml:space="preserve"> </v>
      </c>
    </row>
    <row r="73" spans="1:53" s="339" customFormat="1" ht="15" x14ac:dyDescent="0.2">
      <c r="A73" s="32"/>
      <c r="B73" s="32"/>
      <c r="C73" s="410">
        <f t="shared" si="21"/>
        <v>52</v>
      </c>
      <c r="D73" s="424"/>
      <c r="E73" s="424"/>
      <c r="F73" s="424"/>
      <c r="G73" s="410"/>
      <c r="H73" s="410"/>
      <c r="I73" s="413" t="str">
        <f t="shared" si="5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6"/>
        <v>-</v>
      </c>
      <c r="M73" s="415"/>
      <c r="N73" s="415"/>
      <c r="O73" s="160" t="str">
        <f t="shared" si="7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8"/>
        <v>OK</v>
      </c>
      <c r="AI73" s="22">
        <f t="shared" si="9"/>
        <v>0</v>
      </c>
      <c r="AJ73" s="22">
        <f t="shared" si="10"/>
        <v>0</v>
      </c>
      <c r="AK73" s="22">
        <f t="shared" si="11"/>
        <v>0</v>
      </c>
      <c r="AL73" s="22">
        <f t="shared" si="12"/>
        <v>0</v>
      </c>
      <c r="AM73" s="22">
        <f t="shared" si="13"/>
        <v>0</v>
      </c>
      <c r="AN73" s="22">
        <f t="shared" si="14"/>
        <v>0</v>
      </c>
      <c r="AO73" s="418" t="b">
        <f t="shared" si="15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16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17"/>
        <v>0</v>
      </c>
      <c r="AW73" s="67">
        <f t="shared" si="18"/>
        <v>0</v>
      </c>
      <c r="AX73" s="397">
        <f t="shared" si="19"/>
        <v>0</v>
      </c>
      <c r="AY73" s="32"/>
      <c r="AZ73" s="32"/>
      <c r="BA73" s="423" t="str">
        <f t="shared" si="20"/>
        <v xml:space="preserve"> </v>
      </c>
    </row>
    <row r="74" spans="1:53" s="339" customFormat="1" ht="15" x14ac:dyDescent="0.2">
      <c r="A74" s="32"/>
      <c r="B74" s="32"/>
      <c r="C74" s="410">
        <f t="shared" si="21"/>
        <v>53</v>
      </c>
      <c r="D74" s="424"/>
      <c r="E74" s="424"/>
      <c r="F74" s="424"/>
      <c r="G74" s="410"/>
      <c r="H74" s="410"/>
      <c r="I74" s="413" t="str">
        <f t="shared" si="5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6"/>
        <v>-</v>
      </c>
      <c r="M74" s="415"/>
      <c r="N74" s="415"/>
      <c r="O74" s="160" t="str">
        <f t="shared" si="7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8"/>
        <v>OK</v>
      </c>
      <c r="AI74" s="22">
        <f t="shared" si="9"/>
        <v>0</v>
      </c>
      <c r="AJ74" s="22">
        <f t="shared" si="10"/>
        <v>0</v>
      </c>
      <c r="AK74" s="22">
        <f t="shared" si="11"/>
        <v>0</v>
      </c>
      <c r="AL74" s="22">
        <f t="shared" si="12"/>
        <v>0</v>
      </c>
      <c r="AM74" s="22">
        <f t="shared" si="13"/>
        <v>0</v>
      </c>
      <c r="AN74" s="22">
        <f t="shared" si="14"/>
        <v>0</v>
      </c>
      <c r="AO74" s="418" t="b">
        <f t="shared" si="15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16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17"/>
        <v>0</v>
      </c>
      <c r="AW74" s="67">
        <f t="shared" si="18"/>
        <v>0</v>
      </c>
      <c r="AX74" s="397">
        <f t="shared" si="19"/>
        <v>0</v>
      </c>
      <c r="AY74" s="32"/>
      <c r="AZ74" s="32"/>
      <c r="BA74" s="423" t="str">
        <f t="shared" si="20"/>
        <v xml:space="preserve"> </v>
      </c>
    </row>
    <row r="75" spans="1:53" s="339" customFormat="1" ht="15" x14ac:dyDescent="0.2">
      <c r="A75" s="32"/>
      <c r="B75" s="32"/>
      <c r="C75" s="410">
        <f t="shared" si="21"/>
        <v>54</v>
      </c>
      <c r="D75" s="424"/>
      <c r="E75" s="424"/>
      <c r="F75" s="424"/>
      <c r="G75" s="410"/>
      <c r="H75" s="410"/>
      <c r="I75" s="413" t="str">
        <f t="shared" si="5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6"/>
        <v>-</v>
      </c>
      <c r="M75" s="415"/>
      <c r="N75" s="415"/>
      <c r="O75" s="160" t="str">
        <f t="shared" si="7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8"/>
        <v>OK</v>
      </c>
      <c r="AI75" s="22">
        <f t="shared" si="9"/>
        <v>0</v>
      </c>
      <c r="AJ75" s="22">
        <f t="shared" si="10"/>
        <v>0</v>
      </c>
      <c r="AK75" s="22">
        <f t="shared" si="11"/>
        <v>0</v>
      </c>
      <c r="AL75" s="22">
        <f t="shared" si="12"/>
        <v>0</v>
      </c>
      <c r="AM75" s="22">
        <f t="shared" si="13"/>
        <v>0</v>
      </c>
      <c r="AN75" s="22">
        <f t="shared" si="14"/>
        <v>0</v>
      </c>
      <c r="AO75" s="418" t="b">
        <f t="shared" si="15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16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17"/>
        <v>0</v>
      </c>
      <c r="AW75" s="67">
        <f t="shared" si="18"/>
        <v>0</v>
      </c>
      <c r="AX75" s="397">
        <f t="shared" si="19"/>
        <v>0</v>
      </c>
      <c r="AY75" s="32"/>
      <c r="AZ75" s="32"/>
      <c r="BA75" s="423" t="str">
        <f t="shared" si="20"/>
        <v xml:space="preserve"> </v>
      </c>
    </row>
    <row r="76" spans="1:53" s="339" customFormat="1" ht="15" x14ac:dyDescent="0.2">
      <c r="A76" s="32"/>
      <c r="B76" s="32"/>
      <c r="C76" s="410">
        <f t="shared" si="21"/>
        <v>55</v>
      </c>
      <c r="D76" s="424"/>
      <c r="E76" s="424"/>
      <c r="F76" s="424"/>
      <c r="G76" s="410"/>
      <c r="H76" s="410"/>
      <c r="I76" s="413" t="str">
        <f t="shared" si="5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6"/>
        <v>-</v>
      </c>
      <c r="M76" s="415"/>
      <c r="N76" s="415"/>
      <c r="O76" s="160" t="str">
        <f t="shared" si="7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8"/>
        <v>OK</v>
      </c>
      <c r="AI76" s="22">
        <f t="shared" si="9"/>
        <v>0</v>
      </c>
      <c r="AJ76" s="22">
        <f t="shared" si="10"/>
        <v>0</v>
      </c>
      <c r="AK76" s="22">
        <f t="shared" si="11"/>
        <v>0</v>
      </c>
      <c r="AL76" s="22">
        <f t="shared" si="12"/>
        <v>0</v>
      </c>
      <c r="AM76" s="22">
        <f t="shared" si="13"/>
        <v>0</v>
      </c>
      <c r="AN76" s="22">
        <f t="shared" si="14"/>
        <v>0</v>
      </c>
      <c r="AO76" s="418" t="b">
        <f t="shared" si="15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16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17"/>
        <v>0</v>
      </c>
      <c r="AW76" s="67">
        <f t="shared" si="18"/>
        <v>0</v>
      </c>
      <c r="AX76" s="397">
        <f t="shared" si="19"/>
        <v>0</v>
      </c>
      <c r="AY76" s="32"/>
      <c r="AZ76" s="32"/>
      <c r="BA76" s="423" t="str">
        <f t="shared" si="20"/>
        <v xml:space="preserve"> </v>
      </c>
    </row>
    <row r="77" spans="1:53" s="339" customFormat="1" ht="15" x14ac:dyDescent="0.2">
      <c r="A77" s="32"/>
      <c r="B77" s="32"/>
      <c r="C77" s="410">
        <f t="shared" si="21"/>
        <v>56</v>
      </c>
      <c r="D77" s="424"/>
      <c r="E77" s="424"/>
      <c r="F77" s="424"/>
      <c r="G77" s="410"/>
      <c r="H77" s="410"/>
      <c r="I77" s="413" t="str">
        <f t="shared" si="5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6"/>
        <v>-</v>
      </c>
      <c r="M77" s="415"/>
      <c r="N77" s="415"/>
      <c r="O77" s="160" t="str">
        <f t="shared" si="7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8"/>
        <v>OK</v>
      </c>
      <c r="AI77" s="22">
        <f t="shared" si="9"/>
        <v>0</v>
      </c>
      <c r="AJ77" s="22">
        <f t="shared" si="10"/>
        <v>0</v>
      </c>
      <c r="AK77" s="22">
        <f t="shared" si="11"/>
        <v>0</v>
      </c>
      <c r="AL77" s="22">
        <f t="shared" si="12"/>
        <v>0</v>
      </c>
      <c r="AM77" s="22">
        <f t="shared" si="13"/>
        <v>0</v>
      </c>
      <c r="AN77" s="22">
        <f t="shared" si="14"/>
        <v>0</v>
      </c>
      <c r="AO77" s="418" t="b">
        <f t="shared" si="15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16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17"/>
        <v>0</v>
      </c>
      <c r="AW77" s="67">
        <f t="shared" si="18"/>
        <v>0</v>
      </c>
      <c r="AX77" s="397">
        <f t="shared" si="19"/>
        <v>0</v>
      </c>
      <c r="AY77" s="32"/>
      <c r="AZ77" s="32"/>
      <c r="BA77" s="423" t="str">
        <f t="shared" si="20"/>
        <v xml:space="preserve"> </v>
      </c>
    </row>
    <row r="78" spans="1:53" s="339" customFormat="1" ht="15" x14ac:dyDescent="0.2">
      <c r="A78" s="32"/>
      <c r="B78" s="32"/>
      <c r="C78" s="410">
        <f t="shared" si="21"/>
        <v>57</v>
      </c>
      <c r="D78" s="424"/>
      <c r="E78" s="424"/>
      <c r="F78" s="424"/>
      <c r="G78" s="410"/>
      <c r="H78" s="410"/>
      <c r="I78" s="413" t="str">
        <f t="shared" si="5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6"/>
        <v>-</v>
      </c>
      <c r="M78" s="415"/>
      <c r="N78" s="415"/>
      <c r="O78" s="160" t="str">
        <f t="shared" si="7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8"/>
        <v>OK</v>
      </c>
      <c r="AI78" s="22">
        <f t="shared" si="9"/>
        <v>0</v>
      </c>
      <c r="AJ78" s="22">
        <f t="shared" si="10"/>
        <v>0</v>
      </c>
      <c r="AK78" s="22">
        <f t="shared" si="11"/>
        <v>0</v>
      </c>
      <c r="AL78" s="22">
        <f t="shared" si="12"/>
        <v>0</v>
      </c>
      <c r="AM78" s="22">
        <f t="shared" si="13"/>
        <v>0</v>
      </c>
      <c r="AN78" s="22">
        <f t="shared" si="14"/>
        <v>0</v>
      </c>
      <c r="AO78" s="418" t="b">
        <f t="shared" si="15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16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17"/>
        <v>0</v>
      </c>
      <c r="AW78" s="67">
        <f t="shared" si="18"/>
        <v>0</v>
      </c>
      <c r="AX78" s="397">
        <f t="shared" si="19"/>
        <v>0</v>
      </c>
      <c r="AY78" s="32"/>
      <c r="AZ78" s="32"/>
      <c r="BA78" s="423" t="str">
        <f t="shared" si="20"/>
        <v xml:space="preserve"> </v>
      </c>
    </row>
    <row r="79" spans="1:53" s="339" customFormat="1" ht="15" x14ac:dyDescent="0.2">
      <c r="A79" s="32"/>
      <c r="B79" s="32"/>
      <c r="C79" s="410">
        <f t="shared" si="21"/>
        <v>58</v>
      </c>
      <c r="D79" s="424"/>
      <c r="E79" s="424"/>
      <c r="F79" s="424"/>
      <c r="G79" s="410"/>
      <c r="H79" s="410"/>
      <c r="I79" s="413" t="str">
        <f t="shared" si="5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6"/>
        <v>-</v>
      </c>
      <c r="M79" s="415"/>
      <c r="N79" s="415"/>
      <c r="O79" s="160" t="str">
        <f t="shared" si="7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8"/>
        <v>OK</v>
      </c>
      <c r="AI79" s="22">
        <f t="shared" si="9"/>
        <v>0</v>
      </c>
      <c r="AJ79" s="22">
        <f t="shared" si="10"/>
        <v>0</v>
      </c>
      <c r="AK79" s="22">
        <f t="shared" si="11"/>
        <v>0</v>
      </c>
      <c r="AL79" s="22">
        <f t="shared" si="12"/>
        <v>0</v>
      </c>
      <c r="AM79" s="22">
        <f t="shared" si="13"/>
        <v>0</v>
      </c>
      <c r="AN79" s="22">
        <f t="shared" si="14"/>
        <v>0</v>
      </c>
      <c r="AO79" s="418" t="b">
        <f t="shared" si="15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16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17"/>
        <v>0</v>
      </c>
      <c r="AW79" s="67">
        <f t="shared" si="18"/>
        <v>0</v>
      </c>
      <c r="AX79" s="397">
        <f t="shared" si="19"/>
        <v>0</v>
      </c>
      <c r="AY79" s="32"/>
      <c r="AZ79" s="32"/>
      <c r="BA79" s="423" t="str">
        <f t="shared" si="20"/>
        <v xml:space="preserve"> </v>
      </c>
    </row>
    <row r="80" spans="1:53" s="339" customFormat="1" ht="15" x14ac:dyDescent="0.2">
      <c r="A80" s="32"/>
      <c r="B80" s="32"/>
      <c r="C80" s="410">
        <f t="shared" si="21"/>
        <v>59</v>
      </c>
      <c r="D80" s="424"/>
      <c r="E80" s="424"/>
      <c r="F80" s="424"/>
      <c r="G80" s="410"/>
      <c r="H80" s="410"/>
      <c r="I80" s="413" t="str">
        <f t="shared" si="5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6"/>
        <v>-</v>
      </c>
      <c r="M80" s="415"/>
      <c r="N80" s="415"/>
      <c r="O80" s="160" t="str">
        <f t="shared" si="7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8"/>
        <v>OK</v>
      </c>
      <c r="AI80" s="22">
        <f t="shared" si="9"/>
        <v>0</v>
      </c>
      <c r="AJ80" s="22">
        <f t="shared" si="10"/>
        <v>0</v>
      </c>
      <c r="AK80" s="22">
        <f t="shared" si="11"/>
        <v>0</v>
      </c>
      <c r="AL80" s="22">
        <f t="shared" si="12"/>
        <v>0</v>
      </c>
      <c r="AM80" s="22">
        <f t="shared" si="13"/>
        <v>0</v>
      </c>
      <c r="AN80" s="22">
        <f t="shared" si="14"/>
        <v>0</v>
      </c>
      <c r="AO80" s="418" t="b">
        <f t="shared" si="15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16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17"/>
        <v>0</v>
      </c>
      <c r="AW80" s="67">
        <f t="shared" si="18"/>
        <v>0</v>
      </c>
      <c r="AX80" s="397">
        <f t="shared" si="19"/>
        <v>0</v>
      </c>
      <c r="AY80" s="32"/>
      <c r="AZ80" s="32"/>
      <c r="BA80" s="423" t="str">
        <f t="shared" si="20"/>
        <v xml:space="preserve"> </v>
      </c>
    </row>
    <row r="81" spans="1:53" s="339" customFormat="1" ht="15" x14ac:dyDescent="0.2">
      <c r="A81" s="32"/>
      <c r="B81" s="32"/>
      <c r="C81" s="410">
        <f t="shared" si="21"/>
        <v>60</v>
      </c>
      <c r="D81" s="424"/>
      <c r="E81" s="424"/>
      <c r="F81" s="424"/>
      <c r="G81" s="410"/>
      <c r="H81" s="410"/>
      <c r="I81" s="413" t="str">
        <f t="shared" si="5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6"/>
        <v>-</v>
      </c>
      <c r="M81" s="415"/>
      <c r="N81" s="415"/>
      <c r="O81" s="160" t="str">
        <f t="shared" si="7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8"/>
        <v>OK</v>
      </c>
      <c r="AI81" s="22">
        <f t="shared" si="9"/>
        <v>0</v>
      </c>
      <c r="AJ81" s="22">
        <f t="shared" si="10"/>
        <v>0</v>
      </c>
      <c r="AK81" s="22">
        <f t="shared" si="11"/>
        <v>0</v>
      </c>
      <c r="AL81" s="22">
        <f t="shared" si="12"/>
        <v>0</v>
      </c>
      <c r="AM81" s="22">
        <f t="shared" si="13"/>
        <v>0</v>
      </c>
      <c r="AN81" s="22">
        <f t="shared" si="14"/>
        <v>0</v>
      </c>
      <c r="AO81" s="418" t="b">
        <f t="shared" si="15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16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17"/>
        <v>0</v>
      </c>
      <c r="AW81" s="67">
        <f t="shared" si="18"/>
        <v>0</v>
      </c>
      <c r="AX81" s="397">
        <f t="shared" si="19"/>
        <v>0</v>
      </c>
      <c r="AY81" s="32"/>
      <c r="AZ81" s="32"/>
      <c r="BA81" s="423" t="str">
        <f t="shared" si="20"/>
        <v xml:space="preserve"> </v>
      </c>
    </row>
    <row r="82" spans="1:53" s="339" customFormat="1" ht="15" x14ac:dyDescent="0.2">
      <c r="A82" s="32"/>
      <c r="B82" s="32"/>
      <c r="C82" s="410">
        <f t="shared" si="21"/>
        <v>61</v>
      </c>
      <c r="D82" s="424"/>
      <c r="E82" s="424"/>
      <c r="F82" s="424"/>
      <c r="G82" s="410"/>
      <c r="H82" s="410"/>
      <c r="I82" s="413" t="str">
        <f t="shared" si="5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6"/>
        <v>-</v>
      </c>
      <c r="M82" s="415"/>
      <c r="N82" s="415"/>
      <c r="O82" s="160" t="str">
        <f t="shared" si="7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8"/>
        <v>OK</v>
      </c>
      <c r="AI82" s="22">
        <f t="shared" si="9"/>
        <v>0</v>
      </c>
      <c r="AJ82" s="22">
        <f t="shared" si="10"/>
        <v>0</v>
      </c>
      <c r="AK82" s="22">
        <f t="shared" si="11"/>
        <v>0</v>
      </c>
      <c r="AL82" s="22">
        <f t="shared" si="12"/>
        <v>0</v>
      </c>
      <c r="AM82" s="22">
        <f t="shared" si="13"/>
        <v>0</v>
      </c>
      <c r="AN82" s="22">
        <f t="shared" si="14"/>
        <v>0</v>
      </c>
      <c r="AO82" s="418" t="b">
        <f t="shared" si="15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16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17"/>
        <v>0</v>
      </c>
      <c r="AW82" s="67">
        <f t="shared" si="18"/>
        <v>0</v>
      </c>
      <c r="AX82" s="397">
        <f t="shared" si="19"/>
        <v>0</v>
      </c>
      <c r="AY82" s="32"/>
      <c r="AZ82" s="32"/>
      <c r="BA82" s="423" t="str">
        <f t="shared" si="20"/>
        <v xml:space="preserve"> </v>
      </c>
    </row>
    <row r="83" spans="1:53" s="339" customFormat="1" ht="15" x14ac:dyDescent="0.2">
      <c r="A83" s="32"/>
      <c r="B83" s="32"/>
      <c r="C83" s="410">
        <f t="shared" si="21"/>
        <v>62</v>
      </c>
      <c r="D83" s="424"/>
      <c r="E83" s="424"/>
      <c r="F83" s="424"/>
      <c r="G83" s="410"/>
      <c r="H83" s="410"/>
      <c r="I83" s="413" t="str">
        <f t="shared" si="5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6"/>
        <v>-</v>
      </c>
      <c r="M83" s="415"/>
      <c r="N83" s="415"/>
      <c r="O83" s="160" t="str">
        <f t="shared" si="7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8"/>
        <v>OK</v>
      </c>
      <c r="AI83" s="22">
        <f t="shared" si="9"/>
        <v>0</v>
      </c>
      <c r="AJ83" s="22">
        <f t="shared" si="10"/>
        <v>0</v>
      </c>
      <c r="AK83" s="22">
        <f t="shared" si="11"/>
        <v>0</v>
      </c>
      <c r="AL83" s="22">
        <f t="shared" si="12"/>
        <v>0</v>
      </c>
      <c r="AM83" s="22">
        <f t="shared" si="13"/>
        <v>0</v>
      </c>
      <c r="AN83" s="22">
        <f t="shared" si="14"/>
        <v>0</v>
      </c>
      <c r="AO83" s="418" t="b">
        <f t="shared" si="15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16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17"/>
        <v>0</v>
      </c>
      <c r="AW83" s="67">
        <f t="shared" si="18"/>
        <v>0</v>
      </c>
      <c r="AX83" s="397">
        <f t="shared" si="19"/>
        <v>0</v>
      </c>
      <c r="AY83" s="32"/>
      <c r="AZ83" s="32"/>
      <c r="BA83" s="423" t="str">
        <f t="shared" si="20"/>
        <v xml:space="preserve"> </v>
      </c>
    </row>
    <row r="84" spans="1:53" s="339" customFormat="1" ht="15" x14ac:dyDescent="0.2">
      <c r="A84" s="32"/>
      <c r="B84" s="32"/>
      <c r="C84" s="410">
        <f t="shared" si="21"/>
        <v>63</v>
      </c>
      <c r="D84" s="424"/>
      <c r="E84" s="424"/>
      <c r="F84" s="424"/>
      <c r="G84" s="410"/>
      <c r="H84" s="410"/>
      <c r="I84" s="413" t="str">
        <f t="shared" si="5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6"/>
        <v>-</v>
      </c>
      <c r="M84" s="415"/>
      <c r="N84" s="415"/>
      <c r="O84" s="160" t="str">
        <f t="shared" si="7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8"/>
        <v>OK</v>
      </c>
      <c r="AI84" s="22">
        <f t="shared" si="9"/>
        <v>0</v>
      </c>
      <c r="AJ84" s="22">
        <f t="shared" si="10"/>
        <v>0</v>
      </c>
      <c r="AK84" s="22">
        <f t="shared" si="11"/>
        <v>0</v>
      </c>
      <c r="AL84" s="22">
        <f t="shared" si="12"/>
        <v>0</v>
      </c>
      <c r="AM84" s="22">
        <f t="shared" si="13"/>
        <v>0</v>
      </c>
      <c r="AN84" s="22">
        <f t="shared" si="14"/>
        <v>0</v>
      </c>
      <c r="AO84" s="418" t="b">
        <f t="shared" si="15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16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17"/>
        <v>0</v>
      </c>
      <c r="AW84" s="67">
        <f t="shared" si="18"/>
        <v>0</v>
      </c>
      <c r="AX84" s="397">
        <f t="shared" si="19"/>
        <v>0</v>
      </c>
      <c r="AY84" s="32"/>
      <c r="AZ84" s="32"/>
      <c r="BA84" s="423" t="str">
        <f t="shared" si="20"/>
        <v xml:space="preserve"> </v>
      </c>
    </row>
    <row r="85" spans="1:53" s="339" customFormat="1" ht="15" x14ac:dyDescent="0.2">
      <c r="A85" s="32"/>
      <c r="B85" s="32"/>
      <c r="C85" s="410">
        <f t="shared" si="21"/>
        <v>64</v>
      </c>
      <c r="D85" s="424"/>
      <c r="E85" s="424"/>
      <c r="F85" s="424"/>
      <c r="G85" s="410"/>
      <c r="H85" s="410"/>
      <c r="I85" s="413" t="str">
        <f t="shared" si="5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6"/>
        <v>-</v>
      </c>
      <c r="M85" s="425"/>
      <c r="N85" s="425"/>
      <c r="O85" s="160" t="str">
        <f t="shared" si="7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8"/>
        <v>OK</v>
      </c>
      <c r="AI85" s="22">
        <f t="shared" si="9"/>
        <v>0</v>
      </c>
      <c r="AJ85" s="22">
        <f t="shared" si="10"/>
        <v>0</v>
      </c>
      <c r="AK85" s="22">
        <f t="shared" si="11"/>
        <v>0</v>
      </c>
      <c r="AL85" s="22">
        <f t="shared" si="12"/>
        <v>0</v>
      </c>
      <c r="AM85" s="22">
        <f t="shared" si="13"/>
        <v>0</v>
      </c>
      <c r="AN85" s="22">
        <f t="shared" si="14"/>
        <v>0</v>
      </c>
      <c r="AO85" s="418" t="b">
        <f t="shared" si="15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16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17"/>
        <v>0</v>
      </c>
      <c r="AW85" s="67">
        <f t="shared" si="18"/>
        <v>0</v>
      </c>
      <c r="AX85" s="397">
        <f t="shared" si="19"/>
        <v>0</v>
      </c>
      <c r="AY85" s="32"/>
      <c r="AZ85" s="32"/>
      <c r="BA85" s="423" t="str">
        <f t="shared" si="20"/>
        <v xml:space="preserve"> </v>
      </c>
    </row>
    <row r="86" spans="1:53" s="339" customFormat="1" ht="15" x14ac:dyDescent="0.2">
      <c r="A86" s="32"/>
      <c r="B86" s="32"/>
      <c r="C86" s="410">
        <f t="shared" si="21"/>
        <v>65</v>
      </c>
      <c r="D86" s="424"/>
      <c r="E86" s="424"/>
      <c r="F86" s="424"/>
      <c r="G86" s="410"/>
      <c r="H86" s="410"/>
      <c r="I86" s="413" t="str">
        <f t="shared" si="5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6"/>
        <v>-</v>
      </c>
      <c r="M86" s="425"/>
      <c r="N86" s="425"/>
      <c r="O86" s="160" t="str">
        <f t="shared" si="7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8"/>
        <v>OK</v>
      </c>
      <c r="AI86" s="22">
        <f t="shared" si="9"/>
        <v>0</v>
      </c>
      <c r="AJ86" s="22">
        <f t="shared" si="10"/>
        <v>0</v>
      </c>
      <c r="AK86" s="22">
        <f t="shared" si="11"/>
        <v>0</v>
      </c>
      <c r="AL86" s="22">
        <f t="shared" si="12"/>
        <v>0</v>
      </c>
      <c r="AM86" s="22">
        <f t="shared" si="13"/>
        <v>0</v>
      </c>
      <c r="AN86" s="22">
        <f t="shared" si="14"/>
        <v>0</v>
      </c>
      <c r="AO86" s="418" t="b">
        <f t="shared" si="15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16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17"/>
        <v>0</v>
      </c>
      <c r="AW86" s="67">
        <f t="shared" si="18"/>
        <v>0</v>
      </c>
      <c r="AX86" s="397">
        <f t="shared" si="19"/>
        <v>0</v>
      </c>
      <c r="AY86" s="32"/>
      <c r="AZ86" s="32"/>
      <c r="BA86" s="423" t="str">
        <f t="shared" si="20"/>
        <v xml:space="preserve"> </v>
      </c>
    </row>
    <row r="87" spans="1:53" s="339" customFormat="1" ht="15" x14ac:dyDescent="0.2">
      <c r="A87" s="32"/>
      <c r="B87" s="32"/>
      <c r="C87" s="410">
        <f t="shared" si="21"/>
        <v>66</v>
      </c>
      <c r="D87" s="424"/>
      <c r="E87" s="424"/>
      <c r="F87" s="424"/>
      <c r="G87" s="410"/>
      <c r="H87" s="410"/>
      <c r="I87" s="413" t="str">
        <f t="shared" si="5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6"/>
        <v>-</v>
      </c>
      <c r="M87" s="425"/>
      <c r="N87" s="425"/>
      <c r="O87" s="160" t="str">
        <f t="shared" si="7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8"/>
        <v>OK</v>
      </c>
      <c r="AI87" s="22">
        <f t="shared" si="9"/>
        <v>0</v>
      </c>
      <c r="AJ87" s="22">
        <f t="shared" si="10"/>
        <v>0</v>
      </c>
      <c r="AK87" s="22">
        <f t="shared" si="11"/>
        <v>0</v>
      </c>
      <c r="AL87" s="22">
        <f t="shared" si="12"/>
        <v>0</v>
      </c>
      <c r="AM87" s="22">
        <f t="shared" si="13"/>
        <v>0</v>
      </c>
      <c r="AN87" s="22">
        <f t="shared" si="14"/>
        <v>0</v>
      </c>
      <c r="AO87" s="418" t="b">
        <f t="shared" si="15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16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17"/>
        <v>0</v>
      </c>
      <c r="AW87" s="67">
        <f t="shared" si="18"/>
        <v>0</v>
      </c>
      <c r="AX87" s="397">
        <f t="shared" si="19"/>
        <v>0</v>
      </c>
      <c r="AY87" s="32"/>
      <c r="AZ87" s="32"/>
      <c r="BA87" s="423" t="str">
        <f t="shared" si="20"/>
        <v xml:space="preserve"> </v>
      </c>
    </row>
    <row r="88" spans="1:53" s="339" customFormat="1" ht="15" x14ac:dyDescent="0.2">
      <c r="A88" s="32"/>
      <c r="B88" s="32"/>
      <c r="C88" s="410">
        <f t="shared" ref="C88:C151" si="22">C87+1</f>
        <v>67</v>
      </c>
      <c r="D88" s="424"/>
      <c r="E88" s="424"/>
      <c r="F88" s="424"/>
      <c r="G88" s="410"/>
      <c r="H88" s="410"/>
      <c r="I88" s="413" t="str">
        <f t="shared" si="5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6"/>
        <v>-</v>
      </c>
      <c r="M88" s="425"/>
      <c r="N88" s="425"/>
      <c r="O88" s="160" t="str">
        <f t="shared" si="7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8"/>
        <v>OK</v>
      </c>
      <c r="AI88" s="22">
        <f t="shared" si="9"/>
        <v>0</v>
      </c>
      <c r="AJ88" s="22">
        <f t="shared" si="10"/>
        <v>0</v>
      </c>
      <c r="AK88" s="22">
        <f t="shared" si="11"/>
        <v>0</v>
      </c>
      <c r="AL88" s="22">
        <f t="shared" si="12"/>
        <v>0</v>
      </c>
      <c r="AM88" s="22">
        <f t="shared" si="13"/>
        <v>0</v>
      </c>
      <c r="AN88" s="22">
        <f t="shared" si="14"/>
        <v>0</v>
      </c>
      <c r="AO88" s="418" t="b">
        <f t="shared" si="15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16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17"/>
        <v>0</v>
      </c>
      <c r="AW88" s="67">
        <f t="shared" si="18"/>
        <v>0</v>
      </c>
      <c r="AX88" s="397">
        <f t="shared" si="19"/>
        <v>0</v>
      </c>
      <c r="AY88" s="32"/>
      <c r="AZ88" s="32"/>
      <c r="BA88" s="423" t="str">
        <f t="shared" si="20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5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6"/>
        <v>-</v>
      </c>
      <c r="M89" s="425"/>
      <c r="N89" s="425"/>
      <c r="O89" s="160" t="str">
        <f t="shared" si="7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8"/>
        <v>OK</v>
      </c>
      <c r="AI89" s="22">
        <f t="shared" si="9"/>
        <v>0</v>
      </c>
      <c r="AJ89" s="22">
        <f t="shared" si="10"/>
        <v>0</v>
      </c>
      <c r="AK89" s="22">
        <f t="shared" si="11"/>
        <v>0</v>
      </c>
      <c r="AL89" s="22">
        <f t="shared" si="12"/>
        <v>0</v>
      </c>
      <c r="AM89" s="22">
        <f t="shared" si="13"/>
        <v>0</v>
      </c>
      <c r="AN89" s="22">
        <f t="shared" si="14"/>
        <v>0</v>
      </c>
      <c r="AO89" s="418" t="b">
        <f t="shared" si="15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16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17"/>
        <v>0</v>
      </c>
      <c r="AW89" s="67">
        <f t="shared" si="18"/>
        <v>0</v>
      </c>
      <c r="AX89" s="397">
        <f t="shared" si="19"/>
        <v>0</v>
      </c>
      <c r="AY89" s="32"/>
      <c r="AZ89" s="32"/>
      <c r="BA89" s="423" t="str">
        <f t="shared" si="20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5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6"/>
        <v>-</v>
      </c>
      <c r="M90" s="425"/>
      <c r="N90" s="425"/>
      <c r="O90" s="160" t="str">
        <f t="shared" si="7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8"/>
        <v>OK</v>
      </c>
      <c r="AI90" s="22">
        <f t="shared" si="9"/>
        <v>0</v>
      </c>
      <c r="AJ90" s="22">
        <f t="shared" si="10"/>
        <v>0</v>
      </c>
      <c r="AK90" s="22">
        <f t="shared" si="11"/>
        <v>0</v>
      </c>
      <c r="AL90" s="22">
        <f t="shared" si="12"/>
        <v>0</v>
      </c>
      <c r="AM90" s="22">
        <f t="shared" si="13"/>
        <v>0</v>
      </c>
      <c r="AN90" s="22">
        <f t="shared" si="14"/>
        <v>0</v>
      </c>
      <c r="AO90" s="418" t="b">
        <f t="shared" si="15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16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17"/>
        <v>0</v>
      </c>
      <c r="AW90" s="67">
        <f t="shared" si="18"/>
        <v>0</v>
      </c>
      <c r="AX90" s="397">
        <f t="shared" si="19"/>
        <v>0</v>
      </c>
      <c r="AY90" s="32"/>
      <c r="AZ90" s="32"/>
      <c r="BA90" s="423" t="str">
        <f t="shared" si="20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5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6"/>
        <v>-</v>
      </c>
      <c r="M91" s="425"/>
      <c r="N91" s="425"/>
      <c r="O91" s="160" t="str">
        <f t="shared" si="7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8"/>
        <v>OK</v>
      </c>
      <c r="AI91" s="22">
        <f t="shared" si="9"/>
        <v>0</v>
      </c>
      <c r="AJ91" s="22">
        <f t="shared" si="10"/>
        <v>0</v>
      </c>
      <c r="AK91" s="22">
        <f t="shared" si="11"/>
        <v>0</v>
      </c>
      <c r="AL91" s="22">
        <f t="shared" si="12"/>
        <v>0</v>
      </c>
      <c r="AM91" s="22">
        <f t="shared" si="13"/>
        <v>0</v>
      </c>
      <c r="AN91" s="22">
        <f t="shared" si="14"/>
        <v>0</v>
      </c>
      <c r="AO91" s="418" t="b">
        <f t="shared" si="15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16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17"/>
        <v>0</v>
      </c>
      <c r="AW91" s="67">
        <f t="shared" si="18"/>
        <v>0</v>
      </c>
      <c r="AX91" s="397">
        <f t="shared" si="19"/>
        <v>0</v>
      </c>
      <c r="AY91" s="32"/>
      <c r="AZ91" s="32"/>
      <c r="BA91" s="423" t="str">
        <f t="shared" si="20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5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6"/>
        <v>-</v>
      </c>
      <c r="M92" s="425"/>
      <c r="N92" s="425"/>
      <c r="O92" s="160" t="str">
        <f t="shared" si="7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8"/>
        <v>OK</v>
      </c>
      <c r="AI92" s="22">
        <f t="shared" si="9"/>
        <v>0</v>
      </c>
      <c r="AJ92" s="22">
        <f t="shared" si="10"/>
        <v>0</v>
      </c>
      <c r="AK92" s="22">
        <f t="shared" si="11"/>
        <v>0</v>
      </c>
      <c r="AL92" s="22">
        <f t="shared" si="12"/>
        <v>0</v>
      </c>
      <c r="AM92" s="22">
        <f t="shared" si="13"/>
        <v>0</v>
      </c>
      <c r="AN92" s="22">
        <f t="shared" si="14"/>
        <v>0</v>
      </c>
      <c r="AO92" s="418" t="b">
        <f t="shared" si="15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16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17"/>
        <v>0</v>
      </c>
      <c r="AW92" s="67">
        <f t="shared" si="18"/>
        <v>0</v>
      </c>
      <c r="AX92" s="397">
        <f t="shared" si="19"/>
        <v>0</v>
      </c>
      <c r="AY92" s="32"/>
      <c r="AZ92" s="32"/>
      <c r="BA92" s="423" t="str">
        <f t="shared" si="20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5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6"/>
        <v>-</v>
      </c>
      <c r="M93" s="425"/>
      <c r="N93" s="425"/>
      <c r="O93" s="160" t="str">
        <f t="shared" si="7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8"/>
        <v>OK</v>
      </c>
      <c r="AI93" s="22">
        <f t="shared" si="9"/>
        <v>0</v>
      </c>
      <c r="AJ93" s="22">
        <f t="shared" si="10"/>
        <v>0</v>
      </c>
      <c r="AK93" s="22">
        <f t="shared" si="11"/>
        <v>0</v>
      </c>
      <c r="AL93" s="22">
        <f t="shared" si="12"/>
        <v>0</v>
      </c>
      <c r="AM93" s="22">
        <f t="shared" si="13"/>
        <v>0</v>
      </c>
      <c r="AN93" s="22">
        <f t="shared" si="14"/>
        <v>0</v>
      </c>
      <c r="AO93" s="418" t="b">
        <f t="shared" si="15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16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17"/>
        <v>0</v>
      </c>
      <c r="AW93" s="67">
        <f t="shared" si="18"/>
        <v>0</v>
      </c>
      <c r="AX93" s="397">
        <f t="shared" si="19"/>
        <v>0</v>
      </c>
      <c r="AY93" s="32"/>
      <c r="AZ93" s="32"/>
      <c r="BA93" s="423" t="str">
        <f t="shared" si="20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5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6"/>
        <v>-</v>
      </c>
      <c r="M94" s="425"/>
      <c r="N94" s="425"/>
      <c r="O94" s="160" t="str">
        <f t="shared" si="7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8"/>
        <v>OK</v>
      </c>
      <c r="AI94" s="22">
        <f t="shared" si="9"/>
        <v>0</v>
      </c>
      <c r="AJ94" s="22">
        <f t="shared" si="10"/>
        <v>0</v>
      </c>
      <c r="AK94" s="22">
        <f t="shared" si="11"/>
        <v>0</v>
      </c>
      <c r="AL94" s="22">
        <f t="shared" si="12"/>
        <v>0</v>
      </c>
      <c r="AM94" s="22">
        <f t="shared" si="13"/>
        <v>0</v>
      </c>
      <c r="AN94" s="22">
        <f t="shared" si="14"/>
        <v>0</v>
      </c>
      <c r="AO94" s="418" t="b">
        <f t="shared" si="15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16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17"/>
        <v>0</v>
      </c>
      <c r="AW94" s="67">
        <f t="shared" si="18"/>
        <v>0</v>
      </c>
      <c r="AX94" s="397">
        <f t="shared" si="19"/>
        <v>0</v>
      </c>
      <c r="AY94" s="32"/>
      <c r="AZ94" s="32"/>
      <c r="BA94" s="423" t="str">
        <f t="shared" si="20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si="5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6"/>
        <v>-</v>
      </c>
      <c r="M95" s="425"/>
      <c r="N95" s="425"/>
      <c r="O95" s="160" t="str">
        <f t="shared" si="7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8"/>
        <v>OK</v>
      </c>
      <c r="AI95" s="22">
        <f t="shared" si="9"/>
        <v>0</v>
      </c>
      <c r="AJ95" s="22">
        <f t="shared" si="10"/>
        <v>0</v>
      </c>
      <c r="AK95" s="22">
        <f t="shared" si="11"/>
        <v>0</v>
      </c>
      <c r="AL95" s="22">
        <f t="shared" si="12"/>
        <v>0</v>
      </c>
      <c r="AM95" s="22">
        <f t="shared" si="13"/>
        <v>0</v>
      </c>
      <c r="AN95" s="22">
        <f t="shared" si="14"/>
        <v>0</v>
      </c>
      <c r="AO95" s="418" t="b">
        <f t="shared" si="15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16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17"/>
        <v>0</v>
      </c>
      <c r="AW95" s="67">
        <f t="shared" si="18"/>
        <v>0</v>
      </c>
      <c r="AX95" s="397">
        <f t="shared" si="19"/>
        <v>0</v>
      </c>
      <c r="AY95" s="32"/>
      <c r="AZ95" s="32"/>
      <c r="BA95" s="423" t="str">
        <f t="shared" si="20"/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5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6"/>
        <v>-</v>
      </c>
      <c r="M96" s="425"/>
      <c r="N96" s="425"/>
      <c r="O96" s="160" t="str">
        <f t="shared" si="7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8"/>
        <v>OK</v>
      </c>
      <c r="AI96" s="22">
        <f t="shared" si="9"/>
        <v>0</v>
      </c>
      <c r="AJ96" s="22">
        <f t="shared" si="10"/>
        <v>0</v>
      </c>
      <c r="AK96" s="22">
        <f t="shared" si="11"/>
        <v>0</v>
      </c>
      <c r="AL96" s="22">
        <f t="shared" si="12"/>
        <v>0</v>
      </c>
      <c r="AM96" s="22">
        <f t="shared" si="13"/>
        <v>0</v>
      </c>
      <c r="AN96" s="22">
        <f t="shared" si="14"/>
        <v>0</v>
      </c>
      <c r="AO96" s="418" t="b">
        <f t="shared" si="15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16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17"/>
        <v>0</v>
      </c>
      <c r="AW96" s="67">
        <f t="shared" si="18"/>
        <v>0</v>
      </c>
      <c r="AX96" s="397">
        <f t="shared" si="19"/>
        <v>0</v>
      </c>
      <c r="AY96" s="32"/>
      <c r="AZ96" s="32"/>
      <c r="BA96" s="423" t="str">
        <f t="shared" si="20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5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6"/>
        <v>-</v>
      </c>
      <c r="M97" s="425"/>
      <c r="N97" s="425"/>
      <c r="O97" s="160" t="str">
        <f t="shared" si="7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8"/>
        <v>OK</v>
      </c>
      <c r="AI97" s="22">
        <f t="shared" si="9"/>
        <v>0</v>
      </c>
      <c r="AJ97" s="22">
        <f t="shared" si="10"/>
        <v>0</v>
      </c>
      <c r="AK97" s="22">
        <f t="shared" si="11"/>
        <v>0</v>
      </c>
      <c r="AL97" s="22">
        <f t="shared" si="12"/>
        <v>0</v>
      </c>
      <c r="AM97" s="22">
        <f t="shared" si="13"/>
        <v>0</v>
      </c>
      <c r="AN97" s="22">
        <f t="shared" si="14"/>
        <v>0</v>
      </c>
      <c r="AO97" s="418" t="b">
        <f t="shared" si="15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16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17"/>
        <v>0</v>
      </c>
      <c r="AW97" s="67">
        <f t="shared" si="18"/>
        <v>0</v>
      </c>
      <c r="AX97" s="397">
        <f t="shared" si="19"/>
        <v>0</v>
      </c>
      <c r="AY97" s="32"/>
      <c r="AZ97" s="32"/>
      <c r="BA97" s="423" t="str">
        <f t="shared" si="20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5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6"/>
        <v>-</v>
      </c>
      <c r="M98" s="425"/>
      <c r="N98" s="425"/>
      <c r="O98" s="160" t="str">
        <f t="shared" si="7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8"/>
        <v>OK</v>
      </c>
      <c r="AI98" s="22">
        <f t="shared" si="9"/>
        <v>0</v>
      </c>
      <c r="AJ98" s="22">
        <f t="shared" si="10"/>
        <v>0</v>
      </c>
      <c r="AK98" s="22">
        <f t="shared" si="11"/>
        <v>0</v>
      </c>
      <c r="AL98" s="22">
        <f t="shared" si="12"/>
        <v>0</v>
      </c>
      <c r="AM98" s="22">
        <f t="shared" si="13"/>
        <v>0</v>
      </c>
      <c r="AN98" s="22">
        <f t="shared" si="14"/>
        <v>0</v>
      </c>
      <c r="AO98" s="418" t="b">
        <f t="shared" si="15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16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17"/>
        <v>0</v>
      </c>
      <c r="AW98" s="67">
        <f t="shared" si="18"/>
        <v>0</v>
      </c>
      <c r="AX98" s="397">
        <f t="shared" si="19"/>
        <v>0</v>
      </c>
      <c r="AY98" s="32"/>
      <c r="AZ98" s="32"/>
      <c r="BA98" s="423" t="str">
        <f t="shared" si="20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5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6"/>
        <v>-</v>
      </c>
      <c r="M99" s="425"/>
      <c r="N99" s="425"/>
      <c r="O99" s="160" t="str">
        <f t="shared" si="7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8"/>
        <v>OK</v>
      </c>
      <c r="AI99" s="22">
        <f t="shared" si="9"/>
        <v>0</v>
      </c>
      <c r="AJ99" s="22">
        <f t="shared" si="10"/>
        <v>0</v>
      </c>
      <c r="AK99" s="22">
        <f t="shared" si="11"/>
        <v>0</v>
      </c>
      <c r="AL99" s="22">
        <f t="shared" si="12"/>
        <v>0</v>
      </c>
      <c r="AM99" s="22">
        <f t="shared" si="13"/>
        <v>0</v>
      </c>
      <c r="AN99" s="22">
        <f t="shared" si="14"/>
        <v>0</v>
      </c>
      <c r="AO99" s="418" t="b">
        <f t="shared" si="15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16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17"/>
        <v>0</v>
      </c>
      <c r="AW99" s="67">
        <f t="shared" si="18"/>
        <v>0</v>
      </c>
      <c r="AX99" s="397">
        <f t="shared" si="19"/>
        <v>0</v>
      </c>
      <c r="AY99" s="32"/>
      <c r="AZ99" s="32"/>
      <c r="BA99" s="423" t="str">
        <f t="shared" si="20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5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6"/>
        <v>-</v>
      </c>
      <c r="M100" s="425"/>
      <c r="N100" s="425"/>
      <c r="O100" s="160" t="str">
        <f t="shared" si="7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8"/>
        <v>OK</v>
      </c>
      <c r="AI100" s="22">
        <f t="shared" si="9"/>
        <v>0</v>
      </c>
      <c r="AJ100" s="22">
        <f t="shared" si="10"/>
        <v>0</v>
      </c>
      <c r="AK100" s="22">
        <f t="shared" si="11"/>
        <v>0</v>
      </c>
      <c r="AL100" s="22">
        <f t="shared" si="12"/>
        <v>0</v>
      </c>
      <c r="AM100" s="22">
        <f t="shared" si="13"/>
        <v>0</v>
      </c>
      <c r="AN100" s="22">
        <f t="shared" si="14"/>
        <v>0</v>
      </c>
      <c r="AO100" s="418" t="b">
        <f t="shared" si="15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16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17"/>
        <v>0</v>
      </c>
      <c r="AW100" s="67">
        <f t="shared" si="18"/>
        <v>0</v>
      </c>
      <c r="AX100" s="397">
        <f t="shared" si="19"/>
        <v>0</v>
      </c>
      <c r="AY100" s="32"/>
      <c r="AZ100" s="32"/>
      <c r="BA100" s="423" t="str">
        <f t="shared" si="20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5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6"/>
        <v>-</v>
      </c>
      <c r="M101" s="425"/>
      <c r="N101" s="425"/>
      <c r="O101" s="160" t="str">
        <f t="shared" si="7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8"/>
        <v>OK</v>
      </c>
      <c r="AI101" s="22">
        <f t="shared" si="9"/>
        <v>0</v>
      </c>
      <c r="AJ101" s="22">
        <f t="shared" si="10"/>
        <v>0</v>
      </c>
      <c r="AK101" s="22">
        <f t="shared" si="11"/>
        <v>0</v>
      </c>
      <c r="AL101" s="22">
        <f t="shared" si="12"/>
        <v>0</v>
      </c>
      <c r="AM101" s="22">
        <f t="shared" si="13"/>
        <v>0</v>
      </c>
      <c r="AN101" s="22">
        <f t="shared" si="14"/>
        <v>0</v>
      </c>
      <c r="AO101" s="418" t="b">
        <f t="shared" si="15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16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17"/>
        <v>0</v>
      </c>
      <c r="AW101" s="67">
        <f t="shared" si="18"/>
        <v>0</v>
      </c>
      <c r="AX101" s="397">
        <f t="shared" si="19"/>
        <v>0</v>
      </c>
      <c r="AY101" s="32"/>
      <c r="AZ101" s="32"/>
      <c r="BA101" s="423" t="str">
        <f t="shared" si="20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5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6"/>
        <v>-</v>
      </c>
      <c r="M102" s="425"/>
      <c r="N102" s="425"/>
      <c r="O102" s="160" t="str">
        <f t="shared" si="7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8"/>
        <v>OK</v>
      </c>
      <c r="AI102" s="22">
        <f t="shared" si="9"/>
        <v>0</v>
      </c>
      <c r="AJ102" s="22">
        <f t="shared" si="10"/>
        <v>0</v>
      </c>
      <c r="AK102" s="22">
        <f t="shared" si="11"/>
        <v>0</v>
      </c>
      <c r="AL102" s="22">
        <f t="shared" si="12"/>
        <v>0</v>
      </c>
      <c r="AM102" s="22">
        <f t="shared" si="13"/>
        <v>0</v>
      </c>
      <c r="AN102" s="22">
        <f t="shared" si="14"/>
        <v>0</v>
      </c>
      <c r="AO102" s="418" t="b">
        <f t="shared" si="15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16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17"/>
        <v>0</v>
      </c>
      <c r="AW102" s="67">
        <f t="shared" si="18"/>
        <v>0</v>
      </c>
      <c r="AX102" s="397">
        <f t="shared" si="19"/>
        <v>0</v>
      </c>
      <c r="AY102" s="32"/>
      <c r="AZ102" s="32"/>
      <c r="BA102" s="423" t="str">
        <f t="shared" si="20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5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6"/>
        <v>-</v>
      </c>
      <c r="M103" s="425"/>
      <c r="N103" s="425"/>
      <c r="O103" s="160" t="str">
        <f t="shared" si="7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8"/>
        <v>OK</v>
      </c>
      <c r="AI103" s="22">
        <f t="shared" si="9"/>
        <v>0</v>
      </c>
      <c r="AJ103" s="22">
        <f t="shared" si="10"/>
        <v>0</v>
      </c>
      <c r="AK103" s="22">
        <f t="shared" si="11"/>
        <v>0</v>
      </c>
      <c r="AL103" s="22">
        <f t="shared" si="12"/>
        <v>0</v>
      </c>
      <c r="AM103" s="22">
        <f t="shared" si="13"/>
        <v>0</v>
      </c>
      <c r="AN103" s="22">
        <f t="shared" si="14"/>
        <v>0</v>
      </c>
      <c r="AO103" s="418" t="b">
        <f t="shared" si="15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16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17"/>
        <v>0</v>
      </c>
      <c r="AW103" s="67">
        <f t="shared" si="18"/>
        <v>0</v>
      </c>
      <c r="AX103" s="397">
        <f t="shared" si="19"/>
        <v>0</v>
      </c>
      <c r="AY103" s="32"/>
      <c r="AZ103" s="32"/>
      <c r="BA103" s="423" t="str">
        <f t="shared" si="20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5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6"/>
        <v>-</v>
      </c>
      <c r="M104" s="425"/>
      <c r="N104" s="425"/>
      <c r="O104" s="160" t="str">
        <f t="shared" si="7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8"/>
        <v>OK</v>
      </c>
      <c r="AI104" s="22">
        <f t="shared" si="9"/>
        <v>0</v>
      </c>
      <c r="AJ104" s="22">
        <f t="shared" si="10"/>
        <v>0</v>
      </c>
      <c r="AK104" s="22">
        <f t="shared" si="11"/>
        <v>0</v>
      </c>
      <c r="AL104" s="22">
        <f t="shared" si="12"/>
        <v>0</v>
      </c>
      <c r="AM104" s="22">
        <f t="shared" si="13"/>
        <v>0</v>
      </c>
      <c r="AN104" s="22">
        <f t="shared" si="14"/>
        <v>0</v>
      </c>
      <c r="AO104" s="418" t="b">
        <f t="shared" si="15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16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17"/>
        <v>0</v>
      </c>
      <c r="AW104" s="67">
        <f t="shared" si="18"/>
        <v>0</v>
      </c>
      <c r="AX104" s="397">
        <f t="shared" si="19"/>
        <v>0</v>
      </c>
      <c r="AY104" s="32"/>
      <c r="AZ104" s="32"/>
      <c r="BA104" s="423" t="str">
        <f t="shared" si="20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5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6"/>
        <v>-</v>
      </c>
      <c r="M105" s="425"/>
      <c r="N105" s="425"/>
      <c r="O105" s="160" t="str">
        <f t="shared" si="7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8"/>
        <v>OK</v>
      </c>
      <c r="AI105" s="22">
        <f t="shared" si="9"/>
        <v>0</v>
      </c>
      <c r="AJ105" s="22">
        <f t="shared" si="10"/>
        <v>0</v>
      </c>
      <c r="AK105" s="22">
        <f t="shared" si="11"/>
        <v>0</v>
      </c>
      <c r="AL105" s="22">
        <f t="shared" si="12"/>
        <v>0</v>
      </c>
      <c r="AM105" s="22">
        <f t="shared" si="13"/>
        <v>0</v>
      </c>
      <c r="AN105" s="22">
        <f t="shared" si="14"/>
        <v>0</v>
      </c>
      <c r="AO105" s="418" t="b">
        <f t="shared" si="15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16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17"/>
        <v>0</v>
      </c>
      <c r="AW105" s="67">
        <f t="shared" si="18"/>
        <v>0</v>
      </c>
      <c r="AX105" s="397">
        <f t="shared" si="19"/>
        <v>0</v>
      </c>
      <c r="AY105" s="32"/>
      <c r="AZ105" s="32"/>
      <c r="BA105" s="423" t="str">
        <f t="shared" si="20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5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6"/>
        <v>-</v>
      </c>
      <c r="M106" s="425"/>
      <c r="N106" s="425"/>
      <c r="O106" s="160" t="str">
        <f t="shared" si="7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8"/>
        <v>OK</v>
      </c>
      <c r="AI106" s="22">
        <f t="shared" si="9"/>
        <v>0</v>
      </c>
      <c r="AJ106" s="22">
        <f t="shared" si="10"/>
        <v>0</v>
      </c>
      <c r="AK106" s="22">
        <f t="shared" si="11"/>
        <v>0</v>
      </c>
      <c r="AL106" s="22">
        <f t="shared" si="12"/>
        <v>0</v>
      </c>
      <c r="AM106" s="22">
        <f t="shared" si="13"/>
        <v>0</v>
      </c>
      <c r="AN106" s="22">
        <f t="shared" si="14"/>
        <v>0</v>
      </c>
      <c r="AO106" s="418" t="b">
        <f t="shared" si="15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16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17"/>
        <v>0</v>
      </c>
      <c r="AW106" s="67">
        <f t="shared" si="18"/>
        <v>0</v>
      </c>
      <c r="AX106" s="397">
        <f t="shared" si="19"/>
        <v>0</v>
      </c>
      <c r="AY106" s="32"/>
      <c r="AZ106" s="32"/>
      <c r="BA106" s="423" t="str">
        <f t="shared" si="20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5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6"/>
        <v>-</v>
      </c>
      <c r="M107" s="425"/>
      <c r="N107" s="425"/>
      <c r="O107" s="160" t="str">
        <f t="shared" si="7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8"/>
        <v>OK</v>
      </c>
      <c r="AI107" s="22">
        <f t="shared" si="9"/>
        <v>0</v>
      </c>
      <c r="AJ107" s="22">
        <f t="shared" si="10"/>
        <v>0</v>
      </c>
      <c r="AK107" s="22">
        <f t="shared" si="11"/>
        <v>0</v>
      </c>
      <c r="AL107" s="22">
        <f t="shared" si="12"/>
        <v>0</v>
      </c>
      <c r="AM107" s="22">
        <f t="shared" si="13"/>
        <v>0</v>
      </c>
      <c r="AN107" s="22">
        <f t="shared" si="14"/>
        <v>0</v>
      </c>
      <c r="AO107" s="418" t="b">
        <f t="shared" si="15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16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17"/>
        <v>0</v>
      </c>
      <c r="AW107" s="67">
        <f t="shared" si="18"/>
        <v>0</v>
      </c>
      <c r="AX107" s="397">
        <f t="shared" si="19"/>
        <v>0</v>
      </c>
      <c r="AY107" s="32"/>
      <c r="AZ107" s="32"/>
      <c r="BA107" s="423" t="str">
        <f t="shared" si="20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5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6"/>
        <v>-</v>
      </c>
      <c r="M108" s="425"/>
      <c r="N108" s="425"/>
      <c r="O108" s="160" t="str">
        <f t="shared" si="7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8"/>
        <v>OK</v>
      </c>
      <c r="AI108" s="22">
        <f t="shared" si="9"/>
        <v>0</v>
      </c>
      <c r="AJ108" s="22">
        <f t="shared" si="10"/>
        <v>0</v>
      </c>
      <c r="AK108" s="22">
        <f t="shared" si="11"/>
        <v>0</v>
      </c>
      <c r="AL108" s="22">
        <f t="shared" si="12"/>
        <v>0</v>
      </c>
      <c r="AM108" s="22">
        <f t="shared" si="13"/>
        <v>0</v>
      </c>
      <c r="AN108" s="22">
        <f t="shared" si="14"/>
        <v>0</v>
      </c>
      <c r="AO108" s="418" t="b">
        <f t="shared" si="15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16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17"/>
        <v>0</v>
      </c>
      <c r="AW108" s="67">
        <f t="shared" si="18"/>
        <v>0</v>
      </c>
      <c r="AX108" s="397">
        <f t="shared" si="19"/>
        <v>0</v>
      </c>
      <c r="AY108" s="32"/>
      <c r="AZ108" s="32"/>
      <c r="BA108" s="423" t="str">
        <f t="shared" si="20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5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6"/>
        <v>-</v>
      </c>
      <c r="M109" s="425"/>
      <c r="N109" s="425"/>
      <c r="O109" s="160" t="str">
        <f t="shared" si="7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8"/>
        <v>OK</v>
      </c>
      <c r="AI109" s="22">
        <f t="shared" si="9"/>
        <v>0</v>
      </c>
      <c r="AJ109" s="22">
        <f t="shared" si="10"/>
        <v>0</v>
      </c>
      <c r="AK109" s="22">
        <f t="shared" si="11"/>
        <v>0</v>
      </c>
      <c r="AL109" s="22">
        <f t="shared" si="12"/>
        <v>0</v>
      </c>
      <c r="AM109" s="22">
        <f t="shared" si="13"/>
        <v>0</v>
      </c>
      <c r="AN109" s="22">
        <f t="shared" si="14"/>
        <v>0</v>
      </c>
      <c r="AO109" s="418" t="b">
        <f t="shared" si="15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16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17"/>
        <v>0</v>
      </c>
      <c r="AW109" s="67">
        <f t="shared" si="18"/>
        <v>0</v>
      </c>
      <c r="AX109" s="397">
        <f t="shared" si="19"/>
        <v>0</v>
      </c>
      <c r="AY109" s="32"/>
      <c r="AZ109" s="32"/>
      <c r="BA109" s="423" t="str">
        <f t="shared" si="20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5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6"/>
        <v>-</v>
      </c>
      <c r="M110" s="425"/>
      <c r="N110" s="425"/>
      <c r="O110" s="160" t="str">
        <f t="shared" si="7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8"/>
        <v>OK</v>
      </c>
      <c r="AI110" s="22">
        <f t="shared" si="9"/>
        <v>0</v>
      </c>
      <c r="AJ110" s="22">
        <f t="shared" si="10"/>
        <v>0</v>
      </c>
      <c r="AK110" s="22">
        <f t="shared" si="11"/>
        <v>0</v>
      </c>
      <c r="AL110" s="22">
        <f t="shared" si="12"/>
        <v>0</v>
      </c>
      <c r="AM110" s="22">
        <f t="shared" si="13"/>
        <v>0</v>
      </c>
      <c r="AN110" s="22">
        <f t="shared" si="14"/>
        <v>0</v>
      </c>
      <c r="AO110" s="418" t="b">
        <f t="shared" si="15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16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17"/>
        <v>0</v>
      </c>
      <c r="AW110" s="67">
        <f t="shared" si="18"/>
        <v>0</v>
      </c>
      <c r="AX110" s="397">
        <f t="shared" si="19"/>
        <v>0</v>
      </c>
      <c r="AY110" s="32"/>
      <c r="AZ110" s="32"/>
      <c r="BA110" s="423" t="str">
        <f t="shared" si="20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5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6"/>
        <v>-</v>
      </c>
      <c r="M111" s="425"/>
      <c r="N111" s="425"/>
      <c r="O111" s="160" t="str">
        <f t="shared" si="7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8"/>
        <v>OK</v>
      </c>
      <c r="AI111" s="22">
        <f t="shared" si="9"/>
        <v>0</v>
      </c>
      <c r="AJ111" s="22">
        <f t="shared" si="10"/>
        <v>0</v>
      </c>
      <c r="AK111" s="22">
        <f t="shared" si="11"/>
        <v>0</v>
      </c>
      <c r="AL111" s="22">
        <f t="shared" si="12"/>
        <v>0</v>
      </c>
      <c r="AM111" s="22">
        <f t="shared" si="13"/>
        <v>0</v>
      </c>
      <c r="AN111" s="22">
        <f t="shared" si="14"/>
        <v>0</v>
      </c>
      <c r="AO111" s="418" t="b">
        <f t="shared" si="15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16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17"/>
        <v>0</v>
      </c>
      <c r="AW111" s="67">
        <f t="shared" si="18"/>
        <v>0</v>
      </c>
      <c r="AX111" s="397">
        <f t="shared" si="19"/>
        <v>0</v>
      </c>
      <c r="AY111" s="32"/>
      <c r="AZ111" s="32"/>
      <c r="BA111" s="423" t="str">
        <f t="shared" si="20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5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6"/>
        <v>-</v>
      </c>
      <c r="M112" s="425"/>
      <c r="N112" s="425"/>
      <c r="O112" s="160" t="str">
        <f t="shared" si="7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8"/>
        <v>OK</v>
      </c>
      <c r="AI112" s="22">
        <f t="shared" si="9"/>
        <v>0</v>
      </c>
      <c r="AJ112" s="22">
        <f t="shared" si="10"/>
        <v>0</v>
      </c>
      <c r="AK112" s="22">
        <f t="shared" si="11"/>
        <v>0</v>
      </c>
      <c r="AL112" s="22">
        <f t="shared" si="12"/>
        <v>0</v>
      </c>
      <c r="AM112" s="22">
        <f t="shared" si="13"/>
        <v>0</v>
      </c>
      <c r="AN112" s="22">
        <f t="shared" si="14"/>
        <v>0</v>
      </c>
      <c r="AO112" s="418" t="b">
        <f t="shared" si="15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16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17"/>
        <v>0</v>
      </c>
      <c r="AW112" s="67">
        <f t="shared" si="18"/>
        <v>0</v>
      </c>
      <c r="AX112" s="397">
        <f t="shared" si="19"/>
        <v>0</v>
      </c>
      <c r="AY112" s="32"/>
      <c r="AZ112" s="32"/>
      <c r="BA112" s="423" t="str">
        <f t="shared" si="20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5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6"/>
        <v>-</v>
      </c>
      <c r="M113" s="425"/>
      <c r="N113" s="425"/>
      <c r="O113" s="160" t="str">
        <f t="shared" si="7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8"/>
        <v>OK</v>
      </c>
      <c r="AI113" s="22">
        <f t="shared" si="9"/>
        <v>0</v>
      </c>
      <c r="AJ113" s="22">
        <f t="shared" si="10"/>
        <v>0</v>
      </c>
      <c r="AK113" s="22">
        <f t="shared" si="11"/>
        <v>0</v>
      </c>
      <c r="AL113" s="22">
        <f t="shared" si="12"/>
        <v>0</v>
      </c>
      <c r="AM113" s="22">
        <f t="shared" si="13"/>
        <v>0</v>
      </c>
      <c r="AN113" s="22">
        <f t="shared" si="14"/>
        <v>0</v>
      </c>
      <c r="AO113" s="418" t="b">
        <f t="shared" si="15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16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17"/>
        <v>0</v>
      </c>
      <c r="AW113" s="67">
        <f t="shared" si="18"/>
        <v>0</v>
      </c>
      <c r="AX113" s="397">
        <f t="shared" si="19"/>
        <v>0</v>
      </c>
      <c r="AY113" s="32"/>
      <c r="AZ113" s="32"/>
      <c r="BA113" s="423" t="str">
        <f t="shared" si="20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5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6"/>
        <v>-</v>
      </c>
      <c r="M114" s="425"/>
      <c r="N114" s="425"/>
      <c r="O114" s="160" t="str">
        <f t="shared" si="7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8"/>
        <v>OK</v>
      </c>
      <c r="AI114" s="22">
        <f t="shared" si="9"/>
        <v>0</v>
      </c>
      <c r="AJ114" s="22">
        <f t="shared" si="10"/>
        <v>0</v>
      </c>
      <c r="AK114" s="22">
        <f t="shared" si="11"/>
        <v>0</v>
      </c>
      <c r="AL114" s="22">
        <f t="shared" si="12"/>
        <v>0</v>
      </c>
      <c r="AM114" s="22">
        <f t="shared" si="13"/>
        <v>0</v>
      </c>
      <c r="AN114" s="22">
        <f t="shared" si="14"/>
        <v>0</v>
      </c>
      <c r="AO114" s="418" t="b">
        <f t="shared" si="15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16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17"/>
        <v>0</v>
      </c>
      <c r="AW114" s="67">
        <f t="shared" si="18"/>
        <v>0</v>
      </c>
      <c r="AX114" s="397">
        <f t="shared" si="19"/>
        <v>0</v>
      </c>
      <c r="AY114" s="32"/>
      <c r="AZ114" s="32"/>
      <c r="BA114" s="423" t="str">
        <f t="shared" si="20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5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6"/>
        <v>-</v>
      </c>
      <c r="M115" s="425"/>
      <c r="N115" s="425"/>
      <c r="O115" s="160" t="str">
        <f t="shared" si="7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8"/>
        <v>OK</v>
      </c>
      <c r="AI115" s="22">
        <f t="shared" si="9"/>
        <v>0</v>
      </c>
      <c r="AJ115" s="22">
        <f t="shared" si="10"/>
        <v>0</v>
      </c>
      <c r="AK115" s="22">
        <f t="shared" si="11"/>
        <v>0</v>
      </c>
      <c r="AL115" s="22">
        <f t="shared" si="12"/>
        <v>0</v>
      </c>
      <c r="AM115" s="22">
        <f t="shared" si="13"/>
        <v>0</v>
      </c>
      <c r="AN115" s="22">
        <f t="shared" si="14"/>
        <v>0</v>
      </c>
      <c r="AO115" s="418" t="b">
        <f t="shared" si="15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16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17"/>
        <v>0</v>
      </c>
      <c r="AW115" s="67">
        <f t="shared" si="18"/>
        <v>0</v>
      </c>
      <c r="AX115" s="397">
        <f t="shared" si="19"/>
        <v>0</v>
      </c>
      <c r="AY115" s="32"/>
      <c r="AZ115" s="32"/>
      <c r="BA115" s="423" t="str">
        <f t="shared" si="20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5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6"/>
        <v>-</v>
      </c>
      <c r="M116" s="425"/>
      <c r="N116" s="425"/>
      <c r="O116" s="160" t="str">
        <f t="shared" si="7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8"/>
        <v>OK</v>
      </c>
      <c r="AI116" s="22">
        <f t="shared" si="9"/>
        <v>0</v>
      </c>
      <c r="AJ116" s="22">
        <f t="shared" si="10"/>
        <v>0</v>
      </c>
      <c r="AK116" s="22">
        <f t="shared" si="11"/>
        <v>0</v>
      </c>
      <c r="AL116" s="22">
        <f t="shared" si="12"/>
        <v>0</v>
      </c>
      <c r="AM116" s="22">
        <f t="shared" si="13"/>
        <v>0</v>
      </c>
      <c r="AN116" s="22">
        <f t="shared" si="14"/>
        <v>0</v>
      </c>
      <c r="AO116" s="418" t="b">
        <f t="shared" si="15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16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17"/>
        <v>0</v>
      </c>
      <c r="AW116" s="67">
        <f t="shared" si="18"/>
        <v>0</v>
      </c>
      <c r="AX116" s="397">
        <f t="shared" si="19"/>
        <v>0</v>
      </c>
      <c r="AY116" s="32"/>
      <c r="AZ116" s="32"/>
      <c r="BA116" s="423" t="str">
        <f t="shared" si="20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5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6"/>
        <v>-</v>
      </c>
      <c r="M117" s="425"/>
      <c r="N117" s="425"/>
      <c r="O117" s="160" t="str">
        <f t="shared" si="7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8"/>
        <v>OK</v>
      </c>
      <c r="AI117" s="22">
        <f t="shared" si="9"/>
        <v>0</v>
      </c>
      <c r="AJ117" s="22">
        <f t="shared" si="10"/>
        <v>0</v>
      </c>
      <c r="AK117" s="22">
        <f t="shared" si="11"/>
        <v>0</v>
      </c>
      <c r="AL117" s="22">
        <f t="shared" si="12"/>
        <v>0</v>
      </c>
      <c r="AM117" s="22">
        <f t="shared" si="13"/>
        <v>0</v>
      </c>
      <c r="AN117" s="22">
        <f t="shared" si="14"/>
        <v>0</v>
      </c>
      <c r="AO117" s="418" t="b">
        <f t="shared" si="15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16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17"/>
        <v>0</v>
      </c>
      <c r="AW117" s="67">
        <f t="shared" si="18"/>
        <v>0</v>
      </c>
      <c r="AX117" s="397">
        <f t="shared" si="19"/>
        <v>0</v>
      </c>
      <c r="AY117" s="32"/>
      <c r="AZ117" s="32"/>
      <c r="BA117" s="423" t="str">
        <f t="shared" si="20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5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6"/>
        <v>-</v>
      </c>
      <c r="M118" s="425"/>
      <c r="N118" s="425"/>
      <c r="O118" s="160" t="str">
        <f t="shared" si="7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8"/>
        <v>OK</v>
      </c>
      <c r="AI118" s="22">
        <f t="shared" si="9"/>
        <v>0</v>
      </c>
      <c r="AJ118" s="22">
        <f t="shared" si="10"/>
        <v>0</v>
      </c>
      <c r="AK118" s="22">
        <f t="shared" si="11"/>
        <v>0</v>
      </c>
      <c r="AL118" s="22">
        <f t="shared" si="12"/>
        <v>0</v>
      </c>
      <c r="AM118" s="22">
        <f t="shared" si="13"/>
        <v>0</v>
      </c>
      <c r="AN118" s="22">
        <f t="shared" si="14"/>
        <v>0</v>
      </c>
      <c r="AO118" s="418" t="b">
        <f t="shared" si="15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16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17"/>
        <v>0</v>
      </c>
      <c r="AW118" s="67">
        <f t="shared" si="18"/>
        <v>0</v>
      </c>
      <c r="AX118" s="397">
        <f t="shared" si="19"/>
        <v>0</v>
      </c>
      <c r="AY118" s="32"/>
      <c r="AZ118" s="32"/>
      <c r="BA118" s="423" t="str">
        <f t="shared" si="20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5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6"/>
        <v>-</v>
      </c>
      <c r="M119" s="425"/>
      <c r="N119" s="425"/>
      <c r="O119" s="160" t="str">
        <f t="shared" si="7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8"/>
        <v>OK</v>
      </c>
      <c r="AI119" s="22">
        <f t="shared" si="9"/>
        <v>0</v>
      </c>
      <c r="AJ119" s="22">
        <f t="shared" si="10"/>
        <v>0</v>
      </c>
      <c r="AK119" s="22">
        <f t="shared" si="11"/>
        <v>0</v>
      </c>
      <c r="AL119" s="22">
        <f t="shared" si="12"/>
        <v>0</v>
      </c>
      <c r="AM119" s="22">
        <f t="shared" si="13"/>
        <v>0</v>
      </c>
      <c r="AN119" s="22">
        <f t="shared" si="14"/>
        <v>0</v>
      </c>
      <c r="AO119" s="418" t="b">
        <f t="shared" si="15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16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17"/>
        <v>0</v>
      </c>
      <c r="AW119" s="67">
        <f t="shared" si="18"/>
        <v>0</v>
      </c>
      <c r="AX119" s="397">
        <f t="shared" si="19"/>
        <v>0</v>
      </c>
      <c r="AY119" s="32"/>
      <c r="AZ119" s="32"/>
      <c r="BA119" s="423" t="str">
        <f t="shared" si="20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5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6"/>
        <v>-</v>
      </c>
      <c r="M120" s="425"/>
      <c r="N120" s="425"/>
      <c r="O120" s="160" t="str">
        <f t="shared" si="7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8"/>
        <v>OK</v>
      </c>
      <c r="AI120" s="22">
        <f t="shared" si="9"/>
        <v>0</v>
      </c>
      <c r="AJ120" s="22">
        <f t="shared" si="10"/>
        <v>0</v>
      </c>
      <c r="AK120" s="22">
        <f t="shared" si="11"/>
        <v>0</v>
      </c>
      <c r="AL120" s="22">
        <f t="shared" si="12"/>
        <v>0</v>
      </c>
      <c r="AM120" s="22">
        <f t="shared" si="13"/>
        <v>0</v>
      </c>
      <c r="AN120" s="22">
        <f t="shared" si="14"/>
        <v>0</v>
      </c>
      <c r="AO120" s="418" t="b">
        <f t="shared" si="15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16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17"/>
        <v>0</v>
      </c>
      <c r="AW120" s="67">
        <f t="shared" si="18"/>
        <v>0</v>
      </c>
      <c r="AX120" s="397">
        <f t="shared" si="19"/>
        <v>0</v>
      </c>
      <c r="AY120" s="32"/>
      <c r="AZ120" s="32"/>
      <c r="BA120" s="423" t="str">
        <f t="shared" si="20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5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6"/>
        <v>-</v>
      </c>
      <c r="M121" s="425"/>
      <c r="N121" s="425"/>
      <c r="O121" s="160" t="str">
        <f t="shared" si="7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8"/>
        <v>OK</v>
      </c>
      <c r="AI121" s="22">
        <f t="shared" si="9"/>
        <v>0</v>
      </c>
      <c r="AJ121" s="22">
        <f t="shared" si="10"/>
        <v>0</v>
      </c>
      <c r="AK121" s="22">
        <f t="shared" si="11"/>
        <v>0</v>
      </c>
      <c r="AL121" s="22">
        <f t="shared" si="12"/>
        <v>0</v>
      </c>
      <c r="AM121" s="22">
        <f t="shared" si="13"/>
        <v>0</v>
      </c>
      <c r="AN121" s="22">
        <f t="shared" si="14"/>
        <v>0</v>
      </c>
      <c r="AO121" s="418" t="b">
        <f t="shared" si="15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16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17"/>
        <v>0</v>
      </c>
      <c r="AW121" s="67">
        <f t="shared" si="18"/>
        <v>0</v>
      </c>
      <c r="AX121" s="397">
        <f t="shared" si="19"/>
        <v>0</v>
      </c>
      <c r="AY121" s="32"/>
      <c r="AZ121" s="32"/>
      <c r="BA121" s="423" t="str">
        <f t="shared" si="20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5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6"/>
        <v>-</v>
      </c>
      <c r="M122" s="425"/>
      <c r="N122" s="425"/>
      <c r="O122" s="160" t="str">
        <f t="shared" si="7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8"/>
        <v>OK</v>
      </c>
      <c r="AI122" s="22">
        <f t="shared" si="9"/>
        <v>0</v>
      </c>
      <c r="AJ122" s="22">
        <f t="shared" si="10"/>
        <v>0</v>
      </c>
      <c r="AK122" s="22">
        <f t="shared" si="11"/>
        <v>0</v>
      </c>
      <c r="AL122" s="22">
        <f t="shared" si="12"/>
        <v>0</v>
      </c>
      <c r="AM122" s="22">
        <f t="shared" si="13"/>
        <v>0</v>
      </c>
      <c r="AN122" s="22">
        <f t="shared" si="14"/>
        <v>0</v>
      </c>
      <c r="AO122" s="418" t="b">
        <f t="shared" si="15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16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17"/>
        <v>0</v>
      </c>
      <c r="AW122" s="67">
        <f t="shared" si="18"/>
        <v>0</v>
      </c>
      <c r="AX122" s="397">
        <f t="shared" si="19"/>
        <v>0</v>
      </c>
      <c r="AY122" s="32"/>
      <c r="AZ122" s="32"/>
      <c r="BA122" s="423" t="str">
        <f t="shared" si="20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5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6"/>
        <v>-</v>
      </c>
      <c r="M123" s="425"/>
      <c r="N123" s="425"/>
      <c r="O123" s="160" t="str">
        <f t="shared" si="7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8"/>
        <v>OK</v>
      </c>
      <c r="AI123" s="22">
        <f t="shared" si="9"/>
        <v>0</v>
      </c>
      <c r="AJ123" s="22">
        <f t="shared" si="10"/>
        <v>0</v>
      </c>
      <c r="AK123" s="22">
        <f t="shared" si="11"/>
        <v>0</v>
      </c>
      <c r="AL123" s="22">
        <f t="shared" si="12"/>
        <v>0</v>
      </c>
      <c r="AM123" s="22">
        <f t="shared" si="13"/>
        <v>0</v>
      </c>
      <c r="AN123" s="22">
        <f t="shared" si="14"/>
        <v>0</v>
      </c>
      <c r="AO123" s="418" t="b">
        <f t="shared" si="15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16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17"/>
        <v>0</v>
      </c>
      <c r="AW123" s="67">
        <f t="shared" si="18"/>
        <v>0</v>
      </c>
      <c r="AX123" s="397">
        <f t="shared" si="19"/>
        <v>0</v>
      </c>
      <c r="AY123" s="32"/>
      <c r="AZ123" s="32"/>
      <c r="BA123" s="423" t="str">
        <f t="shared" si="20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5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6"/>
        <v>-</v>
      </c>
      <c r="M124" s="425"/>
      <c r="N124" s="425"/>
      <c r="O124" s="160" t="str">
        <f t="shared" si="7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8"/>
        <v>OK</v>
      </c>
      <c r="AI124" s="22">
        <f t="shared" si="9"/>
        <v>0</v>
      </c>
      <c r="AJ124" s="22">
        <f t="shared" si="10"/>
        <v>0</v>
      </c>
      <c r="AK124" s="22">
        <f t="shared" si="11"/>
        <v>0</v>
      </c>
      <c r="AL124" s="22">
        <f t="shared" si="12"/>
        <v>0</v>
      </c>
      <c r="AM124" s="22">
        <f t="shared" si="13"/>
        <v>0</v>
      </c>
      <c r="AN124" s="22">
        <f t="shared" si="14"/>
        <v>0</v>
      </c>
      <c r="AO124" s="418" t="b">
        <f t="shared" si="15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16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17"/>
        <v>0</v>
      </c>
      <c r="AW124" s="67">
        <f t="shared" si="18"/>
        <v>0</v>
      </c>
      <c r="AX124" s="397">
        <f t="shared" si="19"/>
        <v>0</v>
      </c>
      <c r="AY124" s="32"/>
      <c r="AZ124" s="32"/>
      <c r="BA124" s="423" t="str">
        <f t="shared" si="20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5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6"/>
        <v>-</v>
      </c>
      <c r="M125" s="425"/>
      <c r="N125" s="425"/>
      <c r="O125" s="160" t="str">
        <f t="shared" si="7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8"/>
        <v>OK</v>
      </c>
      <c r="AI125" s="22">
        <f t="shared" si="9"/>
        <v>0</v>
      </c>
      <c r="AJ125" s="22">
        <f t="shared" si="10"/>
        <v>0</v>
      </c>
      <c r="AK125" s="22">
        <f t="shared" si="11"/>
        <v>0</v>
      </c>
      <c r="AL125" s="22">
        <f t="shared" si="12"/>
        <v>0</v>
      </c>
      <c r="AM125" s="22">
        <f t="shared" si="13"/>
        <v>0</v>
      </c>
      <c r="AN125" s="22">
        <f t="shared" si="14"/>
        <v>0</v>
      </c>
      <c r="AO125" s="418" t="b">
        <f t="shared" si="15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16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17"/>
        <v>0</v>
      </c>
      <c r="AW125" s="67">
        <f t="shared" si="18"/>
        <v>0</v>
      </c>
      <c r="AX125" s="397">
        <f t="shared" si="19"/>
        <v>0</v>
      </c>
      <c r="AY125" s="32"/>
      <c r="AZ125" s="32"/>
      <c r="BA125" s="423" t="str">
        <f t="shared" si="20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5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6"/>
        <v>-</v>
      </c>
      <c r="M126" s="425"/>
      <c r="N126" s="425"/>
      <c r="O126" s="160" t="str">
        <f t="shared" si="7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8"/>
        <v>OK</v>
      </c>
      <c r="AI126" s="22">
        <f t="shared" si="9"/>
        <v>0</v>
      </c>
      <c r="AJ126" s="22">
        <f t="shared" si="10"/>
        <v>0</v>
      </c>
      <c r="AK126" s="22">
        <f t="shared" si="11"/>
        <v>0</v>
      </c>
      <c r="AL126" s="22">
        <f t="shared" si="12"/>
        <v>0</v>
      </c>
      <c r="AM126" s="22">
        <f t="shared" si="13"/>
        <v>0</v>
      </c>
      <c r="AN126" s="22">
        <f t="shared" si="14"/>
        <v>0</v>
      </c>
      <c r="AO126" s="418" t="b">
        <f t="shared" si="15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16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17"/>
        <v>0</v>
      </c>
      <c r="AW126" s="67">
        <f t="shared" si="18"/>
        <v>0</v>
      </c>
      <c r="AX126" s="397">
        <f t="shared" si="19"/>
        <v>0</v>
      </c>
      <c r="AY126" s="32"/>
      <c r="AZ126" s="32"/>
      <c r="BA126" s="423" t="str">
        <f t="shared" si="20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5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6"/>
        <v>-</v>
      </c>
      <c r="M127" s="425"/>
      <c r="N127" s="425"/>
      <c r="O127" s="160" t="str">
        <f t="shared" si="7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8"/>
        <v>OK</v>
      </c>
      <c r="AI127" s="22">
        <f t="shared" si="9"/>
        <v>0</v>
      </c>
      <c r="AJ127" s="22">
        <f t="shared" si="10"/>
        <v>0</v>
      </c>
      <c r="AK127" s="22">
        <f t="shared" si="11"/>
        <v>0</v>
      </c>
      <c r="AL127" s="22">
        <f t="shared" si="12"/>
        <v>0</v>
      </c>
      <c r="AM127" s="22">
        <f t="shared" si="13"/>
        <v>0</v>
      </c>
      <c r="AN127" s="22">
        <f t="shared" si="14"/>
        <v>0</v>
      </c>
      <c r="AO127" s="418" t="b">
        <f t="shared" si="15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16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17"/>
        <v>0</v>
      </c>
      <c r="AW127" s="67">
        <f t="shared" si="18"/>
        <v>0</v>
      </c>
      <c r="AX127" s="397">
        <f t="shared" si="19"/>
        <v>0</v>
      </c>
      <c r="AY127" s="32"/>
      <c r="AZ127" s="32"/>
      <c r="BA127" s="423" t="str">
        <f t="shared" si="20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5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6"/>
        <v>-</v>
      </c>
      <c r="M128" s="425"/>
      <c r="N128" s="425"/>
      <c r="O128" s="160" t="str">
        <f t="shared" si="7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8"/>
        <v>OK</v>
      </c>
      <c r="AI128" s="22">
        <f t="shared" si="9"/>
        <v>0</v>
      </c>
      <c r="AJ128" s="22">
        <f t="shared" si="10"/>
        <v>0</v>
      </c>
      <c r="AK128" s="22">
        <f t="shared" si="11"/>
        <v>0</v>
      </c>
      <c r="AL128" s="22">
        <f t="shared" si="12"/>
        <v>0</v>
      </c>
      <c r="AM128" s="22">
        <f t="shared" si="13"/>
        <v>0</v>
      </c>
      <c r="AN128" s="22">
        <f t="shared" si="14"/>
        <v>0</v>
      </c>
      <c r="AO128" s="418" t="b">
        <f t="shared" si="15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16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17"/>
        <v>0</v>
      </c>
      <c r="AW128" s="67">
        <f t="shared" si="18"/>
        <v>0</v>
      </c>
      <c r="AX128" s="397">
        <f t="shared" si="19"/>
        <v>0</v>
      </c>
      <c r="AY128" s="32"/>
      <c r="AZ128" s="32"/>
      <c r="BA128" s="423" t="str">
        <f t="shared" si="20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5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6"/>
        <v>-</v>
      </c>
      <c r="M129" s="425"/>
      <c r="N129" s="425"/>
      <c r="O129" s="160" t="str">
        <f t="shared" si="7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8"/>
        <v>OK</v>
      </c>
      <c r="AI129" s="22">
        <f t="shared" si="9"/>
        <v>0</v>
      </c>
      <c r="AJ129" s="22">
        <f t="shared" si="10"/>
        <v>0</v>
      </c>
      <c r="AK129" s="22">
        <f t="shared" si="11"/>
        <v>0</v>
      </c>
      <c r="AL129" s="22">
        <f t="shared" si="12"/>
        <v>0</v>
      </c>
      <c r="AM129" s="22">
        <f t="shared" si="13"/>
        <v>0</v>
      </c>
      <c r="AN129" s="22">
        <f t="shared" si="14"/>
        <v>0</v>
      </c>
      <c r="AO129" s="418" t="b">
        <f t="shared" si="15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16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17"/>
        <v>0</v>
      </c>
      <c r="AW129" s="67">
        <f t="shared" si="18"/>
        <v>0</v>
      </c>
      <c r="AX129" s="397">
        <f t="shared" si="19"/>
        <v>0</v>
      </c>
      <c r="AY129" s="32"/>
      <c r="AZ129" s="32"/>
      <c r="BA129" s="423" t="str">
        <f t="shared" si="20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5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6"/>
        <v>-</v>
      </c>
      <c r="M130" s="425"/>
      <c r="N130" s="425"/>
      <c r="O130" s="160" t="str">
        <f t="shared" si="7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8"/>
        <v>OK</v>
      </c>
      <c r="AI130" s="22">
        <f t="shared" si="9"/>
        <v>0</v>
      </c>
      <c r="AJ130" s="22">
        <f t="shared" si="10"/>
        <v>0</v>
      </c>
      <c r="AK130" s="22">
        <f t="shared" si="11"/>
        <v>0</v>
      </c>
      <c r="AL130" s="22">
        <f t="shared" si="12"/>
        <v>0</v>
      </c>
      <c r="AM130" s="22">
        <f t="shared" si="13"/>
        <v>0</v>
      </c>
      <c r="AN130" s="22">
        <f t="shared" si="14"/>
        <v>0</v>
      </c>
      <c r="AO130" s="418" t="b">
        <f t="shared" si="15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16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17"/>
        <v>0</v>
      </c>
      <c r="AW130" s="67">
        <f t="shared" si="18"/>
        <v>0</v>
      </c>
      <c r="AX130" s="397">
        <f t="shared" si="19"/>
        <v>0</v>
      </c>
      <c r="AY130" s="32"/>
      <c r="AZ130" s="32"/>
      <c r="BA130" s="423" t="str">
        <f t="shared" si="20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5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6"/>
        <v>-</v>
      </c>
      <c r="M131" s="425"/>
      <c r="N131" s="425"/>
      <c r="O131" s="160" t="str">
        <f t="shared" si="7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8"/>
        <v>OK</v>
      </c>
      <c r="AI131" s="22">
        <f t="shared" si="9"/>
        <v>0</v>
      </c>
      <c r="AJ131" s="22">
        <f t="shared" si="10"/>
        <v>0</v>
      </c>
      <c r="AK131" s="22">
        <f t="shared" si="11"/>
        <v>0</v>
      </c>
      <c r="AL131" s="22">
        <f t="shared" si="12"/>
        <v>0</v>
      </c>
      <c r="AM131" s="22">
        <f t="shared" si="13"/>
        <v>0</v>
      </c>
      <c r="AN131" s="22">
        <f t="shared" si="14"/>
        <v>0</v>
      </c>
      <c r="AO131" s="418" t="b">
        <f t="shared" si="15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16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17"/>
        <v>0</v>
      </c>
      <c r="AW131" s="67">
        <f t="shared" si="18"/>
        <v>0</v>
      </c>
      <c r="AX131" s="397">
        <f t="shared" si="19"/>
        <v>0</v>
      </c>
      <c r="AY131" s="32"/>
      <c r="AZ131" s="32"/>
      <c r="BA131" s="423" t="str">
        <f t="shared" si="20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5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6"/>
        <v>-</v>
      </c>
      <c r="M132" s="425"/>
      <c r="N132" s="425"/>
      <c r="O132" s="160" t="str">
        <f t="shared" si="7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8"/>
        <v>OK</v>
      </c>
      <c r="AI132" s="22">
        <f t="shared" si="9"/>
        <v>0</v>
      </c>
      <c r="AJ132" s="22">
        <f t="shared" si="10"/>
        <v>0</v>
      </c>
      <c r="AK132" s="22">
        <f t="shared" si="11"/>
        <v>0</v>
      </c>
      <c r="AL132" s="22">
        <f t="shared" si="12"/>
        <v>0</v>
      </c>
      <c r="AM132" s="22">
        <f t="shared" si="13"/>
        <v>0</v>
      </c>
      <c r="AN132" s="22">
        <f t="shared" si="14"/>
        <v>0</v>
      </c>
      <c r="AO132" s="418" t="b">
        <f t="shared" si="15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16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17"/>
        <v>0</v>
      </c>
      <c r="AW132" s="67">
        <f t="shared" si="18"/>
        <v>0</v>
      </c>
      <c r="AX132" s="397">
        <f t="shared" si="19"/>
        <v>0</v>
      </c>
      <c r="AY132" s="32"/>
      <c r="AZ132" s="32"/>
      <c r="BA132" s="423" t="str">
        <f t="shared" si="20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5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6"/>
        <v>-</v>
      </c>
      <c r="M133" s="425"/>
      <c r="N133" s="425"/>
      <c r="O133" s="160" t="str">
        <f t="shared" si="7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8"/>
        <v>OK</v>
      </c>
      <c r="AI133" s="22">
        <f t="shared" si="9"/>
        <v>0</v>
      </c>
      <c r="AJ133" s="22">
        <f t="shared" si="10"/>
        <v>0</v>
      </c>
      <c r="AK133" s="22">
        <f t="shared" si="11"/>
        <v>0</v>
      </c>
      <c r="AL133" s="22">
        <f t="shared" si="12"/>
        <v>0</v>
      </c>
      <c r="AM133" s="22">
        <f t="shared" si="13"/>
        <v>0</v>
      </c>
      <c r="AN133" s="22">
        <f t="shared" si="14"/>
        <v>0</v>
      </c>
      <c r="AO133" s="418" t="b">
        <f t="shared" si="15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16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17"/>
        <v>0</v>
      </c>
      <c r="AW133" s="67">
        <f t="shared" si="18"/>
        <v>0</v>
      </c>
      <c r="AX133" s="397">
        <f t="shared" si="19"/>
        <v>0</v>
      </c>
      <c r="AY133" s="32"/>
      <c r="AZ133" s="32"/>
      <c r="BA133" s="423" t="str">
        <f t="shared" si="20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5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6"/>
        <v>-</v>
      </c>
      <c r="M134" s="425"/>
      <c r="N134" s="425"/>
      <c r="O134" s="160" t="str">
        <f t="shared" si="7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8"/>
        <v>OK</v>
      </c>
      <c r="AI134" s="22">
        <f t="shared" si="9"/>
        <v>0</v>
      </c>
      <c r="AJ134" s="22">
        <f t="shared" si="10"/>
        <v>0</v>
      </c>
      <c r="AK134" s="22">
        <f t="shared" si="11"/>
        <v>0</v>
      </c>
      <c r="AL134" s="22">
        <f t="shared" si="12"/>
        <v>0</v>
      </c>
      <c r="AM134" s="22">
        <f t="shared" si="13"/>
        <v>0</v>
      </c>
      <c r="AN134" s="22">
        <f t="shared" si="14"/>
        <v>0</v>
      </c>
      <c r="AO134" s="418" t="b">
        <f t="shared" si="15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16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17"/>
        <v>0</v>
      </c>
      <c r="AW134" s="67">
        <f t="shared" si="18"/>
        <v>0</v>
      </c>
      <c r="AX134" s="397">
        <f t="shared" si="19"/>
        <v>0</v>
      </c>
      <c r="AY134" s="32"/>
      <c r="AZ134" s="32"/>
      <c r="BA134" s="423" t="str">
        <f t="shared" si="20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5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6"/>
        <v>-</v>
      </c>
      <c r="M135" s="425"/>
      <c r="N135" s="425"/>
      <c r="O135" s="160" t="str">
        <f t="shared" si="7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8"/>
        <v>OK</v>
      </c>
      <c r="AI135" s="22">
        <f t="shared" si="9"/>
        <v>0</v>
      </c>
      <c r="AJ135" s="22">
        <f t="shared" si="10"/>
        <v>0</v>
      </c>
      <c r="AK135" s="22">
        <f t="shared" si="11"/>
        <v>0</v>
      </c>
      <c r="AL135" s="22">
        <f t="shared" si="12"/>
        <v>0</v>
      </c>
      <c r="AM135" s="22">
        <f t="shared" si="13"/>
        <v>0</v>
      </c>
      <c r="AN135" s="22">
        <f t="shared" si="14"/>
        <v>0</v>
      </c>
      <c r="AO135" s="418" t="b">
        <f t="shared" si="15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16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17"/>
        <v>0</v>
      </c>
      <c r="AW135" s="67">
        <f t="shared" si="18"/>
        <v>0</v>
      </c>
      <c r="AX135" s="397">
        <f t="shared" si="19"/>
        <v>0</v>
      </c>
      <c r="AY135" s="32"/>
      <c r="AZ135" s="32"/>
      <c r="BA135" s="423" t="str">
        <f t="shared" si="20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5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6"/>
        <v>-</v>
      </c>
      <c r="M136" s="425"/>
      <c r="N136" s="425"/>
      <c r="O136" s="160" t="str">
        <f t="shared" si="7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8"/>
        <v>OK</v>
      </c>
      <c r="AI136" s="22">
        <f t="shared" si="9"/>
        <v>0</v>
      </c>
      <c r="AJ136" s="22">
        <f t="shared" si="10"/>
        <v>0</v>
      </c>
      <c r="AK136" s="22">
        <f t="shared" si="11"/>
        <v>0</v>
      </c>
      <c r="AL136" s="22">
        <f t="shared" si="12"/>
        <v>0</v>
      </c>
      <c r="AM136" s="22">
        <f t="shared" si="13"/>
        <v>0</v>
      </c>
      <c r="AN136" s="22">
        <f t="shared" si="14"/>
        <v>0</v>
      </c>
      <c r="AO136" s="418" t="b">
        <f t="shared" si="15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16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17"/>
        <v>0</v>
      </c>
      <c r="AW136" s="67">
        <f t="shared" si="18"/>
        <v>0</v>
      </c>
      <c r="AX136" s="397">
        <f t="shared" si="19"/>
        <v>0</v>
      </c>
      <c r="AY136" s="32"/>
      <c r="AZ136" s="32"/>
      <c r="BA136" s="423" t="str">
        <f t="shared" si="20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5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6"/>
        <v>-</v>
      </c>
      <c r="M137" s="425"/>
      <c r="N137" s="425"/>
      <c r="O137" s="160" t="str">
        <f t="shared" si="7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8"/>
        <v>OK</v>
      </c>
      <c r="AI137" s="22">
        <f t="shared" si="9"/>
        <v>0</v>
      </c>
      <c r="AJ137" s="22">
        <f t="shared" si="10"/>
        <v>0</v>
      </c>
      <c r="AK137" s="22">
        <f t="shared" si="11"/>
        <v>0</v>
      </c>
      <c r="AL137" s="22">
        <f t="shared" si="12"/>
        <v>0</v>
      </c>
      <c r="AM137" s="22">
        <f t="shared" si="13"/>
        <v>0</v>
      </c>
      <c r="AN137" s="22">
        <f t="shared" si="14"/>
        <v>0</v>
      </c>
      <c r="AO137" s="418" t="b">
        <f t="shared" si="15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16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17"/>
        <v>0</v>
      </c>
      <c r="AW137" s="67">
        <f t="shared" si="18"/>
        <v>0</v>
      </c>
      <c r="AX137" s="397">
        <f t="shared" si="19"/>
        <v>0</v>
      </c>
      <c r="AY137" s="32"/>
      <c r="AZ137" s="32"/>
      <c r="BA137" s="423" t="str">
        <f t="shared" si="20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5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6"/>
        <v>-</v>
      </c>
      <c r="M138" s="425"/>
      <c r="N138" s="425"/>
      <c r="O138" s="160" t="str">
        <f t="shared" si="7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8"/>
        <v>OK</v>
      </c>
      <c r="AI138" s="22">
        <f t="shared" si="9"/>
        <v>0</v>
      </c>
      <c r="AJ138" s="22">
        <f t="shared" si="10"/>
        <v>0</v>
      </c>
      <c r="AK138" s="22">
        <f t="shared" si="11"/>
        <v>0</v>
      </c>
      <c r="AL138" s="22">
        <f t="shared" si="12"/>
        <v>0</v>
      </c>
      <c r="AM138" s="22">
        <f t="shared" si="13"/>
        <v>0</v>
      </c>
      <c r="AN138" s="22">
        <f t="shared" si="14"/>
        <v>0</v>
      </c>
      <c r="AO138" s="418" t="b">
        <f t="shared" si="15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16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17"/>
        <v>0</v>
      </c>
      <c r="AW138" s="67">
        <f t="shared" si="18"/>
        <v>0</v>
      </c>
      <c r="AX138" s="397">
        <f t="shared" si="19"/>
        <v>0</v>
      </c>
      <c r="AY138" s="32"/>
      <c r="AZ138" s="32"/>
      <c r="BA138" s="423" t="str">
        <f t="shared" si="20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5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6"/>
        <v>-</v>
      </c>
      <c r="M139" s="425"/>
      <c r="N139" s="425"/>
      <c r="O139" s="160" t="str">
        <f t="shared" si="7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8"/>
        <v>OK</v>
      </c>
      <c r="AI139" s="22">
        <f t="shared" si="9"/>
        <v>0</v>
      </c>
      <c r="AJ139" s="22">
        <f t="shared" si="10"/>
        <v>0</v>
      </c>
      <c r="AK139" s="22">
        <f t="shared" si="11"/>
        <v>0</v>
      </c>
      <c r="AL139" s="22">
        <f t="shared" si="12"/>
        <v>0</v>
      </c>
      <c r="AM139" s="22">
        <f t="shared" si="13"/>
        <v>0</v>
      </c>
      <c r="AN139" s="22">
        <f t="shared" si="14"/>
        <v>0</v>
      </c>
      <c r="AO139" s="418" t="b">
        <f t="shared" si="15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16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17"/>
        <v>0</v>
      </c>
      <c r="AW139" s="67">
        <f t="shared" si="18"/>
        <v>0</v>
      </c>
      <c r="AX139" s="397">
        <f t="shared" si="19"/>
        <v>0</v>
      </c>
      <c r="AY139" s="32"/>
      <c r="AZ139" s="32"/>
      <c r="BA139" s="423" t="str">
        <f t="shared" si="20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5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6"/>
        <v>-</v>
      </c>
      <c r="M140" s="425"/>
      <c r="N140" s="425"/>
      <c r="O140" s="160" t="str">
        <f t="shared" si="7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8"/>
        <v>OK</v>
      </c>
      <c r="AI140" s="22">
        <f t="shared" si="9"/>
        <v>0</v>
      </c>
      <c r="AJ140" s="22">
        <f t="shared" si="10"/>
        <v>0</v>
      </c>
      <c r="AK140" s="22">
        <f t="shared" si="11"/>
        <v>0</v>
      </c>
      <c r="AL140" s="22">
        <f t="shared" si="12"/>
        <v>0</v>
      </c>
      <c r="AM140" s="22">
        <f t="shared" si="13"/>
        <v>0</v>
      </c>
      <c r="AN140" s="22">
        <f t="shared" si="14"/>
        <v>0</v>
      </c>
      <c r="AO140" s="418" t="b">
        <f t="shared" si="15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16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17"/>
        <v>0</v>
      </c>
      <c r="AW140" s="67">
        <f t="shared" si="18"/>
        <v>0</v>
      </c>
      <c r="AX140" s="397">
        <f t="shared" si="19"/>
        <v>0</v>
      </c>
      <c r="AY140" s="32"/>
      <c r="AZ140" s="32"/>
      <c r="BA140" s="423" t="str">
        <f t="shared" si="20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5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6"/>
        <v>-</v>
      </c>
      <c r="M141" s="425"/>
      <c r="N141" s="425"/>
      <c r="O141" s="160" t="str">
        <f t="shared" si="7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8"/>
        <v>OK</v>
      </c>
      <c r="AI141" s="22">
        <f t="shared" si="9"/>
        <v>0</v>
      </c>
      <c r="AJ141" s="22">
        <f t="shared" si="10"/>
        <v>0</v>
      </c>
      <c r="AK141" s="22">
        <f t="shared" si="11"/>
        <v>0</v>
      </c>
      <c r="AL141" s="22">
        <f t="shared" si="12"/>
        <v>0</v>
      </c>
      <c r="AM141" s="22">
        <f t="shared" si="13"/>
        <v>0</v>
      </c>
      <c r="AN141" s="22">
        <f t="shared" si="14"/>
        <v>0</v>
      </c>
      <c r="AO141" s="418" t="b">
        <f t="shared" si="15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16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17"/>
        <v>0</v>
      </c>
      <c r="AW141" s="67">
        <f t="shared" si="18"/>
        <v>0</v>
      </c>
      <c r="AX141" s="397">
        <f t="shared" si="19"/>
        <v>0</v>
      </c>
      <c r="AY141" s="32"/>
      <c r="AZ141" s="32"/>
      <c r="BA141" s="423" t="str">
        <f t="shared" si="20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5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6"/>
        <v>-</v>
      </c>
      <c r="M142" s="425"/>
      <c r="N142" s="425"/>
      <c r="O142" s="160" t="str">
        <f t="shared" si="7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8"/>
        <v>OK</v>
      </c>
      <c r="AI142" s="22">
        <f t="shared" si="9"/>
        <v>0</v>
      </c>
      <c r="AJ142" s="22">
        <f t="shared" si="10"/>
        <v>0</v>
      </c>
      <c r="AK142" s="22">
        <f t="shared" si="11"/>
        <v>0</v>
      </c>
      <c r="AL142" s="22">
        <f t="shared" si="12"/>
        <v>0</v>
      </c>
      <c r="AM142" s="22">
        <f t="shared" si="13"/>
        <v>0</v>
      </c>
      <c r="AN142" s="22">
        <f t="shared" si="14"/>
        <v>0</v>
      </c>
      <c r="AO142" s="418" t="b">
        <f t="shared" si="15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16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17"/>
        <v>0</v>
      </c>
      <c r="AW142" s="67">
        <f t="shared" si="18"/>
        <v>0</v>
      </c>
      <c r="AX142" s="397">
        <f t="shared" si="19"/>
        <v>0</v>
      </c>
      <c r="AY142" s="32"/>
      <c r="AZ142" s="32"/>
      <c r="BA142" s="423" t="str">
        <f t="shared" si="20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5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6"/>
        <v>-</v>
      </c>
      <c r="M143" s="425"/>
      <c r="N143" s="425"/>
      <c r="O143" s="160" t="str">
        <f t="shared" si="7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8"/>
        <v>OK</v>
      </c>
      <c r="AI143" s="22">
        <f t="shared" si="9"/>
        <v>0</v>
      </c>
      <c r="AJ143" s="22">
        <f t="shared" si="10"/>
        <v>0</v>
      </c>
      <c r="AK143" s="22">
        <f t="shared" si="11"/>
        <v>0</v>
      </c>
      <c r="AL143" s="22">
        <f t="shared" si="12"/>
        <v>0</v>
      </c>
      <c r="AM143" s="22">
        <f t="shared" si="13"/>
        <v>0</v>
      </c>
      <c r="AN143" s="22">
        <f t="shared" si="14"/>
        <v>0</v>
      </c>
      <c r="AO143" s="418" t="b">
        <f t="shared" si="15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16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17"/>
        <v>0</v>
      </c>
      <c r="AW143" s="67">
        <f t="shared" si="18"/>
        <v>0</v>
      </c>
      <c r="AX143" s="397">
        <f t="shared" si="19"/>
        <v>0</v>
      </c>
      <c r="AY143" s="32"/>
      <c r="AZ143" s="32"/>
      <c r="BA143" s="423" t="str">
        <f t="shared" si="20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5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6"/>
        <v>-</v>
      </c>
      <c r="M144" s="425"/>
      <c r="N144" s="425"/>
      <c r="O144" s="160" t="str">
        <f t="shared" si="7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8"/>
        <v>OK</v>
      </c>
      <c r="AI144" s="22">
        <f t="shared" si="9"/>
        <v>0</v>
      </c>
      <c r="AJ144" s="22">
        <f t="shared" si="10"/>
        <v>0</v>
      </c>
      <c r="AK144" s="22">
        <f t="shared" si="11"/>
        <v>0</v>
      </c>
      <c r="AL144" s="22">
        <f t="shared" si="12"/>
        <v>0</v>
      </c>
      <c r="AM144" s="22">
        <f t="shared" si="13"/>
        <v>0</v>
      </c>
      <c r="AN144" s="22">
        <f t="shared" si="14"/>
        <v>0</v>
      </c>
      <c r="AO144" s="418" t="b">
        <f t="shared" si="15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16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17"/>
        <v>0</v>
      </c>
      <c r="AW144" s="67">
        <f t="shared" si="18"/>
        <v>0</v>
      </c>
      <c r="AX144" s="397">
        <f t="shared" si="19"/>
        <v>0</v>
      </c>
      <c r="AY144" s="32"/>
      <c r="AZ144" s="32"/>
      <c r="BA144" s="423" t="str">
        <f t="shared" si="20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5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6"/>
        <v>-</v>
      </c>
      <c r="M145" s="425"/>
      <c r="N145" s="425"/>
      <c r="O145" s="160" t="str">
        <f t="shared" si="7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8"/>
        <v>OK</v>
      </c>
      <c r="AI145" s="22">
        <f t="shared" si="9"/>
        <v>0</v>
      </c>
      <c r="AJ145" s="22">
        <f t="shared" si="10"/>
        <v>0</v>
      </c>
      <c r="AK145" s="22">
        <f t="shared" si="11"/>
        <v>0</v>
      </c>
      <c r="AL145" s="22">
        <f t="shared" si="12"/>
        <v>0</v>
      </c>
      <c r="AM145" s="22">
        <f t="shared" si="13"/>
        <v>0</v>
      </c>
      <c r="AN145" s="22">
        <f t="shared" si="14"/>
        <v>0</v>
      </c>
      <c r="AO145" s="418" t="b">
        <f t="shared" si="15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16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17"/>
        <v>0</v>
      </c>
      <c r="AW145" s="67">
        <f t="shared" si="18"/>
        <v>0</v>
      </c>
      <c r="AX145" s="397">
        <f t="shared" si="19"/>
        <v>0</v>
      </c>
      <c r="AY145" s="32"/>
      <c r="AZ145" s="32"/>
      <c r="BA145" s="423" t="str">
        <f t="shared" si="20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5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6"/>
        <v>-</v>
      </c>
      <c r="M146" s="425"/>
      <c r="N146" s="425"/>
      <c r="O146" s="160" t="str">
        <f t="shared" si="7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8"/>
        <v>OK</v>
      </c>
      <c r="AI146" s="22">
        <f t="shared" si="9"/>
        <v>0</v>
      </c>
      <c r="AJ146" s="22">
        <f t="shared" si="10"/>
        <v>0</v>
      </c>
      <c r="AK146" s="22">
        <f t="shared" si="11"/>
        <v>0</v>
      </c>
      <c r="AL146" s="22">
        <f t="shared" si="12"/>
        <v>0</v>
      </c>
      <c r="AM146" s="22">
        <f t="shared" si="13"/>
        <v>0</v>
      </c>
      <c r="AN146" s="22">
        <f t="shared" si="14"/>
        <v>0</v>
      </c>
      <c r="AO146" s="418" t="b">
        <f t="shared" si="15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16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17"/>
        <v>0</v>
      </c>
      <c r="AW146" s="67">
        <f t="shared" si="18"/>
        <v>0</v>
      </c>
      <c r="AX146" s="397">
        <f t="shared" si="19"/>
        <v>0</v>
      </c>
      <c r="AY146" s="32"/>
      <c r="AZ146" s="32"/>
      <c r="BA146" s="423" t="str">
        <f t="shared" si="20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5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6"/>
        <v>-</v>
      </c>
      <c r="M147" s="425"/>
      <c r="N147" s="425"/>
      <c r="O147" s="160" t="str">
        <f t="shared" si="7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8"/>
        <v>OK</v>
      </c>
      <c r="AI147" s="22">
        <f t="shared" si="9"/>
        <v>0</v>
      </c>
      <c r="AJ147" s="22">
        <f t="shared" si="10"/>
        <v>0</v>
      </c>
      <c r="AK147" s="22">
        <f t="shared" si="11"/>
        <v>0</v>
      </c>
      <c r="AL147" s="22">
        <f t="shared" si="12"/>
        <v>0</v>
      </c>
      <c r="AM147" s="22">
        <f t="shared" si="13"/>
        <v>0</v>
      </c>
      <c r="AN147" s="22">
        <f t="shared" si="14"/>
        <v>0</v>
      </c>
      <c r="AO147" s="418" t="b">
        <f t="shared" si="15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16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17"/>
        <v>0</v>
      </c>
      <c r="AW147" s="67">
        <f t="shared" si="18"/>
        <v>0</v>
      </c>
      <c r="AX147" s="397">
        <f t="shared" si="19"/>
        <v>0</v>
      </c>
      <c r="AY147" s="32"/>
      <c r="AZ147" s="32"/>
      <c r="BA147" s="423" t="str">
        <f t="shared" si="20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5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6"/>
        <v>-</v>
      </c>
      <c r="M148" s="425"/>
      <c r="N148" s="425"/>
      <c r="O148" s="160" t="str">
        <f t="shared" si="7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8"/>
        <v>OK</v>
      </c>
      <c r="AI148" s="22">
        <f t="shared" si="9"/>
        <v>0</v>
      </c>
      <c r="AJ148" s="22">
        <f t="shared" si="10"/>
        <v>0</v>
      </c>
      <c r="AK148" s="22">
        <f t="shared" si="11"/>
        <v>0</v>
      </c>
      <c r="AL148" s="22">
        <f t="shared" si="12"/>
        <v>0</v>
      </c>
      <c r="AM148" s="22">
        <f t="shared" si="13"/>
        <v>0</v>
      </c>
      <c r="AN148" s="22">
        <f t="shared" si="14"/>
        <v>0</v>
      </c>
      <c r="AO148" s="418" t="b">
        <f t="shared" si="15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16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17"/>
        <v>0</v>
      </c>
      <c r="AW148" s="67">
        <f t="shared" si="18"/>
        <v>0</v>
      </c>
      <c r="AX148" s="397">
        <f t="shared" si="19"/>
        <v>0</v>
      </c>
      <c r="AY148" s="32"/>
      <c r="AZ148" s="32"/>
      <c r="BA148" s="423" t="str">
        <f t="shared" si="20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5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6"/>
        <v>-</v>
      </c>
      <c r="M149" s="425"/>
      <c r="N149" s="425"/>
      <c r="O149" s="160" t="str">
        <f t="shared" si="7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8"/>
        <v>OK</v>
      </c>
      <c r="AI149" s="22">
        <f t="shared" si="9"/>
        <v>0</v>
      </c>
      <c r="AJ149" s="22">
        <f t="shared" si="10"/>
        <v>0</v>
      </c>
      <c r="AK149" s="22">
        <f t="shared" si="11"/>
        <v>0</v>
      </c>
      <c r="AL149" s="22">
        <f t="shared" si="12"/>
        <v>0</v>
      </c>
      <c r="AM149" s="22">
        <f t="shared" si="13"/>
        <v>0</v>
      </c>
      <c r="AN149" s="22">
        <f t="shared" si="14"/>
        <v>0</v>
      </c>
      <c r="AO149" s="418" t="b">
        <f t="shared" si="15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16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17"/>
        <v>0</v>
      </c>
      <c r="AW149" s="67">
        <f t="shared" si="18"/>
        <v>0</v>
      </c>
      <c r="AX149" s="397">
        <f t="shared" si="19"/>
        <v>0</v>
      </c>
      <c r="AY149" s="32"/>
      <c r="AZ149" s="32"/>
      <c r="BA149" s="423" t="str">
        <f t="shared" si="20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5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6"/>
        <v>-</v>
      </c>
      <c r="M150" s="425"/>
      <c r="N150" s="425"/>
      <c r="O150" s="160" t="str">
        <f t="shared" si="7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8"/>
        <v>OK</v>
      </c>
      <c r="AI150" s="22">
        <f t="shared" si="9"/>
        <v>0</v>
      </c>
      <c r="AJ150" s="22">
        <f t="shared" si="10"/>
        <v>0</v>
      </c>
      <c r="AK150" s="22">
        <f t="shared" si="11"/>
        <v>0</v>
      </c>
      <c r="AL150" s="22">
        <f t="shared" si="12"/>
        <v>0</v>
      </c>
      <c r="AM150" s="22">
        <f t="shared" si="13"/>
        <v>0</v>
      </c>
      <c r="AN150" s="22">
        <f t="shared" si="14"/>
        <v>0</v>
      </c>
      <c r="AO150" s="418" t="b">
        <f t="shared" si="15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16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17"/>
        <v>0</v>
      </c>
      <c r="AW150" s="67">
        <f t="shared" si="18"/>
        <v>0</v>
      </c>
      <c r="AX150" s="397">
        <f t="shared" si="19"/>
        <v>0</v>
      </c>
      <c r="AY150" s="32"/>
      <c r="AZ150" s="32"/>
      <c r="BA150" s="423" t="str">
        <f t="shared" si="20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5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6"/>
        <v>-</v>
      </c>
      <c r="M151" s="425"/>
      <c r="N151" s="425"/>
      <c r="O151" s="160" t="str">
        <f t="shared" si="7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8"/>
        <v>OK</v>
      </c>
      <c r="AI151" s="22">
        <f t="shared" si="9"/>
        <v>0</v>
      </c>
      <c r="AJ151" s="22">
        <f t="shared" si="10"/>
        <v>0</v>
      </c>
      <c r="AK151" s="22">
        <f t="shared" si="11"/>
        <v>0</v>
      </c>
      <c r="AL151" s="22">
        <f t="shared" si="12"/>
        <v>0</v>
      </c>
      <c r="AM151" s="22">
        <f t="shared" si="13"/>
        <v>0</v>
      </c>
      <c r="AN151" s="22">
        <f t="shared" si="14"/>
        <v>0</v>
      </c>
      <c r="AO151" s="418" t="b">
        <f t="shared" si="15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16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17"/>
        <v>0</v>
      </c>
      <c r="AW151" s="67">
        <f t="shared" si="18"/>
        <v>0</v>
      </c>
      <c r="AX151" s="397">
        <f t="shared" si="19"/>
        <v>0</v>
      </c>
      <c r="AY151" s="32"/>
      <c r="AZ151" s="32"/>
      <c r="BA151" s="423" t="str">
        <f t="shared" si="20"/>
        <v xml:space="preserve"> </v>
      </c>
    </row>
    <row r="152" spans="1:53" s="339" customFormat="1" ht="15" x14ac:dyDescent="0.2">
      <c r="A152" s="32"/>
      <c r="B152" s="32"/>
      <c r="C152" s="410">
        <f t="shared" ref="C152:C215" si="23">C151+1</f>
        <v>131</v>
      </c>
      <c r="D152" s="424"/>
      <c r="E152" s="424"/>
      <c r="F152" s="424"/>
      <c r="G152" s="410"/>
      <c r="H152" s="410"/>
      <c r="I152" s="413" t="str">
        <f t="shared" si="5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6"/>
        <v>-</v>
      </c>
      <c r="M152" s="425"/>
      <c r="N152" s="425"/>
      <c r="O152" s="160" t="str">
        <f t="shared" si="7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8"/>
        <v>OK</v>
      </c>
      <c r="AI152" s="22">
        <f t="shared" si="9"/>
        <v>0</v>
      </c>
      <c r="AJ152" s="22">
        <f t="shared" si="10"/>
        <v>0</v>
      </c>
      <c r="AK152" s="22">
        <f t="shared" si="11"/>
        <v>0</v>
      </c>
      <c r="AL152" s="22">
        <f t="shared" si="12"/>
        <v>0</v>
      </c>
      <c r="AM152" s="22">
        <f t="shared" si="13"/>
        <v>0</v>
      </c>
      <c r="AN152" s="22">
        <f t="shared" si="14"/>
        <v>0</v>
      </c>
      <c r="AO152" s="418" t="b">
        <f t="shared" si="15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16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17"/>
        <v>0</v>
      </c>
      <c r="AW152" s="67">
        <f t="shared" si="18"/>
        <v>0</v>
      </c>
      <c r="AX152" s="397">
        <f t="shared" si="19"/>
        <v>0</v>
      </c>
      <c r="AY152" s="32"/>
      <c r="AZ152" s="32"/>
      <c r="BA152" s="423" t="str">
        <f t="shared" si="20"/>
        <v xml:space="preserve"> </v>
      </c>
    </row>
    <row r="153" spans="1:53" s="339" customFormat="1" ht="15" x14ac:dyDescent="0.2">
      <c r="A153" s="32"/>
      <c r="B153" s="32"/>
      <c r="C153" s="410">
        <f t="shared" si="23"/>
        <v>132</v>
      </c>
      <c r="D153" s="424"/>
      <c r="E153" s="424"/>
      <c r="F153" s="424"/>
      <c r="G153" s="410"/>
      <c r="H153" s="410"/>
      <c r="I153" s="413" t="str">
        <f t="shared" si="5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6"/>
        <v>-</v>
      </c>
      <c r="M153" s="425"/>
      <c r="N153" s="425"/>
      <c r="O153" s="160" t="str">
        <f t="shared" si="7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8"/>
        <v>OK</v>
      </c>
      <c r="AI153" s="22">
        <f t="shared" si="9"/>
        <v>0</v>
      </c>
      <c r="AJ153" s="22">
        <f t="shared" si="10"/>
        <v>0</v>
      </c>
      <c r="AK153" s="22">
        <f t="shared" si="11"/>
        <v>0</v>
      </c>
      <c r="AL153" s="22">
        <f t="shared" si="12"/>
        <v>0</v>
      </c>
      <c r="AM153" s="22">
        <f t="shared" si="13"/>
        <v>0</v>
      </c>
      <c r="AN153" s="22">
        <f t="shared" si="14"/>
        <v>0</v>
      </c>
      <c r="AO153" s="418" t="b">
        <f t="shared" si="15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16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17"/>
        <v>0</v>
      </c>
      <c r="AW153" s="67">
        <f t="shared" si="18"/>
        <v>0</v>
      </c>
      <c r="AX153" s="397">
        <f t="shared" si="19"/>
        <v>0</v>
      </c>
      <c r="AY153" s="32"/>
      <c r="AZ153" s="32"/>
      <c r="BA153" s="423" t="str">
        <f t="shared" si="20"/>
        <v xml:space="preserve"> </v>
      </c>
    </row>
    <row r="154" spans="1:53" s="339" customFormat="1" ht="15" x14ac:dyDescent="0.2">
      <c r="A154" s="32"/>
      <c r="B154" s="32"/>
      <c r="C154" s="410">
        <f t="shared" si="23"/>
        <v>133</v>
      </c>
      <c r="D154" s="424"/>
      <c r="E154" s="424"/>
      <c r="F154" s="424"/>
      <c r="G154" s="410"/>
      <c r="H154" s="410"/>
      <c r="I154" s="413" t="str">
        <f t="shared" si="5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6"/>
        <v>-</v>
      </c>
      <c r="M154" s="425"/>
      <c r="N154" s="425"/>
      <c r="O154" s="160" t="str">
        <f t="shared" si="7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8"/>
        <v>OK</v>
      </c>
      <c r="AI154" s="22">
        <f t="shared" si="9"/>
        <v>0</v>
      </c>
      <c r="AJ154" s="22">
        <f t="shared" si="10"/>
        <v>0</v>
      </c>
      <c r="AK154" s="22">
        <f t="shared" si="11"/>
        <v>0</v>
      </c>
      <c r="AL154" s="22">
        <f t="shared" si="12"/>
        <v>0</v>
      </c>
      <c r="AM154" s="22">
        <f t="shared" si="13"/>
        <v>0</v>
      </c>
      <c r="AN154" s="22">
        <f t="shared" si="14"/>
        <v>0</v>
      </c>
      <c r="AO154" s="418" t="b">
        <f t="shared" si="15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16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17"/>
        <v>0</v>
      </c>
      <c r="AW154" s="67">
        <f t="shared" si="18"/>
        <v>0</v>
      </c>
      <c r="AX154" s="397">
        <f t="shared" si="19"/>
        <v>0</v>
      </c>
      <c r="AY154" s="32"/>
      <c r="AZ154" s="32"/>
      <c r="BA154" s="423" t="str">
        <f t="shared" si="20"/>
        <v xml:space="preserve"> </v>
      </c>
    </row>
    <row r="155" spans="1:53" s="339" customFormat="1" ht="15" x14ac:dyDescent="0.2">
      <c r="A155" s="32"/>
      <c r="B155" s="32"/>
      <c r="C155" s="410">
        <f t="shared" si="23"/>
        <v>134</v>
      </c>
      <c r="D155" s="424"/>
      <c r="E155" s="424"/>
      <c r="F155" s="424"/>
      <c r="G155" s="410"/>
      <c r="H155" s="410"/>
      <c r="I155" s="413" t="str">
        <f t="shared" si="5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6"/>
        <v>-</v>
      </c>
      <c r="M155" s="425"/>
      <c r="N155" s="425"/>
      <c r="O155" s="160" t="str">
        <f t="shared" si="7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8"/>
        <v>OK</v>
      </c>
      <c r="AI155" s="22">
        <f t="shared" si="9"/>
        <v>0</v>
      </c>
      <c r="AJ155" s="22">
        <f t="shared" si="10"/>
        <v>0</v>
      </c>
      <c r="AK155" s="22">
        <f t="shared" si="11"/>
        <v>0</v>
      </c>
      <c r="AL155" s="22">
        <f t="shared" si="12"/>
        <v>0</v>
      </c>
      <c r="AM155" s="22">
        <f t="shared" si="13"/>
        <v>0</v>
      </c>
      <c r="AN155" s="22">
        <f t="shared" si="14"/>
        <v>0</v>
      </c>
      <c r="AO155" s="418" t="b">
        <f t="shared" si="15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16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17"/>
        <v>0</v>
      </c>
      <c r="AW155" s="67">
        <f t="shared" si="18"/>
        <v>0</v>
      </c>
      <c r="AX155" s="397">
        <f t="shared" si="19"/>
        <v>0</v>
      </c>
      <c r="AY155" s="32"/>
      <c r="AZ155" s="32"/>
      <c r="BA155" s="423" t="str">
        <f t="shared" si="20"/>
        <v xml:space="preserve"> </v>
      </c>
    </row>
    <row r="156" spans="1:53" s="339" customFormat="1" ht="15" x14ac:dyDescent="0.2">
      <c r="A156" s="32"/>
      <c r="B156" s="32"/>
      <c r="C156" s="410">
        <f t="shared" si="23"/>
        <v>135</v>
      </c>
      <c r="D156" s="424"/>
      <c r="E156" s="424"/>
      <c r="F156" s="424"/>
      <c r="G156" s="410"/>
      <c r="H156" s="410"/>
      <c r="I156" s="413" t="str">
        <f t="shared" si="5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6"/>
        <v>-</v>
      </c>
      <c r="M156" s="425"/>
      <c r="N156" s="425"/>
      <c r="O156" s="160" t="str">
        <f t="shared" si="7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8"/>
        <v>OK</v>
      </c>
      <c r="AI156" s="22">
        <f t="shared" si="9"/>
        <v>0</v>
      </c>
      <c r="AJ156" s="22">
        <f t="shared" si="10"/>
        <v>0</v>
      </c>
      <c r="AK156" s="22">
        <f t="shared" si="11"/>
        <v>0</v>
      </c>
      <c r="AL156" s="22">
        <f t="shared" si="12"/>
        <v>0</v>
      </c>
      <c r="AM156" s="22">
        <f t="shared" si="13"/>
        <v>0</v>
      </c>
      <c r="AN156" s="22">
        <f t="shared" si="14"/>
        <v>0</v>
      </c>
      <c r="AO156" s="418" t="b">
        <f t="shared" si="15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16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17"/>
        <v>0</v>
      </c>
      <c r="AW156" s="67">
        <f t="shared" si="18"/>
        <v>0</v>
      </c>
      <c r="AX156" s="397">
        <f t="shared" si="19"/>
        <v>0</v>
      </c>
      <c r="AY156" s="32"/>
      <c r="AZ156" s="32"/>
      <c r="BA156" s="423" t="str">
        <f t="shared" si="20"/>
        <v xml:space="preserve"> </v>
      </c>
    </row>
    <row r="157" spans="1:53" s="339" customFormat="1" ht="15" x14ac:dyDescent="0.2">
      <c r="A157" s="32"/>
      <c r="B157" s="32"/>
      <c r="C157" s="410">
        <f t="shared" si="23"/>
        <v>136</v>
      </c>
      <c r="D157" s="424"/>
      <c r="E157" s="424"/>
      <c r="F157" s="424"/>
      <c r="G157" s="410"/>
      <c r="H157" s="410"/>
      <c r="I157" s="413" t="str">
        <f t="shared" si="5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6"/>
        <v>-</v>
      </c>
      <c r="M157" s="425"/>
      <c r="N157" s="425"/>
      <c r="O157" s="160" t="str">
        <f t="shared" si="7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8"/>
        <v>OK</v>
      </c>
      <c r="AI157" s="22">
        <f t="shared" si="9"/>
        <v>0</v>
      </c>
      <c r="AJ157" s="22">
        <f t="shared" si="10"/>
        <v>0</v>
      </c>
      <c r="AK157" s="22">
        <f t="shared" si="11"/>
        <v>0</v>
      </c>
      <c r="AL157" s="22">
        <f t="shared" si="12"/>
        <v>0</v>
      </c>
      <c r="AM157" s="22">
        <f t="shared" si="13"/>
        <v>0</v>
      </c>
      <c r="AN157" s="22">
        <f t="shared" si="14"/>
        <v>0</v>
      </c>
      <c r="AO157" s="418" t="b">
        <f t="shared" si="15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16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17"/>
        <v>0</v>
      </c>
      <c r="AW157" s="67">
        <f t="shared" si="18"/>
        <v>0</v>
      </c>
      <c r="AX157" s="397">
        <f t="shared" si="19"/>
        <v>0</v>
      </c>
      <c r="AY157" s="32"/>
      <c r="AZ157" s="32"/>
      <c r="BA157" s="423" t="str">
        <f t="shared" si="20"/>
        <v xml:space="preserve"> </v>
      </c>
    </row>
    <row r="158" spans="1:53" s="339" customFormat="1" ht="15" x14ac:dyDescent="0.2">
      <c r="A158" s="32"/>
      <c r="B158" s="32"/>
      <c r="C158" s="410">
        <f t="shared" si="23"/>
        <v>137</v>
      </c>
      <c r="D158" s="424"/>
      <c r="E158" s="424"/>
      <c r="F158" s="424"/>
      <c r="G158" s="410"/>
      <c r="H158" s="410"/>
      <c r="I158" s="413" t="str">
        <f t="shared" si="5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6"/>
        <v>-</v>
      </c>
      <c r="M158" s="425"/>
      <c r="N158" s="425"/>
      <c r="O158" s="160" t="str">
        <f t="shared" si="7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8"/>
        <v>OK</v>
      </c>
      <c r="AI158" s="22">
        <f t="shared" si="9"/>
        <v>0</v>
      </c>
      <c r="AJ158" s="22">
        <f t="shared" si="10"/>
        <v>0</v>
      </c>
      <c r="AK158" s="22">
        <f t="shared" si="11"/>
        <v>0</v>
      </c>
      <c r="AL158" s="22">
        <f t="shared" si="12"/>
        <v>0</v>
      </c>
      <c r="AM158" s="22">
        <f t="shared" si="13"/>
        <v>0</v>
      </c>
      <c r="AN158" s="22">
        <f t="shared" si="14"/>
        <v>0</v>
      </c>
      <c r="AO158" s="418" t="b">
        <f t="shared" si="15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16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17"/>
        <v>0</v>
      </c>
      <c r="AW158" s="67">
        <f t="shared" si="18"/>
        <v>0</v>
      </c>
      <c r="AX158" s="397">
        <f t="shared" si="19"/>
        <v>0</v>
      </c>
      <c r="AY158" s="32"/>
      <c r="AZ158" s="32"/>
      <c r="BA158" s="423" t="str">
        <f t="shared" si="20"/>
        <v xml:space="preserve"> </v>
      </c>
    </row>
    <row r="159" spans="1:53" s="339" customFormat="1" ht="15" x14ac:dyDescent="0.2">
      <c r="A159" s="32"/>
      <c r="B159" s="32"/>
      <c r="C159" s="410">
        <f t="shared" si="23"/>
        <v>138</v>
      </c>
      <c r="D159" s="424"/>
      <c r="E159" s="424"/>
      <c r="F159" s="424"/>
      <c r="G159" s="410"/>
      <c r="H159" s="410"/>
      <c r="I159" s="413" t="str">
        <f t="shared" si="5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6"/>
        <v>-</v>
      </c>
      <c r="M159" s="425"/>
      <c r="N159" s="425"/>
      <c r="O159" s="160" t="str">
        <f t="shared" si="7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8"/>
        <v>OK</v>
      </c>
      <c r="AI159" s="22">
        <f t="shared" si="9"/>
        <v>0</v>
      </c>
      <c r="AJ159" s="22">
        <f t="shared" si="10"/>
        <v>0</v>
      </c>
      <c r="AK159" s="22">
        <f t="shared" si="11"/>
        <v>0</v>
      </c>
      <c r="AL159" s="22">
        <f t="shared" si="12"/>
        <v>0</v>
      </c>
      <c r="AM159" s="22">
        <f t="shared" si="13"/>
        <v>0</v>
      </c>
      <c r="AN159" s="22">
        <f t="shared" si="14"/>
        <v>0</v>
      </c>
      <c r="AO159" s="418" t="b">
        <f t="shared" si="15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16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17"/>
        <v>0</v>
      </c>
      <c r="AW159" s="67">
        <f t="shared" si="18"/>
        <v>0</v>
      </c>
      <c r="AX159" s="397">
        <f t="shared" si="19"/>
        <v>0</v>
      </c>
      <c r="AY159" s="32"/>
      <c r="AZ159" s="32"/>
      <c r="BA159" s="423" t="str">
        <f t="shared" si="20"/>
        <v xml:space="preserve"> </v>
      </c>
    </row>
    <row r="160" spans="1:53" s="339" customFormat="1" ht="15" x14ac:dyDescent="0.2">
      <c r="A160" s="32"/>
      <c r="B160" s="32"/>
      <c r="C160" s="410">
        <f t="shared" si="23"/>
        <v>139</v>
      </c>
      <c r="D160" s="424"/>
      <c r="E160" s="424"/>
      <c r="F160" s="424"/>
      <c r="G160" s="410"/>
      <c r="H160" s="410"/>
      <c r="I160" s="413" t="str">
        <f t="shared" si="5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6"/>
        <v>-</v>
      </c>
      <c r="M160" s="425"/>
      <c r="N160" s="425"/>
      <c r="O160" s="160" t="str">
        <f t="shared" si="7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8"/>
        <v>OK</v>
      </c>
      <c r="AI160" s="22">
        <f t="shared" si="9"/>
        <v>0</v>
      </c>
      <c r="AJ160" s="22">
        <f t="shared" si="10"/>
        <v>0</v>
      </c>
      <c r="AK160" s="22">
        <f t="shared" si="11"/>
        <v>0</v>
      </c>
      <c r="AL160" s="22">
        <f t="shared" si="12"/>
        <v>0</v>
      </c>
      <c r="AM160" s="22">
        <f t="shared" si="13"/>
        <v>0</v>
      </c>
      <c r="AN160" s="22">
        <f t="shared" si="14"/>
        <v>0</v>
      </c>
      <c r="AO160" s="418" t="b">
        <f t="shared" si="15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16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17"/>
        <v>0</v>
      </c>
      <c r="AW160" s="67">
        <f t="shared" si="18"/>
        <v>0</v>
      </c>
      <c r="AX160" s="397">
        <f t="shared" si="19"/>
        <v>0</v>
      </c>
      <c r="AY160" s="32"/>
      <c r="AZ160" s="32"/>
      <c r="BA160" s="423" t="str">
        <f t="shared" si="20"/>
        <v xml:space="preserve"> </v>
      </c>
    </row>
    <row r="161" spans="1:53" s="339" customFormat="1" ht="15" x14ac:dyDescent="0.2">
      <c r="A161" s="32"/>
      <c r="B161" s="32"/>
      <c r="C161" s="410">
        <f t="shared" si="23"/>
        <v>140</v>
      </c>
      <c r="D161" s="424"/>
      <c r="E161" s="424"/>
      <c r="F161" s="424"/>
      <c r="G161" s="410"/>
      <c r="H161" s="410"/>
      <c r="I161" s="413" t="str">
        <f t="shared" si="5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6"/>
        <v>-</v>
      </c>
      <c r="M161" s="425"/>
      <c r="N161" s="425"/>
      <c r="O161" s="160" t="str">
        <f t="shared" si="7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8"/>
        <v>OK</v>
      </c>
      <c r="AI161" s="22">
        <f t="shared" si="9"/>
        <v>0</v>
      </c>
      <c r="AJ161" s="22">
        <f t="shared" si="10"/>
        <v>0</v>
      </c>
      <c r="AK161" s="22">
        <f t="shared" si="11"/>
        <v>0</v>
      </c>
      <c r="AL161" s="22">
        <f t="shared" si="12"/>
        <v>0</v>
      </c>
      <c r="AM161" s="22">
        <f t="shared" si="13"/>
        <v>0</v>
      </c>
      <c r="AN161" s="22">
        <f t="shared" si="14"/>
        <v>0</v>
      </c>
      <c r="AO161" s="418" t="b">
        <f t="shared" si="15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16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17"/>
        <v>0</v>
      </c>
      <c r="AW161" s="67">
        <f t="shared" si="18"/>
        <v>0</v>
      </c>
      <c r="AX161" s="397">
        <f t="shared" si="19"/>
        <v>0</v>
      </c>
      <c r="AY161" s="32"/>
      <c r="AZ161" s="32"/>
      <c r="BA161" s="423" t="str">
        <f t="shared" si="20"/>
        <v xml:space="preserve"> </v>
      </c>
    </row>
    <row r="162" spans="1:53" s="339" customFormat="1" ht="15" x14ac:dyDescent="0.2">
      <c r="A162" s="32"/>
      <c r="B162" s="32"/>
      <c r="C162" s="410">
        <f t="shared" si="23"/>
        <v>141</v>
      </c>
      <c r="D162" s="424"/>
      <c r="E162" s="424"/>
      <c r="F162" s="424"/>
      <c r="G162" s="410"/>
      <c r="H162" s="410"/>
      <c r="I162" s="413" t="str">
        <f t="shared" si="5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6"/>
        <v>-</v>
      </c>
      <c r="M162" s="425"/>
      <c r="N162" s="425"/>
      <c r="O162" s="160" t="str">
        <f t="shared" si="7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8"/>
        <v>OK</v>
      </c>
      <c r="AI162" s="22">
        <f t="shared" si="9"/>
        <v>0</v>
      </c>
      <c r="AJ162" s="22">
        <f t="shared" si="10"/>
        <v>0</v>
      </c>
      <c r="AK162" s="22">
        <f t="shared" si="11"/>
        <v>0</v>
      </c>
      <c r="AL162" s="22">
        <f t="shared" si="12"/>
        <v>0</v>
      </c>
      <c r="AM162" s="22">
        <f t="shared" si="13"/>
        <v>0</v>
      </c>
      <c r="AN162" s="22">
        <f t="shared" si="14"/>
        <v>0</v>
      </c>
      <c r="AO162" s="418" t="b">
        <f t="shared" si="15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16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17"/>
        <v>0</v>
      </c>
      <c r="AW162" s="67">
        <f t="shared" si="18"/>
        <v>0</v>
      </c>
      <c r="AX162" s="397">
        <f t="shared" si="19"/>
        <v>0</v>
      </c>
      <c r="AY162" s="32"/>
      <c r="AZ162" s="32"/>
      <c r="BA162" s="423" t="str">
        <f t="shared" si="20"/>
        <v xml:space="preserve"> </v>
      </c>
    </row>
    <row r="163" spans="1:53" s="339" customFormat="1" ht="15" x14ac:dyDescent="0.2">
      <c r="A163" s="32"/>
      <c r="B163" s="32"/>
      <c r="C163" s="410">
        <f t="shared" si="23"/>
        <v>142</v>
      </c>
      <c r="D163" s="424"/>
      <c r="E163" s="424"/>
      <c r="F163" s="424"/>
      <c r="G163" s="410"/>
      <c r="H163" s="410"/>
      <c r="I163" s="413" t="str">
        <f t="shared" si="5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6"/>
        <v>-</v>
      </c>
      <c r="M163" s="425"/>
      <c r="N163" s="425"/>
      <c r="O163" s="160" t="str">
        <f t="shared" si="7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8"/>
        <v>OK</v>
      </c>
      <c r="AI163" s="22">
        <f t="shared" si="9"/>
        <v>0</v>
      </c>
      <c r="AJ163" s="22">
        <f t="shared" si="10"/>
        <v>0</v>
      </c>
      <c r="AK163" s="22">
        <f t="shared" si="11"/>
        <v>0</v>
      </c>
      <c r="AL163" s="22">
        <f t="shared" si="12"/>
        <v>0</v>
      </c>
      <c r="AM163" s="22">
        <f t="shared" si="13"/>
        <v>0</v>
      </c>
      <c r="AN163" s="22">
        <f t="shared" si="14"/>
        <v>0</v>
      </c>
      <c r="AO163" s="418" t="b">
        <f t="shared" si="15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16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17"/>
        <v>0</v>
      </c>
      <c r="AW163" s="67">
        <f t="shared" si="18"/>
        <v>0</v>
      </c>
      <c r="AX163" s="397">
        <f t="shared" si="19"/>
        <v>0</v>
      </c>
      <c r="AY163" s="32"/>
      <c r="AZ163" s="32"/>
      <c r="BA163" s="423" t="str">
        <f t="shared" si="20"/>
        <v xml:space="preserve"> </v>
      </c>
    </row>
    <row r="164" spans="1:53" s="339" customFormat="1" ht="15" x14ac:dyDescent="0.2">
      <c r="A164" s="32"/>
      <c r="B164" s="32"/>
      <c r="C164" s="410">
        <f t="shared" si="23"/>
        <v>143</v>
      </c>
      <c r="D164" s="424"/>
      <c r="E164" s="424"/>
      <c r="F164" s="424"/>
      <c r="G164" s="410"/>
      <c r="H164" s="410"/>
      <c r="I164" s="413" t="str">
        <f t="shared" si="5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6"/>
        <v>-</v>
      </c>
      <c r="M164" s="425"/>
      <c r="N164" s="425"/>
      <c r="O164" s="160" t="str">
        <f t="shared" si="7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8"/>
        <v>OK</v>
      </c>
      <c r="AI164" s="22">
        <f t="shared" si="9"/>
        <v>0</v>
      </c>
      <c r="AJ164" s="22">
        <f t="shared" si="10"/>
        <v>0</v>
      </c>
      <c r="AK164" s="22">
        <f t="shared" si="11"/>
        <v>0</v>
      </c>
      <c r="AL164" s="22">
        <f t="shared" si="12"/>
        <v>0</v>
      </c>
      <c r="AM164" s="22">
        <f t="shared" si="13"/>
        <v>0</v>
      </c>
      <c r="AN164" s="22">
        <f t="shared" si="14"/>
        <v>0</v>
      </c>
      <c r="AO164" s="418" t="b">
        <f t="shared" si="15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16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17"/>
        <v>0</v>
      </c>
      <c r="AW164" s="67">
        <f t="shared" si="18"/>
        <v>0</v>
      </c>
      <c r="AX164" s="397">
        <f t="shared" si="19"/>
        <v>0</v>
      </c>
      <c r="AY164" s="32"/>
      <c r="AZ164" s="32"/>
      <c r="BA164" s="423" t="str">
        <f t="shared" si="20"/>
        <v xml:space="preserve"> </v>
      </c>
    </row>
    <row r="165" spans="1:53" s="339" customFormat="1" ht="15" x14ac:dyDescent="0.2">
      <c r="A165" s="32"/>
      <c r="B165" s="32"/>
      <c r="C165" s="410">
        <f t="shared" si="23"/>
        <v>144</v>
      </c>
      <c r="D165" s="424"/>
      <c r="E165" s="424"/>
      <c r="F165" s="424"/>
      <c r="G165" s="410"/>
      <c r="H165" s="410"/>
      <c r="I165" s="413" t="str">
        <f t="shared" si="5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6"/>
        <v>-</v>
      </c>
      <c r="M165" s="425"/>
      <c r="N165" s="425"/>
      <c r="O165" s="160" t="str">
        <f t="shared" si="7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8"/>
        <v>OK</v>
      </c>
      <c r="AI165" s="22">
        <f t="shared" si="9"/>
        <v>0</v>
      </c>
      <c r="AJ165" s="22">
        <f t="shared" si="10"/>
        <v>0</v>
      </c>
      <c r="AK165" s="22">
        <f t="shared" si="11"/>
        <v>0</v>
      </c>
      <c r="AL165" s="22">
        <f t="shared" si="12"/>
        <v>0</v>
      </c>
      <c r="AM165" s="22">
        <f t="shared" si="13"/>
        <v>0</v>
      </c>
      <c r="AN165" s="22">
        <f t="shared" si="14"/>
        <v>0</v>
      </c>
      <c r="AO165" s="418" t="b">
        <f t="shared" si="15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16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17"/>
        <v>0</v>
      </c>
      <c r="AW165" s="67">
        <f t="shared" si="18"/>
        <v>0</v>
      </c>
      <c r="AX165" s="397">
        <f t="shared" si="19"/>
        <v>0</v>
      </c>
      <c r="AY165" s="32"/>
      <c r="AZ165" s="32"/>
      <c r="BA165" s="423" t="str">
        <f t="shared" si="20"/>
        <v xml:space="preserve"> </v>
      </c>
    </row>
    <row r="166" spans="1:53" s="339" customFormat="1" ht="15" x14ac:dyDescent="0.2">
      <c r="A166" s="32"/>
      <c r="B166" s="32"/>
      <c r="C166" s="410">
        <f t="shared" si="23"/>
        <v>145</v>
      </c>
      <c r="D166" s="424"/>
      <c r="E166" s="424"/>
      <c r="F166" s="424"/>
      <c r="G166" s="410"/>
      <c r="H166" s="410"/>
      <c r="I166" s="413" t="str">
        <f t="shared" si="5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6"/>
        <v>-</v>
      </c>
      <c r="M166" s="425"/>
      <c r="N166" s="425"/>
      <c r="O166" s="160" t="str">
        <f t="shared" si="7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8"/>
        <v>OK</v>
      </c>
      <c r="AI166" s="22">
        <f t="shared" si="9"/>
        <v>0</v>
      </c>
      <c r="AJ166" s="22">
        <f t="shared" si="10"/>
        <v>0</v>
      </c>
      <c r="AK166" s="22">
        <f t="shared" si="11"/>
        <v>0</v>
      </c>
      <c r="AL166" s="22">
        <f t="shared" si="12"/>
        <v>0</v>
      </c>
      <c r="AM166" s="22">
        <f t="shared" si="13"/>
        <v>0</v>
      </c>
      <c r="AN166" s="22">
        <f t="shared" si="14"/>
        <v>0</v>
      </c>
      <c r="AO166" s="418" t="b">
        <f t="shared" si="15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16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17"/>
        <v>0</v>
      </c>
      <c r="AW166" s="67">
        <f t="shared" si="18"/>
        <v>0</v>
      </c>
      <c r="AX166" s="397">
        <f t="shared" si="19"/>
        <v>0</v>
      </c>
      <c r="AY166" s="32"/>
      <c r="AZ166" s="32"/>
      <c r="BA166" s="423" t="str">
        <f t="shared" si="20"/>
        <v xml:space="preserve"> </v>
      </c>
    </row>
    <row r="167" spans="1:53" s="339" customFormat="1" ht="15" x14ac:dyDescent="0.2">
      <c r="A167" s="32"/>
      <c r="B167" s="32"/>
      <c r="C167" s="410">
        <f t="shared" si="23"/>
        <v>146</v>
      </c>
      <c r="D167" s="424"/>
      <c r="E167" s="424"/>
      <c r="F167" s="424"/>
      <c r="G167" s="410"/>
      <c r="H167" s="410"/>
      <c r="I167" s="413" t="str">
        <f t="shared" si="5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6"/>
        <v>-</v>
      </c>
      <c r="M167" s="425"/>
      <c r="N167" s="425"/>
      <c r="O167" s="160" t="str">
        <f t="shared" si="7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8"/>
        <v>OK</v>
      </c>
      <c r="AI167" s="22">
        <f t="shared" si="9"/>
        <v>0</v>
      </c>
      <c r="AJ167" s="22">
        <f t="shared" si="10"/>
        <v>0</v>
      </c>
      <c r="AK167" s="22">
        <f t="shared" si="11"/>
        <v>0</v>
      </c>
      <c r="AL167" s="22">
        <f t="shared" si="12"/>
        <v>0</v>
      </c>
      <c r="AM167" s="22">
        <f t="shared" si="13"/>
        <v>0</v>
      </c>
      <c r="AN167" s="22">
        <f t="shared" si="14"/>
        <v>0</v>
      </c>
      <c r="AO167" s="418" t="b">
        <f t="shared" si="15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16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17"/>
        <v>0</v>
      </c>
      <c r="AW167" s="67">
        <f t="shared" si="18"/>
        <v>0</v>
      </c>
      <c r="AX167" s="397">
        <f t="shared" si="19"/>
        <v>0</v>
      </c>
      <c r="AY167" s="32"/>
      <c r="AZ167" s="32"/>
      <c r="BA167" s="423" t="str">
        <f t="shared" si="20"/>
        <v xml:space="preserve"> </v>
      </c>
    </row>
    <row r="168" spans="1:53" s="339" customFormat="1" ht="15" x14ac:dyDescent="0.2">
      <c r="A168" s="32"/>
      <c r="B168" s="32"/>
      <c r="C168" s="410">
        <f t="shared" si="23"/>
        <v>147</v>
      </c>
      <c r="D168" s="424"/>
      <c r="E168" s="424"/>
      <c r="F168" s="424"/>
      <c r="G168" s="410"/>
      <c r="H168" s="410"/>
      <c r="I168" s="413" t="str">
        <f t="shared" si="5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6"/>
        <v>-</v>
      </c>
      <c r="M168" s="425"/>
      <c r="N168" s="425"/>
      <c r="O168" s="160" t="str">
        <f t="shared" si="7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8"/>
        <v>OK</v>
      </c>
      <c r="AI168" s="22">
        <f t="shared" si="9"/>
        <v>0</v>
      </c>
      <c r="AJ168" s="22">
        <f t="shared" si="10"/>
        <v>0</v>
      </c>
      <c r="AK168" s="22">
        <f t="shared" si="11"/>
        <v>0</v>
      </c>
      <c r="AL168" s="22">
        <f t="shared" si="12"/>
        <v>0</v>
      </c>
      <c r="AM168" s="22">
        <f t="shared" si="13"/>
        <v>0</v>
      </c>
      <c r="AN168" s="22">
        <f t="shared" si="14"/>
        <v>0</v>
      </c>
      <c r="AO168" s="418" t="b">
        <f t="shared" si="15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16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17"/>
        <v>0</v>
      </c>
      <c r="AW168" s="67">
        <f t="shared" si="18"/>
        <v>0</v>
      </c>
      <c r="AX168" s="397">
        <f t="shared" si="19"/>
        <v>0</v>
      </c>
      <c r="AY168" s="32"/>
      <c r="AZ168" s="32"/>
      <c r="BA168" s="423" t="str">
        <f t="shared" si="20"/>
        <v xml:space="preserve"> </v>
      </c>
    </row>
    <row r="169" spans="1:53" s="339" customFormat="1" ht="15" x14ac:dyDescent="0.2">
      <c r="A169" s="32"/>
      <c r="B169" s="32"/>
      <c r="C169" s="410">
        <f t="shared" si="23"/>
        <v>148</v>
      </c>
      <c r="D169" s="424"/>
      <c r="E169" s="424"/>
      <c r="F169" s="424"/>
      <c r="G169" s="410"/>
      <c r="H169" s="410"/>
      <c r="I169" s="413" t="str">
        <f t="shared" si="5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6"/>
        <v>-</v>
      </c>
      <c r="M169" s="425"/>
      <c r="N169" s="425"/>
      <c r="O169" s="160" t="str">
        <f t="shared" si="7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8"/>
        <v>OK</v>
      </c>
      <c r="AI169" s="22">
        <f t="shared" si="9"/>
        <v>0</v>
      </c>
      <c r="AJ169" s="22">
        <f t="shared" si="10"/>
        <v>0</v>
      </c>
      <c r="AK169" s="22">
        <f t="shared" si="11"/>
        <v>0</v>
      </c>
      <c r="AL169" s="22">
        <f t="shared" si="12"/>
        <v>0</v>
      </c>
      <c r="AM169" s="22">
        <f t="shared" si="13"/>
        <v>0</v>
      </c>
      <c r="AN169" s="22">
        <f t="shared" si="14"/>
        <v>0</v>
      </c>
      <c r="AO169" s="418" t="b">
        <f t="shared" si="15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16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17"/>
        <v>0</v>
      </c>
      <c r="AW169" s="67">
        <f t="shared" si="18"/>
        <v>0</v>
      </c>
      <c r="AX169" s="397">
        <f t="shared" si="19"/>
        <v>0</v>
      </c>
      <c r="AY169" s="32"/>
      <c r="AZ169" s="32"/>
      <c r="BA169" s="423" t="str">
        <f t="shared" si="20"/>
        <v xml:space="preserve"> </v>
      </c>
    </row>
    <row r="170" spans="1:53" s="339" customFormat="1" ht="15" x14ac:dyDescent="0.2">
      <c r="A170" s="32"/>
      <c r="B170" s="32"/>
      <c r="C170" s="410">
        <f t="shared" si="23"/>
        <v>149</v>
      </c>
      <c r="D170" s="424"/>
      <c r="E170" s="424"/>
      <c r="F170" s="424"/>
      <c r="G170" s="410"/>
      <c r="H170" s="410"/>
      <c r="I170" s="413" t="str">
        <f t="shared" si="5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6"/>
        <v>-</v>
      </c>
      <c r="M170" s="425"/>
      <c r="N170" s="425"/>
      <c r="O170" s="160" t="str">
        <f t="shared" si="7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8"/>
        <v>OK</v>
      </c>
      <c r="AI170" s="22">
        <f t="shared" si="9"/>
        <v>0</v>
      </c>
      <c r="AJ170" s="22">
        <f t="shared" si="10"/>
        <v>0</v>
      </c>
      <c r="AK170" s="22">
        <f t="shared" si="11"/>
        <v>0</v>
      </c>
      <c r="AL170" s="22">
        <f t="shared" si="12"/>
        <v>0</v>
      </c>
      <c r="AM170" s="22">
        <f t="shared" si="13"/>
        <v>0</v>
      </c>
      <c r="AN170" s="22">
        <f t="shared" si="14"/>
        <v>0</v>
      </c>
      <c r="AO170" s="418" t="b">
        <f t="shared" si="15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16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17"/>
        <v>0</v>
      </c>
      <c r="AW170" s="67">
        <f t="shared" si="18"/>
        <v>0</v>
      </c>
      <c r="AX170" s="397">
        <f t="shared" si="19"/>
        <v>0</v>
      </c>
      <c r="AY170" s="32"/>
      <c r="AZ170" s="32"/>
      <c r="BA170" s="423" t="str">
        <f t="shared" si="20"/>
        <v xml:space="preserve"> </v>
      </c>
    </row>
    <row r="171" spans="1:53" s="339" customFormat="1" ht="15" x14ac:dyDescent="0.2">
      <c r="A171" s="32"/>
      <c r="B171" s="32"/>
      <c r="C171" s="410">
        <f t="shared" si="23"/>
        <v>150</v>
      </c>
      <c r="D171" s="424"/>
      <c r="E171" s="424"/>
      <c r="F171" s="424"/>
      <c r="G171" s="410"/>
      <c r="H171" s="410"/>
      <c r="I171" s="413" t="str">
        <f t="shared" si="5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6"/>
        <v>-</v>
      </c>
      <c r="M171" s="425"/>
      <c r="N171" s="425"/>
      <c r="O171" s="160" t="str">
        <f t="shared" si="7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8"/>
        <v>OK</v>
      </c>
      <c r="AI171" s="22">
        <f t="shared" si="9"/>
        <v>0</v>
      </c>
      <c r="AJ171" s="22">
        <f t="shared" si="10"/>
        <v>0</v>
      </c>
      <c r="AK171" s="22">
        <f t="shared" si="11"/>
        <v>0</v>
      </c>
      <c r="AL171" s="22">
        <f t="shared" si="12"/>
        <v>0</v>
      </c>
      <c r="AM171" s="22">
        <f t="shared" si="13"/>
        <v>0</v>
      </c>
      <c r="AN171" s="22">
        <f t="shared" si="14"/>
        <v>0</v>
      </c>
      <c r="AO171" s="418" t="b">
        <f t="shared" si="15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16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17"/>
        <v>0</v>
      </c>
      <c r="AW171" s="67">
        <f t="shared" si="18"/>
        <v>0</v>
      </c>
      <c r="AX171" s="397">
        <f t="shared" si="19"/>
        <v>0</v>
      </c>
      <c r="AY171" s="32"/>
      <c r="AZ171" s="32"/>
      <c r="BA171" s="423" t="str">
        <f t="shared" si="20"/>
        <v xml:space="preserve"> </v>
      </c>
    </row>
    <row r="172" spans="1:53" s="339" customFormat="1" ht="15" x14ac:dyDescent="0.2">
      <c r="A172" s="32"/>
      <c r="B172" s="32"/>
      <c r="C172" s="410">
        <f t="shared" si="23"/>
        <v>151</v>
      </c>
      <c r="D172" s="424"/>
      <c r="E172" s="424"/>
      <c r="F172" s="424"/>
      <c r="G172" s="410"/>
      <c r="H172" s="410"/>
      <c r="I172" s="413" t="str">
        <f t="shared" si="5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6"/>
        <v>-</v>
      </c>
      <c r="M172" s="425"/>
      <c r="N172" s="425"/>
      <c r="O172" s="160" t="str">
        <f t="shared" si="7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8"/>
        <v>OK</v>
      </c>
      <c r="AI172" s="22">
        <f t="shared" si="9"/>
        <v>0</v>
      </c>
      <c r="AJ172" s="22">
        <f t="shared" si="10"/>
        <v>0</v>
      </c>
      <c r="AK172" s="22">
        <f t="shared" si="11"/>
        <v>0</v>
      </c>
      <c r="AL172" s="22">
        <f t="shared" si="12"/>
        <v>0</v>
      </c>
      <c r="AM172" s="22">
        <f t="shared" si="13"/>
        <v>0</v>
      </c>
      <c r="AN172" s="22">
        <f t="shared" si="14"/>
        <v>0</v>
      </c>
      <c r="AO172" s="418" t="b">
        <f t="shared" si="15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16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17"/>
        <v>0</v>
      </c>
      <c r="AW172" s="67">
        <f t="shared" si="18"/>
        <v>0</v>
      </c>
      <c r="AX172" s="397">
        <f t="shared" si="19"/>
        <v>0</v>
      </c>
      <c r="AY172" s="32"/>
      <c r="AZ172" s="32"/>
      <c r="BA172" s="423" t="str">
        <f t="shared" si="20"/>
        <v xml:space="preserve"> </v>
      </c>
    </row>
    <row r="173" spans="1:53" s="339" customFormat="1" ht="15" x14ac:dyDescent="0.2">
      <c r="A173" s="32"/>
      <c r="B173" s="32"/>
      <c r="C173" s="410">
        <f t="shared" si="23"/>
        <v>152</v>
      </c>
      <c r="D173" s="424"/>
      <c r="E173" s="424"/>
      <c r="F173" s="424"/>
      <c r="G173" s="410"/>
      <c r="H173" s="410"/>
      <c r="I173" s="413" t="str">
        <f t="shared" si="5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6"/>
        <v>-</v>
      </c>
      <c r="M173" s="425"/>
      <c r="N173" s="425"/>
      <c r="O173" s="160" t="str">
        <f t="shared" si="7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8"/>
        <v>OK</v>
      </c>
      <c r="AI173" s="22">
        <f t="shared" si="9"/>
        <v>0</v>
      </c>
      <c r="AJ173" s="22">
        <f t="shared" si="10"/>
        <v>0</v>
      </c>
      <c r="AK173" s="22">
        <f t="shared" si="11"/>
        <v>0</v>
      </c>
      <c r="AL173" s="22">
        <f t="shared" si="12"/>
        <v>0</v>
      </c>
      <c r="AM173" s="22">
        <f t="shared" si="13"/>
        <v>0</v>
      </c>
      <c r="AN173" s="22">
        <f t="shared" si="14"/>
        <v>0</v>
      </c>
      <c r="AO173" s="418" t="b">
        <f t="shared" si="15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16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17"/>
        <v>0</v>
      </c>
      <c r="AW173" s="67">
        <f t="shared" si="18"/>
        <v>0</v>
      </c>
      <c r="AX173" s="397">
        <f t="shared" si="19"/>
        <v>0</v>
      </c>
      <c r="AY173" s="32"/>
      <c r="AZ173" s="32"/>
      <c r="BA173" s="423" t="str">
        <f t="shared" si="20"/>
        <v xml:space="preserve"> </v>
      </c>
    </row>
    <row r="174" spans="1:53" s="339" customFormat="1" ht="15" x14ac:dyDescent="0.2">
      <c r="A174" s="32"/>
      <c r="B174" s="32"/>
      <c r="C174" s="410">
        <f t="shared" si="23"/>
        <v>153</v>
      </c>
      <c r="D174" s="424"/>
      <c r="E174" s="424"/>
      <c r="F174" s="424"/>
      <c r="G174" s="410"/>
      <c r="H174" s="410"/>
      <c r="I174" s="413" t="str">
        <f t="shared" si="5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6"/>
        <v>-</v>
      </c>
      <c r="M174" s="425"/>
      <c r="N174" s="425"/>
      <c r="O174" s="160" t="str">
        <f t="shared" si="7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8"/>
        <v>OK</v>
      </c>
      <c r="AI174" s="22">
        <f t="shared" si="9"/>
        <v>0</v>
      </c>
      <c r="AJ174" s="22">
        <f t="shared" si="10"/>
        <v>0</v>
      </c>
      <c r="AK174" s="22">
        <f t="shared" si="11"/>
        <v>0</v>
      </c>
      <c r="AL174" s="22">
        <f t="shared" si="12"/>
        <v>0</v>
      </c>
      <c r="AM174" s="22">
        <f t="shared" si="13"/>
        <v>0</v>
      </c>
      <c r="AN174" s="22">
        <f t="shared" si="14"/>
        <v>0</v>
      </c>
      <c r="AO174" s="418" t="b">
        <f t="shared" si="15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16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17"/>
        <v>0</v>
      </c>
      <c r="AW174" s="67">
        <f t="shared" si="18"/>
        <v>0</v>
      </c>
      <c r="AX174" s="397">
        <f t="shared" si="19"/>
        <v>0</v>
      </c>
      <c r="AY174" s="32"/>
      <c r="AZ174" s="32"/>
      <c r="BA174" s="423" t="str">
        <f t="shared" si="20"/>
        <v xml:space="preserve"> </v>
      </c>
    </row>
    <row r="175" spans="1:53" s="339" customFormat="1" ht="15" x14ac:dyDescent="0.2">
      <c r="A175" s="32"/>
      <c r="B175" s="32"/>
      <c r="C175" s="410">
        <f t="shared" si="23"/>
        <v>154</v>
      </c>
      <c r="D175" s="424"/>
      <c r="E175" s="424"/>
      <c r="F175" s="424"/>
      <c r="G175" s="410"/>
      <c r="H175" s="410"/>
      <c r="I175" s="413" t="str">
        <f t="shared" si="5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6"/>
        <v>-</v>
      </c>
      <c r="M175" s="425"/>
      <c r="N175" s="425"/>
      <c r="O175" s="160" t="str">
        <f t="shared" si="7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8"/>
        <v>OK</v>
      </c>
      <c r="AI175" s="22">
        <f t="shared" si="9"/>
        <v>0</v>
      </c>
      <c r="AJ175" s="22">
        <f t="shared" si="10"/>
        <v>0</v>
      </c>
      <c r="AK175" s="22">
        <f t="shared" si="11"/>
        <v>0</v>
      </c>
      <c r="AL175" s="22">
        <f t="shared" si="12"/>
        <v>0</v>
      </c>
      <c r="AM175" s="22">
        <f t="shared" si="13"/>
        <v>0</v>
      </c>
      <c r="AN175" s="22">
        <f t="shared" si="14"/>
        <v>0</v>
      </c>
      <c r="AO175" s="418" t="b">
        <f t="shared" si="15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16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17"/>
        <v>0</v>
      </c>
      <c r="AW175" s="67">
        <f t="shared" si="18"/>
        <v>0</v>
      </c>
      <c r="AX175" s="397">
        <f t="shared" si="19"/>
        <v>0</v>
      </c>
      <c r="AY175" s="32"/>
      <c r="AZ175" s="32"/>
      <c r="BA175" s="423" t="str">
        <f t="shared" si="20"/>
        <v xml:space="preserve"> </v>
      </c>
    </row>
    <row r="176" spans="1:53" s="339" customFormat="1" ht="15" x14ac:dyDescent="0.2">
      <c r="A176" s="32"/>
      <c r="B176" s="32"/>
      <c r="C176" s="410">
        <f t="shared" si="23"/>
        <v>155</v>
      </c>
      <c r="D176" s="424"/>
      <c r="E176" s="424"/>
      <c r="F176" s="424"/>
      <c r="G176" s="410"/>
      <c r="H176" s="410"/>
      <c r="I176" s="413" t="str">
        <f t="shared" si="5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6"/>
        <v>-</v>
      </c>
      <c r="M176" s="425"/>
      <c r="N176" s="425"/>
      <c r="O176" s="160" t="str">
        <f t="shared" si="7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8"/>
        <v>OK</v>
      </c>
      <c r="AI176" s="22">
        <f t="shared" si="9"/>
        <v>0</v>
      </c>
      <c r="AJ176" s="22">
        <f t="shared" si="10"/>
        <v>0</v>
      </c>
      <c r="AK176" s="22">
        <f t="shared" si="11"/>
        <v>0</v>
      </c>
      <c r="AL176" s="22">
        <f t="shared" si="12"/>
        <v>0</v>
      </c>
      <c r="AM176" s="22">
        <f t="shared" si="13"/>
        <v>0</v>
      </c>
      <c r="AN176" s="22">
        <f t="shared" si="14"/>
        <v>0</v>
      </c>
      <c r="AO176" s="418" t="b">
        <f t="shared" si="15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16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17"/>
        <v>0</v>
      </c>
      <c r="AW176" s="67">
        <f t="shared" si="18"/>
        <v>0</v>
      </c>
      <c r="AX176" s="397">
        <f t="shared" si="19"/>
        <v>0</v>
      </c>
      <c r="AY176" s="32"/>
      <c r="AZ176" s="32"/>
      <c r="BA176" s="423" t="str">
        <f t="shared" si="20"/>
        <v xml:space="preserve"> </v>
      </c>
    </row>
    <row r="177" spans="1:53" s="339" customFormat="1" ht="15" x14ac:dyDescent="0.2">
      <c r="A177" s="32"/>
      <c r="B177" s="32"/>
      <c r="C177" s="410">
        <f t="shared" si="23"/>
        <v>156</v>
      </c>
      <c r="D177" s="424"/>
      <c r="E177" s="424"/>
      <c r="F177" s="424"/>
      <c r="G177" s="410"/>
      <c r="H177" s="410"/>
      <c r="I177" s="413" t="str">
        <f t="shared" si="5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6"/>
        <v>-</v>
      </c>
      <c r="M177" s="425"/>
      <c r="N177" s="425"/>
      <c r="O177" s="160" t="str">
        <f t="shared" si="7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8"/>
        <v>OK</v>
      </c>
      <c r="AI177" s="22">
        <f t="shared" si="9"/>
        <v>0</v>
      </c>
      <c r="AJ177" s="22">
        <f t="shared" si="10"/>
        <v>0</v>
      </c>
      <c r="AK177" s="22">
        <f t="shared" si="11"/>
        <v>0</v>
      </c>
      <c r="AL177" s="22">
        <f t="shared" si="12"/>
        <v>0</v>
      </c>
      <c r="AM177" s="22">
        <f t="shared" si="13"/>
        <v>0</v>
      </c>
      <c r="AN177" s="22">
        <f t="shared" si="14"/>
        <v>0</v>
      </c>
      <c r="AO177" s="418" t="b">
        <f t="shared" si="15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16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7"/>
        <v>0</v>
      </c>
      <c r="AW177" s="67">
        <f t="shared" si="18"/>
        <v>0</v>
      </c>
      <c r="AX177" s="397">
        <f t="shared" si="19"/>
        <v>0</v>
      </c>
      <c r="AY177" s="32"/>
      <c r="AZ177" s="32"/>
      <c r="BA177" s="423" t="str">
        <f t="shared" si="20"/>
        <v xml:space="preserve"> </v>
      </c>
    </row>
    <row r="178" spans="1:53" s="339" customFormat="1" ht="15" x14ac:dyDescent="0.2">
      <c r="A178" s="32"/>
      <c r="B178" s="32"/>
      <c r="C178" s="410">
        <f t="shared" si="23"/>
        <v>157</v>
      </c>
      <c r="D178" s="424"/>
      <c r="E178" s="424"/>
      <c r="F178" s="424"/>
      <c r="G178" s="410"/>
      <c r="H178" s="410"/>
      <c r="I178" s="413" t="str">
        <f t="shared" si="5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6"/>
        <v>-</v>
      </c>
      <c r="M178" s="425"/>
      <c r="N178" s="425"/>
      <c r="O178" s="160" t="str">
        <f t="shared" si="7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8"/>
        <v>OK</v>
      </c>
      <c r="AI178" s="22">
        <f t="shared" si="9"/>
        <v>0</v>
      </c>
      <c r="AJ178" s="22">
        <f t="shared" si="10"/>
        <v>0</v>
      </c>
      <c r="AK178" s="22">
        <f t="shared" si="11"/>
        <v>0</v>
      </c>
      <c r="AL178" s="22">
        <f t="shared" si="12"/>
        <v>0</v>
      </c>
      <c r="AM178" s="22">
        <f t="shared" si="13"/>
        <v>0</v>
      </c>
      <c r="AN178" s="22">
        <f t="shared" si="14"/>
        <v>0</v>
      </c>
      <c r="AO178" s="418" t="b">
        <f t="shared" si="15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16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17"/>
        <v>0</v>
      </c>
      <c r="AW178" s="67">
        <f t="shared" si="18"/>
        <v>0</v>
      </c>
      <c r="AX178" s="397">
        <f t="shared" si="19"/>
        <v>0</v>
      </c>
      <c r="AY178" s="32"/>
      <c r="AZ178" s="32"/>
      <c r="BA178" s="423" t="str">
        <f t="shared" si="20"/>
        <v xml:space="preserve"> </v>
      </c>
    </row>
    <row r="179" spans="1:53" s="339" customFormat="1" ht="15" x14ac:dyDescent="0.2">
      <c r="A179" s="32"/>
      <c r="B179" s="32"/>
      <c r="C179" s="410">
        <f t="shared" si="23"/>
        <v>158</v>
      </c>
      <c r="D179" s="424"/>
      <c r="E179" s="424"/>
      <c r="F179" s="424"/>
      <c r="G179" s="410"/>
      <c r="H179" s="410"/>
      <c r="I179" s="413" t="str">
        <f t="shared" si="5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6"/>
        <v>-</v>
      </c>
      <c r="M179" s="425"/>
      <c r="N179" s="425"/>
      <c r="O179" s="160" t="str">
        <f t="shared" si="7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8"/>
        <v>OK</v>
      </c>
      <c r="AI179" s="22">
        <f t="shared" si="9"/>
        <v>0</v>
      </c>
      <c r="AJ179" s="22">
        <f t="shared" si="10"/>
        <v>0</v>
      </c>
      <c r="AK179" s="22">
        <f t="shared" si="11"/>
        <v>0</v>
      </c>
      <c r="AL179" s="22">
        <f t="shared" si="12"/>
        <v>0</v>
      </c>
      <c r="AM179" s="22">
        <f t="shared" si="13"/>
        <v>0</v>
      </c>
      <c r="AN179" s="22">
        <f t="shared" si="14"/>
        <v>0</v>
      </c>
      <c r="AO179" s="418" t="b">
        <f t="shared" si="15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16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17"/>
        <v>0</v>
      </c>
      <c r="AW179" s="67">
        <f t="shared" si="18"/>
        <v>0</v>
      </c>
      <c r="AX179" s="397">
        <f t="shared" si="19"/>
        <v>0</v>
      </c>
      <c r="AY179" s="32"/>
      <c r="AZ179" s="32"/>
      <c r="BA179" s="423" t="str">
        <f t="shared" si="20"/>
        <v xml:space="preserve"> </v>
      </c>
    </row>
    <row r="180" spans="1:53" s="339" customFormat="1" ht="15" x14ac:dyDescent="0.2">
      <c r="A180" s="32"/>
      <c r="B180" s="32"/>
      <c r="C180" s="410">
        <f t="shared" si="23"/>
        <v>159</v>
      </c>
      <c r="D180" s="424"/>
      <c r="E180" s="424"/>
      <c r="F180" s="424"/>
      <c r="G180" s="410"/>
      <c r="H180" s="410"/>
      <c r="I180" s="413" t="str">
        <f t="shared" si="5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6"/>
        <v>-</v>
      </c>
      <c r="M180" s="425"/>
      <c r="N180" s="425"/>
      <c r="O180" s="160" t="str">
        <f t="shared" si="7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8"/>
        <v>OK</v>
      </c>
      <c r="AI180" s="22">
        <f t="shared" si="9"/>
        <v>0</v>
      </c>
      <c r="AJ180" s="22">
        <f t="shared" si="10"/>
        <v>0</v>
      </c>
      <c r="AK180" s="22">
        <f t="shared" si="11"/>
        <v>0</v>
      </c>
      <c r="AL180" s="22">
        <f t="shared" si="12"/>
        <v>0</v>
      </c>
      <c r="AM180" s="22">
        <f t="shared" si="13"/>
        <v>0</v>
      </c>
      <c r="AN180" s="22">
        <f t="shared" si="14"/>
        <v>0</v>
      </c>
      <c r="AO180" s="418" t="b">
        <f t="shared" si="15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16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17"/>
        <v>0</v>
      </c>
      <c r="AW180" s="67">
        <f t="shared" si="18"/>
        <v>0</v>
      </c>
      <c r="AX180" s="397">
        <f t="shared" si="19"/>
        <v>0</v>
      </c>
      <c r="AY180" s="32"/>
      <c r="AZ180" s="32"/>
      <c r="BA180" s="423" t="str">
        <f t="shared" si="20"/>
        <v xml:space="preserve"> </v>
      </c>
    </row>
    <row r="181" spans="1:53" s="339" customFormat="1" ht="15" x14ac:dyDescent="0.2">
      <c r="A181" s="32"/>
      <c r="B181" s="32"/>
      <c r="C181" s="410">
        <f t="shared" si="23"/>
        <v>160</v>
      </c>
      <c r="D181" s="424"/>
      <c r="E181" s="424"/>
      <c r="F181" s="424"/>
      <c r="G181" s="410"/>
      <c r="H181" s="410"/>
      <c r="I181" s="413" t="str">
        <f t="shared" si="5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6"/>
        <v>-</v>
      </c>
      <c r="M181" s="425"/>
      <c r="N181" s="425"/>
      <c r="O181" s="160" t="str">
        <f t="shared" si="7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8"/>
        <v>OK</v>
      </c>
      <c r="AI181" s="22">
        <f t="shared" si="9"/>
        <v>0</v>
      </c>
      <c r="AJ181" s="22">
        <f t="shared" si="10"/>
        <v>0</v>
      </c>
      <c r="AK181" s="22">
        <f t="shared" si="11"/>
        <v>0</v>
      </c>
      <c r="AL181" s="22">
        <f t="shared" si="12"/>
        <v>0</v>
      </c>
      <c r="AM181" s="22">
        <f t="shared" si="13"/>
        <v>0</v>
      </c>
      <c r="AN181" s="22">
        <f t="shared" si="14"/>
        <v>0</v>
      </c>
      <c r="AO181" s="418" t="b">
        <f t="shared" si="15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16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17"/>
        <v>0</v>
      </c>
      <c r="AW181" s="67">
        <f t="shared" si="18"/>
        <v>0</v>
      </c>
      <c r="AX181" s="397">
        <f t="shared" si="19"/>
        <v>0</v>
      </c>
      <c r="AY181" s="32"/>
      <c r="AZ181" s="32"/>
      <c r="BA181" s="423" t="str">
        <f t="shared" si="20"/>
        <v xml:space="preserve"> </v>
      </c>
    </row>
    <row r="182" spans="1:53" s="339" customFormat="1" ht="15" x14ac:dyDescent="0.2">
      <c r="A182" s="32"/>
      <c r="B182" s="32"/>
      <c r="C182" s="410">
        <f t="shared" si="23"/>
        <v>161</v>
      </c>
      <c r="D182" s="424"/>
      <c r="E182" s="424"/>
      <c r="F182" s="424"/>
      <c r="G182" s="410"/>
      <c r="H182" s="410"/>
      <c r="I182" s="413" t="str">
        <f t="shared" si="5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6"/>
        <v>-</v>
      </c>
      <c r="M182" s="425"/>
      <c r="N182" s="425"/>
      <c r="O182" s="160" t="str">
        <f t="shared" si="7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8"/>
        <v>OK</v>
      </c>
      <c r="AI182" s="22">
        <f t="shared" si="9"/>
        <v>0</v>
      </c>
      <c r="AJ182" s="22">
        <f t="shared" si="10"/>
        <v>0</v>
      </c>
      <c r="AK182" s="22">
        <f t="shared" si="11"/>
        <v>0</v>
      </c>
      <c r="AL182" s="22">
        <f t="shared" si="12"/>
        <v>0</v>
      </c>
      <c r="AM182" s="22">
        <f t="shared" si="13"/>
        <v>0</v>
      </c>
      <c r="AN182" s="22">
        <f t="shared" si="14"/>
        <v>0</v>
      </c>
      <c r="AO182" s="418" t="b">
        <f t="shared" si="15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16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17"/>
        <v>0</v>
      </c>
      <c r="AW182" s="67">
        <f t="shared" si="18"/>
        <v>0</v>
      </c>
      <c r="AX182" s="397">
        <f t="shared" si="19"/>
        <v>0</v>
      </c>
      <c r="AY182" s="32"/>
      <c r="AZ182" s="32"/>
      <c r="BA182" s="423" t="str">
        <f t="shared" si="20"/>
        <v xml:space="preserve"> </v>
      </c>
    </row>
    <row r="183" spans="1:53" s="339" customFormat="1" ht="15" x14ac:dyDescent="0.2">
      <c r="A183" s="32"/>
      <c r="B183" s="32"/>
      <c r="C183" s="410">
        <f t="shared" si="23"/>
        <v>162</v>
      </c>
      <c r="D183" s="424"/>
      <c r="E183" s="424"/>
      <c r="F183" s="424"/>
      <c r="G183" s="410"/>
      <c r="H183" s="410"/>
      <c r="I183" s="413" t="str">
        <f t="shared" si="5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6"/>
        <v>-</v>
      </c>
      <c r="M183" s="425"/>
      <c r="N183" s="425"/>
      <c r="O183" s="160" t="str">
        <f t="shared" si="7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8"/>
        <v>OK</v>
      </c>
      <c r="AI183" s="22">
        <f t="shared" si="9"/>
        <v>0</v>
      </c>
      <c r="AJ183" s="22">
        <f t="shared" si="10"/>
        <v>0</v>
      </c>
      <c r="AK183" s="22">
        <f t="shared" si="11"/>
        <v>0</v>
      </c>
      <c r="AL183" s="22">
        <f t="shared" si="12"/>
        <v>0</v>
      </c>
      <c r="AM183" s="22">
        <f t="shared" si="13"/>
        <v>0</v>
      </c>
      <c r="AN183" s="22">
        <f t="shared" si="14"/>
        <v>0</v>
      </c>
      <c r="AO183" s="418" t="b">
        <f t="shared" si="15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16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17"/>
        <v>0</v>
      </c>
      <c r="AW183" s="67">
        <f t="shared" si="18"/>
        <v>0</v>
      </c>
      <c r="AX183" s="397">
        <f t="shared" si="19"/>
        <v>0</v>
      </c>
      <c r="AY183" s="32"/>
      <c r="AZ183" s="32"/>
      <c r="BA183" s="423" t="str">
        <f t="shared" si="20"/>
        <v xml:space="preserve"> </v>
      </c>
    </row>
    <row r="184" spans="1:53" s="339" customFormat="1" ht="15" x14ac:dyDescent="0.2">
      <c r="A184" s="32"/>
      <c r="B184" s="32"/>
      <c r="C184" s="410">
        <f t="shared" si="23"/>
        <v>163</v>
      </c>
      <c r="D184" s="424"/>
      <c r="E184" s="424"/>
      <c r="F184" s="424"/>
      <c r="G184" s="410"/>
      <c r="H184" s="410"/>
      <c r="I184" s="413" t="str">
        <f t="shared" si="5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6"/>
        <v>-</v>
      </c>
      <c r="M184" s="425"/>
      <c r="N184" s="425"/>
      <c r="O184" s="160" t="str">
        <f t="shared" si="7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8"/>
        <v>OK</v>
      </c>
      <c r="AI184" s="22">
        <f t="shared" si="9"/>
        <v>0</v>
      </c>
      <c r="AJ184" s="22">
        <f t="shared" si="10"/>
        <v>0</v>
      </c>
      <c r="AK184" s="22">
        <f t="shared" si="11"/>
        <v>0</v>
      </c>
      <c r="AL184" s="22">
        <f t="shared" si="12"/>
        <v>0</v>
      </c>
      <c r="AM184" s="22">
        <f t="shared" si="13"/>
        <v>0</v>
      </c>
      <c r="AN184" s="22">
        <f t="shared" si="14"/>
        <v>0</v>
      </c>
      <c r="AO184" s="418" t="b">
        <f t="shared" si="15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16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17"/>
        <v>0</v>
      </c>
      <c r="AW184" s="67">
        <f t="shared" si="18"/>
        <v>0</v>
      </c>
      <c r="AX184" s="397">
        <f t="shared" si="19"/>
        <v>0</v>
      </c>
      <c r="AY184" s="32"/>
      <c r="AZ184" s="32"/>
      <c r="BA184" s="423" t="str">
        <f t="shared" si="20"/>
        <v xml:space="preserve"> </v>
      </c>
    </row>
    <row r="185" spans="1:53" s="339" customFormat="1" ht="15" x14ac:dyDescent="0.2">
      <c r="A185" s="32"/>
      <c r="B185" s="32"/>
      <c r="C185" s="410">
        <f t="shared" si="23"/>
        <v>164</v>
      </c>
      <c r="D185" s="424"/>
      <c r="E185" s="424"/>
      <c r="F185" s="424"/>
      <c r="G185" s="410"/>
      <c r="H185" s="410"/>
      <c r="I185" s="413" t="str">
        <f t="shared" si="5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6"/>
        <v>-</v>
      </c>
      <c r="M185" s="425"/>
      <c r="N185" s="425"/>
      <c r="O185" s="160" t="str">
        <f t="shared" si="7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8"/>
        <v>OK</v>
      </c>
      <c r="AI185" s="22">
        <f t="shared" si="9"/>
        <v>0</v>
      </c>
      <c r="AJ185" s="22">
        <f t="shared" si="10"/>
        <v>0</v>
      </c>
      <c r="AK185" s="22">
        <f t="shared" si="11"/>
        <v>0</v>
      </c>
      <c r="AL185" s="22">
        <f t="shared" si="12"/>
        <v>0</v>
      </c>
      <c r="AM185" s="22">
        <f t="shared" si="13"/>
        <v>0</v>
      </c>
      <c r="AN185" s="22">
        <f t="shared" si="14"/>
        <v>0</v>
      </c>
      <c r="AO185" s="418" t="b">
        <f t="shared" si="15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16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17"/>
        <v>0</v>
      </c>
      <c r="AW185" s="67">
        <f t="shared" si="18"/>
        <v>0</v>
      </c>
      <c r="AX185" s="397">
        <f t="shared" si="19"/>
        <v>0</v>
      </c>
      <c r="AY185" s="32"/>
      <c r="AZ185" s="32"/>
      <c r="BA185" s="423" t="str">
        <f t="shared" si="20"/>
        <v xml:space="preserve"> </v>
      </c>
    </row>
    <row r="186" spans="1:53" s="339" customFormat="1" ht="15" x14ac:dyDescent="0.2">
      <c r="A186" s="32"/>
      <c r="B186" s="32"/>
      <c r="C186" s="410">
        <f t="shared" si="23"/>
        <v>165</v>
      </c>
      <c r="D186" s="424"/>
      <c r="E186" s="424"/>
      <c r="F186" s="424"/>
      <c r="G186" s="410"/>
      <c r="H186" s="410"/>
      <c r="I186" s="413" t="str">
        <f t="shared" si="5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6"/>
        <v>-</v>
      </c>
      <c r="M186" s="425"/>
      <c r="N186" s="425"/>
      <c r="O186" s="160" t="str">
        <f t="shared" si="7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8"/>
        <v>OK</v>
      </c>
      <c r="AI186" s="22">
        <f t="shared" si="9"/>
        <v>0</v>
      </c>
      <c r="AJ186" s="22">
        <f t="shared" si="10"/>
        <v>0</v>
      </c>
      <c r="AK186" s="22">
        <f t="shared" si="11"/>
        <v>0</v>
      </c>
      <c r="AL186" s="22">
        <f t="shared" si="12"/>
        <v>0</v>
      </c>
      <c r="AM186" s="22">
        <f t="shared" si="13"/>
        <v>0</v>
      </c>
      <c r="AN186" s="22">
        <f t="shared" si="14"/>
        <v>0</v>
      </c>
      <c r="AO186" s="418" t="b">
        <f t="shared" si="15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16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17"/>
        <v>0</v>
      </c>
      <c r="AW186" s="67">
        <f t="shared" si="18"/>
        <v>0</v>
      </c>
      <c r="AX186" s="397">
        <f t="shared" si="19"/>
        <v>0</v>
      </c>
      <c r="AY186" s="32"/>
      <c r="AZ186" s="32"/>
      <c r="BA186" s="423" t="str">
        <f t="shared" si="20"/>
        <v xml:space="preserve"> </v>
      </c>
    </row>
    <row r="187" spans="1:53" s="339" customFormat="1" ht="15" x14ac:dyDescent="0.2">
      <c r="A187" s="32"/>
      <c r="B187" s="32"/>
      <c r="C187" s="410">
        <f t="shared" si="23"/>
        <v>166</v>
      </c>
      <c r="D187" s="424"/>
      <c r="E187" s="424"/>
      <c r="F187" s="424"/>
      <c r="G187" s="410"/>
      <c r="H187" s="410"/>
      <c r="I187" s="413" t="str">
        <f t="shared" si="5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6"/>
        <v>-</v>
      </c>
      <c r="M187" s="425"/>
      <c r="N187" s="425"/>
      <c r="O187" s="160" t="str">
        <f t="shared" si="7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8"/>
        <v>OK</v>
      </c>
      <c r="AI187" s="22">
        <f t="shared" si="9"/>
        <v>0</v>
      </c>
      <c r="AJ187" s="22">
        <f t="shared" si="10"/>
        <v>0</v>
      </c>
      <c r="AK187" s="22">
        <f t="shared" si="11"/>
        <v>0</v>
      </c>
      <c r="AL187" s="22">
        <f t="shared" si="12"/>
        <v>0</v>
      </c>
      <c r="AM187" s="22">
        <f t="shared" si="13"/>
        <v>0</v>
      </c>
      <c r="AN187" s="22">
        <f t="shared" si="14"/>
        <v>0</v>
      </c>
      <c r="AO187" s="418" t="b">
        <f t="shared" si="15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16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17"/>
        <v>0</v>
      </c>
      <c r="AW187" s="67">
        <f t="shared" si="18"/>
        <v>0</v>
      </c>
      <c r="AX187" s="397">
        <f t="shared" si="19"/>
        <v>0</v>
      </c>
      <c r="AY187" s="32"/>
      <c r="AZ187" s="32"/>
      <c r="BA187" s="423" t="str">
        <f t="shared" si="20"/>
        <v xml:space="preserve"> </v>
      </c>
    </row>
    <row r="188" spans="1:53" s="339" customFormat="1" ht="15" x14ac:dyDescent="0.2">
      <c r="A188" s="32"/>
      <c r="B188" s="32"/>
      <c r="C188" s="410">
        <f t="shared" si="23"/>
        <v>167</v>
      </c>
      <c r="D188" s="424"/>
      <c r="E188" s="424"/>
      <c r="F188" s="424"/>
      <c r="G188" s="410"/>
      <c r="H188" s="410"/>
      <c r="I188" s="413" t="str">
        <f t="shared" si="5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6"/>
        <v>-</v>
      </c>
      <c r="M188" s="425"/>
      <c r="N188" s="425"/>
      <c r="O188" s="160" t="str">
        <f t="shared" si="7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8"/>
        <v>OK</v>
      </c>
      <c r="AI188" s="22">
        <f t="shared" si="9"/>
        <v>0</v>
      </c>
      <c r="AJ188" s="22">
        <f t="shared" si="10"/>
        <v>0</v>
      </c>
      <c r="AK188" s="22">
        <f t="shared" si="11"/>
        <v>0</v>
      </c>
      <c r="AL188" s="22">
        <f t="shared" si="12"/>
        <v>0</v>
      </c>
      <c r="AM188" s="22">
        <f t="shared" si="13"/>
        <v>0</v>
      </c>
      <c r="AN188" s="22">
        <f t="shared" si="14"/>
        <v>0</v>
      </c>
      <c r="AO188" s="418" t="b">
        <f t="shared" si="15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16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17"/>
        <v>0</v>
      </c>
      <c r="AW188" s="67">
        <f t="shared" si="18"/>
        <v>0</v>
      </c>
      <c r="AX188" s="397">
        <f t="shared" si="19"/>
        <v>0</v>
      </c>
      <c r="AY188" s="32"/>
      <c r="AZ188" s="32"/>
      <c r="BA188" s="423" t="str">
        <f t="shared" si="20"/>
        <v xml:space="preserve"> </v>
      </c>
    </row>
    <row r="189" spans="1:53" s="339" customFormat="1" ht="15" x14ac:dyDescent="0.2">
      <c r="A189" s="32"/>
      <c r="B189" s="32"/>
      <c r="C189" s="410">
        <f t="shared" si="23"/>
        <v>168</v>
      </c>
      <c r="D189" s="424"/>
      <c r="E189" s="424"/>
      <c r="F189" s="424"/>
      <c r="G189" s="410"/>
      <c r="H189" s="410"/>
      <c r="I189" s="413" t="str">
        <f t="shared" si="5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6"/>
        <v>-</v>
      </c>
      <c r="M189" s="425"/>
      <c r="N189" s="425"/>
      <c r="O189" s="160" t="str">
        <f t="shared" si="7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8"/>
        <v>OK</v>
      </c>
      <c r="AI189" s="22">
        <f t="shared" si="9"/>
        <v>0</v>
      </c>
      <c r="AJ189" s="22">
        <f t="shared" si="10"/>
        <v>0</v>
      </c>
      <c r="AK189" s="22">
        <f t="shared" si="11"/>
        <v>0</v>
      </c>
      <c r="AL189" s="22">
        <f t="shared" si="12"/>
        <v>0</v>
      </c>
      <c r="AM189" s="22">
        <f t="shared" si="13"/>
        <v>0</v>
      </c>
      <c r="AN189" s="22">
        <f t="shared" si="14"/>
        <v>0</v>
      </c>
      <c r="AO189" s="418" t="b">
        <f t="shared" si="15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16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17"/>
        <v>0</v>
      </c>
      <c r="AW189" s="67">
        <f t="shared" si="18"/>
        <v>0</v>
      </c>
      <c r="AX189" s="397">
        <f t="shared" si="19"/>
        <v>0</v>
      </c>
      <c r="AY189" s="32"/>
      <c r="AZ189" s="32"/>
      <c r="BA189" s="423" t="str">
        <f t="shared" si="20"/>
        <v xml:space="preserve"> </v>
      </c>
    </row>
    <row r="190" spans="1:53" s="339" customFormat="1" ht="15" x14ac:dyDescent="0.2">
      <c r="A190" s="32"/>
      <c r="B190" s="32"/>
      <c r="C190" s="410">
        <f t="shared" si="23"/>
        <v>169</v>
      </c>
      <c r="D190" s="424"/>
      <c r="E190" s="424"/>
      <c r="F190" s="424"/>
      <c r="G190" s="410"/>
      <c r="H190" s="410"/>
      <c r="I190" s="413" t="str">
        <f t="shared" si="5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6"/>
        <v>-</v>
      </c>
      <c r="M190" s="425"/>
      <c r="N190" s="425"/>
      <c r="O190" s="160" t="str">
        <f t="shared" si="7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8"/>
        <v>OK</v>
      </c>
      <c r="AI190" s="22">
        <f t="shared" si="9"/>
        <v>0</v>
      </c>
      <c r="AJ190" s="22">
        <f t="shared" si="10"/>
        <v>0</v>
      </c>
      <c r="AK190" s="22">
        <f t="shared" si="11"/>
        <v>0</v>
      </c>
      <c r="AL190" s="22">
        <f t="shared" si="12"/>
        <v>0</v>
      </c>
      <c r="AM190" s="22">
        <f t="shared" si="13"/>
        <v>0</v>
      </c>
      <c r="AN190" s="22">
        <f t="shared" si="14"/>
        <v>0</v>
      </c>
      <c r="AO190" s="418" t="b">
        <f t="shared" si="15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16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17"/>
        <v>0</v>
      </c>
      <c r="AW190" s="67">
        <f t="shared" si="18"/>
        <v>0</v>
      </c>
      <c r="AX190" s="397">
        <f t="shared" si="19"/>
        <v>0</v>
      </c>
      <c r="AY190" s="32"/>
      <c r="AZ190" s="32"/>
      <c r="BA190" s="423" t="str">
        <f t="shared" si="20"/>
        <v xml:space="preserve"> </v>
      </c>
    </row>
    <row r="191" spans="1:53" s="339" customFormat="1" ht="15" x14ac:dyDescent="0.2">
      <c r="A191" s="32"/>
      <c r="B191" s="32"/>
      <c r="C191" s="410">
        <f t="shared" si="23"/>
        <v>170</v>
      </c>
      <c r="D191" s="424"/>
      <c r="E191" s="424"/>
      <c r="F191" s="424"/>
      <c r="G191" s="410"/>
      <c r="H191" s="410"/>
      <c r="I191" s="413" t="str">
        <f t="shared" si="5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6"/>
        <v>-</v>
      </c>
      <c r="M191" s="425"/>
      <c r="N191" s="425"/>
      <c r="O191" s="160" t="str">
        <f t="shared" si="7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8"/>
        <v>OK</v>
      </c>
      <c r="AI191" s="22">
        <f t="shared" si="9"/>
        <v>0</v>
      </c>
      <c r="AJ191" s="22">
        <f t="shared" si="10"/>
        <v>0</v>
      </c>
      <c r="AK191" s="22">
        <f t="shared" si="11"/>
        <v>0</v>
      </c>
      <c r="AL191" s="22">
        <f t="shared" si="12"/>
        <v>0</v>
      </c>
      <c r="AM191" s="22">
        <f t="shared" si="13"/>
        <v>0</v>
      </c>
      <c r="AN191" s="22">
        <f t="shared" si="14"/>
        <v>0</v>
      </c>
      <c r="AO191" s="418" t="b">
        <f t="shared" si="15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16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17"/>
        <v>0</v>
      </c>
      <c r="AW191" s="67">
        <f t="shared" si="18"/>
        <v>0</v>
      </c>
      <c r="AX191" s="397">
        <f t="shared" si="19"/>
        <v>0</v>
      </c>
      <c r="AY191" s="32"/>
      <c r="AZ191" s="32"/>
      <c r="BA191" s="423" t="str">
        <f t="shared" si="20"/>
        <v xml:space="preserve"> </v>
      </c>
    </row>
    <row r="192" spans="1:53" s="339" customFormat="1" ht="15" x14ac:dyDescent="0.2">
      <c r="A192" s="32"/>
      <c r="B192" s="32"/>
      <c r="C192" s="410">
        <f t="shared" si="23"/>
        <v>171</v>
      </c>
      <c r="D192" s="424"/>
      <c r="E192" s="424"/>
      <c r="F192" s="424"/>
      <c r="G192" s="410"/>
      <c r="H192" s="410"/>
      <c r="I192" s="413" t="str">
        <f t="shared" si="5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6"/>
        <v>-</v>
      </c>
      <c r="M192" s="425"/>
      <c r="N192" s="425"/>
      <c r="O192" s="160" t="str">
        <f t="shared" si="7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8"/>
        <v>OK</v>
      </c>
      <c r="AI192" s="22">
        <f t="shared" si="9"/>
        <v>0</v>
      </c>
      <c r="AJ192" s="22">
        <f t="shared" si="10"/>
        <v>0</v>
      </c>
      <c r="AK192" s="22">
        <f t="shared" si="11"/>
        <v>0</v>
      </c>
      <c r="AL192" s="22">
        <f t="shared" si="12"/>
        <v>0</v>
      </c>
      <c r="AM192" s="22">
        <f t="shared" si="13"/>
        <v>0</v>
      </c>
      <c r="AN192" s="22">
        <f t="shared" si="14"/>
        <v>0</v>
      </c>
      <c r="AO192" s="418" t="b">
        <f t="shared" si="15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16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17"/>
        <v>0</v>
      </c>
      <c r="AW192" s="67">
        <f t="shared" si="18"/>
        <v>0</v>
      </c>
      <c r="AX192" s="397">
        <f t="shared" si="19"/>
        <v>0</v>
      </c>
      <c r="AY192" s="32"/>
      <c r="AZ192" s="32"/>
      <c r="BA192" s="423" t="str">
        <f t="shared" si="20"/>
        <v xml:space="preserve"> </v>
      </c>
    </row>
    <row r="193" spans="1:53" s="339" customFormat="1" ht="15" x14ac:dyDescent="0.2">
      <c r="A193" s="32"/>
      <c r="B193" s="32"/>
      <c r="C193" s="410">
        <f t="shared" si="23"/>
        <v>172</v>
      </c>
      <c r="D193" s="424"/>
      <c r="E193" s="424"/>
      <c r="F193" s="424"/>
      <c r="G193" s="410"/>
      <c r="H193" s="410"/>
      <c r="I193" s="413" t="str">
        <f t="shared" si="5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6"/>
        <v>-</v>
      </c>
      <c r="M193" s="425"/>
      <c r="N193" s="425"/>
      <c r="O193" s="160" t="str">
        <f t="shared" si="7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8"/>
        <v>OK</v>
      </c>
      <c r="AI193" s="22">
        <f t="shared" si="9"/>
        <v>0</v>
      </c>
      <c r="AJ193" s="22">
        <f t="shared" si="10"/>
        <v>0</v>
      </c>
      <c r="AK193" s="22">
        <f t="shared" si="11"/>
        <v>0</v>
      </c>
      <c r="AL193" s="22">
        <f t="shared" si="12"/>
        <v>0</v>
      </c>
      <c r="AM193" s="22">
        <f t="shared" si="13"/>
        <v>0</v>
      </c>
      <c r="AN193" s="22">
        <f t="shared" si="14"/>
        <v>0</v>
      </c>
      <c r="AO193" s="418" t="b">
        <f t="shared" si="15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16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17"/>
        <v>0</v>
      </c>
      <c r="AW193" s="67">
        <f t="shared" si="18"/>
        <v>0</v>
      </c>
      <c r="AX193" s="397">
        <f t="shared" si="19"/>
        <v>0</v>
      </c>
      <c r="AY193" s="32"/>
      <c r="AZ193" s="32"/>
      <c r="BA193" s="423" t="str">
        <f t="shared" si="20"/>
        <v xml:space="preserve"> </v>
      </c>
    </row>
    <row r="194" spans="1:53" s="339" customFormat="1" ht="15" x14ac:dyDescent="0.2">
      <c r="A194" s="32"/>
      <c r="B194" s="32"/>
      <c r="C194" s="410">
        <f t="shared" si="23"/>
        <v>173</v>
      </c>
      <c r="D194" s="424"/>
      <c r="E194" s="424"/>
      <c r="F194" s="424"/>
      <c r="G194" s="410"/>
      <c r="H194" s="410"/>
      <c r="I194" s="413" t="str">
        <f t="shared" si="5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6"/>
        <v>-</v>
      </c>
      <c r="M194" s="425"/>
      <c r="N194" s="425"/>
      <c r="O194" s="160" t="str">
        <f t="shared" si="7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8"/>
        <v>OK</v>
      </c>
      <c r="AI194" s="22">
        <f t="shared" si="9"/>
        <v>0</v>
      </c>
      <c r="AJ194" s="22">
        <f t="shared" si="10"/>
        <v>0</v>
      </c>
      <c r="AK194" s="22">
        <f t="shared" si="11"/>
        <v>0</v>
      </c>
      <c r="AL194" s="22">
        <f t="shared" si="12"/>
        <v>0</v>
      </c>
      <c r="AM194" s="22">
        <f t="shared" si="13"/>
        <v>0</v>
      </c>
      <c r="AN194" s="22">
        <f t="shared" si="14"/>
        <v>0</v>
      </c>
      <c r="AO194" s="418" t="b">
        <f t="shared" si="15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16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17"/>
        <v>0</v>
      </c>
      <c r="AW194" s="67">
        <f t="shared" si="18"/>
        <v>0</v>
      </c>
      <c r="AX194" s="397">
        <f t="shared" si="19"/>
        <v>0</v>
      </c>
      <c r="AY194" s="32"/>
      <c r="AZ194" s="32"/>
      <c r="BA194" s="423" t="str">
        <f t="shared" si="20"/>
        <v xml:space="preserve"> </v>
      </c>
    </row>
    <row r="195" spans="1:53" s="339" customFormat="1" ht="15" x14ac:dyDescent="0.2">
      <c r="A195" s="32"/>
      <c r="B195" s="32"/>
      <c r="C195" s="410">
        <f t="shared" si="23"/>
        <v>174</v>
      </c>
      <c r="D195" s="424"/>
      <c r="E195" s="424"/>
      <c r="F195" s="424"/>
      <c r="G195" s="410"/>
      <c r="H195" s="410"/>
      <c r="I195" s="413" t="str">
        <f t="shared" si="5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6"/>
        <v>-</v>
      </c>
      <c r="M195" s="425"/>
      <c r="N195" s="425"/>
      <c r="O195" s="160" t="str">
        <f t="shared" si="7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8"/>
        <v>OK</v>
      </c>
      <c r="AI195" s="22">
        <f t="shared" si="9"/>
        <v>0</v>
      </c>
      <c r="AJ195" s="22">
        <f t="shared" si="10"/>
        <v>0</v>
      </c>
      <c r="AK195" s="22">
        <f t="shared" si="11"/>
        <v>0</v>
      </c>
      <c r="AL195" s="22">
        <f t="shared" si="12"/>
        <v>0</v>
      </c>
      <c r="AM195" s="22">
        <f t="shared" si="13"/>
        <v>0</v>
      </c>
      <c r="AN195" s="22">
        <f t="shared" si="14"/>
        <v>0</v>
      </c>
      <c r="AO195" s="418" t="b">
        <f t="shared" si="15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16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17"/>
        <v>0</v>
      </c>
      <c r="AW195" s="67">
        <f t="shared" si="18"/>
        <v>0</v>
      </c>
      <c r="AX195" s="397">
        <f t="shared" si="19"/>
        <v>0</v>
      </c>
      <c r="AY195" s="32"/>
      <c r="AZ195" s="32"/>
      <c r="BA195" s="423" t="str">
        <f t="shared" si="20"/>
        <v xml:space="preserve"> </v>
      </c>
    </row>
    <row r="196" spans="1:53" s="339" customFormat="1" ht="15" x14ac:dyDescent="0.2">
      <c r="A196" s="32"/>
      <c r="B196" s="32"/>
      <c r="C196" s="410">
        <f t="shared" si="23"/>
        <v>175</v>
      </c>
      <c r="D196" s="424"/>
      <c r="E196" s="424"/>
      <c r="F196" s="424"/>
      <c r="G196" s="410"/>
      <c r="H196" s="410"/>
      <c r="I196" s="413" t="str">
        <f t="shared" si="5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6"/>
        <v>-</v>
      </c>
      <c r="M196" s="425"/>
      <c r="N196" s="425"/>
      <c r="O196" s="160" t="str">
        <f t="shared" si="7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8"/>
        <v>OK</v>
      </c>
      <c r="AI196" s="22">
        <f t="shared" si="9"/>
        <v>0</v>
      </c>
      <c r="AJ196" s="22">
        <f t="shared" si="10"/>
        <v>0</v>
      </c>
      <c r="AK196" s="22">
        <f t="shared" si="11"/>
        <v>0</v>
      </c>
      <c r="AL196" s="22">
        <f t="shared" si="12"/>
        <v>0</v>
      </c>
      <c r="AM196" s="22">
        <f t="shared" si="13"/>
        <v>0</v>
      </c>
      <c r="AN196" s="22">
        <f t="shared" si="14"/>
        <v>0</v>
      </c>
      <c r="AO196" s="418" t="b">
        <f t="shared" si="15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16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17"/>
        <v>0</v>
      </c>
      <c r="AW196" s="67">
        <f t="shared" si="18"/>
        <v>0</v>
      </c>
      <c r="AX196" s="397">
        <f t="shared" si="19"/>
        <v>0</v>
      </c>
      <c r="AY196" s="32"/>
      <c r="AZ196" s="32"/>
      <c r="BA196" s="423" t="str">
        <f t="shared" si="20"/>
        <v xml:space="preserve"> </v>
      </c>
    </row>
    <row r="197" spans="1:53" s="339" customFormat="1" ht="15" x14ac:dyDescent="0.2">
      <c r="A197" s="32"/>
      <c r="B197" s="32"/>
      <c r="C197" s="410">
        <f t="shared" si="23"/>
        <v>176</v>
      </c>
      <c r="D197" s="424"/>
      <c r="E197" s="424"/>
      <c r="F197" s="424"/>
      <c r="G197" s="410"/>
      <c r="H197" s="410"/>
      <c r="I197" s="413" t="str">
        <f t="shared" si="5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6"/>
        <v>-</v>
      </c>
      <c r="M197" s="425"/>
      <c r="N197" s="425"/>
      <c r="O197" s="160" t="str">
        <f t="shared" si="7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8"/>
        <v>OK</v>
      </c>
      <c r="AI197" s="22">
        <f t="shared" si="9"/>
        <v>0</v>
      </c>
      <c r="AJ197" s="22">
        <f t="shared" si="10"/>
        <v>0</v>
      </c>
      <c r="AK197" s="22">
        <f t="shared" si="11"/>
        <v>0</v>
      </c>
      <c r="AL197" s="22">
        <f t="shared" si="12"/>
        <v>0</v>
      </c>
      <c r="AM197" s="22">
        <f t="shared" si="13"/>
        <v>0</v>
      </c>
      <c r="AN197" s="22">
        <f t="shared" si="14"/>
        <v>0</v>
      </c>
      <c r="AO197" s="418" t="b">
        <f t="shared" si="15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16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17"/>
        <v>0</v>
      </c>
      <c r="AW197" s="67">
        <f t="shared" si="18"/>
        <v>0</v>
      </c>
      <c r="AX197" s="397">
        <f t="shared" si="19"/>
        <v>0</v>
      </c>
      <c r="AY197" s="32"/>
      <c r="AZ197" s="32"/>
      <c r="BA197" s="423" t="str">
        <f t="shared" si="20"/>
        <v xml:space="preserve"> </v>
      </c>
    </row>
    <row r="198" spans="1:53" s="339" customFormat="1" ht="15" x14ac:dyDescent="0.2">
      <c r="A198" s="32"/>
      <c r="B198" s="32"/>
      <c r="C198" s="410">
        <f t="shared" si="23"/>
        <v>177</v>
      </c>
      <c r="D198" s="424"/>
      <c r="E198" s="424"/>
      <c r="F198" s="424"/>
      <c r="G198" s="410"/>
      <c r="H198" s="410"/>
      <c r="I198" s="413" t="str">
        <f t="shared" si="5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6"/>
        <v>-</v>
      </c>
      <c r="M198" s="425"/>
      <c r="N198" s="425"/>
      <c r="O198" s="160" t="str">
        <f t="shared" si="7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8"/>
        <v>OK</v>
      </c>
      <c r="AI198" s="22">
        <f t="shared" si="9"/>
        <v>0</v>
      </c>
      <c r="AJ198" s="22">
        <f t="shared" si="10"/>
        <v>0</v>
      </c>
      <c r="AK198" s="22">
        <f t="shared" si="11"/>
        <v>0</v>
      </c>
      <c r="AL198" s="22">
        <f t="shared" si="12"/>
        <v>0</v>
      </c>
      <c r="AM198" s="22">
        <f t="shared" si="13"/>
        <v>0</v>
      </c>
      <c r="AN198" s="22">
        <f t="shared" si="14"/>
        <v>0</v>
      </c>
      <c r="AO198" s="418" t="b">
        <f t="shared" si="15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16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17"/>
        <v>0</v>
      </c>
      <c r="AW198" s="67">
        <f t="shared" si="18"/>
        <v>0</v>
      </c>
      <c r="AX198" s="397">
        <f t="shared" si="19"/>
        <v>0</v>
      </c>
      <c r="AY198" s="32"/>
      <c r="AZ198" s="32"/>
      <c r="BA198" s="423" t="str">
        <f t="shared" si="20"/>
        <v xml:space="preserve"> </v>
      </c>
    </row>
    <row r="199" spans="1:53" s="339" customFormat="1" ht="15" x14ac:dyDescent="0.2">
      <c r="A199" s="32"/>
      <c r="B199" s="32"/>
      <c r="C199" s="410">
        <f t="shared" si="23"/>
        <v>178</v>
      </c>
      <c r="D199" s="424"/>
      <c r="E199" s="424"/>
      <c r="F199" s="424"/>
      <c r="G199" s="410"/>
      <c r="H199" s="410"/>
      <c r="I199" s="413" t="str">
        <f t="shared" si="5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6"/>
        <v>-</v>
      </c>
      <c r="M199" s="425"/>
      <c r="N199" s="425"/>
      <c r="O199" s="160" t="str">
        <f t="shared" si="7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8"/>
        <v>OK</v>
      </c>
      <c r="AI199" s="22">
        <f t="shared" si="9"/>
        <v>0</v>
      </c>
      <c r="AJ199" s="22">
        <f t="shared" si="10"/>
        <v>0</v>
      </c>
      <c r="AK199" s="22">
        <f t="shared" si="11"/>
        <v>0</v>
      </c>
      <c r="AL199" s="22">
        <f t="shared" si="12"/>
        <v>0</v>
      </c>
      <c r="AM199" s="22">
        <f t="shared" si="13"/>
        <v>0</v>
      </c>
      <c r="AN199" s="22">
        <f t="shared" si="14"/>
        <v>0</v>
      </c>
      <c r="AO199" s="418" t="b">
        <f t="shared" si="15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16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17"/>
        <v>0</v>
      </c>
      <c r="AW199" s="67">
        <f t="shared" si="18"/>
        <v>0</v>
      </c>
      <c r="AX199" s="397">
        <f t="shared" si="19"/>
        <v>0</v>
      </c>
      <c r="AY199" s="32"/>
      <c r="AZ199" s="32"/>
      <c r="BA199" s="423" t="str">
        <f t="shared" si="20"/>
        <v xml:space="preserve"> </v>
      </c>
    </row>
    <row r="200" spans="1:53" s="339" customFormat="1" ht="15" x14ac:dyDescent="0.2">
      <c r="A200" s="32"/>
      <c r="B200" s="32"/>
      <c r="C200" s="410">
        <f t="shared" si="23"/>
        <v>179</v>
      </c>
      <c r="D200" s="424"/>
      <c r="E200" s="424"/>
      <c r="F200" s="424"/>
      <c r="G200" s="410"/>
      <c r="H200" s="410"/>
      <c r="I200" s="413" t="str">
        <f t="shared" si="5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6"/>
        <v>-</v>
      </c>
      <c r="M200" s="425"/>
      <c r="N200" s="425"/>
      <c r="O200" s="160" t="str">
        <f t="shared" si="7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8"/>
        <v>OK</v>
      </c>
      <c r="AI200" s="22">
        <f t="shared" si="9"/>
        <v>0</v>
      </c>
      <c r="AJ200" s="22">
        <f t="shared" si="10"/>
        <v>0</v>
      </c>
      <c r="AK200" s="22">
        <f t="shared" si="11"/>
        <v>0</v>
      </c>
      <c r="AL200" s="22">
        <f t="shared" si="12"/>
        <v>0</v>
      </c>
      <c r="AM200" s="22">
        <f t="shared" si="13"/>
        <v>0</v>
      </c>
      <c r="AN200" s="22">
        <f t="shared" si="14"/>
        <v>0</v>
      </c>
      <c r="AO200" s="418" t="b">
        <f t="shared" si="15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16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17"/>
        <v>0</v>
      </c>
      <c r="AW200" s="67">
        <f t="shared" si="18"/>
        <v>0</v>
      </c>
      <c r="AX200" s="397">
        <f t="shared" si="19"/>
        <v>0</v>
      </c>
      <c r="AY200" s="32"/>
      <c r="AZ200" s="32"/>
      <c r="BA200" s="423" t="str">
        <f t="shared" si="20"/>
        <v xml:space="preserve"> </v>
      </c>
    </row>
    <row r="201" spans="1:53" s="339" customFormat="1" ht="15" x14ac:dyDescent="0.2">
      <c r="A201" s="32"/>
      <c r="B201" s="32"/>
      <c r="C201" s="410">
        <f t="shared" si="23"/>
        <v>180</v>
      </c>
      <c r="D201" s="424"/>
      <c r="E201" s="424"/>
      <c r="F201" s="424"/>
      <c r="G201" s="410"/>
      <c r="H201" s="410"/>
      <c r="I201" s="413" t="str">
        <f t="shared" si="5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6"/>
        <v>-</v>
      </c>
      <c r="M201" s="425"/>
      <c r="N201" s="425"/>
      <c r="O201" s="160" t="str">
        <f t="shared" si="7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8"/>
        <v>OK</v>
      </c>
      <c r="AI201" s="22">
        <f t="shared" si="9"/>
        <v>0</v>
      </c>
      <c r="AJ201" s="22">
        <f t="shared" si="10"/>
        <v>0</v>
      </c>
      <c r="AK201" s="22">
        <f t="shared" si="11"/>
        <v>0</v>
      </c>
      <c r="AL201" s="22">
        <f t="shared" si="12"/>
        <v>0</v>
      </c>
      <c r="AM201" s="22">
        <f t="shared" si="13"/>
        <v>0</v>
      </c>
      <c r="AN201" s="22">
        <f t="shared" si="14"/>
        <v>0</v>
      </c>
      <c r="AO201" s="418" t="b">
        <f t="shared" si="15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16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17"/>
        <v>0</v>
      </c>
      <c r="AW201" s="67">
        <f t="shared" si="18"/>
        <v>0</v>
      </c>
      <c r="AX201" s="397">
        <f t="shared" si="19"/>
        <v>0</v>
      </c>
      <c r="AY201" s="32"/>
      <c r="AZ201" s="32"/>
      <c r="BA201" s="423" t="str">
        <f t="shared" si="20"/>
        <v xml:space="preserve"> </v>
      </c>
    </row>
    <row r="202" spans="1:53" s="339" customFormat="1" ht="15" x14ac:dyDescent="0.2">
      <c r="A202" s="32"/>
      <c r="B202" s="32"/>
      <c r="C202" s="410">
        <f t="shared" si="23"/>
        <v>181</v>
      </c>
      <c r="D202" s="424"/>
      <c r="E202" s="424"/>
      <c r="F202" s="424"/>
      <c r="G202" s="410"/>
      <c r="H202" s="410"/>
      <c r="I202" s="413" t="str">
        <f t="shared" si="5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6"/>
        <v>-</v>
      </c>
      <c r="M202" s="425"/>
      <c r="N202" s="425"/>
      <c r="O202" s="160" t="str">
        <f t="shared" si="7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8"/>
        <v>OK</v>
      </c>
      <c r="AI202" s="22">
        <f t="shared" si="9"/>
        <v>0</v>
      </c>
      <c r="AJ202" s="22">
        <f t="shared" si="10"/>
        <v>0</v>
      </c>
      <c r="AK202" s="22">
        <f t="shared" si="11"/>
        <v>0</v>
      </c>
      <c r="AL202" s="22">
        <f t="shared" si="12"/>
        <v>0</v>
      </c>
      <c r="AM202" s="22">
        <f t="shared" si="13"/>
        <v>0</v>
      </c>
      <c r="AN202" s="22">
        <f t="shared" si="14"/>
        <v>0</v>
      </c>
      <c r="AO202" s="418" t="b">
        <f t="shared" si="15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16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17"/>
        <v>0</v>
      </c>
      <c r="AW202" s="67">
        <f t="shared" si="18"/>
        <v>0</v>
      </c>
      <c r="AX202" s="397">
        <f t="shared" si="19"/>
        <v>0</v>
      </c>
      <c r="AY202" s="32"/>
      <c r="AZ202" s="32"/>
      <c r="BA202" s="423" t="str">
        <f t="shared" si="20"/>
        <v xml:space="preserve"> </v>
      </c>
    </row>
    <row r="203" spans="1:53" s="339" customFormat="1" ht="15" x14ac:dyDescent="0.2">
      <c r="A203" s="32"/>
      <c r="B203" s="32"/>
      <c r="C203" s="410">
        <f t="shared" si="23"/>
        <v>182</v>
      </c>
      <c r="D203" s="424"/>
      <c r="E203" s="424"/>
      <c r="F203" s="424"/>
      <c r="G203" s="410"/>
      <c r="H203" s="410"/>
      <c r="I203" s="413" t="str">
        <f t="shared" si="5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6"/>
        <v>-</v>
      </c>
      <c r="M203" s="425"/>
      <c r="N203" s="425"/>
      <c r="O203" s="160" t="str">
        <f t="shared" si="7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8"/>
        <v>OK</v>
      </c>
      <c r="AI203" s="22">
        <f t="shared" si="9"/>
        <v>0</v>
      </c>
      <c r="AJ203" s="22">
        <f t="shared" si="10"/>
        <v>0</v>
      </c>
      <c r="AK203" s="22">
        <f t="shared" si="11"/>
        <v>0</v>
      </c>
      <c r="AL203" s="22">
        <f t="shared" si="12"/>
        <v>0</v>
      </c>
      <c r="AM203" s="22">
        <f t="shared" si="13"/>
        <v>0</v>
      </c>
      <c r="AN203" s="22">
        <f t="shared" si="14"/>
        <v>0</v>
      </c>
      <c r="AO203" s="418" t="b">
        <f t="shared" si="15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16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17"/>
        <v>0</v>
      </c>
      <c r="AW203" s="67">
        <f t="shared" si="18"/>
        <v>0</v>
      </c>
      <c r="AX203" s="397">
        <f t="shared" si="19"/>
        <v>0</v>
      </c>
      <c r="AY203" s="32"/>
      <c r="AZ203" s="32"/>
      <c r="BA203" s="423" t="str">
        <f t="shared" si="20"/>
        <v xml:space="preserve"> </v>
      </c>
    </row>
    <row r="204" spans="1:53" s="339" customFormat="1" ht="15" x14ac:dyDescent="0.2">
      <c r="A204" s="32"/>
      <c r="B204" s="32"/>
      <c r="C204" s="410">
        <f t="shared" si="23"/>
        <v>183</v>
      </c>
      <c r="D204" s="424"/>
      <c r="E204" s="424"/>
      <c r="F204" s="424"/>
      <c r="G204" s="410"/>
      <c r="H204" s="410"/>
      <c r="I204" s="413" t="str">
        <f t="shared" si="5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6"/>
        <v>-</v>
      </c>
      <c r="M204" s="425"/>
      <c r="N204" s="425"/>
      <c r="O204" s="160" t="str">
        <f t="shared" si="7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8"/>
        <v>OK</v>
      </c>
      <c r="AI204" s="22">
        <f t="shared" si="9"/>
        <v>0</v>
      </c>
      <c r="AJ204" s="22">
        <f t="shared" si="10"/>
        <v>0</v>
      </c>
      <c r="AK204" s="22">
        <f t="shared" si="11"/>
        <v>0</v>
      </c>
      <c r="AL204" s="22">
        <f t="shared" si="12"/>
        <v>0</v>
      </c>
      <c r="AM204" s="22">
        <f t="shared" si="13"/>
        <v>0</v>
      </c>
      <c r="AN204" s="22">
        <f t="shared" si="14"/>
        <v>0</v>
      </c>
      <c r="AO204" s="418" t="b">
        <f t="shared" si="15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16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17"/>
        <v>0</v>
      </c>
      <c r="AW204" s="67">
        <f t="shared" si="18"/>
        <v>0</v>
      </c>
      <c r="AX204" s="397">
        <f t="shared" si="19"/>
        <v>0</v>
      </c>
      <c r="AY204" s="32"/>
      <c r="AZ204" s="32"/>
      <c r="BA204" s="423" t="str">
        <f t="shared" si="20"/>
        <v xml:space="preserve"> </v>
      </c>
    </row>
    <row r="205" spans="1:53" s="339" customFormat="1" ht="15" x14ac:dyDescent="0.2">
      <c r="A205" s="32"/>
      <c r="B205" s="32"/>
      <c r="C205" s="410">
        <f t="shared" si="23"/>
        <v>184</v>
      </c>
      <c r="D205" s="424"/>
      <c r="E205" s="424"/>
      <c r="F205" s="424"/>
      <c r="G205" s="410"/>
      <c r="H205" s="410"/>
      <c r="I205" s="413" t="str">
        <f t="shared" si="5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6"/>
        <v>-</v>
      </c>
      <c r="M205" s="425"/>
      <c r="N205" s="425"/>
      <c r="O205" s="160" t="str">
        <f t="shared" si="7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8"/>
        <v>OK</v>
      </c>
      <c r="AI205" s="22">
        <f t="shared" si="9"/>
        <v>0</v>
      </c>
      <c r="AJ205" s="22">
        <f t="shared" si="10"/>
        <v>0</v>
      </c>
      <c r="AK205" s="22">
        <f t="shared" si="11"/>
        <v>0</v>
      </c>
      <c r="AL205" s="22">
        <f t="shared" si="12"/>
        <v>0</v>
      </c>
      <c r="AM205" s="22">
        <f t="shared" si="13"/>
        <v>0</v>
      </c>
      <c r="AN205" s="22">
        <f t="shared" si="14"/>
        <v>0</v>
      </c>
      <c r="AO205" s="418" t="b">
        <f t="shared" si="15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16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17"/>
        <v>0</v>
      </c>
      <c r="AW205" s="67">
        <f t="shared" si="18"/>
        <v>0</v>
      </c>
      <c r="AX205" s="397">
        <f t="shared" si="19"/>
        <v>0</v>
      </c>
      <c r="AY205" s="32"/>
      <c r="AZ205" s="32"/>
      <c r="BA205" s="423" t="str">
        <f t="shared" si="20"/>
        <v xml:space="preserve"> </v>
      </c>
    </row>
    <row r="206" spans="1:53" s="339" customFormat="1" ht="15" x14ac:dyDescent="0.2">
      <c r="A206" s="32"/>
      <c r="B206" s="32"/>
      <c r="C206" s="410">
        <f t="shared" si="23"/>
        <v>185</v>
      </c>
      <c r="D206" s="424"/>
      <c r="E206" s="424"/>
      <c r="F206" s="424"/>
      <c r="G206" s="410"/>
      <c r="H206" s="410"/>
      <c r="I206" s="413" t="str">
        <f t="shared" si="5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6"/>
        <v>-</v>
      </c>
      <c r="M206" s="425"/>
      <c r="N206" s="425"/>
      <c r="O206" s="160" t="str">
        <f t="shared" si="7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8"/>
        <v>OK</v>
      </c>
      <c r="AI206" s="22">
        <f t="shared" si="9"/>
        <v>0</v>
      </c>
      <c r="AJ206" s="22">
        <f t="shared" si="10"/>
        <v>0</v>
      </c>
      <c r="AK206" s="22">
        <f t="shared" si="11"/>
        <v>0</v>
      </c>
      <c r="AL206" s="22">
        <f t="shared" si="12"/>
        <v>0</v>
      </c>
      <c r="AM206" s="22">
        <f t="shared" si="13"/>
        <v>0</v>
      </c>
      <c r="AN206" s="22">
        <f t="shared" si="14"/>
        <v>0</v>
      </c>
      <c r="AO206" s="418" t="b">
        <f t="shared" si="15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16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17"/>
        <v>0</v>
      </c>
      <c r="AW206" s="67">
        <f t="shared" si="18"/>
        <v>0</v>
      </c>
      <c r="AX206" s="397">
        <f t="shared" si="19"/>
        <v>0</v>
      </c>
      <c r="AY206" s="32"/>
      <c r="AZ206" s="32"/>
      <c r="BA206" s="423" t="str">
        <f t="shared" si="20"/>
        <v xml:space="preserve"> </v>
      </c>
    </row>
    <row r="207" spans="1:53" s="339" customFormat="1" ht="15" x14ac:dyDescent="0.2">
      <c r="A207" s="32"/>
      <c r="B207" s="32"/>
      <c r="C207" s="410">
        <f t="shared" si="23"/>
        <v>186</v>
      </c>
      <c r="D207" s="424"/>
      <c r="E207" s="424"/>
      <c r="F207" s="424"/>
      <c r="G207" s="410"/>
      <c r="H207" s="410"/>
      <c r="I207" s="413" t="str">
        <f t="shared" si="5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6"/>
        <v>-</v>
      </c>
      <c r="M207" s="425"/>
      <c r="N207" s="425"/>
      <c r="O207" s="160" t="str">
        <f t="shared" si="7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8"/>
        <v>OK</v>
      </c>
      <c r="AI207" s="22">
        <f t="shared" si="9"/>
        <v>0</v>
      </c>
      <c r="AJ207" s="22">
        <f t="shared" si="10"/>
        <v>0</v>
      </c>
      <c r="AK207" s="22">
        <f t="shared" si="11"/>
        <v>0</v>
      </c>
      <c r="AL207" s="22">
        <f t="shared" si="12"/>
        <v>0</v>
      </c>
      <c r="AM207" s="22">
        <f t="shared" si="13"/>
        <v>0</v>
      </c>
      <c r="AN207" s="22">
        <f t="shared" si="14"/>
        <v>0</v>
      </c>
      <c r="AO207" s="418" t="b">
        <f t="shared" si="15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16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17"/>
        <v>0</v>
      </c>
      <c r="AW207" s="67">
        <f t="shared" si="18"/>
        <v>0</v>
      </c>
      <c r="AX207" s="397">
        <f t="shared" si="19"/>
        <v>0</v>
      </c>
      <c r="AY207" s="32"/>
      <c r="AZ207" s="32"/>
      <c r="BA207" s="423" t="str">
        <f t="shared" si="20"/>
        <v xml:space="preserve"> </v>
      </c>
    </row>
    <row r="208" spans="1:53" s="339" customFormat="1" ht="15" x14ac:dyDescent="0.2">
      <c r="A208" s="32"/>
      <c r="B208" s="32"/>
      <c r="C208" s="410">
        <f t="shared" si="23"/>
        <v>187</v>
      </c>
      <c r="D208" s="424"/>
      <c r="E208" s="424"/>
      <c r="F208" s="424"/>
      <c r="G208" s="410"/>
      <c r="H208" s="410"/>
      <c r="I208" s="413" t="str">
        <f t="shared" si="5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6"/>
        <v>-</v>
      </c>
      <c r="M208" s="425"/>
      <c r="N208" s="425"/>
      <c r="O208" s="160" t="str">
        <f t="shared" si="7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8"/>
        <v>OK</v>
      </c>
      <c r="AI208" s="22">
        <f t="shared" si="9"/>
        <v>0</v>
      </c>
      <c r="AJ208" s="22">
        <f t="shared" si="10"/>
        <v>0</v>
      </c>
      <c r="AK208" s="22">
        <f t="shared" si="11"/>
        <v>0</v>
      </c>
      <c r="AL208" s="22">
        <f t="shared" si="12"/>
        <v>0</v>
      </c>
      <c r="AM208" s="22">
        <f t="shared" si="13"/>
        <v>0</v>
      </c>
      <c r="AN208" s="22">
        <f t="shared" si="14"/>
        <v>0</v>
      </c>
      <c r="AO208" s="418" t="b">
        <f t="shared" si="15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16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17"/>
        <v>0</v>
      </c>
      <c r="AW208" s="67">
        <f t="shared" si="18"/>
        <v>0</v>
      </c>
      <c r="AX208" s="397">
        <f t="shared" si="19"/>
        <v>0</v>
      </c>
      <c r="AY208" s="32"/>
      <c r="AZ208" s="32"/>
      <c r="BA208" s="423" t="str">
        <f t="shared" si="20"/>
        <v xml:space="preserve"> </v>
      </c>
    </row>
    <row r="209" spans="1:53" s="339" customFormat="1" ht="15" x14ac:dyDescent="0.2">
      <c r="A209" s="32"/>
      <c r="B209" s="32"/>
      <c r="C209" s="410">
        <f t="shared" si="23"/>
        <v>188</v>
      </c>
      <c r="D209" s="424"/>
      <c r="E209" s="424"/>
      <c r="F209" s="424"/>
      <c r="G209" s="410"/>
      <c r="H209" s="410"/>
      <c r="I209" s="413" t="str">
        <f t="shared" ref="I209:I272" si="24">IF(K209="s",A209*B209,"-")</f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ref="L209:L272" si="25">IF(K209="s",AT209,AP209)</f>
        <v>-</v>
      </c>
      <c r="M209" s="425"/>
      <c r="N209" s="425"/>
      <c r="O209" s="160" t="str">
        <f t="shared" ref="O209:O272" si="26">IF(K209="S",IF(D209&lt;E209,E209,D209),"-")</f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ref="AH209:AH272" si="27">IF(F209&gt;(A209*12),"error","OK")</f>
        <v>OK</v>
      </c>
      <c r="AI209" s="22">
        <f t="shared" ref="AI209:AI272" si="28">IF(O209="-",0,IF(O209&gt;7.999,1,0))</f>
        <v>0</v>
      </c>
      <c r="AJ209" s="22">
        <f t="shared" ref="AJ209:AJ272" si="29">IF(O209&lt;8,IF(O209&gt;3.999,1,0),0)</f>
        <v>0</v>
      </c>
      <c r="AK209" s="22">
        <f t="shared" ref="AK209:AK272" si="30">IF(O209&lt;4,IF(O209&gt;0,1,0),0)</f>
        <v>0</v>
      </c>
      <c r="AL209" s="22">
        <f t="shared" ref="AL209:AL272" si="31">IF(K209="S",1,0)</f>
        <v>0</v>
      </c>
      <c r="AM209" s="22">
        <f t="shared" ref="AM209:AM272" si="32">IF(K209="C",1,0)</f>
        <v>0</v>
      </c>
      <c r="AN209" s="22">
        <f t="shared" ref="AN209:AN272" si="33">IF(K209="c",F209/12,0)</f>
        <v>0</v>
      </c>
      <c r="AO209" s="418" t="b">
        <f t="shared" ref="AO209:AO272" si="34">IF(K209="s",IF(A209&gt;B209,A209,B209))</f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ref="AR209:AR272" si="35">IF(K209="s",J209,"-")</f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17"/>
        <v>0</v>
      </c>
      <c r="AW209" s="67">
        <f t="shared" si="18"/>
        <v>0</v>
      </c>
      <c r="AX209" s="397">
        <f t="shared" si="19"/>
        <v>0</v>
      </c>
      <c r="AY209" s="32"/>
      <c r="AZ209" s="32"/>
      <c r="BA209" s="423" t="str">
        <f t="shared" si="20"/>
        <v xml:space="preserve"> </v>
      </c>
    </row>
    <row r="210" spans="1:53" s="339" customFormat="1" ht="15" x14ac:dyDescent="0.2">
      <c r="A210" s="32"/>
      <c r="B210" s="32"/>
      <c r="C210" s="410">
        <f t="shared" si="23"/>
        <v>189</v>
      </c>
      <c r="D210" s="424"/>
      <c r="E210" s="424"/>
      <c r="F210" s="424"/>
      <c r="G210" s="410"/>
      <c r="H210" s="410"/>
      <c r="I210" s="413" t="str">
        <f t="shared" si="24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25"/>
        <v>-</v>
      </c>
      <c r="M210" s="425"/>
      <c r="N210" s="425"/>
      <c r="O210" s="160" t="str">
        <f t="shared" si="26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27"/>
        <v>OK</v>
      </c>
      <c r="AI210" s="22">
        <f t="shared" si="28"/>
        <v>0</v>
      </c>
      <c r="AJ210" s="22">
        <f t="shared" si="29"/>
        <v>0</v>
      </c>
      <c r="AK210" s="22">
        <f t="shared" si="30"/>
        <v>0</v>
      </c>
      <c r="AL210" s="22">
        <f t="shared" si="31"/>
        <v>0</v>
      </c>
      <c r="AM210" s="22">
        <f t="shared" si="32"/>
        <v>0</v>
      </c>
      <c r="AN210" s="22">
        <f t="shared" si="33"/>
        <v>0</v>
      </c>
      <c r="AO210" s="418" t="b">
        <f t="shared" si="34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35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ref="AV210:AV273" si="36">IF(AI210=1,AT210,0)</f>
        <v>0</v>
      </c>
      <c r="AW210" s="67">
        <f t="shared" ref="AW210:AW273" si="37">IF(AJ210=1,AT210,0)</f>
        <v>0</v>
      </c>
      <c r="AX210" s="397">
        <f t="shared" ref="AX210:AX273" si="38">IF(AK210=1,AT210,0)</f>
        <v>0</v>
      </c>
      <c r="AY210" s="32"/>
      <c r="AZ210" s="32"/>
      <c r="BA210" s="423" t="str">
        <f t="shared" ref="BA210:BA273" si="39">IF(BB210="s",(AV210+AW210)/16*AX210/12," ")</f>
        <v xml:space="preserve"> </v>
      </c>
    </row>
    <row r="211" spans="1:53" s="339" customFormat="1" ht="15" x14ac:dyDescent="0.2">
      <c r="A211" s="32"/>
      <c r="B211" s="32"/>
      <c r="C211" s="410">
        <f t="shared" si="23"/>
        <v>190</v>
      </c>
      <c r="D211" s="424"/>
      <c r="E211" s="424"/>
      <c r="F211" s="424"/>
      <c r="G211" s="410"/>
      <c r="H211" s="410"/>
      <c r="I211" s="413" t="str">
        <f t="shared" si="24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25"/>
        <v>-</v>
      </c>
      <c r="M211" s="425"/>
      <c r="N211" s="425"/>
      <c r="O211" s="160" t="str">
        <f t="shared" si="26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27"/>
        <v>OK</v>
      </c>
      <c r="AI211" s="22">
        <f t="shared" si="28"/>
        <v>0</v>
      </c>
      <c r="AJ211" s="22">
        <f t="shared" si="29"/>
        <v>0</v>
      </c>
      <c r="AK211" s="22">
        <f t="shared" si="30"/>
        <v>0</v>
      </c>
      <c r="AL211" s="22">
        <f t="shared" si="31"/>
        <v>0</v>
      </c>
      <c r="AM211" s="22">
        <f t="shared" si="32"/>
        <v>0</v>
      </c>
      <c r="AN211" s="22">
        <f t="shared" si="33"/>
        <v>0</v>
      </c>
      <c r="AO211" s="418" t="b">
        <f t="shared" si="34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35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36"/>
        <v>0</v>
      </c>
      <c r="AW211" s="67">
        <f t="shared" si="37"/>
        <v>0</v>
      </c>
      <c r="AX211" s="397">
        <f t="shared" si="38"/>
        <v>0</v>
      </c>
      <c r="AY211" s="32"/>
      <c r="AZ211" s="32"/>
      <c r="BA211" s="423" t="str">
        <f t="shared" si="39"/>
        <v xml:space="preserve"> </v>
      </c>
    </row>
    <row r="212" spans="1:53" s="339" customFormat="1" ht="15" x14ac:dyDescent="0.2">
      <c r="A212" s="32"/>
      <c r="B212" s="32"/>
      <c r="C212" s="410">
        <f t="shared" si="23"/>
        <v>191</v>
      </c>
      <c r="D212" s="424"/>
      <c r="E212" s="424"/>
      <c r="F212" s="424"/>
      <c r="G212" s="410"/>
      <c r="H212" s="410"/>
      <c r="I212" s="413" t="str">
        <f t="shared" si="24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25"/>
        <v>-</v>
      </c>
      <c r="M212" s="425"/>
      <c r="N212" s="425"/>
      <c r="O212" s="160" t="str">
        <f t="shared" si="26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27"/>
        <v>OK</v>
      </c>
      <c r="AI212" s="22">
        <f t="shared" si="28"/>
        <v>0</v>
      </c>
      <c r="AJ212" s="22">
        <f t="shared" si="29"/>
        <v>0</v>
      </c>
      <c r="AK212" s="22">
        <f t="shared" si="30"/>
        <v>0</v>
      </c>
      <c r="AL212" s="22">
        <f t="shared" si="31"/>
        <v>0</v>
      </c>
      <c r="AM212" s="22">
        <f t="shared" si="32"/>
        <v>0</v>
      </c>
      <c r="AN212" s="22">
        <f t="shared" si="33"/>
        <v>0</v>
      </c>
      <c r="AO212" s="418" t="b">
        <f t="shared" si="34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35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36"/>
        <v>0</v>
      </c>
      <c r="AW212" s="67">
        <f t="shared" si="37"/>
        <v>0</v>
      </c>
      <c r="AX212" s="397">
        <f t="shared" si="38"/>
        <v>0</v>
      </c>
      <c r="AY212" s="32"/>
      <c r="AZ212" s="32"/>
      <c r="BA212" s="423" t="str">
        <f t="shared" si="39"/>
        <v xml:space="preserve"> </v>
      </c>
    </row>
    <row r="213" spans="1:53" s="339" customFormat="1" ht="15" x14ac:dyDescent="0.2">
      <c r="A213" s="32"/>
      <c r="B213" s="32"/>
      <c r="C213" s="410">
        <f t="shared" si="23"/>
        <v>192</v>
      </c>
      <c r="D213" s="424"/>
      <c r="E213" s="424"/>
      <c r="F213" s="424"/>
      <c r="G213" s="410"/>
      <c r="H213" s="410"/>
      <c r="I213" s="413" t="str">
        <f t="shared" si="24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25"/>
        <v>-</v>
      </c>
      <c r="M213" s="425"/>
      <c r="N213" s="425"/>
      <c r="O213" s="160" t="str">
        <f t="shared" si="26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27"/>
        <v>OK</v>
      </c>
      <c r="AI213" s="22">
        <f t="shared" si="28"/>
        <v>0</v>
      </c>
      <c r="AJ213" s="22">
        <f t="shared" si="29"/>
        <v>0</v>
      </c>
      <c r="AK213" s="22">
        <f t="shared" si="30"/>
        <v>0</v>
      </c>
      <c r="AL213" s="22">
        <f t="shared" si="31"/>
        <v>0</v>
      </c>
      <c r="AM213" s="22">
        <f t="shared" si="32"/>
        <v>0</v>
      </c>
      <c r="AN213" s="22">
        <f t="shared" si="33"/>
        <v>0</v>
      </c>
      <c r="AO213" s="418" t="b">
        <f t="shared" si="34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35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36"/>
        <v>0</v>
      </c>
      <c r="AW213" s="67">
        <f t="shared" si="37"/>
        <v>0</v>
      </c>
      <c r="AX213" s="397">
        <f t="shared" si="38"/>
        <v>0</v>
      </c>
      <c r="AY213" s="32"/>
      <c r="AZ213" s="32"/>
      <c r="BA213" s="423" t="str">
        <f t="shared" si="39"/>
        <v xml:space="preserve"> </v>
      </c>
    </row>
    <row r="214" spans="1:53" s="339" customFormat="1" ht="15" x14ac:dyDescent="0.2">
      <c r="A214" s="32"/>
      <c r="B214" s="32"/>
      <c r="C214" s="410">
        <f t="shared" si="23"/>
        <v>193</v>
      </c>
      <c r="D214" s="424"/>
      <c r="E214" s="424"/>
      <c r="F214" s="424"/>
      <c r="G214" s="410"/>
      <c r="H214" s="410"/>
      <c r="I214" s="413" t="str">
        <f t="shared" si="24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25"/>
        <v>-</v>
      </c>
      <c r="M214" s="425"/>
      <c r="N214" s="425"/>
      <c r="O214" s="160" t="str">
        <f t="shared" si="26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27"/>
        <v>OK</v>
      </c>
      <c r="AI214" s="22">
        <f t="shared" si="28"/>
        <v>0</v>
      </c>
      <c r="AJ214" s="22">
        <f t="shared" si="29"/>
        <v>0</v>
      </c>
      <c r="AK214" s="22">
        <f t="shared" si="30"/>
        <v>0</v>
      </c>
      <c r="AL214" s="22">
        <f t="shared" si="31"/>
        <v>0</v>
      </c>
      <c r="AM214" s="22">
        <f t="shared" si="32"/>
        <v>0</v>
      </c>
      <c r="AN214" s="22">
        <f t="shared" si="33"/>
        <v>0</v>
      </c>
      <c r="AO214" s="418" t="b">
        <f t="shared" si="34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35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36"/>
        <v>0</v>
      </c>
      <c r="AW214" s="67">
        <f t="shared" si="37"/>
        <v>0</v>
      </c>
      <c r="AX214" s="397">
        <f t="shared" si="38"/>
        <v>0</v>
      </c>
      <c r="AY214" s="32"/>
      <c r="AZ214" s="32"/>
      <c r="BA214" s="423" t="str">
        <f t="shared" si="39"/>
        <v xml:space="preserve"> </v>
      </c>
    </row>
    <row r="215" spans="1:53" s="339" customFormat="1" ht="15" x14ac:dyDescent="0.2">
      <c r="A215" s="32"/>
      <c r="B215" s="32"/>
      <c r="C215" s="410">
        <f t="shared" si="23"/>
        <v>194</v>
      </c>
      <c r="D215" s="424"/>
      <c r="E215" s="424"/>
      <c r="F215" s="424"/>
      <c r="G215" s="410"/>
      <c r="H215" s="410"/>
      <c r="I215" s="413" t="str">
        <f t="shared" si="24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25"/>
        <v>-</v>
      </c>
      <c r="M215" s="425"/>
      <c r="N215" s="425"/>
      <c r="O215" s="160" t="str">
        <f t="shared" si="26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27"/>
        <v>OK</v>
      </c>
      <c r="AI215" s="22">
        <f t="shared" si="28"/>
        <v>0</v>
      </c>
      <c r="AJ215" s="22">
        <f t="shared" si="29"/>
        <v>0</v>
      </c>
      <c r="AK215" s="22">
        <f t="shared" si="30"/>
        <v>0</v>
      </c>
      <c r="AL215" s="22">
        <f t="shared" si="31"/>
        <v>0</v>
      </c>
      <c r="AM215" s="22">
        <f t="shared" si="32"/>
        <v>0</v>
      </c>
      <c r="AN215" s="22">
        <f t="shared" si="33"/>
        <v>0</v>
      </c>
      <c r="AO215" s="418" t="b">
        <f t="shared" si="34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35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36"/>
        <v>0</v>
      </c>
      <c r="AW215" s="67">
        <f t="shared" si="37"/>
        <v>0</v>
      </c>
      <c r="AX215" s="397">
        <f t="shared" si="38"/>
        <v>0</v>
      </c>
      <c r="AY215" s="32"/>
      <c r="AZ215" s="32"/>
      <c r="BA215" s="423" t="str">
        <f t="shared" si="39"/>
        <v xml:space="preserve"> </v>
      </c>
    </row>
    <row r="216" spans="1:53" s="339" customFormat="1" ht="15" x14ac:dyDescent="0.2">
      <c r="A216" s="32"/>
      <c r="B216" s="32"/>
      <c r="C216" s="410">
        <f t="shared" ref="C216:C279" si="40">C215+1</f>
        <v>195</v>
      </c>
      <c r="D216" s="424"/>
      <c r="E216" s="424"/>
      <c r="F216" s="424"/>
      <c r="G216" s="410"/>
      <c r="H216" s="410"/>
      <c r="I216" s="413" t="str">
        <f t="shared" si="24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25"/>
        <v>-</v>
      </c>
      <c r="M216" s="425"/>
      <c r="N216" s="425"/>
      <c r="O216" s="160" t="str">
        <f t="shared" si="26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27"/>
        <v>OK</v>
      </c>
      <c r="AI216" s="22">
        <f t="shared" si="28"/>
        <v>0</v>
      </c>
      <c r="AJ216" s="22">
        <f t="shared" si="29"/>
        <v>0</v>
      </c>
      <c r="AK216" s="22">
        <f t="shared" si="30"/>
        <v>0</v>
      </c>
      <c r="AL216" s="22">
        <f t="shared" si="31"/>
        <v>0</v>
      </c>
      <c r="AM216" s="22">
        <f t="shared" si="32"/>
        <v>0</v>
      </c>
      <c r="AN216" s="22">
        <f t="shared" si="33"/>
        <v>0</v>
      </c>
      <c r="AO216" s="418" t="b">
        <f t="shared" si="34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35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36"/>
        <v>0</v>
      </c>
      <c r="AW216" s="67">
        <f t="shared" si="37"/>
        <v>0</v>
      </c>
      <c r="AX216" s="397">
        <f t="shared" si="38"/>
        <v>0</v>
      </c>
      <c r="AY216" s="32"/>
      <c r="AZ216" s="32"/>
      <c r="BA216" s="423" t="str">
        <f t="shared" si="39"/>
        <v xml:space="preserve"> </v>
      </c>
    </row>
    <row r="217" spans="1:53" s="339" customFormat="1" ht="15" x14ac:dyDescent="0.2">
      <c r="A217" s="32"/>
      <c r="B217" s="32"/>
      <c r="C217" s="410">
        <f t="shared" si="40"/>
        <v>196</v>
      </c>
      <c r="D217" s="424"/>
      <c r="E217" s="424"/>
      <c r="F217" s="424"/>
      <c r="G217" s="410"/>
      <c r="H217" s="410"/>
      <c r="I217" s="413" t="str">
        <f t="shared" si="24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25"/>
        <v>-</v>
      </c>
      <c r="M217" s="425"/>
      <c r="N217" s="425"/>
      <c r="O217" s="160" t="str">
        <f t="shared" si="26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27"/>
        <v>OK</v>
      </c>
      <c r="AI217" s="22">
        <f t="shared" si="28"/>
        <v>0</v>
      </c>
      <c r="AJ217" s="22">
        <f t="shared" si="29"/>
        <v>0</v>
      </c>
      <c r="AK217" s="22">
        <f t="shared" si="30"/>
        <v>0</v>
      </c>
      <c r="AL217" s="22">
        <f t="shared" si="31"/>
        <v>0</v>
      </c>
      <c r="AM217" s="22">
        <f t="shared" si="32"/>
        <v>0</v>
      </c>
      <c r="AN217" s="22">
        <f t="shared" si="33"/>
        <v>0</v>
      </c>
      <c r="AO217" s="418" t="b">
        <f t="shared" si="34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35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36"/>
        <v>0</v>
      </c>
      <c r="AW217" s="67">
        <f t="shared" si="37"/>
        <v>0</v>
      </c>
      <c r="AX217" s="397">
        <f t="shared" si="38"/>
        <v>0</v>
      </c>
      <c r="AY217" s="32"/>
      <c r="AZ217" s="32"/>
      <c r="BA217" s="423" t="str">
        <f t="shared" si="39"/>
        <v xml:space="preserve"> </v>
      </c>
    </row>
    <row r="218" spans="1:53" s="339" customFormat="1" ht="15" x14ac:dyDescent="0.2">
      <c r="A218" s="32"/>
      <c r="B218" s="32"/>
      <c r="C218" s="410">
        <f t="shared" si="40"/>
        <v>197</v>
      </c>
      <c r="D218" s="424"/>
      <c r="E218" s="424"/>
      <c r="F218" s="424"/>
      <c r="G218" s="410"/>
      <c r="H218" s="410"/>
      <c r="I218" s="413" t="str">
        <f t="shared" si="24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25"/>
        <v>-</v>
      </c>
      <c r="M218" s="425"/>
      <c r="N218" s="425"/>
      <c r="O218" s="160" t="str">
        <f t="shared" si="26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27"/>
        <v>OK</v>
      </c>
      <c r="AI218" s="22">
        <f t="shared" si="28"/>
        <v>0</v>
      </c>
      <c r="AJ218" s="22">
        <f t="shared" si="29"/>
        <v>0</v>
      </c>
      <c r="AK218" s="22">
        <f t="shared" si="30"/>
        <v>0</v>
      </c>
      <c r="AL218" s="22">
        <f t="shared" si="31"/>
        <v>0</v>
      </c>
      <c r="AM218" s="22">
        <f t="shared" si="32"/>
        <v>0</v>
      </c>
      <c r="AN218" s="22">
        <f t="shared" si="33"/>
        <v>0</v>
      </c>
      <c r="AO218" s="418" t="b">
        <f t="shared" si="34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35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36"/>
        <v>0</v>
      </c>
      <c r="AW218" s="67">
        <f t="shared" si="37"/>
        <v>0</v>
      </c>
      <c r="AX218" s="397">
        <f t="shared" si="38"/>
        <v>0</v>
      </c>
      <c r="AY218" s="32"/>
      <c r="AZ218" s="32"/>
      <c r="BA218" s="423" t="str">
        <f t="shared" si="39"/>
        <v xml:space="preserve"> </v>
      </c>
    </row>
    <row r="219" spans="1:53" s="339" customFormat="1" ht="15" x14ac:dyDescent="0.2">
      <c r="A219" s="32"/>
      <c r="B219" s="32"/>
      <c r="C219" s="410">
        <f t="shared" si="40"/>
        <v>198</v>
      </c>
      <c r="D219" s="424"/>
      <c r="E219" s="424"/>
      <c r="F219" s="424"/>
      <c r="G219" s="410"/>
      <c r="H219" s="410"/>
      <c r="I219" s="413" t="str">
        <f t="shared" si="24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25"/>
        <v>-</v>
      </c>
      <c r="M219" s="425"/>
      <c r="N219" s="425"/>
      <c r="O219" s="160" t="str">
        <f t="shared" si="26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27"/>
        <v>OK</v>
      </c>
      <c r="AI219" s="22">
        <f t="shared" si="28"/>
        <v>0</v>
      </c>
      <c r="AJ219" s="22">
        <f t="shared" si="29"/>
        <v>0</v>
      </c>
      <c r="AK219" s="22">
        <f t="shared" si="30"/>
        <v>0</v>
      </c>
      <c r="AL219" s="22">
        <f t="shared" si="31"/>
        <v>0</v>
      </c>
      <c r="AM219" s="22">
        <f t="shared" si="32"/>
        <v>0</v>
      </c>
      <c r="AN219" s="22">
        <f t="shared" si="33"/>
        <v>0</v>
      </c>
      <c r="AO219" s="418" t="b">
        <f t="shared" si="34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35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36"/>
        <v>0</v>
      </c>
      <c r="AW219" s="67">
        <f t="shared" si="37"/>
        <v>0</v>
      </c>
      <c r="AX219" s="397">
        <f t="shared" si="38"/>
        <v>0</v>
      </c>
      <c r="AY219" s="32"/>
      <c r="AZ219" s="32"/>
      <c r="BA219" s="423" t="str">
        <f t="shared" si="39"/>
        <v xml:space="preserve"> </v>
      </c>
    </row>
    <row r="220" spans="1:53" s="339" customFormat="1" ht="15" x14ac:dyDescent="0.2">
      <c r="A220" s="32"/>
      <c r="B220" s="32"/>
      <c r="C220" s="410">
        <f t="shared" si="40"/>
        <v>199</v>
      </c>
      <c r="D220" s="424"/>
      <c r="E220" s="424"/>
      <c r="F220" s="424"/>
      <c r="G220" s="410"/>
      <c r="H220" s="410"/>
      <c r="I220" s="413" t="str">
        <f t="shared" si="24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25"/>
        <v>-</v>
      </c>
      <c r="M220" s="425"/>
      <c r="N220" s="425"/>
      <c r="O220" s="160" t="str">
        <f t="shared" si="26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27"/>
        <v>OK</v>
      </c>
      <c r="AI220" s="22">
        <f t="shared" si="28"/>
        <v>0</v>
      </c>
      <c r="AJ220" s="22">
        <f t="shared" si="29"/>
        <v>0</v>
      </c>
      <c r="AK220" s="22">
        <f t="shared" si="30"/>
        <v>0</v>
      </c>
      <c r="AL220" s="22">
        <f t="shared" si="31"/>
        <v>0</v>
      </c>
      <c r="AM220" s="22">
        <f t="shared" si="32"/>
        <v>0</v>
      </c>
      <c r="AN220" s="22">
        <f t="shared" si="33"/>
        <v>0</v>
      </c>
      <c r="AO220" s="418" t="b">
        <f t="shared" si="34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35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36"/>
        <v>0</v>
      </c>
      <c r="AW220" s="67">
        <f t="shared" si="37"/>
        <v>0</v>
      </c>
      <c r="AX220" s="397">
        <f t="shared" si="38"/>
        <v>0</v>
      </c>
      <c r="AY220" s="32"/>
      <c r="AZ220" s="32"/>
      <c r="BA220" s="423" t="str">
        <f t="shared" si="39"/>
        <v xml:space="preserve"> </v>
      </c>
    </row>
    <row r="221" spans="1:53" s="339" customFormat="1" ht="15" x14ac:dyDescent="0.2">
      <c r="A221" s="32"/>
      <c r="B221" s="32"/>
      <c r="C221" s="410">
        <f t="shared" si="40"/>
        <v>200</v>
      </c>
      <c r="D221" s="424"/>
      <c r="E221" s="424"/>
      <c r="F221" s="424"/>
      <c r="G221" s="410"/>
      <c r="H221" s="410"/>
      <c r="I221" s="413" t="str">
        <f t="shared" si="24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25"/>
        <v>-</v>
      </c>
      <c r="M221" s="425"/>
      <c r="N221" s="425"/>
      <c r="O221" s="160" t="str">
        <f t="shared" si="26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27"/>
        <v>OK</v>
      </c>
      <c r="AI221" s="22">
        <f t="shared" si="28"/>
        <v>0</v>
      </c>
      <c r="AJ221" s="22">
        <f t="shared" si="29"/>
        <v>0</v>
      </c>
      <c r="AK221" s="22">
        <f t="shared" si="30"/>
        <v>0</v>
      </c>
      <c r="AL221" s="22">
        <f t="shared" si="31"/>
        <v>0</v>
      </c>
      <c r="AM221" s="22">
        <f t="shared" si="32"/>
        <v>0</v>
      </c>
      <c r="AN221" s="22">
        <f t="shared" si="33"/>
        <v>0</v>
      </c>
      <c r="AO221" s="418" t="b">
        <f t="shared" si="34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35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36"/>
        <v>0</v>
      </c>
      <c r="AW221" s="67">
        <f t="shared" si="37"/>
        <v>0</v>
      </c>
      <c r="AX221" s="397">
        <f t="shared" si="38"/>
        <v>0</v>
      </c>
      <c r="AY221" s="32"/>
      <c r="AZ221" s="32"/>
      <c r="BA221" s="423" t="str">
        <f t="shared" si="39"/>
        <v xml:space="preserve"> </v>
      </c>
    </row>
    <row r="222" spans="1:53" s="339" customFormat="1" ht="15" x14ac:dyDescent="0.2">
      <c r="A222" s="32"/>
      <c r="B222" s="32"/>
      <c r="C222" s="410">
        <f t="shared" si="40"/>
        <v>201</v>
      </c>
      <c r="D222" s="424"/>
      <c r="E222" s="424"/>
      <c r="F222" s="424"/>
      <c r="G222" s="410"/>
      <c r="H222" s="410"/>
      <c r="I222" s="413" t="str">
        <f t="shared" si="24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25"/>
        <v>-</v>
      </c>
      <c r="M222" s="425"/>
      <c r="N222" s="425"/>
      <c r="O222" s="160" t="str">
        <f t="shared" si="26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27"/>
        <v>OK</v>
      </c>
      <c r="AI222" s="22">
        <f t="shared" si="28"/>
        <v>0</v>
      </c>
      <c r="AJ222" s="22">
        <f t="shared" si="29"/>
        <v>0</v>
      </c>
      <c r="AK222" s="22">
        <f t="shared" si="30"/>
        <v>0</v>
      </c>
      <c r="AL222" s="22">
        <f t="shared" si="31"/>
        <v>0</v>
      </c>
      <c r="AM222" s="22">
        <f t="shared" si="32"/>
        <v>0</v>
      </c>
      <c r="AN222" s="22">
        <f t="shared" si="33"/>
        <v>0</v>
      </c>
      <c r="AO222" s="418" t="b">
        <f t="shared" si="34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35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36"/>
        <v>0</v>
      </c>
      <c r="AW222" s="67">
        <f t="shared" si="37"/>
        <v>0</v>
      </c>
      <c r="AX222" s="397">
        <f t="shared" si="38"/>
        <v>0</v>
      </c>
      <c r="AY222" s="32"/>
      <c r="AZ222" s="32"/>
      <c r="BA222" s="423" t="str">
        <f t="shared" si="39"/>
        <v xml:space="preserve"> </v>
      </c>
    </row>
    <row r="223" spans="1:53" s="339" customFormat="1" ht="15" x14ac:dyDescent="0.2">
      <c r="A223" s="32"/>
      <c r="B223" s="32"/>
      <c r="C223" s="410">
        <f t="shared" si="40"/>
        <v>202</v>
      </c>
      <c r="D223" s="424"/>
      <c r="E223" s="424"/>
      <c r="F223" s="424"/>
      <c r="G223" s="410"/>
      <c r="H223" s="410"/>
      <c r="I223" s="413" t="str">
        <f t="shared" si="24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25"/>
        <v>-</v>
      </c>
      <c r="M223" s="425"/>
      <c r="N223" s="425"/>
      <c r="O223" s="160" t="str">
        <f t="shared" si="26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27"/>
        <v>OK</v>
      </c>
      <c r="AI223" s="22">
        <f t="shared" si="28"/>
        <v>0</v>
      </c>
      <c r="AJ223" s="22">
        <f t="shared" si="29"/>
        <v>0</v>
      </c>
      <c r="AK223" s="22">
        <f t="shared" si="30"/>
        <v>0</v>
      </c>
      <c r="AL223" s="22">
        <f t="shared" si="31"/>
        <v>0</v>
      </c>
      <c r="AM223" s="22">
        <f t="shared" si="32"/>
        <v>0</v>
      </c>
      <c r="AN223" s="22">
        <f t="shared" si="33"/>
        <v>0</v>
      </c>
      <c r="AO223" s="418" t="b">
        <f t="shared" si="34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35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36"/>
        <v>0</v>
      </c>
      <c r="AW223" s="67">
        <f t="shared" si="37"/>
        <v>0</v>
      </c>
      <c r="AX223" s="397">
        <f t="shared" si="38"/>
        <v>0</v>
      </c>
      <c r="AY223" s="32"/>
      <c r="AZ223" s="32"/>
      <c r="BA223" s="423" t="str">
        <f t="shared" si="39"/>
        <v xml:space="preserve"> </v>
      </c>
    </row>
    <row r="224" spans="1:53" s="339" customFormat="1" ht="15" x14ac:dyDescent="0.2">
      <c r="A224" s="32"/>
      <c r="B224" s="32"/>
      <c r="C224" s="410">
        <f t="shared" si="40"/>
        <v>203</v>
      </c>
      <c r="D224" s="424"/>
      <c r="E224" s="424"/>
      <c r="F224" s="424"/>
      <c r="G224" s="410"/>
      <c r="H224" s="410"/>
      <c r="I224" s="413" t="str">
        <f t="shared" si="24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25"/>
        <v>-</v>
      </c>
      <c r="M224" s="425"/>
      <c r="N224" s="425"/>
      <c r="O224" s="160" t="str">
        <f t="shared" si="26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27"/>
        <v>OK</v>
      </c>
      <c r="AI224" s="22">
        <f t="shared" si="28"/>
        <v>0</v>
      </c>
      <c r="AJ224" s="22">
        <f t="shared" si="29"/>
        <v>0</v>
      </c>
      <c r="AK224" s="22">
        <f t="shared" si="30"/>
        <v>0</v>
      </c>
      <c r="AL224" s="22">
        <f t="shared" si="31"/>
        <v>0</v>
      </c>
      <c r="AM224" s="22">
        <f t="shared" si="32"/>
        <v>0</v>
      </c>
      <c r="AN224" s="22">
        <f t="shared" si="33"/>
        <v>0</v>
      </c>
      <c r="AO224" s="418" t="b">
        <f t="shared" si="34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35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36"/>
        <v>0</v>
      </c>
      <c r="AW224" s="67">
        <f t="shared" si="37"/>
        <v>0</v>
      </c>
      <c r="AX224" s="397">
        <f t="shared" si="38"/>
        <v>0</v>
      </c>
      <c r="AY224" s="32"/>
      <c r="AZ224" s="32"/>
      <c r="BA224" s="423" t="str">
        <f t="shared" si="39"/>
        <v xml:space="preserve"> </v>
      </c>
    </row>
    <row r="225" spans="1:53" s="339" customFormat="1" ht="15" x14ac:dyDescent="0.2">
      <c r="A225" s="32"/>
      <c r="B225" s="32"/>
      <c r="C225" s="410">
        <f t="shared" si="40"/>
        <v>204</v>
      </c>
      <c r="D225" s="424"/>
      <c r="E225" s="424"/>
      <c r="F225" s="424"/>
      <c r="G225" s="410"/>
      <c r="H225" s="410"/>
      <c r="I225" s="413" t="str">
        <f t="shared" si="24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25"/>
        <v>-</v>
      </c>
      <c r="M225" s="425"/>
      <c r="N225" s="425"/>
      <c r="O225" s="160" t="str">
        <f t="shared" si="26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27"/>
        <v>OK</v>
      </c>
      <c r="AI225" s="22">
        <f t="shared" si="28"/>
        <v>0</v>
      </c>
      <c r="AJ225" s="22">
        <f t="shared" si="29"/>
        <v>0</v>
      </c>
      <c r="AK225" s="22">
        <f t="shared" si="30"/>
        <v>0</v>
      </c>
      <c r="AL225" s="22">
        <f t="shared" si="31"/>
        <v>0</v>
      </c>
      <c r="AM225" s="22">
        <f t="shared" si="32"/>
        <v>0</v>
      </c>
      <c r="AN225" s="22">
        <f t="shared" si="33"/>
        <v>0</v>
      </c>
      <c r="AO225" s="418" t="b">
        <f t="shared" si="34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35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36"/>
        <v>0</v>
      </c>
      <c r="AW225" s="67">
        <f t="shared" si="37"/>
        <v>0</v>
      </c>
      <c r="AX225" s="397">
        <f t="shared" si="38"/>
        <v>0</v>
      </c>
      <c r="AY225" s="32"/>
      <c r="AZ225" s="32"/>
      <c r="BA225" s="423" t="str">
        <f t="shared" si="39"/>
        <v xml:space="preserve"> </v>
      </c>
    </row>
    <row r="226" spans="1:53" s="339" customFormat="1" ht="15" x14ac:dyDescent="0.2">
      <c r="A226" s="32"/>
      <c r="B226" s="32"/>
      <c r="C226" s="410">
        <f t="shared" si="40"/>
        <v>205</v>
      </c>
      <c r="D226" s="424"/>
      <c r="E226" s="424"/>
      <c r="F226" s="424"/>
      <c r="G226" s="410"/>
      <c r="H226" s="410"/>
      <c r="I226" s="413" t="str">
        <f t="shared" si="24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25"/>
        <v>-</v>
      </c>
      <c r="M226" s="425"/>
      <c r="N226" s="425"/>
      <c r="O226" s="160" t="str">
        <f t="shared" si="26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27"/>
        <v>OK</v>
      </c>
      <c r="AI226" s="22">
        <f t="shared" si="28"/>
        <v>0</v>
      </c>
      <c r="AJ226" s="22">
        <f t="shared" si="29"/>
        <v>0</v>
      </c>
      <c r="AK226" s="22">
        <f t="shared" si="30"/>
        <v>0</v>
      </c>
      <c r="AL226" s="22">
        <f t="shared" si="31"/>
        <v>0</v>
      </c>
      <c r="AM226" s="22">
        <f t="shared" si="32"/>
        <v>0</v>
      </c>
      <c r="AN226" s="22">
        <f t="shared" si="33"/>
        <v>0</v>
      </c>
      <c r="AO226" s="418" t="b">
        <f t="shared" si="34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35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36"/>
        <v>0</v>
      </c>
      <c r="AW226" s="67">
        <f t="shared" si="37"/>
        <v>0</v>
      </c>
      <c r="AX226" s="397">
        <f t="shared" si="38"/>
        <v>0</v>
      </c>
      <c r="AY226" s="32"/>
      <c r="AZ226" s="32"/>
      <c r="BA226" s="423" t="str">
        <f t="shared" si="39"/>
        <v xml:space="preserve"> </v>
      </c>
    </row>
    <row r="227" spans="1:53" s="339" customFormat="1" ht="15" x14ac:dyDescent="0.2">
      <c r="A227" s="32"/>
      <c r="B227" s="32"/>
      <c r="C227" s="410">
        <f t="shared" si="40"/>
        <v>206</v>
      </c>
      <c r="D227" s="424"/>
      <c r="E227" s="424"/>
      <c r="F227" s="424"/>
      <c r="G227" s="410"/>
      <c r="H227" s="410"/>
      <c r="I227" s="413" t="str">
        <f t="shared" si="24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25"/>
        <v>-</v>
      </c>
      <c r="M227" s="425"/>
      <c r="N227" s="425"/>
      <c r="O227" s="160" t="str">
        <f t="shared" si="26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27"/>
        <v>OK</v>
      </c>
      <c r="AI227" s="22">
        <f t="shared" si="28"/>
        <v>0</v>
      </c>
      <c r="AJ227" s="22">
        <f t="shared" si="29"/>
        <v>0</v>
      </c>
      <c r="AK227" s="22">
        <f t="shared" si="30"/>
        <v>0</v>
      </c>
      <c r="AL227" s="22">
        <f t="shared" si="31"/>
        <v>0</v>
      </c>
      <c r="AM227" s="22">
        <f t="shared" si="32"/>
        <v>0</v>
      </c>
      <c r="AN227" s="22">
        <f t="shared" si="33"/>
        <v>0</v>
      </c>
      <c r="AO227" s="418" t="b">
        <f t="shared" si="34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35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36"/>
        <v>0</v>
      </c>
      <c r="AW227" s="67">
        <f t="shared" si="37"/>
        <v>0</v>
      </c>
      <c r="AX227" s="397">
        <f t="shared" si="38"/>
        <v>0</v>
      </c>
      <c r="AY227" s="32"/>
      <c r="AZ227" s="32"/>
      <c r="BA227" s="423" t="str">
        <f t="shared" si="39"/>
        <v xml:space="preserve"> </v>
      </c>
    </row>
    <row r="228" spans="1:53" s="339" customFormat="1" ht="15" x14ac:dyDescent="0.2">
      <c r="A228" s="32"/>
      <c r="B228" s="32"/>
      <c r="C228" s="410">
        <f t="shared" si="40"/>
        <v>207</v>
      </c>
      <c r="D228" s="424"/>
      <c r="E228" s="424"/>
      <c r="F228" s="424"/>
      <c r="G228" s="410"/>
      <c r="H228" s="410"/>
      <c r="I228" s="413" t="str">
        <f t="shared" si="24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25"/>
        <v>-</v>
      </c>
      <c r="M228" s="425"/>
      <c r="N228" s="425"/>
      <c r="O228" s="160" t="str">
        <f t="shared" si="26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27"/>
        <v>OK</v>
      </c>
      <c r="AI228" s="22">
        <f t="shared" si="28"/>
        <v>0</v>
      </c>
      <c r="AJ228" s="22">
        <f t="shared" si="29"/>
        <v>0</v>
      </c>
      <c r="AK228" s="22">
        <f t="shared" si="30"/>
        <v>0</v>
      </c>
      <c r="AL228" s="22">
        <f t="shared" si="31"/>
        <v>0</v>
      </c>
      <c r="AM228" s="22">
        <f t="shared" si="32"/>
        <v>0</v>
      </c>
      <c r="AN228" s="22">
        <f t="shared" si="33"/>
        <v>0</v>
      </c>
      <c r="AO228" s="418" t="b">
        <f t="shared" si="34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35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36"/>
        <v>0</v>
      </c>
      <c r="AW228" s="67">
        <f t="shared" si="37"/>
        <v>0</v>
      </c>
      <c r="AX228" s="397">
        <f t="shared" si="38"/>
        <v>0</v>
      </c>
      <c r="AY228" s="32"/>
      <c r="AZ228" s="32"/>
      <c r="BA228" s="423" t="str">
        <f t="shared" si="39"/>
        <v xml:space="preserve"> </v>
      </c>
    </row>
    <row r="229" spans="1:53" s="339" customFormat="1" ht="15" x14ac:dyDescent="0.2">
      <c r="A229" s="32"/>
      <c r="B229" s="32"/>
      <c r="C229" s="410">
        <f t="shared" si="40"/>
        <v>208</v>
      </c>
      <c r="D229" s="424"/>
      <c r="E229" s="424"/>
      <c r="F229" s="424"/>
      <c r="G229" s="410"/>
      <c r="H229" s="410"/>
      <c r="I229" s="413" t="str">
        <f t="shared" si="24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25"/>
        <v>-</v>
      </c>
      <c r="M229" s="425"/>
      <c r="N229" s="425"/>
      <c r="O229" s="160" t="str">
        <f t="shared" si="26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27"/>
        <v>OK</v>
      </c>
      <c r="AI229" s="22">
        <f t="shared" si="28"/>
        <v>0</v>
      </c>
      <c r="AJ229" s="22">
        <f t="shared" si="29"/>
        <v>0</v>
      </c>
      <c r="AK229" s="22">
        <f t="shared" si="30"/>
        <v>0</v>
      </c>
      <c r="AL229" s="22">
        <f t="shared" si="31"/>
        <v>0</v>
      </c>
      <c r="AM229" s="22">
        <f t="shared" si="32"/>
        <v>0</v>
      </c>
      <c r="AN229" s="22">
        <f t="shared" si="33"/>
        <v>0</v>
      </c>
      <c r="AO229" s="418" t="b">
        <f t="shared" si="34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35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36"/>
        <v>0</v>
      </c>
      <c r="AW229" s="67">
        <f t="shared" si="37"/>
        <v>0</v>
      </c>
      <c r="AX229" s="397">
        <f t="shared" si="38"/>
        <v>0</v>
      </c>
      <c r="AY229" s="32"/>
      <c r="AZ229" s="32"/>
      <c r="BA229" s="423" t="str">
        <f t="shared" si="39"/>
        <v xml:space="preserve"> </v>
      </c>
    </row>
    <row r="230" spans="1:53" s="339" customFormat="1" ht="15" x14ac:dyDescent="0.2">
      <c r="A230" s="32"/>
      <c r="B230" s="32"/>
      <c r="C230" s="410">
        <f t="shared" si="40"/>
        <v>209</v>
      </c>
      <c r="D230" s="424"/>
      <c r="E230" s="424"/>
      <c r="F230" s="424"/>
      <c r="G230" s="410"/>
      <c r="H230" s="410"/>
      <c r="I230" s="413" t="str">
        <f t="shared" si="24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25"/>
        <v>-</v>
      </c>
      <c r="M230" s="425"/>
      <c r="N230" s="425"/>
      <c r="O230" s="160" t="str">
        <f t="shared" si="26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27"/>
        <v>OK</v>
      </c>
      <c r="AI230" s="22">
        <f t="shared" si="28"/>
        <v>0</v>
      </c>
      <c r="AJ230" s="22">
        <f t="shared" si="29"/>
        <v>0</v>
      </c>
      <c r="AK230" s="22">
        <f t="shared" si="30"/>
        <v>0</v>
      </c>
      <c r="AL230" s="22">
        <f t="shared" si="31"/>
        <v>0</v>
      </c>
      <c r="AM230" s="22">
        <f t="shared" si="32"/>
        <v>0</v>
      </c>
      <c r="AN230" s="22">
        <f t="shared" si="33"/>
        <v>0</v>
      </c>
      <c r="AO230" s="418" t="b">
        <f t="shared" si="34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35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36"/>
        <v>0</v>
      </c>
      <c r="AW230" s="67">
        <f t="shared" si="37"/>
        <v>0</v>
      </c>
      <c r="AX230" s="397">
        <f t="shared" si="38"/>
        <v>0</v>
      </c>
      <c r="AY230" s="32"/>
      <c r="AZ230" s="32"/>
      <c r="BA230" s="423" t="str">
        <f t="shared" si="39"/>
        <v xml:space="preserve"> </v>
      </c>
    </row>
    <row r="231" spans="1:53" s="339" customFormat="1" ht="15" x14ac:dyDescent="0.2">
      <c r="A231" s="32"/>
      <c r="B231" s="32"/>
      <c r="C231" s="410">
        <f t="shared" si="40"/>
        <v>210</v>
      </c>
      <c r="D231" s="424"/>
      <c r="E231" s="424"/>
      <c r="F231" s="424"/>
      <c r="G231" s="410"/>
      <c r="H231" s="410"/>
      <c r="I231" s="413" t="str">
        <f t="shared" si="24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25"/>
        <v>-</v>
      </c>
      <c r="M231" s="425"/>
      <c r="N231" s="425"/>
      <c r="O231" s="160" t="str">
        <f t="shared" si="26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27"/>
        <v>OK</v>
      </c>
      <c r="AI231" s="22">
        <f t="shared" si="28"/>
        <v>0</v>
      </c>
      <c r="AJ231" s="22">
        <f t="shared" si="29"/>
        <v>0</v>
      </c>
      <c r="AK231" s="22">
        <f t="shared" si="30"/>
        <v>0</v>
      </c>
      <c r="AL231" s="22">
        <f t="shared" si="31"/>
        <v>0</v>
      </c>
      <c r="AM231" s="22">
        <f t="shared" si="32"/>
        <v>0</v>
      </c>
      <c r="AN231" s="22">
        <f t="shared" si="33"/>
        <v>0</v>
      </c>
      <c r="AO231" s="418" t="b">
        <f t="shared" si="34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35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36"/>
        <v>0</v>
      </c>
      <c r="AW231" s="67">
        <f t="shared" si="37"/>
        <v>0</v>
      </c>
      <c r="AX231" s="397">
        <f t="shared" si="38"/>
        <v>0</v>
      </c>
      <c r="AY231" s="32"/>
      <c r="AZ231" s="32"/>
      <c r="BA231" s="423" t="str">
        <f t="shared" si="39"/>
        <v xml:space="preserve"> </v>
      </c>
    </row>
    <row r="232" spans="1:53" s="339" customFormat="1" ht="15" x14ac:dyDescent="0.2">
      <c r="A232" s="32"/>
      <c r="B232" s="32"/>
      <c r="C232" s="410">
        <f t="shared" si="40"/>
        <v>211</v>
      </c>
      <c r="D232" s="424"/>
      <c r="E232" s="424"/>
      <c r="F232" s="424"/>
      <c r="G232" s="410"/>
      <c r="H232" s="410"/>
      <c r="I232" s="413" t="str">
        <f t="shared" si="24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25"/>
        <v>-</v>
      </c>
      <c r="M232" s="425"/>
      <c r="N232" s="425"/>
      <c r="O232" s="160" t="str">
        <f t="shared" si="26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27"/>
        <v>OK</v>
      </c>
      <c r="AI232" s="22">
        <f t="shared" si="28"/>
        <v>0</v>
      </c>
      <c r="AJ232" s="22">
        <f t="shared" si="29"/>
        <v>0</v>
      </c>
      <c r="AK232" s="22">
        <f t="shared" si="30"/>
        <v>0</v>
      </c>
      <c r="AL232" s="22">
        <f t="shared" si="31"/>
        <v>0</v>
      </c>
      <c r="AM232" s="22">
        <f t="shared" si="32"/>
        <v>0</v>
      </c>
      <c r="AN232" s="22">
        <f t="shared" si="33"/>
        <v>0</v>
      </c>
      <c r="AO232" s="418" t="b">
        <f t="shared" si="34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35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36"/>
        <v>0</v>
      </c>
      <c r="AW232" s="67">
        <f t="shared" si="37"/>
        <v>0</v>
      </c>
      <c r="AX232" s="397">
        <f t="shared" si="38"/>
        <v>0</v>
      </c>
      <c r="AY232" s="32"/>
      <c r="AZ232" s="32"/>
      <c r="BA232" s="423" t="str">
        <f t="shared" si="39"/>
        <v xml:space="preserve"> </v>
      </c>
    </row>
    <row r="233" spans="1:53" s="339" customFormat="1" ht="15" x14ac:dyDescent="0.2">
      <c r="A233" s="32"/>
      <c r="B233" s="32"/>
      <c r="C233" s="410">
        <f t="shared" si="40"/>
        <v>212</v>
      </c>
      <c r="D233" s="424"/>
      <c r="E233" s="424"/>
      <c r="F233" s="424"/>
      <c r="G233" s="410"/>
      <c r="H233" s="410"/>
      <c r="I233" s="413" t="str">
        <f t="shared" si="24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25"/>
        <v>-</v>
      </c>
      <c r="M233" s="425"/>
      <c r="N233" s="425"/>
      <c r="O233" s="160" t="str">
        <f t="shared" si="26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27"/>
        <v>OK</v>
      </c>
      <c r="AI233" s="22">
        <f t="shared" si="28"/>
        <v>0</v>
      </c>
      <c r="AJ233" s="22">
        <f t="shared" si="29"/>
        <v>0</v>
      </c>
      <c r="AK233" s="22">
        <f t="shared" si="30"/>
        <v>0</v>
      </c>
      <c r="AL233" s="22">
        <f t="shared" si="31"/>
        <v>0</v>
      </c>
      <c r="AM233" s="22">
        <f t="shared" si="32"/>
        <v>0</v>
      </c>
      <c r="AN233" s="22">
        <f t="shared" si="33"/>
        <v>0</v>
      </c>
      <c r="AO233" s="418" t="b">
        <f t="shared" si="34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35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36"/>
        <v>0</v>
      </c>
      <c r="AW233" s="67">
        <f t="shared" si="37"/>
        <v>0</v>
      </c>
      <c r="AX233" s="397">
        <f t="shared" si="38"/>
        <v>0</v>
      </c>
      <c r="AY233" s="32"/>
      <c r="AZ233" s="32"/>
      <c r="BA233" s="423" t="str">
        <f t="shared" si="39"/>
        <v xml:space="preserve"> </v>
      </c>
    </row>
    <row r="234" spans="1:53" s="339" customFormat="1" ht="15" x14ac:dyDescent="0.2">
      <c r="A234" s="32"/>
      <c r="B234" s="32"/>
      <c r="C234" s="410">
        <f t="shared" si="40"/>
        <v>213</v>
      </c>
      <c r="D234" s="424"/>
      <c r="E234" s="424"/>
      <c r="F234" s="424"/>
      <c r="G234" s="410"/>
      <c r="H234" s="410"/>
      <c r="I234" s="413" t="str">
        <f t="shared" si="24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25"/>
        <v>-</v>
      </c>
      <c r="M234" s="425"/>
      <c r="N234" s="425"/>
      <c r="O234" s="160" t="str">
        <f t="shared" si="26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27"/>
        <v>OK</v>
      </c>
      <c r="AI234" s="22">
        <f t="shared" si="28"/>
        <v>0</v>
      </c>
      <c r="AJ234" s="22">
        <f t="shared" si="29"/>
        <v>0</v>
      </c>
      <c r="AK234" s="22">
        <f t="shared" si="30"/>
        <v>0</v>
      </c>
      <c r="AL234" s="22">
        <f t="shared" si="31"/>
        <v>0</v>
      </c>
      <c r="AM234" s="22">
        <f t="shared" si="32"/>
        <v>0</v>
      </c>
      <c r="AN234" s="22">
        <f t="shared" si="33"/>
        <v>0</v>
      </c>
      <c r="AO234" s="418" t="b">
        <f t="shared" si="34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35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36"/>
        <v>0</v>
      </c>
      <c r="AW234" s="67">
        <f t="shared" si="37"/>
        <v>0</v>
      </c>
      <c r="AX234" s="397">
        <f t="shared" si="38"/>
        <v>0</v>
      </c>
      <c r="AY234" s="32"/>
      <c r="AZ234" s="32"/>
      <c r="BA234" s="423" t="str">
        <f t="shared" si="39"/>
        <v xml:space="preserve"> </v>
      </c>
    </row>
    <row r="235" spans="1:53" s="339" customFormat="1" ht="15" x14ac:dyDescent="0.2">
      <c r="A235" s="32"/>
      <c r="B235" s="32"/>
      <c r="C235" s="410">
        <f t="shared" si="40"/>
        <v>214</v>
      </c>
      <c r="D235" s="424"/>
      <c r="E235" s="424"/>
      <c r="F235" s="424"/>
      <c r="G235" s="410"/>
      <c r="H235" s="410"/>
      <c r="I235" s="413" t="str">
        <f t="shared" si="24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25"/>
        <v>-</v>
      </c>
      <c r="M235" s="425"/>
      <c r="N235" s="425"/>
      <c r="O235" s="160" t="str">
        <f t="shared" si="26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27"/>
        <v>OK</v>
      </c>
      <c r="AI235" s="22">
        <f t="shared" si="28"/>
        <v>0</v>
      </c>
      <c r="AJ235" s="22">
        <f t="shared" si="29"/>
        <v>0</v>
      </c>
      <c r="AK235" s="22">
        <f t="shared" si="30"/>
        <v>0</v>
      </c>
      <c r="AL235" s="22">
        <f t="shared" si="31"/>
        <v>0</v>
      </c>
      <c r="AM235" s="22">
        <f t="shared" si="32"/>
        <v>0</v>
      </c>
      <c r="AN235" s="22">
        <f t="shared" si="33"/>
        <v>0</v>
      </c>
      <c r="AO235" s="418" t="b">
        <f t="shared" si="34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35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36"/>
        <v>0</v>
      </c>
      <c r="AW235" s="67">
        <f t="shared" si="37"/>
        <v>0</v>
      </c>
      <c r="AX235" s="397">
        <f t="shared" si="38"/>
        <v>0</v>
      </c>
      <c r="AY235" s="32"/>
      <c r="AZ235" s="32"/>
      <c r="BA235" s="423" t="str">
        <f t="shared" si="39"/>
        <v xml:space="preserve"> </v>
      </c>
    </row>
    <row r="236" spans="1:53" s="339" customFormat="1" ht="15" x14ac:dyDescent="0.2">
      <c r="A236" s="32"/>
      <c r="B236" s="32"/>
      <c r="C236" s="410">
        <f t="shared" si="40"/>
        <v>215</v>
      </c>
      <c r="D236" s="424"/>
      <c r="E236" s="424"/>
      <c r="F236" s="424"/>
      <c r="G236" s="410"/>
      <c r="H236" s="410"/>
      <c r="I236" s="413" t="str">
        <f t="shared" si="24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25"/>
        <v>-</v>
      </c>
      <c r="M236" s="425"/>
      <c r="N236" s="425"/>
      <c r="O236" s="160" t="str">
        <f t="shared" si="26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27"/>
        <v>OK</v>
      </c>
      <c r="AI236" s="22">
        <f t="shared" si="28"/>
        <v>0</v>
      </c>
      <c r="AJ236" s="22">
        <f t="shared" si="29"/>
        <v>0</v>
      </c>
      <c r="AK236" s="22">
        <f t="shared" si="30"/>
        <v>0</v>
      </c>
      <c r="AL236" s="22">
        <f t="shared" si="31"/>
        <v>0</v>
      </c>
      <c r="AM236" s="22">
        <f t="shared" si="32"/>
        <v>0</v>
      </c>
      <c r="AN236" s="22">
        <f t="shared" si="33"/>
        <v>0</v>
      </c>
      <c r="AO236" s="418" t="b">
        <f t="shared" si="34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35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36"/>
        <v>0</v>
      </c>
      <c r="AW236" s="67">
        <f t="shared" si="37"/>
        <v>0</v>
      </c>
      <c r="AX236" s="397">
        <f t="shared" si="38"/>
        <v>0</v>
      </c>
      <c r="AY236" s="32"/>
      <c r="AZ236" s="32"/>
      <c r="BA236" s="423" t="str">
        <f t="shared" si="39"/>
        <v xml:space="preserve"> </v>
      </c>
    </row>
    <row r="237" spans="1:53" s="339" customFormat="1" ht="15" x14ac:dyDescent="0.2">
      <c r="A237" s="32"/>
      <c r="B237" s="32"/>
      <c r="C237" s="410">
        <f t="shared" si="40"/>
        <v>216</v>
      </c>
      <c r="D237" s="424"/>
      <c r="E237" s="424"/>
      <c r="F237" s="424"/>
      <c r="G237" s="410"/>
      <c r="H237" s="410"/>
      <c r="I237" s="413" t="str">
        <f t="shared" si="24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25"/>
        <v>-</v>
      </c>
      <c r="M237" s="425"/>
      <c r="N237" s="425"/>
      <c r="O237" s="160" t="str">
        <f t="shared" si="26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27"/>
        <v>OK</v>
      </c>
      <c r="AI237" s="22">
        <f t="shared" si="28"/>
        <v>0</v>
      </c>
      <c r="AJ237" s="22">
        <f t="shared" si="29"/>
        <v>0</v>
      </c>
      <c r="AK237" s="22">
        <f t="shared" si="30"/>
        <v>0</v>
      </c>
      <c r="AL237" s="22">
        <f t="shared" si="31"/>
        <v>0</v>
      </c>
      <c r="AM237" s="22">
        <f t="shared" si="32"/>
        <v>0</v>
      </c>
      <c r="AN237" s="22">
        <f t="shared" si="33"/>
        <v>0</v>
      </c>
      <c r="AO237" s="418" t="b">
        <f t="shared" si="34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35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36"/>
        <v>0</v>
      </c>
      <c r="AW237" s="67">
        <f t="shared" si="37"/>
        <v>0</v>
      </c>
      <c r="AX237" s="397">
        <f t="shared" si="38"/>
        <v>0</v>
      </c>
      <c r="AY237" s="32"/>
      <c r="AZ237" s="32"/>
      <c r="BA237" s="423" t="str">
        <f t="shared" si="39"/>
        <v xml:space="preserve"> </v>
      </c>
    </row>
    <row r="238" spans="1:53" s="339" customFormat="1" ht="15" x14ac:dyDescent="0.2">
      <c r="A238" s="32"/>
      <c r="B238" s="32"/>
      <c r="C238" s="410">
        <f t="shared" si="40"/>
        <v>217</v>
      </c>
      <c r="D238" s="424"/>
      <c r="E238" s="424"/>
      <c r="F238" s="424"/>
      <c r="G238" s="410"/>
      <c r="H238" s="410"/>
      <c r="I238" s="413" t="str">
        <f t="shared" si="24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25"/>
        <v>-</v>
      </c>
      <c r="M238" s="425"/>
      <c r="N238" s="425"/>
      <c r="O238" s="160" t="str">
        <f t="shared" si="26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27"/>
        <v>OK</v>
      </c>
      <c r="AI238" s="22">
        <f t="shared" si="28"/>
        <v>0</v>
      </c>
      <c r="AJ238" s="22">
        <f t="shared" si="29"/>
        <v>0</v>
      </c>
      <c r="AK238" s="22">
        <f t="shared" si="30"/>
        <v>0</v>
      </c>
      <c r="AL238" s="22">
        <f t="shared" si="31"/>
        <v>0</v>
      </c>
      <c r="AM238" s="22">
        <f t="shared" si="32"/>
        <v>0</v>
      </c>
      <c r="AN238" s="22">
        <f t="shared" si="33"/>
        <v>0</v>
      </c>
      <c r="AO238" s="418" t="b">
        <f t="shared" si="34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35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36"/>
        <v>0</v>
      </c>
      <c r="AW238" s="67">
        <f t="shared" si="37"/>
        <v>0</v>
      </c>
      <c r="AX238" s="397">
        <f t="shared" si="38"/>
        <v>0</v>
      </c>
      <c r="AY238" s="32"/>
      <c r="AZ238" s="32"/>
      <c r="BA238" s="423" t="str">
        <f t="shared" si="39"/>
        <v xml:space="preserve"> </v>
      </c>
    </row>
    <row r="239" spans="1:53" s="339" customFormat="1" ht="15" x14ac:dyDescent="0.2">
      <c r="A239" s="32"/>
      <c r="B239" s="32"/>
      <c r="C239" s="410">
        <f t="shared" si="40"/>
        <v>218</v>
      </c>
      <c r="D239" s="424"/>
      <c r="E239" s="424"/>
      <c r="F239" s="424"/>
      <c r="G239" s="410"/>
      <c r="H239" s="410"/>
      <c r="I239" s="413" t="str">
        <f t="shared" si="24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25"/>
        <v>-</v>
      </c>
      <c r="M239" s="425"/>
      <c r="N239" s="425"/>
      <c r="O239" s="160" t="str">
        <f t="shared" si="26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27"/>
        <v>OK</v>
      </c>
      <c r="AI239" s="22">
        <f t="shared" si="28"/>
        <v>0</v>
      </c>
      <c r="AJ239" s="22">
        <f t="shared" si="29"/>
        <v>0</v>
      </c>
      <c r="AK239" s="22">
        <f t="shared" si="30"/>
        <v>0</v>
      </c>
      <c r="AL239" s="22">
        <f t="shared" si="31"/>
        <v>0</v>
      </c>
      <c r="AM239" s="22">
        <f t="shared" si="32"/>
        <v>0</v>
      </c>
      <c r="AN239" s="22">
        <f t="shared" si="33"/>
        <v>0</v>
      </c>
      <c r="AO239" s="418" t="b">
        <f t="shared" si="34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35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36"/>
        <v>0</v>
      </c>
      <c r="AW239" s="67">
        <f t="shared" si="37"/>
        <v>0</v>
      </c>
      <c r="AX239" s="397">
        <f t="shared" si="38"/>
        <v>0</v>
      </c>
      <c r="AY239" s="32"/>
      <c r="AZ239" s="32"/>
      <c r="BA239" s="423" t="str">
        <f t="shared" si="39"/>
        <v xml:space="preserve"> </v>
      </c>
    </row>
    <row r="240" spans="1:53" s="339" customFormat="1" ht="15" x14ac:dyDescent="0.2">
      <c r="A240" s="32"/>
      <c r="B240" s="32"/>
      <c r="C240" s="410">
        <f t="shared" si="40"/>
        <v>219</v>
      </c>
      <c r="D240" s="424"/>
      <c r="E240" s="424"/>
      <c r="F240" s="424"/>
      <c r="G240" s="410"/>
      <c r="H240" s="410"/>
      <c r="I240" s="413" t="str">
        <f t="shared" si="24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25"/>
        <v>-</v>
      </c>
      <c r="M240" s="425"/>
      <c r="N240" s="425"/>
      <c r="O240" s="160" t="str">
        <f t="shared" si="26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27"/>
        <v>OK</v>
      </c>
      <c r="AI240" s="22">
        <f t="shared" si="28"/>
        <v>0</v>
      </c>
      <c r="AJ240" s="22">
        <f t="shared" si="29"/>
        <v>0</v>
      </c>
      <c r="AK240" s="22">
        <f t="shared" si="30"/>
        <v>0</v>
      </c>
      <c r="AL240" s="22">
        <f t="shared" si="31"/>
        <v>0</v>
      </c>
      <c r="AM240" s="22">
        <f t="shared" si="32"/>
        <v>0</v>
      </c>
      <c r="AN240" s="22">
        <f t="shared" si="33"/>
        <v>0</v>
      </c>
      <c r="AO240" s="418" t="b">
        <f t="shared" si="34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35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36"/>
        <v>0</v>
      </c>
      <c r="AW240" s="67">
        <f t="shared" si="37"/>
        <v>0</v>
      </c>
      <c r="AX240" s="397">
        <f t="shared" si="38"/>
        <v>0</v>
      </c>
      <c r="AY240" s="32"/>
      <c r="AZ240" s="32"/>
      <c r="BA240" s="423" t="str">
        <f t="shared" si="39"/>
        <v xml:space="preserve"> </v>
      </c>
    </row>
    <row r="241" spans="1:53" s="339" customFormat="1" ht="15" x14ac:dyDescent="0.2">
      <c r="A241" s="32"/>
      <c r="B241" s="32"/>
      <c r="C241" s="410">
        <f t="shared" si="40"/>
        <v>220</v>
      </c>
      <c r="D241" s="424"/>
      <c r="E241" s="424"/>
      <c r="F241" s="424"/>
      <c r="G241" s="410"/>
      <c r="H241" s="410"/>
      <c r="I241" s="413" t="str">
        <f t="shared" si="24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25"/>
        <v>-</v>
      </c>
      <c r="M241" s="425"/>
      <c r="N241" s="425"/>
      <c r="O241" s="160" t="str">
        <f t="shared" si="26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27"/>
        <v>OK</v>
      </c>
      <c r="AI241" s="22">
        <f t="shared" si="28"/>
        <v>0</v>
      </c>
      <c r="AJ241" s="22">
        <f t="shared" si="29"/>
        <v>0</v>
      </c>
      <c r="AK241" s="22">
        <f t="shared" si="30"/>
        <v>0</v>
      </c>
      <c r="AL241" s="22">
        <f t="shared" si="31"/>
        <v>0</v>
      </c>
      <c r="AM241" s="22">
        <f t="shared" si="32"/>
        <v>0</v>
      </c>
      <c r="AN241" s="22">
        <f t="shared" si="33"/>
        <v>0</v>
      </c>
      <c r="AO241" s="418" t="b">
        <f t="shared" si="34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35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36"/>
        <v>0</v>
      </c>
      <c r="AW241" s="67">
        <f t="shared" si="37"/>
        <v>0</v>
      </c>
      <c r="AX241" s="397">
        <f t="shared" si="38"/>
        <v>0</v>
      </c>
      <c r="AY241" s="32"/>
      <c r="AZ241" s="32"/>
      <c r="BA241" s="423" t="str">
        <f t="shared" si="39"/>
        <v xml:space="preserve"> </v>
      </c>
    </row>
    <row r="242" spans="1:53" s="339" customFormat="1" ht="15" x14ac:dyDescent="0.2">
      <c r="A242" s="32"/>
      <c r="B242" s="32"/>
      <c r="C242" s="410">
        <f t="shared" si="40"/>
        <v>221</v>
      </c>
      <c r="D242" s="424"/>
      <c r="E242" s="424"/>
      <c r="F242" s="424"/>
      <c r="G242" s="410"/>
      <c r="H242" s="410"/>
      <c r="I242" s="413" t="str">
        <f t="shared" si="24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25"/>
        <v>-</v>
      </c>
      <c r="M242" s="425"/>
      <c r="N242" s="425"/>
      <c r="O242" s="160" t="str">
        <f t="shared" si="26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27"/>
        <v>OK</v>
      </c>
      <c r="AI242" s="22">
        <f t="shared" si="28"/>
        <v>0</v>
      </c>
      <c r="AJ242" s="22">
        <f t="shared" si="29"/>
        <v>0</v>
      </c>
      <c r="AK242" s="22">
        <f t="shared" si="30"/>
        <v>0</v>
      </c>
      <c r="AL242" s="22">
        <f t="shared" si="31"/>
        <v>0</v>
      </c>
      <c r="AM242" s="22">
        <f t="shared" si="32"/>
        <v>0</v>
      </c>
      <c r="AN242" s="22">
        <f t="shared" si="33"/>
        <v>0</v>
      </c>
      <c r="AO242" s="418" t="b">
        <f t="shared" si="34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35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36"/>
        <v>0</v>
      </c>
      <c r="AW242" s="67">
        <f t="shared" si="37"/>
        <v>0</v>
      </c>
      <c r="AX242" s="397">
        <f t="shared" si="38"/>
        <v>0</v>
      </c>
      <c r="AY242" s="32"/>
      <c r="AZ242" s="32"/>
      <c r="BA242" s="423" t="str">
        <f t="shared" si="39"/>
        <v xml:space="preserve"> </v>
      </c>
    </row>
    <row r="243" spans="1:53" s="339" customFormat="1" ht="15" x14ac:dyDescent="0.2">
      <c r="A243" s="32"/>
      <c r="B243" s="32"/>
      <c r="C243" s="410">
        <f t="shared" si="40"/>
        <v>222</v>
      </c>
      <c r="D243" s="424"/>
      <c r="E243" s="424"/>
      <c r="F243" s="424"/>
      <c r="G243" s="410"/>
      <c r="H243" s="410"/>
      <c r="I243" s="413" t="str">
        <f t="shared" si="24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25"/>
        <v>-</v>
      </c>
      <c r="M243" s="425"/>
      <c r="N243" s="425"/>
      <c r="O243" s="160" t="str">
        <f t="shared" si="26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27"/>
        <v>OK</v>
      </c>
      <c r="AI243" s="22">
        <f t="shared" si="28"/>
        <v>0</v>
      </c>
      <c r="AJ243" s="22">
        <f t="shared" si="29"/>
        <v>0</v>
      </c>
      <c r="AK243" s="22">
        <f t="shared" si="30"/>
        <v>0</v>
      </c>
      <c r="AL243" s="22">
        <f t="shared" si="31"/>
        <v>0</v>
      </c>
      <c r="AM243" s="22">
        <f t="shared" si="32"/>
        <v>0</v>
      </c>
      <c r="AN243" s="22">
        <f t="shared" si="33"/>
        <v>0</v>
      </c>
      <c r="AO243" s="418" t="b">
        <f t="shared" si="34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35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36"/>
        <v>0</v>
      </c>
      <c r="AW243" s="67">
        <f t="shared" si="37"/>
        <v>0</v>
      </c>
      <c r="AX243" s="397">
        <f t="shared" si="38"/>
        <v>0</v>
      </c>
      <c r="AY243" s="32"/>
      <c r="AZ243" s="32"/>
      <c r="BA243" s="423" t="str">
        <f t="shared" si="39"/>
        <v xml:space="preserve"> </v>
      </c>
    </row>
    <row r="244" spans="1:53" s="339" customFormat="1" ht="15" x14ac:dyDescent="0.2">
      <c r="A244" s="32"/>
      <c r="B244" s="32"/>
      <c r="C244" s="410">
        <f t="shared" si="40"/>
        <v>223</v>
      </c>
      <c r="D244" s="424"/>
      <c r="E244" s="424"/>
      <c r="F244" s="424"/>
      <c r="G244" s="410"/>
      <c r="H244" s="410"/>
      <c r="I244" s="413" t="str">
        <f t="shared" si="24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25"/>
        <v>-</v>
      </c>
      <c r="M244" s="425"/>
      <c r="N244" s="425"/>
      <c r="O244" s="160" t="str">
        <f t="shared" si="26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27"/>
        <v>OK</v>
      </c>
      <c r="AI244" s="22">
        <f t="shared" si="28"/>
        <v>0</v>
      </c>
      <c r="AJ244" s="22">
        <f t="shared" si="29"/>
        <v>0</v>
      </c>
      <c r="AK244" s="22">
        <f t="shared" si="30"/>
        <v>0</v>
      </c>
      <c r="AL244" s="22">
        <f t="shared" si="31"/>
        <v>0</v>
      </c>
      <c r="AM244" s="22">
        <f t="shared" si="32"/>
        <v>0</v>
      </c>
      <c r="AN244" s="22">
        <f t="shared" si="33"/>
        <v>0</v>
      </c>
      <c r="AO244" s="418" t="b">
        <f t="shared" si="34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35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36"/>
        <v>0</v>
      </c>
      <c r="AW244" s="67">
        <f t="shared" si="37"/>
        <v>0</v>
      </c>
      <c r="AX244" s="397">
        <f t="shared" si="38"/>
        <v>0</v>
      </c>
      <c r="AY244" s="32"/>
      <c r="AZ244" s="32"/>
      <c r="BA244" s="423" t="str">
        <f t="shared" si="39"/>
        <v xml:space="preserve"> </v>
      </c>
    </row>
    <row r="245" spans="1:53" s="339" customFormat="1" ht="15" x14ac:dyDescent="0.2">
      <c r="A245" s="32"/>
      <c r="B245" s="32"/>
      <c r="C245" s="410">
        <f t="shared" si="40"/>
        <v>224</v>
      </c>
      <c r="D245" s="424"/>
      <c r="E245" s="424"/>
      <c r="F245" s="424"/>
      <c r="G245" s="410"/>
      <c r="H245" s="410"/>
      <c r="I245" s="413" t="str">
        <f t="shared" si="24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25"/>
        <v>-</v>
      </c>
      <c r="M245" s="425"/>
      <c r="N245" s="425"/>
      <c r="O245" s="160" t="str">
        <f t="shared" si="26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27"/>
        <v>OK</v>
      </c>
      <c r="AI245" s="22">
        <f t="shared" si="28"/>
        <v>0</v>
      </c>
      <c r="AJ245" s="22">
        <f t="shared" si="29"/>
        <v>0</v>
      </c>
      <c r="AK245" s="22">
        <f t="shared" si="30"/>
        <v>0</v>
      </c>
      <c r="AL245" s="22">
        <f t="shared" si="31"/>
        <v>0</v>
      </c>
      <c r="AM245" s="22">
        <f t="shared" si="32"/>
        <v>0</v>
      </c>
      <c r="AN245" s="22">
        <f t="shared" si="33"/>
        <v>0</v>
      </c>
      <c r="AO245" s="418" t="b">
        <f t="shared" si="34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35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36"/>
        <v>0</v>
      </c>
      <c r="AW245" s="67">
        <f t="shared" si="37"/>
        <v>0</v>
      </c>
      <c r="AX245" s="397">
        <f t="shared" si="38"/>
        <v>0</v>
      </c>
      <c r="AY245" s="32"/>
      <c r="AZ245" s="32"/>
      <c r="BA245" s="423" t="str">
        <f t="shared" si="39"/>
        <v xml:space="preserve"> </v>
      </c>
    </row>
    <row r="246" spans="1:53" s="339" customFormat="1" ht="15" x14ac:dyDescent="0.2">
      <c r="A246" s="32"/>
      <c r="B246" s="32"/>
      <c r="C246" s="410">
        <f t="shared" si="40"/>
        <v>225</v>
      </c>
      <c r="D246" s="424"/>
      <c r="E246" s="424"/>
      <c r="F246" s="424"/>
      <c r="G246" s="410"/>
      <c r="H246" s="410"/>
      <c r="I246" s="413" t="str">
        <f t="shared" si="24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25"/>
        <v>-</v>
      </c>
      <c r="M246" s="425"/>
      <c r="N246" s="425"/>
      <c r="O246" s="160" t="str">
        <f t="shared" si="26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27"/>
        <v>OK</v>
      </c>
      <c r="AI246" s="22">
        <f t="shared" si="28"/>
        <v>0</v>
      </c>
      <c r="AJ246" s="22">
        <f t="shared" si="29"/>
        <v>0</v>
      </c>
      <c r="AK246" s="22">
        <f t="shared" si="30"/>
        <v>0</v>
      </c>
      <c r="AL246" s="22">
        <f t="shared" si="31"/>
        <v>0</v>
      </c>
      <c r="AM246" s="22">
        <f t="shared" si="32"/>
        <v>0</v>
      </c>
      <c r="AN246" s="22">
        <f t="shared" si="33"/>
        <v>0</v>
      </c>
      <c r="AO246" s="418" t="b">
        <f t="shared" si="34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35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36"/>
        <v>0</v>
      </c>
      <c r="AW246" s="67">
        <f t="shared" si="37"/>
        <v>0</v>
      </c>
      <c r="AX246" s="397">
        <f t="shared" si="38"/>
        <v>0</v>
      </c>
      <c r="AY246" s="32"/>
      <c r="AZ246" s="32"/>
      <c r="BA246" s="423" t="str">
        <f t="shared" si="39"/>
        <v xml:space="preserve"> </v>
      </c>
    </row>
    <row r="247" spans="1:53" s="339" customFormat="1" ht="15" x14ac:dyDescent="0.2">
      <c r="A247" s="32"/>
      <c r="B247" s="32"/>
      <c r="C247" s="410">
        <f t="shared" si="40"/>
        <v>226</v>
      </c>
      <c r="D247" s="424"/>
      <c r="E247" s="424"/>
      <c r="F247" s="424"/>
      <c r="G247" s="410"/>
      <c r="H247" s="410"/>
      <c r="I247" s="413" t="str">
        <f t="shared" si="24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25"/>
        <v>-</v>
      </c>
      <c r="M247" s="425"/>
      <c r="N247" s="425"/>
      <c r="O247" s="160" t="str">
        <f t="shared" si="26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27"/>
        <v>OK</v>
      </c>
      <c r="AI247" s="22">
        <f t="shared" si="28"/>
        <v>0</v>
      </c>
      <c r="AJ247" s="22">
        <f t="shared" si="29"/>
        <v>0</v>
      </c>
      <c r="AK247" s="22">
        <f t="shared" si="30"/>
        <v>0</v>
      </c>
      <c r="AL247" s="22">
        <f t="shared" si="31"/>
        <v>0</v>
      </c>
      <c r="AM247" s="22">
        <f t="shared" si="32"/>
        <v>0</v>
      </c>
      <c r="AN247" s="22">
        <f t="shared" si="33"/>
        <v>0</v>
      </c>
      <c r="AO247" s="418" t="b">
        <f t="shared" si="34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35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36"/>
        <v>0</v>
      </c>
      <c r="AW247" s="67">
        <f t="shared" si="37"/>
        <v>0</v>
      </c>
      <c r="AX247" s="397">
        <f t="shared" si="38"/>
        <v>0</v>
      </c>
      <c r="AY247" s="32"/>
      <c r="AZ247" s="32"/>
      <c r="BA247" s="423" t="str">
        <f t="shared" si="39"/>
        <v xml:space="preserve"> </v>
      </c>
    </row>
    <row r="248" spans="1:53" s="339" customFormat="1" ht="15" x14ac:dyDescent="0.2">
      <c r="A248" s="32"/>
      <c r="B248" s="32"/>
      <c r="C248" s="410">
        <f t="shared" si="40"/>
        <v>227</v>
      </c>
      <c r="D248" s="424"/>
      <c r="E248" s="424"/>
      <c r="F248" s="424"/>
      <c r="G248" s="410"/>
      <c r="H248" s="410"/>
      <c r="I248" s="413" t="str">
        <f t="shared" si="24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25"/>
        <v>-</v>
      </c>
      <c r="M248" s="425"/>
      <c r="N248" s="425"/>
      <c r="O248" s="160" t="str">
        <f t="shared" si="26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27"/>
        <v>OK</v>
      </c>
      <c r="AI248" s="22">
        <f t="shared" si="28"/>
        <v>0</v>
      </c>
      <c r="AJ248" s="22">
        <f t="shared" si="29"/>
        <v>0</v>
      </c>
      <c r="AK248" s="22">
        <f t="shared" si="30"/>
        <v>0</v>
      </c>
      <c r="AL248" s="22">
        <f t="shared" si="31"/>
        <v>0</v>
      </c>
      <c r="AM248" s="22">
        <f t="shared" si="32"/>
        <v>0</v>
      </c>
      <c r="AN248" s="22">
        <f t="shared" si="33"/>
        <v>0</v>
      </c>
      <c r="AO248" s="418" t="b">
        <f t="shared" si="34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35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36"/>
        <v>0</v>
      </c>
      <c r="AW248" s="67">
        <f t="shared" si="37"/>
        <v>0</v>
      </c>
      <c r="AX248" s="397">
        <f t="shared" si="38"/>
        <v>0</v>
      </c>
      <c r="AY248" s="32"/>
      <c r="AZ248" s="32"/>
      <c r="BA248" s="423" t="str">
        <f t="shared" si="39"/>
        <v xml:space="preserve"> </v>
      </c>
    </row>
    <row r="249" spans="1:53" s="339" customFormat="1" ht="15" x14ac:dyDescent="0.2">
      <c r="A249" s="32"/>
      <c r="B249" s="32"/>
      <c r="C249" s="410">
        <f t="shared" si="40"/>
        <v>228</v>
      </c>
      <c r="D249" s="424"/>
      <c r="E249" s="424"/>
      <c r="F249" s="424"/>
      <c r="G249" s="410"/>
      <c r="H249" s="410"/>
      <c r="I249" s="413" t="str">
        <f t="shared" si="24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25"/>
        <v>-</v>
      </c>
      <c r="M249" s="425"/>
      <c r="N249" s="425"/>
      <c r="O249" s="160" t="str">
        <f t="shared" si="26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27"/>
        <v>OK</v>
      </c>
      <c r="AI249" s="22">
        <f t="shared" si="28"/>
        <v>0</v>
      </c>
      <c r="AJ249" s="22">
        <f t="shared" si="29"/>
        <v>0</v>
      </c>
      <c r="AK249" s="22">
        <f t="shared" si="30"/>
        <v>0</v>
      </c>
      <c r="AL249" s="22">
        <f t="shared" si="31"/>
        <v>0</v>
      </c>
      <c r="AM249" s="22">
        <f t="shared" si="32"/>
        <v>0</v>
      </c>
      <c r="AN249" s="22">
        <f t="shared" si="33"/>
        <v>0</v>
      </c>
      <c r="AO249" s="418" t="b">
        <f t="shared" si="34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35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36"/>
        <v>0</v>
      </c>
      <c r="AW249" s="67">
        <f t="shared" si="37"/>
        <v>0</v>
      </c>
      <c r="AX249" s="397">
        <f t="shared" si="38"/>
        <v>0</v>
      </c>
      <c r="AY249" s="32"/>
      <c r="AZ249" s="32"/>
      <c r="BA249" s="423" t="str">
        <f t="shared" si="39"/>
        <v xml:space="preserve"> </v>
      </c>
    </row>
    <row r="250" spans="1:53" s="339" customFormat="1" ht="15" x14ac:dyDescent="0.2">
      <c r="A250" s="32"/>
      <c r="B250" s="32"/>
      <c r="C250" s="410">
        <f t="shared" si="40"/>
        <v>229</v>
      </c>
      <c r="D250" s="424"/>
      <c r="E250" s="424"/>
      <c r="F250" s="424"/>
      <c r="G250" s="410"/>
      <c r="H250" s="410"/>
      <c r="I250" s="413" t="str">
        <f t="shared" si="24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25"/>
        <v>-</v>
      </c>
      <c r="M250" s="425"/>
      <c r="N250" s="425"/>
      <c r="O250" s="160" t="str">
        <f t="shared" si="26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27"/>
        <v>OK</v>
      </c>
      <c r="AI250" s="22">
        <f t="shared" si="28"/>
        <v>0</v>
      </c>
      <c r="AJ250" s="22">
        <f t="shared" si="29"/>
        <v>0</v>
      </c>
      <c r="AK250" s="22">
        <f t="shared" si="30"/>
        <v>0</v>
      </c>
      <c r="AL250" s="22">
        <f t="shared" si="31"/>
        <v>0</v>
      </c>
      <c r="AM250" s="22">
        <f t="shared" si="32"/>
        <v>0</v>
      </c>
      <c r="AN250" s="22">
        <f t="shared" si="33"/>
        <v>0</v>
      </c>
      <c r="AO250" s="418" t="b">
        <f t="shared" si="34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35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36"/>
        <v>0</v>
      </c>
      <c r="AW250" s="67">
        <f t="shared" si="37"/>
        <v>0</v>
      </c>
      <c r="AX250" s="397">
        <f t="shared" si="38"/>
        <v>0</v>
      </c>
      <c r="AY250" s="32"/>
      <c r="AZ250" s="32"/>
      <c r="BA250" s="423" t="str">
        <f t="shared" si="39"/>
        <v xml:space="preserve"> </v>
      </c>
    </row>
    <row r="251" spans="1:53" s="339" customFormat="1" ht="15" x14ac:dyDescent="0.2">
      <c r="A251" s="32"/>
      <c r="B251" s="32"/>
      <c r="C251" s="410">
        <f t="shared" si="40"/>
        <v>230</v>
      </c>
      <c r="D251" s="424"/>
      <c r="E251" s="424"/>
      <c r="F251" s="424"/>
      <c r="G251" s="410"/>
      <c r="H251" s="410"/>
      <c r="I251" s="413" t="str">
        <f t="shared" si="24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25"/>
        <v>-</v>
      </c>
      <c r="M251" s="425"/>
      <c r="N251" s="425"/>
      <c r="O251" s="160" t="str">
        <f t="shared" si="26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27"/>
        <v>OK</v>
      </c>
      <c r="AI251" s="22">
        <f t="shared" si="28"/>
        <v>0</v>
      </c>
      <c r="AJ251" s="22">
        <f t="shared" si="29"/>
        <v>0</v>
      </c>
      <c r="AK251" s="22">
        <f t="shared" si="30"/>
        <v>0</v>
      </c>
      <c r="AL251" s="22">
        <f t="shared" si="31"/>
        <v>0</v>
      </c>
      <c r="AM251" s="22">
        <f t="shared" si="32"/>
        <v>0</v>
      </c>
      <c r="AN251" s="22">
        <f t="shared" si="33"/>
        <v>0</v>
      </c>
      <c r="AO251" s="418" t="b">
        <f t="shared" si="34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35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36"/>
        <v>0</v>
      </c>
      <c r="AW251" s="67">
        <f t="shared" si="37"/>
        <v>0</v>
      </c>
      <c r="AX251" s="397">
        <f t="shared" si="38"/>
        <v>0</v>
      </c>
      <c r="AY251" s="32"/>
      <c r="AZ251" s="32"/>
      <c r="BA251" s="423" t="str">
        <f t="shared" si="39"/>
        <v xml:space="preserve"> </v>
      </c>
    </row>
    <row r="252" spans="1:53" s="339" customFormat="1" ht="15" x14ac:dyDescent="0.2">
      <c r="A252" s="32"/>
      <c r="B252" s="32"/>
      <c r="C252" s="410">
        <f t="shared" si="40"/>
        <v>231</v>
      </c>
      <c r="D252" s="424"/>
      <c r="E252" s="424"/>
      <c r="F252" s="424"/>
      <c r="G252" s="410"/>
      <c r="H252" s="410"/>
      <c r="I252" s="413" t="str">
        <f t="shared" si="24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25"/>
        <v>-</v>
      </c>
      <c r="M252" s="425"/>
      <c r="N252" s="425"/>
      <c r="O252" s="160" t="str">
        <f t="shared" si="26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27"/>
        <v>OK</v>
      </c>
      <c r="AI252" s="22">
        <f t="shared" si="28"/>
        <v>0</v>
      </c>
      <c r="AJ252" s="22">
        <f t="shared" si="29"/>
        <v>0</v>
      </c>
      <c r="AK252" s="22">
        <f t="shared" si="30"/>
        <v>0</v>
      </c>
      <c r="AL252" s="22">
        <f t="shared" si="31"/>
        <v>0</v>
      </c>
      <c r="AM252" s="22">
        <f t="shared" si="32"/>
        <v>0</v>
      </c>
      <c r="AN252" s="22">
        <f t="shared" si="33"/>
        <v>0</v>
      </c>
      <c r="AO252" s="418" t="b">
        <f t="shared" si="34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35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36"/>
        <v>0</v>
      </c>
      <c r="AW252" s="67">
        <f t="shared" si="37"/>
        <v>0</v>
      </c>
      <c r="AX252" s="397">
        <f t="shared" si="38"/>
        <v>0</v>
      </c>
      <c r="AY252" s="32"/>
      <c r="AZ252" s="32"/>
      <c r="BA252" s="423" t="str">
        <f t="shared" si="39"/>
        <v xml:space="preserve"> </v>
      </c>
    </row>
    <row r="253" spans="1:53" s="339" customFormat="1" ht="15" x14ac:dyDescent="0.2">
      <c r="A253" s="32"/>
      <c r="B253" s="32"/>
      <c r="C253" s="410">
        <f t="shared" si="40"/>
        <v>232</v>
      </c>
      <c r="D253" s="424"/>
      <c r="E253" s="424"/>
      <c r="F253" s="424"/>
      <c r="G253" s="410"/>
      <c r="H253" s="410"/>
      <c r="I253" s="413" t="str">
        <f t="shared" si="24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25"/>
        <v>-</v>
      </c>
      <c r="M253" s="425"/>
      <c r="N253" s="425"/>
      <c r="O253" s="160" t="str">
        <f t="shared" si="26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27"/>
        <v>OK</v>
      </c>
      <c r="AI253" s="22">
        <f t="shared" si="28"/>
        <v>0</v>
      </c>
      <c r="AJ253" s="22">
        <f t="shared" si="29"/>
        <v>0</v>
      </c>
      <c r="AK253" s="22">
        <f t="shared" si="30"/>
        <v>0</v>
      </c>
      <c r="AL253" s="22">
        <f t="shared" si="31"/>
        <v>0</v>
      </c>
      <c r="AM253" s="22">
        <f t="shared" si="32"/>
        <v>0</v>
      </c>
      <c r="AN253" s="22">
        <f t="shared" si="33"/>
        <v>0</v>
      </c>
      <c r="AO253" s="418" t="b">
        <f t="shared" si="34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35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36"/>
        <v>0</v>
      </c>
      <c r="AW253" s="67">
        <f t="shared" si="37"/>
        <v>0</v>
      </c>
      <c r="AX253" s="397">
        <f t="shared" si="38"/>
        <v>0</v>
      </c>
      <c r="AY253" s="32"/>
      <c r="AZ253" s="32"/>
      <c r="BA253" s="423" t="str">
        <f t="shared" si="39"/>
        <v xml:space="preserve"> </v>
      </c>
    </row>
    <row r="254" spans="1:53" s="339" customFormat="1" ht="15" x14ac:dyDescent="0.2">
      <c r="A254" s="32"/>
      <c r="B254" s="32"/>
      <c r="C254" s="410">
        <f t="shared" si="40"/>
        <v>233</v>
      </c>
      <c r="D254" s="424"/>
      <c r="E254" s="424"/>
      <c r="F254" s="424"/>
      <c r="G254" s="410"/>
      <c r="H254" s="410"/>
      <c r="I254" s="413" t="str">
        <f t="shared" si="24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25"/>
        <v>-</v>
      </c>
      <c r="M254" s="425"/>
      <c r="N254" s="425"/>
      <c r="O254" s="160" t="str">
        <f t="shared" si="26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27"/>
        <v>OK</v>
      </c>
      <c r="AI254" s="22">
        <f t="shared" si="28"/>
        <v>0</v>
      </c>
      <c r="AJ254" s="22">
        <f t="shared" si="29"/>
        <v>0</v>
      </c>
      <c r="AK254" s="22">
        <f t="shared" si="30"/>
        <v>0</v>
      </c>
      <c r="AL254" s="22">
        <f t="shared" si="31"/>
        <v>0</v>
      </c>
      <c r="AM254" s="22">
        <f t="shared" si="32"/>
        <v>0</v>
      </c>
      <c r="AN254" s="22">
        <f t="shared" si="33"/>
        <v>0</v>
      </c>
      <c r="AO254" s="418" t="b">
        <f t="shared" si="34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35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36"/>
        <v>0</v>
      </c>
      <c r="AW254" s="67">
        <f t="shared" si="37"/>
        <v>0</v>
      </c>
      <c r="AX254" s="397">
        <f t="shared" si="38"/>
        <v>0</v>
      </c>
      <c r="AY254" s="32"/>
      <c r="AZ254" s="32"/>
      <c r="BA254" s="423" t="str">
        <f t="shared" si="39"/>
        <v xml:space="preserve"> </v>
      </c>
    </row>
    <row r="255" spans="1:53" s="339" customFormat="1" ht="15" x14ac:dyDescent="0.2">
      <c r="A255" s="32"/>
      <c r="B255" s="32"/>
      <c r="C255" s="410">
        <f t="shared" si="40"/>
        <v>234</v>
      </c>
      <c r="D255" s="424"/>
      <c r="E255" s="424"/>
      <c r="F255" s="424"/>
      <c r="G255" s="410"/>
      <c r="H255" s="410"/>
      <c r="I255" s="413" t="str">
        <f t="shared" si="24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25"/>
        <v>-</v>
      </c>
      <c r="M255" s="425"/>
      <c r="N255" s="425"/>
      <c r="O255" s="160" t="str">
        <f t="shared" si="26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27"/>
        <v>OK</v>
      </c>
      <c r="AI255" s="22">
        <f t="shared" si="28"/>
        <v>0</v>
      </c>
      <c r="AJ255" s="22">
        <f t="shared" si="29"/>
        <v>0</v>
      </c>
      <c r="AK255" s="22">
        <f t="shared" si="30"/>
        <v>0</v>
      </c>
      <c r="AL255" s="22">
        <f t="shared" si="31"/>
        <v>0</v>
      </c>
      <c r="AM255" s="22">
        <f t="shared" si="32"/>
        <v>0</v>
      </c>
      <c r="AN255" s="22">
        <f t="shared" si="33"/>
        <v>0</v>
      </c>
      <c r="AO255" s="418" t="b">
        <f t="shared" si="34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35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36"/>
        <v>0</v>
      </c>
      <c r="AW255" s="67">
        <f t="shared" si="37"/>
        <v>0</v>
      </c>
      <c r="AX255" s="397">
        <f t="shared" si="38"/>
        <v>0</v>
      </c>
      <c r="AY255" s="32"/>
      <c r="AZ255" s="32"/>
      <c r="BA255" s="423" t="str">
        <f t="shared" si="39"/>
        <v xml:space="preserve"> </v>
      </c>
    </row>
    <row r="256" spans="1:53" s="339" customFormat="1" ht="15" x14ac:dyDescent="0.2">
      <c r="A256" s="32"/>
      <c r="B256" s="32"/>
      <c r="C256" s="410">
        <f t="shared" si="40"/>
        <v>235</v>
      </c>
      <c r="D256" s="424"/>
      <c r="E256" s="424"/>
      <c r="F256" s="424"/>
      <c r="G256" s="410"/>
      <c r="H256" s="410"/>
      <c r="I256" s="413" t="str">
        <f t="shared" si="24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25"/>
        <v>-</v>
      </c>
      <c r="M256" s="425"/>
      <c r="N256" s="425"/>
      <c r="O256" s="160" t="str">
        <f t="shared" si="26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27"/>
        <v>OK</v>
      </c>
      <c r="AI256" s="22">
        <f t="shared" si="28"/>
        <v>0</v>
      </c>
      <c r="AJ256" s="22">
        <f t="shared" si="29"/>
        <v>0</v>
      </c>
      <c r="AK256" s="22">
        <f t="shared" si="30"/>
        <v>0</v>
      </c>
      <c r="AL256" s="22">
        <f t="shared" si="31"/>
        <v>0</v>
      </c>
      <c r="AM256" s="22">
        <f t="shared" si="32"/>
        <v>0</v>
      </c>
      <c r="AN256" s="22">
        <f t="shared" si="33"/>
        <v>0</v>
      </c>
      <c r="AO256" s="418" t="b">
        <f t="shared" si="34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35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36"/>
        <v>0</v>
      </c>
      <c r="AW256" s="67">
        <f t="shared" si="37"/>
        <v>0</v>
      </c>
      <c r="AX256" s="397">
        <f t="shared" si="38"/>
        <v>0</v>
      </c>
      <c r="AY256" s="32"/>
      <c r="AZ256" s="32"/>
      <c r="BA256" s="423" t="str">
        <f t="shared" si="39"/>
        <v xml:space="preserve"> </v>
      </c>
    </row>
    <row r="257" spans="1:53" s="339" customFormat="1" ht="15" x14ac:dyDescent="0.2">
      <c r="A257" s="32"/>
      <c r="B257" s="32"/>
      <c r="C257" s="410">
        <f t="shared" si="40"/>
        <v>236</v>
      </c>
      <c r="D257" s="424"/>
      <c r="E257" s="424"/>
      <c r="F257" s="424"/>
      <c r="G257" s="410"/>
      <c r="H257" s="410"/>
      <c r="I257" s="413" t="str">
        <f t="shared" si="24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25"/>
        <v>-</v>
      </c>
      <c r="M257" s="425"/>
      <c r="N257" s="425"/>
      <c r="O257" s="160" t="str">
        <f t="shared" si="26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27"/>
        <v>OK</v>
      </c>
      <c r="AI257" s="22">
        <f t="shared" si="28"/>
        <v>0</v>
      </c>
      <c r="AJ257" s="22">
        <f t="shared" si="29"/>
        <v>0</v>
      </c>
      <c r="AK257" s="22">
        <f t="shared" si="30"/>
        <v>0</v>
      </c>
      <c r="AL257" s="22">
        <f t="shared" si="31"/>
        <v>0</v>
      </c>
      <c r="AM257" s="22">
        <f t="shared" si="32"/>
        <v>0</v>
      </c>
      <c r="AN257" s="22">
        <f t="shared" si="33"/>
        <v>0</v>
      </c>
      <c r="AO257" s="418" t="b">
        <f t="shared" si="34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35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36"/>
        <v>0</v>
      </c>
      <c r="AW257" s="67">
        <f t="shared" si="37"/>
        <v>0</v>
      </c>
      <c r="AX257" s="397">
        <f t="shared" si="38"/>
        <v>0</v>
      </c>
      <c r="AY257" s="32"/>
      <c r="AZ257" s="32"/>
      <c r="BA257" s="423" t="str">
        <f t="shared" si="39"/>
        <v xml:space="preserve"> </v>
      </c>
    </row>
    <row r="258" spans="1:53" s="339" customFormat="1" ht="15" x14ac:dyDescent="0.2">
      <c r="A258" s="32"/>
      <c r="B258" s="32"/>
      <c r="C258" s="410">
        <f t="shared" si="40"/>
        <v>237</v>
      </c>
      <c r="D258" s="424"/>
      <c r="E258" s="424"/>
      <c r="F258" s="424"/>
      <c r="G258" s="410"/>
      <c r="H258" s="410"/>
      <c r="I258" s="413" t="str">
        <f t="shared" si="24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25"/>
        <v>-</v>
      </c>
      <c r="M258" s="425"/>
      <c r="N258" s="425"/>
      <c r="O258" s="160" t="str">
        <f t="shared" si="26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27"/>
        <v>OK</v>
      </c>
      <c r="AI258" s="22">
        <f t="shared" si="28"/>
        <v>0</v>
      </c>
      <c r="AJ258" s="22">
        <f t="shared" si="29"/>
        <v>0</v>
      </c>
      <c r="AK258" s="22">
        <f t="shared" si="30"/>
        <v>0</v>
      </c>
      <c r="AL258" s="22">
        <f t="shared" si="31"/>
        <v>0</v>
      </c>
      <c r="AM258" s="22">
        <f t="shared" si="32"/>
        <v>0</v>
      </c>
      <c r="AN258" s="22">
        <f t="shared" si="33"/>
        <v>0</v>
      </c>
      <c r="AO258" s="418" t="b">
        <f t="shared" si="34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35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36"/>
        <v>0</v>
      </c>
      <c r="AW258" s="67">
        <f t="shared" si="37"/>
        <v>0</v>
      </c>
      <c r="AX258" s="397">
        <f t="shared" si="38"/>
        <v>0</v>
      </c>
      <c r="AY258" s="32"/>
      <c r="AZ258" s="32"/>
      <c r="BA258" s="423" t="str">
        <f t="shared" si="39"/>
        <v xml:space="preserve"> </v>
      </c>
    </row>
    <row r="259" spans="1:53" s="339" customFormat="1" ht="15" x14ac:dyDescent="0.2">
      <c r="A259" s="32"/>
      <c r="B259" s="32"/>
      <c r="C259" s="410">
        <f t="shared" si="40"/>
        <v>238</v>
      </c>
      <c r="D259" s="424"/>
      <c r="E259" s="424"/>
      <c r="F259" s="424"/>
      <c r="G259" s="410"/>
      <c r="H259" s="410"/>
      <c r="I259" s="413" t="str">
        <f t="shared" si="24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25"/>
        <v>-</v>
      </c>
      <c r="M259" s="425"/>
      <c r="N259" s="425"/>
      <c r="O259" s="160" t="str">
        <f t="shared" si="26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27"/>
        <v>OK</v>
      </c>
      <c r="AI259" s="22">
        <f t="shared" si="28"/>
        <v>0</v>
      </c>
      <c r="AJ259" s="22">
        <f t="shared" si="29"/>
        <v>0</v>
      </c>
      <c r="AK259" s="22">
        <f t="shared" si="30"/>
        <v>0</v>
      </c>
      <c r="AL259" s="22">
        <f t="shared" si="31"/>
        <v>0</v>
      </c>
      <c r="AM259" s="22">
        <f t="shared" si="32"/>
        <v>0</v>
      </c>
      <c r="AN259" s="22">
        <f t="shared" si="33"/>
        <v>0</v>
      </c>
      <c r="AO259" s="418" t="b">
        <f t="shared" si="34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35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36"/>
        <v>0</v>
      </c>
      <c r="AW259" s="67">
        <f t="shared" si="37"/>
        <v>0</v>
      </c>
      <c r="AX259" s="397">
        <f t="shared" si="38"/>
        <v>0</v>
      </c>
      <c r="AY259" s="32"/>
      <c r="AZ259" s="32"/>
      <c r="BA259" s="423" t="str">
        <f t="shared" si="39"/>
        <v xml:space="preserve"> </v>
      </c>
    </row>
    <row r="260" spans="1:53" s="339" customFormat="1" ht="15" x14ac:dyDescent="0.2">
      <c r="A260" s="32"/>
      <c r="B260" s="32"/>
      <c r="C260" s="410">
        <f t="shared" si="40"/>
        <v>239</v>
      </c>
      <c r="D260" s="424"/>
      <c r="E260" s="424"/>
      <c r="F260" s="424"/>
      <c r="G260" s="410"/>
      <c r="H260" s="410"/>
      <c r="I260" s="413" t="str">
        <f t="shared" si="24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25"/>
        <v>-</v>
      </c>
      <c r="M260" s="425"/>
      <c r="N260" s="425"/>
      <c r="O260" s="160" t="str">
        <f t="shared" si="26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27"/>
        <v>OK</v>
      </c>
      <c r="AI260" s="22">
        <f t="shared" si="28"/>
        <v>0</v>
      </c>
      <c r="AJ260" s="22">
        <f t="shared" si="29"/>
        <v>0</v>
      </c>
      <c r="AK260" s="22">
        <f t="shared" si="30"/>
        <v>0</v>
      </c>
      <c r="AL260" s="22">
        <f t="shared" si="31"/>
        <v>0</v>
      </c>
      <c r="AM260" s="22">
        <f t="shared" si="32"/>
        <v>0</v>
      </c>
      <c r="AN260" s="22">
        <f t="shared" si="33"/>
        <v>0</v>
      </c>
      <c r="AO260" s="418" t="b">
        <f t="shared" si="34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35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36"/>
        <v>0</v>
      </c>
      <c r="AW260" s="67">
        <f t="shared" si="37"/>
        <v>0</v>
      </c>
      <c r="AX260" s="397">
        <f t="shared" si="38"/>
        <v>0</v>
      </c>
      <c r="AY260" s="32"/>
      <c r="AZ260" s="32"/>
      <c r="BA260" s="423" t="str">
        <f t="shared" si="39"/>
        <v xml:space="preserve"> </v>
      </c>
    </row>
    <row r="261" spans="1:53" s="339" customFormat="1" ht="15" x14ac:dyDescent="0.2">
      <c r="A261" s="32"/>
      <c r="B261" s="32"/>
      <c r="C261" s="410">
        <f t="shared" si="40"/>
        <v>240</v>
      </c>
      <c r="D261" s="424"/>
      <c r="E261" s="424"/>
      <c r="F261" s="424"/>
      <c r="G261" s="410"/>
      <c r="H261" s="410"/>
      <c r="I261" s="413" t="str">
        <f t="shared" si="24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25"/>
        <v>-</v>
      </c>
      <c r="M261" s="425"/>
      <c r="N261" s="425"/>
      <c r="O261" s="160" t="str">
        <f t="shared" si="26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27"/>
        <v>OK</v>
      </c>
      <c r="AI261" s="22">
        <f t="shared" si="28"/>
        <v>0</v>
      </c>
      <c r="AJ261" s="22">
        <f t="shared" si="29"/>
        <v>0</v>
      </c>
      <c r="AK261" s="22">
        <f t="shared" si="30"/>
        <v>0</v>
      </c>
      <c r="AL261" s="22">
        <f t="shared" si="31"/>
        <v>0</v>
      </c>
      <c r="AM261" s="22">
        <f t="shared" si="32"/>
        <v>0</v>
      </c>
      <c r="AN261" s="22">
        <f t="shared" si="33"/>
        <v>0</v>
      </c>
      <c r="AO261" s="418" t="b">
        <f t="shared" si="34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35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36"/>
        <v>0</v>
      </c>
      <c r="AW261" s="67">
        <f t="shared" si="37"/>
        <v>0</v>
      </c>
      <c r="AX261" s="397">
        <f t="shared" si="38"/>
        <v>0</v>
      </c>
      <c r="AY261" s="32"/>
      <c r="AZ261" s="32"/>
      <c r="BA261" s="423" t="str">
        <f t="shared" si="39"/>
        <v xml:space="preserve"> </v>
      </c>
    </row>
    <row r="262" spans="1:53" s="339" customFormat="1" ht="15" x14ac:dyDescent="0.2">
      <c r="A262" s="32"/>
      <c r="B262" s="32"/>
      <c r="C262" s="410">
        <f t="shared" si="40"/>
        <v>241</v>
      </c>
      <c r="D262" s="424"/>
      <c r="E262" s="424"/>
      <c r="F262" s="424"/>
      <c r="G262" s="410"/>
      <c r="H262" s="410"/>
      <c r="I262" s="413" t="str">
        <f t="shared" si="24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25"/>
        <v>-</v>
      </c>
      <c r="M262" s="425"/>
      <c r="N262" s="425"/>
      <c r="O262" s="160" t="str">
        <f t="shared" si="26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27"/>
        <v>OK</v>
      </c>
      <c r="AI262" s="22">
        <f t="shared" si="28"/>
        <v>0</v>
      </c>
      <c r="AJ262" s="22">
        <f t="shared" si="29"/>
        <v>0</v>
      </c>
      <c r="AK262" s="22">
        <f t="shared" si="30"/>
        <v>0</v>
      </c>
      <c r="AL262" s="22">
        <f t="shared" si="31"/>
        <v>0</v>
      </c>
      <c r="AM262" s="22">
        <f t="shared" si="32"/>
        <v>0</v>
      </c>
      <c r="AN262" s="22">
        <f t="shared" si="33"/>
        <v>0</v>
      </c>
      <c r="AO262" s="418" t="b">
        <f t="shared" si="34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35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36"/>
        <v>0</v>
      </c>
      <c r="AW262" s="67">
        <f t="shared" si="37"/>
        <v>0</v>
      </c>
      <c r="AX262" s="397">
        <f t="shared" si="38"/>
        <v>0</v>
      </c>
      <c r="AY262" s="32"/>
      <c r="AZ262" s="32"/>
      <c r="BA262" s="423" t="str">
        <f t="shared" si="39"/>
        <v xml:space="preserve"> </v>
      </c>
    </row>
    <row r="263" spans="1:53" s="339" customFormat="1" ht="15" x14ac:dyDescent="0.2">
      <c r="A263" s="32"/>
      <c r="B263" s="32"/>
      <c r="C263" s="410">
        <f t="shared" si="40"/>
        <v>242</v>
      </c>
      <c r="D263" s="424"/>
      <c r="E263" s="424"/>
      <c r="F263" s="424"/>
      <c r="G263" s="410"/>
      <c r="H263" s="410"/>
      <c r="I263" s="413" t="str">
        <f t="shared" si="24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25"/>
        <v>-</v>
      </c>
      <c r="M263" s="425"/>
      <c r="N263" s="425"/>
      <c r="O263" s="160" t="str">
        <f t="shared" si="26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27"/>
        <v>OK</v>
      </c>
      <c r="AI263" s="22">
        <f t="shared" si="28"/>
        <v>0</v>
      </c>
      <c r="AJ263" s="22">
        <f t="shared" si="29"/>
        <v>0</v>
      </c>
      <c r="AK263" s="22">
        <f t="shared" si="30"/>
        <v>0</v>
      </c>
      <c r="AL263" s="22">
        <f t="shared" si="31"/>
        <v>0</v>
      </c>
      <c r="AM263" s="22">
        <f t="shared" si="32"/>
        <v>0</v>
      </c>
      <c r="AN263" s="22">
        <f t="shared" si="33"/>
        <v>0</v>
      </c>
      <c r="AO263" s="418" t="b">
        <f t="shared" si="34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35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36"/>
        <v>0</v>
      </c>
      <c r="AW263" s="67">
        <f t="shared" si="37"/>
        <v>0</v>
      </c>
      <c r="AX263" s="397">
        <f t="shared" si="38"/>
        <v>0</v>
      </c>
      <c r="AY263" s="32"/>
      <c r="AZ263" s="32"/>
      <c r="BA263" s="423" t="str">
        <f t="shared" si="39"/>
        <v xml:space="preserve"> </v>
      </c>
    </row>
    <row r="264" spans="1:53" s="339" customFormat="1" ht="15" x14ac:dyDescent="0.2">
      <c r="A264" s="32"/>
      <c r="B264" s="32"/>
      <c r="C264" s="410">
        <f t="shared" si="40"/>
        <v>243</v>
      </c>
      <c r="D264" s="424"/>
      <c r="E264" s="424"/>
      <c r="F264" s="424"/>
      <c r="G264" s="410"/>
      <c r="H264" s="410"/>
      <c r="I264" s="413" t="str">
        <f t="shared" si="24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25"/>
        <v>-</v>
      </c>
      <c r="M264" s="425"/>
      <c r="N264" s="425"/>
      <c r="O264" s="160" t="str">
        <f t="shared" si="26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27"/>
        <v>OK</v>
      </c>
      <c r="AI264" s="22">
        <f t="shared" si="28"/>
        <v>0</v>
      </c>
      <c r="AJ264" s="22">
        <f t="shared" si="29"/>
        <v>0</v>
      </c>
      <c r="AK264" s="22">
        <f t="shared" si="30"/>
        <v>0</v>
      </c>
      <c r="AL264" s="22">
        <f t="shared" si="31"/>
        <v>0</v>
      </c>
      <c r="AM264" s="22">
        <f t="shared" si="32"/>
        <v>0</v>
      </c>
      <c r="AN264" s="22">
        <f t="shared" si="33"/>
        <v>0</v>
      </c>
      <c r="AO264" s="418" t="b">
        <f t="shared" si="34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35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36"/>
        <v>0</v>
      </c>
      <c r="AW264" s="67">
        <f t="shared" si="37"/>
        <v>0</v>
      </c>
      <c r="AX264" s="397">
        <f t="shared" si="38"/>
        <v>0</v>
      </c>
      <c r="AY264" s="32"/>
      <c r="AZ264" s="32"/>
      <c r="BA264" s="423" t="str">
        <f t="shared" si="39"/>
        <v xml:space="preserve"> </v>
      </c>
    </row>
    <row r="265" spans="1:53" s="339" customFormat="1" ht="15" x14ac:dyDescent="0.2">
      <c r="A265" s="32"/>
      <c r="B265" s="32"/>
      <c r="C265" s="410">
        <f t="shared" si="40"/>
        <v>244</v>
      </c>
      <c r="D265" s="424"/>
      <c r="E265" s="424"/>
      <c r="F265" s="424"/>
      <c r="G265" s="410"/>
      <c r="H265" s="410"/>
      <c r="I265" s="413" t="str">
        <f t="shared" si="24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25"/>
        <v>-</v>
      </c>
      <c r="M265" s="425"/>
      <c r="N265" s="425"/>
      <c r="O265" s="160" t="str">
        <f t="shared" si="26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27"/>
        <v>OK</v>
      </c>
      <c r="AI265" s="22">
        <f t="shared" si="28"/>
        <v>0</v>
      </c>
      <c r="AJ265" s="22">
        <f t="shared" si="29"/>
        <v>0</v>
      </c>
      <c r="AK265" s="22">
        <f t="shared" si="30"/>
        <v>0</v>
      </c>
      <c r="AL265" s="22">
        <f t="shared" si="31"/>
        <v>0</v>
      </c>
      <c r="AM265" s="22">
        <f t="shared" si="32"/>
        <v>0</v>
      </c>
      <c r="AN265" s="22">
        <f t="shared" si="33"/>
        <v>0</v>
      </c>
      <c r="AO265" s="418" t="b">
        <f t="shared" si="34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35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36"/>
        <v>0</v>
      </c>
      <c r="AW265" s="67">
        <f t="shared" si="37"/>
        <v>0</v>
      </c>
      <c r="AX265" s="397">
        <f t="shared" si="38"/>
        <v>0</v>
      </c>
      <c r="AY265" s="32"/>
      <c r="AZ265" s="32"/>
      <c r="BA265" s="423" t="str">
        <f t="shared" si="39"/>
        <v xml:space="preserve"> </v>
      </c>
    </row>
    <row r="266" spans="1:53" s="339" customFormat="1" ht="15" x14ac:dyDescent="0.2">
      <c r="A266" s="32"/>
      <c r="B266" s="32"/>
      <c r="C266" s="410">
        <f t="shared" si="40"/>
        <v>245</v>
      </c>
      <c r="D266" s="424"/>
      <c r="E266" s="424"/>
      <c r="F266" s="424"/>
      <c r="G266" s="410"/>
      <c r="H266" s="410"/>
      <c r="I266" s="413" t="str">
        <f t="shared" si="24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25"/>
        <v>-</v>
      </c>
      <c r="M266" s="425"/>
      <c r="N266" s="425"/>
      <c r="O266" s="160" t="str">
        <f t="shared" si="26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27"/>
        <v>OK</v>
      </c>
      <c r="AI266" s="22">
        <f t="shared" si="28"/>
        <v>0</v>
      </c>
      <c r="AJ266" s="22">
        <f t="shared" si="29"/>
        <v>0</v>
      </c>
      <c r="AK266" s="22">
        <f t="shared" si="30"/>
        <v>0</v>
      </c>
      <c r="AL266" s="22">
        <f t="shared" si="31"/>
        <v>0</v>
      </c>
      <c r="AM266" s="22">
        <f t="shared" si="32"/>
        <v>0</v>
      </c>
      <c r="AN266" s="22">
        <f t="shared" si="33"/>
        <v>0</v>
      </c>
      <c r="AO266" s="418" t="b">
        <f t="shared" si="34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35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36"/>
        <v>0</v>
      </c>
      <c r="AW266" s="67">
        <f t="shared" si="37"/>
        <v>0</v>
      </c>
      <c r="AX266" s="397">
        <f t="shared" si="38"/>
        <v>0</v>
      </c>
      <c r="AY266" s="32"/>
      <c r="AZ266" s="32"/>
      <c r="BA266" s="423" t="str">
        <f t="shared" si="39"/>
        <v xml:space="preserve"> </v>
      </c>
    </row>
    <row r="267" spans="1:53" s="339" customFormat="1" ht="15" x14ac:dyDescent="0.2">
      <c r="A267" s="32"/>
      <c r="B267" s="32"/>
      <c r="C267" s="410">
        <f t="shared" si="40"/>
        <v>246</v>
      </c>
      <c r="D267" s="424"/>
      <c r="E267" s="424"/>
      <c r="F267" s="424"/>
      <c r="G267" s="410"/>
      <c r="H267" s="410"/>
      <c r="I267" s="413" t="str">
        <f t="shared" si="24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25"/>
        <v>-</v>
      </c>
      <c r="M267" s="425"/>
      <c r="N267" s="425"/>
      <c r="O267" s="160" t="str">
        <f t="shared" si="26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27"/>
        <v>OK</v>
      </c>
      <c r="AI267" s="22">
        <f t="shared" si="28"/>
        <v>0</v>
      </c>
      <c r="AJ267" s="22">
        <f t="shared" si="29"/>
        <v>0</v>
      </c>
      <c r="AK267" s="22">
        <f t="shared" si="30"/>
        <v>0</v>
      </c>
      <c r="AL267" s="22">
        <f t="shared" si="31"/>
        <v>0</v>
      </c>
      <c r="AM267" s="22">
        <f t="shared" si="32"/>
        <v>0</v>
      </c>
      <c r="AN267" s="22">
        <f t="shared" si="33"/>
        <v>0</v>
      </c>
      <c r="AO267" s="418" t="b">
        <f t="shared" si="34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35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36"/>
        <v>0</v>
      </c>
      <c r="AW267" s="67">
        <f t="shared" si="37"/>
        <v>0</v>
      </c>
      <c r="AX267" s="397">
        <f t="shared" si="38"/>
        <v>0</v>
      </c>
      <c r="AY267" s="32"/>
      <c r="AZ267" s="32"/>
      <c r="BA267" s="423" t="str">
        <f t="shared" si="39"/>
        <v xml:space="preserve"> </v>
      </c>
    </row>
    <row r="268" spans="1:53" s="339" customFormat="1" ht="15" x14ac:dyDescent="0.2">
      <c r="A268" s="32"/>
      <c r="B268" s="32"/>
      <c r="C268" s="410">
        <f t="shared" si="40"/>
        <v>247</v>
      </c>
      <c r="D268" s="424"/>
      <c r="E268" s="424"/>
      <c r="F268" s="424"/>
      <c r="G268" s="410"/>
      <c r="H268" s="410"/>
      <c r="I268" s="413" t="str">
        <f t="shared" si="24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25"/>
        <v>-</v>
      </c>
      <c r="M268" s="425"/>
      <c r="N268" s="425"/>
      <c r="O268" s="160" t="str">
        <f t="shared" si="26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27"/>
        <v>OK</v>
      </c>
      <c r="AI268" s="22">
        <f t="shared" si="28"/>
        <v>0</v>
      </c>
      <c r="AJ268" s="22">
        <f t="shared" si="29"/>
        <v>0</v>
      </c>
      <c r="AK268" s="22">
        <f t="shared" si="30"/>
        <v>0</v>
      </c>
      <c r="AL268" s="22">
        <f t="shared" si="31"/>
        <v>0</v>
      </c>
      <c r="AM268" s="22">
        <f t="shared" si="32"/>
        <v>0</v>
      </c>
      <c r="AN268" s="22">
        <f t="shared" si="33"/>
        <v>0</v>
      </c>
      <c r="AO268" s="418" t="b">
        <f t="shared" si="34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35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36"/>
        <v>0</v>
      </c>
      <c r="AW268" s="67">
        <f t="shared" si="37"/>
        <v>0</v>
      </c>
      <c r="AX268" s="397">
        <f t="shared" si="38"/>
        <v>0</v>
      </c>
      <c r="AY268" s="32"/>
      <c r="AZ268" s="32"/>
      <c r="BA268" s="423" t="str">
        <f t="shared" si="39"/>
        <v xml:space="preserve"> </v>
      </c>
    </row>
    <row r="269" spans="1:53" s="339" customFormat="1" ht="15" x14ac:dyDescent="0.2">
      <c r="A269" s="32"/>
      <c r="B269" s="32"/>
      <c r="C269" s="410">
        <f t="shared" si="40"/>
        <v>248</v>
      </c>
      <c r="D269" s="424"/>
      <c r="E269" s="424"/>
      <c r="F269" s="424"/>
      <c r="G269" s="410"/>
      <c r="H269" s="410"/>
      <c r="I269" s="413" t="str">
        <f t="shared" si="24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25"/>
        <v>-</v>
      </c>
      <c r="M269" s="425"/>
      <c r="N269" s="425"/>
      <c r="O269" s="160" t="str">
        <f t="shared" si="26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27"/>
        <v>OK</v>
      </c>
      <c r="AI269" s="22">
        <f t="shared" si="28"/>
        <v>0</v>
      </c>
      <c r="AJ269" s="22">
        <f t="shared" si="29"/>
        <v>0</v>
      </c>
      <c r="AK269" s="22">
        <f t="shared" si="30"/>
        <v>0</v>
      </c>
      <c r="AL269" s="22">
        <f t="shared" si="31"/>
        <v>0</v>
      </c>
      <c r="AM269" s="22">
        <f t="shared" si="32"/>
        <v>0</v>
      </c>
      <c r="AN269" s="22">
        <f t="shared" si="33"/>
        <v>0</v>
      </c>
      <c r="AO269" s="418" t="b">
        <f t="shared" si="34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35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36"/>
        <v>0</v>
      </c>
      <c r="AW269" s="67">
        <f t="shared" si="37"/>
        <v>0</v>
      </c>
      <c r="AX269" s="397">
        <f t="shared" si="38"/>
        <v>0</v>
      </c>
      <c r="AY269" s="32"/>
      <c r="AZ269" s="32"/>
      <c r="BA269" s="423" t="str">
        <f t="shared" si="39"/>
        <v xml:space="preserve"> </v>
      </c>
    </row>
    <row r="270" spans="1:53" s="339" customFormat="1" ht="15" x14ac:dyDescent="0.2">
      <c r="A270" s="32"/>
      <c r="B270" s="32"/>
      <c r="C270" s="410">
        <f t="shared" si="40"/>
        <v>249</v>
      </c>
      <c r="D270" s="424"/>
      <c r="E270" s="424"/>
      <c r="F270" s="424"/>
      <c r="G270" s="410"/>
      <c r="H270" s="410"/>
      <c r="I270" s="413" t="str">
        <f t="shared" si="24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25"/>
        <v>-</v>
      </c>
      <c r="M270" s="425"/>
      <c r="N270" s="425"/>
      <c r="O270" s="160" t="str">
        <f t="shared" si="26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27"/>
        <v>OK</v>
      </c>
      <c r="AI270" s="22">
        <f t="shared" si="28"/>
        <v>0</v>
      </c>
      <c r="AJ270" s="22">
        <f t="shared" si="29"/>
        <v>0</v>
      </c>
      <c r="AK270" s="22">
        <f t="shared" si="30"/>
        <v>0</v>
      </c>
      <c r="AL270" s="22">
        <f t="shared" si="31"/>
        <v>0</v>
      </c>
      <c r="AM270" s="22">
        <f t="shared" si="32"/>
        <v>0</v>
      </c>
      <c r="AN270" s="22">
        <f t="shared" si="33"/>
        <v>0</v>
      </c>
      <c r="AO270" s="418" t="b">
        <f t="shared" si="34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35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36"/>
        <v>0</v>
      </c>
      <c r="AW270" s="67">
        <f t="shared" si="37"/>
        <v>0</v>
      </c>
      <c r="AX270" s="397">
        <f t="shared" si="38"/>
        <v>0</v>
      </c>
      <c r="AY270" s="32"/>
      <c r="AZ270" s="32"/>
      <c r="BA270" s="423" t="str">
        <f t="shared" si="39"/>
        <v xml:space="preserve"> </v>
      </c>
    </row>
    <row r="271" spans="1:53" s="339" customFormat="1" ht="15" x14ac:dyDescent="0.2">
      <c r="A271" s="32"/>
      <c r="B271" s="32"/>
      <c r="C271" s="410">
        <f t="shared" si="40"/>
        <v>250</v>
      </c>
      <c r="D271" s="424"/>
      <c r="E271" s="424"/>
      <c r="F271" s="424"/>
      <c r="G271" s="410"/>
      <c r="H271" s="410"/>
      <c r="I271" s="413" t="str">
        <f t="shared" si="24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25"/>
        <v>-</v>
      </c>
      <c r="M271" s="425"/>
      <c r="N271" s="425"/>
      <c r="O271" s="160" t="str">
        <f t="shared" si="26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27"/>
        <v>OK</v>
      </c>
      <c r="AI271" s="22">
        <f t="shared" si="28"/>
        <v>0</v>
      </c>
      <c r="AJ271" s="22">
        <f t="shared" si="29"/>
        <v>0</v>
      </c>
      <c r="AK271" s="22">
        <f t="shared" si="30"/>
        <v>0</v>
      </c>
      <c r="AL271" s="22">
        <f t="shared" si="31"/>
        <v>0</v>
      </c>
      <c r="AM271" s="22">
        <f t="shared" si="32"/>
        <v>0</v>
      </c>
      <c r="AN271" s="22">
        <f t="shared" si="33"/>
        <v>0</v>
      </c>
      <c r="AO271" s="418" t="b">
        <f t="shared" si="34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35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36"/>
        <v>0</v>
      </c>
      <c r="AW271" s="67">
        <f t="shared" si="37"/>
        <v>0</v>
      </c>
      <c r="AX271" s="397">
        <f t="shared" si="38"/>
        <v>0</v>
      </c>
      <c r="AY271" s="32"/>
      <c r="AZ271" s="32"/>
      <c r="BA271" s="423" t="str">
        <f t="shared" si="39"/>
        <v xml:space="preserve"> </v>
      </c>
    </row>
    <row r="272" spans="1:53" s="339" customFormat="1" ht="15" x14ac:dyDescent="0.2">
      <c r="A272" s="32"/>
      <c r="B272" s="32"/>
      <c r="C272" s="410">
        <f t="shared" si="40"/>
        <v>251</v>
      </c>
      <c r="D272" s="424"/>
      <c r="E272" s="424"/>
      <c r="F272" s="424"/>
      <c r="G272" s="410"/>
      <c r="H272" s="410"/>
      <c r="I272" s="413" t="str">
        <f t="shared" si="24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25"/>
        <v>-</v>
      </c>
      <c r="M272" s="425"/>
      <c r="N272" s="425"/>
      <c r="O272" s="160" t="str">
        <f t="shared" si="26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27"/>
        <v>OK</v>
      </c>
      <c r="AI272" s="22">
        <f t="shared" si="28"/>
        <v>0</v>
      </c>
      <c r="AJ272" s="22">
        <f t="shared" si="29"/>
        <v>0</v>
      </c>
      <c r="AK272" s="22">
        <f t="shared" si="30"/>
        <v>0</v>
      </c>
      <c r="AL272" s="22">
        <f t="shared" si="31"/>
        <v>0</v>
      </c>
      <c r="AM272" s="22">
        <f t="shared" si="32"/>
        <v>0</v>
      </c>
      <c r="AN272" s="22">
        <f t="shared" si="33"/>
        <v>0</v>
      </c>
      <c r="AO272" s="418" t="b">
        <f t="shared" si="34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35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36"/>
        <v>0</v>
      </c>
      <c r="AW272" s="67">
        <f t="shared" si="37"/>
        <v>0</v>
      </c>
      <c r="AX272" s="397">
        <f t="shared" si="38"/>
        <v>0</v>
      </c>
      <c r="AY272" s="32"/>
      <c r="AZ272" s="32"/>
      <c r="BA272" s="423" t="str">
        <f t="shared" si="39"/>
        <v xml:space="preserve"> </v>
      </c>
    </row>
    <row r="273" spans="1:53" s="339" customFormat="1" ht="15" x14ac:dyDescent="0.2">
      <c r="A273" s="32"/>
      <c r="B273" s="32"/>
      <c r="C273" s="410">
        <f t="shared" si="40"/>
        <v>252</v>
      </c>
      <c r="D273" s="424"/>
      <c r="E273" s="424"/>
      <c r="F273" s="424"/>
      <c r="G273" s="410"/>
      <c r="H273" s="410"/>
      <c r="I273" s="413" t="str">
        <f t="shared" ref="I273:I336" si="41">IF(K273="s",A273*B273,"-")</f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ref="L273:L336" si="42">IF(K273="s",AT273,AP273)</f>
        <v>-</v>
      </c>
      <c r="M273" s="425"/>
      <c r="N273" s="425"/>
      <c r="O273" s="160" t="str">
        <f t="shared" ref="O273:O336" si="43">IF(K273="S",IF(D273&lt;E273,E273,D273),"-")</f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ref="AH273:AH336" si="44">IF(F273&gt;(A273*12),"error","OK")</f>
        <v>OK</v>
      </c>
      <c r="AI273" s="22">
        <f t="shared" ref="AI273:AI336" si="45">IF(O273="-",0,IF(O273&gt;7.999,1,0))</f>
        <v>0</v>
      </c>
      <c r="AJ273" s="22">
        <f t="shared" ref="AJ273:AJ336" si="46">IF(O273&lt;8,IF(O273&gt;3.999,1,0),0)</f>
        <v>0</v>
      </c>
      <c r="AK273" s="22">
        <f t="shared" ref="AK273:AK336" si="47">IF(O273&lt;4,IF(O273&gt;0,1,0),0)</f>
        <v>0</v>
      </c>
      <c r="AL273" s="22">
        <f t="shared" ref="AL273:AL336" si="48">IF(K273="S",1,0)</f>
        <v>0</v>
      </c>
      <c r="AM273" s="22">
        <f t="shared" ref="AM273:AM336" si="49">IF(K273="C",1,0)</f>
        <v>0</v>
      </c>
      <c r="AN273" s="22">
        <f t="shared" ref="AN273:AN336" si="50">IF(K273="c",F273/12,0)</f>
        <v>0</v>
      </c>
      <c r="AO273" s="418" t="b">
        <f t="shared" ref="AO273:AO336" si="51">IF(K273="s",IF(A273&gt;B273,A273,B273))</f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ref="AR273:AR336" si="52">IF(K273="s",J273,"-")</f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36"/>
        <v>0</v>
      </c>
      <c r="AW273" s="67">
        <f t="shared" si="37"/>
        <v>0</v>
      </c>
      <c r="AX273" s="397">
        <f t="shared" si="38"/>
        <v>0</v>
      </c>
      <c r="AY273" s="32"/>
      <c r="AZ273" s="32"/>
      <c r="BA273" s="423" t="str">
        <f t="shared" si="39"/>
        <v xml:space="preserve"> </v>
      </c>
    </row>
    <row r="274" spans="1:53" s="339" customFormat="1" ht="15" x14ac:dyDescent="0.2">
      <c r="A274" s="32"/>
      <c r="B274" s="32"/>
      <c r="C274" s="410">
        <f t="shared" si="40"/>
        <v>253</v>
      </c>
      <c r="D274" s="424"/>
      <c r="E274" s="424"/>
      <c r="F274" s="424"/>
      <c r="G274" s="410"/>
      <c r="H274" s="410"/>
      <c r="I274" s="413" t="str">
        <f t="shared" si="41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42"/>
        <v>-</v>
      </c>
      <c r="M274" s="425"/>
      <c r="N274" s="425"/>
      <c r="O274" s="160" t="str">
        <f t="shared" si="43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44"/>
        <v>OK</v>
      </c>
      <c r="AI274" s="22">
        <f t="shared" si="45"/>
        <v>0</v>
      </c>
      <c r="AJ274" s="22">
        <f t="shared" si="46"/>
        <v>0</v>
      </c>
      <c r="AK274" s="22">
        <f t="shared" si="47"/>
        <v>0</v>
      </c>
      <c r="AL274" s="22">
        <f t="shared" si="48"/>
        <v>0</v>
      </c>
      <c r="AM274" s="22">
        <f t="shared" si="49"/>
        <v>0</v>
      </c>
      <c r="AN274" s="22">
        <f t="shared" si="50"/>
        <v>0</v>
      </c>
      <c r="AO274" s="418" t="b">
        <f t="shared" si="51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52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ref="AV274:AV337" si="53">IF(AI274=1,AT274,0)</f>
        <v>0</v>
      </c>
      <c r="AW274" s="67">
        <f t="shared" ref="AW274:AW337" si="54">IF(AJ274=1,AT274,0)</f>
        <v>0</v>
      </c>
      <c r="AX274" s="397">
        <f t="shared" ref="AX274:AX337" si="55">IF(AK274=1,AT274,0)</f>
        <v>0</v>
      </c>
      <c r="AY274" s="32"/>
      <c r="AZ274" s="32"/>
      <c r="BA274" s="423" t="str">
        <f t="shared" ref="BA274:BA337" si="56">IF(BB274="s",(AV274+AW274)/16*AX274/12," ")</f>
        <v xml:space="preserve"> </v>
      </c>
    </row>
    <row r="275" spans="1:53" s="339" customFormat="1" ht="15" x14ac:dyDescent="0.2">
      <c r="A275" s="32"/>
      <c r="B275" s="32"/>
      <c r="C275" s="410">
        <f t="shared" si="40"/>
        <v>254</v>
      </c>
      <c r="D275" s="424"/>
      <c r="E275" s="424"/>
      <c r="F275" s="424"/>
      <c r="G275" s="410"/>
      <c r="H275" s="410"/>
      <c r="I275" s="413" t="str">
        <f t="shared" si="41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42"/>
        <v>-</v>
      </c>
      <c r="M275" s="425"/>
      <c r="N275" s="425"/>
      <c r="O275" s="160" t="str">
        <f t="shared" si="43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44"/>
        <v>OK</v>
      </c>
      <c r="AI275" s="22">
        <f t="shared" si="45"/>
        <v>0</v>
      </c>
      <c r="AJ275" s="22">
        <f t="shared" si="46"/>
        <v>0</v>
      </c>
      <c r="AK275" s="22">
        <f t="shared" si="47"/>
        <v>0</v>
      </c>
      <c r="AL275" s="22">
        <f t="shared" si="48"/>
        <v>0</v>
      </c>
      <c r="AM275" s="22">
        <f t="shared" si="49"/>
        <v>0</v>
      </c>
      <c r="AN275" s="22">
        <f t="shared" si="50"/>
        <v>0</v>
      </c>
      <c r="AO275" s="418" t="b">
        <f t="shared" si="51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52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53"/>
        <v>0</v>
      </c>
      <c r="AW275" s="67">
        <f t="shared" si="54"/>
        <v>0</v>
      </c>
      <c r="AX275" s="397">
        <f t="shared" si="55"/>
        <v>0</v>
      </c>
      <c r="AY275" s="32"/>
      <c r="AZ275" s="32"/>
      <c r="BA275" s="423" t="str">
        <f t="shared" si="56"/>
        <v xml:space="preserve"> </v>
      </c>
    </row>
    <row r="276" spans="1:53" s="339" customFormat="1" ht="15" x14ac:dyDescent="0.2">
      <c r="A276" s="32"/>
      <c r="B276" s="32"/>
      <c r="C276" s="410">
        <f t="shared" si="40"/>
        <v>255</v>
      </c>
      <c r="D276" s="424"/>
      <c r="E276" s="424"/>
      <c r="F276" s="424"/>
      <c r="G276" s="410"/>
      <c r="H276" s="410"/>
      <c r="I276" s="413" t="str">
        <f t="shared" si="41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42"/>
        <v>-</v>
      </c>
      <c r="M276" s="425"/>
      <c r="N276" s="425"/>
      <c r="O276" s="160" t="str">
        <f t="shared" si="43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44"/>
        <v>OK</v>
      </c>
      <c r="AI276" s="22">
        <f t="shared" si="45"/>
        <v>0</v>
      </c>
      <c r="AJ276" s="22">
        <f t="shared" si="46"/>
        <v>0</v>
      </c>
      <c r="AK276" s="22">
        <f t="shared" si="47"/>
        <v>0</v>
      </c>
      <c r="AL276" s="22">
        <f t="shared" si="48"/>
        <v>0</v>
      </c>
      <c r="AM276" s="22">
        <f t="shared" si="49"/>
        <v>0</v>
      </c>
      <c r="AN276" s="22">
        <f t="shared" si="50"/>
        <v>0</v>
      </c>
      <c r="AO276" s="418" t="b">
        <f t="shared" si="51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52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53"/>
        <v>0</v>
      </c>
      <c r="AW276" s="67">
        <f t="shared" si="54"/>
        <v>0</v>
      </c>
      <c r="AX276" s="397">
        <f t="shared" si="55"/>
        <v>0</v>
      </c>
      <c r="AY276" s="32"/>
      <c r="AZ276" s="32"/>
      <c r="BA276" s="423" t="str">
        <f t="shared" si="56"/>
        <v xml:space="preserve"> </v>
      </c>
    </row>
    <row r="277" spans="1:53" s="339" customFormat="1" ht="15" x14ac:dyDescent="0.2">
      <c r="A277" s="32"/>
      <c r="B277" s="32"/>
      <c r="C277" s="410">
        <f t="shared" si="40"/>
        <v>256</v>
      </c>
      <c r="D277" s="424"/>
      <c r="E277" s="424"/>
      <c r="F277" s="424"/>
      <c r="G277" s="410"/>
      <c r="H277" s="410"/>
      <c r="I277" s="413" t="str">
        <f t="shared" si="41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42"/>
        <v>-</v>
      </c>
      <c r="M277" s="425"/>
      <c r="N277" s="425"/>
      <c r="O277" s="160" t="str">
        <f t="shared" si="43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44"/>
        <v>OK</v>
      </c>
      <c r="AI277" s="22">
        <f t="shared" si="45"/>
        <v>0</v>
      </c>
      <c r="AJ277" s="22">
        <f t="shared" si="46"/>
        <v>0</v>
      </c>
      <c r="AK277" s="22">
        <f t="shared" si="47"/>
        <v>0</v>
      </c>
      <c r="AL277" s="22">
        <f t="shared" si="48"/>
        <v>0</v>
      </c>
      <c r="AM277" s="22">
        <f t="shared" si="49"/>
        <v>0</v>
      </c>
      <c r="AN277" s="22">
        <f t="shared" si="50"/>
        <v>0</v>
      </c>
      <c r="AO277" s="418" t="b">
        <f t="shared" si="51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52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53"/>
        <v>0</v>
      </c>
      <c r="AW277" s="67">
        <f t="shared" si="54"/>
        <v>0</v>
      </c>
      <c r="AX277" s="397">
        <f t="shared" si="55"/>
        <v>0</v>
      </c>
      <c r="AY277" s="32"/>
      <c r="AZ277" s="32"/>
      <c r="BA277" s="423" t="str">
        <f t="shared" si="56"/>
        <v xml:space="preserve"> </v>
      </c>
    </row>
    <row r="278" spans="1:53" s="339" customFormat="1" ht="15" x14ac:dyDescent="0.2">
      <c r="A278" s="32"/>
      <c r="B278" s="32"/>
      <c r="C278" s="410">
        <f t="shared" si="40"/>
        <v>257</v>
      </c>
      <c r="D278" s="424"/>
      <c r="E278" s="424"/>
      <c r="F278" s="424"/>
      <c r="G278" s="410"/>
      <c r="H278" s="410"/>
      <c r="I278" s="413" t="str">
        <f t="shared" si="41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42"/>
        <v>-</v>
      </c>
      <c r="M278" s="425"/>
      <c r="N278" s="425"/>
      <c r="O278" s="160" t="str">
        <f t="shared" si="43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44"/>
        <v>OK</v>
      </c>
      <c r="AI278" s="22">
        <f t="shared" si="45"/>
        <v>0</v>
      </c>
      <c r="AJ278" s="22">
        <f t="shared" si="46"/>
        <v>0</v>
      </c>
      <c r="AK278" s="22">
        <f t="shared" si="47"/>
        <v>0</v>
      </c>
      <c r="AL278" s="22">
        <f t="shared" si="48"/>
        <v>0</v>
      </c>
      <c r="AM278" s="22">
        <f t="shared" si="49"/>
        <v>0</v>
      </c>
      <c r="AN278" s="22">
        <f t="shared" si="50"/>
        <v>0</v>
      </c>
      <c r="AO278" s="418" t="b">
        <f t="shared" si="51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52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53"/>
        <v>0</v>
      </c>
      <c r="AW278" s="67">
        <f t="shared" si="54"/>
        <v>0</v>
      </c>
      <c r="AX278" s="397">
        <f t="shared" si="55"/>
        <v>0</v>
      </c>
      <c r="AY278" s="32"/>
      <c r="AZ278" s="32"/>
      <c r="BA278" s="423" t="str">
        <f t="shared" si="56"/>
        <v xml:space="preserve"> </v>
      </c>
    </row>
    <row r="279" spans="1:53" s="339" customFormat="1" ht="15" x14ac:dyDescent="0.2">
      <c r="A279" s="32"/>
      <c r="B279" s="32"/>
      <c r="C279" s="410">
        <f t="shared" si="40"/>
        <v>258</v>
      </c>
      <c r="D279" s="424"/>
      <c r="E279" s="424"/>
      <c r="F279" s="424"/>
      <c r="G279" s="410"/>
      <c r="H279" s="410"/>
      <c r="I279" s="413" t="str">
        <f t="shared" si="41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42"/>
        <v>-</v>
      </c>
      <c r="M279" s="425"/>
      <c r="N279" s="425"/>
      <c r="O279" s="160" t="str">
        <f t="shared" si="43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44"/>
        <v>OK</v>
      </c>
      <c r="AI279" s="22">
        <f t="shared" si="45"/>
        <v>0</v>
      </c>
      <c r="AJ279" s="22">
        <f t="shared" si="46"/>
        <v>0</v>
      </c>
      <c r="AK279" s="22">
        <f t="shared" si="47"/>
        <v>0</v>
      </c>
      <c r="AL279" s="22">
        <f t="shared" si="48"/>
        <v>0</v>
      </c>
      <c r="AM279" s="22">
        <f t="shared" si="49"/>
        <v>0</v>
      </c>
      <c r="AN279" s="22">
        <f t="shared" si="50"/>
        <v>0</v>
      </c>
      <c r="AO279" s="418" t="b">
        <f t="shared" si="51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52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53"/>
        <v>0</v>
      </c>
      <c r="AW279" s="67">
        <f t="shared" si="54"/>
        <v>0</v>
      </c>
      <c r="AX279" s="397">
        <f t="shared" si="55"/>
        <v>0</v>
      </c>
      <c r="AY279" s="32"/>
      <c r="AZ279" s="32"/>
      <c r="BA279" s="423" t="str">
        <f t="shared" si="56"/>
        <v xml:space="preserve"> </v>
      </c>
    </row>
    <row r="280" spans="1:53" s="339" customFormat="1" ht="15" x14ac:dyDescent="0.2">
      <c r="A280" s="32"/>
      <c r="B280" s="32"/>
      <c r="C280" s="410">
        <f t="shared" ref="C280:C343" si="57">C279+1</f>
        <v>259</v>
      </c>
      <c r="D280" s="424"/>
      <c r="E280" s="424"/>
      <c r="F280" s="424"/>
      <c r="G280" s="410"/>
      <c r="H280" s="410"/>
      <c r="I280" s="413" t="str">
        <f t="shared" si="41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42"/>
        <v>-</v>
      </c>
      <c r="M280" s="425"/>
      <c r="N280" s="425"/>
      <c r="O280" s="160" t="str">
        <f t="shared" si="43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44"/>
        <v>OK</v>
      </c>
      <c r="AI280" s="22">
        <f t="shared" si="45"/>
        <v>0</v>
      </c>
      <c r="AJ280" s="22">
        <f t="shared" si="46"/>
        <v>0</v>
      </c>
      <c r="AK280" s="22">
        <f t="shared" si="47"/>
        <v>0</v>
      </c>
      <c r="AL280" s="22">
        <f t="shared" si="48"/>
        <v>0</v>
      </c>
      <c r="AM280" s="22">
        <f t="shared" si="49"/>
        <v>0</v>
      </c>
      <c r="AN280" s="22">
        <f t="shared" si="50"/>
        <v>0</v>
      </c>
      <c r="AO280" s="418" t="b">
        <f t="shared" si="51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52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53"/>
        <v>0</v>
      </c>
      <c r="AW280" s="67">
        <f t="shared" si="54"/>
        <v>0</v>
      </c>
      <c r="AX280" s="397">
        <f t="shared" si="55"/>
        <v>0</v>
      </c>
      <c r="AY280" s="32"/>
      <c r="AZ280" s="32"/>
      <c r="BA280" s="423" t="str">
        <f t="shared" si="56"/>
        <v xml:space="preserve"> </v>
      </c>
    </row>
    <row r="281" spans="1:53" s="339" customFormat="1" ht="15" x14ac:dyDescent="0.2">
      <c r="A281" s="32"/>
      <c r="B281" s="32"/>
      <c r="C281" s="410">
        <f t="shared" si="57"/>
        <v>260</v>
      </c>
      <c r="D281" s="424"/>
      <c r="E281" s="424"/>
      <c r="F281" s="424"/>
      <c r="G281" s="410"/>
      <c r="H281" s="410"/>
      <c r="I281" s="413" t="str">
        <f t="shared" si="41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42"/>
        <v>-</v>
      </c>
      <c r="M281" s="425"/>
      <c r="N281" s="425"/>
      <c r="O281" s="160" t="str">
        <f t="shared" si="43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44"/>
        <v>OK</v>
      </c>
      <c r="AI281" s="22">
        <f t="shared" si="45"/>
        <v>0</v>
      </c>
      <c r="AJ281" s="22">
        <f t="shared" si="46"/>
        <v>0</v>
      </c>
      <c r="AK281" s="22">
        <f t="shared" si="47"/>
        <v>0</v>
      </c>
      <c r="AL281" s="22">
        <f t="shared" si="48"/>
        <v>0</v>
      </c>
      <c r="AM281" s="22">
        <f t="shared" si="49"/>
        <v>0</v>
      </c>
      <c r="AN281" s="22">
        <f t="shared" si="50"/>
        <v>0</v>
      </c>
      <c r="AO281" s="418" t="b">
        <f t="shared" si="51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52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53"/>
        <v>0</v>
      </c>
      <c r="AW281" s="67">
        <f t="shared" si="54"/>
        <v>0</v>
      </c>
      <c r="AX281" s="397">
        <f t="shared" si="55"/>
        <v>0</v>
      </c>
      <c r="AY281" s="32"/>
      <c r="AZ281" s="32"/>
      <c r="BA281" s="423" t="str">
        <f t="shared" si="56"/>
        <v xml:space="preserve"> </v>
      </c>
    </row>
    <row r="282" spans="1:53" s="339" customFormat="1" ht="15" x14ac:dyDescent="0.2">
      <c r="A282" s="32"/>
      <c r="B282" s="32"/>
      <c r="C282" s="410">
        <f t="shared" si="57"/>
        <v>261</v>
      </c>
      <c r="D282" s="424"/>
      <c r="E282" s="424"/>
      <c r="F282" s="424"/>
      <c r="G282" s="410"/>
      <c r="H282" s="410"/>
      <c r="I282" s="413" t="str">
        <f t="shared" si="41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42"/>
        <v>-</v>
      </c>
      <c r="M282" s="425"/>
      <c r="N282" s="425"/>
      <c r="O282" s="160" t="str">
        <f t="shared" si="43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44"/>
        <v>OK</v>
      </c>
      <c r="AI282" s="22">
        <f t="shared" si="45"/>
        <v>0</v>
      </c>
      <c r="AJ282" s="22">
        <f t="shared" si="46"/>
        <v>0</v>
      </c>
      <c r="AK282" s="22">
        <f t="shared" si="47"/>
        <v>0</v>
      </c>
      <c r="AL282" s="22">
        <f t="shared" si="48"/>
        <v>0</v>
      </c>
      <c r="AM282" s="22">
        <f t="shared" si="49"/>
        <v>0</v>
      </c>
      <c r="AN282" s="22">
        <f t="shared" si="50"/>
        <v>0</v>
      </c>
      <c r="AO282" s="418" t="b">
        <f t="shared" si="51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52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53"/>
        <v>0</v>
      </c>
      <c r="AW282" s="67">
        <f t="shared" si="54"/>
        <v>0</v>
      </c>
      <c r="AX282" s="397">
        <f t="shared" si="55"/>
        <v>0</v>
      </c>
      <c r="AY282" s="32"/>
      <c r="AZ282" s="32"/>
      <c r="BA282" s="423" t="str">
        <f t="shared" si="56"/>
        <v xml:space="preserve"> </v>
      </c>
    </row>
    <row r="283" spans="1:53" s="339" customFormat="1" ht="15" x14ac:dyDescent="0.2">
      <c r="A283" s="32"/>
      <c r="B283" s="32"/>
      <c r="C283" s="410">
        <f t="shared" si="57"/>
        <v>262</v>
      </c>
      <c r="D283" s="424"/>
      <c r="E283" s="424"/>
      <c r="F283" s="424"/>
      <c r="G283" s="410"/>
      <c r="H283" s="410"/>
      <c r="I283" s="413" t="str">
        <f t="shared" si="41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42"/>
        <v>-</v>
      </c>
      <c r="M283" s="425"/>
      <c r="N283" s="425"/>
      <c r="O283" s="160" t="str">
        <f t="shared" si="43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44"/>
        <v>OK</v>
      </c>
      <c r="AI283" s="22">
        <f t="shared" si="45"/>
        <v>0</v>
      </c>
      <c r="AJ283" s="22">
        <f t="shared" si="46"/>
        <v>0</v>
      </c>
      <c r="AK283" s="22">
        <f t="shared" si="47"/>
        <v>0</v>
      </c>
      <c r="AL283" s="22">
        <f t="shared" si="48"/>
        <v>0</v>
      </c>
      <c r="AM283" s="22">
        <f t="shared" si="49"/>
        <v>0</v>
      </c>
      <c r="AN283" s="22">
        <f t="shared" si="50"/>
        <v>0</v>
      </c>
      <c r="AO283" s="418" t="b">
        <f t="shared" si="51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52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53"/>
        <v>0</v>
      </c>
      <c r="AW283" s="67">
        <f t="shared" si="54"/>
        <v>0</v>
      </c>
      <c r="AX283" s="397">
        <f t="shared" si="55"/>
        <v>0</v>
      </c>
      <c r="AY283" s="32"/>
      <c r="AZ283" s="32"/>
      <c r="BA283" s="423" t="str">
        <f t="shared" si="56"/>
        <v xml:space="preserve"> </v>
      </c>
    </row>
    <row r="284" spans="1:53" s="339" customFormat="1" ht="15" x14ac:dyDescent="0.2">
      <c r="A284" s="32"/>
      <c r="B284" s="32"/>
      <c r="C284" s="410">
        <f t="shared" si="57"/>
        <v>263</v>
      </c>
      <c r="D284" s="424"/>
      <c r="E284" s="424"/>
      <c r="F284" s="424"/>
      <c r="G284" s="410"/>
      <c r="H284" s="410"/>
      <c r="I284" s="413" t="str">
        <f t="shared" si="41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42"/>
        <v>-</v>
      </c>
      <c r="M284" s="425"/>
      <c r="N284" s="425"/>
      <c r="O284" s="160" t="str">
        <f t="shared" si="43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44"/>
        <v>OK</v>
      </c>
      <c r="AI284" s="22">
        <f t="shared" si="45"/>
        <v>0</v>
      </c>
      <c r="AJ284" s="22">
        <f t="shared" si="46"/>
        <v>0</v>
      </c>
      <c r="AK284" s="22">
        <f t="shared" si="47"/>
        <v>0</v>
      </c>
      <c r="AL284" s="22">
        <f t="shared" si="48"/>
        <v>0</v>
      </c>
      <c r="AM284" s="22">
        <f t="shared" si="49"/>
        <v>0</v>
      </c>
      <c r="AN284" s="22">
        <f t="shared" si="50"/>
        <v>0</v>
      </c>
      <c r="AO284" s="418" t="b">
        <f t="shared" si="51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52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53"/>
        <v>0</v>
      </c>
      <c r="AW284" s="67">
        <f t="shared" si="54"/>
        <v>0</v>
      </c>
      <c r="AX284" s="397">
        <f t="shared" si="55"/>
        <v>0</v>
      </c>
      <c r="AY284" s="32"/>
      <c r="AZ284" s="32"/>
      <c r="BA284" s="423" t="str">
        <f t="shared" si="56"/>
        <v xml:space="preserve"> </v>
      </c>
    </row>
    <row r="285" spans="1:53" s="339" customFormat="1" ht="15" x14ac:dyDescent="0.2">
      <c r="A285" s="32"/>
      <c r="B285" s="32"/>
      <c r="C285" s="410">
        <f t="shared" si="57"/>
        <v>264</v>
      </c>
      <c r="D285" s="424"/>
      <c r="E285" s="424"/>
      <c r="F285" s="424"/>
      <c r="G285" s="410"/>
      <c r="H285" s="410"/>
      <c r="I285" s="413" t="str">
        <f t="shared" si="41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42"/>
        <v>-</v>
      </c>
      <c r="M285" s="425"/>
      <c r="N285" s="425"/>
      <c r="O285" s="160" t="str">
        <f t="shared" si="43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44"/>
        <v>OK</v>
      </c>
      <c r="AI285" s="22">
        <f t="shared" si="45"/>
        <v>0</v>
      </c>
      <c r="AJ285" s="22">
        <f t="shared" si="46"/>
        <v>0</v>
      </c>
      <c r="AK285" s="22">
        <f t="shared" si="47"/>
        <v>0</v>
      </c>
      <c r="AL285" s="22">
        <f t="shared" si="48"/>
        <v>0</v>
      </c>
      <c r="AM285" s="22">
        <f t="shared" si="49"/>
        <v>0</v>
      </c>
      <c r="AN285" s="22">
        <f t="shared" si="50"/>
        <v>0</v>
      </c>
      <c r="AO285" s="418" t="b">
        <f t="shared" si="51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52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53"/>
        <v>0</v>
      </c>
      <c r="AW285" s="67">
        <f t="shared" si="54"/>
        <v>0</v>
      </c>
      <c r="AX285" s="397">
        <f t="shared" si="55"/>
        <v>0</v>
      </c>
      <c r="AY285" s="32"/>
      <c r="AZ285" s="32"/>
      <c r="BA285" s="423" t="str">
        <f t="shared" si="56"/>
        <v xml:space="preserve"> </v>
      </c>
    </row>
    <row r="286" spans="1:53" s="339" customFormat="1" ht="15" x14ac:dyDescent="0.2">
      <c r="A286" s="32"/>
      <c r="B286" s="32"/>
      <c r="C286" s="410">
        <f t="shared" si="57"/>
        <v>265</v>
      </c>
      <c r="D286" s="424"/>
      <c r="E286" s="424"/>
      <c r="F286" s="424"/>
      <c r="G286" s="410"/>
      <c r="H286" s="410"/>
      <c r="I286" s="413" t="str">
        <f t="shared" si="41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42"/>
        <v>-</v>
      </c>
      <c r="M286" s="425"/>
      <c r="N286" s="425"/>
      <c r="O286" s="160" t="str">
        <f t="shared" si="43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44"/>
        <v>OK</v>
      </c>
      <c r="AI286" s="22">
        <f t="shared" si="45"/>
        <v>0</v>
      </c>
      <c r="AJ286" s="22">
        <f t="shared" si="46"/>
        <v>0</v>
      </c>
      <c r="AK286" s="22">
        <f t="shared" si="47"/>
        <v>0</v>
      </c>
      <c r="AL286" s="22">
        <f t="shared" si="48"/>
        <v>0</v>
      </c>
      <c r="AM286" s="22">
        <f t="shared" si="49"/>
        <v>0</v>
      </c>
      <c r="AN286" s="22">
        <f t="shared" si="50"/>
        <v>0</v>
      </c>
      <c r="AO286" s="418" t="b">
        <f t="shared" si="51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52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53"/>
        <v>0</v>
      </c>
      <c r="AW286" s="67">
        <f t="shared" si="54"/>
        <v>0</v>
      </c>
      <c r="AX286" s="397">
        <f t="shared" si="55"/>
        <v>0</v>
      </c>
      <c r="AY286" s="32"/>
      <c r="AZ286" s="32"/>
      <c r="BA286" s="423" t="str">
        <f t="shared" si="56"/>
        <v xml:space="preserve"> </v>
      </c>
    </row>
    <row r="287" spans="1:53" s="339" customFormat="1" ht="15" x14ac:dyDescent="0.2">
      <c r="A287" s="32"/>
      <c r="B287" s="32"/>
      <c r="C287" s="410">
        <f t="shared" si="57"/>
        <v>266</v>
      </c>
      <c r="D287" s="424"/>
      <c r="E287" s="424"/>
      <c r="F287" s="424"/>
      <c r="G287" s="410"/>
      <c r="H287" s="410"/>
      <c r="I287" s="413" t="str">
        <f t="shared" si="41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42"/>
        <v>-</v>
      </c>
      <c r="M287" s="425"/>
      <c r="N287" s="425"/>
      <c r="O287" s="160" t="str">
        <f t="shared" si="43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44"/>
        <v>OK</v>
      </c>
      <c r="AI287" s="22">
        <f t="shared" si="45"/>
        <v>0</v>
      </c>
      <c r="AJ287" s="22">
        <f t="shared" si="46"/>
        <v>0</v>
      </c>
      <c r="AK287" s="22">
        <f t="shared" si="47"/>
        <v>0</v>
      </c>
      <c r="AL287" s="22">
        <f t="shared" si="48"/>
        <v>0</v>
      </c>
      <c r="AM287" s="22">
        <f t="shared" si="49"/>
        <v>0</v>
      </c>
      <c r="AN287" s="22">
        <f t="shared" si="50"/>
        <v>0</v>
      </c>
      <c r="AO287" s="418" t="b">
        <f t="shared" si="51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52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53"/>
        <v>0</v>
      </c>
      <c r="AW287" s="67">
        <f t="shared" si="54"/>
        <v>0</v>
      </c>
      <c r="AX287" s="397">
        <f t="shared" si="55"/>
        <v>0</v>
      </c>
      <c r="AY287" s="32"/>
      <c r="AZ287" s="32"/>
      <c r="BA287" s="423" t="str">
        <f t="shared" si="56"/>
        <v xml:space="preserve"> </v>
      </c>
    </row>
    <row r="288" spans="1:53" s="339" customFormat="1" ht="15" x14ac:dyDescent="0.2">
      <c r="A288" s="32"/>
      <c r="B288" s="32"/>
      <c r="C288" s="410">
        <f t="shared" si="57"/>
        <v>267</v>
      </c>
      <c r="D288" s="424"/>
      <c r="E288" s="424"/>
      <c r="F288" s="424"/>
      <c r="G288" s="410"/>
      <c r="H288" s="410"/>
      <c r="I288" s="413" t="str">
        <f t="shared" si="41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42"/>
        <v>-</v>
      </c>
      <c r="M288" s="425"/>
      <c r="N288" s="425"/>
      <c r="O288" s="160" t="str">
        <f t="shared" si="43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44"/>
        <v>OK</v>
      </c>
      <c r="AI288" s="22">
        <f t="shared" si="45"/>
        <v>0</v>
      </c>
      <c r="AJ288" s="22">
        <f t="shared" si="46"/>
        <v>0</v>
      </c>
      <c r="AK288" s="22">
        <f t="shared" si="47"/>
        <v>0</v>
      </c>
      <c r="AL288" s="22">
        <f t="shared" si="48"/>
        <v>0</v>
      </c>
      <c r="AM288" s="22">
        <f t="shared" si="49"/>
        <v>0</v>
      </c>
      <c r="AN288" s="22">
        <f t="shared" si="50"/>
        <v>0</v>
      </c>
      <c r="AO288" s="418" t="b">
        <f t="shared" si="51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52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53"/>
        <v>0</v>
      </c>
      <c r="AW288" s="67">
        <f t="shared" si="54"/>
        <v>0</v>
      </c>
      <c r="AX288" s="397">
        <f t="shared" si="55"/>
        <v>0</v>
      </c>
      <c r="AY288" s="32"/>
      <c r="AZ288" s="32"/>
      <c r="BA288" s="423" t="str">
        <f t="shared" si="56"/>
        <v xml:space="preserve"> </v>
      </c>
    </row>
    <row r="289" spans="1:53" s="339" customFormat="1" ht="15" x14ac:dyDescent="0.2">
      <c r="A289" s="32"/>
      <c r="B289" s="32"/>
      <c r="C289" s="410">
        <f t="shared" si="57"/>
        <v>268</v>
      </c>
      <c r="D289" s="424"/>
      <c r="E289" s="424"/>
      <c r="F289" s="424"/>
      <c r="G289" s="410"/>
      <c r="H289" s="410"/>
      <c r="I289" s="413" t="str">
        <f t="shared" si="41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42"/>
        <v>-</v>
      </c>
      <c r="M289" s="425"/>
      <c r="N289" s="425"/>
      <c r="O289" s="160" t="str">
        <f t="shared" si="43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44"/>
        <v>OK</v>
      </c>
      <c r="AI289" s="22">
        <f t="shared" si="45"/>
        <v>0</v>
      </c>
      <c r="AJ289" s="22">
        <f t="shared" si="46"/>
        <v>0</v>
      </c>
      <c r="AK289" s="22">
        <f t="shared" si="47"/>
        <v>0</v>
      </c>
      <c r="AL289" s="22">
        <f t="shared" si="48"/>
        <v>0</v>
      </c>
      <c r="AM289" s="22">
        <f t="shared" si="49"/>
        <v>0</v>
      </c>
      <c r="AN289" s="22">
        <f t="shared" si="50"/>
        <v>0</v>
      </c>
      <c r="AO289" s="418" t="b">
        <f t="shared" si="51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52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53"/>
        <v>0</v>
      </c>
      <c r="AW289" s="67">
        <f t="shared" si="54"/>
        <v>0</v>
      </c>
      <c r="AX289" s="397">
        <f t="shared" si="55"/>
        <v>0</v>
      </c>
      <c r="AY289" s="32"/>
      <c r="AZ289" s="32"/>
      <c r="BA289" s="423" t="str">
        <f t="shared" si="56"/>
        <v xml:space="preserve"> </v>
      </c>
    </row>
    <row r="290" spans="1:53" s="339" customFormat="1" ht="15" x14ac:dyDescent="0.2">
      <c r="A290" s="32"/>
      <c r="B290" s="32"/>
      <c r="C290" s="410">
        <f t="shared" si="57"/>
        <v>269</v>
      </c>
      <c r="D290" s="424"/>
      <c r="E290" s="424"/>
      <c r="F290" s="424"/>
      <c r="G290" s="410"/>
      <c r="H290" s="410"/>
      <c r="I290" s="413" t="str">
        <f t="shared" si="41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42"/>
        <v>-</v>
      </c>
      <c r="M290" s="425"/>
      <c r="N290" s="425"/>
      <c r="O290" s="160" t="str">
        <f t="shared" si="43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44"/>
        <v>OK</v>
      </c>
      <c r="AI290" s="22">
        <f t="shared" si="45"/>
        <v>0</v>
      </c>
      <c r="AJ290" s="22">
        <f t="shared" si="46"/>
        <v>0</v>
      </c>
      <c r="AK290" s="22">
        <f t="shared" si="47"/>
        <v>0</v>
      </c>
      <c r="AL290" s="22">
        <f t="shared" si="48"/>
        <v>0</v>
      </c>
      <c r="AM290" s="22">
        <f t="shared" si="49"/>
        <v>0</v>
      </c>
      <c r="AN290" s="22">
        <f t="shared" si="50"/>
        <v>0</v>
      </c>
      <c r="AO290" s="418" t="b">
        <f t="shared" si="51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52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53"/>
        <v>0</v>
      </c>
      <c r="AW290" s="67">
        <f t="shared" si="54"/>
        <v>0</v>
      </c>
      <c r="AX290" s="397">
        <f t="shared" si="55"/>
        <v>0</v>
      </c>
      <c r="AY290" s="32"/>
      <c r="AZ290" s="32"/>
      <c r="BA290" s="423" t="str">
        <f t="shared" si="56"/>
        <v xml:space="preserve"> </v>
      </c>
    </row>
    <row r="291" spans="1:53" s="339" customFormat="1" ht="15" x14ac:dyDescent="0.2">
      <c r="A291" s="32"/>
      <c r="B291" s="32"/>
      <c r="C291" s="410">
        <f t="shared" si="57"/>
        <v>270</v>
      </c>
      <c r="D291" s="424"/>
      <c r="E291" s="424"/>
      <c r="F291" s="424"/>
      <c r="G291" s="410"/>
      <c r="H291" s="410"/>
      <c r="I291" s="413" t="str">
        <f t="shared" si="41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42"/>
        <v>-</v>
      </c>
      <c r="M291" s="425"/>
      <c r="N291" s="425"/>
      <c r="O291" s="160" t="str">
        <f t="shared" si="43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44"/>
        <v>OK</v>
      </c>
      <c r="AI291" s="22">
        <f t="shared" si="45"/>
        <v>0</v>
      </c>
      <c r="AJ291" s="22">
        <f t="shared" si="46"/>
        <v>0</v>
      </c>
      <c r="AK291" s="22">
        <f t="shared" si="47"/>
        <v>0</v>
      </c>
      <c r="AL291" s="22">
        <f t="shared" si="48"/>
        <v>0</v>
      </c>
      <c r="AM291" s="22">
        <f t="shared" si="49"/>
        <v>0</v>
      </c>
      <c r="AN291" s="22">
        <f t="shared" si="50"/>
        <v>0</v>
      </c>
      <c r="AO291" s="418" t="b">
        <f t="shared" si="51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52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53"/>
        <v>0</v>
      </c>
      <c r="AW291" s="67">
        <f t="shared" si="54"/>
        <v>0</v>
      </c>
      <c r="AX291" s="397">
        <f t="shared" si="55"/>
        <v>0</v>
      </c>
      <c r="AY291" s="32"/>
      <c r="AZ291" s="32"/>
      <c r="BA291" s="423" t="str">
        <f t="shared" si="56"/>
        <v xml:space="preserve"> </v>
      </c>
    </row>
    <row r="292" spans="1:53" s="339" customFormat="1" ht="15" x14ac:dyDescent="0.2">
      <c r="A292" s="32"/>
      <c r="B292" s="32"/>
      <c r="C292" s="410">
        <f t="shared" si="57"/>
        <v>271</v>
      </c>
      <c r="D292" s="424"/>
      <c r="E292" s="424"/>
      <c r="F292" s="424"/>
      <c r="G292" s="410"/>
      <c r="H292" s="410"/>
      <c r="I292" s="413" t="str">
        <f t="shared" si="41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42"/>
        <v>-</v>
      </c>
      <c r="M292" s="425"/>
      <c r="N292" s="425"/>
      <c r="O292" s="160" t="str">
        <f t="shared" si="43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44"/>
        <v>OK</v>
      </c>
      <c r="AI292" s="22">
        <f t="shared" si="45"/>
        <v>0</v>
      </c>
      <c r="AJ292" s="22">
        <f t="shared" si="46"/>
        <v>0</v>
      </c>
      <c r="AK292" s="22">
        <f t="shared" si="47"/>
        <v>0</v>
      </c>
      <c r="AL292" s="22">
        <f t="shared" si="48"/>
        <v>0</v>
      </c>
      <c r="AM292" s="22">
        <f t="shared" si="49"/>
        <v>0</v>
      </c>
      <c r="AN292" s="22">
        <f t="shared" si="50"/>
        <v>0</v>
      </c>
      <c r="AO292" s="418" t="b">
        <f t="shared" si="51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52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53"/>
        <v>0</v>
      </c>
      <c r="AW292" s="67">
        <f t="shared" si="54"/>
        <v>0</v>
      </c>
      <c r="AX292" s="397">
        <f t="shared" si="55"/>
        <v>0</v>
      </c>
      <c r="AY292" s="32"/>
      <c r="AZ292" s="32"/>
      <c r="BA292" s="423" t="str">
        <f t="shared" si="56"/>
        <v xml:space="preserve"> </v>
      </c>
    </row>
    <row r="293" spans="1:53" s="339" customFormat="1" ht="15" x14ac:dyDescent="0.2">
      <c r="A293" s="32"/>
      <c r="B293" s="32"/>
      <c r="C293" s="410">
        <f t="shared" si="57"/>
        <v>272</v>
      </c>
      <c r="D293" s="424"/>
      <c r="E293" s="424"/>
      <c r="F293" s="424"/>
      <c r="G293" s="410"/>
      <c r="H293" s="410"/>
      <c r="I293" s="413" t="str">
        <f t="shared" si="41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42"/>
        <v>-</v>
      </c>
      <c r="M293" s="425"/>
      <c r="N293" s="425"/>
      <c r="O293" s="160" t="str">
        <f t="shared" si="43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44"/>
        <v>OK</v>
      </c>
      <c r="AI293" s="22">
        <f t="shared" si="45"/>
        <v>0</v>
      </c>
      <c r="AJ293" s="22">
        <f t="shared" si="46"/>
        <v>0</v>
      </c>
      <c r="AK293" s="22">
        <f t="shared" si="47"/>
        <v>0</v>
      </c>
      <c r="AL293" s="22">
        <f t="shared" si="48"/>
        <v>0</v>
      </c>
      <c r="AM293" s="22">
        <f t="shared" si="49"/>
        <v>0</v>
      </c>
      <c r="AN293" s="22">
        <f t="shared" si="50"/>
        <v>0</v>
      </c>
      <c r="AO293" s="418" t="b">
        <f t="shared" si="51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52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53"/>
        <v>0</v>
      </c>
      <c r="AW293" s="67">
        <f t="shared" si="54"/>
        <v>0</v>
      </c>
      <c r="AX293" s="397">
        <f t="shared" si="55"/>
        <v>0</v>
      </c>
      <c r="AY293" s="32"/>
      <c r="AZ293" s="32"/>
      <c r="BA293" s="423" t="str">
        <f t="shared" si="56"/>
        <v xml:space="preserve"> </v>
      </c>
    </row>
    <row r="294" spans="1:53" s="339" customFormat="1" ht="15" x14ac:dyDescent="0.2">
      <c r="A294" s="32"/>
      <c r="B294" s="32"/>
      <c r="C294" s="410">
        <f t="shared" si="57"/>
        <v>273</v>
      </c>
      <c r="D294" s="424"/>
      <c r="E294" s="424"/>
      <c r="F294" s="424"/>
      <c r="G294" s="410"/>
      <c r="H294" s="410"/>
      <c r="I294" s="413" t="str">
        <f t="shared" si="41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42"/>
        <v>-</v>
      </c>
      <c r="M294" s="425"/>
      <c r="N294" s="425"/>
      <c r="O294" s="160" t="str">
        <f t="shared" si="43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44"/>
        <v>OK</v>
      </c>
      <c r="AI294" s="22">
        <f t="shared" si="45"/>
        <v>0</v>
      </c>
      <c r="AJ294" s="22">
        <f t="shared" si="46"/>
        <v>0</v>
      </c>
      <c r="AK294" s="22">
        <f t="shared" si="47"/>
        <v>0</v>
      </c>
      <c r="AL294" s="22">
        <f t="shared" si="48"/>
        <v>0</v>
      </c>
      <c r="AM294" s="22">
        <f t="shared" si="49"/>
        <v>0</v>
      </c>
      <c r="AN294" s="22">
        <f t="shared" si="50"/>
        <v>0</v>
      </c>
      <c r="AO294" s="418" t="b">
        <f t="shared" si="51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52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53"/>
        <v>0</v>
      </c>
      <c r="AW294" s="67">
        <f t="shared" si="54"/>
        <v>0</v>
      </c>
      <c r="AX294" s="397">
        <f t="shared" si="55"/>
        <v>0</v>
      </c>
      <c r="AY294" s="32"/>
      <c r="AZ294" s="32"/>
      <c r="BA294" s="423" t="str">
        <f t="shared" si="56"/>
        <v xml:space="preserve"> </v>
      </c>
    </row>
    <row r="295" spans="1:53" s="339" customFormat="1" ht="15" x14ac:dyDescent="0.2">
      <c r="A295" s="32"/>
      <c r="B295" s="32"/>
      <c r="C295" s="410">
        <f t="shared" si="57"/>
        <v>274</v>
      </c>
      <c r="D295" s="424"/>
      <c r="E295" s="424"/>
      <c r="F295" s="424"/>
      <c r="G295" s="410"/>
      <c r="H295" s="410"/>
      <c r="I295" s="413" t="str">
        <f t="shared" si="41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42"/>
        <v>-</v>
      </c>
      <c r="M295" s="425"/>
      <c r="N295" s="425"/>
      <c r="O295" s="160" t="str">
        <f t="shared" si="43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44"/>
        <v>OK</v>
      </c>
      <c r="AI295" s="22">
        <f t="shared" si="45"/>
        <v>0</v>
      </c>
      <c r="AJ295" s="22">
        <f t="shared" si="46"/>
        <v>0</v>
      </c>
      <c r="AK295" s="22">
        <f t="shared" si="47"/>
        <v>0</v>
      </c>
      <c r="AL295" s="22">
        <f t="shared" si="48"/>
        <v>0</v>
      </c>
      <c r="AM295" s="22">
        <f t="shared" si="49"/>
        <v>0</v>
      </c>
      <c r="AN295" s="22">
        <f t="shared" si="50"/>
        <v>0</v>
      </c>
      <c r="AO295" s="418" t="b">
        <f t="shared" si="51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52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53"/>
        <v>0</v>
      </c>
      <c r="AW295" s="67">
        <f t="shared" si="54"/>
        <v>0</v>
      </c>
      <c r="AX295" s="397">
        <f t="shared" si="55"/>
        <v>0</v>
      </c>
      <c r="AY295" s="32"/>
      <c r="AZ295" s="32"/>
      <c r="BA295" s="423" t="str">
        <f t="shared" si="56"/>
        <v xml:space="preserve"> </v>
      </c>
    </row>
    <row r="296" spans="1:53" s="339" customFormat="1" ht="15" x14ac:dyDescent="0.2">
      <c r="A296" s="32"/>
      <c r="B296" s="32"/>
      <c r="C296" s="410">
        <f t="shared" si="57"/>
        <v>275</v>
      </c>
      <c r="D296" s="424"/>
      <c r="E296" s="424"/>
      <c r="F296" s="424"/>
      <c r="G296" s="410"/>
      <c r="H296" s="410"/>
      <c r="I296" s="413" t="str">
        <f t="shared" si="41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42"/>
        <v>-</v>
      </c>
      <c r="M296" s="425"/>
      <c r="N296" s="425"/>
      <c r="O296" s="160" t="str">
        <f t="shared" si="43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44"/>
        <v>OK</v>
      </c>
      <c r="AI296" s="22">
        <f t="shared" si="45"/>
        <v>0</v>
      </c>
      <c r="AJ296" s="22">
        <f t="shared" si="46"/>
        <v>0</v>
      </c>
      <c r="AK296" s="22">
        <f t="shared" si="47"/>
        <v>0</v>
      </c>
      <c r="AL296" s="22">
        <f t="shared" si="48"/>
        <v>0</v>
      </c>
      <c r="AM296" s="22">
        <f t="shared" si="49"/>
        <v>0</v>
      </c>
      <c r="AN296" s="22">
        <f t="shared" si="50"/>
        <v>0</v>
      </c>
      <c r="AO296" s="418" t="b">
        <f t="shared" si="51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52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53"/>
        <v>0</v>
      </c>
      <c r="AW296" s="67">
        <f t="shared" si="54"/>
        <v>0</v>
      </c>
      <c r="AX296" s="397">
        <f t="shared" si="55"/>
        <v>0</v>
      </c>
      <c r="AY296" s="32"/>
      <c r="AZ296" s="32"/>
      <c r="BA296" s="423" t="str">
        <f t="shared" si="56"/>
        <v xml:space="preserve"> </v>
      </c>
    </row>
    <row r="297" spans="1:53" s="339" customFormat="1" ht="15" x14ac:dyDescent="0.2">
      <c r="A297" s="32"/>
      <c r="B297" s="32"/>
      <c r="C297" s="410">
        <f t="shared" si="57"/>
        <v>276</v>
      </c>
      <c r="D297" s="424"/>
      <c r="E297" s="424"/>
      <c r="F297" s="424"/>
      <c r="G297" s="410"/>
      <c r="H297" s="410"/>
      <c r="I297" s="413" t="str">
        <f t="shared" si="41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42"/>
        <v>-</v>
      </c>
      <c r="M297" s="425"/>
      <c r="N297" s="425"/>
      <c r="O297" s="160" t="str">
        <f t="shared" si="43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44"/>
        <v>OK</v>
      </c>
      <c r="AI297" s="22">
        <f t="shared" si="45"/>
        <v>0</v>
      </c>
      <c r="AJ297" s="22">
        <f t="shared" si="46"/>
        <v>0</v>
      </c>
      <c r="AK297" s="22">
        <f t="shared" si="47"/>
        <v>0</v>
      </c>
      <c r="AL297" s="22">
        <f t="shared" si="48"/>
        <v>0</v>
      </c>
      <c r="AM297" s="22">
        <f t="shared" si="49"/>
        <v>0</v>
      </c>
      <c r="AN297" s="22">
        <f t="shared" si="50"/>
        <v>0</v>
      </c>
      <c r="AO297" s="418" t="b">
        <f t="shared" si="51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52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53"/>
        <v>0</v>
      </c>
      <c r="AW297" s="67">
        <f t="shared" si="54"/>
        <v>0</v>
      </c>
      <c r="AX297" s="397">
        <f t="shared" si="55"/>
        <v>0</v>
      </c>
      <c r="AY297" s="32"/>
      <c r="AZ297" s="32"/>
      <c r="BA297" s="423" t="str">
        <f t="shared" si="56"/>
        <v xml:space="preserve"> </v>
      </c>
    </row>
    <row r="298" spans="1:53" s="339" customFormat="1" ht="15" x14ac:dyDescent="0.2">
      <c r="A298" s="32"/>
      <c r="B298" s="32"/>
      <c r="C298" s="410">
        <f t="shared" si="57"/>
        <v>277</v>
      </c>
      <c r="D298" s="424"/>
      <c r="E298" s="424"/>
      <c r="F298" s="424"/>
      <c r="G298" s="410"/>
      <c r="H298" s="410"/>
      <c r="I298" s="413" t="str">
        <f t="shared" si="41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42"/>
        <v>-</v>
      </c>
      <c r="M298" s="425"/>
      <c r="N298" s="425"/>
      <c r="O298" s="160" t="str">
        <f t="shared" si="43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44"/>
        <v>OK</v>
      </c>
      <c r="AI298" s="22">
        <f t="shared" si="45"/>
        <v>0</v>
      </c>
      <c r="AJ298" s="22">
        <f t="shared" si="46"/>
        <v>0</v>
      </c>
      <c r="AK298" s="22">
        <f t="shared" si="47"/>
        <v>0</v>
      </c>
      <c r="AL298" s="22">
        <f t="shared" si="48"/>
        <v>0</v>
      </c>
      <c r="AM298" s="22">
        <f t="shared" si="49"/>
        <v>0</v>
      </c>
      <c r="AN298" s="22">
        <f t="shared" si="50"/>
        <v>0</v>
      </c>
      <c r="AO298" s="418" t="b">
        <f t="shared" si="51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52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53"/>
        <v>0</v>
      </c>
      <c r="AW298" s="67">
        <f t="shared" si="54"/>
        <v>0</v>
      </c>
      <c r="AX298" s="397">
        <f t="shared" si="55"/>
        <v>0</v>
      </c>
      <c r="AY298" s="32"/>
      <c r="AZ298" s="32"/>
      <c r="BA298" s="423" t="str">
        <f t="shared" si="56"/>
        <v xml:space="preserve"> </v>
      </c>
    </row>
    <row r="299" spans="1:53" s="339" customFormat="1" ht="15" x14ac:dyDescent="0.2">
      <c r="A299" s="32"/>
      <c r="B299" s="32"/>
      <c r="C299" s="410">
        <f t="shared" si="57"/>
        <v>278</v>
      </c>
      <c r="D299" s="424"/>
      <c r="E299" s="424"/>
      <c r="F299" s="424"/>
      <c r="G299" s="410"/>
      <c r="H299" s="410"/>
      <c r="I299" s="413" t="str">
        <f t="shared" si="41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42"/>
        <v>-</v>
      </c>
      <c r="M299" s="425"/>
      <c r="N299" s="425"/>
      <c r="O299" s="160" t="str">
        <f t="shared" si="43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44"/>
        <v>OK</v>
      </c>
      <c r="AI299" s="22">
        <f t="shared" si="45"/>
        <v>0</v>
      </c>
      <c r="AJ299" s="22">
        <f t="shared" si="46"/>
        <v>0</v>
      </c>
      <c r="AK299" s="22">
        <f t="shared" si="47"/>
        <v>0</v>
      </c>
      <c r="AL299" s="22">
        <f t="shared" si="48"/>
        <v>0</v>
      </c>
      <c r="AM299" s="22">
        <f t="shared" si="49"/>
        <v>0</v>
      </c>
      <c r="AN299" s="22">
        <f t="shared" si="50"/>
        <v>0</v>
      </c>
      <c r="AO299" s="418" t="b">
        <f t="shared" si="51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52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53"/>
        <v>0</v>
      </c>
      <c r="AW299" s="67">
        <f t="shared" si="54"/>
        <v>0</v>
      </c>
      <c r="AX299" s="397">
        <f t="shared" si="55"/>
        <v>0</v>
      </c>
      <c r="AY299" s="32"/>
      <c r="AZ299" s="32"/>
      <c r="BA299" s="423" t="str">
        <f t="shared" si="56"/>
        <v xml:space="preserve"> </v>
      </c>
    </row>
    <row r="300" spans="1:53" s="339" customFormat="1" ht="15" x14ac:dyDescent="0.2">
      <c r="A300" s="32"/>
      <c r="B300" s="32"/>
      <c r="C300" s="410">
        <f t="shared" si="57"/>
        <v>279</v>
      </c>
      <c r="D300" s="424"/>
      <c r="E300" s="424"/>
      <c r="F300" s="424"/>
      <c r="G300" s="410"/>
      <c r="H300" s="410"/>
      <c r="I300" s="413" t="str">
        <f t="shared" si="41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42"/>
        <v>-</v>
      </c>
      <c r="M300" s="425"/>
      <c r="N300" s="425"/>
      <c r="O300" s="160" t="str">
        <f t="shared" si="43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44"/>
        <v>OK</v>
      </c>
      <c r="AI300" s="22">
        <f t="shared" si="45"/>
        <v>0</v>
      </c>
      <c r="AJ300" s="22">
        <f t="shared" si="46"/>
        <v>0</v>
      </c>
      <c r="AK300" s="22">
        <f t="shared" si="47"/>
        <v>0</v>
      </c>
      <c r="AL300" s="22">
        <f t="shared" si="48"/>
        <v>0</v>
      </c>
      <c r="AM300" s="22">
        <f t="shared" si="49"/>
        <v>0</v>
      </c>
      <c r="AN300" s="22">
        <f t="shared" si="50"/>
        <v>0</v>
      </c>
      <c r="AO300" s="418" t="b">
        <f t="shared" si="51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52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53"/>
        <v>0</v>
      </c>
      <c r="AW300" s="67">
        <f t="shared" si="54"/>
        <v>0</v>
      </c>
      <c r="AX300" s="397">
        <f t="shared" si="55"/>
        <v>0</v>
      </c>
      <c r="AY300" s="32"/>
      <c r="AZ300" s="32"/>
      <c r="BA300" s="423" t="str">
        <f t="shared" si="56"/>
        <v xml:space="preserve"> </v>
      </c>
    </row>
    <row r="301" spans="1:53" s="339" customFormat="1" ht="15" x14ac:dyDescent="0.2">
      <c r="A301" s="32"/>
      <c r="B301" s="32"/>
      <c r="C301" s="410">
        <f t="shared" si="57"/>
        <v>280</v>
      </c>
      <c r="D301" s="424"/>
      <c r="E301" s="424"/>
      <c r="F301" s="424"/>
      <c r="G301" s="410"/>
      <c r="H301" s="410"/>
      <c r="I301" s="413" t="str">
        <f t="shared" si="41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42"/>
        <v>-</v>
      </c>
      <c r="M301" s="425"/>
      <c r="N301" s="425"/>
      <c r="O301" s="160" t="str">
        <f t="shared" si="43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44"/>
        <v>OK</v>
      </c>
      <c r="AI301" s="22">
        <f t="shared" si="45"/>
        <v>0</v>
      </c>
      <c r="AJ301" s="22">
        <f t="shared" si="46"/>
        <v>0</v>
      </c>
      <c r="AK301" s="22">
        <f t="shared" si="47"/>
        <v>0</v>
      </c>
      <c r="AL301" s="22">
        <f t="shared" si="48"/>
        <v>0</v>
      </c>
      <c r="AM301" s="22">
        <f t="shared" si="49"/>
        <v>0</v>
      </c>
      <c r="AN301" s="22">
        <f t="shared" si="50"/>
        <v>0</v>
      </c>
      <c r="AO301" s="418" t="b">
        <f t="shared" si="51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52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53"/>
        <v>0</v>
      </c>
      <c r="AW301" s="67">
        <f t="shared" si="54"/>
        <v>0</v>
      </c>
      <c r="AX301" s="397">
        <f t="shared" si="55"/>
        <v>0</v>
      </c>
      <c r="AY301" s="32"/>
      <c r="AZ301" s="32"/>
      <c r="BA301" s="423" t="str">
        <f t="shared" si="56"/>
        <v xml:space="preserve"> </v>
      </c>
    </row>
    <row r="302" spans="1:53" s="339" customFormat="1" ht="15" x14ac:dyDescent="0.2">
      <c r="A302" s="32"/>
      <c r="B302" s="32"/>
      <c r="C302" s="410">
        <f t="shared" si="57"/>
        <v>281</v>
      </c>
      <c r="D302" s="424"/>
      <c r="E302" s="424"/>
      <c r="F302" s="424"/>
      <c r="G302" s="410"/>
      <c r="H302" s="410"/>
      <c r="I302" s="413" t="str">
        <f t="shared" si="41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42"/>
        <v>-</v>
      </c>
      <c r="M302" s="425"/>
      <c r="N302" s="425"/>
      <c r="O302" s="160" t="str">
        <f t="shared" si="43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44"/>
        <v>OK</v>
      </c>
      <c r="AI302" s="22">
        <f t="shared" si="45"/>
        <v>0</v>
      </c>
      <c r="AJ302" s="22">
        <f t="shared" si="46"/>
        <v>0</v>
      </c>
      <c r="AK302" s="22">
        <f t="shared" si="47"/>
        <v>0</v>
      </c>
      <c r="AL302" s="22">
        <f t="shared" si="48"/>
        <v>0</v>
      </c>
      <c r="AM302" s="22">
        <f t="shared" si="49"/>
        <v>0</v>
      </c>
      <c r="AN302" s="22">
        <f t="shared" si="50"/>
        <v>0</v>
      </c>
      <c r="AO302" s="418" t="b">
        <f t="shared" si="51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52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53"/>
        <v>0</v>
      </c>
      <c r="AW302" s="67">
        <f t="shared" si="54"/>
        <v>0</v>
      </c>
      <c r="AX302" s="397">
        <f t="shared" si="55"/>
        <v>0</v>
      </c>
      <c r="AY302" s="32"/>
      <c r="AZ302" s="32"/>
      <c r="BA302" s="423" t="str">
        <f t="shared" si="56"/>
        <v xml:space="preserve"> </v>
      </c>
    </row>
    <row r="303" spans="1:53" s="339" customFormat="1" ht="15" x14ac:dyDescent="0.2">
      <c r="A303" s="32"/>
      <c r="B303" s="32"/>
      <c r="C303" s="410">
        <f t="shared" si="57"/>
        <v>282</v>
      </c>
      <c r="D303" s="424"/>
      <c r="E303" s="424"/>
      <c r="F303" s="424"/>
      <c r="G303" s="410"/>
      <c r="H303" s="410"/>
      <c r="I303" s="413" t="str">
        <f t="shared" si="41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42"/>
        <v>-</v>
      </c>
      <c r="M303" s="425"/>
      <c r="N303" s="425"/>
      <c r="O303" s="160" t="str">
        <f t="shared" si="43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44"/>
        <v>OK</v>
      </c>
      <c r="AI303" s="22">
        <f t="shared" si="45"/>
        <v>0</v>
      </c>
      <c r="AJ303" s="22">
        <f t="shared" si="46"/>
        <v>0</v>
      </c>
      <c r="AK303" s="22">
        <f t="shared" si="47"/>
        <v>0</v>
      </c>
      <c r="AL303" s="22">
        <f t="shared" si="48"/>
        <v>0</v>
      </c>
      <c r="AM303" s="22">
        <f t="shared" si="49"/>
        <v>0</v>
      </c>
      <c r="AN303" s="22">
        <f t="shared" si="50"/>
        <v>0</v>
      </c>
      <c r="AO303" s="418" t="b">
        <f t="shared" si="51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52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53"/>
        <v>0</v>
      </c>
      <c r="AW303" s="67">
        <f t="shared" si="54"/>
        <v>0</v>
      </c>
      <c r="AX303" s="397">
        <f t="shared" si="55"/>
        <v>0</v>
      </c>
      <c r="AY303" s="32"/>
      <c r="AZ303" s="32"/>
      <c r="BA303" s="423" t="str">
        <f t="shared" si="56"/>
        <v xml:space="preserve"> </v>
      </c>
    </row>
    <row r="304" spans="1:53" s="339" customFormat="1" ht="15" x14ac:dyDescent="0.2">
      <c r="A304" s="32"/>
      <c r="B304" s="32"/>
      <c r="C304" s="410">
        <f t="shared" si="57"/>
        <v>283</v>
      </c>
      <c r="D304" s="424"/>
      <c r="E304" s="424"/>
      <c r="F304" s="424"/>
      <c r="G304" s="410"/>
      <c r="H304" s="410"/>
      <c r="I304" s="413" t="str">
        <f t="shared" si="41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42"/>
        <v>-</v>
      </c>
      <c r="M304" s="425"/>
      <c r="N304" s="425"/>
      <c r="O304" s="160" t="str">
        <f t="shared" si="43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44"/>
        <v>OK</v>
      </c>
      <c r="AI304" s="22">
        <f t="shared" si="45"/>
        <v>0</v>
      </c>
      <c r="AJ304" s="22">
        <f t="shared" si="46"/>
        <v>0</v>
      </c>
      <c r="AK304" s="22">
        <f t="shared" si="47"/>
        <v>0</v>
      </c>
      <c r="AL304" s="22">
        <f t="shared" si="48"/>
        <v>0</v>
      </c>
      <c r="AM304" s="22">
        <f t="shared" si="49"/>
        <v>0</v>
      </c>
      <c r="AN304" s="22">
        <f t="shared" si="50"/>
        <v>0</v>
      </c>
      <c r="AO304" s="418" t="b">
        <f t="shared" si="51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52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53"/>
        <v>0</v>
      </c>
      <c r="AW304" s="67">
        <f t="shared" si="54"/>
        <v>0</v>
      </c>
      <c r="AX304" s="397">
        <f t="shared" si="55"/>
        <v>0</v>
      </c>
      <c r="AY304" s="32"/>
      <c r="AZ304" s="32"/>
      <c r="BA304" s="423" t="str">
        <f t="shared" si="56"/>
        <v xml:space="preserve"> </v>
      </c>
    </row>
    <row r="305" spans="1:53" s="339" customFormat="1" ht="15" x14ac:dyDescent="0.2">
      <c r="A305" s="32"/>
      <c r="B305" s="32"/>
      <c r="C305" s="410">
        <f t="shared" si="57"/>
        <v>284</v>
      </c>
      <c r="D305" s="424"/>
      <c r="E305" s="424"/>
      <c r="F305" s="424"/>
      <c r="G305" s="410"/>
      <c r="H305" s="410"/>
      <c r="I305" s="413" t="str">
        <f t="shared" si="41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42"/>
        <v>-</v>
      </c>
      <c r="M305" s="425"/>
      <c r="N305" s="425"/>
      <c r="O305" s="160" t="str">
        <f t="shared" si="43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44"/>
        <v>OK</v>
      </c>
      <c r="AI305" s="22">
        <f t="shared" si="45"/>
        <v>0</v>
      </c>
      <c r="AJ305" s="22">
        <f t="shared" si="46"/>
        <v>0</v>
      </c>
      <c r="AK305" s="22">
        <f t="shared" si="47"/>
        <v>0</v>
      </c>
      <c r="AL305" s="22">
        <f t="shared" si="48"/>
        <v>0</v>
      </c>
      <c r="AM305" s="22">
        <f t="shared" si="49"/>
        <v>0</v>
      </c>
      <c r="AN305" s="22">
        <f t="shared" si="50"/>
        <v>0</v>
      </c>
      <c r="AO305" s="418" t="b">
        <f t="shared" si="51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52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53"/>
        <v>0</v>
      </c>
      <c r="AW305" s="67">
        <f t="shared" si="54"/>
        <v>0</v>
      </c>
      <c r="AX305" s="397">
        <f t="shared" si="55"/>
        <v>0</v>
      </c>
      <c r="AY305" s="32"/>
      <c r="AZ305" s="32"/>
      <c r="BA305" s="423" t="str">
        <f t="shared" si="56"/>
        <v xml:space="preserve"> </v>
      </c>
    </row>
    <row r="306" spans="1:53" s="339" customFormat="1" ht="15" x14ac:dyDescent="0.2">
      <c r="A306" s="32"/>
      <c r="B306" s="32"/>
      <c r="C306" s="410">
        <f t="shared" si="57"/>
        <v>285</v>
      </c>
      <c r="D306" s="424"/>
      <c r="E306" s="424"/>
      <c r="F306" s="424"/>
      <c r="G306" s="410"/>
      <c r="H306" s="410"/>
      <c r="I306" s="413" t="str">
        <f t="shared" si="41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42"/>
        <v>-</v>
      </c>
      <c r="M306" s="425"/>
      <c r="N306" s="425"/>
      <c r="O306" s="160" t="str">
        <f t="shared" si="43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44"/>
        <v>OK</v>
      </c>
      <c r="AI306" s="22">
        <f t="shared" si="45"/>
        <v>0</v>
      </c>
      <c r="AJ306" s="22">
        <f t="shared" si="46"/>
        <v>0</v>
      </c>
      <c r="AK306" s="22">
        <f t="shared" si="47"/>
        <v>0</v>
      </c>
      <c r="AL306" s="22">
        <f t="shared" si="48"/>
        <v>0</v>
      </c>
      <c r="AM306" s="22">
        <f t="shared" si="49"/>
        <v>0</v>
      </c>
      <c r="AN306" s="22">
        <f t="shared" si="50"/>
        <v>0</v>
      </c>
      <c r="AO306" s="418" t="b">
        <f t="shared" si="51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52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53"/>
        <v>0</v>
      </c>
      <c r="AW306" s="67">
        <f t="shared" si="54"/>
        <v>0</v>
      </c>
      <c r="AX306" s="397">
        <f t="shared" si="55"/>
        <v>0</v>
      </c>
      <c r="AY306" s="32"/>
      <c r="AZ306" s="32"/>
      <c r="BA306" s="423" t="str">
        <f t="shared" si="56"/>
        <v xml:space="preserve"> </v>
      </c>
    </row>
    <row r="307" spans="1:53" s="339" customFormat="1" ht="15" x14ac:dyDescent="0.2">
      <c r="A307" s="32"/>
      <c r="B307" s="32"/>
      <c r="C307" s="410">
        <f t="shared" si="57"/>
        <v>286</v>
      </c>
      <c r="D307" s="424"/>
      <c r="E307" s="424"/>
      <c r="F307" s="424"/>
      <c r="G307" s="410"/>
      <c r="H307" s="410"/>
      <c r="I307" s="413" t="str">
        <f t="shared" si="41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42"/>
        <v>-</v>
      </c>
      <c r="M307" s="425"/>
      <c r="N307" s="425"/>
      <c r="O307" s="160" t="str">
        <f t="shared" si="43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44"/>
        <v>OK</v>
      </c>
      <c r="AI307" s="22">
        <f t="shared" si="45"/>
        <v>0</v>
      </c>
      <c r="AJ307" s="22">
        <f t="shared" si="46"/>
        <v>0</v>
      </c>
      <c r="AK307" s="22">
        <f t="shared" si="47"/>
        <v>0</v>
      </c>
      <c r="AL307" s="22">
        <f t="shared" si="48"/>
        <v>0</v>
      </c>
      <c r="AM307" s="22">
        <f t="shared" si="49"/>
        <v>0</v>
      </c>
      <c r="AN307" s="22">
        <f t="shared" si="50"/>
        <v>0</v>
      </c>
      <c r="AO307" s="418" t="b">
        <f t="shared" si="51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52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53"/>
        <v>0</v>
      </c>
      <c r="AW307" s="67">
        <f t="shared" si="54"/>
        <v>0</v>
      </c>
      <c r="AX307" s="397">
        <f t="shared" si="55"/>
        <v>0</v>
      </c>
      <c r="AY307" s="32"/>
      <c r="AZ307" s="32"/>
      <c r="BA307" s="423" t="str">
        <f t="shared" si="56"/>
        <v xml:space="preserve"> </v>
      </c>
    </row>
    <row r="308" spans="1:53" s="339" customFormat="1" ht="15" x14ac:dyDescent="0.2">
      <c r="A308" s="32"/>
      <c r="B308" s="32"/>
      <c r="C308" s="410">
        <f t="shared" si="57"/>
        <v>287</v>
      </c>
      <c r="D308" s="424"/>
      <c r="E308" s="424"/>
      <c r="F308" s="424"/>
      <c r="G308" s="410"/>
      <c r="H308" s="410"/>
      <c r="I308" s="413" t="str">
        <f t="shared" si="41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42"/>
        <v>-</v>
      </c>
      <c r="M308" s="425"/>
      <c r="N308" s="425"/>
      <c r="O308" s="160" t="str">
        <f t="shared" si="43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44"/>
        <v>OK</v>
      </c>
      <c r="AI308" s="22">
        <f t="shared" si="45"/>
        <v>0</v>
      </c>
      <c r="AJ308" s="22">
        <f t="shared" si="46"/>
        <v>0</v>
      </c>
      <c r="AK308" s="22">
        <f t="shared" si="47"/>
        <v>0</v>
      </c>
      <c r="AL308" s="22">
        <f t="shared" si="48"/>
        <v>0</v>
      </c>
      <c r="AM308" s="22">
        <f t="shared" si="49"/>
        <v>0</v>
      </c>
      <c r="AN308" s="22">
        <f t="shared" si="50"/>
        <v>0</v>
      </c>
      <c r="AO308" s="418" t="b">
        <f t="shared" si="51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52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53"/>
        <v>0</v>
      </c>
      <c r="AW308" s="67">
        <f t="shared" si="54"/>
        <v>0</v>
      </c>
      <c r="AX308" s="397">
        <f t="shared" si="55"/>
        <v>0</v>
      </c>
      <c r="AY308" s="32"/>
      <c r="AZ308" s="32"/>
      <c r="BA308" s="423" t="str">
        <f t="shared" si="56"/>
        <v xml:space="preserve"> </v>
      </c>
    </row>
    <row r="309" spans="1:53" s="339" customFormat="1" ht="15" x14ac:dyDescent="0.2">
      <c r="A309" s="32"/>
      <c r="B309" s="32"/>
      <c r="C309" s="410">
        <f t="shared" si="57"/>
        <v>288</v>
      </c>
      <c r="D309" s="424"/>
      <c r="E309" s="424"/>
      <c r="F309" s="424"/>
      <c r="G309" s="410"/>
      <c r="H309" s="410"/>
      <c r="I309" s="413" t="str">
        <f t="shared" si="41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42"/>
        <v>-</v>
      </c>
      <c r="M309" s="425"/>
      <c r="N309" s="425"/>
      <c r="O309" s="160" t="str">
        <f t="shared" si="43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44"/>
        <v>OK</v>
      </c>
      <c r="AI309" s="22">
        <f t="shared" si="45"/>
        <v>0</v>
      </c>
      <c r="AJ309" s="22">
        <f t="shared" si="46"/>
        <v>0</v>
      </c>
      <c r="AK309" s="22">
        <f t="shared" si="47"/>
        <v>0</v>
      </c>
      <c r="AL309" s="22">
        <f t="shared" si="48"/>
        <v>0</v>
      </c>
      <c r="AM309" s="22">
        <f t="shared" si="49"/>
        <v>0</v>
      </c>
      <c r="AN309" s="22">
        <f t="shared" si="50"/>
        <v>0</v>
      </c>
      <c r="AO309" s="418" t="b">
        <f t="shared" si="51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52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53"/>
        <v>0</v>
      </c>
      <c r="AW309" s="67">
        <f t="shared" si="54"/>
        <v>0</v>
      </c>
      <c r="AX309" s="397">
        <f t="shared" si="55"/>
        <v>0</v>
      </c>
      <c r="AY309" s="32"/>
      <c r="AZ309" s="32"/>
      <c r="BA309" s="423" t="str">
        <f t="shared" si="56"/>
        <v xml:space="preserve"> </v>
      </c>
    </row>
    <row r="310" spans="1:53" s="339" customFormat="1" ht="15" x14ac:dyDescent="0.2">
      <c r="A310" s="32"/>
      <c r="B310" s="32"/>
      <c r="C310" s="410">
        <f t="shared" si="57"/>
        <v>289</v>
      </c>
      <c r="D310" s="424"/>
      <c r="E310" s="424"/>
      <c r="F310" s="424"/>
      <c r="G310" s="410"/>
      <c r="H310" s="410"/>
      <c r="I310" s="413" t="str">
        <f t="shared" si="41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42"/>
        <v>-</v>
      </c>
      <c r="M310" s="425"/>
      <c r="N310" s="425"/>
      <c r="O310" s="160" t="str">
        <f t="shared" si="43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44"/>
        <v>OK</v>
      </c>
      <c r="AI310" s="22">
        <f t="shared" si="45"/>
        <v>0</v>
      </c>
      <c r="AJ310" s="22">
        <f t="shared" si="46"/>
        <v>0</v>
      </c>
      <c r="AK310" s="22">
        <f t="shared" si="47"/>
        <v>0</v>
      </c>
      <c r="AL310" s="22">
        <f t="shared" si="48"/>
        <v>0</v>
      </c>
      <c r="AM310" s="22">
        <f t="shared" si="49"/>
        <v>0</v>
      </c>
      <c r="AN310" s="22">
        <f t="shared" si="50"/>
        <v>0</v>
      </c>
      <c r="AO310" s="418" t="b">
        <f t="shared" si="51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52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53"/>
        <v>0</v>
      </c>
      <c r="AW310" s="67">
        <f t="shared" si="54"/>
        <v>0</v>
      </c>
      <c r="AX310" s="397">
        <f t="shared" si="55"/>
        <v>0</v>
      </c>
      <c r="AY310" s="32"/>
      <c r="AZ310" s="32"/>
      <c r="BA310" s="423" t="str">
        <f t="shared" si="56"/>
        <v xml:space="preserve"> </v>
      </c>
    </row>
    <row r="311" spans="1:53" s="339" customFormat="1" ht="15" x14ac:dyDescent="0.2">
      <c r="A311" s="32"/>
      <c r="B311" s="32"/>
      <c r="C311" s="410">
        <f t="shared" si="57"/>
        <v>290</v>
      </c>
      <c r="D311" s="424"/>
      <c r="E311" s="424"/>
      <c r="F311" s="424"/>
      <c r="G311" s="410"/>
      <c r="H311" s="410"/>
      <c r="I311" s="413" t="str">
        <f t="shared" si="41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42"/>
        <v>-</v>
      </c>
      <c r="M311" s="425"/>
      <c r="N311" s="425"/>
      <c r="O311" s="160" t="str">
        <f t="shared" si="43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44"/>
        <v>OK</v>
      </c>
      <c r="AI311" s="22">
        <f t="shared" si="45"/>
        <v>0</v>
      </c>
      <c r="AJ311" s="22">
        <f t="shared" si="46"/>
        <v>0</v>
      </c>
      <c r="AK311" s="22">
        <f t="shared" si="47"/>
        <v>0</v>
      </c>
      <c r="AL311" s="22">
        <f t="shared" si="48"/>
        <v>0</v>
      </c>
      <c r="AM311" s="22">
        <f t="shared" si="49"/>
        <v>0</v>
      </c>
      <c r="AN311" s="22">
        <f t="shared" si="50"/>
        <v>0</v>
      </c>
      <c r="AO311" s="418" t="b">
        <f t="shared" si="51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52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53"/>
        <v>0</v>
      </c>
      <c r="AW311" s="67">
        <f t="shared" si="54"/>
        <v>0</v>
      </c>
      <c r="AX311" s="397">
        <f t="shared" si="55"/>
        <v>0</v>
      </c>
      <c r="AY311" s="32"/>
      <c r="AZ311" s="32"/>
      <c r="BA311" s="423" t="str">
        <f t="shared" si="56"/>
        <v xml:space="preserve"> </v>
      </c>
    </row>
    <row r="312" spans="1:53" s="339" customFormat="1" ht="15" x14ac:dyDescent="0.2">
      <c r="A312" s="32"/>
      <c r="B312" s="32"/>
      <c r="C312" s="410">
        <f t="shared" si="57"/>
        <v>291</v>
      </c>
      <c r="D312" s="424"/>
      <c r="E312" s="424"/>
      <c r="F312" s="424"/>
      <c r="G312" s="410"/>
      <c r="H312" s="410"/>
      <c r="I312" s="413" t="str">
        <f t="shared" si="41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42"/>
        <v>-</v>
      </c>
      <c r="M312" s="425"/>
      <c r="N312" s="425"/>
      <c r="O312" s="160" t="str">
        <f t="shared" si="43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44"/>
        <v>OK</v>
      </c>
      <c r="AI312" s="22">
        <f t="shared" si="45"/>
        <v>0</v>
      </c>
      <c r="AJ312" s="22">
        <f t="shared" si="46"/>
        <v>0</v>
      </c>
      <c r="AK312" s="22">
        <f t="shared" si="47"/>
        <v>0</v>
      </c>
      <c r="AL312" s="22">
        <f t="shared" si="48"/>
        <v>0</v>
      </c>
      <c r="AM312" s="22">
        <f t="shared" si="49"/>
        <v>0</v>
      </c>
      <c r="AN312" s="22">
        <f t="shared" si="50"/>
        <v>0</v>
      </c>
      <c r="AO312" s="418" t="b">
        <f t="shared" si="51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52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53"/>
        <v>0</v>
      </c>
      <c r="AW312" s="67">
        <f t="shared" si="54"/>
        <v>0</v>
      </c>
      <c r="AX312" s="397">
        <f t="shared" si="55"/>
        <v>0</v>
      </c>
      <c r="AY312" s="32"/>
      <c r="AZ312" s="32"/>
      <c r="BA312" s="423" t="str">
        <f t="shared" si="56"/>
        <v xml:space="preserve"> </v>
      </c>
    </row>
    <row r="313" spans="1:53" s="339" customFormat="1" ht="15" x14ac:dyDescent="0.2">
      <c r="A313" s="32"/>
      <c r="B313" s="32"/>
      <c r="C313" s="410">
        <f t="shared" si="57"/>
        <v>292</v>
      </c>
      <c r="D313" s="424"/>
      <c r="E313" s="424"/>
      <c r="F313" s="424"/>
      <c r="G313" s="410"/>
      <c r="H313" s="410"/>
      <c r="I313" s="413" t="str">
        <f t="shared" si="41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42"/>
        <v>-</v>
      </c>
      <c r="M313" s="425"/>
      <c r="N313" s="425"/>
      <c r="O313" s="160" t="str">
        <f t="shared" si="43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44"/>
        <v>OK</v>
      </c>
      <c r="AI313" s="22">
        <f t="shared" si="45"/>
        <v>0</v>
      </c>
      <c r="AJ313" s="22">
        <f t="shared" si="46"/>
        <v>0</v>
      </c>
      <c r="AK313" s="22">
        <f t="shared" si="47"/>
        <v>0</v>
      </c>
      <c r="AL313" s="22">
        <f t="shared" si="48"/>
        <v>0</v>
      </c>
      <c r="AM313" s="22">
        <f t="shared" si="49"/>
        <v>0</v>
      </c>
      <c r="AN313" s="22">
        <f t="shared" si="50"/>
        <v>0</v>
      </c>
      <c r="AO313" s="418" t="b">
        <f t="shared" si="51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52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53"/>
        <v>0</v>
      </c>
      <c r="AW313" s="67">
        <f t="shared" si="54"/>
        <v>0</v>
      </c>
      <c r="AX313" s="397">
        <f t="shared" si="55"/>
        <v>0</v>
      </c>
      <c r="AY313" s="32"/>
      <c r="AZ313" s="32"/>
      <c r="BA313" s="423" t="str">
        <f t="shared" si="56"/>
        <v xml:space="preserve"> </v>
      </c>
    </row>
    <row r="314" spans="1:53" s="339" customFormat="1" ht="15" x14ac:dyDescent="0.2">
      <c r="A314" s="32"/>
      <c r="B314" s="32"/>
      <c r="C314" s="410">
        <f t="shared" si="57"/>
        <v>293</v>
      </c>
      <c r="D314" s="424"/>
      <c r="E314" s="424"/>
      <c r="F314" s="424"/>
      <c r="G314" s="410"/>
      <c r="H314" s="410"/>
      <c r="I314" s="413" t="str">
        <f t="shared" si="41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42"/>
        <v>-</v>
      </c>
      <c r="M314" s="425"/>
      <c r="N314" s="425"/>
      <c r="O314" s="160" t="str">
        <f t="shared" si="43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44"/>
        <v>OK</v>
      </c>
      <c r="AI314" s="22">
        <f t="shared" si="45"/>
        <v>0</v>
      </c>
      <c r="AJ314" s="22">
        <f t="shared" si="46"/>
        <v>0</v>
      </c>
      <c r="AK314" s="22">
        <f t="shared" si="47"/>
        <v>0</v>
      </c>
      <c r="AL314" s="22">
        <f t="shared" si="48"/>
        <v>0</v>
      </c>
      <c r="AM314" s="22">
        <f t="shared" si="49"/>
        <v>0</v>
      </c>
      <c r="AN314" s="22">
        <f t="shared" si="50"/>
        <v>0</v>
      </c>
      <c r="AO314" s="418" t="b">
        <f t="shared" si="51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52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53"/>
        <v>0</v>
      </c>
      <c r="AW314" s="67">
        <f t="shared" si="54"/>
        <v>0</v>
      </c>
      <c r="AX314" s="397">
        <f t="shared" si="55"/>
        <v>0</v>
      </c>
      <c r="AY314" s="32"/>
      <c r="AZ314" s="32"/>
      <c r="BA314" s="423" t="str">
        <f t="shared" si="56"/>
        <v xml:space="preserve"> </v>
      </c>
    </row>
    <row r="315" spans="1:53" s="339" customFormat="1" ht="15" x14ac:dyDescent="0.2">
      <c r="A315" s="32"/>
      <c r="B315" s="32"/>
      <c r="C315" s="410">
        <f t="shared" si="57"/>
        <v>294</v>
      </c>
      <c r="D315" s="424"/>
      <c r="E315" s="424"/>
      <c r="F315" s="424"/>
      <c r="G315" s="410"/>
      <c r="H315" s="410"/>
      <c r="I315" s="413" t="str">
        <f t="shared" si="41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42"/>
        <v>-</v>
      </c>
      <c r="M315" s="425"/>
      <c r="N315" s="425"/>
      <c r="O315" s="160" t="str">
        <f t="shared" si="43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44"/>
        <v>OK</v>
      </c>
      <c r="AI315" s="22">
        <f t="shared" si="45"/>
        <v>0</v>
      </c>
      <c r="AJ315" s="22">
        <f t="shared" si="46"/>
        <v>0</v>
      </c>
      <c r="AK315" s="22">
        <f t="shared" si="47"/>
        <v>0</v>
      </c>
      <c r="AL315" s="22">
        <f t="shared" si="48"/>
        <v>0</v>
      </c>
      <c r="AM315" s="22">
        <f t="shared" si="49"/>
        <v>0</v>
      </c>
      <c r="AN315" s="22">
        <f t="shared" si="50"/>
        <v>0</v>
      </c>
      <c r="AO315" s="418" t="b">
        <f t="shared" si="51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52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53"/>
        <v>0</v>
      </c>
      <c r="AW315" s="67">
        <f t="shared" si="54"/>
        <v>0</v>
      </c>
      <c r="AX315" s="397">
        <f t="shared" si="55"/>
        <v>0</v>
      </c>
      <c r="AY315" s="32"/>
      <c r="AZ315" s="32"/>
      <c r="BA315" s="423" t="str">
        <f t="shared" si="56"/>
        <v xml:space="preserve"> </v>
      </c>
    </row>
    <row r="316" spans="1:53" s="339" customFormat="1" ht="15" x14ac:dyDescent="0.2">
      <c r="A316" s="32"/>
      <c r="B316" s="32"/>
      <c r="C316" s="410">
        <f t="shared" si="57"/>
        <v>295</v>
      </c>
      <c r="D316" s="424"/>
      <c r="E316" s="424"/>
      <c r="F316" s="424"/>
      <c r="G316" s="410"/>
      <c r="H316" s="410"/>
      <c r="I316" s="413" t="str">
        <f t="shared" si="41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42"/>
        <v>-</v>
      </c>
      <c r="M316" s="425"/>
      <c r="N316" s="425"/>
      <c r="O316" s="160" t="str">
        <f t="shared" si="43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44"/>
        <v>OK</v>
      </c>
      <c r="AI316" s="22">
        <f t="shared" si="45"/>
        <v>0</v>
      </c>
      <c r="AJ316" s="22">
        <f t="shared" si="46"/>
        <v>0</v>
      </c>
      <c r="AK316" s="22">
        <f t="shared" si="47"/>
        <v>0</v>
      </c>
      <c r="AL316" s="22">
        <f t="shared" si="48"/>
        <v>0</v>
      </c>
      <c r="AM316" s="22">
        <f t="shared" si="49"/>
        <v>0</v>
      </c>
      <c r="AN316" s="22">
        <f t="shared" si="50"/>
        <v>0</v>
      </c>
      <c r="AO316" s="418" t="b">
        <f t="shared" si="51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52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53"/>
        <v>0</v>
      </c>
      <c r="AW316" s="67">
        <f t="shared" si="54"/>
        <v>0</v>
      </c>
      <c r="AX316" s="397">
        <f t="shared" si="55"/>
        <v>0</v>
      </c>
      <c r="AY316" s="32"/>
      <c r="AZ316" s="32"/>
      <c r="BA316" s="423" t="str">
        <f t="shared" si="56"/>
        <v xml:space="preserve"> </v>
      </c>
    </row>
    <row r="317" spans="1:53" s="339" customFormat="1" ht="15" x14ac:dyDescent="0.2">
      <c r="A317" s="32"/>
      <c r="B317" s="32"/>
      <c r="C317" s="410">
        <f t="shared" si="57"/>
        <v>296</v>
      </c>
      <c r="D317" s="424"/>
      <c r="E317" s="424"/>
      <c r="F317" s="424"/>
      <c r="G317" s="410"/>
      <c r="H317" s="410"/>
      <c r="I317" s="413" t="str">
        <f t="shared" si="41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42"/>
        <v>-</v>
      </c>
      <c r="M317" s="425"/>
      <c r="N317" s="425"/>
      <c r="O317" s="160" t="str">
        <f t="shared" si="43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44"/>
        <v>OK</v>
      </c>
      <c r="AI317" s="22">
        <f t="shared" si="45"/>
        <v>0</v>
      </c>
      <c r="AJ317" s="22">
        <f t="shared" si="46"/>
        <v>0</v>
      </c>
      <c r="AK317" s="22">
        <f t="shared" si="47"/>
        <v>0</v>
      </c>
      <c r="AL317" s="22">
        <f t="shared" si="48"/>
        <v>0</v>
      </c>
      <c r="AM317" s="22">
        <f t="shared" si="49"/>
        <v>0</v>
      </c>
      <c r="AN317" s="22">
        <f t="shared" si="50"/>
        <v>0</v>
      </c>
      <c r="AO317" s="418" t="b">
        <f t="shared" si="51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52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53"/>
        <v>0</v>
      </c>
      <c r="AW317" s="67">
        <f t="shared" si="54"/>
        <v>0</v>
      </c>
      <c r="AX317" s="397">
        <f t="shared" si="55"/>
        <v>0</v>
      </c>
      <c r="AY317" s="32"/>
      <c r="AZ317" s="32"/>
      <c r="BA317" s="423" t="str">
        <f t="shared" si="56"/>
        <v xml:space="preserve"> </v>
      </c>
    </row>
    <row r="318" spans="1:53" s="339" customFormat="1" ht="15" x14ac:dyDescent="0.2">
      <c r="A318" s="32"/>
      <c r="B318" s="32"/>
      <c r="C318" s="410">
        <f t="shared" si="57"/>
        <v>297</v>
      </c>
      <c r="D318" s="424"/>
      <c r="E318" s="424"/>
      <c r="F318" s="424"/>
      <c r="G318" s="410"/>
      <c r="H318" s="410"/>
      <c r="I318" s="413" t="str">
        <f t="shared" si="41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42"/>
        <v>-</v>
      </c>
      <c r="M318" s="425"/>
      <c r="N318" s="425"/>
      <c r="O318" s="160" t="str">
        <f t="shared" si="43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44"/>
        <v>OK</v>
      </c>
      <c r="AI318" s="22">
        <f t="shared" si="45"/>
        <v>0</v>
      </c>
      <c r="AJ318" s="22">
        <f t="shared" si="46"/>
        <v>0</v>
      </c>
      <c r="AK318" s="22">
        <f t="shared" si="47"/>
        <v>0</v>
      </c>
      <c r="AL318" s="22">
        <f t="shared" si="48"/>
        <v>0</v>
      </c>
      <c r="AM318" s="22">
        <f t="shared" si="49"/>
        <v>0</v>
      </c>
      <c r="AN318" s="22">
        <f t="shared" si="50"/>
        <v>0</v>
      </c>
      <c r="AO318" s="418" t="b">
        <f t="shared" si="51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52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53"/>
        <v>0</v>
      </c>
      <c r="AW318" s="67">
        <f t="shared" si="54"/>
        <v>0</v>
      </c>
      <c r="AX318" s="397">
        <f t="shared" si="55"/>
        <v>0</v>
      </c>
      <c r="AY318" s="32"/>
      <c r="AZ318" s="32"/>
      <c r="BA318" s="423" t="str">
        <f t="shared" si="56"/>
        <v xml:space="preserve"> </v>
      </c>
    </row>
    <row r="319" spans="1:53" s="339" customFormat="1" ht="15" x14ac:dyDescent="0.2">
      <c r="A319" s="32"/>
      <c r="B319" s="32"/>
      <c r="C319" s="410">
        <f t="shared" si="57"/>
        <v>298</v>
      </c>
      <c r="D319" s="424"/>
      <c r="E319" s="424"/>
      <c r="F319" s="424"/>
      <c r="G319" s="410"/>
      <c r="H319" s="410"/>
      <c r="I319" s="413" t="str">
        <f t="shared" si="41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42"/>
        <v>-</v>
      </c>
      <c r="M319" s="425"/>
      <c r="N319" s="425"/>
      <c r="O319" s="160" t="str">
        <f t="shared" si="43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44"/>
        <v>OK</v>
      </c>
      <c r="AI319" s="22">
        <f t="shared" si="45"/>
        <v>0</v>
      </c>
      <c r="AJ319" s="22">
        <f t="shared" si="46"/>
        <v>0</v>
      </c>
      <c r="AK319" s="22">
        <f t="shared" si="47"/>
        <v>0</v>
      </c>
      <c r="AL319" s="22">
        <f t="shared" si="48"/>
        <v>0</v>
      </c>
      <c r="AM319" s="22">
        <f t="shared" si="49"/>
        <v>0</v>
      </c>
      <c r="AN319" s="22">
        <f t="shared" si="50"/>
        <v>0</v>
      </c>
      <c r="AO319" s="418" t="b">
        <f t="shared" si="51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52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53"/>
        <v>0</v>
      </c>
      <c r="AW319" s="67">
        <f t="shared" si="54"/>
        <v>0</v>
      </c>
      <c r="AX319" s="397">
        <f t="shared" si="55"/>
        <v>0</v>
      </c>
      <c r="AY319" s="32"/>
      <c r="AZ319" s="32"/>
      <c r="BA319" s="423" t="str">
        <f t="shared" si="56"/>
        <v xml:space="preserve"> </v>
      </c>
    </row>
    <row r="320" spans="1:53" s="339" customFormat="1" ht="15" x14ac:dyDescent="0.2">
      <c r="A320" s="32"/>
      <c r="B320" s="32"/>
      <c r="C320" s="410">
        <f t="shared" si="57"/>
        <v>299</v>
      </c>
      <c r="D320" s="424"/>
      <c r="E320" s="424"/>
      <c r="F320" s="424"/>
      <c r="G320" s="410"/>
      <c r="H320" s="410"/>
      <c r="I320" s="413" t="str">
        <f t="shared" si="41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42"/>
        <v>-</v>
      </c>
      <c r="M320" s="425"/>
      <c r="N320" s="425"/>
      <c r="O320" s="160" t="str">
        <f t="shared" si="43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44"/>
        <v>OK</v>
      </c>
      <c r="AI320" s="22">
        <f t="shared" si="45"/>
        <v>0</v>
      </c>
      <c r="AJ320" s="22">
        <f t="shared" si="46"/>
        <v>0</v>
      </c>
      <c r="AK320" s="22">
        <f t="shared" si="47"/>
        <v>0</v>
      </c>
      <c r="AL320" s="22">
        <f t="shared" si="48"/>
        <v>0</v>
      </c>
      <c r="AM320" s="22">
        <f t="shared" si="49"/>
        <v>0</v>
      </c>
      <c r="AN320" s="22">
        <f t="shared" si="50"/>
        <v>0</v>
      </c>
      <c r="AO320" s="418" t="b">
        <f t="shared" si="51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52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53"/>
        <v>0</v>
      </c>
      <c r="AW320" s="67">
        <f t="shared" si="54"/>
        <v>0</v>
      </c>
      <c r="AX320" s="397">
        <f t="shared" si="55"/>
        <v>0</v>
      </c>
      <c r="AY320" s="32"/>
      <c r="AZ320" s="32"/>
      <c r="BA320" s="423" t="str">
        <f t="shared" si="56"/>
        <v xml:space="preserve"> </v>
      </c>
    </row>
    <row r="321" spans="1:53" s="339" customFormat="1" ht="15" x14ac:dyDescent="0.2">
      <c r="A321" s="32"/>
      <c r="B321" s="32"/>
      <c r="C321" s="410">
        <f t="shared" si="57"/>
        <v>300</v>
      </c>
      <c r="D321" s="424"/>
      <c r="E321" s="424"/>
      <c r="F321" s="424"/>
      <c r="G321" s="410"/>
      <c r="H321" s="410"/>
      <c r="I321" s="413" t="str">
        <f t="shared" si="41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42"/>
        <v>-</v>
      </c>
      <c r="M321" s="425"/>
      <c r="N321" s="425"/>
      <c r="O321" s="160" t="str">
        <f t="shared" si="43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44"/>
        <v>OK</v>
      </c>
      <c r="AI321" s="22">
        <f t="shared" si="45"/>
        <v>0</v>
      </c>
      <c r="AJ321" s="22">
        <f t="shared" si="46"/>
        <v>0</v>
      </c>
      <c r="AK321" s="22">
        <f t="shared" si="47"/>
        <v>0</v>
      </c>
      <c r="AL321" s="22">
        <f t="shared" si="48"/>
        <v>0</v>
      </c>
      <c r="AM321" s="22">
        <f t="shared" si="49"/>
        <v>0</v>
      </c>
      <c r="AN321" s="22">
        <f t="shared" si="50"/>
        <v>0</v>
      </c>
      <c r="AO321" s="418" t="b">
        <f t="shared" si="51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52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53"/>
        <v>0</v>
      </c>
      <c r="AW321" s="67">
        <f t="shared" si="54"/>
        <v>0</v>
      </c>
      <c r="AX321" s="397">
        <f t="shared" si="55"/>
        <v>0</v>
      </c>
      <c r="AY321" s="32"/>
      <c r="AZ321" s="32"/>
      <c r="BA321" s="423" t="str">
        <f t="shared" si="56"/>
        <v xml:space="preserve"> </v>
      </c>
    </row>
    <row r="322" spans="1:53" s="339" customFormat="1" ht="15" x14ac:dyDescent="0.2">
      <c r="A322" s="32"/>
      <c r="B322" s="32"/>
      <c r="C322" s="410">
        <f t="shared" si="57"/>
        <v>301</v>
      </c>
      <c r="D322" s="424"/>
      <c r="E322" s="424"/>
      <c r="F322" s="424"/>
      <c r="G322" s="410"/>
      <c r="H322" s="410"/>
      <c r="I322" s="413" t="str">
        <f t="shared" si="41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42"/>
        <v>-</v>
      </c>
      <c r="M322" s="425"/>
      <c r="N322" s="425"/>
      <c r="O322" s="160" t="str">
        <f t="shared" si="43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44"/>
        <v>OK</v>
      </c>
      <c r="AI322" s="22">
        <f t="shared" si="45"/>
        <v>0</v>
      </c>
      <c r="AJ322" s="22">
        <f t="shared" si="46"/>
        <v>0</v>
      </c>
      <c r="AK322" s="22">
        <f t="shared" si="47"/>
        <v>0</v>
      </c>
      <c r="AL322" s="22">
        <f t="shared" si="48"/>
        <v>0</v>
      </c>
      <c r="AM322" s="22">
        <f t="shared" si="49"/>
        <v>0</v>
      </c>
      <c r="AN322" s="22">
        <f t="shared" si="50"/>
        <v>0</v>
      </c>
      <c r="AO322" s="418" t="b">
        <f t="shared" si="51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52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53"/>
        <v>0</v>
      </c>
      <c r="AW322" s="67">
        <f t="shared" si="54"/>
        <v>0</v>
      </c>
      <c r="AX322" s="397">
        <f t="shared" si="55"/>
        <v>0</v>
      </c>
      <c r="AY322" s="32"/>
      <c r="AZ322" s="32"/>
      <c r="BA322" s="423" t="str">
        <f t="shared" si="56"/>
        <v xml:space="preserve"> </v>
      </c>
    </row>
    <row r="323" spans="1:53" s="339" customFormat="1" ht="15" x14ac:dyDescent="0.2">
      <c r="A323" s="32"/>
      <c r="B323" s="32"/>
      <c r="C323" s="410">
        <f t="shared" si="57"/>
        <v>302</v>
      </c>
      <c r="D323" s="424"/>
      <c r="E323" s="424"/>
      <c r="F323" s="424"/>
      <c r="G323" s="410"/>
      <c r="H323" s="410"/>
      <c r="I323" s="413" t="str">
        <f t="shared" si="41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42"/>
        <v>-</v>
      </c>
      <c r="M323" s="425"/>
      <c r="N323" s="425"/>
      <c r="O323" s="160" t="str">
        <f t="shared" si="43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44"/>
        <v>OK</v>
      </c>
      <c r="AI323" s="22">
        <f t="shared" si="45"/>
        <v>0</v>
      </c>
      <c r="AJ323" s="22">
        <f t="shared" si="46"/>
        <v>0</v>
      </c>
      <c r="AK323" s="22">
        <f t="shared" si="47"/>
        <v>0</v>
      </c>
      <c r="AL323" s="22">
        <f t="shared" si="48"/>
        <v>0</v>
      </c>
      <c r="AM323" s="22">
        <f t="shared" si="49"/>
        <v>0</v>
      </c>
      <c r="AN323" s="22">
        <f t="shared" si="50"/>
        <v>0</v>
      </c>
      <c r="AO323" s="418" t="b">
        <f t="shared" si="51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52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53"/>
        <v>0</v>
      </c>
      <c r="AW323" s="67">
        <f t="shared" si="54"/>
        <v>0</v>
      </c>
      <c r="AX323" s="397">
        <f t="shared" si="55"/>
        <v>0</v>
      </c>
      <c r="AY323" s="32"/>
      <c r="AZ323" s="32"/>
      <c r="BA323" s="423" t="str">
        <f t="shared" si="56"/>
        <v xml:space="preserve"> </v>
      </c>
    </row>
    <row r="324" spans="1:53" s="339" customFormat="1" ht="15" x14ac:dyDescent="0.2">
      <c r="A324" s="32"/>
      <c r="B324" s="32"/>
      <c r="C324" s="410">
        <f t="shared" si="57"/>
        <v>303</v>
      </c>
      <c r="D324" s="424"/>
      <c r="E324" s="424"/>
      <c r="F324" s="424"/>
      <c r="G324" s="410"/>
      <c r="H324" s="410"/>
      <c r="I324" s="413" t="str">
        <f t="shared" si="41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42"/>
        <v>-</v>
      </c>
      <c r="M324" s="425"/>
      <c r="N324" s="425"/>
      <c r="O324" s="160" t="str">
        <f t="shared" si="43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44"/>
        <v>OK</v>
      </c>
      <c r="AI324" s="22">
        <f t="shared" si="45"/>
        <v>0</v>
      </c>
      <c r="AJ324" s="22">
        <f t="shared" si="46"/>
        <v>0</v>
      </c>
      <c r="AK324" s="22">
        <f t="shared" si="47"/>
        <v>0</v>
      </c>
      <c r="AL324" s="22">
        <f t="shared" si="48"/>
        <v>0</v>
      </c>
      <c r="AM324" s="22">
        <f t="shared" si="49"/>
        <v>0</v>
      </c>
      <c r="AN324" s="22">
        <f t="shared" si="50"/>
        <v>0</v>
      </c>
      <c r="AO324" s="418" t="b">
        <f t="shared" si="51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52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53"/>
        <v>0</v>
      </c>
      <c r="AW324" s="67">
        <f t="shared" si="54"/>
        <v>0</v>
      </c>
      <c r="AX324" s="397">
        <f t="shared" si="55"/>
        <v>0</v>
      </c>
      <c r="AY324" s="32"/>
      <c r="AZ324" s="32"/>
      <c r="BA324" s="423" t="str">
        <f t="shared" si="56"/>
        <v xml:space="preserve"> </v>
      </c>
    </row>
    <row r="325" spans="1:53" s="339" customFormat="1" ht="15" x14ac:dyDescent="0.2">
      <c r="A325" s="32"/>
      <c r="B325" s="32"/>
      <c r="C325" s="410">
        <f t="shared" si="57"/>
        <v>304</v>
      </c>
      <c r="D325" s="424"/>
      <c r="E325" s="424"/>
      <c r="F325" s="424"/>
      <c r="G325" s="410"/>
      <c r="H325" s="410"/>
      <c r="I325" s="413" t="str">
        <f t="shared" si="41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42"/>
        <v>-</v>
      </c>
      <c r="M325" s="425"/>
      <c r="N325" s="425"/>
      <c r="O325" s="160" t="str">
        <f t="shared" si="43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44"/>
        <v>OK</v>
      </c>
      <c r="AI325" s="22">
        <f t="shared" si="45"/>
        <v>0</v>
      </c>
      <c r="AJ325" s="22">
        <f t="shared" si="46"/>
        <v>0</v>
      </c>
      <c r="AK325" s="22">
        <f t="shared" si="47"/>
        <v>0</v>
      </c>
      <c r="AL325" s="22">
        <f t="shared" si="48"/>
        <v>0</v>
      </c>
      <c r="AM325" s="22">
        <f t="shared" si="49"/>
        <v>0</v>
      </c>
      <c r="AN325" s="22">
        <f t="shared" si="50"/>
        <v>0</v>
      </c>
      <c r="AO325" s="418" t="b">
        <f t="shared" si="51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52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53"/>
        <v>0</v>
      </c>
      <c r="AW325" s="67">
        <f t="shared" si="54"/>
        <v>0</v>
      </c>
      <c r="AX325" s="397">
        <f t="shared" si="55"/>
        <v>0</v>
      </c>
      <c r="AY325" s="32"/>
      <c r="AZ325" s="32"/>
      <c r="BA325" s="423" t="str">
        <f t="shared" si="56"/>
        <v xml:space="preserve"> </v>
      </c>
    </row>
    <row r="326" spans="1:53" s="339" customFormat="1" ht="15" x14ac:dyDescent="0.2">
      <c r="A326" s="32"/>
      <c r="B326" s="32"/>
      <c r="C326" s="410">
        <f t="shared" si="57"/>
        <v>305</v>
      </c>
      <c r="D326" s="424"/>
      <c r="E326" s="424"/>
      <c r="F326" s="424"/>
      <c r="G326" s="410"/>
      <c r="H326" s="410"/>
      <c r="I326" s="413" t="str">
        <f t="shared" si="41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42"/>
        <v>-</v>
      </c>
      <c r="M326" s="425"/>
      <c r="N326" s="425"/>
      <c r="O326" s="160" t="str">
        <f t="shared" si="43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44"/>
        <v>OK</v>
      </c>
      <c r="AI326" s="22">
        <f t="shared" si="45"/>
        <v>0</v>
      </c>
      <c r="AJ326" s="22">
        <f t="shared" si="46"/>
        <v>0</v>
      </c>
      <c r="AK326" s="22">
        <f t="shared" si="47"/>
        <v>0</v>
      </c>
      <c r="AL326" s="22">
        <f t="shared" si="48"/>
        <v>0</v>
      </c>
      <c r="AM326" s="22">
        <f t="shared" si="49"/>
        <v>0</v>
      </c>
      <c r="AN326" s="22">
        <f t="shared" si="50"/>
        <v>0</v>
      </c>
      <c r="AO326" s="418" t="b">
        <f t="shared" si="51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52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53"/>
        <v>0</v>
      </c>
      <c r="AW326" s="67">
        <f t="shared" si="54"/>
        <v>0</v>
      </c>
      <c r="AX326" s="397">
        <f t="shared" si="55"/>
        <v>0</v>
      </c>
      <c r="AY326" s="32"/>
      <c r="AZ326" s="32"/>
      <c r="BA326" s="423" t="str">
        <f t="shared" si="56"/>
        <v xml:space="preserve"> </v>
      </c>
    </row>
    <row r="327" spans="1:53" s="339" customFormat="1" ht="15" x14ac:dyDescent="0.2">
      <c r="A327" s="32"/>
      <c r="B327" s="32"/>
      <c r="C327" s="410">
        <f t="shared" si="57"/>
        <v>306</v>
      </c>
      <c r="D327" s="424"/>
      <c r="E327" s="424"/>
      <c r="F327" s="424"/>
      <c r="G327" s="410"/>
      <c r="H327" s="410"/>
      <c r="I327" s="413" t="str">
        <f t="shared" si="41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42"/>
        <v>-</v>
      </c>
      <c r="M327" s="425"/>
      <c r="N327" s="425"/>
      <c r="O327" s="160" t="str">
        <f t="shared" si="43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44"/>
        <v>OK</v>
      </c>
      <c r="AI327" s="22">
        <f t="shared" si="45"/>
        <v>0</v>
      </c>
      <c r="AJ327" s="22">
        <f t="shared" si="46"/>
        <v>0</v>
      </c>
      <c r="AK327" s="22">
        <f t="shared" si="47"/>
        <v>0</v>
      </c>
      <c r="AL327" s="22">
        <f t="shared" si="48"/>
        <v>0</v>
      </c>
      <c r="AM327" s="22">
        <f t="shared" si="49"/>
        <v>0</v>
      </c>
      <c r="AN327" s="22">
        <f t="shared" si="50"/>
        <v>0</v>
      </c>
      <c r="AO327" s="418" t="b">
        <f t="shared" si="51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52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53"/>
        <v>0</v>
      </c>
      <c r="AW327" s="67">
        <f t="shared" si="54"/>
        <v>0</v>
      </c>
      <c r="AX327" s="397">
        <f t="shared" si="55"/>
        <v>0</v>
      </c>
      <c r="AY327" s="32"/>
      <c r="AZ327" s="32"/>
      <c r="BA327" s="423" t="str">
        <f t="shared" si="56"/>
        <v xml:space="preserve"> </v>
      </c>
    </row>
    <row r="328" spans="1:53" s="339" customFormat="1" ht="15" x14ac:dyDescent="0.2">
      <c r="A328" s="32"/>
      <c r="B328" s="32"/>
      <c r="C328" s="410">
        <f t="shared" si="57"/>
        <v>307</v>
      </c>
      <c r="D328" s="424"/>
      <c r="E328" s="424"/>
      <c r="F328" s="424"/>
      <c r="G328" s="410"/>
      <c r="H328" s="410"/>
      <c r="I328" s="413" t="str">
        <f t="shared" si="41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42"/>
        <v>-</v>
      </c>
      <c r="M328" s="425"/>
      <c r="N328" s="425"/>
      <c r="O328" s="160" t="str">
        <f t="shared" si="43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44"/>
        <v>OK</v>
      </c>
      <c r="AI328" s="22">
        <f t="shared" si="45"/>
        <v>0</v>
      </c>
      <c r="AJ328" s="22">
        <f t="shared" si="46"/>
        <v>0</v>
      </c>
      <c r="AK328" s="22">
        <f t="shared" si="47"/>
        <v>0</v>
      </c>
      <c r="AL328" s="22">
        <f t="shared" si="48"/>
        <v>0</v>
      </c>
      <c r="AM328" s="22">
        <f t="shared" si="49"/>
        <v>0</v>
      </c>
      <c r="AN328" s="22">
        <f t="shared" si="50"/>
        <v>0</v>
      </c>
      <c r="AO328" s="418" t="b">
        <f t="shared" si="51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52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53"/>
        <v>0</v>
      </c>
      <c r="AW328" s="67">
        <f t="shared" si="54"/>
        <v>0</v>
      </c>
      <c r="AX328" s="397">
        <f t="shared" si="55"/>
        <v>0</v>
      </c>
      <c r="AY328" s="32"/>
      <c r="AZ328" s="32"/>
      <c r="BA328" s="423" t="str">
        <f t="shared" si="56"/>
        <v xml:space="preserve"> </v>
      </c>
    </row>
    <row r="329" spans="1:53" s="339" customFormat="1" ht="15" x14ac:dyDescent="0.2">
      <c r="A329" s="32"/>
      <c r="B329" s="32"/>
      <c r="C329" s="410">
        <f t="shared" si="57"/>
        <v>308</v>
      </c>
      <c r="D329" s="424"/>
      <c r="E329" s="424"/>
      <c r="F329" s="424"/>
      <c r="G329" s="410"/>
      <c r="H329" s="410"/>
      <c r="I329" s="413" t="str">
        <f t="shared" si="41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42"/>
        <v>-</v>
      </c>
      <c r="M329" s="425"/>
      <c r="N329" s="425"/>
      <c r="O329" s="160" t="str">
        <f t="shared" si="43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44"/>
        <v>OK</v>
      </c>
      <c r="AI329" s="22">
        <f t="shared" si="45"/>
        <v>0</v>
      </c>
      <c r="AJ329" s="22">
        <f t="shared" si="46"/>
        <v>0</v>
      </c>
      <c r="AK329" s="22">
        <f t="shared" si="47"/>
        <v>0</v>
      </c>
      <c r="AL329" s="22">
        <f t="shared" si="48"/>
        <v>0</v>
      </c>
      <c r="AM329" s="22">
        <f t="shared" si="49"/>
        <v>0</v>
      </c>
      <c r="AN329" s="22">
        <f t="shared" si="50"/>
        <v>0</v>
      </c>
      <c r="AO329" s="418" t="b">
        <f t="shared" si="51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52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53"/>
        <v>0</v>
      </c>
      <c r="AW329" s="67">
        <f t="shared" si="54"/>
        <v>0</v>
      </c>
      <c r="AX329" s="397">
        <f t="shared" si="55"/>
        <v>0</v>
      </c>
      <c r="AY329" s="32"/>
      <c r="AZ329" s="32"/>
      <c r="BA329" s="423" t="str">
        <f t="shared" si="56"/>
        <v xml:space="preserve"> </v>
      </c>
    </row>
    <row r="330" spans="1:53" s="339" customFormat="1" ht="15" x14ac:dyDescent="0.2">
      <c r="A330" s="32"/>
      <c r="B330" s="32"/>
      <c r="C330" s="410">
        <f t="shared" si="57"/>
        <v>309</v>
      </c>
      <c r="D330" s="424"/>
      <c r="E330" s="424"/>
      <c r="F330" s="424"/>
      <c r="G330" s="410"/>
      <c r="H330" s="410"/>
      <c r="I330" s="413" t="str">
        <f t="shared" si="41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42"/>
        <v>-</v>
      </c>
      <c r="M330" s="425"/>
      <c r="N330" s="425"/>
      <c r="O330" s="160" t="str">
        <f t="shared" si="43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44"/>
        <v>OK</v>
      </c>
      <c r="AI330" s="22">
        <f t="shared" si="45"/>
        <v>0</v>
      </c>
      <c r="AJ330" s="22">
        <f t="shared" si="46"/>
        <v>0</v>
      </c>
      <c r="AK330" s="22">
        <f t="shared" si="47"/>
        <v>0</v>
      </c>
      <c r="AL330" s="22">
        <f t="shared" si="48"/>
        <v>0</v>
      </c>
      <c r="AM330" s="22">
        <f t="shared" si="49"/>
        <v>0</v>
      </c>
      <c r="AN330" s="22">
        <f t="shared" si="50"/>
        <v>0</v>
      </c>
      <c r="AO330" s="418" t="b">
        <f t="shared" si="51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52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53"/>
        <v>0</v>
      </c>
      <c r="AW330" s="67">
        <f t="shared" si="54"/>
        <v>0</v>
      </c>
      <c r="AX330" s="397">
        <f t="shared" si="55"/>
        <v>0</v>
      </c>
      <c r="AY330" s="32"/>
      <c r="AZ330" s="32"/>
      <c r="BA330" s="423" t="str">
        <f t="shared" si="56"/>
        <v xml:space="preserve"> </v>
      </c>
    </row>
    <row r="331" spans="1:53" s="339" customFormat="1" ht="15" x14ac:dyDescent="0.2">
      <c r="A331" s="32"/>
      <c r="B331" s="32"/>
      <c r="C331" s="410">
        <f t="shared" si="57"/>
        <v>310</v>
      </c>
      <c r="D331" s="424"/>
      <c r="E331" s="424"/>
      <c r="F331" s="424"/>
      <c r="G331" s="410"/>
      <c r="H331" s="410"/>
      <c r="I331" s="413" t="str">
        <f t="shared" si="41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42"/>
        <v>-</v>
      </c>
      <c r="M331" s="425"/>
      <c r="N331" s="425"/>
      <c r="O331" s="160" t="str">
        <f t="shared" si="43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44"/>
        <v>OK</v>
      </c>
      <c r="AI331" s="22">
        <f t="shared" si="45"/>
        <v>0</v>
      </c>
      <c r="AJ331" s="22">
        <f t="shared" si="46"/>
        <v>0</v>
      </c>
      <c r="AK331" s="22">
        <f t="shared" si="47"/>
        <v>0</v>
      </c>
      <c r="AL331" s="22">
        <f t="shared" si="48"/>
        <v>0</v>
      </c>
      <c r="AM331" s="22">
        <f t="shared" si="49"/>
        <v>0</v>
      </c>
      <c r="AN331" s="22">
        <f t="shared" si="50"/>
        <v>0</v>
      </c>
      <c r="AO331" s="418" t="b">
        <f t="shared" si="51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52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53"/>
        <v>0</v>
      </c>
      <c r="AW331" s="67">
        <f t="shared" si="54"/>
        <v>0</v>
      </c>
      <c r="AX331" s="397">
        <f t="shared" si="55"/>
        <v>0</v>
      </c>
      <c r="AY331" s="32"/>
      <c r="AZ331" s="32"/>
      <c r="BA331" s="423" t="str">
        <f t="shared" si="56"/>
        <v xml:space="preserve"> </v>
      </c>
    </row>
    <row r="332" spans="1:53" s="339" customFormat="1" ht="15" x14ac:dyDescent="0.2">
      <c r="A332" s="32"/>
      <c r="B332" s="32"/>
      <c r="C332" s="410">
        <f t="shared" si="57"/>
        <v>311</v>
      </c>
      <c r="D332" s="424"/>
      <c r="E332" s="424"/>
      <c r="F332" s="424"/>
      <c r="G332" s="410"/>
      <c r="H332" s="410"/>
      <c r="I332" s="413" t="str">
        <f t="shared" si="41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42"/>
        <v>-</v>
      </c>
      <c r="M332" s="425"/>
      <c r="N332" s="425"/>
      <c r="O332" s="160" t="str">
        <f t="shared" si="43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44"/>
        <v>OK</v>
      </c>
      <c r="AI332" s="22">
        <f t="shared" si="45"/>
        <v>0</v>
      </c>
      <c r="AJ332" s="22">
        <f t="shared" si="46"/>
        <v>0</v>
      </c>
      <c r="AK332" s="22">
        <f t="shared" si="47"/>
        <v>0</v>
      </c>
      <c r="AL332" s="22">
        <f t="shared" si="48"/>
        <v>0</v>
      </c>
      <c r="AM332" s="22">
        <f t="shared" si="49"/>
        <v>0</v>
      </c>
      <c r="AN332" s="22">
        <f t="shared" si="50"/>
        <v>0</v>
      </c>
      <c r="AO332" s="418" t="b">
        <f t="shared" si="51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52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53"/>
        <v>0</v>
      </c>
      <c r="AW332" s="67">
        <f t="shared" si="54"/>
        <v>0</v>
      </c>
      <c r="AX332" s="397">
        <f t="shared" si="55"/>
        <v>0</v>
      </c>
      <c r="AY332" s="32"/>
      <c r="AZ332" s="32"/>
      <c r="BA332" s="423" t="str">
        <f t="shared" si="56"/>
        <v xml:space="preserve"> </v>
      </c>
    </row>
    <row r="333" spans="1:53" s="339" customFormat="1" ht="15" x14ac:dyDescent="0.2">
      <c r="A333" s="32"/>
      <c r="B333" s="32"/>
      <c r="C333" s="410">
        <f t="shared" si="57"/>
        <v>312</v>
      </c>
      <c r="D333" s="424"/>
      <c r="E333" s="424"/>
      <c r="F333" s="424"/>
      <c r="G333" s="410"/>
      <c r="H333" s="410"/>
      <c r="I333" s="413" t="str">
        <f t="shared" si="41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42"/>
        <v>-</v>
      </c>
      <c r="M333" s="425"/>
      <c r="N333" s="425"/>
      <c r="O333" s="160" t="str">
        <f t="shared" si="43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44"/>
        <v>OK</v>
      </c>
      <c r="AI333" s="22">
        <f t="shared" si="45"/>
        <v>0</v>
      </c>
      <c r="AJ333" s="22">
        <f t="shared" si="46"/>
        <v>0</v>
      </c>
      <c r="AK333" s="22">
        <f t="shared" si="47"/>
        <v>0</v>
      </c>
      <c r="AL333" s="22">
        <f t="shared" si="48"/>
        <v>0</v>
      </c>
      <c r="AM333" s="22">
        <f t="shared" si="49"/>
        <v>0</v>
      </c>
      <c r="AN333" s="22">
        <f t="shared" si="50"/>
        <v>0</v>
      </c>
      <c r="AO333" s="418" t="b">
        <f t="shared" si="51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52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53"/>
        <v>0</v>
      </c>
      <c r="AW333" s="67">
        <f t="shared" si="54"/>
        <v>0</v>
      </c>
      <c r="AX333" s="397">
        <f t="shared" si="55"/>
        <v>0</v>
      </c>
      <c r="AY333" s="32"/>
      <c r="AZ333" s="32"/>
      <c r="BA333" s="423" t="str">
        <f t="shared" si="56"/>
        <v xml:space="preserve"> </v>
      </c>
    </row>
    <row r="334" spans="1:53" s="339" customFormat="1" ht="15" x14ac:dyDescent="0.2">
      <c r="A334" s="32"/>
      <c r="B334" s="32"/>
      <c r="C334" s="410">
        <f t="shared" si="57"/>
        <v>313</v>
      </c>
      <c r="D334" s="424"/>
      <c r="E334" s="424"/>
      <c r="F334" s="424"/>
      <c r="G334" s="410"/>
      <c r="H334" s="410"/>
      <c r="I334" s="413" t="str">
        <f t="shared" si="41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42"/>
        <v>-</v>
      </c>
      <c r="M334" s="425"/>
      <c r="N334" s="425"/>
      <c r="O334" s="160" t="str">
        <f t="shared" si="43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44"/>
        <v>OK</v>
      </c>
      <c r="AI334" s="22">
        <f t="shared" si="45"/>
        <v>0</v>
      </c>
      <c r="AJ334" s="22">
        <f t="shared" si="46"/>
        <v>0</v>
      </c>
      <c r="AK334" s="22">
        <f t="shared" si="47"/>
        <v>0</v>
      </c>
      <c r="AL334" s="22">
        <f t="shared" si="48"/>
        <v>0</v>
      </c>
      <c r="AM334" s="22">
        <f t="shared" si="49"/>
        <v>0</v>
      </c>
      <c r="AN334" s="22">
        <f t="shared" si="50"/>
        <v>0</v>
      </c>
      <c r="AO334" s="418" t="b">
        <f t="shared" si="51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52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53"/>
        <v>0</v>
      </c>
      <c r="AW334" s="67">
        <f t="shared" si="54"/>
        <v>0</v>
      </c>
      <c r="AX334" s="397">
        <f t="shared" si="55"/>
        <v>0</v>
      </c>
      <c r="AY334" s="32"/>
      <c r="AZ334" s="32"/>
      <c r="BA334" s="423" t="str">
        <f t="shared" si="56"/>
        <v xml:space="preserve"> </v>
      </c>
    </row>
    <row r="335" spans="1:53" s="339" customFormat="1" ht="15" x14ac:dyDescent="0.2">
      <c r="A335" s="32"/>
      <c r="B335" s="32"/>
      <c r="C335" s="410">
        <f t="shared" si="57"/>
        <v>314</v>
      </c>
      <c r="D335" s="424"/>
      <c r="E335" s="424"/>
      <c r="F335" s="424"/>
      <c r="G335" s="410"/>
      <c r="H335" s="410"/>
      <c r="I335" s="413" t="str">
        <f t="shared" si="41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42"/>
        <v>-</v>
      </c>
      <c r="M335" s="425"/>
      <c r="N335" s="425"/>
      <c r="O335" s="160" t="str">
        <f t="shared" si="43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44"/>
        <v>OK</v>
      </c>
      <c r="AI335" s="22">
        <f t="shared" si="45"/>
        <v>0</v>
      </c>
      <c r="AJ335" s="22">
        <f t="shared" si="46"/>
        <v>0</v>
      </c>
      <c r="AK335" s="22">
        <f t="shared" si="47"/>
        <v>0</v>
      </c>
      <c r="AL335" s="22">
        <f t="shared" si="48"/>
        <v>0</v>
      </c>
      <c r="AM335" s="22">
        <f t="shared" si="49"/>
        <v>0</v>
      </c>
      <c r="AN335" s="22">
        <f t="shared" si="50"/>
        <v>0</v>
      </c>
      <c r="AO335" s="418" t="b">
        <f t="shared" si="51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52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53"/>
        <v>0</v>
      </c>
      <c r="AW335" s="67">
        <f t="shared" si="54"/>
        <v>0</v>
      </c>
      <c r="AX335" s="397">
        <f t="shared" si="55"/>
        <v>0</v>
      </c>
      <c r="AY335" s="32"/>
      <c r="AZ335" s="32"/>
      <c r="BA335" s="423" t="str">
        <f t="shared" si="56"/>
        <v xml:space="preserve"> </v>
      </c>
    </row>
    <row r="336" spans="1:53" s="339" customFormat="1" ht="15" x14ac:dyDescent="0.2">
      <c r="A336" s="32"/>
      <c r="B336" s="32"/>
      <c r="C336" s="410">
        <f t="shared" si="57"/>
        <v>315</v>
      </c>
      <c r="D336" s="424"/>
      <c r="E336" s="424"/>
      <c r="F336" s="424"/>
      <c r="G336" s="410"/>
      <c r="H336" s="410"/>
      <c r="I336" s="413" t="str">
        <f t="shared" si="41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42"/>
        <v>-</v>
      </c>
      <c r="M336" s="425"/>
      <c r="N336" s="425"/>
      <c r="O336" s="160" t="str">
        <f t="shared" si="43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44"/>
        <v>OK</v>
      </c>
      <c r="AI336" s="22">
        <f t="shared" si="45"/>
        <v>0</v>
      </c>
      <c r="AJ336" s="22">
        <f t="shared" si="46"/>
        <v>0</v>
      </c>
      <c r="AK336" s="22">
        <f t="shared" si="47"/>
        <v>0</v>
      </c>
      <c r="AL336" s="22">
        <f t="shared" si="48"/>
        <v>0</v>
      </c>
      <c r="AM336" s="22">
        <f t="shared" si="49"/>
        <v>0</v>
      </c>
      <c r="AN336" s="22">
        <f t="shared" si="50"/>
        <v>0</v>
      </c>
      <c r="AO336" s="418" t="b">
        <f t="shared" si="51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52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53"/>
        <v>0</v>
      </c>
      <c r="AW336" s="67">
        <f t="shared" si="54"/>
        <v>0</v>
      </c>
      <c r="AX336" s="397">
        <f t="shared" si="55"/>
        <v>0</v>
      </c>
      <c r="AY336" s="32"/>
      <c r="AZ336" s="32"/>
      <c r="BA336" s="423" t="str">
        <f t="shared" si="56"/>
        <v xml:space="preserve"> </v>
      </c>
    </row>
    <row r="337" spans="1:53" s="339" customFormat="1" ht="15" x14ac:dyDescent="0.2">
      <c r="A337" s="32"/>
      <c r="B337" s="32"/>
      <c r="C337" s="410">
        <f t="shared" si="57"/>
        <v>316</v>
      </c>
      <c r="D337" s="424"/>
      <c r="E337" s="424"/>
      <c r="F337" s="424"/>
      <c r="G337" s="410"/>
      <c r="H337" s="410"/>
      <c r="I337" s="413" t="str">
        <f t="shared" ref="I337:I351" si="58">IF(K337="s",A337*B337,"-")</f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ref="L337:L351" si="59">IF(K337="s",AT337,AP337)</f>
        <v>-</v>
      </c>
      <c r="M337" s="425"/>
      <c r="N337" s="425"/>
      <c r="O337" s="160" t="str">
        <f t="shared" ref="O337:O351" si="60">IF(K337="S",IF(D337&lt;E337,E337,D337),"-")</f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ref="AH337:AH351" si="61">IF(F337&gt;(A337*12),"error","OK")</f>
        <v>OK</v>
      </c>
      <c r="AI337" s="22">
        <f t="shared" ref="AI337:AI351" si="62">IF(O337="-",0,IF(O337&gt;7.999,1,0))</f>
        <v>0</v>
      </c>
      <c r="AJ337" s="22">
        <f t="shared" ref="AJ337:AJ351" si="63">IF(O337&lt;8,IF(O337&gt;3.999,1,0),0)</f>
        <v>0</v>
      </c>
      <c r="AK337" s="22">
        <f t="shared" ref="AK337:AK351" si="64">IF(O337&lt;4,IF(O337&gt;0,1,0),0)</f>
        <v>0</v>
      </c>
      <c r="AL337" s="22">
        <f t="shared" ref="AL337:AL351" si="65">IF(K337="S",1,0)</f>
        <v>0</v>
      </c>
      <c r="AM337" s="22">
        <f t="shared" ref="AM337:AM351" si="66">IF(K337="C",1,0)</f>
        <v>0</v>
      </c>
      <c r="AN337" s="22">
        <f t="shared" ref="AN337:AN351" si="67">IF(K337="c",F337/12,0)</f>
        <v>0</v>
      </c>
      <c r="AO337" s="418" t="b">
        <f t="shared" ref="AO337:AO351" si="68">IF(K337="s",IF(A337&gt;B337,A337,B337))</f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ref="AR337:AR351" si="69">IF(K337="s",J337,"-")</f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53"/>
        <v>0</v>
      </c>
      <c r="AW337" s="67">
        <f t="shared" si="54"/>
        <v>0</v>
      </c>
      <c r="AX337" s="397">
        <f t="shared" si="55"/>
        <v>0</v>
      </c>
      <c r="AY337" s="32"/>
      <c r="AZ337" s="32"/>
      <c r="BA337" s="423" t="str">
        <f t="shared" si="56"/>
        <v xml:space="preserve"> </v>
      </c>
    </row>
    <row r="338" spans="1:53" s="339" customFormat="1" ht="15" x14ac:dyDescent="0.2">
      <c r="A338" s="32"/>
      <c r="B338" s="32"/>
      <c r="C338" s="410">
        <f t="shared" si="57"/>
        <v>317</v>
      </c>
      <c r="D338" s="424"/>
      <c r="E338" s="424"/>
      <c r="F338" s="424"/>
      <c r="G338" s="410"/>
      <c r="H338" s="410"/>
      <c r="I338" s="413" t="str">
        <f t="shared" si="58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59"/>
        <v>-</v>
      </c>
      <c r="M338" s="425"/>
      <c r="N338" s="425"/>
      <c r="O338" s="160" t="str">
        <f t="shared" si="60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61"/>
        <v>OK</v>
      </c>
      <c r="AI338" s="22">
        <f t="shared" si="62"/>
        <v>0</v>
      </c>
      <c r="AJ338" s="22">
        <f t="shared" si="63"/>
        <v>0</v>
      </c>
      <c r="AK338" s="22">
        <f t="shared" si="64"/>
        <v>0</v>
      </c>
      <c r="AL338" s="22">
        <f t="shared" si="65"/>
        <v>0</v>
      </c>
      <c r="AM338" s="22">
        <f t="shared" si="66"/>
        <v>0</v>
      </c>
      <c r="AN338" s="22">
        <f t="shared" si="67"/>
        <v>0</v>
      </c>
      <c r="AO338" s="418" t="b">
        <f t="shared" si="68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69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ref="AV338:AV351" si="70">IF(AI338=1,AT338,0)</f>
        <v>0</v>
      </c>
      <c r="AW338" s="67">
        <f t="shared" ref="AW338:AW351" si="71">IF(AJ338=1,AT338,0)</f>
        <v>0</v>
      </c>
      <c r="AX338" s="397">
        <f t="shared" ref="AX338:AX351" si="72">IF(AK338=1,AT338,0)</f>
        <v>0</v>
      </c>
      <c r="AY338" s="32"/>
      <c r="AZ338" s="32"/>
      <c r="BA338" s="423" t="str">
        <f t="shared" ref="BA338:BA351" si="73">IF(BB338="s",(AV338+AW338)/16*AX338/12," ")</f>
        <v xml:space="preserve"> </v>
      </c>
    </row>
    <row r="339" spans="1:53" s="339" customFormat="1" ht="15" x14ac:dyDescent="0.2">
      <c r="A339" s="32"/>
      <c r="B339" s="32"/>
      <c r="C339" s="410">
        <f t="shared" si="57"/>
        <v>318</v>
      </c>
      <c r="D339" s="424"/>
      <c r="E339" s="424"/>
      <c r="F339" s="424"/>
      <c r="G339" s="410"/>
      <c r="H339" s="410"/>
      <c r="I339" s="413" t="str">
        <f t="shared" si="58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59"/>
        <v>-</v>
      </c>
      <c r="M339" s="425"/>
      <c r="N339" s="425"/>
      <c r="O339" s="160" t="str">
        <f t="shared" si="60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61"/>
        <v>OK</v>
      </c>
      <c r="AI339" s="22">
        <f t="shared" si="62"/>
        <v>0</v>
      </c>
      <c r="AJ339" s="22">
        <f t="shared" si="63"/>
        <v>0</v>
      </c>
      <c r="AK339" s="22">
        <f t="shared" si="64"/>
        <v>0</v>
      </c>
      <c r="AL339" s="22">
        <f t="shared" si="65"/>
        <v>0</v>
      </c>
      <c r="AM339" s="22">
        <f t="shared" si="66"/>
        <v>0</v>
      </c>
      <c r="AN339" s="22">
        <f t="shared" si="67"/>
        <v>0</v>
      </c>
      <c r="AO339" s="418" t="b">
        <f t="shared" si="68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69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70"/>
        <v>0</v>
      </c>
      <c r="AW339" s="67">
        <f t="shared" si="71"/>
        <v>0</v>
      </c>
      <c r="AX339" s="397">
        <f t="shared" si="72"/>
        <v>0</v>
      </c>
      <c r="AY339" s="32"/>
      <c r="AZ339" s="32"/>
      <c r="BA339" s="423" t="str">
        <f t="shared" si="73"/>
        <v xml:space="preserve"> </v>
      </c>
    </row>
    <row r="340" spans="1:53" s="339" customFormat="1" ht="15" x14ac:dyDescent="0.2">
      <c r="A340" s="32"/>
      <c r="B340" s="32"/>
      <c r="C340" s="410">
        <f t="shared" si="57"/>
        <v>319</v>
      </c>
      <c r="D340" s="424"/>
      <c r="E340" s="424"/>
      <c r="F340" s="424"/>
      <c r="G340" s="410"/>
      <c r="H340" s="410"/>
      <c r="I340" s="413" t="str">
        <f t="shared" si="58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59"/>
        <v>-</v>
      </c>
      <c r="M340" s="425"/>
      <c r="N340" s="425"/>
      <c r="O340" s="160" t="str">
        <f t="shared" si="60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61"/>
        <v>OK</v>
      </c>
      <c r="AI340" s="22">
        <f t="shared" si="62"/>
        <v>0</v>
      </c>
      <c r="AJ340" s="22">
        <f t="shared" si="63"/>
        <v>0</v>
      </c>
      <c r="AK340" s="22">
        <f t="shared" si="64"/>
        <v>0</v>
      </c>
      <c r="AL340" s="22">
        <f t="shared" si="65"/>
        <v>0</v>
      </c>
      <c r="AM340" s="22">
        <f t="shared" si="66"/>
        <v>0</v>
      </c>
      <c r="AN340" s="22">
        <f t="shared" si="67"/>
        <v>0</v>
      </c>
      <c r="AO340" s="418" t="b">
        <f t="shared" si="68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69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70"/>
        <v>0</v>
      </c>
      <c r="AW340" s="67">
        <f t="shared" si="71"/>
        <v>0</v>
      </c>
      <c r="AX340" s="397">
        <f t="shared" si="72"/>
        <v>0</v>
      </c>
      <c r="AY340" s="32"/>
      <c r="AZ340" s="32"/>
      <c r="BA340" s="423" t="str">
        <f t="shared" si="73"/>
        <v xml:space="preserve"> </v>
      </c>
    </row>
    <row r="341" spans="1:53" s="339" customFormat="1" ht="15" x14ac:dyDescent="0.2">
      <c r="A341" s="32"/>
      <c r="B341" s="32"/>
      <c r="C341" s="410">
        <f t="shared" si="57"/>
        <v>320</v>
      </c>
      <c r="D341" s="424"/>
      <c r="E341" s="424"/>
      <c r="F341" s="424"/>
      <c r="G341" s="410"/>
      <c r="H341" s="410"/>
      <c r="I341" s="413" t="str">
        <f t="shared" si="58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59"/>
        <v>-</v>
      </c>
      <c r="M341" s="425"/>
      <c r="N341" s="425"/>
      <c r="O341" s="160" t="str">
        <f t="shared" si="60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61"/>
        <v>OK</v>
      </c>
      <c r="AI341" s="22">
        <f t="shared" si="62"/>
        <v>0</v>
      </c>
      <c r="AJ341" s="22">
        <f t="shared" si="63"/>
        <v>0</v>
      </c>
      <c r="AK341" s="22">
        <f t="shared" si="64"/>
        <v>0</v>
      </c>
      <c r="AL341" s="22">
        <f t="shared" si="65"/>
        <v>0</v>
      </c>
      <c r="AM341" s="22">
        <f t="shared" si="66"/>
        <v>0</v>
      </c>
      <c r="AN341" s="22">
        <f t="shared" si="67"/>
        <v>0</v>
      </c>
      <c r="AO341" s="418" t="b">
        <f t="shared" si="68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69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70"/>
        <v>0</v>
      </c>
      <c r="AW341" s="67">
        <f t="shared" si="71"/>
        <v>0</v>
      </c>
      <c r="AX341" s="397">
        <f t="shared" si="72"/>
        <v>0</v>
      </c>
      <c r="AY341" s="32"/>
      <c r="AZ341" s="32"/>
      <c r="BA341" s="423" t="str">
        <f t="shared" si="73"/>
        <v xml:space="preserve"> </v>
      </c>
    </row>
    <row r="342" spans="1:53" s="339" customFormat="1" ht="15" x14ac:dyDescent="0.2">
      <c r="A342" s="32"/>
      <c r="B342" s="32"/>
      <c r="C342" s="410">
        <f t="shared" si="57"/>
        <v>321</v>
      </c>
      <c r="D342" s="424"/>
      <c r="E342" s="424"/>
      <c r="F342" s="424"/>
      <c r="G342" s="410"/>
      <c r="H342" s="410"/>
      <c r="I342" s="413" t="str">
        <f t="shared" si="58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59"/>
        <v>-</v>
      </c>
      <c r="M342" s="425"/>
      <c r="N342" s="425"/>
      <c r="O342" s="160" t="str">
        <f t="shared" si="60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61"/>
        <v>OK</v>
      </c>
      <c r="AI342" s="22">
        <f t="shared" si="62"/>
        <v>0</v>
      </c>
      <c r="AJ342" s="22">
        <f t="shared" si="63"/>
        <v>0</v>
      </c>
      <c r="AK342" s="22">
        <f t="shared" si="64"/>
        <v>0</v>
      </c>
      <c r="AL342" s="22">
        <f t="shared" si="65"/>
        <v>0</v>
      </c>
      <c r="AM342" s="22">
        <f t="shared" si="66"/>
        <v>0</v>
      </c>
      <c r="AN342" s="22">
        <f t="shared" si="67"/>
        <v>0</v>
      </c>
      <c r="AO342" s="418" t="b">
        <f t="shared" si="68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69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70"/>
        <v>0</v>
      </c>
      <c r="AW342" s="67">
        <f t="shared" si="71"/>
        <v>0</v>
      </c>
      <c r="AX342" s="397">
        <f t="shared" si="72"/>
        <v>0</v>
      </c>
      <c r="AY342" s="32"/>
      <c r="AZ342" s="32"/>
      <c r="BA342" s="423" t="str">
        <f t="shared" si="73"/>
        <v xml:space="preserve"> </v>
      </c>
    </row>
    <row r="343" spans="1:53" s="339" customFormat="1" ht="15" x14ac:dyDescent="0.2">
      <c r="A343" s="32"/>
      <c r="B343" s="32"/>
      <c r="C343" s="410">
        <f t="shared" si="57"/>
        <v>322</v>
      </c>
      <c r="D343" s="424"/>
      <c r="E343" s="424"/>
      <c r="F343" s="424"/>
      <c r="G343" s="410"/>
      <c r="H343" s="410"/>
      <c r="I343" s="413" t="str">
        <f t="shared" si="58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59"/>
        <v>-</v>
      </c>
      <c r="M343" s="425"/>
      <c r="N343" s="425"/>
      <c r="O343" s="160" t="str">
        <f t="shared" si="60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61"/>
        <v>OK</v>
      </c>
      <c r="AI343" s="22">
        <f t="shared" si="62"/>
        <v>0</v>
      </c>
      <c r="AJ343" s="22">
        <f t="shared" si="63"/>
        <v>0</v>
      </c>
      <c r="AK343" s="22">
        <f t="shared" si="64"/>
        <v>0</v>
      </c>
      <c r="AL343" s="22">
        <f t="shared" si="65"/>
        <v>0</v>
      </c>
      <c r="AM343" s="22">
        <f t="shared" si="66"/>
        <v>0</v>
      </c>
      <c r="AN343" s="22">
        <f t="shared" si="67"/>
        <v>0</v>
      </c>
      <c r="AO343" s="418" t="b">
        <f t="shared" si="68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69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70"/>
        <v>0</v>
      </c>
      <c r="AW343" s="67">
        <f t="shared" si="71"/>
        <v>0</v>
      </c>
      <c r="AX343" s="397">
        <f t="shared" si="72"/>
        <v>0</v>
      </c>
      <c r="AY343" s="32"/>
      <c r="AZ343" s="32"/>
      <c r="BA343" s="423" t="str">
        <f t="shared" si="73"/>
        <v xml:space="preserve"> </v>
      </c>
    </row>
    <row r="344" spans="1:53" s="339" customFormat="1" ht="15" x14ac:dyDescent="0.2">
      <c r="A344" s="32"/>
      <c r="B344" s="32"/>
      <c r="C344" s="410">
        <f t="shared" ref="C344:C351" si="74">C343+1</f>
        <v>323</v>
      </c>
      <c r="D344" s="424"/>
      <c r="E344" s="424"/>
      <c r="F344" s="424"/>
      <c r="G344" s="410"/>
      <c r="H344" s="410"/>
      <c r="I344" s="413" t="str">
        <f t="shared" si="58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59"/>
        <v>-</v>
      </c>
      <c r="M344" s="425"/>
      <c r="N344" s="425"/>
      <c r="O344" s="160" t="str">
        <f t="shared" si="60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61"/>
        <v>OK</v>
      </c>
      <c r="AI344" s="22">
        <f t="shared" si="62"/>
        <v>0</v>
      </c>
      <c r="AJ344" s="22">
        <f t="shared" si="63"/>
        <v>0</v>
      </c>
      <c r="AK344" s="22">
        <f t="shared" si="64"/>
        <v>0</v>
      </c>
      <c r="AL344" s="22">
        <f t="shared" si="65"/>
        <v>0</v>
      </c>
      <c r="AM344" s="22">
        <f t="shared" si="66"/>
        <v>0</v>
      </c>
      <c r="AN344" s="22">
        <f t="shared" si="67"/>
        <v>0</v>
      </c>
      <c r="AO344" s="418" t="b">
        <f t="shared" si="68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69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70"/>
        <v>0</v>
      </c>
      <c r="AW344" s="67">
        <f t="shared" si="71"/>
        <v>0</v>
      </c>
      <c r="AX344" s="397">
        <f t="shared" si="72"/>
        <v>0</v>
      </c>
      <c r="AY344" s="32"/>
      <c r="AZ344" s="32"/>
      <c r="BA344" s="423" t="str">
        <f t="shared" si="73"/>
        <v xml:space="preserve"> </v>
      </c>
    </row>
    <row r="345" spans="1:53" s="339" customFormat="1" ht="15" x14ac:dyDescent="0.2">
      <c r="A345" s="32"/>
      <c r="B345" s="32"/>
      <c r="C345" s="410">
        <f t="shared" si="74"/>
        <v>324</v>
      </c>
      <c r="D345" s="424"/>
      <c r="E345" s="424"/>
      <c r="F345" s="424"/>
      <c r="G345" s="410"/>
      <c r="H345" s="410"/>
      <c r="I345" s="413" t="str">
        <f t="shared" si="58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59"/>
        <v>-</v>
      </c>
      <c r="M345" s="425"/>
      <c r="N345" s="425"/>
      <c r="O345" s="160" t="str">
        <f t="shared" si="60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61"/>
        <v>OK</v>
      </c>
      <c r="AI345" s="22">
        <f t="shared" si="62"/>
        <v>0</v>
      </c>
      <c r="AJ345" s="22">
        <f t="shared" si="63"/>
        <v>0</v>
      </c>
      <c r="AK345" s="22">
        <f t="shared" si="64"/>
        <v>0</v>
      </c>
      <c r="AL345" s="22">
        <f t="shared" si="65"/>
        <v>0</v>
      </c>
      <c r="AM345" s="22">
        <f t="shared" si="66"/>
        <v>0</v>
      </c>
      <c r="AN345" s="22">
        <f t="shared" si="67"/>
        <v>0</v>
      </c>
      <c r="AO345" s="418" t="b">
        <f t="shared" si="68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69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70"/>
        <v>0</v>
      </c>
      <c r="AW345" s="67">
        <f t="shared" si="71"/>
        <v>0</v>
      </c>
      <c r="AX345" s="397">
        <f t="shared" si="72"/>
        <v>0</v>
      </c>
      <c r="AY345" s="32"/>
      <c r="AZ345" s="32"/>
      <c r="BA345" s="423" t="str">
        <f t="shared" si="73"/>
        <v xml:space="preserve"> </v>
      </c>
    </row>
    <row r="346" spans="1:53" s="339" customFormat="1" ht="15" x14ac:dyDescent="0.2">
      <c r="A346" s="32"/>
      <c r="B346" s="32"/>
      <c r="C346" s="410">
        <f t="shared" si="74"/>
        <v>325</v>
      </c>
      <c r="D346" s="424"/>
      <c r="E346" s="424"/>
      <c r="F346" s="424"/>
      <c r="G346" s="410"/>
      <c r="H346" s="410"/>
      <c r="I346" s="413" t="str">
        <f t="shared" si="58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59"/>
        <v>-</v>
      </c>
      <c r="M346" s="425"/>
      <c r="N346" s="425"/>
      <c r="O346" s="160" t="str">
        <f t="shared" si="60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61"/>
        <v>OK</v>
      </c>
      <c r="AI346" s="22">
        <f t="shared" si="62"/>
        <v>0</v>
      </c>
      <c r="AJ346" s="22">
        <f t="shared" si="63"/>
        <v>0</v>
      </c>
      <c r="AK346" s="22">
        <f t="shared" si="64"/>
        <v>0</v>
      </c>
      <c r="AL346" s="22">
        <f t="shared" si="65"/>
        <v>0</v>
      </c>
      <c r="AM346" s="22">
        <f t="shared" si="66"/>
        <v>0</v>
      </c>
      <c r="AN346" s="22">
        <f t="shared" si="67"/>
        <v>0</v>
      </c>
      <c r="AO346" s="418" t="b">
        <f t="shared" si="68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69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70"/>
        <v>0</v>
      </c>
      <c r="AW346" s="67">
        <f t="shared" si="71"/>
        <v>0</v>
      </c>
      <c r="AX346" s="397">
        <f t="shared" si="72"/>
        <v>0</v>
      </c>
      <c r="AY346" s="32"/>
      <c r="AZ346" s="32"/>
      <c r="BA346" s="423" t="str">
        <f t="shared" si="73"/>
        <v xml:space="preserve"> </v>
      </c>
    </row>
    <row r="347" spans="1:53" s="339" customFormat="1" ht="15" x14ac:dyDescent="0.2">
      <c r="A347" s="32"/>
      <c r="B347" s="32"/>
      <c r="C347" s="410">
        <f t="shared" si="74"/>
        <v>326</v>
      </c>
      <c r="D347" s="424"/>
      <c r="E347" s="424"/>
      <c r="F347" s="424"/>
      <c r="G347" s="410"/>
      <c r="H347" s="410"/>
      <c r="I347" s="413" t="str">
        <f t="shared" si="58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59"/>
        <v>-</v>
      </c>
      <c r="M347" s="425"/>
      <c r="N347" s="425"/>
      <c r="O347" s="160" t="str">
        <f t="shared" si="60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61"/>
        <v>OK</v>
      </c>
      <c r="AI347" s="22">
        <f t="shared" si="62"/>
        <v>0</v>
      </c>
      <c r="AJ347" s="22">
        <f t="shared" si="63"/>
        <v>0</v>
      </c>
      <c r="AK347" s="22">
        <f t="shared" si="64"/>
        <v>0</v>
      </c>
      <c r="AL347" s="22">
        <f t="shared" si="65"/>
        <v>0</v>
      </c>
      <c r="AM347" s="22">
        <f t="shared" si="66"/>
        <v>0</v>
      </c>
      <c r="AN347" s="22">
        <f t="shared" si="67"/>
        <v>0</v>
      </c>
      <c r="AO347" s="418" t="b">
        <f t="shared" si="68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69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70"/>
        <v>0</v>
      </c>
      <c r="AW347" s="67">
        <f t="shared" si="71"/>
        <v>0</v>
      </c>
      <c r="AX347" s="397">
        <f t="shared" si="72"/>
        <v>0</v>
      </c>
      <c r="AY347" s="32"/>
      <c r="AZ347" s="32"/>
      <c r="BA347" s="423" t="str">
        <f t="shared" si="73"/>
        <v xml:space="preserve"> </v>
      </c>
    </row>
    <row r="348" spans="1:53" s="339" customFormat="1" ht="15" x14ac:dyDescent="0.2">
      <c r="A348" s="32"/>
      <c r="B348" s="32"/>
      <c r="C348" s="410">
        <f t="shared" si="74"/>
        <v>327</v>
      </c>
      <c r="D348" s="424"/>
      <c r="E348" s="424"/>
      <c r="F348" s="424"/>
      <c r="G348" s="410"/>
      <c r="H348" s="410"/>
      <c r="I348" s="413" t="str">
        <f t="shared" si="58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59"/>
        <v>-</v>
      </c>
      <c r="M348" s="425"/>
      <c r="N348" s="425"/>
      <c r="O348" s="160" t="str">
        <f t="shared" si="60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61"/>
        <v>OK</v>
      </c>
      <c r="AI348" s="22">
        <f t="shared" si="62"/>
        <v>0</v>
      </c>
      <c r="AJ348" s="22">
        <f t="shared" si="63"/>
        <v>0</v>
      </c>
      <c r="AK348" s="22">
        <f t="shared" si="64"/>
        <v>0</v>
      </c>
      <c r="AL348" s="22">
        <f t="shared" si="65"/>
        <v>0</v>
      </c>
      <c r="AM348" s="22">
        <f t="shared" si="66"/>
        <v>0</v>
      </c>
      <c r="AN348" s="22">
        <f t="shared" si="67"/>
        <v>0</v>
      </c>
      <c r="AO348" s="418" t="b">
        <f t="shared" si="68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69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70"/>
        <v>0</v>
      </c>
      <c r="AW348" s="67">
        <f t="shared" si="71"/>
        <v>0</v>
      </c>
      <c r="AX348" s="397">
        <f t="shared" si="72"/>
        <v>0</v>
      </c>
      <c r="AY348" s="32"/>
      <c r="AZ348" s="32"/>
      <c r="BA348" s="423" t="str">
        <f t="shared" si="73"/>
        <v xml:space="preserve"> </v>
      </c>
    </row>
    <row r="349" spans="1:53" s="339" customFormat="1" ht="15" x14ac:dyDescent="0.2">
      <c r="A349" s="32"/>
      <c r="B349" s="32"/>
      <c r="C349" s="410">
        <f t="shared" si="74"/>
        <v>328</v>
      </c>
      <c r="D349" s="424"/>
      <c r="E349" s="424"/>
      <c r="F349" s="424"/>
      <c r="G349" s="410"/>
      <c r="H349" s="410"/>
      <c r="I349" s="413" t="str">
        <f t="shared" si="58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59"/>
        <v>-</v>
      </c>
      <c r="M349" s="425"/>
      <c r="N349" s="425"/>
      <c r="O349" s="160" t="str">
        <f t="shared" si="60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61"/>
        <v>OK</v>
      </c>
      <c r="AI349" s="22">
        <f t="shared" si="62"/>
        <v>0</v>
      </c>
      <c r="AJ349" s="22">
        <f t="shared" si="63"/>
        <v>0</v>
      </c>
      <c r="AK349" s="22">
        <f t="shared" si="64"/>
        <v>0</v>
      </c>
      <c r="AL349" s="22">
        <f t="shared" si="65"/>
        <v>0</v>
      </c>
      <c r="AM349" s="22">
        <f t="shared" si="66"/>
        <v>0</v>
      </c>
      <c r="AN349" s="22">
        <f t="shared" si="67"/>
        <v>0</v>
      </c>
      <c r="AO349" s="418" t="b">
        <f t="shared" si="68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69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70"/>
        <v>0</v>
      </c>
      <c r="AW349" s="67">
        <f t="shared" si="71"/>
        <v>0</v>
      </c>
      <c r="AX349" s="397">
        <f t="shared" si="72"/>
        <v>0</v>
      </c>
      <c r="AY349" s="32"/>
      <c r="AZ349" s="32"/>
      <c r="BA349" s="423" t="str">
        <f t="shared" si="73"/>
        <v xml:space="preserve"> </v>
      </c>
    </row>
    <row r="350" spans="1:53" s="339" customFormat="1" ht="15" x14ac:dyDescent="0.2">
      <c r="A350" s="32"/>
      <c r="B350" s="32"/>
      <c r="C350" s="410">
        <f t="shared" si="74"/>
        <v>329</v>
      </c>
      <c r="D350" s="424"/>
      <c r="E350" s="424"/>
      <c r="F350" s="424"/>
      <c r="G350" s="410"/>
      <c r="H350" s="410"/>
      <c r="I350" s="413" t="str">
        <f t="shared" si="58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59"/>
        <v>-</v>
      </c>
      <c r="M350" s="425"/>
      <c r="N350" s="425"/>
      <c r="O350" s="160" t="str">
        <f t="shared" si="60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61"/>
        <v>OK</v>
      </c>
      <c r="AI350" s="22">
        <f t="shared" si="62"/>
        <v>0</v>
      </c>
      <c r="AJ350" s="22">
        <f t="shared" si="63"/>
        <v>0</v>
      </c>
      <c r="AK350" s="22">
        <f t="shared" si="64"/>
        <v>0</v>
      </c>
      <c r="AL350" s="22">
        <f t="shared" si="65"/>
        <v>0</v>
      </c>
      <c r="AM350" s="22">
        <f t="shared" si="66"/>
        <v>0</v>
      </c>
      <c r="AN350" s="22">
        <f t="shared" si="67"/>
        <v>0</v>
      </c>
      <c r="AO350" s="418" t="b">
        <f t="shared" si="68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69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70"/>
        <v>0</v>
      </c>
      <c r="AW350" s="67">
        <f t="shared" si="71"/>
        <v>0</v>
      </c>
      <c r="AX350" s="397">
        <f t="shared" si="72"/>
        <v>0</v>
      </c>
      <c r="AY350" s="32"/>
      <c r="AZ350" s="32"/>
      <c r="BA350" s="423" t="str">
        <f t="shared" si="73"/>
        <v xml:space="preserve"> </v>
      </c>
    </row>
    <row r="351" spans="1:53" s="339" customFormat="1" ht="15" x14ac:dyDescent="0.2">
      <c r="A351" s="32"/>
      <c r="B351" s="32"/>
      <c r="C351" s="410">
        <f t="shared" si="74"/>
        <v>330</v>
      </c>
      <c r="D351" s="424"/>
      <c r="E351" s="424"/>
      <c r="F351" s="424"/>
      <c r="G351" s="410"/>
      <c r="H351" s="410"/>
      <c r="I351" s="413" t="str">
        <f t="shared" si="58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59"/>
        <v>-</v>
      </c>
      <c r="M351" s="425"/>
      <c r="N351" s="425"/>
      <c r="O351" s="160" t="str">
        <f t="shared" si="60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61"/>
        <v>OK</v>
      </c>
      <c r="AI351" s="22">
        <f t="shared" si="62"/>
        <v>0</v>
      </c>
      <c r="AJ351" s="22">
        <f t="shared" si="63"/>
        <v>0</v>
      </c>
      <c r="AK351" s="22">
        <f t="shared" si="64"/>
        <v>0</v>
      </c>
      <c r="AL351" s="22">
        <f t="shared" si="65"/>
        <v>0</v>
      </c>
      <c r="AM351" s="22">
        <f t="shared" si="66"/>
        <v>0</v>
      </c>
      <c r="AN351" s="22">
        <f t="shared" si="67"/>
        <v>0</v>
      </c>
      <c r="AO351" s="418" t="b">
        <f t="shared" si="68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69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70"/>
        <v>0</v>
      </c>
      <c r="AW351" s="67">
        <f t="shared" si="71"/>
        <v>0</v>
      </c>
      <c r="AX351" s="397">
        <f t="shared" si="72"/>
        <v>0</v>
      </c>
      <c r="AY351" s="32"/>
      <c r="AZ351" s="32"/>
      <c r="BA351" s="423" t="str">
        <f t="shared" si="73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CCAB72E2-AC61-4BEA-9996-698D0975F62A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0B574-1E69-4776-9AEE-AB2D4F2317B3}">
  <dimension ref="A1:BA469"/>
  <sheetViews>
    <sheetView topLeftCell="C4" workbookViewId="0">
      <selection activeCell="P22" sqref="P22:AF351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SUM(AL22:AL1277)</f>
        <v>0</v>
      </c>
      <c r="G14" s="3"/>
      <c r="H14" s="3"/>
      <c r="I14" s="3" t="s">
        <v>170</v>
      </c>
      <c r="J14" s="386">
        <f>SUM(AM22:AM1203)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SUM(AO22:AO1203)</f>
        <v>0</v>
      </c>
      <c r="G15" s="3"/>
      <c r="H15" s="3"/>
      <c r="I15" s="3" t="s">
        <v>171</v>
      </c>
      <c r="J15" s="388">
        <f>SUM(AN22:AN1203)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SUM(AR22:AR1203)</f>
        <v>0</v>
      </c>
      <c r="G16" s="3"/>
      <c r="H16" s="3"/>
      <c r="I16" s="3" t="s">
        <v>173</v>
      </c>
      <c r="J16" s="390">
        <f>SUM(AP22:AP1203)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SUM(I22:I1203)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SUM(O22:O1203)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SUM(AT22:AT1203)</f>
        <v>0</v>
      </c>
      <c r="G19" s="3"/>
      <c r="H19" s="348"/>
      <c r="I19" s="3" t="s">
        <v>176</v>
      </c>
      <c r="J19" s="394">
        <f>SUM(L22:L1203)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:AA19" si="2">IF(U18=U20,"OK","ERR")</f>
        <v>OK</v>
      </c>
      <c r="V19" s="372" t="str">
        <f t="shared" si="2"/>
        <v>OK</v>
      </c>
      <c r="W19" s="372" t="str">
        <f t="shared" si="2"/>
        <v>OK</v>
      </c>
      <c r="X19" s="372" t="str">
        <f t="shared" si="2"/>
        <v>OK</v>
      </c>
      <c r="Y19" s="372" t="str">
        <f t="shared" si="2"/>
        <v>OK</v>
      </c>
      <c r="Z19" s="372" t="str">
        <f t="shared" si="2"/>
        <v>OK</v>
      </c>
      <c r="AA19" s="372" t="str">
        <f t="shared" si="2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3">SUM(P22:P1087)</f>
        <v>0</v>
      </c>
      <c r="Q20" s="392">
        <f t="shared" si="3"/>
        <v>0</v>
      </c>
      <c r="R20" s="392">
        <f t="shared" si="3"/>
        <v>0</v>
      </c>
      <c r="S20" s="392">
        <f t="shared" si="3"/>
        <v>0</v>
      </c>
      <c r="T20" s="392">
        <f t="shared" si="3"/>
        <v>0</v>
      </c>
      <c r="U20" s="392">
        <f t="shared" si="3"/>
        <v>0</v>
      </c>
      <c r="V20" s="392">
        <f t="shared" ref="V20:AF20" si="4">SUM(V22:V1210)</f>
        <v>0</v>
      </c>
      <c r="W20" s="392">
        <f t="shared" si="4"/>
        <v>0</v>
      </c>
      <c r="X20" s="392">
        <f t="shared" si="4"/>
        <v>0</v>
      </c>
      <c r="Y20" s="392">
        <f t="shared" si="4"/>
        <v>0</v>
      </c>
      <c r="Z20" s="392">
        <f t="shared" si="4"/>
        <v>0</v>
      </c>
      <c r="AA20" s="392">
        <f t="shared" si="4"/>
        <v>0</v>
      </c>
      <c r="AB20" s="392">
        <f t="shared" si="4"/>
        <v>0</v>
      </c>
      <c r="AC20" s="392">
        <f t="shared" si="4"/>
        <v>0</v>
      </c>
      <c r="AD20" s="392">
        <f t="shared" si="4"/>
        <v>0</v>
      </c>
      <c r="AE20" s="392">
        <f t="shared" si="4"/>
        <v>0</v>
      </c>
      <c r="AF20" s="392">
        <f t="shared" si="4"/>
        <v>0</v>
      </c>
      <c r="AG20" s="392"/>
      <c r="AH20" s="396"/>
      <c r="AI20" s="396">
        <f>SUM(AI22:AI399)</f>
        <v>0</v>
      </c>
      <c r="AJ20" s="396">
        <f>SUM(AJ22:AJ399)</f>
        <v>0</v>
      </c>
      <c r="AK20" s="396">
        <f>SUM(AK22:AK399)</f>
        <v>0</v>
      </c>
      <c r="AL20" s="12"/>
      <c r="AM20" s="12"/>
      <c r="AN20" s="12"/>
      <c r="AO20" s="12"/>
      <c r="AP20" s="345"/>
      <c r="AQ20" s="346"/>
      <c r="AV20" s="397">
        <f>SUM(AV22:AV400)</f>
        <v>0</v>
      </c>
      <c r="AW20" s="397">
        <f>SUM(AW22:AW400)</f>
        <v>0</v>
      </c>
      <c r="AX20" s="397">
        <f>SUM(AX22:AX400)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286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208" si="5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208" si="6">IF(K22="s",AT22,AP22)</f>
        <v>-</v>
      </c>
      <c r="M22" s="415"/>
      <c r="N22" s="415"/>
      <c r="O22" s="160" t="str">
        <f t="shared" ref="O22:O208" si="7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208" si="8">IF(F22&gt;(A22*12),"error","OK")</f>
        <v>OK</v>
      </c>
      <c r="AI22" s="22">
        <f t="shared" ref="AI22:AI208" si="9">IF(O22="-",0,IF(O22&gt;7.999,1,0))</f>
        <v>0</v>
      </c>
      <c r="AJ22" s="22">
        <f t="shared" ref="AJ22:AJ208" si="10">IF(O22&lt;8,IF(O22&gt;3.999,1,0),0)</f>
        <v>0</v>
      </c>
      <c r="AK22" s="22">
        <f t="shared" ref="AK22:AK208" si="11">IF(O22&lt;4,IF(O22&gt;0,1,0),0)</f>
        <v>0</v>
      </c>
      <c r="AL22" s="22">
        <f t="shared" ref="AL22:AL208" si="12">IF(K22="S",1,0)</f>
        <v>0</v>
      </c>
      <c r="AM22" s="22">
        <f t="shared" ref="AM22:AM208" si="13">IF(K22="C",1,0)</f>
        <v>0</v>
      </c>
      <c r="AN22" s="22">
        <f t="shared" ref="AN22:AN208" si="14">IF(K22="c",F22/12,0)</f>
        <v>0</v>
      </c>
      <c r="AO22" s="418" t="b">
        <f t="shared" ref="AO22:AO208" si="15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208" si="16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5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6"/>
        <v>-</v>
      </c>
      <c r="M23" s="415"/>
      <c r="N23" s="415"/>
      <c r="O23" s="160" t="str">
        <f t="shared" si="7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8"/>
        <v>OK</v>
      </c>
      <c r="AI23" s="22">
        <f t="shared" si="9"/>
        <v>0</v>
      </c>
      <c r="AJ23" s="22">
        <f t="shared" si="10"/>
        <v>0</v>
      </c>
      <c r="AK23" s="22">
        <f t="shared" si="11"/>
        <v>0</v>
      </c>
      <c r="AL23" s="22">
        <f t="shared" si="12"/>
        <v>0</v>
      </c>
      <c r="AM23" s="22">
        <f t="shared" si="13"/>
        <v>0</v>
      </c>
      <c r="AN23" s="22">
        <f t="shared" si="14"/>
        <v>0</v>
      </c>
      <c r="AO23" s="418" t="b">
        <f t="shared" si="15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6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209" si="17">IF(AI23=1,AT23,0)</f>
        <v>0</v>
      </c>
      <c r="AW23" s="67">
        <f t="shared" ref="AW23:AW209" si="18">IF(AJ23=1,AT23,0)</f>
        <v>0</v>
      </c>
      <c r="AX23" s="397">
        <f t="shared" ref="AX23:AX209" si="19">IF(AK23=1,AT23,0)</f>
        <v>0</v>
      </c>
      <c r="AY23" s="32"/>
      <c r="AZ23" s="32"/>
      <c r="BA23" s="423" t="str">
        <f t="shared" ref="BA23:BA209" si="20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87" si="21">C23+1</f>
        <v>3</v>
      </c>
      <c r="D24" s="411"/>
      <c r="E24" s="411"/>
      <c r="F24" s="411"/>
      <c r="G24" s="412"/>
      <c r="H24" s="412"/>
      <c r="I24" s="413" t="str">
        <f t="shared" si="5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6"/>
        <v>-</v>
      </c>
      <c r="M24" s="415"/>
      <c r="N24" s="415"/>
      <c r="O24" s="160" t="str">
        <f t="shared" si="7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8"/>
        <v>OK</v>
      </c>
      <c r="AI24" s="22">
        <f t="shared" si="9"/>
        <v>0</v>
      </c>
      <c r="AJ24" s="22">
        <f t="shared" si="10"/>
        <v>0</v>
      </c>
      <c r="AK24" s="22">
        <f t="shared" si="11"/>
        <v>0</v>
      </c>
      <c r="AL24" s="22">
        <f t="shared" si="12"/>
        <v>0</v>
      </c>
      <c r="AM24" s="22">
        <f t="shared" si="13"/>
        <v>0</v>
      </c>
      <c r="AN24" s="22">
        <f t="shared" si="14"/>
        <v>0</v>
      </c>
      <c r="AO24" s="418" t="b">
        <f t="shared" si="15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6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7"/>
        <v>0</v>
      </c>
      <c r="AW24" s="67">
        <f t="shared" si="18"/>
        <v>0</v>
      </c>
      <c r="AX24" s="397">
        <f t="shared" si="19"/>
        <v>0</v>
      </c>
      <c r="AY24" s="32"/>
      <c r="AZ24" s="32"/>
      <c r="BA24" s="423" t="str">
        <f t="shared" si="20"/>
        <v xml:space="preserve"> </v>
      </c>
    </row>
    <row r="25" spans="1:53" s="339" customFormat="1" ht="15" x14ac:dyDescent="0.2">
      <c r="A25" s="409"/>
      <c r="B25" s="409"/>
      <c r="C25" s="410">
        <f t="shared" si="21"/>
        <v>4</v>
      </c>
      <c r="D25" s="411"/>
      <c r="E25" s="411"/>
      <c r="F25" s="411"/>
      <c r="G25" s="412"/>
      <c r="H25" s="412"/>
      <c r="I25" s="413" t="str">
        <f t="shared" si="5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6"/>
        <v>-</v>
      </c>
      <c r="M25" s="415"/>
      <c r="N25" s="415"/>
      <c r="O25" s="160" t="str">
        <f t="shared" si="7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8"/>
        <v>OK</v>
      </c>
      <c r="AI25" s="22">
        <f t="shared" si="9"/>
        <v>0</v>
      </c>
      <c r="AJ25" s="22">
        <f t="shared" si="10"/>
        <v>0</v>
      </c>
      <c r="AK25" s="22">
        <f t="shared" si="11"/>
        <v>0</v>
      </c>
      <c r="AL25" s="22">
        <f t="shared" si="12"/>
        <v>0</v>
      </c>
      <c r="AM25" s="22">
        <f t="shared" si="13"/>
        <v>0</v>
      </c>
      <c r="AN25" s="22">
        <f t="shared" si="14"/>
        <v>0</v>
      </c>
      <c r="AO25" s="418" t="b">
        <f t="shared" si="15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6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7"/>
        <v>0</v>
      </c>
      <c r="AW25" s="67">
        <f t="shared" si="18"/>
        <v>0</v>
      </c>
      <c r="AX25" s="397">
        <f t="shared" si="19"/>
        <v>0</v>
      </c>
      <c r="AY25" s="32"/>
      <c r="AZ25" s="32"/>
      <c r="BA25" s="423" t="str">
        <f t="shared" si="20"/>
        <v xml:space="preserve"> </v>
      </c>
    </row>
    <row r="26" spans="1:53" s="339" customFormat="1" ht="15" x14ac:dyDescent="0.2">
      <c r="A26" s="409"/>
      <c r="B26" s="409"/>
      <c r="C26" s="410">
        <f t="shared" si="21"/>
        <v>5</v>
      </c>
      <c r="D26" s="411"/>
      <c r="E26" s="411"/>
      <c r="F26" s="411"/>
      <c r="G26" s="412"/>
      <c r="H26" s="412"/>
      <c r="I26" s="413" t="str">
        <f t="shared" si="5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6"/>
        <v>-</v>
      </c>
      <c r="M26" s="415"/>
      <c r="N26" s="415"/>
      <c r="O26" s="160" t="str">
        <f t="shared" si="7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8"/>
        <v>OK</v>
      </c>
      <c r="AI26" s="22">
        <f t="shared" si="9"/>
        <v>0</v>
      </c>
      <c r="AJ26" s="22">
        <f t="shared" si="10"/>
        <v>0</v>
      </c>
      <c r="AK26" s="22">
        <f t="shared" si="11"/>
        <v>0</v>
      </c>
      <c r="AL26" s="22">
        <f t="shared" si="12"/>
        <v>0</v>
      </c>
      <c r="AM26" s="22">
        <f t="shared" si="13"/>
        <v>0</v>
      </c>
      <c r="AN26" s="22">
        <f t="shared" si="14"/>
        <v>0</v>
      </c>
      <c r="AO26" s="418" t="b">
        <f t="shared" si="15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6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7"/>
        <v>0</v>
      </c>
      <c r="AW26" s="67">
        <f t="shared" si="18"/>
        <v>0</v>
      </c>
      <c r="AX26" s="397">
        <f t="shared" si="19"/>
        <v>0</v>
      </c>
      <c r="AY26" s="32"/>
      <c r="AZ26" s="32"/>
      <c r="BA26" s="423" t="str">
        <f t="shared" si="20"/>
        <v xml:space="preserve"> </v>
      </c>
    </row>
    <row r="27" spans="1:53" s="339" customFormat="1" ht="15" x14ac:dyDescent="0.2">
      <c r="A27" s="409"/>
      <c r="B27" s="409"/>
      <c r="C27" s="410">
        <f t="shared" si="21"/>
        <v>6</v>
      </c>
      <c r="D27" s="411"/>
      <c r="E27" s="411"/>
      <c r="F27" s="411"/>
      <c r="G27" s="412"/>
      <c r="H27" s="412"/>
      <c r="I27" s="413" t="str">
        <f t="shared" si="5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6"/>
        <v>-</v>
      </c>
      <c r="M27" s="415"/>
      <c r="N27" s="415"/>
      <c r="O27" s="160" t="str">
        <f t="shared" si="7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8"/>
        <v>OK</v>
      </c>
      <c r="AI27" s="22">
        <f t="shared" si="9"/>
        <v>0</v>
      </c>
      <c r="AJ27" s="22">
        <f t="shared" si="10"/>
        <v>0</v>
      </c>
      <c r="AK27" s="22">
        <f t="shared" si="11"/>
        <v>0</v>
      </c>
      <c r="AL27" s="22">
        <f t="shared" si="12"/>
        <v>0</v>
      </c>
      <c r="AM27" s="22">
        <f t="shared" si="13"/>
        <v>0</v>
      </c>
      <c r="AN27" s="22">
        <f t="shared" si="14"/>
        <v>0</v>
      </c>
      <c r="AO27" s="418" t="b">
        <f t="shared" si="15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6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7"/>
        <v>0</v>
      </c>
      <c r="AW27" s="67">
        <f t="shared" si="18"/>
        <v>0</v>
      </c>
      <c r="AX27" s="397">
        <f t="shared" si="19"/>
        <v>0</v>
      </c>
      <c r="AY27" s="32"/>
      <c r="AZ27" s="32"/>
      <c r="BA27" s="423" t="str">
        <f t="shared" si="20"/>
        <v xml:space="preserve"> </v>
      </c>
    </row>
    <row r="28" spans="1:53" s="339" customFormat="1" ht="15" x14ac:dyDescent="0.2">
      <c r="A28" s="409"/>
      <c r="B28" s="409"/>
      <c r="C28" s="410">
        <f t="shared" si="21"/>
        <v>7</v>
      </c>
      <c r="D28" s="411"/>
      <c r="E28" s="411"/>
      <c r="F28" s="411"/>
      <c r="G28" s="412"/>
      <c r="H28" s="412"/>
      <c r="I28" s="413" t="str">
        <f t="shared" si="5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6"/>
        <v>-</v>
      </c>
      <c r="M28" s="415"/>
      <c r="N28" s="415"/>
      <c r="O28" s="160" t="str">
        <f t="shared" si="7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8"/>
        <v>OK</v>
      </c>
      <c r="AI28" s="22">
        <f t="shared" si="9"/>
        <v>0</v>
      </c>
      <c r="AJ28" s="22">
        <f t="shared" si="10"/>
        <v>0</v>
      </c>
      <c r="AK28" s="22">
        <f t="shared" si="11"/>
        <v>0</v>
      </c>
      <c r="AL28" s="22">
        <f t="shared" si="12"/>
        <v>0</v>
      </c>
      <c r="AM28" s="22">
        <f t="shared" si="13"/>
        <v>0</v>
      </c>
      <c r="AN28" s="22">
        <f t="shared" si="14"/>
        <v>0</v>
      </c>
      <c r="AO28" s="418" t="b">
        <f t="shared" si="15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6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7"/>
        <v>0</v>
      </c>
      <c r="AW28" s="67">
        <f t="shared" si="18"/>
        <v>0</v>
      </c>
      <c r="AX28" s="397">
        <f t="shared" si="19"/>
        <v>0</v>
      </c>
      <c r="AY28" s="32"/>
      <c r="AZ28" s="32"/>
      <c r="BA28" s="423" t="str">
        <f t="shared" si="20"/>
        <v xml:space="preserve"> </v>
      </c>
    </row>
    <row r="29" spans="1:53" s="339" customFormat="1" ht="15" x14ac:dyDescent="0.2">
      <c r="A29" s="409"/>
      <c r="B29" s="409"/>
      <c r="C29" s="410">
        <f t="shared" si="21"/>
        <v>8</v>
      </c>
      <c r="D29" s="411"/>
      <c r="E29" s="411"/>
      <c r="F29" s="411"/>
      <c r="G29" s="412"/>
      <c r="H29" s="412"/>
      <c r="I29" s="413" t="str">
        <f t="shared" si="5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6"/>
        <v>-</v>
      </c>
      <c r="M29" s="415"/>
      <c r="N29" s="415"/>
      <c r="O29" s="160" t="str">
        <f t="shared" si="7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8"/>
        <v>OK</v>
      </c>
      <c r="AI29" s="22">
        <f t="shared" si="9"/>
        <v>0</v>
      </c>
      <c r="AJ29" s="22">
        <f t="shared" si="10"/>
        <v>0</v>
      </c>
      <c r="AK29" s="22">
        <f t="shared" si="11"/>
        <v>0</v>
      </c>
      <c r="AL29" s="22">
        <f t="shared" si="12"/>
        <v>0</v>
      </c>
      <c r="AM29" s="22">
        <f t="shared" si="13"/>
        <v>0</v>
      </c>
      <c r="AN29" s="22">
        <f t="shared" si="14"/>
        <v>0</v>
      </c>
      <c r="AO29" s="418" t="b">
        <f t="shared" si="15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6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7"/>
        <v>0</v>
      </c>
      <c r="AW29" s="67">
        <f t="shared" si="18"/>
        <v>0</v>
      </c>
      <c r="AX29" s="397">
        <f t="shared" si="19"/>
        <v>0</v>
      </c>
      <c r="AY29" s="32"/>
      <c r="AZ29" s="32"/>
      <c r="BA29" s="423" t="str">
        <f t="shared" si="20"/>
        <v xml:space="preserve"> </v>
      </c>
    </row>
    <row r="30" spans="1:53" s="339" customFormat="1" ht="15" x14ac:dyDescent="0.2">
      <c r="A30" s="409"/>
      <c r="B30" s="409"/>
      <c r="C30" s="410">
        <f t="shared" si="21"/>
        <v>9</v>
      </c>
      <c r="D30" s="411"/>
      <c r="E30" s="411"/>
      <c r="F30" s="411"/>
      <c r="G30" s="412"/>
      <c r="H30" s="412"/>
      <c r="I30" s="413" t="str">
        <f t="shared" si="5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6"/>
        <v>-</v>
      </c>
      <c r="M30" s="415"/>
      <c r="N30" s="415"/>
      <c r="O30" s="160" t="str">
        <f t="shared" si="7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8"/>
        <v>OK</v>
      </c>
      <c r="AI30" s="22">
        <f t="shared" si="9"/>
        <v>0</v>
      </c>
      <c r="AJ30" s="22">
        <f t="shared" si="10"/>
        <v>0</v>
      </c>
      <c r="AK30" s="22">
        <f t="shared" si="11"/>
        <v>0</v>
      </c>
      <c r="AL30" s="22">
        <f t="shared" si="12"/>
        <v>0</v>
      </c>
      <c r="AM30" s="22">
        <f t="shared" si="13"/>
        <v>0</v>
      </c>
      <c r="AN30" s="22">
        <f t="shared" si="14"/>
        <v>0</v>
      </c>
      <c r="AO30" s="418" t="b">
        <f t="shared" si="15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6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7"/>
        <v>0</v>
      </c>
      <c r="AW30" s="67">
        <f t="shared" si="18"/>
        <v>0</v>
      </c>
      <c r="AX30" s="397">
        <f t="shared" si="19"/>
        <v>0</v>
      </c>
      <c r="AY30" s="32"/>
      <c r="AZ30" s="32"/>
      <c r="BA30" s="423" t="str">
        <f t="shared" si="20"/>
        <v xml:space="preserve"> </v>
      </c>
    </row>
    <row r="31" spans="1:53" s="339" customFormat="1" ht="15" x14ac:dyDescent="0.2">
      <c r="A31" s="409"/>
      <c r="B31" s="409"/>
      <c r="C31" s="410">
        <f t="shared" si="21"/>
        <v>10</v>
      </c>
      <c r="D31" s="411"/>
      <c r="E31" s="411"/>
      <c r="F31" s="411"/>
      <c r="G31" s="412"/>
      <c r="H31" s="412"/>
      <c r="I31" s="413" t="str">
        <f t="shared" si="5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6"/>
        <v>-</v>
      </c>
      <c r="M31" s="415"/>
      <c r="N31" s="415"/>
      <c r="O31" s="160" t="str">
        <f t="shared" si="7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8"/>
        <v>OK</v>
      </c>
      <c r="AI31" s="22">
        <f t="shared" si="9"/>
        <v>0</v>
      </c>
      <c r="AJ31" s="22">
        <f t="shared" si="10"/>
        <v>0</v>
      </c>
      <c r="AK31" s="22">
        <f t="shared" si="11"/>
        <v>0</v>
      </c>
      <c r="AL31" s="22">
        <f t="shared" si="12"/>
        <v>0</v>
      </c>
      <c r="AM31" s="22">
        <f t="shared" si="13"/>
        <v>0</v>
      </c>
      <c r="AN31" s="22">
        <f t="shared" si="14"/>
        <v>0</v>
      </c>
      <c r="AO31" s="418" t="b">
        <f t="shared" si="15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6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7"/>
        <v>0</v>
      </c>
      <c r="AW31" s="67">
        <f t="shared" si="18"/>
        <v>0</v>
      </c>
      <c r="AX31" s="397">
        <f t="shared" si="19"/>
        <v>0</v>
      </c>
      <c r="AY31" s="32"/>
      <c r="AZ31" s="32"/>
      <c r="BA31" s="423" t="str">
        <f t="shared" si="20"/>
        <v xml:space="preserve"> </v>
      </c>
    </row>
    <row r="32" spans="1:53" s="339" customFormat="1" ht="15" x14ac:dyDescent="0.2">
      <c r="A32" s="409"/>
      <c r="B32" s="409"/>
      <c r="C32" s="410">
        <f t="shared" si="21"/>
        <v>11</v>
      </c>
      <c r="D32" s="411"/>
      <c r="E32" s="411"/>
      <c r="F32" s="411"/>
      <c r="G32" s="412"/>
      <c r="H32" s="412"/>
      <c r="I32" s="413" t="str">
        <f t="shared" si="5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6"/>
        <v>-</v>
      </c>
      <c r="M32" s="415"/>
      <c r="N32" s="415"/>
      <c r="O32" s="160" t="str">
        <f t="shared" si="7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8"/>
        <v>OK</v>
      </c>
      <c r="AI32" s="22">
        <f t="shared" si="9"/>
        <v>0</v>
      </c>
      <c r="AJ32" s="22">
        <f t="shared" si="10"/>
        <v>0</v>
      </c>
      <c r="AK32" s="22">
        <f t="shared" si="11"/>
        <v>0</v>
      </c>
      <c r="AL32" s="22">
        <f t="shared" si="12"/>
        <v>0</v>
      </c>
      <c r="AM32" s="22">
        <f t="shared" si="13"/>
        <v>0</v>
      </c>
      <c r="AN32" s="22">
        <f t="shared" si="14"/>
        <v>0</v>
      </c>
      <c r="AO32" s="418" t="b">
        <f t="shared" si="15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6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7"/>
        <v>0</v>
      </c>
      <c r="AW32" s="67">
        <f t="shared" si="18"/>
        <v>0</v>
      </c>
      <c r="AX32" s="397">
        <f t="shared" si="19"/>
        <v>0</v>
      </c>
      <c r="AY32" s="32"/>
      <c r="AZ32" s="32"/>
      <c r="BA32" s="423" t="str">
        <f t="shared" si="20"/>
        <v xml:space="preserve"> </v>
      </c>
    </row>
    <row r="33" spans="1:53" s="339" customFormat="1" ht="15" x14ac:dyDescent="0.2">
      <c r="A33" s="409"/>
      <c r="B33" s="409"/>
      <c r="C33" s="410">
        <f t="shared" si="21"/>
        <v>12</v>
      </c>
      <c r="D33" s="411"/>
      <c r="E33" s="411"/>
      <c r="F33" s="411"/>
      <c r="G33" s="412"/>
      <c r="H33" s="412"/>
      <c r="I33" s="413" t="str">
        <f t="shared" si="5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6"/>
        <v>-</v>
      </c>
      <c r="M33" s="415"/>
      <c r="N33" s="415"/>
      <c r="O33" s="160" t="str">
        <f t="shared" si="7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8"/>
        <v>OK</v>
      </c>
      <c r="AI33" s="22">
        <f t="shared" si="9"/>
        <v>0</v>
      </c>
      <c r="AJ33" s="22">
        <f t="shared" si="10"/>
        <v>0</v>
      </c>
      <c r="AK33" s="22">
        <f t="shared" si="11"/>
        <v>0</v>
      </c>
      <c r="AL33" s="22">
        <f t="shared" si="12"/>
        <v>0</v>
      </c>
      <c r="AM33" s="22">
        <f t="shared" si="13"/>
        <v>0</v>
      </c>
      <c r="AN33" s="22">
        <f t="shared" si="14"/>
        <v>0</v>
      </c>
      <c r="AO33" s="418" t="b">
        <f t="shared" si="15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16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17"/>
        <v>0</v>
      </c>
      <c r="AW33" s="67">
        <f t="shared" si="18"/>
        <v>0</v>
      </c>
      <c r="AX33" s="397">
        <f t="shared" si="19"/>
        <v>0</v>
      </c>
      <c r="AY33" s="32"/>
      <c r="AZ33" s="32"/>
      <c r="BA33" s="423" t="str">
        <f t="shared" si="20"/>
        <v xml:space="preserve"> </v>
      </c>
    </row>
    <row r="34" spans="1:53" s="339" customFormat="1" ht="15" x14ac:dyDescent="0.2">
      <c r="A34" s="409"/>
      <c r="B34" s="409"/>
      <c r="C34" s="410">
        <f t="shared" si="21"/>
        <v>13</v>
      </c>
      <c r="D34" s="411"/>
      <c r="E34" s="411"/>
      <c r="F34" s="411"/>
      <c r="G34" s="412"/>
      <c r="H34" s="412"/>
      <c r="I34" s="413" t="str">
        <f t="shared" si="5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6"/>
        <v>-</v>
      </c>
      <c r="M34" s="415"/>
      <c r="N34" s="415"/>
      <c r="O34" s="160" t="str">
        <f t="shared" si="7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8"/>
        <v>OK</v>
      </c>
      <c r="AI34" s="22">
        <f t="shared" si="9"/>
        <v>0</v>
      </c>
      <c r="AJ34" s="22">
        <f t="shared" si="10"/>
        <v>0</v>
      </c>
      <c r="AK34" s="22">
        <f t="shared" si="11"/>
        <v>0</v>
      </c>
      <c r="AL34" s="22">
        <f t="shared" si="12"/>
        <v>0</v>
      </c>
      <c r="AM34" s="22">
        <f t="shared" si="13"/>
        <v>0</v>
      </c>
      <c r="AN34" s="22">
        <f t="shared" si="14"/>
        <v>0</v>
      </c>
      <c r="AO34" s="418" t="b">
        <f t="shared" si="15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16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17"/>
        <v>0</v>
      </c>
      <c r="AW34" s="67">
        <f t="shared" si="18"/>
        <v>0</v>
      </c>
      <c r="AX34" s="397">
        <f t="shared" si="19"/>
        <v>0</v>
      </c>
      <c r="AY34" s="32"/>
      <c r="AZ34" s="32"/>
      <c r="BA34" s="423" t="str">
        <f t="shared" si="20"/>
        <v xml:space="preserve"> </v>
      </c>
    </row>
    <row r="35" spans="1:53" s="339" customFormat="1" ht="15" x14ac:dyDescent="0.2">
      <c r="A35" s="409"/>
      <c r="B35" s="409"/>
      <c r="C35" s="410">
        <f t="shared" si="21"/>
        <v>14</v>
      </c>
      <c r="D35" s="411"/>
      <c r="E35" s="411"/>
      <c r="F35" s="411"/>
      <c r="G35" s="412"/>
      <c r="H35" s="412"/>
      <c r="I35" s="413" t="str">
        <f t="shared" si="5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6"/>
        <v>-</v>
      </c>
      <c r="M35" s="415"/>
      <c r="N35" s="415"/>
      <c r="O35" s="160" t="str">
        <f t="shared" si="7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8"/>
        <v>OK</v>
      </c>
      <c r="AI35" s="22">
        <f t="shared" si="9"/>
        <v>0</v>
      </c>
      <c r="AJ35" s="22">
        <f t="shared" si="10"/>
        <v>0</v>
      </c>
      <c r="AK35" s="22">
        <f t="shared" si="11"/>
        <v>0</v>
      </c>
      <c r="AL35" s="22">
        <f t="shared" si="12"/>
        <v>0</v>
      </c>
      <c r="AM35" s="22">
        <f t="shared" si="13"/>
        <v>0</v>
      </c>
      <c r="AN35" s="22">
        <f t="shared" si="14"/>
        <v>0</v>
      </c>
      <c r="AO35" s="418" t="b">
        <f t="shared" si="15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16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17"/>
        <v>0</v>
      </c>
      <c r="AW35" s="67">
        <f t="shared" si="18"/>
        <v>0</v>
      </c>
      <c r="AX35" s="397">
        <f t="shared" si="19"/>
        <v>0</v>
      </c>
      <c r="AY35" s="32"/>
      <c r="AZ35" s="32"/>
      <c r="BA35" s="423" t="str">
        <f t="shared" si="20"/>
        <v xml:space="preserve"> </v>
      </c>
    </row>
    <row r="36" spans="1:53" s="339" customFormat="1" ht="15" x14ac:dyDescent="0.2">
      <c r="A36" s="409"/>
      <c r="B36" s="409"/>
      <c r="C36" s="410">
        <f t="shared" si="21"/>
        <v>15</v>
      </c>
      <c r="D36" s="411"/>
      <c r="E36" s="411"/>
      <c r="F36" s="411"/>
      <c r="G36" s="412"/>
      <c r="H36" s="412"/>
      <c r="I36" s="413" t="str">
        <f t="shared" si="5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6"/>
        <v>-</v>
      </c>
      <c r="M36" s="415"/>
      <c r="N36" s="415"/>
      <c r="O36" s="160" t="str">
        <f t="shared" si="7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8"/>
        <v>OK</v>
      </c>
      <c r="AI36" s="22">
        <f t="shared" si="9"/>
        <v>0</v>
      </c>
      <c r="AJ36" s="22">
        <f t="shared" si="10"/>
        <v>0</v>
      </c>
      <c r="AK36" s="22">
        <f t="shared" si="11"/>
        <v>0</v>
      </c>
      <c r="AL36" s="22">
        <f t="shared" si="12"/>
        <v>0</v>
      </c>
      <c r="AM36" s="22">
        <f t="shared" si="13"/>
        <v>0</v>
      </c>
      <c r="AN36" s="22">
        <f t="shared" si="14"/>
        <v>0</v>
      </c>
      <c r="AO36" s="418" t="b">
        <f t="shared" si="15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16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17"/>
        <v>0</v>
      </c>
      <c r="AW36" s="67">
        <f t="shared" si="18"/>
        <v>0</v>
      </c>
      <c r="AX36" s="397">
        <f t="shared" si="19"/>
        <v>0</v>
      </c>
      <c r="AY36" s="32"/>
      <c r="AZ36" s="32"/>
      <c r="BA36" s="423" t="str">
        <f t="shared" si="20"/>
        <v xml:space="preserve"> </v>
      </c>
    </row>
    <row r="37" spans="1:53" s="339" customFormat="1" ht="15" x14ac:dyDescent="0.2">
      <c r="A37" s="409"/>
      <c r="B37" s="409"/>
      <c r="C37" s="410">
        <f t="shared" si="21"/>
        <v>16</v>
      </c>
      <c r="D37" s="411"/>
      <c r="E37" s="411"/>
      <c r="F37" s="411"/>
      <c r="G37" s="412"/>
      <c r="H37" s="412"/>
      <c r="I37" s="413" t="str">
        <f t="shared" si="5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6"/>
        <v>-</v>
      </c>
      <c r="M37" s="415"/>
      <c r="N37" s="415"/>
      <c r="O37" s="160" t="str">
        <f t="shared" si="7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8"/>
        <v>OK</v>
      </c>
      <c r="AI37" s="22">
        <f t="shared" si="9"/>
        <v>0</v>
      </c>
      <c r="AJ37" s="22">
        <f t="shared" si="10"/>
        <v>0</v>
      </c>
      <c r="AK37" s="22">
        <f t="shared" si="11"/>
        <v>0</v>
      </c>
      <c r="AL37" s="22">
        <f t="shared" si="12"/>
        <v>0</v>
      </c>
      <c r="AM37" s="22">
        <f t="shared" si="13"/>
        <v>0</v>
      </c>
      <c r="AN37" s="22">
        <f t="shared" si="14"/>
        <v>0</v>
      </c>
      <c r="AO37" s="418" t="b">
        <f t="shared" si="15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16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17"/>
        <v>0</v>
      </c>
      <c r="AW37" s="67">
        <f t="shared" si="18"/>
        <v>0</v>
      </c>
      <c r="AX37" s="397">
        <f t="shared" si="19"/>
        <v>0</v>
      </c>
      <c r="AY37" s="32"/>
      <c r="AZ37" s="32"/>
      <c r="BA37" s="423" t="str">
        <f t="shared" si="20"/>
        <v xml:space="preserve"> </v>
      </c>
    </row>
    <row r="38" spans="1:53" s="339" customFormat="1" ht="15" x14ac:dyDescent="0.2">
      <c r="A38" s="409"/>
      <c r="B38" s="409"/>
      <c r="C38" s="410">
        <f t="shared" si="21"/>
        <v>17</v>
      </c>
      <c r="D38" s="411"/>
      <c r="E38" s="411"/>
      <c r="F38" s="411"/>
      <c r="G38" s="412"/>
      <c r="H38" s="412"/>
      <c r="I38" s="413" t="str">
        <f t="shared" si="5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6"/>
        <v>-</v>
      </c>
      <c r="M38" s="415"/>
      <c r="N38" s="415"/>
      <c r="O38" s="160" t="str">
        <f t="shared" si="7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8"/>
        <v>OK</v>
      </c>
      <c r="AI38" s="22">
        <f t="shared" si="9"/>
        <v>0</v>
      </c>
      <c r="AJ38" s="22">
        <f t="shared" si="10"/>
        <v>0</v>
      </c>
      <c r="AK38" s="22">
        <f t="shared" si="11"/>
        <v>0</v>
      </c>
      <c r="AL38" s="22">
        <f t="shared" si="12"/>
        <v>0</v>
      </c>
      <c r="AM38" s="22">
        <f t="shared" si="13"/>
        <v>0</v>
      </c>
      <c r="AN38" s="22">
        <f t="shared" si="14"/>
        <v>0</v>
      </c>
      <c r="AO38" s="418" t="b">
        <f t="shared" si="15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16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17"/>
        <v>0</v>
      </c>
      <c r="AW38" s="67">
        <f t="shared" si="18"/>
        <v>0</v>
      </c>
      <c r="AX38" s="397">
        <f t="shared" si="19"/>
        <v>0</v>
      </c>
      <c r="AY38" s="32"/>
      <c r="AZ38" s="32"/>
      <c r="BA38" s="423" t="str">
        <f t="shared" si="20"/>
        <v xml:space="preserve"> </v>
      </c>
    </row>
    <row r="39" spans="1:53" s="339" customFormat="1" ht="15" x14ac:dyDescent="0.2">
      <c r="A39" s="409"/>
      <c r="B39" s="409"/>
      <c r="C39" s="410">
        <f t="shared" si="21"/>
        <v>18</v>
      </c>
      <c r="D39" s="411"/>
      <c r="E39" s="411"/>
      <c r="F39" s="411"/>
      <c r="G39" s="412"/>
      <c r="H39" s="412"/>
      <c r="I39" s="413" t="str">
        <f t="shared" si="5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6"/>
        <v>-</v>
      </c>
      <c r="M39" s="415"/>
      <c r="N39" s="415"/>
      <c r="O39" s="160" t="str">
        <f t="shared" si="7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8"/>
        <v>OK</v>
      </c>
      <c r="AI39" s="22">
        <f t="shared" si="9"/>
        <v>0</v>
      </c>
      <c r="AJ39" s="22">
        <f t="shared" si="10"/>
        <v>0</v>
      </c>
      <c r="AK39" s="22">
        <f t="shared" si="11"/>
        <v>0</v>
      </c>
      <c r="AL39" s="22">
        <f t="shared" si="12"/>
        <v>0</v>
      </c>
      <c r="AM39" s="22">
        <f t="shared" si="13"/>
        <v>0</v>
      </c>
      <c r="AN39" s="22">
        <f t="shared" si="14"/>
        <v>0</v>
      </c>
      <c r="AO39" s="418" t="b">
        <f t="shared" si="15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16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17"/>
        <v>0</v>
      </c>
      <c r="AW39" s="67">
        <f t="shared" si="18"/>
        <v>0</v>
      </c>
      <c r="AX39" s="397">
        <f t="shared" si="19"/>
        <v>0</v>
      </c>
      <c r="AY39" s="32"/>
      <c r="AZ39" s="32"/>
      <c r="BA39" s="423" t="str">
        <f t="shared" si="20"/>
        <v xml:space="preserve"> </v>
      </c>
    </row>
    <row r="40" spans="1:53" s="339" customFormat="1" ht="15" x14ac:dyDescent="0.2">
      <c r="A40" s="409"/>
      <c r="B40" s="409"/>
      <c r="C40" s="410">
        <f t="shared" si="21"/>
        <v>19</v>
      </c>
      <c r="D40" s="411"/>
      <c r="E40" s="411"/>
      <c r="F40" s="411"/>
      <c r="G40" s="412"/>
      <c r="H40" s="412"/>
      <c r="I40" s="413" t="str">
        <f t="shared" si="5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6"/>
        <v>-</v>
      </c>
      <c r="M40" s="415"/>
      <c r="N40" s="415"/>
      <c r="O40" s="160" t="str">
        <f t="shared" si="7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8"/>
        <v>OK</v>
      </c>
      <c r="AI40" s="22">
        <f t="shared" si="9"/>
        <v>0</v>
      </c>
      <c r="AJ40" s="22">
        <f t="shared" si="10"/>
        <v>0</v>
      </c>
      <c r="AK40" s="22">
        <f t="shared" si="11"/>
        <v>0</v>
      </c>
      <c r="AL40" s="22">
        <f t="shared" si="12"/>
        <v>0</v>
      </c>
      <c r="AM40" s="22">
        <f t="shared" si="13"/>
        <v>0</v>
      </c>
      <c r="AN40" s="22">
        <f t="shared" si="14"/>
        <v>0</v>
      </c>
      <c r="AO40" s="418" t="b">
        <f t="shared" si="15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16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17"/>
        <v>0</v>
      </c>
      <c r="AW40" s="67">
        <f t="shared" si="18"/>
        <v>0</v>
      </c>
      <c r="AX40" s="397">
        <f t="shared" si="19"/>
        <v>0</v>
      </c>
      <c r="AY40" s="32"/>
      <c r="AZ40" s="32"/>
      <c r="BA40" s="423" t="str">
        <f t="shared" si="20"/>
        <v xml:space="preserve"> </v>
      </c>
    </row>
    <row r="41" spans="1:53" s="339" customFormat="1" ht="15" x14ac:dyDescent="0.2">
      <c r="A41" s="409"/>
      <c r="B41" s="409"/>
      <c r="C41" s="410">
        <f t="shared" si="21"/>
        <v>20</v>
      </c>
      <c r="D41" s="411"/>
      <c r="E41" s="411"/>
      <c r="F41" s="411"/>
      <c r="G41" s="412"/>
      <c r="H41" s="412"/>
      <c r="I41" s="413" t="str">
        <f t="shared" si="5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6"/>
        <v>-</v>
      </c>
      <c r="M41" s="415"/>
      <c r="N41" s="415"/>
      <c r="O41" s="160" t="str">
        <f t="shared" si="7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8"/>
        <v>OK</v>
      </c>
      <c r="AI41" s="22">
        <f t="shared" si="9"/>
        <v>0</v>
      </c>
      <c r="AJ41" s="22">
        <f t="shared" si="10"/>
        <v>0</v>
      </c>
      <c r="AK41" s="22">
        <f t="shared" si="11"/>
        <v>0</v>
      </c>
      <c r="AL41" s="22">
        <f t="shared" si="12"/>
        <v>0</v>
      </c>
      <c r="AM41" s="22">
        <f t="shared" si="13"/>
        <v>0</v>
      </c>
      <c r="AN41" s="22">
        <f t="shared" si="14"/>
        <v>0</v>
      </c>
      <c r="AO41" s="418" t="b">
        <f t="shared" si="15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16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17"/>
        <v>0</v>
      </c>
      <c r="AW41" s="67">
        <f t="shared" si="18"/>
        <v>0</v>
      </c>
      <c r="AX41" s="397">
        <f t="shared" si="19"/>
        <v>0</v>
      </c>
      <c r="AY41" s="32"/>
      <c r="AZ41" s="32"/>
      <c r="BA41" s="423" t="str">
        <f t="shared" si="20"/>
        <v xml:space="preserve"> </v>
      </c>
    </row>
    <row r="42" spans="1:53" s="339" customFormat="1" ht="15" x14ac:dyDescent="0.2">
      <c r="A42" s="409"/>
      <c r="B42" s="409"/>
      <c r="C42" s="410">
        <f t="shared" si="21"/>
        <v>21</v>
      </c>
      <c r="D42" s="411"/>
      <c r="E42" s="411"/>
      <c r="F42" s="411"/>
      <c r="G42" s="412"/>
      <c r="H42" s="412"/>
      <c r="I42" s="413" t="str">
        <f t="shared" si="5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6"/>
        <v>-</v>
      </c>
      <c r="M42" s="415"/>
      <c r="N42" s="415"/>
      <c r="O42" s="160" t="str">
        <f t="shared" si="7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8"/>
        <v>OK</v>
      </c>
      <c r="AI42" s="22">
        <f t="shared" si="9"/>
        <v>0</v>
      </c>
      <c r="AJ42" s="22">
        <f t="shared" si="10"/>
        <v>0</v>
      </c>
      <c r="AK42" s="22">
        <f t="shared" si="11"/>
        <v>0</v>
      </c>
      <c r="AL42" s="22">
        <f t="shared" si="12"/>
        <v>0</v>
      </c>
      <c r="AM42" s="22">
        <f t="shared" si="13"/>
        <v>0</v>
      </c>
      <c r="AN42" s="22">
        <f t="shared" si="14"/>
        <v>0</v>
      </c>
      <c r="AO42" s="418" t="b">
        <f t="shared" si="15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16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17"/>
        <v>0</v>
      </c>
      <c r="AW42" s="67">
        <f t="shared" si="18"/>
        <v>0</v>
      </c>
      <c r="AX42" s="397">
        <f t="shared" si="19"/>
        <v>0</v>
      </c>
      <c r="AY42" s="32"/>
      <c r="AZ42" s="32"/>
      <c r="BA42" s="423" t="str">
        <f t="shared" si="20"/>
        <v xml:space="preserve"> </v>
      </c>
    </row>
    <row r="43" spans="1:53" s="339" customFormat="1" ht="15" x14ac:dyDescent="0.2">
      <c r="A43" s="409"/>
      <c r="B43" s="409"/>
      <c r="C43" s="410">
        <f t="shared" si="21"/>
        <v>22</v>
      </c>
      <c r="D43" s="411"/>
      <c r="E43" s="411"/>
      <c r="F43" s="411"/>
      <c r="G43" s="412"/>
      <c r="H43" s="412"/>
      <c r="I43" s="413" t="str">
        <f t="shared" si="5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6"/>
        <v>-</v>
      </c>
      <c r="M43" s="415"/>
      <c r="N43" s="415"/>
      <c r="O43" s="160" t="str">
        <f t="shared" si="7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8"/>
        <v>OK</v>
      </c>
      <c r="AI43" s="22">
        <f t="shared" si="9"/>
        <v>0</v>
      </c>
      <c r="AJ43" s="22">
        <f t="shared" si="10"/>
        <v>0</v>
      </c>
      <c r="AK43" s="22">
        <f t="shared" si="11"/>
        <v>0</v>
      </c>
      <c r="AL43" s="22">
        <f t="shared" si="12"/>
        <v>0</v>
      </c>
      <c r="AM43" s="22">
        <f t="shared" si="13"/>
        <v>0</v>
      </c>
      <c r="AN43" s="22">
        <f t="shared" si="14"/>
        <v>0</v>
      </c>
      <c r="AO43" s="418" t="b">
        <f t="shared" si="15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16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17"/>
        <v>0</v>
      </c>
      <c r="AW43" s="67">
        <f t="shared" si="18"/>
        <v>0</v>
      </c>
      <c r="AX43" s="397">
        <f t="shared" si="19"/>
        <v>0</v>
      </c>
      <c r="AY43" s="32"/>
      <c r="AZ43" s="32"/>
      <c r="BA43" s="423" t="str">
        <f t="shared" si="20"/>
        <v xml:space="preserve"> </v>
      </c>
    </row>
    <row r="44" spans="1:53" s="339" customFormat="1" ht="15" x14ac:dyDescent="0.2">
      <c r="A44" s="409"/>
      <c r="B44" s="409"/>
      <c r="C44" s="410">
        <f t="shared" si="21"/>
        <v>23</v>
      </c>
      <c r="D44" s="411"/>
      <c r="E44" s="411"/>
      <c r="F44" s="411"/>
      <c r="G44" s="412"/>
      <c r="H44" s="412"/>
      <c r="I44" s="413" t="str">
        <f t="shared" si="5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6"/>
        <v>-</v>
      </c>
      <c r="M44" s="415"/>
      <c r="N44" s="415"/>
      <c r="O44" s="160" t="str">
        <f t="shared" si="7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8"/>
        <v>OK</v>
      </c>
      <c r="AI44" s="22">
        <f t="shared" si="9"/>
        <v>0</v>
      </c>
      <c r="AJ44" s="22">
        <f t="shared" si="10"/>
        <v>0</v>
      </c>
      <c r="AK44" s="22">
        <f t="shared" si="11"/>
        <v>0</v>
      </c>
      <c r="AL44" s="22">
        <f t="shared" si="12"/>
        <v>0</v>
      </c>
      <c r="AM44" s="22">
        <f t="shared" si="13"/>
        <v>0</v>
      </c>
      <c r="AN44" s="22">
        <f t="shared" si="14"/>
        <v>0</v>
      </c>
      <c r="AO44" s="418" t="b">
        <f t="shared" si="15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16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17"/>
        <v>0</v>
      </c>
      <c r="AW44" s="67">
        <f t="shared" si="18"/>
        <v>0</v>
      </c>
      <c r="AX44" s="397">
        <f t="shared" si="19"/>
        <v>0</v>
      </c>
      <c r="AY44" s="32"/>
      <c r="AZ44" s="32"/>
      <c r="BA44" s="423" t="str">
        <f t="shared" si="20"/>
        <v xml:space="preserve"> </v>
      </c>
    </row>
    <row r="45" spans="1:53" s="339" customFormat="1" ht="15" x14ac:dyDescent="0.2">
      <c r="A45" s="409"/>
      <c r="B45" s="409"/>
      <c r="C45" s="410">
        <f t="shared" si="21"/>
        <v>24</v>
      </c>
      <c r="D45" s="411"/>
      <c r="E45" s="411"/>
      <c r="F45" s="411"/>
      <c r="G45" s="410"/>
      <c r="H45" s="410"/>
      <c r="I45" s="413" t="str">
        <f t="shared" si="5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6"/>
        <v>-</v>
      </c>
      <c r="M45" s="415"/>
      <c r="N45" s="415"/>
      <c r="O45" s="160" t="str">
        <f t="shared" si="7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8"/>
        <v>OK</v>
      </c>
      <c r="AI45" s="22">
        <f t="shared" si="9"/>
        <v>0</v>
      </c>
      <c r="AJ45" s="22">
        <f t="shared" si="10"/>
        <v>0</v>
      </c>
      <c r="AK45" s="22">
        <f t="shared" si="11"/>
        <v>0</v>
      </c>
      <c r="AL45" s="22">
        <f t="shared" si="12"/>
        <v>0</v>
      </c>
      <c r="AM45" s="22">
        <f t="shared" si="13"/>
        <v>0</v>
      </c>
      <c r="AN45" s="22">
        <f t="shared" si="14"/>
        <v>0</v>
      </c>
      <c r="AO45" s="418" t="b">
        <f t="shared" si="15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16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17"/>
        <v>0</v>
      </c>
      <c r="AW45" s="67">
        <f t="shared" si="18"/>
        <v>0</v>
      </c>
      <c r="AX45" s="397">
        <f t="shared" si="19"/>
        <v>0</v>
      </c>
      <c r="AY45" s="32"/>
      <c r="AZ45" s="32"/>
      <c r="BA45" s="423" t="str">
        <f t="shared" si="20"/>
        <v xml:space="preserve"> </v>
      </c>
    </row>
    <row r="46" spans="1:53" s="339" customFormat="1" ht="15" x14ac:dyDescent="0.2">
      <c r="A46" s="409"/>
      <c r="B46" s="409"/>
      <c r="C46" s="410">
        <f t="shared" si="21"/>
        <v>25</v>
      </c>
      <c r="D46" s="411"/>
      <c r="E46" s="411"/>
      <c r="F46" s="411"/>
      <c r="G46" s="410"/>
      <c r="H46" s="410"/>
      <c r="I46" s="413" t="str">
        <f t="shared" si="5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6"/>
        <v>-</v>
      </c>
      <c r="M46" s="415"/>
      <c r="N46" s="415"/>
      <c r="O46" s="160" t="str">
        <f t="shared" si="7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8"/>
        <v>OK</v>
      </c>
      <c r="AI46" s="22">
        <f t="shared" si="9"/>
        <v>0</v>
      </c>
      <c r="AJ46" s="22">
        <f t="shared" si="10"/>
        <v>0</v>
      </c>
      <c r="AK46" s="22">
        <f t="shared" si="11"/>
        <v>0</v>
      </c>
      <c r="AL46" s="22">
        <f t="shared" si="12"/>
        <v>0</v>
      </c>
      <c r="AM46" s="22">
        <f t="shared" si="13"/>
        <v>0</v>
      </c>
      <c r="AN46" s="22">
        <f t="shared" si="14"/>
        <v>0</v>
      </c>
      <c r="AO46" s="418" t="b">
        <f t="shared" si="15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16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17"/>
        <v>0</v>
      </c>
      <c r="AW46" s="67">
        <f t="shared" si="18"/>
        <v>0</v>
      </c>
      <c r="AX46" s="397">
        <f t="shared" si="19"/>
        <v>0</v>
      </c>
      <c r="AY46" s="32"/>
      <c r="AZ46" s="32"/>
      <c r="BA46" s="423" t="str">
        <f t="shared" si="20"/>
        <v xml:space="preserve"> </v>
      </c>
    </row>
    <row r="47" spans="1:53" s="339" customFormat="1" ht="15" x14ac:dyDescent="0.2">
      <c r="A47" s="409"/>
      <c r="B47" s="409"/>
      <c r="C47" s="410">
        <f t="shared" si="21"/>
        <v>26</v>
      </c>
      <c r="D47" s="411"/>
      <c r="E47" s="411"/>
      <c r="F47" s="411"/>
      <c r="G47" s="410"/>
      <c r="H47" s="410"/>
      <c r="I47" s="413" t="str">
        <f t="shared" si="5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6"/>
        <v>-</v>
      </c>
      <c r="M47" s="415"/>
      <c r="N47" s="415"/>
      <c r="O47" s="160" t="str">
        <f t="shared" si="7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8"/>
        <v>OK</v>
      </c>
      <c r="AI47" s="22">
        <f t="shared" si="9"/>
        <v>0</v>
      </c>
      <c r="AJ47" s="22">
        <f t="shared" si="10"/>
        <v>0</v>
      </c>
      <c r="AK47" s="22">
        <f t="shared" si="11"/>
        <v>0</v>
      </c>
      <c r="AL47" s="22">
        <f t="shared" si="12"/>
        <v>0</v>
      </c>
      <c r="AM47" s="22">
        <f t="shared" si="13"/>
        <v>0</v>
      </c>
      <c r="AN47" s="22">
        <f t="shared" si="14"/>
        <v>0</v>
      </c>
      <c r="AO47" s="418" t="b">
        <f t="shared" si="15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16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17"/>
        <v>0</v>
      </c>
      <c r="AW47" s="67">
        <f t="shared" si="18"/>
        <v>0</v>
      </c>
      <c r="AX47" s="397">
        <f t="shared" si="19"/>
        <v>0</v>
      </c>
      <c r="AY47" s="32"/>
      <c r="AZ47" s="32"/>
      <c r="BA47" s="423" t="str">
        <f t="shared" si="20"/>
        <v xml:space="preserve"> </v>
      </c>
    </row>
    <row r="48" spans="1:53" s="339" customFormat="1" ht="15" x14ac:dyDescent="0.2">
      <c r="A48" s="409"/>
      <c r="B48" s="409"/>
      <c r="C48" s="410">
        <f t="shared" si="21"/>
        <v>27</v>
      </c>
      <c r="D48" s="411"/>
      <c r="E48" s="411"/>
      <c r="F48" s="411"/>
      <c r="G48" s="410"/>
      <c r="H48" s="410"/>
      <c r="I48" s="413" t="str">
        <f t="shared" si="5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6"/>
        <v>-</v>
      </c>
      <c r="M48" s="415"/>
      <c r="N48" s="415"/>
      <c r="O48" s="160" t="str">
        <f t="shared" si="7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8"/>
        <v>OK</v>
      </c>
      <c r="AI48" s="22">
        <f t="shared" si="9"/>
        <v>0</v>
      </c>
      <c r="AJ48" s="22">
        <f t="shared" si="10"/>
        <v>0</v>
      </c>
      <c r="AK48" s="22">
        <f t="shared" si="11"/>
        <v>0</v>
      </c>
      <c r="AL48" s="22">
        <f t="shared" si="12"/>
        <v>0</v>
      </c>
      <c r="AM48" s="22">
        <f t="shared" si="13"/>
        <v>0</v>
      </c>
      <c r="AN48" s="22">
        <f t="shared" si="14"/>
        <v>0</v>
      </c>
      <c r="AO48" s="418" t="b">
        <f t="shared" si="15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16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17"/>
        <v>0</v>
      </c>
      <c r="AW48" s="67">
        <f t="shared" si="18"/>
        <v>0</v>
      </c>
      <c r="AX48" s="397">
        <f t="shared" si="19"/>
        <v>0</v>
      </c>
      <c r="AY48" s="32"/>
      <c r="AZ48" s="32"/>
      <c r="BA48" s="423" t="str">
        <f t="shared" si="20"/>
        <v xml:space="preserve"> </v>
      </c>
    </row>
    <row r="49" spans="1:53" s="339" customFormat="1" ht="15" x14ac:dyDescent="0.2">
      <c r="A49" s="409"/>
      <c r="B49" s="409"/>
      <c r="C49" s="410">
        <f t="shared" si="21"/>
        <v>28</v>
      </c>
      <c r="D49" s="411"/>
      <c r="E49" s="411"/>
      <c r="F49" s="411"/>
      <c r="G49" s="410"/>
      <c r="H49" s="410"/>
      <c r="I49" s="413" t="str">
        <f t="shared" si="5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6"/>
        <v>-</v>
      </c>
      <c r="M49" s="415"/>
      <c r="N49" s="415"/>
      <c r="O49" s="160" t="str">
        <f t="shared" si="7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8"/>
        <v>OK</v>
      </c>
      <c r="AI49" s="22">
        <f t="shared" si="9"/>
        <v>0</v>
      </c>
      <c r="AJ49" s="22">
        <f t="shared" si="10"/>
        <v>0</v>
      </c>
      <c r="AK49" s="22">
        <f t="shared" si="11"/>
        <v>0</v>
      </c>
      <c r="AL49" s="22">
        <f t="shared" si="12"/>
        <v>0</v>
      </c>
      <c r="AM49" s="22">
        <f t="shared" si="13"/>
        <v>0</v>
      </c>
      <c r="AN49" s="22">
        <f t="shared" si="14"/>
        <v>0</v>
      </c>
      <c r="AO49" s="418" t="b">
        <f t="shared" si="15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16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17"/>
        <v>0</v>
      </c>
      <c r="AW49" s="67">
        <f t="shared" si="18"/>
        <v>0</v>
      </c>
      <c r="AX49" s="397">
        <f t="shared" si="19"/>
        <v>0</v>
      </c>
      <c r="AY49" s="32"/>
      <c r="AZ49" s="32"/>
      <c r="BA49" s="423" t="str">
        <f t="shared" si="20"/>
        <v xml:space="preserve"> </v>
      </c>
    </row>
    <row r="50" spans="1:53" s="339" customFormat="1" ht="15" x14ac:dyDescent="0.2">
      <c r="A50" s="409"/>
      <c r="B50" s="409"/>
      <c r="C50" s="410">
        <f t="shared" si="21"/>
        <v>29</v>
      </c>
      <c r="D50" s="411"/>
      <c r="E50" s="411"/>
      <c r="F50" s="411"/>
      <c r="G50" s="410"/>
      <c r="H50" s="410"/>
      <c r="I50" s="413" t="str">
        <f t="shared" si="5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6"/>
        <v>-</v>
      </c>
      <c r="M50" s="415"/>
      <c r="N50" s="415"/>
      <c r="O50" s="160" t="str">
        <f t="shared" si="7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8"/>
        <v>OK</v>
      </c>
      <c r="AI50" s="22">
        <f t="shared" si="9"/>
        <v>0</v>
      </c>
      <c r="AJ50" s="22">
        <f t="shared" si="10"/>
        <v>0</v>
      </c>
      <c r="AK50" s="22">
        <f t="shared" si="11"/>
        <v>0</v>
      </c>
      <c r="AL50" s="22">
        <f t="shared" si="12"/>
        <v>0</v>
      </c>
      <c r="AM50" s="22">
        <f t="shared" si="13"/>
        <v>0</v>
      </c>
      <c r="AN50" s="22">
        <f t="shared" si="14"/>
        <v>0</v>
      </c>
      <c r="AO50" s="418" t="b">
        <f t="shared" si="15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16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17"/>
        <v>0</v>
      </c>
      <c r="AW50" s="67">
        <f t="shared" si="18"/>
        <v>0</v>
      </c>
      <c r="AX50" s="397">
        <f t="shared" si="19"/>
        <v>0</v>
      </c>
      <c r="AY50" s="32"/>
      <c r="AZ50" s="32"/>
      <c r="BA50" s="423" t="str">
        <f t="shared" si="20"/>
        <v xml:space="preserve"> </v>
      </c>
    </row>
    <row r="51" spans="1:53" s="339" customFormat="1" ht="15" x14ac:dyDescent="0.2">
      <c r="A51" s="409"/>
      <c r="B51" s="409"/>
      <c r="C51" s="410">
        <f t="shared" si="21"/>
        <v>30</v>
      </c>
      <c r="D51" s="411"/>
      <c r="E51" s="411"/>
      <c r="F51" s="411"/>
      <c r="G51" s="410"/>
      <c r="H51" s="410"/>
      <c r="I51" s="413" t="str">
        <f t="shared" si="5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6"/>
        <v>-</v>
      </c>
      <c r="M51" s="415"/>
      <c r="N51" s="415"/>
      <c r="O51" s="160" t="str">
        <f t="shared" si="7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8"/>
        <v>OK</v>
      </c>
      <c r="AI51" s="22">
        <f t="shared" si="9"/>
        <v>0</v>
      </c>
      <c r="AJ51" s="22">
        <f t="shared" si="10"/>
        <v>0</v>
      </c>
      <c r="AK51" s="22">
        <f t="shared" si="11"/>
        <v>0</v>
      </c>
      <c r="AL51" s="22">
        <f t="shared" si="12"/>
        <v>0</v>
      </c>
      <c r="AM51" s="22">
        <f t="shared" si="13"/>
        <v>0</v>
      </c>
      <c r="AN51" s="22">
        <f t="shared" si="14"/>
        <v>0</v>
      </c>
      <c r="AO51" s="418" t="b">
        <f t="shared" si="15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16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17"/>
        <v>0</v>
      </c>
      <c r="AW51" s="67">
        <f t="shared" si="18"/>
        <v>0</v>
      </c>
      <c r="AX51" s="397">
        <f t="shared" si="19"/>
        <v>0</v>
      </c>
      <c r="AY51" s="32"/>
      <c r="AZ51" s="32"/>
      <c r="BA51" s="423" t="str">
        <f t="shared" si="20"/>
        <v xml:space="preserve"> </v>
      </c>
    </row>
    <row r="52" spans="1:53" s="339" customFormat="1" ht="15" x14ac:dyDescent="0.2">
      <c r="A52" s="409"/>
      <c r="B52" s="409"/>
      <c r="C52" s="410">
        <f t="shared" si="21"/>
        <v>31</v>
      </c>
      <c r="D52" s="411"/>
      <c r="E52" s="411"/>
      <c r="F52" s="411"/>
      <c r="G52" s="410"/>
      <c r="H52" s="410"/>
      <c r="I52" s="413" t="str">
        <f t="shared" si="5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6"/>
        <v>-</v>
      </c>
      <c r="M52" s="415"/>
      <c r="N52" s="415"/>
      <c r="O52" s="160" t="str">
        <f t="shared" si="7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8"/>
        <v>OK</v>
      </c>
      <c r="AI52" s="22">
        <f t="shared" si="9"/>
        <v>0</v>
      </c>
      <c r="AJ52" s="22">
        <f t="shared" si="10"/>
        <v>0</v>
      </c>
      <c r="AK52" s="22">
        <f t="shared" si="11"/>
        <v>0</v>
      </c>
      <c r="AL52" s="22">
        <f t="shared" si="12"/>
        <v>0</v>
      </c>
      <c r="AM52" s="22">
        <f t="shared" si="13"/>
        <v>0</v>
      </c>
      <c r="AN52" s="22">
        <f t="shared" si="14"/>
        <v>0</v>
      </c>
      <c r="AO52" s="418" t="b">
        <f t="shared" si="15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16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17"/>
        <v>0</v>
      </c>
      <c r="AW52" s="67">
        <f t="shared" si="18"/>
        <v>0</v>
      </c>
      <c r="AX52" s="397">
        <f t="shared" si="19"/>
        <v>0</v>
      </c>
      <c r="AY52" s="32"/>
      <c r="AZ52" s="32"/>
      <c r="BA52" s="423" t="str">
        <f t="shared" si="20"/>
        <v xml:space="preserve"> </v>
      </c>
    </row>
    <row r="53" spans="1:53" s="339" customFormat="1" ht="15" x14ac:dyDescent="0.2">
      <c r="A53" s="409"/>
      <c r="B53" s="409"/>
      <c r="C53" s="410">
        <f t="shared" si="21"/>
        <v>32</v>
      </c>
      <c r="D53" s="411"/>
      <c r="E53" s="411"/>
      <c r="F53" s="411"/>
      <c r="G53" s="410"/>
      <c r="H53" s="410"/>
      <c r="I53" s="413" t="str">
        <f t="shared" si="5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6"/>
        <v>-</v>
      </c>
      <c r="M53" s="415"/>
      <c r="N53" s="415"/>
      <c r="O53" s="160" t="str">
        <f t="shared" si="7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8"/>
        <v>OK</v>
      </c>
      <c r="AI53" s="22">
        <f t="shared" si="9"/>
        <v>0</v>
      </c>
      <c r="AJ53" s="22">
        <f t="shared" si="10"/>
        <v>0</v>
      </c>
      <c r="AK53" s="22">
        <f t="shared" si="11"/>
        <v>0</v>
      </c>
      <c r="AL53" s="22">
        <f t="shared" si="12"/>
        <v>0</v>
      </c>
      <c r="AM53" s="22">
        <f t="shared" si="13"/>
        <v>0</v>
      </c>
      <c r="AN53" s="22">
        <f t="shared" si="14"/>
        <v>0</v>
      </c>
      <c r="AO53" s="418" t="b">
        <f t="shared" si="15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16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17"/>
        <v>0</v>
      </c>
      <c r="AW53" s="67">
        <f t="shared" si="18"/>
        <v>0</v>
      </c>
      <c r="AX53" s="397">
        <f t="shared" si="19"/>
        <v>0</v>
      </c>
      <c r="AY53" s="32"/>
      <c r="AZ53" s="32"/>
      <c r="BA53" s="423" t="str">
        <f t="shared" si="20"/>
        <v xml:space="preserve"> </v>
      </c>
    </row>
    <row r="54" spans="1:53" s="339" customFormat="1" ht="15" x14ac:dyDescent="0.2">
      <c r="A54" s="409"/>
      <c r="B54" s="409"/>
      <c r="C54" s="410">
        <f t="shared" si="21"/>
        <v>33</v>
      </c>
      <c r="D54" s="411"/>
      <c r="E54" s="411"/>
      <c r="F54" s="411"/>
      <c r="G54" s="410"/>
      <c r="H54" s="410"/>
      <c r="I54" s="413" t="str">
        <f t="shared" si="5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6"/>
        <v>-</v>
      </c>
      <c r="M54" s="415"/>
      <c r="N54" s="415"/>
      <c r="O54" s="160" t="str">
        <f t="shared" si="7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8"/>
        <v>OK</v>
      </c>
      <c r="AI54" s="22">
        <f t="shared" si="9"/>
        <v>0</v>
      </c>
      <c r="AJ54" s="22">
        <f t="shared" si="10"/>
        <v>0</v>
      </c>
      <c r="AK54" s="22">
        <f t="shared" si="11"/>
        <v>0</v>
      </c>
      <c r="AL54" s="22">
        <f t="shared" si="12"/>
        <v>0</v>
      </c>
      <c r="AM54" s="22">
        <f t="shared" si="13"/>
        <v>0</v>
      </c>
      <c r="AN54" s="22">
        <f t="shared" si="14"/>
        <v>0</v>
      </c>
      <c r="AO54" s="418" t="b">
        <f t="shared" si="15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16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17"/>
        <v>0</v>
      </c>
      <c r="AW54" s="67">
        <f t="shared" si="18"/>
        <v>0</v>
      </c>
      <c r="AX54" s="397">
        <f t="shared" si="19"/>
        <v>0</v>
      </c>
      <c r="AY54" s="32"/>
      <c r="AZ54" s="32"/>
      <c r="BA54" s="423" t="str">
        <f t="shared" si="20"/>
        <v xml:space="preserve"> </v>
      </c>
    </row>
    <row r="55" spans="1:53" s="339" customFormat="1" ht="15" x14ac:dyDescent="0.2">
      <c r="A55" s="409"/>
      <c r="B55" s="409"/>
      <c r="C55" s="410">
        <f t="shared" si="21"/>
        <v>34</v>
      </c>
      <c r="D55" s="411"/>
      <c r="E55" s="411"/>
      <c r="F55" s="411"/>
      <c r="G55" s="410"/>
      <c r="H55" s="410"/>
      <c r="I55" s="413" t="str">
        <f t="shared" si="5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6"/>
        <v>-</v>
      </c>
      <c r="M55" s="415"/>
      <c r="N55" s="415"/>
      <c r="O55" s="160" t="str">
        <f t="shared" si="7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8"/>
        <v>OK</v>
      </c>
      <c r="AI55" s="22">
        <f t="shared" si="9"/>
        <v>0</v>
      </c>
      <c r="AJ55" s="22">
        <f t="shared" si="10"/>
        <v>0</v>
      </c>
      <c r="AK55" s="22">
        <f t="shared" si="11"/>
        <v>0</v>
      </c>
      <c r="AL55" s="22">
        <f t="shared" si="12"/>
        <v>0</v>
      </c>
      <c r="AM55" s="22">
        <f t="shared" si="13"/>
        <v>0</v>
      </c>
      <c r="AN55" s="22">
        <f t="shared" si="14"/>
        <v>0</v>
      </c>
      <c r="AO55" s="418" t="b">
        <f t="shared" si="15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16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17"/>
        <v>0</v>
      </c>
      <c r="AW55" s="67">
        <f t="shared" si="18"/>
        <v>0</v>
      </c>
      <c r="AX55" s="397">
        <f t="shared" si="19"/>
        <v>0</v>
      </c>
      <c r="AY55" s="32"/>
      <c r="AZ55" s="32"/>
      <c r="BA55" s="423" t="str">
        <f t="shared" si="20"/>
        <v xml:space="preserve"> </v>
      </c>
    </row>
    <row r="56" spans="1:53" s="339" customFormat="1" ht="15" x14ac:dyDescent="0.2">
      <c r="A56" s="409"/>
      <c r="B56" s="409"/>
      <c r="C56" s="410">
        <f t="shared" si="21"/>
        <v>35</v>
      </c>
      <c r="D56" s="411"/>
      <c r="E56" s="411"/>
      <c r="F56" s="411"/>
      <c r="G56" s="410"/>
      <c r="H56" s="410"/>
      <c r="I56" s="413" t="str">
        <f t="shared" si="5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6"/>
        <v>-</v>
      </c>
      <c r="M56" s="415"/>
      <c r="N56" s="415"/>
      <c r="O56" s="160" t="str">
        <f t="shared" si="7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8"/>
        <v>OK</v>
      </c>
      <c r="AI56" s="22">
        <f t="shared" si="9"/>
        <v>0</v>
      </c>
      <c r="AJ56" s="22">
        <f t="shared" si="10"/>
        <v>0</v>
      </c>
      <c r="AK56" s="22">
        <f t="shared" si="11"/>
        <v>0</v>
      </c>
      <c r="AL56" s="22">
        <f t="shared" si="12"/>
        <v>0</v>
      </c>
      <c r="AM56" s="22">
        <f t="shared" si="13"/>
        <v>0</v>
      </c>
      <c r="AN56" s="22">
        <f t="shared" si="14"/>
        <v>0</v>
      </c>
      <c r="AO56" s="418" t="b">
        <f t="shared" si="15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16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17"/>
        <v>0</v>
      </c>
      <c r="AW56" s="67">
        <f t="shared" si="18"/>
        <v>0</v>
      </c>
      <c r="AX56" s="397">
        <f t="shared" si="19"/>
        <v>0</v>
      </c>
      <c r="AY56" s="32"/>
      <c r="AZ56" s="32"/>
      <c r="BA56" s="423" t="str">
        <f t="shared" si="20"/>
        <v xml:space="preserve"> </v>
      </c>
    </row>
    <row r="57" spans="1:53" s="339" customFormat="1" ht="15" x14ac:dyDescent="0.2">
      <c r="A57" s="409"/>
      <c r="B57" s="409"/>
      <c r="C57" s="410">
        <f t="shared" si="21"/>
        <v>36</v>
      </c>
      <c r="D57" s="411"/>
      <c r="E57" s="411"/>
      <c r="F57" s="411"/>
      <c r="G57" s="410"/>
      <c r="H57" s="410"/>
      <c r="I57" s="413" t="str">
        <f t="shared" si="5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6"/>
        <v>-</v>
      </c>
      <c r="M57" s="415"/>
      <c r="N57" s="415"/>
      <c r="O57" s="160" t="str">
        <f t="shared" si="7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8"/>
        <v>OK</v>
      </c>
      <c r="AI57" s="22">
        <f t="shared" si="9"/>
        <v>0</v>
      </c>
      <c r="AJ57" s="22">
        <f t="shared" si="10"/>
        <v>0</v>
      </c>
      <c r="AK57" s="22">
        <f t="shared" si="11"/>
        <v>0</v>
      </c>
      <c r="AL57" s="22">
        <f t="shared" si="12"/>
        <v>0</v>
      </c>
      <c r="AM57" s="22">
        <f t="shared" si="13"/>
        <v>0</v>
      </c>
      <c r="AN57" s="22">
        <f t="shared" si="14"/>
        <v>0</v>
      </c>
      <c r="AO57" s="418" t="b">
        <f t="shared" si="15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16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17"/>
        <v>0</v>
      </c>
      <c r="AW57" s="67">
        <f t="shared" si="18"/>
        <v>0</v>
      </c>
      <c r="AX57" s="397">
        <f t="shared" si="19"/>
        <v>0</v>
      </c>
      <c r="AY57" s="32"/>
      <c r="AZ57" s="32"/>
      <c r="BA57" s="423" t="str">
        <f t="shared" si="20"/>
        <v xml:space="preserve"> </v>
      </c>
    </row>
    <row r="58" spans="1:53" s="339" customFormat="1" ht="15" x14ac:dyDescent="0.2">
      <c r="A58" s="409"/>
      <c r="B58" s="409"/>
      <c r="C58" s="410">
        <f t="shared" si="21"/>
        <v>37</v>
      </c>
      <c r="D58" s="411"/>
      <c r="E58" s="411"/>
      <c r="F58" s="411"/>
      <c r="G58" s="410"/>
      <c r="H58" s="410"/>
      <c r="I58" s="413" t="str">
        <f t="shared" si="5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6"/>
        <v>-</v>
      </c>
      <c r="M58" s="415"/>
      <c r="N58" s="415"/>
      <c r="O58" s="160" t="str">
        <f t="shared" si="7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8"/>
        <v>OK</v>
      </c>
      <c r="AI58" s="22">
        <f t="shared" si="9"/>
        <v>0</v>
      </c>
      <c r="AJ58" s="22">
        <f t="shared" si="10"/>
        <v>0</v>
      </c>
      <c r="AK58" s="22">
        <f t="shared" si="11"/>
        <v>0</v>
      </c>
      <c r="AL58" s="22">
        <f t="shared" si="12"/>
        <v>0</v>
      </c>
      <c r="AM58" s="22">
        <f t="shared" si="13"/>
        <v>0</v>
      </c>
      <c r="AN58" s="22">
        <f t="shared" si="14"/>
        <v>0</v>
      </c>
      <c r="AO58" s="418" t="b">
        <f t="shared" si="15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16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17"/>
        <v>0</v>
      </c>
      <c r="AW58" s="67">
        <f t="shared" si="18"/>
        <v>0</v>
      </c>
      <c r="AX58" s="397">
        <f t="shared" si="19"/>
        <v>0</v>
      </c>
      <c r="AY58" s="32"/>
      <c r="AZ58" s="32"/>
      <c r="BA58" s="423" t="str">
        <f t="shared" si="20"/>
        <v xml:space="preserve"> </v>
      </c>
    </row>
    <row r="59" spans="1:53" s="339" customFormat="1" ht="15" x14ac:dyDescent="0.2">
      <c r="A59" s="409"/>
      <c r="B59" s="409"/>
      <c r="C59" s="410">
        <f t="shared" si="21"/>
        <v>38</v>
      </c>
      <c r="D59" s="411"/>
      <c r="E59" s="411"/>
      <c r="F59" s="411"/>
      <c r="G59" s="410"/>
      <c r="H59" s="410"/>
      <c r="I59" s="413" t="str">
        <f t="shared" si="5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6"/>
        <v>-</v>
      </c>
      <c r="M59" s="415"/>
      <c r="N59" s="415"/>
      <c r="O59" s="160" t="str">
        <f t="shared" si="7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8"/>
        <v>OK</v>
      </c>
      <c r="AI59" s="22">
        <f t="shared" si="9"/>
        <v>0</v>
      </c>
      <c r="AJ59" s="22">
        <f t="shared" si="10"/>
        <v>0</v>
      </c>
      <c r="AK59" s="22">
        <f t="shared" si="11"/>
        <v>0</v>
      </c>
      <c r="AL59" s="22">
        <f t="shared" si="12"/>
        <v>0</v>
      </c>
      <c r="AM59" s="22">
        <f t="shared" si="13"/>
        <v>0</v>
      </c>
      <c r="AN59" s="22">
        <f t="shared" si="14"/>
        <v>0</v>
      </c>
      <c r="AO59" s="418" t="b">
        <f t="shared" si="15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16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17"/>
        <v>0</v>
      </c>
      <c r="AW59" s="67">
        <f t="shared" si="18"/>
        <v>0</v>
      </c>
      <c r="AX59" s="397">
        <f t="shared" si="19"/>
        <v>0</v>
      </c>
      <c r="AY59" s="32"/>
      <c r="AZ59" s="32"/>
      <c r="BA59" s="423" t="str">
        <f t="shared" si="20"/>
        <v xml:space="preserve"> </v>
      </c>
    </row>
    <row r="60" spans="1:53" s="339" customFormat="1" ht="15" x14ac:dyDescent="0.2">
      <c r="A60" s="409"/>
      <c r="B60" s="409"/>
      <c r="C60" s="410">
        <f t="shared" si="21"/>
        <v>39</v>
      </c>
      <c r="D60" s="411"/>
      <c r="E60" s="411"/>
      <c r="F60" s="411"/>
      <c r="G60" s="410"/>
      <c r="H60" s="410"/>
      <c r="I60" s="413" t="str">
        <f t="shared" si="5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6"/>
        <v>-</v>
      </c>
      <c r="M60" s="415"/>
      <c r="N60" s="415"/>
      <c r="O60" s="160" t="str">
        <f t="shared" si="7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8"/>
        <v>OK</v>
      </c>
      <c r="AI60" s="22">
        <f t="shared" si="9"/>
        <v>0</v>
      </c>
      <c r="AJ60" s="22">
        <f t="shared" si="10"/>
        <v>0</v>
      </c>
      <c r="AK60" s="22">
        <f t="shared" si="11"/>
        <v>0</v>
      </c>
      <c r="AL60" s="22">
        <f t="shared" si="12"/>
        <v>0</v>
      </c>
      <c r="AM60" s="22">
        <f t="shared" si="13"/>
        <v>0</v>
      </c>
      <c r="AN60" s="22">
        <f t="shared" si="14"/>
        <v>0</v>
      </c>
      <c r="AO60" s="418" t="b">
        <f t="shared" si="15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16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17"/>
        <v>0</v>
      </c>
      <c r="AW60" s="67">
        <f t="shared" si="18"/>
        <v>0</v>
      </c>
      <c r="AX60" s="397">
        <f t="shared" si="19"/>
        <v>0</v>
      </c>
      <c r="AY60" s="32"/>
      <c r="AZ60" s="32"/>
      <c r="BA60" s="423" t="str">
        <f t="shared" si="20"/>
        <v xml:space="preserve"> </v>
      </c>
    </row>
    <row r="61" spans="1:53" s="339" customFormat="1" ht="15" x14ac:dyDescent="0.2">
      <c r="A61" s="409"/>
      <c r="B61" s="409"/>
      <c r="C61" s="410">
        <f t="shared" si="21"/>
        <v>40</v>
      </c>
      <c r="D61" s="411"/>
      <c r="E61" s="411"/>
      <c r="F61" s="411"/>
      <c r="G61" s="410"/>
      <c r="H61" s="410"/>
      <c r="I61" s="413" t="str">
        <f t="shared" si="5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6"/>
        <v>-</v>
      </c>
      <c r="M61" s="415"/>
      <c r="N61" s="415"/>
      <c r="O61" s="160" t="str">
        <f t="shared" si="7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8"/>
        <v>OK</v>
      </c>
      <c r="AI61" s="22">
        <f t="shared" si="9"/>
        <v>0</v>
      </c>
      <c r="AJ61" s="22">
        <f t="shared" si="10"/>
        <v>0</v>
      </c>
      <c r="AK61" s="22">
        <f t="shared" si="11"/>
        <v>0</v>
      </c>
      <c r="AL61" s="22">
        <f t="shared" si="12"/>
        <v>0</v>
      </c>
      <c r="AM61" s="22">
        <f t="shared" si="13"/>
        <v>0</v>
      </c>
      <c r="AN61" s="22">
        <f t="shared" si="14"/>
        <v>0</v>
      </c>
      <c r="AO61" s="418" t="b">
        <f t="shared" si="15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16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17"/>
        <v>0</v>
      </c>
      <c r="AW61" s="67">
        <f t="shared" si="18"/>
        <v>0</v>
      </c>
      <c r="AX61" s="397">
        <f t="shared" si="19"/>
        <v>0</v>
      </c>
      <c r="AY61" s="32"/>
      <c r="AZ61" s="32"/>
      <c r="BA61" s="423" t="str">
        <f t="shared" si="20"/>
        <v xml:space="preserve"> </v>
      </c>
    </row>
    <row r="62" spans="1:53" s="339" customFormat="1" ht="15" x14ac:dyDescent="0.2">
      <c r="A62" s="409"/>
      <c r="B62" s="409"/>
      <c r="C62" s="410">
        <f t="shared" si="21"/>
        <v>41</v>
      </c>
      <c r="D62" s="411"/>
      <c r="E62" s="411"/>
      <c r="F62" s="411"/>
      <c r="G62" s="410"/>
      <c r="H62" s="410"/>
      <c r="I62" s="413" t="str">
        <f t="shared" si="5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6"/>
        <v>-</v>
      </c>
      <c r="M62" s="415"/>
      <c r="N62" s="415"/>
      <c r="O62" s="160" t="str">
        <f t="shared" si="7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8"/>
        <v>OK</v>
      </c>
      <c r="AI62" s="22">
        <f t="shared" si="9"/>
        <v>0</v>
      </c>
      <c r="AJ62" s="22">
        <f t="shared" si="10"/>
        <v>0</v>
      </c>
      <c r="AK62" s="22">
        <f t="shared" si="11"/>
        <v>0</v>
      </c>
      <c r="AL62" s="22">
        <f t="shared" si="12"/>
        <v>0</v>
      </c>
      <c r="AM62" s="22">
        <f t="shared" si="13"/>
        <v>0</v>
      </c>
      <c r="AN62" s="22">
        <f t="shared" si="14"/>
        <v>0</v>
      </c>
      <c r="AO62" s="418" t="b">
        <f t="shared" si="15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16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17"/>
        <v>0</v>
      </c>
      <c r="AW62" s="67">
        <f t="shared" si="18"/>
        <v>0</v>
      </c>
      <c r="AX62" s="397">
        <f t="shared" si="19"/>
        <v>0</v>
      </c>
      <c r="AY62" s="32"/>
      <c r="AZ62" s="32"/>
      <c r="BA62" s="423" t="str">
        <f t="shared" si="20"/>
        <v xml:space="preserve"> </v>
      </c>
    </row>
    <row r="63" spans="1:53" s="339" customFormat="1" ht="15" x14ac:dyDescent="0.2">
      <c r="A63" s="409"/>
      <c r="B63" s="409"/>
      <c r="C63" s="410">
        <f t="shared" si="21"/>
        <v>42</v>
      </c>
      <c r="D63" s="411"/>
      <c r="E63" s="411"/>
      <c r="F63" s="411"/>
      <c r="G63" s="410"/>
      <c r="H63" s="410"/>
      <c r="I63" s="413" t="str">
        <f t="shared" si="5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6"/>
        <v>-</v>
      </c>
      <c r="M63" s="415"/>
      <c r="N63" s="415"/>
      <c r="O63" s="160" t="str">
        <f t="shared" si="7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8"/>
        <v>OK</v>
      </c>
      <c r="AI63" s="22">
        <f t="shared" si="9"/>
        <v>0</v>
      </c>
      <c r="AJ63" s="22">
        <f t="shared" si="10"/>
        <v>0</v>
      </c>
      <c r="AK63" s="22">
        <f t="shared" si="11"/>
        <v>0</v>
      </c>
      <c r="AL63" s="22">
        <f t="shared" si="12"/>
        <v>0</v>
      </c>
      <c r="AM63" s="22">
        <f t="shared" si="13"/>
        <v>0</v>
      </c>
      <c r="AN63" s="22">
        <f t="shared" si="14"/>
        <v>0</v>
      </c>
      <c r="AO63" s="418" t="b">
        <f t="shared" si="15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16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17"/>
        <v>0</v>
      </c>
      <c r="AW63" s="67">
        <f t="shared" si="18"/>
        <v>0</v>
      </c>
      <c r="AX63" s="397">
        <f t="shared" si="19"/>
        <v>0</v>
      </c>
      <c r="AY63" s="32"/>
      <c r="AZ63" s="32"/>
      <c r="BA63" s="423" t="str">
        <f t="shared" si="20"/>
        <v xml:space="preserve"> </v>
      </c>
    </row>
    <row r="64" spans="1:53" s="339" customFormat="1" ht="15" x14ac:dyDescent="0.2">
      <c r="A64" s="409"/>
      <c r="B64" s="409"/>
      <c r="C64" s="410">
        <f t="shared" si="21"/>
        <v>43</v>
      </c>
      <c r="D64" s="411"/>
      <c r="E64" s="411"/>
      <c r="F64" s="411"/>
      <c r="G64" s="410"/>
      <c r="H64" s="410"/>
      <c r="I64" s="413" t="str">
        <f t="shared" si="5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6"/>
        <v>-</v>
      </c>
      <c r="M64" s="415"/>
      <c r="N64" s="415"/>
      <c r="O64" s="160" t="str">
        <f t="shared" si="7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8"/>
        <v>OK</v>
      </c>
      <c r="AI64" s="22">
        <f t="shared" si="9"/>
        <v>0</v>
      </c>
      <c r="AJ64" s="22">
        <f t="shared" si="10"/>
        <v>0</v>
      </c>
      <c r="AK64" s="22">
        <f t="shared" si="11"/>
        <v>0</v>
      </c>
      <c r="AL64" s="22">
        <f t="shared" si="12"/>
        <v>0</v>
      </c>
      <c r="AM64" s="22">
        <f t="shared" si="13"/>
        <v>0</v>
      </c>
      <c r="AN64" s="22">
        <f t="shared" si="14"/>
        <v>0</v>
      </c>
      <c r="AO64" s="418" t="b">
        <f t="shared" si="15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16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17"/>
        <v>0</v>
      </c>
      <c r="AW64" s="67">
        <f t="shared" si="18"/>
        <v>0</v>
      </c>
      <c r="AX64" s="397">
        <f t="shared" si="19"/>
        <v>0</v>
      </c>
      <c r="AY64" s="32"/>
      <c r="AZ64" s="32"/>
      <c r="BA64" s="423" t="str">
        <f t="shared" si="20"/>
        <v xml:space="preserve"> </v>
      </c>
    </row>
    <row r="65" spans="1:53" s="339" customFormat="1" ht="15" x14ac:dyDescent="0.2">
      <c r="A65" s="409"/>
      <c r="B65" s="409"/>
      <c r="C65" s="410">
        <f t="shared" si="21"/>
        <v>44</v>
      </c>
      <c r="D65" s="411"/>
      <c r="E65" s="411"/>
      <c r="F65" s="411"/>
      <c r="G65" s="410"/>
      <c r="H65" s="410"/>
      <c r="I65" s="413" t="str">
        <f t="shared" si="5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6"/>
        <v>-</v>
      </c>
      <c r="M65" s="415"/>
      <c r="N65" s="415"/>
      <c r="O65" s="160" t="str">
        <f t="shared" si="7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8"/>
        <v>OK</v>
      </c>
      <c r="AI65" s="22">
        <f t="shared" si="9"/>
        <v>0</v>
      </c>
      <c r="AJ65" s="22">
        <f t="shared" si="10"/>
        <v>0</v>
      </c>
      <c r="AK65" s="22">
        <f t="shared" si="11"/>
        <v>0</v>
      </c>
      <c r="AL65" s="22">
        <f t="shared" si="12"/>
        <v>0</v>
      </c>
      <c r="AM65" s="22">
        <f t="shared" si="13"/>
        <v>0</v>
      </c>
      <c r="AN65" s="22">
        <f t="shared" si="14"/>
        <v>0</v>
      </c>
      <c r="AO65" s="418" t="b">
        <f t="shared" si="15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16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17"/>
        <v>0</v>
      </c>
      <c r="AW65" s="67">
        <f t="shared" si="18"/>
        <v>0</v>
      </c>
      <c r="AX65" s="397">
        <f t="shared" si="19"/>
        <v>0</v>
      </c>
      <c r="AY65" s="32"/>
      <c r="AZ65" s="32"/>
      <c r="BA65" s="423" t="str">
        <f t="shared" si="20"/>
        <v xml:space="preserve"> </v>
      </c>
    </row>
    <row r="66" spans="1:53" s="339" customFormat="1" ht="15" x14ac:dyDescent="0.2">
      <c r="A66" s="409"/>
      <c r="B66" s="409"/>
      <c r="C66" s="410">
        <f t="shared" si="21"/>
        <v>45</v>
      </c>
      <c r="D66" s="411"/>
      <c r="E66" s="411"/>
      <c r="F66" s="411"/>
      <c r="G66" s="410"/>
      <c r="H66" s="410"/>
      <c r="I66" s="413" t="str">
        <f t="shared" si="5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6"/>
        <v>-</v>
      </c>
      <c r="M66" s="415"/>
      <c r="N66" s="415"/>
      <c r="O66" s="160" t="str">
        <f t="shared" si="7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8"/>
        <v>OK</v>
      </c>
      <c r="AI66" s="22">
        <f t="shared" si="9"/>
        <v>0</v>
      </c>
      <c r="AJ66" s="22">
        <f t="shared" si="10"/>
        <v>0</v>
      </c>
      <c r="AK66" s="22">
        <f t="shared" si="11"/>
        <v>0</v>
      </c>
      <c r="AL66" s="22">
        <f t="shared" si="12"/>
        <v>0</v>
      </c>
      <c r="AM66" s="22">
        <f t="shared" si="13"/>
        <v>0</v>
      </c>
      <c r="AN66" s="22">
        <f t="shared" si="14"/>
        <v>0</v>
      </c>
      <c r="AO66" s="418" t="b">
        <f t="shared" si="15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16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17"/>
        <v>0</v>
      </c>
      <c r="AW66" s="67">
        <f t="shared" si="18"/>
        <v>0</v>
      </c>
      <c r="AX66" s="397">
        <f t="shared" si="19"/>
        <v>0</v>
      </c>
      <c r="AY66" s="32"/>
      <c r="AZ66" s="32"/>
      <c r="BA66" s="423" t="str">
        <f t="shared" si="20"/>
        <v xml:space="preserve"> </v>
      </c>
    </row>
    <row r="67" spans="1:53" s="339" customFormat="1" ht="15" x14ac:dyDescent="0.2">
      <c r="A67" s="409"/>
      <c r="B67" s="409"/>
      <c r="C67" s="410">
        <f t="shared" si="21"/>
        <v>46</v>
      </c>
      <c r="D67" s="411"/>
      <c r="E67" s="411"/>
      <c r="F67" s="411"/>
      <c r="G67" s="410"/>
      <c r="H67" s="410"/>
      <c r="I67" s="413" t="str">
        <f t="shared" si="5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6"/>
        <v>-</v>
      </c>
      <c r="M67" s="415"/>
      <c r="N67" s="415"/>
      <c r="O67" s="160" t="str">
        <f t="shared" si="7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8"/>
        <v>OK</v>
      </c>
      <c r="AI67" s="22">
        <f t="shared" si="9"/>
        <v>0</v>
      </c>
      <c r="AJ67" s="22">
        <f t="shared" si="10"/>
        <v>0</v>
      </c>
      <c r="AK67" s="22">
        <f t="shared" si="11"/>
        <v>0</v>
      </c>
      <c r="AL67" s="22">
        <f t="shared" si="12"/>
        <v>0</v>
      </c>
      <c r="AM67" s="22">
        <f t="shared" si="13"/>
        <v>0</v>
      </c>
      <c r="AN67" s="22">
        <f t="shared" si="14"/>
        <v>0</v>
      </c>
      <c r="AO67" s="418" t="b">
        <f t="shared" si="15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16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17"/>
        <v>0</v>
      </c>
      <c r="AW67" s="67">
        <f t="shared" si="18"/>
        <v>0</v>
      </c>
      <c r="AX67" s="397">
        <f t="shared" si="19"/>
        <v>0</v>
      </c>
      <c r="AY67" s="32"/>
      <c r="AZ67" s="32"/>
      <c r="BA67" s="423" t="str">
        <f t="shared" si="20"/>
        <v xml:space="preserve"> </v>
      </c>
    </row>
    <row r="68" spans="1:53" s="339" customFormat="1" ht="15" x14ac:dyDescent="0.2">
      <c r="A68" s="409"/>
      <c r="B68" s="409"/>
      <c r="C68" s="410">
        <f t="shared" si="21"/>
        <v>47</v>
      </c>
      <c r="D68" s="411"/>
      <c r="E68" s="411"/>
      <c r="F68" s="411"/>
      <c r="G68" s="410"/>
      <c r="H68" s="410"/>
      <c r="I68" s="413" t="str">
        <f t="shared" si="5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6"/>
        <v>-</v>
      </c>
      <c r="M68" s="415"/>
      <c r="N68" s="415"/>
      <c r="O68" s="160" t="str">
        <f t="shared" si="7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8"/>
        <v>OK</v>
      </c>
      <c r="AI68" s="22">
        <f t="shared" si="9"/>
        <v>0</v>
      </c>
      <c r="AJ68" s="22">
        <f t="shared" si="10"/>
        <v>0</v>
      </c>
      <c r="AK68" s="22">
        <f t="shared" si="11"/>
        <v>0</v>
      </c>
      <c r="AL68" s="22">
        <f t="shared" si="12"/>
        <v>0</v>
      </c>
      <c r="AM68" s="22">
        <f t="shared" si="13"/>
        <v>0</v>
      </c>
      <c r="AN68" s="22">
        <f t="shared" si="14"/>
        <v>0</v>
      </c>
      <c r="AO68" s="418" t="b">
        <f t="shared" si="15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16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17"/>
        <v>0</v>
      </c>
      <c r="AW68" s="67">
        <f t="shared" si="18"/>
        <v>0</v>
      </c>
      <c r="AX68" s="397">
        <f t="shared" si="19"/>
        <v>0</v>
      </c>
      <c r="AY68" s="32"/>
      <c r="AZ68" s="32"/>
      <c r="BA68" s="423" t="str">
        <f t="shared" si="20"/>
        <v xml:space="preserve"> </v>
      </c>
    </row>
    <row r="69" spans="1:53" s="339" customFormat="1" ht="15" x14ac:dyDescent="0.2">
      <c r="A69" s="409"/>
      <c r="B69" s="409"/>
      <c r="C69" s="410">
        <f t="shared" si="21"/>
        <v>48</v>
      </c>
      <c r="D69" s="411"/>
      <c r="E69" s="411"/>
      <c r="F69" s="411"/>
      <c r="G69" s="410"/>
      <c r="H69" s="410"/>
      <c r="I69" s="413" t="str">
        <f t="shared" si="5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6"/>
        <v>-</v>
      </c>
      <c r="M69" s="415"/>
      <c r="N69" s="415"/>
      <c r="O69" s="160" t="str">
        <f t="shared" si="7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8"/>
        <v>OK</v>
      </c>
      <c r="AI69" s="22">
        <f t="shared" si="9"/>
        <v>0</v>
      </c>
      <c r="AJ69" s="22">
        <f t="shared" si="10"/>
        <v>0</v>
      </c>
      <c r="AK69" s="22">
        <f t="shared" si="11"/>
        <v>0</v>
      </c>
      <c r="AL69" s="22">
        <f t="shared" si="12"/>
        <v>0</v>
      </c>
      <c r="AM69" s="22">
        <f t="shared" si="13"/>
        <v>0</v>
      </c>
      <c r="AN69" s="22">
        <f t="shared" si="14"/>
        <v>0</v>
      </c>
      <c r="AO69" s="418" t="b">
        <f t="shared" si="15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16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17"/>
        <v>0</v>
      </c>
      <c r="AW69" s="67">
        <f t="shared" si="18"/>
        <v>0</v>
      </c>
      <c r="AX69" s="397">
        <f t="shared" si="19"/>
        <v>0</v>
      </c>
      <c r="AY69" s="32"/>
      <c r="AZ69" s="32"/>
      <c r="BA69" s="423" t="str">
        <f t="shared" si="20"/>
        <v xml:space="preserve"> </v>
      </c>
    </row>
    <row r="70" spans="1:53" s="339" customFormat="1" ht="15" x14ac:dyDescent="0.2">
      <c r="A70" s="32"/>
      <c r="B70" s="32"/>
      <c r="C70" s="410">
        <f t="shared" si="21"/>
        <v>49</v>
      </c>
      <c r="D70" s="424"/>
      <c r="E70" s="424"/>
      <c r="F70" s="424"/>
      <c r="G70" s="410"/>
      <c r="H70" s="410"/>
      <c r="I70" s="413" t="str">
        <f t="shared" si="5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6"/>
        <v>-</v>
      </c>
      <c r="M70" s="415"/>
      <c r="N70" s="415"/>
      <c r="O70" s="160" t="str">
        <f t="shared" si="7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8"/>
        <v>OK</v>
      </c>
      <c r="AI70" s="22">
        <f t="shared" si="9"/>
        <v>0</v>
      </c>
      <c r="AJ70" s="22">
        <f t="shared" si="10"/>
        <v>0</v>
      </c>
      <c r="AK70" s="22">
        <f t="shared" si="11"/>
        <v>0</v>
      </c>
      <c r="AL70" s="22">
        <f t="shared" si="12"/>
        <v>0</v>
      </c>
      <c r="AM70" s="22">
        <f t="shared" si="13"/>
        <v>0</v>
      </c>
      <c r="AN70" s="22">
        <f t="shared" si="14"/>
        <v>0</v>
      </c>
      <c r="AO70" s="418" t="b">
        <f t="shared" si="15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16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17"/>
        <v>0</v>
      </c>
      <c r="AW70" s="67">
        <f t="shared" si="18"/>
        <v>0</v>
      </c>
      <c r="AX70" s="397">
        <f t="shared" si="19"/>
        <v>0</v>
      </c>
      <c r="AY70" s="32"/>
      <c r="AZ70" s="32"/>
      <c r="BA70" s="423" t="str">
        <f t="shared" si="20"/>
        <v xml:space="preserve"> </v>
      </c>
    </row>
    <row r="71" spans="1:53" s="339" customFormat="1" ht="15" x14ac:dyDescent="0.2">
      <c r="A71" s="32"/>
      <c r="B71" s="32"/>
      <c r="C71" s="410">
        <f t="shared" si="21"/>
        <v>50</v>
      </c>
      <c r="D71" s="424"/>
      <c r="E71" s="424"/>
      <c r="F71" s="424"/>
      <c r="G71" s="410"/>
      <c r="H71" s="410"/>
      <c r="I71" s="413" t="str">
        <f t="shared" si="5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6"/>
        <v>-</v>
      </c>
      <c r="M71" s="415"/>
      <c r="N71" s="415"/>
      <c r="O71" s="160" t="str">
        <f t="shared" si="7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8"/>
        <v>OK</v>
      </c>
      <c r="AI71" s="22">
        <f t="shared" si="9"/>
        <v>0</v>
      </c>
      <c r="AJ71" s="22">
        <f t="shared" si="10"/>
        <v>0</v>
      </c>
      <c r="AK71" s="22">
        <f t="shared" si="11"/>
        <v>0</v>
      </c>
      <c r="AL71" s="22">
        <f t="shared" si="12"/>
        <v>0</v>
      </c>
      <c r="AM71" s="22">
        <f t="shared" si="13"/>
        <v>0</v>
      </c>
      <c r="AN71" s="22">
        <f t="shared" si="14"/>
        <v>0</v>
      </c>
      <c r="AO71" s="418" t="b">
        <f t="shared" si="15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16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17"/>
        <v>0</v>
      </c>
      <c r="AW71" s="67">
        <f t="shared" si="18"/>
        <v>0</v>
      </c>
      <c r="AX71" s="397">
        <f t="shared" si="19"/>
        <v>0</v>
      </c>
      <c r="AY71" s="32"/>
      <c r="AZ71" s="32"/>
      <c r="BA71" s="423" t="str">
        <f t="shared" si="20"/>
        <v xml:space="preserve"> </v>
      </c>
    </row>
    <row r="72" spans="1:53" s="339" customFormat="1" ht="15" x14ac:dyDescent="0.2">
      <c r="A72" s="32"/>
      <c r="B72" s="32"/>
      <c r="C72" s="410">
        <f t="shared" si="21"/>
        <v>51</v>
      </c>
      <c r="D72" s="424"/>
      <c r="E72" s="424"/>
      <c r="F72" s="424"/>
      <c r="G72" s="410"/>
      <c r="H72" s="410"/>
      <c r="I72" s="413" t="str">
        <f t="shared" si="5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6"/>
        <v>-</v>
      </c>
      <c r="M72" s="415"/>
      <c r="N72" s="415"/>
      <c r="O72" s="160" t="str">
        <f t="shared" si="7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8"/>
        <v>OK</v>
      </c>
      <c r="AI72" s="22">
        <f t="shared" si="9"/>
        <v>0</v>
      </c>
      <c r="AJ72" s="22">
        <f t="shared" si="10"/>
        <v>0</v>
      </c>
      <c r="AK72" s="22">
        <f t="shared" si="11"/>
        <v>0</v>
      </c>
      <c r="AL72" s="22">
        <f t="shared" si="12"/>
        <v>0</v>
      </c>
      <c r="AM72" s="22">
        <f t="shared" si="13"/>
        <v>0</v>
      </c>
      <c r="AN72" s="22">
        <f t="shared" si="14"/>
        <v>0</v>
      </c>
      <c r="AO72" s="418" t="b">
        <f t="shared" si="15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16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17"/>
        <v>0</v>
      </c>
      <c r="AW72" s="67">
        <f t="shared" si="18"/>
        <v>0</v>
      </c>
      <c r="AX72" s="397">
        <f t="shared" si="19"/>
        <v>0</v>
      </c>
      <c r="AY72" s="32"/>
      <c r="AZ72" s="32"/>
      <c r="BA72" s="423" t="str">
        <f t="shared" si="20"/>
        <v xml:space="preserve"> </v>
      </c>
    </row>
    <row r="73" spans="1:53" s="339" customFormat="1" ht="15" x14ac:dyDescent="0.2">
      <c r="A73" s="32"/>
      <c r="B73" s="32"/>
      <c r="C73" s="410">
        <f t="shared" si="21"/>
        <v>52</v>
      </c>
      <c r="D73" s="424"/>
      <c r="E73" s="424"/>
      <c r="F73" s="424"/>
      <c r="G73" s="410"/>
      <c r="H73" s="410"/>
      <c r="I73" s="413" t="str">
        <f t="shared" si="5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6"/>
        <v>-</v>
      </c>
      <c r="M73" s="415"/>
      <c r="N73" s="415"/>
      <c r="O73" s="160" t="str">
        <f t="shared" si="7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8"/>
        <v>OK</v>
      </c>
      <c r="AI73" s="22">
        <f t="shared" si="9"/>
        <v>0</v>
      </c>
      <c r="AJ73" s="22">
        <f t="shared" si="10"/>
        <v>0</v>
      </c>
      <c r="AK73" s="22">
        <f t="shared" si="11"/>
        <v>0</v>
      </c>
      <c r="AL73" s="22">
        <f t="shared" si="12"/>
        <v>0</v>
      </c>
      <c r="AM73" s="22">
        <f t="shared" si="13"/>
        <v>0</v>
      </c>
      <c r="AN73" s="22">
        <f t="shared" si="14"/>
        <v>0</v>
      </c>
      <c r="AO73" s="418" t="b">
        <f t="shared" si="15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16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17"/>
        <v>0</v>
      </c>
      <c r="AW73" s="67">
        <f t="shared" si="18"/>
        <v>0</v>
      </c>
      <c r="AX73" s="397">
        <f t="shared" si="19"/>
        <v>0</v>
      </c>
      <c r="AY73" s="32"/>
      <c r="AZ73" s="32"/>
      <c r="BA73" s="423" t="str">
        <f t="shared" si="20"/>
        <v xml:space="preserve"> </v>
      </c>
    </row>
    <row r="74" spans="1:53" s="339" customFormat="1" ht="15" x14ac:dyDescent="0.2">
      <c r="A74" s="32"/>
      <c r="B74" s="32"/>
      <c r="C74" s="410">
        <f t="shared" si="21"/>
        <v>53</v>
      </c>
      <c r="D74" s="424"/>
      <c r="E74" s="424"/>
      <c r="F74" s="424"/>
      <c r="G74" s="410"/>
      <c r="H74" s="410"/>
      <c r="I74" s="413" t="str">
        <f t="shared" si="5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6"/>
        <v>-</v>
      </c>
      <c r="M74" s="415"/>
      <c r="N74" s="415"/>
      <c r="O74" s="160" t="str">
        <f t="shared" si="7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8"/>
        <v>OK</v>
      </c>
      <c r="AI74" s="22">
        <f t="shared" si="9"/>
        <v>0</v>
      </c>
      <c r="AJ74" s="22">
        <f t="shared" si="10"/>
        <v>0</v>
      </c>
      <c r="AK74" s="22">
        <f t="shared" si="11"/>
        <v>0</v>
      </c>
      <c r="AL74" s="22">
        <f t="shared" si="12"/>
        <v>0</v>
      </c>
      <c r="AM74" s="22">
        <f t="shared" si="13"/>
        <v>0</v>
      </c>
      <c r="AN74" s="22">
        <f t="shared" si="14"/>
        <v>0</v>
      </c>
      <c r="AO74" s="418" t="b">
        <f t="shared" si="15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16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17"/>
        <v>0</v>
      </c>
      <c r="AW74" s="67">
        <f t="shared" si="18"/>
        <v>0</v>
      </c>
      <c r="AX74" s="397">
        <f t="shared" si="19"/>
        <v>0</v>
      </c>
      <c r="AY74" s="32"/>
      <c r="AZ74" s="32"/>
      <c r="BA74" s="423" t="str">
        <f t="shared" si="20"/>
        <v xml:space="preserve"> </v>
      </c>
    </row>
    <row r="75" spans="1:53" s="339" customFormat="1" ht="15" x14ac:dyDescent="0.2">
      <c r="A75" s="32"/>
      <c r="B75" s="32"/>
      <c r="C75" s="410">
        <f t="shared" si="21"/>
        <v>54</v>
      </c>
      <c r="D75" s="424"/>
      <c r="E75" s="424"/>
      <c r="F75" s="424"/>
      <c r="G75" s="410"/>
      <c r="H75" s="410"/>
      <c r="I75" s="413" t="str">
        <f t="shared" si="5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6"/>
        <v>-</v>
      </c>
      <c r="M75" s="415"/>
      <c r="N75" s="415"/>
      <c r="O75" s="160" t="str">
        <f t="shared" si="7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8"/>
        <v>OK</v>
      </c>
      <c r="AI75" s="22">
        <f t="shared" si="9"/>
        <v>0</v>
      </c>
      <c r="AJ75" s="22">
        <f t="shared" si="10"/>
        <v>0</v>
      </c>
      <c r="AK75" s="22">
        <f t="shared" si="11"/>
        <v>0</v>
      </c>
      <c r="AL75" s="22">
        <f t="shared" si="12"/>
        <v>0</v>
      </c>
      <c r="AM75" s="22">
        <f t="shared" si="13"/>
        <v>0</v>
      </c>
      <c r="AN75" s="22">
        <f t="shared" si="14"/>
        <v>0</v>
      </c>
      <c r="AO75" s="418" t="b">
        <f t="shared" si="15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16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17"/>
        <v>0</v>
      </c>
      <c r="AW75" s="67">
        <f t="shared" si="18"/>
        <v>0</v>
      </c>
      <c r="AX75" s="397">
        <f t="shared" si="19"/>
        <v>0</v>
      </c>
      <c r="AY75" s="32"/>
      <c r="AZ75" s="32"/>
      <c r="BA75" s="423" t="str">
        <f t="shared" si="20"/>
        <v xml:space="preserve"> </v>
      </c>
    </row>
    <row r="76" spans="1:53" s="339" customFormat="1" ht="15" x14ac:dyDescent="0.2">
      <c r="A76" s="32"/>
      <c r="B76" s="32"/>
      <c r="C76" s="410">
        <f t="shared" si="21"/>
        <v>55</v>
      </c>
      <c r="D76" s="424"/>
      <c r="E76" s="424"/>
      <c r="F76" s="424"/>
      <c r="G76" s="410"/>
      <c r="H76" s="410"/>
      <c r="I76" s="413" t="str">
        <f t="shared" si="5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6"/>
        <v>-</v>
      </c>
      <c r="M76" s="415"/>
      <c r="N76" s="415"/>
      <c r="O76" s="160" t="str">
        <f t="shared" si="7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8"/>
        <v>OK</v>
      </c>
      <c r="AI76" s="22">
        <f t="shared" si="9"/>
        <v>0</v>
      </c>
      <c r="AJ76" s="22">
        <f t="shared" si="10"/>
        <v>0</v>
      </c>
      <c r="AK76" s="22">
        <f t="shared" si="11"/>
        <v>0</v>
      </c>
      <c r="AL76" s="22">
        <f t="shared" si="12"/>
        <v>0</v>
      </c>
      <c r="AM76" s="22">
        <f t="shared" si="13"/>
        <v>0</v>
      </c>
      <c r="AN76" s="22">
        <f t="shared" si="14"/>
        <v>0</v>
      </c>
      <c r="AO76" s="418" t="b">
        <f t="shared" si="15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16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17"/>
        <v>0</v>
      </c>
      <c r="AW76" s="67">
        <f t="shared" si="18"/>
        <v>0</v>
      </c>
      <c r="AX76" s="397">
        <f t="shared" si="19"/>
        <v>0</v>
      </c>
      <c r="AY76" s="32"/>
      <c r="AZ76" s="32"/>
      <c r="BA76" s="423" t="str">
        <f t="shared" si="20"/>
        <v xml:space="preserve"> </v>
      </c>
    </row>
    <row r="77" spans="1:53" s="339" customFormat="1" ht="15" x14ac:dyDescent="0.2">
      <c r="A77" s="32"/>
      <c r="B77" s="32"/>
      <c r="C77" s="410">
        <f t="shared" si="21"/>
        <v>56</v>
      </c>
      <c r="D77" s="424"/>
      <c r="E77" s="424"/>
      <c r="F77" s="424"/>
      <c r="G77" s="410"/>
      <c r="H77" s="410"/>
      <c r="I77" s="413" t="str">
        <f t="shared" si="5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6"/>
        <v>-</v>
      </c>
      <c r="M77" s="415"/>
      <c r="N77" s="415"/>
      <c r="O77" s="160" t="str">
        <f t="shared" si="7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8"/>
        <v>OK</v>
      </c>
      <c r="AI77" s="22">
        <f t="shared" si="9"/>
        <v>0</v>
      </c>
      <c r="AJ77" s="22">
        <f t="shared" si="10"/>
        <v>0</v>
      </c>
      <c r="AK77" s="22">
        <f t="shared" si="11"/>
        <v>0</v>
      </c>
      <c r="AL77" s="22">
        <f t="shared" si="12"/>
        <v>0</v>
      </c>
      <c r="AM77" s="22">
        <f t="shared" si="13"/>
        <v>0</v>
      </c>
      <c r="AN77" s="22">
        <f t="shared" si="14"/>
        <v>0</v>
      </c>
      <c r="AO77" s="418" t="b">
        <f t="shared" si="15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16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17"/>
        <v>0</v>
      </c>
      <c r="AW77" s="67">
        <f t="shared" si="18"/>
        <v>0</v>
      </c>
      <c r="AX77" s="397">
        <f t="shared" si="19"/>
        <v>0</v>
      </c>
      <c r="AY77" s="32"/>
      <c r="AZ77" s="32"/>
      <c r="BA77" s="423" t="str">
        <f t="shared" si="20"/>
        <v xml:space="preserve"> </v>
      </c>
    </row>
    <row r="78" spans="1:53" s="339" customFormat="1" ht="15" x14ac:dyDescent="0.2">
      <c r="A78" s="32"/>
      <c r="B78" s="32"/>
      <c r="C78" s="410">
        <f t="shared" si="21"/>
        <v>57</v>
      </c>
      <c r="D78" s="424"/>
      <c r="E78" s="424"/>
      <c r="F78" s="424"/>
      <c r="G78" s="410"/>
      <c r="H78" s="410"/>
      <c r="I78" s="413" t="str">
        <f t="shared" si="5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6"/>
        <v>-</v>
      </c>
      <c r="M78" s="415"/>
      <c r="N78" s="415"/>
      <c r="O78" s="160" t="str">
        <f t="shared" si="7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8"/>
        <v>OK</v>
      </c>
      <c r="AI78" s="22">
        <f t="shared" si="9"/>
        <v>0</v>
      </c>
      <c r="AJ78" s="22">
        <f t="shared" si="10"/>
        <v>0</v>
      </c>
      <c r="AK78" s="22">
        <f t="shared" si="11"/>
        <v>0</v>
      </c>
      <c r="AL78" s="22">
        <f t="shared" si="12"/>
        <v>0</v>
      </c>
      <c r="AM78" s="22">
        <f t="shared" si="13"/>
        <v>0</v>
      </c>
      <c r="AN78" s="22">
        <f t="shared" si="14"/>
        <v>0</v>
      </c>
      <c r="AO78" s="418" t="b">
        <f t="shared" si="15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16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17"/>
        <v>0</v>
      </c>
      <c r="AW78" s="67">
        <f t="shared" si="18"/>
        <v>0</v>
      </c>
      <c r="AX78" s="397">
        <f t="shared" si="19"/>
        <v>0</v>
      </c>
      <c r="AY78" s="32"/>
      <c r="AZ78" s="32"/>
      <c r="BA78" s="423" t="str">
        <f t="shared" si="20"/>
        <v xml:space="preserve"> </v>
      </c>
    </row>
    <row r="79" spans="1:53" s="339" customFormat="1" ht="15" x14ac:dyDescent="0.2">
      <c r="A79" s="32"/>
      <c r="B79" s="32"/>
      <c r="C79" s="410">
        <f t="shared" si="21"/>
        <v>58</v>
      </c>
      <c r="D79" s="424"/>
      <c r="E79" s="424"/>
      <c r="F79" s="424"/>
      <c r="G79" s="410"/>
      <c r="H79" s="410"/>
      <c r="I79" s="413" t="str">
        <f t="shared" si="5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6"/>
        <v>-</v>
      </c>
      <c r="M79" s="415"/>
      <c r="N79" s="415"/>
      <c r="O79" s="160" t="str">
        <f t="shared" si="7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8"/>
        <v>OK</v>
      </c>
      <c r="AI79" s="22">
        <f t="shared" si="9"/>
        <v>0</v>
      </c>
      <c r="AJ79" s="22">
        <f t="shared" si="10"/>
        <v>0</v>
      </c>
      <c r="AK79" s="22">
        <f t="shared" si="11"/>
        <v>0</v>
      </c>
      <c r="AL79" s="22">
        <f t="shared" si="12"/>
        <v>0</v>
      </c>
      <c r="AM79" s="22">
        <f t="shared" si="13"/>
        <v>0</v>
      </c>
      <c r="AN79" s="22">
        <f t="shared" si="14"/>
        <v>0</v>
      </c>
      <c r="AO79" s="418" t="b">
        <f t="shared" si="15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16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17"/>
        <v>0</v>
      </c>
      <c r="AW79" s="67">
        <f t="shared" si="18"/>
        <v>0</v>
      </c>
      <c r="AX79" s="397">
        <f t="shared" si="19"/>
        <v>0</v>
      </c>
      <c r="AY79" s="32"/>
      <c r="AZ79" s="32"/>
      <c r="BA79" s="423" t="str">
        <f t="shared" si="20"/>
        <v xml:space="preserve"> </v>
      </c>
    </row>
    <row r="80" spans="1:53" s="339" customFormat="1" ht="15" x14ac:dyDescent="0.2">
      <c r="A80" s="32"/>
      <c r="B80" s="32"/>
      <c r="C80" s="410">
        <f t="shared" si="21"/>
        <v>59</v>
      </c>
      <c r="D80" s="424"/>
      <c r="E80" s="424"/>
      <c r="F80" s="424"/>
      <c r="G80" s="410"/>
      <c r="H80" s="410"/>
      <c r="I80" s="413" t="str">
        <f t="shared" si="5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6"/>
        <v>-</v>
      </c>
      <c r="M80" s="415"/>
      <c r="N80" s="415"/>
      <c r="O80" s="160" t="str">
        <f t="shared" si="7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8"/>
        <v>OK</v>
      </c>
      <c r="AI80" s="22">
        <f t="shared" si="9"/>
        <v>0</v>
      </c>
      <c r="AJ80" s="22">
        <f t="shared" si="10"/>
        <v>0</v>
      </c>
      <c r="AK80" s="22">
        <f t="shared" si="11"/>
        <v>0</v>
      </c>
      <c r="AL80" s="22">
        <f t="shared" si="12"/>
        <v>0</v>
      </c>
      <c r="AM80" s="22">
        <f t="shared" si="13"/>
        <v>0</v>
      </c>
      <c r="AN80" s="22">
        <f t="shared" si="14"/>
        <v>0</v>
      </c>
      <c r="AO80" s="418" t="b">
        <f t="shared" si="15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16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17"/>
        <v>0</v>
      </c>
      <c r="AW80" s="67">
        <f t="shared" si="18"/>
        <v>0</v>
      </c>
      <c r="AX80" s="397">
        <f t="shared" si="19"/>
        <v>0</v>
      </c>
      <c r="AY80" s="32"/>
      <c r="AZ80" s="32"/>
      <c r="BA80" s="423" t="str">
        <f t="shared" si="20"/>
        <v xml:space="preserve"> </v>
      </c>
    </row>
    <row r="81" spans="1:53" s="339" customFormat="1" ht="15" x14ac:dyDescent="0.2">
      <c r="A81" s="32"/>
      <c r="B81" s="32"/>
      <c r="C81" s="410">
        <f t="shared" si="21"/>
        <v>60</v>
      </c>
      <c r="D81" s="424"/>
      <c r="E81" s="424"/>
      <c r="F81" s="424"/>
      <c r="G81" s="410"/>
      <c r="H81" s="410"/>
      <c r="I81" s="413" t="str">
        <f t="shared" si="5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6"/>
        <v>-</v>
      </c>
      <c r="M81" s="415"/>
      <c r="N81" s="415"/>
      <c r="O81" s="160" t="str">
        <f t="shared" si="7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8"/>
        <v>OK</v>
      </c>
      <c r="AI81" s="22">
        <f t="shared" si="9"/>
        <v>0</v>
      </c>
      <c r="AJ81" s="22">
        <f t="shared" si="10"/>
        <v>0</v>
      </c>
      <c r="AK81" s="22">
        <f t="shared" si="11"/>
        <v>0</v>
      </c>
      <c r="AL81" s="22">
        <f t="shared" si="12"/>
        <v>0</v>
      </c>
      <c r="AM81" s="22">
        <f t="shared" si="13"/>
        <v>0</v>
      </c>
      <c r="AN81" s="22">
        <f t="shared" si="14"/>
        <v>0</v>
      </c>
      <c r="AO81" s="418" t="b">
        <f t="shared" si="15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16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17"/>
        <v>0</v>
      </c>
      <c r="AW81" s="67">
        <f t="shared" si="18"/>
        <v>0</v>
      </c>
      <c r="AX81" s="397">
        <f t="shared" si="19"/>
        <v>0</v>
      </c>
      <c r="AY81" s="32"/>
      <c r="AZ81" s="32"/>
      <c r="BA81" s="423" t="str">
        <f t="shared" si="20"/>
        <v xml:space="preserve"> </v>
      </c>
    </row>
    <row r="82" spans="1:53" s="339" customFormat="1" ht="15" x14ac:dyDescent="0.2">
      <c r="A82" s="32"/>
      <c r="B82" s="32"/>
      <c r="C82" s="410">
        <f t="shared" si="21"/>
        <v>61</v>
      </c>
      <c r="D82" s="424"/>
      <c r="E82" s="424"/>
      <c r="F82" s="424"/>
      <c r="G82" s="410"/>
      <c r="H82" s="410"/>
      <c r="I82" s="413" t="str">
        <f t="shared" si="5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6"/>
        <v>-</v>
      </c>
      <c r="M82" s="415"/>
      <c r="N82" s="415"/>
      <c r="O82" s="160" t="str">
        <f t="shared" si="7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8"/>
        <v>OK</v>
      </c>
      <c r="AI82" s="22">
        <f t="shared" si="9"/>
        <v>0</v>
      </c>
      <c r="AJ82" s="22">
        <f t="shared" si="10"/>
        <v>0</v>
      </c>
      <c r="AK82" s="22">
        <f t="shared" si="11"/>
        <v>0</v>
      </c>
      <c r="AL82" s="22">
        <f t="shared" si="12"/>
        <v>0</v>
      </c>
      <c r="AM82" s="22">
        <f t="shared" si="13"/>
        <v>0</v>
      </c>
      <c r="AN82" s="22">
        <f t="shared" si="14"/>
        <v>0</v>
      </c>
      <c r="AO82" s="418" t="b">
        <f t="shared" si="15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16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17"/>
        <v>0</v>
      </c>
      <c r="AW82" s="67">
        <f t="shared" si="18"/>
        <v>0</v>
      </c>
      <c r="AX82" s="397">
        <f t="shared" si="19"/>
        <v>0</v>
      </c>
      <c r="AY82" s="32"/>
      <c r="AZ82" s="32"/>
      <c r="BA82" s="423" t="str">
        <f t="shared" si="20"/>
        <v xml:space="preserve"> </v>
      </c>
    </row>
    <row r="83" spans="1:53" s="339" customFormat="1" ht="15" x14ac:dyDescent="0.2">
      <c r="A83" s="32"/>
      <c r="B83" s="32"/>
      <c r="C83" s="410">
        <f t="shared" si="21"/>
        <v>62</v>
      </c>
      <c r="D83" s="424"/>
      <c r="E83" s="424"/>
      <c r="F83" s="424"/>
      <c r="G83" s="410"/>
      <c r="H83" s="410"/>
      <c r="I83" s="413" t="str">
        <f t="shared" si="5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6"/>
        <v>-</v>
      </c>
      <c r="M83" s="415"/>
      <c r="N83" s="415"/>
      <c r="O83" s="160" t="str">
        <f t="shared" si="7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8"/>
        <v>OK</v>
      </c>
      <c r="AI83" s="22">
        <f t="shared" si="9"/>
        <v>0</v>
      </c>
      <c r="AJ83" s="22">
        <f t="shared" si="10"/>
        <v>0</v>
      </c>
      <c r="AK83" s="22">
        <f t="shared" si="11"/>
        <v>0</v>
      </c>
      <c r="AL83" s="22">
        <f t="shared" si="12"/>
        <v>0</v>
      </c>
      <c r="AM83" s="22">
        <f t="shared" si="13"/>
        <v>0</v>
      </c>
      <c r="AN83" s="22">
        <f t="shared" si="14"/>
        <v>0</v>
      </c>
      <c r="AO83" s="418" t="b">
        <f t="shared" si="15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16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17"/>
        <v>0</v>
      </c>
      <c r="AW83" s="67">
        <f t="shared" si="18"/>
        <v>0</v>
      </c>
      <c r="AX83" s="397">
        <f t="shared" si="19"/>
        <v>0</v>
      </c>
      <c r="AY83" s="32"/>
      <c r="AZ83" s="32"/>
      <c r="BA83" s="423" t="str">
        <f t="shared" si="20"/>
        <v xml:space="preserve"> </v>
      </c>
    </row>
    <row r="84" spans="1:53" s="339" customFormat="1" ht="15" x14ac:dyDescent="0.2">
      <c r="A84" s="32"/>
      <c r="B84" s="32"/>
      <c r="C84" s="410">
        <f t="shared" si="21"/>
        <v>63</v>
      </c>
      <c r="D84" s="424"/>
      <c r="E84" s="424"/>
      <c r="F84" s="424"/>
      <c r="G84" s="410"/>
      <c r="H84" s="410"/>
      <c r="I84" s="413" t="str">
        <f t="shared" si="5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6"/>
        <v>-</v>
      </c>
      <c r="M84" s="415"/>
      <c r="N84" s="415"/>
      <c r="O84" s="160" t="str">
        <f t="shared" si="7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8"/>
        <v>OK</v>
      </c>
      <c r="AI84" s="22">
        <f t="shared" si="9"/>
        <v>0</v>
      </c>
      <c r="AJ84" s="22">
        <f t="shared" si="10"/>
        <v>0</v>
      </c>
      <c r="AK84" s="22">
        <f t="shared" si="11"/>
        <v>0</v>
      </c>
      <c r="AL84" s="22">
        <f t="shared" si="12"/>
        <v>0</v>
      </c>
      <c r="AM84" s="22">
        <f t="shared" si="13"/>
        <v>0</v>
      </c>
      <c r="AN84" s="22">
        <f t="shared" si="14"/>
        <v>0</v>
      </c>
      <c r="AO84" s="418" t="b">
        <f t="shared" si="15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16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17"/>
        <v>0</v>
      </c>
      <c r="AW84" s="67">
        <f t="shared" si="18"/>
        <v>0</v>
      </c>
      <c r="AX84" s="397">
        <f t="shared" si="19"/>
        <v>0</v>
      </c>
      <c r="AY84" s="32"/>
      <c r="AZ84" s="32"/>
      <c r="BA84" s="423" t="str">
        <f t="shared" si="20"/>
        <v xml:space="preserve"> </v>
      </c>
    </row>
    <row r="85" spans="1:53" s="339" customFormat="1" ht="15" x14ac:dyDescent="0.2">
      <c r="A85" s="32"/>
      <c r="B85" s="32"/>
      <c r="C85" s="410">
        <f t="shared" si="21"/>
        <v>64</v>
      </c>
      <c r="D85" s="424"/>
      <c r="E85" s="424"/>
      <c r="F85" s="424"/>
      <c r="G85" s="410"/>
      <c r="H85" s="410"/>
      <c r="I85" s="413" t="str">
        <f t="shared" si="5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6"/>
        <v>-</v>
      </c>
      <c r="M85" s="425"/>
      <c r="N85" s="425"/>
      <c r="O85" s="160" t="str">
        <f t="shared" si="7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8"/>
        <v>OK</v>
      </c>
      <c r="AI85" s="22">
        <f t="shared" si="9"/>
        <v>0</v>
      </c>
      <c r="AJ85" s="22">
        <f t="shared" si="10"/>
        <v>0</v>
      </c>
      <c r="AK85" s="22">
        <f t="shared" si="11"/>
        <v>0</v>
      </c>
      <c r="AL85" s="22">
        <f t="shared" si="12"/>
        <v>0</v>
      </c>
      <c r="AM85" s="22">
        <f t="shared" si="13"/>
        <v>0</v>
      </c>
      <c r="AN85" s="22">
        <f t="shared" si="14"/>
        <v>0</v>
      </c>
      <c r="AO85" s="418" t="b">
        <f t="shared" si="15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16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17"/>
        <v>0</v>
      </c>
      <c r="AW85" s="67">
        <f t="shared" si="18"/>
        <v>0</v>
      </c>
      <c r="AX85" s="397">
        <f t="shared" si="19"/>
        <v>0</v>
      </c>
      <c r="AY85" s="32"/>
      <c r="AZ85" s="32"/>
      <c r="BA85" s="423" t="str">
        <f t="shared" si="20"/>
        <v xml:space="preserve"> </v>
      </c>
    </row>
    <row r="86" spans="1:53" s="339" customFormat="1" ht="15" x14ac:dyDescent="0.2">
      <c r="A86" s="32"/>
      <c r="B86" s="32"/>
      <c r="C86" s="410">
        <f t="shared" si="21"/>
        <v>65</v>
      </c>
      <c r="D86" s="424"/>
      <c r="E86" s="424"/>
      <c r="F86" s="424"/>
      <c r="G86" s="410"/>
      <c r="H86" s="410"/>
      <c r="I86" s="413" t="str">
        <f t="shared" si="5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6"/>
        <v>-</v>
      </c>
      <c r="M86" s="425"/>
      <c r="N86" s="425"/>
      <c r="O86" s="160" t="str">
        <f t="shared" si="7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8"/>
        <v>OK</v>
      </c>
      <c r="AI86" s="22">
        <f t="shared" si="9"/>
        <v>0</v>
      </c>
      <c r="AJ86" s="22">
        <f t="shared" si="10"/>
        <v>0</v>
      </c>
      <c r="AK86" s="22">
        <f t="shared" si="11"/>
        <v>0</v>
      </c>
      <c r="AL86" s="22">
        <f t="shared" si="12"/>
        <v>0</v>
      </c>
      <c r="AM86" s="22">
        <f t="shared" si="13"/>
        <v>0</v>
      </c>
      <c r="AN86" s="22">
        <f t="shared" si="14"/>
        <v>0</v>
      </c>
      <c r="AO86" s="418" t="b">
        <f t="shared" si="15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16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17"/>
        <v>0</v>
      </c>
      <c r="AW86" s="67">
        <f t="shared" si="18"/>
        <v>0</v>
      </c>
      <c r="AX86" s="397">
        <f t="shared" si="19"/>
        <v>0</v>
      </c>
      <c r="AY86" s="32"/>
      <c r="AZ86" s="32"/>
      <c r="BA86" s="423" t="str">
        <f t="shared" si="20"/>
        <v xml:space="preserve"> </v>
      </c>
    </row>
    <row r="87" spans="1:53" s="339" customFormat="1" ht="15" x14ac:dyDescent="0.2">
      <c r="A87" s="32"/>
      <c r="B87" s="32"/>
      <c r="C87" s="410">
        <f t="shared" si="21"/>
        <v>66</v>
      </c>
      <c r="D87" s="424"/>
      <c r="E87" s="424"/>
      <c r="F87" s="424"/>
      <c r="G87" s="410"/>
      <c r="H87" s="410"/>
      <c r="I87" s="413" t="str">
        <f t="shared" si="5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6"/>
        <v>-</v>
      </c>
      <c r="M87" s="425"/>
      <c r="N87" s="425"/>
      <c r="O87" s="160" t="str">
        <f t="shared" si="7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8"/>
        <v>OK</v>
      </c>
      <c r="AI87" s="22">
        <f t="shared" si="9"/>
        <v>0</v>
      </c>
      <c r="AJ87" s="22">
        <f t="shared" si="10"/>
        <v>0</v>
      </c>
      <c r="AK87" s="22">
        <f t="shared" si="11"/>
        <v>0</v>
      </c>
      <c r="AL87" s="22">
        <f t="shared" si="12"/>
        <v>0</v>
      </c>
      <c r="AM87" s="22">
        <f t="shared" si="13"/>
        <v>0</v>
      </c>
      <c r="AN87" s="22">
        <f t="shared" si="14"/>
        <v>0</v>
      </c>
      <c r="AO87" s="418" t="b">
        <f t="shared" si="15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16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17"/>
        <v>0</v>
      </c>
      <c r="AW87" s="67">
        <f t="shared" si="18"/>
        <v>0</v>
      </c>
      <c r="AX87" s="397">
        <f t="shared" si="19"/>
        <v>0</v>
      </c>
      <c r="AY87" s="32"/>
      <c r="AZ87" s="32"/>
      <c r="BA87" s="423" t="str">
        <f t="shared" si="20"/>
        <v xml:space="preserve"> </v>
      </c>
    </row>
    <row r="88" spans="1:53" s="339" customFormat="1" ht="15" x14ac:dyDescent="0.2">
      <c r="A88" s="32"/>
      <c r="B88" s="32"/>
      <c r="C88" s="410">
        <f t="shared" ref="C88:C151" si="22">C87+1</f>
        <v>67</v>
      </c>
      <c r="D88" s="424"/>
      <c r="E88" s="424"/>
      <c r="F88" s="424"/>
      <c r="G88" s="410"/>
      <c r="H88" s="410"/>
      <c r="I88" s="413" t="str">
        <f t="shared" si="5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6"/>
        <v>-</v>
      </c>
      <c r="M88" s="425"/>
      <c r="N88" s="425"/>
      <c r="O88" s="160" t="str">
        <f t="shared" si="7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8"/>
        <v>OK</v>
      </c>
      <c r="AI88" s="22">
        <f t="shared" si="9"/>
        <v>0</v>
      </c>
      <c r="AJ88" s="22">
        <f t="shared" si="10"/>
        <v>0</v>
      </c>
      <c r="AK88" s="22">
        <f t="shared" si="11"/>
        <v>0</v>
      </c>
      <c r="AL88" s="22">
        <f t="shared" si="12"/>
        <v>0</v>
      </c>
      <c r="AM88" s="22">
        <f t="shared" si="13"/>
        <v>0</v>
      </c>
      <c r="AN88" s="22">
        <f t="shared" si="14"/>
        <v>0</v>
      </c>
      <c r="AO88" s="418" t="b">
        <f t="shared" si="15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16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17"/>
        <v>0</v>
      </c>
      <c r="AW88" s="67">
        <f t="shared" si="18"/>
        <v>0</v>
      </c>
      <c r="AX88" s="397">
        <f t="shared" si="19"/>
        <v>0</v>
      </c>
      <c r="AY88" s="32"/>
      <c r="AZ88" s="32"/>
      <c r="BA88" s="423" t="str">
        <f t="shared" si="20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5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6"/>
        <v>-</v>
      </c>
      <c r="M89" s="425"/>
      <c r="N89" s="425"/>
      <c r="O89" s="160" t="str">
        <f t="shared" si="7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8"/>
        <v>OK</v>
      </c>
      <c r="AI89" s="22">
        <f t="shared" si="9"/>
        <v>0</v>
      </c>
      <c r="AJ89" s="22">
        <f t="shared" si="10"/>
        <v>0</v>
      </c>
      <c r="AK89" s="22">
        <f t="shared" si="11"/>
        <v>0</v>
      </c>
      <c r="AL89" s="22">
        <f t="shared" si="12"/>
        <v>0</v>
      </c>
      <c r="AM89" s="22">
        <f t="shared" si="13"/>
        <v>0</v>
      </c>
      <c r="AN89" s="22">
        <f t="shared" si="14"/>
        <v>0</v>
      </c>
      <c r="AO89" s="418" t="b">
        <f t="shared" si="15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16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17"/>
        <v>0</v>
      </c>
      <c r="AW89" s="67">
        <f t="shared" si="18"/>
        <v>0</v>
      </c>
      <c r="AX89" s="397">
        <f t="shared" si="19"/>
        <v>0</v>
      </c>
      <c r="AY89" s="32"/>
      <c r="AZ89" s="32"/>
      <c r="BA89" s="423" t="str">
        <f t="shared" si="20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5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6"/>
        <v>-</v>
      </c>
      <c r="M90" s="425"/>
      <c r="N90" s="425"/>
      <c r="O90" s="160" t="str">
        <f t="shared" si="7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8"/>
        <v>OK</v>
      </c>
      <c r="AI90" s="22">
        <f t="shared" si="9"/>
        <v>0</v>
      </c>
      <c r="AJ90" s="22">
        <f t="shared" si="10"/>
        <v>0</v>
      </c>
      <c r="AK90" s="22">
        <f t="shared" si="11"/>
        <v>0</v>
      </c>
      <c r="AL90" s="22">
        <f t="shared" si="12"/>
        <v>0</v>
      </c>
      <c r="AM90" s="22">
        <f t="shared" si="13"/>
        <v>0</v>
      </c>
      <c r="AN90" s="22">
        <f t="shared" si="14"/>
        <v>0</v>
      </c>
      <c r="AO90" s="418" t="b">
        <f t="shared" si="15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16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17"/>
        <v>0</v>
      </c>
      <c r="AW90" s="67">
        <f t="shared" si="18"/>
        <v>0</v>
      </c>
      <c r="AX90" s="397">
        <f t="shared" si="19"/>
        <v>0</v>
      </c>
      <c r="AY90" s="32"/>
      <c r="AZ90" s="32"/>
      <c r="BA90" s="423" t="str">
        <f t="shared" si="20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5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6"/>
        <v>-</v>
      </c>
      <c r="M91" s="425"/>
      <c r="N91" s="425"/>
      <c r="O91" s="160" t="str">
        <f t="shared" si="7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8"/>
        <v>OK</v>
      </c>
      <c r="AI91" s="22">
        <f t="shared" si="9"/>
        <v>0</v>
      </c>
      <c r="AJ91" s="22">
        <f t="shared" si="10"/>
        <v>0</v>
      </c>
      <c r="AK91" s="22">
        <f t="shared" si="11"/>
        <v>0</v>
      </c>
      <c r="AL91" s="22">
        <f t="shared" si="12"/>
        <v>0</v>
      </c>
      <c r="AM91" s="22">
        <f t="shared" si="13"/>
        <v>0</v>
      </c>
      <c r="AN91" s="22">
        <f t="shared" si="14"/>
        <v>0</v>
      </c>
      <c r="AO91" s="418" t="b">
        <f t="shared" si="15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16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17"/>
        <v>0</v>
      </c>
      <c r="AW91" s="67">
        <f t="shared" si="18"/>
        <v>0</v>
      </c>
      <c r="AX91" s="397">
        <f t="shared" si="19"/>
        <v>0</v>
      </c>
      <c r="AY91" s="32"/>
      <c r="AZ91" s="32"/>
      <c r="BA91" s="423" t="str">
        <f t="shared" si="20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5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6"/>
        <v>-</v>
      </c>
      <c r="M92" s="425"/>
      <c r="N92" s="425"/>
      <c r="O92" s="160" t="str">
        <f t="shared" si="7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8"/>
        <v>OK</v>
      </c>
      <c r="AI92" s="22">
        <f t="shared" si="9"/>
        <v>0</v>
      </c>
      <c r="AJ92" s="22">
        <f t="shared" si="10"/>
        <v>0</v>
      </c>
      <c r="AK92" s="22">
        <f t="shared" si="11"/>
        <v>0</v>
      </c>
      <c r="AL92" s="22">
        <f t="shared" si="12"/>
        <v>0</v>
      </c>
      <c r="AM92" s="22">
        <f t="shared" si="13"/>
        <v>0</v>
      </c>
      <c r="AN92" s="22">
        <f t="shared" si="14"/>
        <v>0</v>
      </c>
      <c r="AO92" s="418" t="b">
        <f t="shared" si="15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16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17"/>
        <v>0</v>
      </c>
      <c r="AW92" s="67">
        <f t="shared" si="18"/>
        <v>0</v>
      </c>
      <c r="AX92" s="397">
        <f t="shared" si="19"/>
        <v>0</v>
      </c>
      <c r="AY92" s="32"/>
      <c r="AZ92" s="32"/>
      <c r="BA92" s="423" t="str">
        <f t="shared" si="20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5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6"/>
        <v>-</v>
      </c>
      <c r="M93" s="425"/>
      <c r="N93" s="425"/>
      <c r="O93" s="160" t="str">
        <f t="shared" si="7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8"/>
        <v>OK</v>
      </c>
      <c r="AI93" s="22">
        <f t="shared" si="9"/>
        <v>0</v>
      </c>
      <c r="AJ93" s="22">
        <f t="shared" si="10"/>
        <v>0</v>
      </c>
      <c r="AK93" s="22">
        <f t="shared" si="11"/>
        <v>0</v>
      </c>
      <c r="AL93" s="22">
        <f t="shared" si="12"/>
        <v>0</v>
      </c>
      <c r="AM93" s="22">
        <f t="shared" si="13"/>
        <v>0</v>
      </c>
      <c r="AN93" s="22">
        <f t="shared" si="14"/>
        <v>0</v>
      </c>
      <c r="AO93" s="418" t="b">
        <f t="shared" si="15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16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17"/>
        <v>0</v>
      </c>
      <c r="AW93" s="67">
        <f t="shared" si="18"/>
        <v>0</v>
      </c>
      <c r="AX93" s="397">
        <f t="shared" si="19"/>
        <v>0</v>
      </c>
      <c r="AY93" s="32"/>
      <c r="AZ93" s="32"/>
      <c r="BA93" s="423" t="str">
        <f t="shared" si="20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5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6"/>
        <v>-</v>
      </c>
      <c r="M94" s="425"/>
      <c r="N94" s="425"/>
      <c r="O94" s="160" t="str">
        <f t="shared" si="7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8"/>
        <v>OK</v>
      </c>
      <c r="AI94" s="22">
        <f t="shared" si="9"/>
        <v>0</v>
      </c>
      <c r="AJ94" s="22">
        <f t="shared" si="10"/>
        <v>0</v>
      </c>
      <c r="AK94" s="22">
        <f t="shared" si="11"/>
        <v>0</v>
      </c>
      <c r="AL94" s="22">
        <f t="shared" si="12"/>
        <v>0</v>
      </c>
      <c r="AM94" s="22">
        <f t="shared" si="13"/>
        <v>0</v>
      </c>
      <c r="AN94" s="22">
        <f t="shared" si="14"/>
        <v>0</v>
      </c>
      <c r="AO94" s="418" t="b">
        <f t="shared" si="15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16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17"/>
        <v>0</v>
      </c>
      <c r="AW94" s="67">
        <f t="shared" si="18"/>
        <v>0</v>
      </c>
      <c r="AX94" s="397">
        <f t="shared" si="19"/>
        <v>0</v>
      </c>
      <c r="AY94" s="32"/>
      <c r="AZ94" s="32"/>
      <c r="BA94" s="423" t="str">
        <f t="shared" si="20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si="5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6"/>
        <v>-</v>
      </c>
      <c r="M95" s="425"/>
      <c r="N95" s="425"/>
      <c r="O95" s="160" t="str">
        <f t="shared" si="7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8"/>
        <v>OK</v>
      </c>
      <c r="AI95" s="22">
        <f t="shared" si="9"/>
        <v>0</v>
      </c>
      <c r="AJ95" s="22">
        <f t="shared" si="10"/>
        <v>0</v>
      </c>
      <c r="AK95" s="22">
        <f t="shared" si="11"/>
        <v>0</v>
      </c>
      <c r="AL95" s="22">
        <f t="shared" si="12"/>
        <v>0</v>
      </c>
      <c r="AM95" s="22">
        <f t="shared" si="13"/>
        <v>0</v>
      </c>
      <c r="AN95" s="22">
        <f t="shared" si="14"/>
        <v>0</v>
      </c>
      <c r="AO95" s="418" t="b">
        <f t="shared" si="15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16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17"/>
        <v>0</v>
      </c>
      <c r="AW95" s="67">
        <f t="shared" si="18"/>
        <v>0</v>
      </c>
      <c r="AX95" s="397">
        <f t="shared" si="19"/>
        <v>0</v>
      </c>
      <c r="AY95" s="32"/>
      <c r="AZ95" s="32"/>
      <c r="BA95" s="423" t="str">
        <f t="shared" si="20"/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5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6"/>
        <v>-</v>
      </c>
      <c r="M96" s="425"/>
      <c r="N96" s="425"/>
      <c r="O96" s="160" t="str">
        <f t="shared" si="7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8"/>
        <v>OK</v>
      </c>
      <c r="AI96" s="22">
        <f t="shared" si="9"/>
        <v>0</v>
      </c>
      <c r="AJ96" s="22">
        <f t="shared" si="10"/>
        <v>0</v>
      </c>
      <c r="AK96" s="22">
        <f t="shared" si="11"/>
        <v>0</v>
      </c>
      <c r="AL96" s="22">
        <f t="shared" si="12"/>
        <v>0</v>
      </c>
      <c r="AM96" s="22">
        <f t="shared" si="13"/>
        <v>0</v>
      </c>
      <c r="AN96" s="22">
        <f t="shared" si="14"/>
        <v>0</v>
      </c>
      <c r="AO96" s="418" t="b">
        <f t="shared" si="15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16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17"/>
        <v>0</v>
      </c>
      <c r="AW96" s="67">
        <f t="shared" si="18"/>
        <v>0</v>
      </c>
      <c r="AX96" s="397">
        <f t="shared" si="19"/>
        <v>0</v>
      </c>
      <c r="AY96" s="32"/>
      <c r="AZ96" s="32"/>
      <c r="BA96" s="423" t="str">
        <f t="shared" si="20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5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6"/>
        <v>-</v>
      </c>
      <c r="M97" s="425"/>
      <c r="N97" s="425"/>
      <c r="O97" s="160" t="str">
        <f t="shared" si="7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8"/>
        <v>OK</v>
      </c>
      <c r="AI97" s="22">
        <f t="shared" si="9"/>
        <v>0</v>
      </c>
      <c r="AJ97" s="22">
        <f t="shared" si="10"/>
        <v>0</v>
      </c>
      <c r="AK97" s="22">
        <f t="shared" si="11"/>
        <v>0</v>
      </c>
      <c r="AL97" s="22">
        <f t="shared" si="12"/>
        <v>0</v>
      </c>
      <c r="AM97" s="22">
        <f t="shared" si="13"/>
        <v>0</v>
      </c>
      <c r="AN97" s="22">
        <f t="shared" si="14"/>
        <v>0</v>
      </c>
      <c r="AO97" s="418" t="b">
        <f t="shared" si="15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16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17"/>
        <v>0</v>
      </c>
      <c r="AW97" s="67">
        <f t="shared" si="18"/>
        <v>0</v>
      </c>
      <c r="AX97" s="397">
        <f t="shared" si="19"/>
        <v>0</v>
      </c>
      <c r="AY97" s="32"/>
      <c r="AZ97" s="32"/>
      <c r="BA97" s="423" t="str">
        <f t="shared" si="20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5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6"/>
        <v>-</v>
      </c>
      <c r="M98" s="425"/>
      <c r="N98" s="425"/>
      <c r="O98" s="160" t="str">
        <f t="shared" si="7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8"/>
        <v>OK</v>
      </c>
      <c r="AI98" s="22">
        <f t="shared" si="9"/>
        <v>0</v>
      </c>
      <c r="AJ98" s="22">
        <f t="shared" si="10"/>
        <v>0</v>
      </c>
      <c r="AK98" s="22">
        <f t="shared" si="11"/>
        <v>0</v>
      </c>
      <c r="AL98" s="22">
        <f t="shared" si="12"/>
        <v>0</v>
      </c>
      <c r="AM98" s="22">
        <f t="shared" si="13"/>
        <v>0</v>
      </c>
      <c r="AN98" s="22">
        <f t="shared" si="14"/>
        <v>0</v>
      </c>
      <c r="AO98" s="418" t="b">
        <f t="shared" si="15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16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17"/>
        <v>0</v>
      </c>
      <c r="AW98" s="67">
        <f t="shared" si="18"/>
        <v>0</v>
      </c>
      <c r="AX98" s="397">
        <f t="shared" si="19"/>
        <v>0</v>
      </c>
      <c r="AY98" s="32"/>
      <c r="AZ98" s="32"/>
      <c r="BA98" s="423" t="str">
        <f t="shared" si="20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5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6"/>
        <v>-</v>
      </c>
      <c r="M99" s="425"/>
      <c r="N99" s="425"/>
      <c r="O99" s="160" t="str">
        <f t="shared" si="7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8"/>
        <v>OK</v>
      </c>
      <c r="AI99" s="22">
        <f t="shared" si="9"/>
        <v>0</v>
      </c>
      <c r="AJ99" s="22">
        <f t="shared" si="10"/>
        <v>0</v>
      </c>
      <c r="AK99" s="22">
        <f t="shared" si="11"/>
        <v>0</v>
      </c>
      <c r="AL99" s="22">
        <f t="shared" si="12"/>
        <v>0</v>
      </c>
      <c r="AM99" s="22">
        <f t="shared" si="13"/>
        <v>0</v>
      </c>
      <c r="AN99" s="22">
        <f t="shared" si="14"/>
        <v>0</v>
      </c>
      <c r="AO99" s="418" t="b">
        <f t="shared" si="15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16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17"/>
        <v>0</v>
      </c>
      <c r="AW99" s="67">
        <f t="shared" si="18"/>
        <v>0</v>
      </c>
      <c r="AX99" s="397">
        <f t="shared" si="19"/>
        <v>0</v>
      </c>
      <c r="AY99" s="32"/>
      <c r="AZ99" s="32"/>
      <c r="BA99" s="423" t="str">
        <f t="shared" si="20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5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6"/>
        <v>-</v>
      </c>
      <c r="M100" s="425"/>
      <c r="N100" s="425"/>
      <c r="O100" s="160" t="str">
        <f t="shared" si="7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8"/>
        <v>OK</v>
      </c>
      <c r="AI100" s="22">
        <f t="shared" si="9"/>
        <v>0</v>
      </c>
      <c r="AJ100" s="22">
        <f t="shared" si="10"/>
        <v>0</v>
      </c>
      <c r="AK100" s="22">
        <f t="shared" si="11"/>
        <v>0</v>
      </c>
      <c r="AL100" s="22">
        <f t="shared" si="12"/>
        <v>0</v>
      </c>
      <c r="AM100" s="22">
        <f t="shared" si="13"/>
        <v>0</v>
      </c>
      <c r="AN100" s="22">
        <f t="shared" si="14"/>
        <v>0</v>
      </c>
      <c r="AO100" s="418" t="b">
        <f t="shared" si="15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16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17"/>
        <v>0</v>
      </c>
      <c r="AW100" s="67">
        <f t="shared" si="18"/>
        <v>0</v>
      </c>
      <c r="AX100" s="397">
        <f t="shared" si="19"/>
        <v>0</v>
      </c>
      <c r="AY100" s="32"/>
      <c r="AZ100" s="32"/>
      <c r="BA100" s="423" t="str">
        <f t="shared" si="20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5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6"/>
        <v>-</v>
      </c>
      <c r="M101" s="425"/>
      <c r="N101" s="425"/>
      <c r="O101" s="160" t="str">
        <f t="shared" si="7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8"/>
        <v>OK</v>
      </c>
      <c r="AI101" s="22">
        <f t="shared" si="9"/>
        <v>0</v>
      </c>
      <c r="AJ101" s="22">
        <f t="shared" si="10"/>
        <v>0</v>
      </c>
      <c r="AK101" s="22">
        <f t="shared" si="11"/>
        <v>0</v>
      </c>
      <c r="AL101" s="22">
        <f t="shared" si="12"/>
        <v>0</v>
      </c>
      <c r="AM101" s="22">
        <f t="shared" si="13"/>
        <v>0</v>
      </c>
      <c r="AN101" s="22">
        <f t="shared" si="14"/>
        <v>0</v>
      </c>
      <c r="AO101" s="418" t="b">
        <f t="shared" si="15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16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17"/>
        <v>0</v>
      </c>
      <c r="AW101" s="67">
        <f t="shared" si="18"/>
        <v>0</v>
      </c>
      <c r="AX101" s="397">
        <f t="shared" si="19"/>
        <v>0</v>
      </c>
      <c r="AY101" s="32"/>
      <c r="AZ101" s="32"/>
      <c r="BA101" s="423" t="str">
        <f t="shared" si="20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5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6"/>
        <v>-</v>
      </c>
      <c r="M102" s="425"/>
      <c r="N102" s="425"/>
      <c r="O102" s="160" t="str">
        <f t="shared" si="7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8"/>
        <v>OK</v>
      </c>
      <c r="AI102" s="22">
        <f t="shared" si="9"/>
        <v>0</v>
      </c>
      <c r="AJ102" s="22">
        <f t="shared" si="10"/>
        <v>0</v>
      </c>
      <c r="AK102" s="22">
        <f t="shared" si="11"/>
        <v>0</v>
      </c>
      <c r="AL102" s="22">
        <f t="shared" si="12"/>
        <v>0</v>
      </c>
      <c r="AM102" s="22">
        <f t="shared" si="13"/>
        <v>0</v>
      </c>
      <c r="AN102" s="22">
        <f t="shared" si="14"/>
        <v>0</v>
      </c>
      <c r="AO102" s="418" t="b">
        <f t="shared" si="15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16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17"/>
        <v>0</v>
      </c>
      <c r="AW102" s="67">
        <f t="shared" si="18"/>
        <v>0</v>
      </c>
      <c r="AX102" s="397">
        <f t="shared" si="19"/>
        <v>0</v>
      </c>
      <c r="AY102" s="32"/>
      <c r="AZ102" s="32"/>
      <c r="BA102" s="423" t="str">
        <f t="shared" si="20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5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6"/>
        <v>-</v>
      </c>
      <c r="M103" s="425"/>
      <c r="N103" s="425"/>
      <c r="O103" s="160" t="str">
        <f t="shared" si="7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8"/>
        <v>OK</v>
      </c>
      <c r="AI103" s="22">
        <f t="shared" si="9"/>
        <v>0</v>
      </c>
      <c r="AJ103" s="22">
        <f t="shared" si="10"/>
        <v>0</v>
      </c>
      <c r="AK103" s="22">
        <f t="shared" si="11"/>
        <v>0</v>
      </c>
      <c r="AL103" s="22">
        <f t="shared" si="12"/>
        <v>0</v>
      </c>
      <c r="AM103" s="22">
        <f t="shared" si="13"/>
        <v>0</v>
      </c>
      <c r="AN103" s="22">
        <f t="shared" si="14"/>
        <v>0</v>
      </c>
      <c r="AO103" s="418" t="b">
        <f t="shared" si="15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16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17"/>
        <v>0</v>
      </c>
      <c r="AW103" s="67">
        <f t="shared" si="18"/>
        <v>0</v>
      </c>
      <c r="AX103" s="397">
        <f t="shared" si="19"/>
        <v>0</v>
      </c>
      <c r="AY103" s="32"/>
      <c r="AZ103" s="32"/>
      <c r="BA103" s="423" t="str">
        <f t="shared" si="20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5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6"/>
        <v>-</v>
      </c>
      <c r="M104" s="425"/>
      <c r="N104" s="425"/>
      <c r="O104" s="160" t="str">
        <f t="shared" si="7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8"/>
        <v>OK</v>
      </c>
      <c r="AI104" s="22">
        <f t="shared" si="9"/>
        <v>0</v>
      </c>
      <c r="AJ104" s="22">
        <f t="shared" si="10"/>
        <v>0</v>
      </c>
      <c r="AK104" s="22">
        <f t="shared" si="11"/>
        <v>0</v>
      </c>
      <c r="AL104" s="22">
        <f t="shared" si="12"/>
        <v>0</v>
      </c>
      <c r="AM104" s="22">
        <f t="shared" si="13"/>
        <v>0</v>
      </c>
      <c r="AN104" s="22">
        <f t="shared" si="14"/>
        <v>0</v>
      </c>
      <c r="AO104" s="418" t="b">
        <f t="shared" si="15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16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17"/>
        <v>0</v>
      </c>
      <c r="AW104" s="67">
        <f t="shared" si="18"/>
        <v>0</v>
      </c>
      <c r="AX104" s="397">
        <f t="shared" si="19"/>
        <v>0</v>
      </c>
      <c r="AY104" s="32"/>
      <c r="AZ104" s="32"/>
      <c r="BA104" s="423" t="str">
        <f t="shared" si="20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5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6"/>
        <v>-</v>
      </c>
      <c r="M105" s="425"/>
      <c r="N105" s="425"/>
      <c r="O105" s="160" t="str">
        <f t="shared" si="7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8"/>
        <v>OK</v>
      </c>
      <c r="AI105" s="22">
        <f t="shared" si="9"/>
        <v>0</v>
      </c>
      <c r="AJ105" s="22">
        <f t="shared" si="10"/>
        <v>0</v>
      </c>
      <c r="AK105" s="22">
        <f t="shared" si="11"/>
        <v>0</v>
      </c>
      <c r="AL105" s="22">
        <f t="shared" si="12"/>
        <v>0</v>
      </c>
      <c r="AM105" s="22">
        <f t="shared" si="13"/>
        <v>0</v>
      </c>
      <c r="AN105" s="22">
        <f t="shared" si="14"/>
        <v>0</v>
      </c>
      <c r="AO105" s="418" t="b">
        <f t="shared" si="15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16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17"/>
        <v>0</v>
      </c>
      <c r="AW105" s="67">
        <f t="shared" si="18"/>
        <v>0</v>
      </c>
      <c r="AX105" s="397">
        <f t="shared" si="19"/>
        <v>0</v>
      </c>
      <c r="AY105" s="32"/>
      <c r="AZ105" s="32"/>
      <c r="BA105" s="423" t="str">
        <f t="shared" si="20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5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6"/>
        <v>-</v>
      </c>
      <c r="M106" s="425"/>
      <c r="N106" s="425"/>
      <c r="O106" s="160" t="str">
        <f t="shared" si="7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8"/>
        <v>OK</v>
      </c>
      <c r="AI106" s="22">
        <f t="shared" si="9"/>
        <v>0</v>
      </c>
      <c r="AJ106" s="22">
        <f t="shared" si="10"/>
        <v>0</v>
      </c>
      <c r="AK106" s="22">
        <f t="shared" si="11"/>
        <v>0</v>
      </c>
      <c r="AL106" s="22">
        <f t="shared" si="12"/>
        <v>0</v>
      </c>
      <c r="AM106" s="22">
        <f t="shared" si="13"/>
        <v>0</v>
      </c>
      <c r="AN106" s="22">
        <f t="shared" si="14"/>
        <v>0</v>
      </c>
      <c r="AO106" s="418" t="b">
        <f t="shared" si="15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16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17"/>
        <v>0</v>
      </c>
      <c r="AW106" s="67">
        <f t="shared" si="18"/>
        <v>0</v>
      </c>
      <c r="AX106" s="397">
        <f t="shared" si="19"/>
        <v>0</v>
      </c>
      <c r="AY106" s="32"/>
      <c r="AZ106" s="32"/>
      <c r="BA106" s="423" t="str">
        <f t="shared" si="20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5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6"/>
        <v>-</v>
      </c>
      <c r="M107" s="425"/>
      <c r="N107" s="425"/>
      <c r="O107" s="160" t="str">
        <f t="shared" si="7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8"/>
        <v>OK</v>
      </c>
      <c r="AI107" s="22">
        <f t="shared" si="9"/>
        <v>0</v>
      </c>
      <c r="AJ107" s="22">
        <f t="shared" si="10"/>
        <v>0</v>
      </c>
      <c r="AK107" s="22">
        <f t="shared" si="11"/>
        <v>0</v>
      </c>
      <c r="AL107" s="22">
        <f t="shared" si="12"/>
        <v>0</v>
      </c>
      <c r="AM107" s="22">
        <f t="shared" si="13"/>
        <v>0</v>
      </c>
      <c r="AN107" s="22">
        <f t="shared" si="14"/>
        <v>0</v>
      </c>
      <c r="AO107" s="418" t="b">
        <f t="shared" si="15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16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17"/>
        <v>0</v>
      </c>
      <c r="AW107" s="67">
        <f t="shared" si="18"/>
        <v>0</v>
      </c>
      <c r="AX107" s="397">
        <f t="shared" si="19"/>
        <v>0</v>
      </c>
      <c r="AY107" s="32"/>
      <c r="AZ107" s="32"/>
      <c r="BA107" s="423" t="str">
        <f t="shared" si="20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5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6"/>
        <v>-</v>
      </c>
      <c r="M108" s="425"/>
      <c r="N108" s="425"/>
      <c r="O108" s="160" t="str">
        <f t="shared" si="7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8"/>
        <v>OK</v>
      </c>
      <c r="AI108" s="22">
        <f t="shared" si="9"/>
        <v>0</v>
      </c>
      <c r="AJ108" s="22">
        <f t="shared" si="10"/>
        <v>0</v>
      </c>
      <c r="AK108" s="22">
        <f t="shared" si="11"/>
        <v>0</v>
      </c>
      <c r="AL108" s="22">
        <f t="shared" si="12"/>
        <v>0</v>
      </c>
      <c r="AM108" s="22">
        <f t="shared" si="13"/>
        <v>0</v>
      </c>
      <c r="AN108" s="22">
        <f t="shared" si="14"/>
        <v>0</v>
      </c>
      <c r="AO108" s="418" t="b">
        <f t="shared" si="15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16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17"/>
        <v>0</v>
      </c>
      <c r="AW108" s="67">
        <f t="shared" si="18"/>
        <v>0</v>
      </c>
      <c r="AX108" s="397">
        <f t="shared" si="19"/>
        <v>0</v>
      </c>
      <c r="AY108" s="32"/>
      <c r="AZ108" s="32"/>
      <c r="BA108" s="423" t="str">
        <f t="shared" si="20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5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6"/>
        <v>-</v>
      </c>
      <c r="M109" s="425"/>
      <c r="N109" s="425"/>
      <c r="O109" s="160" t="str">
        <f t="shared" si="7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8"/>
        <v>OK</v>
      </c>
      <c r="AI109" s="22">
        <f t="shared" si="9"/>
        <v>0</v>
      </c>
      <c r="AJ109" s="22">
        <f t="shared" si="10"/>
        <v>0</v>
      </c>
      <c r="AK109" s="22">
        <f t="shared" si="11"/>
        <v>0</v>
      </c>
      <c r="AL109" s="22">
        <f t="shared" si="12"/>
        <v>0</v>
      </c>
      <c r="AM109" s="22">
        <f t="shared" si="13"/>
        <v>0</v>
      </c>
      <c r="AN109" s="22">
        <f t="shared" si="14"/>
        <v>0</v>
      </c>
      <c r="AO109" s="418" t="b">
        <f t="shared" si="15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16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17"/>
        <v>0</v>
      </c>
      <c r="AW109" s="67">
        <f t="shared" si="18"/>
        <v>0</v>
      </c>
      <c r="AX109" s="397">
        <f t="shared" si="19"/>
        <v>0</v>
      </c>
      <c r="AY109" s="32"/>
      <c r="AZ109" s="32"/>
      <c r="BA109" s="423" t="str">
        <f t="shared" si="20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5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6"/>
        <v>-</v>
      </c>
      <c r="M110" s="425"/>
      <c r="N110" s="425"/>
      <c r="O110" s="160" t="str">
        <f t="shared" si="7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8"/>
        <v>OK</v>
      </c>
      <c r="AI110" s="22">
        <f t="shared" si="9"/>
        <v>0</v>
      </c>
      <c r="AJ110" s="22">
        <f t="shared" si="10"/>
        <v>0</v>
      </c>
      <c r="AK110" s="22">
        <f t="shared" si="11"/>
        <v>0</v>
      </c>
      <c r="AL110" s="22">
        <f t="shared" si="12"/>
        <v>0</v>
      </c>
      <c r="AM110" s="22">
        <f t="shared" si="13"/>
        <v>0</v>
      </c>
      <c r="AN110" s="22">
        <f t="shared" si="14"/>
        <v>0</v>
      </c>
      <c r="AO110" s="418" t="b">
        <f t="shared" si="15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16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17"/>
        <v>0</v>
      </c>
      <c r="AW110" s="67">
        <f t="shared" si="18"/>
        <v>0</v>
      </c>
      <c r="AX110" s="397">
        <f t="shared" si="19"/>
        <v>0</v>
      </c>
      <c r="AY110" s="32"/>
      <c r="AZ110" s="32"/>
      <c r="BA110" s="423" t="str">
        <f t="shared" si="20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5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6"/>
        <v>-</v>
      </c>
      <c r="M111" s="425"/>
      <c r="N111" s="425"/>
      <c r="O111" s="160" t="str">
        <f t="shared" si="7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8"/>
        <v>OK</v>
      </c>
      <c r="AI111" s="22">
        <f t="shared" si="9"/>
        <v>0</v>
      </c>
      <c r="AJ111" s="22">
        <f t="shared" si="10"/>
        <v>0</v>
      </c>
      <c r="AK111" s="22">
        <f t="shared" si="11"/>
        <v>0</v>
      </c>
      <c r="AL111" s="22">
        <f t="shared" si="12"/>
        <v>0</v>
      </c>
      <c r="AM111" s="22">
        <f t="shared" si="13"/>
        <v>0</v>
      </c>
      <c r="AN111" s="22">
        <f t="shared" si="14"/>
        <v>0</v>
      </c>
      <c r="AO111" s="418" t="b">
        <f t="shared" si="15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16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17"/>
        <v>0</v>
      </c>
      <c r="AW111" s="67">
        <f t="shared" si="18"/>
        <v>0</v>
      </c>
      <c r="AX111" s="397">
        <f t="shared" si="19"/>
        <v>0</v>
      </c>
      <c r="AY111" s="32"/>
      <c r="AZ111" s="32"/>
      <c r="BA111" s="423" t="str">
        <f t="shared" si="20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5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6"/>
        <v>-</v>
      </c>
      <c r="M112" s="425"/>
      <c r="N112" s="425"/>
      <c r="O112" s="160" t="str">
        <f t="shared" si="7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8"/>
        <v>OK</v>
      </c>
      <c r="AI112" s="22">
        <f t="shared" si="9"/>
        <v>0</v>
      </c>
      <c r="AJ112" s="22">
        <f t="shared" si="10"/>
        <v>0</v>
      </c>
      <c r="AK112" s="22">
        <f t="shared" si="11"/>
        <v>0</v>
      </c>
      <c r="AL112" s="22">
        <f t="shared" si="12"/>
        <v>0</v>
      </c>
      <c r="AM112" s="22">
        <f t="shared" si="13"/>
        <v>0</v>
      </c>
      <c r="AN112" s="22">
        <f t="shared" si="14"/>
        <v>0</v>
      </c>
      <c r="AO112" s="418" t="b">
        <f t="shared" si="15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16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17"/>
        <v>0</v>
      </c>
      <c r="AW112" s="67">
        <f t="shared" si="18"/>
        <v>0</v>
      </c>
      <c r="AX112" s="397">
        <f t="shared" si="19"/>
        <v>0</v>
      </c>
      <c r="AY112" s="32"/>
      <c r="AZ112" s="32"/>
      <c r="BA112" s="423" t="str">
        <f t="shared" si="20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5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6"/>
        <v>-</v>
      </c>
      <c r="M113" s="425"/>
      <c r="N113" s="425"/>
      <c r="O113" s="160" t="str">
        <f t="shared" si="7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8"/>
        <v>OK</v>
      </c>
      <c r="AI113" s="22">
        <f t="shared" si="9"/>
        <v>0</v>
      </c>
      <c r="AJ113" s="22">
        <f t="shared" si="10"/>
        <v>0</v>
      </c>
      <c r="AK113" s="22">
        <f t="shared" si="11"/>
        <v>0</v>
      </c>
      <c r="AL113" s="22">
        <f t="shared" si="12"/>
        <v>0</v>
      </c>
      <c r="AM113" s="22">
        <f t="shared" si="13"/>
        <v>0</v>
      </c>
      <c r="AN113" s="22">
        <f t="shared" si="14"/>
        <v>0</v>
      </c>
      <c r="AO113" s="418" t="b">
        <f t="shared" si="15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16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17"/>
        <v>0</v>
      </c>
      <c r="AW113" s="67">
        <f t="shared" si="18"/>
        <v>0</v>
      </c>
      <c r="AX113" s="397">
        <f t="shared" si="19"/>
        <v>0</v>
      </c>
      <c r="AY113" s="32"/>
      <c r="AZ113" s="32"/>
      <c r="BA113" s="423" t="str">
        <f t="shared" si="20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5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6"/>
        <v>-</v>
      </c>
      <c r="M114" s="425"/>
      <c r="N114" s="425"/>
      <c r="O114" s="160" t="str">
        <f t="shared" si="7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8"/>
        <v>OK</v>
      </c>
      <c r="AI114" s="22">
        <f t="shared" si="9"/>
        <v>0</v>
      </c>
      <c r="AJ114" s="22">
        <f t="shared" si="10"/>
        <v>0</v>
      </c>
      <c r="AK114" s="22">
        <f t="shared" si="11"/>
        <v>0</v>
      </c>
      <c r="AL114" s="22">
        <f t="shared" si="12"/>
        <v>0</v>
      </c>
      <c r="AM114" s="22">
        <f t="shared" si="13"/>
        <v>0</v>
      </c>
      <c r="AN114" s="22">
        <f t="shared" si="14"/>
        <v>0</v>
      </c>
      <c r="AO114" s="418" t="b">
        <f t="shared" si="15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16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17"/>
        <v>0</v>
      </c>
      <c r="AW114" s="67">
        <f t="shared" si="18"/>
        <v>0</v>
      </c>
      <c r="AX114" s="397">
        <f t="shared" si="19"/>
        <v>0</v>
      </c>
      <c r="AY114" s="32"/>
      <c r="AZ114" s="32"/>
      <c r="BA114" s="423" t="str">
        <f t="shared" si="20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5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6"/>
        <v>-</v>
      </c>
      <c r="M115" s="425"/>
      <c r="N115" s="425"/>
      <c r="O115" s="160" t="str">
        <f t="shared" si="7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8"/>
        <v>OK</v>
      </c>
      <c r="AI115" s="22">
        <f t="shared" si="9"/>
        <v>0</v>
      </c>
      <c r="AJ115" s="22">
        <f t="shared" si="10"/>
        <v>0</v>
      </c>
      <c r="AK115" s="22">
        <f t="shared" si="11"/>
        <v>0</v>
      </c>
      <c r="AL115" s="22">
        <f t="shared" si="12"/>
        <v>0</v>
      </c>
      <c r="AM115" s="22">
        <f t="shared" si="13"/>
        <v>0</v>
      </c>
      <c r="AN115" s="22">
        <f t="shared" si="14"/>
        <v>0</v>
      </c>
      <c r="AO115" s="418" t="b">
        <f t="shared" si="15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16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17"/>
        <v>0</v>
      </c>
      <c r="AW115" s="67">
        <f t="shared" si="18"/>
        <v>0</v>
      </c>
      <c r="AX115" s="397">
        <f t="shared" si="19"/>
        <v>0</v>
      </c>
      <c r="AY115" s="32"/>
      <c r="AZ115" s="32"/>
      <c r="BA115" s="423" t="str">
        <f t="shared" si="20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5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6"/>
        <v>-</v>
      </c>
      <c r="M116" s="425"/>
      <c r="N116" s="425"/>
      <c r="O116" s="160" t="str">
        <f t="shared" si="7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8"/>
        <v>OK</v>
      </c>
      <c r="AI116" s="22">
        <f t="shared" si="9"/>
        <v>0</v>
      </c>
      <c r="AJ116" s="22">
        <f t="shared" si="10"/>
        <v>0</v>
      </c>
      <c r="AK116" s="22">
        <f t="shared" si="11"/>
        <v>0</v>
      </c>
      <c r="AL116" s="22">
        <f t="shared" si="12"/>
        <v>0</v>
      </c>
      <c r="AM116" s="22">
        <f t="shared" si="13"/>
        <v>0</v>
      </c>
      <c r="AN116" s="22">
        <f t="shared" si="14"/>
        <v>0</v>
      </c>
      <c r="AO116" s="418" t="b">
        <f t="shared" si="15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16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17"/>
        <v>0</v>
      </c>
      <c r="AW116" s="67">
        <f t="shared" si="18"/>
        <v>0</v>
      </c>
      <c r="AX116" s="397">
        <f t="shared" si="19"/>
        <v>0</v>
      </c>
      <c r="AY116" s="32"/>
      <c r="AZ116" s="32"/>
      <c r="BA116" s="423" t="str">
        <f t="shared" si="20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5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6"/>
        <v>-</v>
      </c>
      <c r="M117" s="425"/>
      <c r="N117" s="425"/>
      <c r="O117" s="160" t="str">
        <f t="shared" si="7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8"/>
        <v>OK</v>
      </c>
      <c r="AI117" s="22">
        <f t="shared" si="9"/>
        <v>0</v>
      </c>
      <c r="AJ117" s="22">
        <f t="shared" si="10"/>
        <v>0</v>
      </c>
      <c r="AK117" s="22">
        <f t="shared" si="11"/>
        <v>0</v>
      </c>
      <c r="AL117" s="22">
        <f t="shared" si="12"/>
        <v>0</v>
      </c>
      <c r="AM117" s="22">
        <f t="shared" si="13"/>
        <v>0</v>
      </c>
      <c r="AN117" s="22">
        <f t="shared" si="14"/>
        <v>0</v>
      </c>
      <c r="AO117" s="418" t="b">
        <f t="shared" si="15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16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17"/>
        <v>0</v>
      </c>
      <c r="AW117" s="67">
        <f t="shared" si="18"/>
        <v>0</v>
      </c>
      <c r="AX117" s="397">
        <f t="shared" si="19"/>
        <v>0</v>
      </c>
      <c r="AY117" s="32"/>
      <c r="AZ117" s="32"/>
      <c r="BA117" s="423" t="str">
        <f t="shared" si="20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5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6"/>
        <v>-</v>
      </c>
      <c r="M118" s="425"/>
      <c r="N118" s="425"/>
      <c r="O118" s="160" t="str">
        <f t="shared" si="7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8"/>
        <v>OK</v>
      </c>
      <c r="AI118" s="22">
        <f t="shared" si="9"/>
        <v>0</v>
      </c>
      <c r="AJ118" s="22">
        <f t="shared" si="10"/>
        <v>0</v>
      </c>
      <c r="AK118" s="22">
        <f t="shared" si="11"/>
        <v>0</v>
      </c>
      <c r="AL118" s="22">
        <f t="shared" si="12"/>
        <v>0</v>
      </c>
      <c r="AM118" s="22">
        <f t="shared" si="13"/>
        <v>0</v>
      </c>
      <c r="AN118" s="22">
        <f t="shared" si="14"/>
        <v>0</v>
      </c>
      <c r="AO118" s="418" t="b">
        <f t="shared" si="15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16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17"/>
        <v>0</v>
      </c>
      <c r="AW118" s="67">
        <f t="shared" si="18"/>
        <v>0</v>
      </c>
      <c r="AX118" s="397">
        <f t="shared" si="19"/>
        <v>0</v>
      </c>
      <c r="AY118" s="32"/>
      <c r="AZ118" s="32"/>
      <c r="BA118" s="423" t="str">
        <f t="shared" si="20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5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6"/>
        <v>-</v>
      </c>
      <c r="M119" s="425"/>
      <c r="N119" s="425"/>
      <c r="O119" s="160" t="str">
        <f t="shared" si="7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8"/>
        <v>OK</v>
      </c>
      <c r="AI119" s="22">
        <f t="shared" si="9"/>
        <v>0</v>
      </c>
      <c r="AJ119" s="22">
        <f t="shared" si="10"/>
        <v>0</v>
      </c>
      <c r="AK119" s="22">
        <f t="shared" si="11"/>
        <v>0</v>
      </c>
      <c r="AL119" s="22">
        <f t="shared" si="12"/>
        <v>0</v>
      </c>
      <c r="AM119" s="22">
        <f t="shared" si="13"/>
        <v>0</v>
      </c>
      <c r="AN119" s="22">
        <f t="shared" si="14"/>
        <v>0</v>
      </c>
      <c r="AO119" s="418" t="b">
        <f t="shared" si="15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16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17"/>
        <v>0</v>
      </c>
      <c r="AW119" s="67">
        <f t="shared" si="18"/>
        <v>0</v>
      </c>
      <c r="AX119" s="397">
        <f t="shared" si="19"/>
        <v>0</v>
      </c>
      <c r="AY119" s="32"/>
      <c r="AZ119" s="32"/>
      <c r="BA119" s="423" t="str">
        <f t="shared" si="20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5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6"/>
        <v>-</v>
      </c>
      <c r="M120" s="425"/>
      <c r="N120" s="425"/>
      <c r="O120" s="160" t="str">
        <f t="shared" si="7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8"/>
        <v>OK</v>
      </c>
      <c r="AI120" s="22">
        <f t="shared" si="9"/>
        <v>0</v>
      </c>
      <c r="AJ120" s="22">
        <f t="shared" si="10"/>
        <v>0</v>
      </c>
      <c r="AK120" s="22">
        <f t="shared" si="11"/>
        <v>0</v>
      </c>
      <c r="AL120" s="22">
        <f t="shared" si="12"/>
        <v>0</v>
      </c>
      <c r="AM120" s="22">
        <f t="shared" si="13"/>
        <v>0</v>
      </c>
      <c r="AN120" s="22">
        <f t="shared" si="14"/>
        <v>0</v>
      </c>
      <c r="AO120" s="418" t="b">
        <f t="shared" si="15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16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17"/>
        <v>0</v>
      </c>
      <c r="AW120" s="67">
        <f t="shared" si="18"/>
        <v>0</v>
      </c>
      <c r="AX120" s="397">
        <f t="shared" si="19"/>
        <v>0</v>
      </c>
      <c r="AY120" s="32"/>
      <c r="AZ120" s="32"/>
      <c r="BA120" s="423" t="str">
        <f t="shared" si="20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5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6"/>
        <v>-</v>
      </c>
      <c r="M121" s="425"/>
      <c r="N121" s="425"/>
      <c r="O121" s="160" t="str">
        <f t="shared" si="7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8"/>
        <v>OK</v>
      </c>
      <c r="AI121" s="22">
        <f t="shared" si="9"/>
        <v>0</v>
      </c>
      <c r="AJ121" s="22">
        <f t="shared" si="10"/>
        <v>0</v>
      </c>
      <c r="AK121" s="22">
        <f t="shared" si="11"/>
        <v>0</v>
      </c>
      <c r="AL121" s="22">
        <f t="shared" si="12"/>
        <v>0</v>
      </c>
      <c r="AM121" s="22">
        <f t="shared" si="13"/>
        <v>0</v>
      </c>
      <c r="AN121" s="22">
        <f t="shared" si="14"/>
        <v>0</v>
      </c>
      <c r="AO121" s="418" t="b">
        <f t="shared" si="15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16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17"/>
        <v>0</v>
      </c>
      <c r="AW121" s="67">
        <f t="shared" si="18"/>
        <v>0</v>
      </c>
      <c r="AX121" s="397">
        <f t="shared" si="19"/>
        <v>0</v>
      </c>
      <c r="AY121" s="32"/>
      <c r="AZ121" s="32"/>
      <c r="BA121" s="423" t="str">
        <f t="shared" si="20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5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6"/>
        <v>-</v>
      </c>
      <c r="M122" s="425"/>
      <c r="N122" s="425"/>
      <c r="O122" s="160" t="str">
        <f t="shared" si="7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8"/>
        <v>OK</v>
      </c>
      <c r="AI122" s="22">
        <f t="shared" si="9"/>
        <v>0</v>
      </c>
      <c r="AJ122" s="22">
        <f t="shared" si="10"/>
        <v>0</v>
      </c>
      <c r="AK122" s="22">
        <f t="shared" si="11"/>
        <v>0</v>
      </c>
      <c r="AL122" s="22">
        <f t="shared" si="12"/>
        <v>0</v>
      </c>
      <c r="AM122" s="22">
        <f t="shared" si="13"/>
        <v>0</v>
      </c>
      <c r="AN122" s="22">
        <f t="shared" si="14"/>
        <v>0</v>
      </c>
      <c r="AO122" s="418" t="b">
        <f t="shared" si="15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16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17"/>
        <v>0</v>
      </c>
      <c r="AW122" s="67">
        <f t="shared" si="18"/>
        <v>0</v>
      </c>
      <c r="AX122" s="397">
        <f t="shared" si="19"/>
        <v>0</v>
      </c>
      <c r="AY122" s="32"/>
      <c r="AZ122" s="32"/>
      <c r="BA122" s="423" t="str">
        <f t="shared" si="20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5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6"/>
        <v>-</v>
      </c>
      <c r="M123" s="425"/>
      <c r="N123" s="425"/>
      <c r="O123" s="160" t="str">
        <f t="shared" si="7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8"/>
        <v>OK</v>
      </c>
      <c r="AI123" s="22">
        <f t="shared" si="9"/>
        <v>0</v>
      </c>
      <c r="AJ123" s="22">
        <f t="shared" si="10"/>
        <v>0</v>
      </c>
      <c r="AK123" s="22">
        <f t="shared" si="11"/>
        <v>0</v>
      </c>
      <c r="AL123" s="22">
        <f t="shared" si="12"/>
        <v>0</v>
      </c>
      <c r="AM123" s="22">
        <f t="shared" si="13"/>
        <v>0</v>
      </c>
      <c r="AN123" s="22">
        <f t="shared" si="14"/>
        <v>0</v>
      </c>
      <c r="AO123" s="418" t="b">
        <f t="shared" si="15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16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17"/>
        <v>0</v>
      </c>
      <c r="AW123" s="67">
        <f t="shared" si="18"/>
        <v>0</v>
      </c>
      <c r="AX123" s="397">
        <f t="shared" si="19"/>
        <v>0</v>
      </c>
      <c r="AY123" s="32"/>
      <c r="AZ123" s="32"/>
      <c r="BA123" s="423" t="str">
        <f t="shared" si="20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5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6"/>
        <v>-</v>
      </c>
      <c r="M124" s="425"/>
      <c r="N124" s="425"/>
      <c r="O124" s="160" t="str">
        <f t="shared" si="7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8"/>
        <v>OK</v>
      </c>
      <c r="AI124" s="22">
        <f t="shared" si="9"/>
        <v>0</v>
      </c>
      <c r="AJ124" s="22">
        <f t="shared" si="10"/>
        <v>0</v>
      </c>
      <c r="AK124" s="22">
        <f t="shared" si="11"/>
        <v>0</v>
      </c>
      <c r="AL124" s="22">
        <f t="shared" si="12"/>
        <v>0</v>
      </c>
      <c r="AM124" s="22">
        <f t="shared" si="13"/>
        <v>0</v>
      </c>
      <c r="AN124" s="22">
        <f t="shared" si="14"/>
        <v>0</v>
      </c>
      <c r="AO124" s="418" t="b">
        <f t="shared" si="15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16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17"/>
        <v>0</v>
      </c>
      <c r="AW124" s="67">
        <f t="shared" si="18"/>
        <v>0</v>
      </c>
      <c r="AX124" s="397">
        <f t="shared" si="19"/>
        <v>0</v>
      </c>
      <c r="AY124" s="32"/>
      <c r="AZ124" s="32"/>
      <c r="BA124" s="423" t="str">
        <f t="shared" si="20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5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6"/>
        <v>-</v>
      </c>
      <c r="M125" s="425"/>
      <c r="N125" s="425"/>
      <c r="O125" s="160" t="str">
        <f t="shared" si="7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8"/>
        <v>OK</v>
      </c>
      <c r="AI125" s="22">
        <f t="shared" si="9"/>
        <v>0</v>
      </c>
      <c r="AJ125" s="22">
        <f t="shared" si="10"/>
        <v>0</v>
      </c>
      <c r="AK125" s="22">
        <f t="shared" si="11"/>
        <v>0</v>
      </c>
      <c r="AL125" s="22">
        <f t="shared" si="12"/>
        <v>0</v>
      </c>
      <c r="AM125" s="22">
        <f t="shared" si="13"/>
        <v>0</v>
      </c>
      <c r="AN125" s="22">
        <f t="shared" si="14"/>
        <v>0</v>
      </c>
      <c r="AO125" s="418" t="b">
        <f t="shared" si="15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16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17"/>
        <v>0</v>
      </c>
      <c r="AW125" s="67">
        <f t="shared" si="18"/>
        <v>0</v>
      </c>
      <c r="AX125" s="397">
        <f t="shared" si="19"/>
        <v>0</v>
      </c>
      <c r="AY125" s="32"/>
      <c r="AZ125" s="32"/>
      <c r="BA125" s="423" t="str">
        <f t="shared" si="20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5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6"/>
        <v>-</v>
      </c>
      <c r="M126" s="425"/>
      <c r="N126" s="425"/>
      <c r="O126" s="160" t="str">
        <f t="shared" si="7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8"/>
        <v>OK</v>
      </c>
      <c r="AI126" s="22">
        <f t="shared" si="9"/>
        <v>0</v>
      </c>
      <c r="AJ126" s="22">
        <f t="shared" si="10"/>
        <v>0</v>
      </c>
      <c r="AK126" s="22">
        <f t="shared" si="11"/>
        <v>0</v>
      </c>
      <c r="AL126" s="22">
        <f t="shared" si="12"/>
        <v>0</v>
      </c>
      <c r="AM126" s="22">
        <f t="shared" si="13"/>
        <v>0</v>
      </c>
      <c r="AN126" s="22">
        <f t="shared" si="14"/>
        <v>0</v>
      </c>
      <c r="AO126" s="418" t="b">
        <f t="shared" si="15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16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17"/>
        <v>0</v>
      </c>
      <c r="AW126" s="67">
        <f t="shared" si="18"/>
        <v>0</v>
      </c>
      <c r="AX126" s="397">
        <f t="shared" si="19"/>
        <v>0</v>
      </c>
      <c r="AY126" s="32"/>
      <c r="AZ126" s="32"/>
      <c r="BA126" s="423" t="str">
        <f t="shared" si="20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5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6"/>
        <v>-</v>
      </c>
      <c r="M127" s="425"/>
      <c r="N127" s="425"/>
      <c r="O127" s="160" t="str">
        <f t="shared" si="7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8"/>
        <v>OK</v>
      </c>
      <c r="AI127" s="22">
        <f t="shared" si="9"/>
        <v>0</v>
      </c>
      <c r="AJ127" s="22">
        <f t="shared" si="10"/>
        <v>0</v>
      </c>
      <c r="AK127" s="22">
        <f t="shared" si="11"/>
        <v>0</v>
      </c>
      <c r="AL127" s="22">
        <f t="shared" si="12"/>
        <v>0</v>
      </c>
      <c r="AM127" s="22">
        <f t="shared" si="13"/>
        <v>0</v>
      </c>
      <c r="AN127" s="22">
        <f t="shared" si="14"/>
        <v>0</v>
      </c>
      <c r="AO127" s="418" t="b">
        <f t="shared" si="15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16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17"/>
        <v>0</v>
      </c>
      <c r="AW127" s="67">
        <f t="shared" si="18"/>
        <v>0</v>
      </c>
      <c r="AX127" s="397">
        <f t="shared" si="19"/>
        <v>0</v>
      </c>
      <c r="AY127" s="32"/>
      <c r="AZ127" s="32"/>
      <c r="BA127" s="423" t="str">
        <f t="shared" si="20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5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6"/>
        <v>-</v>
      </c>
      <c r="M128" s="425"/>
      <c r="N128" s="425"/>
      <c r="O128" s="160" t="str">
        <f t="shared" si="7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8"/>
        <v>OK</v>
      </c>
      <c r="AI128" s="22">
        <f t="shared" si="9"/>
        <v>0</v>
      </c>
      <c r="AJ128" s="22">
        <f t="shared" si="10"/>
        <v>0</v>
      </c>
      <c r="AK128" s="22">
        <f t="shared" si="11"/>
        <v>0</v>
      </c>
      <c r="AL128" s="22">
        <f t="shared" si="12"/>
        <v>0</v>
      </c>
      <c r="AM128" s="22">
        <f t="shared" si="13"/>
        <v>0</v>
      </c>
      <c r="AN128" s="22">
        <f t="shared" si="14"/>
        <v>0</v>
      </c>
      <c r="AO128" s="418" t="b">
        <f t="shared" si="15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16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17"/>
        <v>0</v>
      </c>
      <c r="AW128" s="67">
        <f t="shared" si="18"/>
        <v>0</v>
      </c>
      <c r="AX128" s="397">
        <f t="shared" si="19"/>
        <v>0</v>
      </c>
      <c r="AY128" s="32"/>
      <c r="AZ128" s="32"/>
      <c r="BA128" s="423" t="str">
        <f t="shared" si="20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5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6"/>
        <v>-</v>
      </c>
      <c r="M129" s="425"/>
      <c r="N129" s="425"/>
      <c r="O129" s="160" t="str">
        <f t="shared" si="7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8"/>
        <v>OK</v>
      </c>
      <c r="AI129" s="22">
        <f t="shared" si="9"/>
        <v>0</v>
      </c>
      <c r="AJ129" s="22">
        <f t="shared" si="10"/>
        <v>0</v>
      </c>
      <c r="AK129" s="22">
        <f t="shared" si="11"/>
        <v>0</v>
      </c>
      <c r="AL129" s="22">
        <f t="shared" si="12"/>
        <v>0</v>
      </c>
      <c r="AM129" s="22">
        <f t="shared" si="13"/>
        <v>0</v>
      </c>
      <c r="AN129" s="22">
        <f t="shared" si="14"/>
        <v>0</v>
      </c>
      <c r="AO129" s="418" t="b">
        <f t="shared" si="15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16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17"/>
        <v>0</v>
      </c>
      <c r="AW129" s="67">
        <f t="shared" si="18"/>
        <v>0</v>
      </c>
      <c r="AX129" s="397">
        <f t="shared" si="19"/>
        <v>0</v>
      </c>
      <c r="AY129" s="32"/>
      <c r="AZ129" s="32"/>
      <c r="BA129" s="423" t="str">
        <f t="shared" si="20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5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6"/>
        <v>-</v>
      </c>
      <c r="M130" s="425"/>
      <c r="N130" s="425"/>
      <c r="O130" s="160" t="str">
        <f t="shared" si="7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8"/>
        <v>OK</v>
      </c>
      <c r="AI130" s="22">
        <f t="shared" si="9"/>
        <v>0</v>
      </c>
      <c r="AJ130" s="22">
        <f t="shared" si="10"/>
        <v>0</v>
      </c>
      <c r="AK130" s="22">
        <f t="shared" si="11"/>
        <v>0</v>
      </c>
      <c r="AL130" s="22">
        <f t="shared" si="12"/>
        <v>0</v>
      </c>
      <c r="AM130" s="22">
        <f t="shared" si="13"/>
        <v>0</v>
      </c>
      <c r="AN130" s="22">
        <f t="shared" si="14"/>
        <v>0</v>
      </c>
      <c r="AO130" s="418" t="b">
        <f t="shared" si="15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16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17"/>
        <v>0</v>
      </c>
      <c r="AW130" s="67">
        <f t="shared" si="18"/>
        <v>0</v>
      </c>
      <c r="AX130" s="397">
        <f t="shared" si="19"/>
        <v>0</v>
      </c>
      <c r="AY130" s="32"/>
      <c r="AZ130" s="32"/>
      <c r="BA130" s="423" t="str">
        <f t="shared" si="20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5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6"/>
        <v>-</v>
      </c>
      <c r="M131" s="425"/>
      <c r="N131" s="425"/>
      <c r="O131" s="160" t="str">
        <f t="shared" si="7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8"/>
        <v>OK</v>
      </c>
      <c r="AI131" s="22">
        <f t="shared" si="9"/>
        <v>0</v>
      </c>
      <c r="AJ131" s="22">
        <f t="shared" si="10"/>
        <v>0</v>
      </c>
      <c r="AK131" s="22">
        <f t="shared" si="11"/>
        <v>0</v>
      </c>
      <c r="AL131" s="22">
        <f t="shared" si="12"/>
        <v>0</v>
      </c>
      <c r="AM131" s="22">
        <f t="shared" si="13"/>
        <v>0</v>
      </c>
      <c r="AN131" s="22">
        <f t="shared" si="14"/>
        <v>0</v>
      </c>
      <c r="AO131" s="418" t="b">
        <f t="shared" si="15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16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17"/>
        <v>0</v>
      </c>
      <c r="AW131" s="67">
        <f t="shared" si="18"/>
        <v>0</v>
      </c>
      <c r="AX131" s="397">
        <f t="shared" si="19"/>
        <v>0</v>
      </c>
      <c r="AY131" s="32"/>
      <c r="AZ131" s="32"/>
      <c r="BA131" s="423" t="str">
        <f t="shared" si="20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5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6"/>
        <v>-</v>
      </c>
      <c r="M132" s="425"/>
      <c r="N132" s="425"/>
      <c r="O132" s="160" t="str">
        <f t="shared" si="7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8"/>
        <v>OK</v>
      </c>
      <c r="AI132" s="22">
        <f t="shared" si="9"/>
        <v>0</v>
      </c>
      <c r="AJ132" s="22">
        <f t="shared" si="10"/>
        <v>0</v>
      </c>
      <c r="AK132" s="22">
        <f t="shared" si="11"/>
        <v>0</v>
      </c>
      <c r="AL132" s="22">
        <f t="shared" si="12"/>
        <v>0</v>
      </c>
      <c r="AM132" s="22">
        <f t="shared" si="13"/>
        <v>0</v>
      </c>
      <c r="AN132" s="22">
        <f t="shared" si="14"/>
        <v>0</v>
      </c>
      <c r="AO132" s="418" t="b">
        <f t="shared" si="15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16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17"/>
        <v>0</v>
      </c>
      <c r="AW132" s="67">
        <f t="shared" si="18"/>
        <v>0</v>
      </c>
      <c r="AX132" s="397">
        <f t="shared" si="19"/>
        <v>0</v>
      </c>
      <c r="AY132" s="32"/>
      <c r="AZ132" s="32"/>
      <c r="BA132" s="423" t="str">
        <f t="shared" si="20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5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6"/>
        <v>-</v>
      </c>
      <c r="M133" s="425"/>
      <c r="N133" s="425"/>
      <c r="O133" s="160" t="str">
        <f t="shared" si="7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8"/>
        <v>OK</v>
      </c>
      <c r="AI133" s="22">
        <f t="shared" si="9"/>
        <v>0</v>
      </c>
      <c r="AJ133" s="22">
        <f t="shared" si="10"/>
        <v>0</v>
      </c>
      <c r="AK133" s="22">
        <f t="shared" si="11"/>
        <v>0</v>
      </c>
      <c r="AL133" s="22">
        <f t="shared" si="12"/>
        <v>0</v>
      </c>
      <c r="AM133" s="22">
        <f t="shared" si="13"/>
        <v>0</v>
      </c>
      <c r="AN133" s="22">
        <f t="shared" si="14"/>
        <v>0</v>
      </c>
      <c r="AO133" s="418" t="b">
        <f t="shared" si="15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16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17"/>
        <v>0</v>
      </c>
      <c r="AW133" s="67">
        <f t="shared" si="18"/>
        <v>0</v>
      </c>
      <c r="AX133" s="397">
        <f t="shared" si="19"/>
        <v>0</v>
      </c>
      <c r="AY133" s="32"/>
      <c r="AZ133" s="32"/>
      <c r="BA133" s="423" t="str">
        <f t="shared" si="20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5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6"/>
        <v>-</v>
      </c>
      <c r="M134" s="425"/>
      <c r="N134" s="425"/>
      <c r="O134" s="160" t="str">
        <f t="shared" si="7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8"/>
        <v>OK</v>
      </c>
      <c r="AI134" s="22">
        <f t="shared" si="9"/>
        <v>0</v>
      </c>
      <c r="AJ134" s="22">
        <f t="shared" si="10"/>
        <v>0</v>
      </c>
      <c r="AK134" s="22">
        <f t="shared" si="11"/>
        <v>0</v>
      </c>
      <c r="AL134" s="22">
        <f t="shared" si="12"/>
        <v>0</v>
      </c>
      <c r="AM134" s="22">
        <f t="shared" si="13"/>
        <v>0</v>
      </c>
      <c r="AN134" s="22">
        <f t="shared" si="14"/>
        <v>0</v>
      </c>
      <c r="AO134" s="418" t="b">
        <f t="shared" si="15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16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17"/>
        <v>0</v>
      </c>
      <c r="AW134" s="67">
        <f t="shared" si="18"/>
        <v>0</v>
      </c>
      <c r="AX134" s="397">
        <f t="shared" si="19"/>
        <v>0</v>
      </c>
      <c r="AY134" s="32"/>
      <c r="AZ134" s="32"/>
      <c r="BA134" s="423" t="str">
        <f t="shared" si="20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5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6"/>
        <v>-</v>
      </c>
      <c r="M135" s="425"/>
      <c r="N135" s="425"/>
      <c r="O135" s="160" t="str">
        <f t="shared" si="7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8"/>
        <v>OK</v>
      </c>
      <c r="AI135" s="22">
        <f t="shared" si="9"/>
        <v>0</v>
      </c>
      <c r="AJ135" s="22">
        <f t="shared" si="10"/>
        <v>0</v>
      </c>
      <c r="AK135" s="22">
        <f t="shared" si="11"/>
        <v>0</v>
      </c>
      <c r="AL135" s="22">
        <f t="shared" si="12"/>
        <v>0</v>
      </c>
      <c r="AM135" s="22">
        <f t="shared" si="13"/>
        <v>0</v>
      </c>
      <c r="AN135" s="22">
        <f t="shared" si="14"/>
        <v>0</v>
      </c>
      <c r="AO135" s="418" t="b">
        <f t="shared" si="15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16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17"/>
        <v>0</v>
      </c>
      <c r="AW135" s="67">
        <f t="shared" si="18"/>
        <v>0</v>
      </c>
      <c r="AX135" s="397">
        <f t="shared" si="19"/>
        <v>0</v>
      </c>
      <c r="AY135" s="32"/>
      <c r="AZ135" s="32"/>
      <c r="BA135" s="423" t="str">
        <f t="shared" si="20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5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6"/>
        <v>-</v>
      </c>
      <c r="M136" s="425"/>
      <c r="N136" s="425"/>
      <c r="O136" s="160" t="str">
        <f t="shared" si="7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8"/>
        <v>OK</v>
      </c>
      <c r="AI136" s="22">
        <f t="shared" si="9"/>
        <v>0</v>
      </c>
      <c r="AJ136" s="22">
        <f t="shared" si="10"/>
        <v>0</v>
      </c>
      <c r="AK136" s="22">
        <f t="shared" si="11"/>
        <v>0</v>
      </c>
      <c r="AL136" s="22">
        <f t="shared" si="12"/>
        <v>0</v>
      </c>
      <c r="AM136" s="22">
        <f t="shared" si="13"/>
        <v>0</v>
      </c>
      <c r="AN136" s="22">
        <f t="shared" si="14"/>
        <v>0</v>
      </c>
      <c r="AO136" s="418" t="b">
        <f t="shared" si="15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16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17"/>
        <v>0</v>
      </c>
      <c r="AW136" s="67">
        <f t="shared" si="18"/>
        <v>0</v>
      </c>
      <c r="AX136" s="397">
        <f t="shared" si="19"/>
        <v>0</v>
      </c>
      <c r="AY136" s="32"/>
      <c r="AZ136" s="32"/>
      <c r="BA136" s="423" t="str">
        <f t="shared" si="20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5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6"/>
        <v>-</v>
      </c>
      <c r="M137" s="425"/>
      <c r="N137" s="425"/>
      <c r="O137" s="160" t="str">
        <f t="shared" si="7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8"/>
        <v>OK</v>
      </c>
      <c r="AI137" s="22">
        <f t="shared" si="9"/>
        <v>0</v>
      </c>
      <c r="AJ137" s="22">
        <f t="shared" si="10"/>
        <v>0</v>
      </c>
      <c r="AK137" s="22">
        <f t="shared" si="11"/>
        <v>0</v>
      </c>
      <c r="AL137" s="22">
        <f t="shared" si="12"/>
        <v>0</v>
      </c>
      <c r="AM137" s="22">
        <f t="shared" si="13"/>
        <v>0</v>
      </c>
      <c r="AN137" s="22">
        <f t="shared" si="14"/>
        <v>0</v>
      </c>
      <c r="AO137" s="418" t="b">
        <f t="shared" si="15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16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17"/>
        <v>0</v>
      </c>
      <c r="AW137" s="67">
        <f t="shared" si="18"/>
        <v>0</v>
      </c>
      <c r="AX137" s="397">
        <f t="shared" si="19"/>
        <v>0</v>
      </c>
      <c r="AY137" s="32"/>
      <c r="AZ137" s="32"/>
      <c r="BA137" s="423" t="str">
        <f t="shared" si="20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5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6"/>
        <v>-</v>
      </c>
      <c r="M138" s="425"/>
      <c r="N138" s="425"/>
      <c r="O138" s="160" t="str">
        <f t="shared" si="7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8"/>
        <v>OK</v>
      </c>
      <c r="AI138" s="22">
        <f t="shared" si="9"/>
        <v>0</v>
      </c>
      <c r="AJ138" s="22">
        <f t="shared" si="10"/>
        <v>0</v>
      </c>
      <c r="AK138" s="22">
        <f t="shared" si="11"/>
        <v>0</v>
      </c>
      <c r="AL138" s="22">
        <f t="shared" si="12"/>
        <v>0</v>
      </c>
      <c r="AM138" s="22">
        <f t="shared" si="13"/>
        <v>0</v>
      </c>
      <c r="AN138" s="22">
        <f t="shared" si="14"/>
        <v>0</v>
      </c>
      <c r="AO138" s="418" t="b">
        <f t="shared" si="15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16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17"/>
        <v>0</v>
      </c>
      <c r="AW138" s="67">
        <f t="shared" si="18"/>
        <v>0</v>
      </c>
      <c r="AX138" s="397">
        <f t="shared" si="19"/>
        <v>0</v>
      </c>
      <c r="AY138" s="32"/>
      <c r="AZ138" s="32"/>
      <c r="BA138" s="423" t="str">
        <f t="shared" si="20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5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6"/>
        <v>-</v>
      </c>
      <c r="M139" s="425"/>
      <c r="N139" s="425"/>
      <c r="O139" s="160" t="str">
        <f t="shared" si="7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8"/>
        <v>OK</v>
      </c>
      <c r="AI139" s="22">
        <f t="shared" si="9"/>
        <v>0</v>
      </c>
      <c r="AJ139" s="22">
        <f t="shared" si="10"/>
        <v>0</v>
      </c>
      <c r="AK139" s="22">
        <f t="shared" si="11"/>
        <v>0</v>
      </c>
      <c r="AL139" s="22">
        <f t="shared" si="12"/>
        <v>0</v>
      </c>
      <c r="AM139" s="22">
        <f t="shared" si="13"/>
        <v>0</v>
      </c>
      <c r="AN139" s="22">
        <f t="shared" si="14"/>
        <v>0</v>
      </c>
      <c r="AO139" s="418" t="b">
        <f t="shared" si="15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16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17"/>
        <v>0</v>
      </c>
      <c r="AW139" s="67">
        <f t="shared" si="18"/>
        <v>0</v>
      </c>
      <c r="AX139" s="397">
        <f t="shared" si="19"/>
        <v>0</v>
      </c>
      <c r="AY139" s="32"/>
      <c r="AZ139" s="32"/>
      <c r="BA139" s="423" t="str">
        <f t="shared" si="20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5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6"/>
        <v>-</v>
      </c>
      <c r="M140" s="425"/>
      <c r="N140" s="425"/>
      <c r="O140" s="160" t="str">
        <f t="shared" si="7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8"/>
        <v>OK</v>
      </c>
      <c r="AI140" s="22">
        <f t="shared" si="9"/>
        <v>0</v>
      </c>
      <c r="AJ140" s="22">
        <f t="shared" si="10"/>
        <v>0</v>
      </c>
      <c r="AK140" s="22">
        <f t="shared" si="11"/>
        <v>0</v>
      </c>
      <c r="AL140" s="22">
        <f t="shared" si="12"/>
        <v>0</v>
      </c>
      <c r="AM140" s="22">
        <f t="shared" si="13"/>
        <v>0</v>
      </c>
      <c r="AN140" s="22">
        <f t="shared" si="14"/>
        <v>0</v>
      </c>
      <c r="AO140" s="418" t="b">
        <f t="shared" si="15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16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17"/>
        <v>0</v>
      </c>
      <c r="AW140" s="67">
        <f t="shared" si="18"/>
        <v>0</v>
      </c>
      <c r="AX140" s="397">
        <f t="shared" si="19"/>
        <v>0</v>
      </c>
      <c r="AY140" s="32"/>
      <c r="AZ140" s="32"/>
      <c r="BA140" s="423" t="str">
        <f t="shared" si="20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5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6"/>
        <v>-</v>
      </c>
      <c r="M141" s="425"/>
      <c r="N141" s="425"/>
      <c r="O141" s="160" t="str">
        <f t="shared" si="7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8"/>
        <v>OK</v>
      </c>
      <c r="AI141" s="22">
        <f t="shared" si="9"/>
        <v>0</v>
      </c>
      <c r="AJ141" s="22">
        <f t="shared" si="10"/>
        <v>0</v>
      </c>
      <c r="AK141" s="22">
        <f t="shared" si="11"/>
        <v>0</v>
      </c>
      <c r="AL141" s="22">
        <f t="shared" si="12"/>
        <v>0</v>
      </c>
      <c r="AM141" s="22">
        <f t="shared" si="13"/>
        <v>0</v>
      </c>
      <c r="AN141" s="22">
        <f t="shared" si="14"/>
        <v>0</v>
      </c>
      <c r="AO141" s="418" t="b">
        <f t="shared" si="15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16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17"/>
        <v>0</v>
      </c>
      <c r="AW141" s="67">
        <f t="shared" si="18"/>
        <v>0</v>
      </c>
      <c r="AX141" s="397">
        <f t="shared" si="19"/>
        <v>0</v>
      </c>
      <c r="AY141" s="32"/>
      <c r="AZ141" s="32"/>
      <c r="BA141" s="423" t="str">
        <f t="shared" si="20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5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6"/>
        <v>-</v>
      </c>
      <c r="M142" s="425"/>
      <c r="N142" s="425"/>
      <c r="O142" s="160" t="str">
        <f t="shared" si="7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8"/>
        <v>OK</v>
      </c>
      <c r="AI142" s="22">
        <f t="shared" si="9"/>
        <v>0</v>
      </c>
      <c r="AJ142" s="22">
        <f t="shared" si="10"/>
        <v>0</v>
      </c>
      <c r="AK142" s="22">
        <f t="shared" si="11"/>
        <v>0</v>
      </c>
      <c r="AL142" s="22">
        <f t="shared" si="12"/>
        <v>0</v>
      </c>
      <c r="AM142" s="22">
        <f t="shared" si="13"/>
        <v>0</v>
      </c>
      <c r="AN142" s="22">
        <f t="shared" si="14"/>
        <v>0</v>
      </c>
      <c r="AO142" s="418" t="b">
        <f t="shared" si="15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16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17"/>
        <v>0</v>
      </c>
      <c r="AW142" s="67">
        <f t="shared" si="18"/>
        <v>0</v>
      </c>
      <c r="AX142" s="397">
        <f t="shared" si="19"/>
        <v>0</v>
      </c>
      <c r="AY142" s="32"/>
      <c r="AZ142" s="32"/>
      <c r="BA142" s="423" t="str">
        <f t="shared" si="20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5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6"/>
        <v>-</v>
      </c>
      <c r="M143" s="425"/>
      <c r="N143" s="425"/>
      <c r="O143" s="160" t="str">
        <f t="shared" si="7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8"/>
        <v>OK</v>
      </c>
      <c r="AI143" s="22">
        <f t="shared" si="9"/>
        <v>0</v>
      </c>
      <c r="AJ143" s="22">
        <f t="shared" si="10"/>
        <v>0</v>
      </c>
      <c r="AK143" s="22">
        <f t="shared" si="11"/>
        <v>0</v>
      </c>
      <c r="AL143" s="22">
        <f t="shared" si="12"/>
        <v>0</v>
      </c>
      <c r="AM143" s="22">
        <f t="shared" si="13"/>
        <v>0</v>
      </c>
      <c r="AN143" s="22">
        <f t="shared" si="14"/>
        <v>0</v>
      </c>
      <c r="AO143" s="418" t="b">
        <f t="shared" si="15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16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17"/>
        <v>0</v>
      </c>
      <c r="AW143" s="67">
        <f t="shared" si="18"/>
        <v>0</v>
      </c>
      <c r="AX143" s="397">
        <f t="shared" si="19"/>
        <v>0</v>
      </c>
      <c r="AY143" s="32"/>
      <c r="AZ143" s="32"/>
      <c r="BA143" s="423" t="str">
        <f t="shared" si="20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5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6"/>
        <v>-</v>
      </c>
      <c r="M144" s="425"/>
      <c r="N144" s="425"/>
      <c r="O144" s="160" t="str">
        <f t="shared" si="7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8"/>
        <v>OK</v>
      </c>
      <c r="AI144" s="22">
        <f t="shared" si="9"/>
        <v>0</v>
      </c>
      <c r="AJ144" s="22">
        <f t="shared" si="10"/>
        <v>0</v>
      </c>
      <c r="AK144" s="22">
        <f t="shared" si="11"/>
        <v>0</v>
      </c>
      <c r="AL144" s="22">
        <f t="shared" si="12"/>
        <v>0</v>
      </c>
      <c r="AM144" s="22">
        <f t="shared" si="13"/>
        <v>0</v>
      </c>
      <c r="AN144" s="22">
        <f t="shared" si="14"/>
        <v>0</v>
      </c>
      <c r="AO144" s="418" t="b">
        <f t="shared" si="15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16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17"/>
        <v>0</v>
      </c>
      <c r="AW144" s="67">
        <f t="shared" si="18"/>
        <v>0</v>
      </c>
      <c r="AX144" s="397">
        <f t="shared" si="19"/>
        <v>0</v>
      </c>
      <c r="AY144" s="32"/>
      <c r="AZ144" s="32"/>
      <c r="BA144" s="423" t="str">
        <f t="shared" si="20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5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6"/>
        <v>-</v>
      </c>
      <c r="M145" s="425"/>
      <c r="N145" s="425"/>
      <c r="O145" s="160" t="str">
        <f t="shared" si="7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8"/>
        <v>OK</v>
      </c>
      <c r="AI145" s="22">
        <f t="shared" si="9"/>
        <v>0</v>
      </c>
      <c r="AJ145" s="22">
        <f t="shared" si="10"/>
        <v>0</v>
      </c>
      <c r="AK145" s="22">
        <f t="shared" si="11"/>
        <v>0</v>
      </c>
      <c r="AL145" s="22">
        <f t="shared" si="12"/>
        <v>0</v>
      </c>
      <c r="AM145" s="22">
        <f t="shared" si="13"/>
        <v>0</v>
      </c>
      <c r="AN145" s="22">
        <f t="shared" si="14"/>
        <v>0</v>
      </c>
      <c r="AO145" s="418" t="b">
        <f t="shared" si="15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16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17"/>
        <v>0</v>
      </c>
      <c r="AW145" s="67">
        <f t="shared" si="18"/>
        <v>0</v>
      </c>
      <c r="AX145" s="397">
        <f t="shared" si="19"/>
        <v>0</v>
      </c>
      <c r="AY145" s="32"/>
      <c r="AZ145" s="32"/>
      <c r="BA145" s="423" t="str">
        <f t="shared" si="20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5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6"/>
        <v>-</v>
      </c>
      <c r="M146" s="425"/>
      <c r="N146" s="425"/>
      <c r="O146" s="160" t="str">
        <f t="shared" si="7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8"/>
        <v>OK</v>
      </c>
      <c r="AI146" s="22">
        <f t="shared" si="9"/>
        <v>0</v>
      </c>
      <c r="AJ146" s="22">
        <f t="shared" si="10"/>
        <v>0</v>
      </c>
      <c r="AK146" s="22">
        <f t="shared" si="11"/>
        <v>0</v>
      </c>
      <c r="AL146" s="22">
        <f t="shared" si="12"/>
        <v>0</v>
      </c>
      <c r="AM146" s="22">
        <f t="shared" si="13"/>
        <v>0</v>
      </c>
      <c r="AN146" s="22">
        <f t="shared" si="14"/>
        <v>0</v>
      </c>
      <c r="AO146" s="418" t="b">
        <f t="shared" si="15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16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17"/>
        <v>0</v>
      </c>
      <c r="AW146" s="67">
        <f t="shared" si="18"/>
        <v>0</v>
      </c>
      <c r="AX146" s="397">
        <f t="shared" si="19"/>
        <v>0</v>
      </c>
      <c r="AY146" s="32"/>
      <c r="AZ146" s="32"/>
      <c r="BA146" s="423" t="str">
        <f t="shared" si="20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5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6"/>
        <v>-</v>
      </c>
      <c r="M147" s="425"/>
      <c r="N147" s="425"/>
      <c r="O147" s="160" t="str">
        <f t="shared" si="7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8"/>
        <v>OK</v>
      </c>
      <c r="AI147" s="22">
        <f t="shared" si="9"/>
        <v>0</v>
      </c>
      <c r="AJ147" s="22">
        <f t="shared" si="10"/>
        <v>0</v>
      </c>
      <c r="AK147" s="22">
        <f t="shared" si="11"/>
        <v>0</v>
      </c>
      <c r="AL147" s="22">
        <f t="shared" si="12"/>
        <v>0</v>
      </c>
      <c r="AM147" s="22">
        <f t="shared" si="13"/>
        <v>0</v>
      </c>
      <c r="AN147" s="22">
        <f t="shared" si="14"/>
        <v>0</v>
      </c>
      <c r="AO147" s="418" t="b">
        <f t="shared" si="15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16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17"/>
        <v>0</v>
      </c>
      <c r="AW147" s="67">
        <f t="shared" si="18"/>
        <v>0</v>
      </c>
      <c r="AX147" s="397">
        <f t="shared" si="19"/>
        <v>0</v>
      </c>
      <c r="AY147" s="32"/>
      <c r="AZ147" s="32"/>
      <c r="BA147" s="423" t="str">
        <f t="shared" si="20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5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6"/>
        <v>-</v>
      </c>
      <c r="M148" s="425"/>
      <c r="N148" s="425"/>
      <c r="O148" s="160" t="str">
        <f t="shared" si="7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8"/>
        <v>OK</v>
      </c>
      <c r="AI148" s="22">
        <f t="shared" si="9"/>
        <v>0</v>
      </c>
      <c r="AJ148" s="22">
        <f t="shared" si="10"/>
        <v>0</v>
      </c>
      <c r="AK148" s="22">
        <f t="shared" si="11"/>
        <v>0</v>
      </c>
      <c r="AL148" s="22">
        <f t="shared" si="12"/>
        <v>0</v>
      </c>
      <c r="AM148" s="22">
        <f t="shared" si="13"/>
        <v>0</v>
      </c>
      <c r="AN148" s="22">
        <f t="shared" si="14"/>
        <v>0</v>
      </c>
      <c r="AO148" s="418" t="b">
        <f t="shared" si="15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16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17"/>
        <v>0</v>
      </c>
      <c r="AW148" s="67">
        <f t="shared" si="18"/>
        <v>0</v>
      </c>
      <c r="AX148" s="397">
        <f t="shared" si="19"/>
        <v>0</v>
      </c>
      <c r="AY148" s="32"/>
      <c r="AZ148" s="32"/>
      <c r="BA148" s="423" t="str">
        <f t="shared" si="20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5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6"/>
        <v>-</v>
      </c>
      <c r="M149" s="425"/>
      <c r="N149" s="425"/>
      <c r="O149" s="160" t="str">
        <f t="shared" si="7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8"/>
        <v>OK</v>
      </c>
      <c r="AI149" s="22">
        <f t="shared" si="9"/>
        <v>0</v>
      </c>
      <c r="AJ149" s="22">
        <f t="shared" si="10"/>
        <v>0</v>
      </c>
      <c r="AK149" s="22">
        <f t="shared" si="11"/>
        <v>0</v>
      </c>
      <c r="AL149" s="22">
        <f t="shared" si="12"/>
        <v>0</v>
      </c>
      <c r="AM149" s="22">
        <f t="shared" si="13"/>
        <v>0</v>
      </c>
      <c r="AN149" s="22">
        <f t="shared" si="14"/>
        <v>0</v>
      </c>
      <c r="AO149" s="418" t="b">
        <f t="shared" si="15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16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17"/>
        <v>0</v>
      </c>
      <c r="AW149" s="67">
        <f t="shared" si="18"/>
        <v>0</v>
      </c>
      <c r="AX149" s="397">
        <f t="shared" si="19"/>
        <v>0</v>
      </c>
      <c r="AY149" s="32"/>
      <c r="AZ149" s="32"/>
      <c r="BA149" s="423" t="str">
        <f t="shared" si="20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5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6"/>
        <v>-</v>
      </c>
      <c r="M150" s="425"/>
      <c r="N150" s="425"/>
      <c r="O150" s="160" t="str">
        <f t="shared" si="7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8"/>
        <v>OK</v>
      </c>
      <c r="AI150" s="22">
        <f t="shared" si="9"/>
        <v>0</v>
      </c>
      <c r="AJ150" s="22">
        <f t="shared" si="10"/>
        <v>0</v>
      </c>
      <c r="AK150" s="22">
        <f t="shared" si="11"/>
        <v>0</v>
      </c>
      <c r="AL150" s="22">
        <f t="shared" si="12"/>
        <v>0</v>
      </c>
      <c r="AM150" s="22">
        <f t="shared" si="13"/>
        <v>0</v>
      </c>
      <c r="AN150" s="22">
        <f t="shared" si="14"/>
        <v>0</v>
      </c>
      <c r="AO150" s="418" t="b">
        <f t="shared" si="15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16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17"/>
        <v>0</v>
      </c>
      <c r="AW150" s="67">
        <f t="shared" si="18"/>
        <v>0</v>
      </c>
      <c r="AX150" s="397">
        <f t="shared" si="19"/>
        <v>0</v>
      </c>
      <c r="AY150" s="32"/>
      <c r="AZ150" s="32"/>
      <c r="BA150" s="423" t="str">
        <f t="shared" si="20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5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6"/>
        <v>-</v>
      </c>
      <c r="M151" s="425"/>
      <c r="N151" s="425"/>
      <c r="O151" s="160" t="str">
        <f t="shared" si="7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8"/>
        <v>OK</v>
      </c>
      <c r="AI151" s="22">
        <f t="shared" si="9"/>
        <v>0</v>
      </c>
      <c r="AJ151" s="22">
        <f t="shared" si="10"/>
        <v>0</v>
      </c>
      <c r="AK151" s="22">
        <f t="shared" si="11"/>
        <v>0</v>
      </c>
      <c r="AL151" s="22">
        <f t="shared" si="12"/>
        <v>0</v>
      </c>
      <c r="AM151" s="22">
        <f t="shared" si="13"/>
        <v>0</v>
      </c>
      <c r="AN151" s="22">
        <f t="shared" si="14"/>
        <v>0</v>
      </c>
      <c r="AO151" s="418" t="b">
        <f t="shared" si="15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16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17"/>
        <v>0</v>
      </c>
      <c r="AW151" s="67">
        <f t="shared" si="18"/>
        <v>0</v>
      </c>
      <c r="AX151" s="397">
        <f t="shared" si="19"/>
        <v>0</v>
      </c>
      <c r="AY151" s="32"/>
      <c r="AZ151" s="32"/>
      <c r="BA151" s="423" t="str">
        <f t="shared" si="20"/>
        <v xml:space="preserve"> </v>
      </c>
    </row>
    <row r="152" spans="1:53" s="339" customFormat="1" ht="15" x14ac:dyDescent="0.2">
      <c r="A152" s="32"/>
      <c r="B152" s="32"/>
      <c r="C152" s="410">
        <f t="shared" ref="C152:C215" si="23">C151+1</f>
        <v>131</v>
      </c>
      <c r="D152" s="424"/>
      <c r="E152" s="424"/>
      <c r="F152" s="424"/>
      <c r="G152" s="410"/>
      <c r="H152" s="410"/>
      <c r="I152" s="413" t="str">
        <f t="shared" si="5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6"/>
        <v>-</v>
      </c>
      <c r="M152" s="425"/>
      <c r="N152" s="425"/>
      <c r="O152" s="160" t="str">
        <f t="shared" si="7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8"/>
        <v>OK</v>
      </c>
      <c r="AI152" s="22">
        <f t="shared" si="9"/>
        <v>0</v>
      </c>
      <c r="AJ152" s="22">
        <f t="shared" si="10"/>
        <v>0</v>
      </c>
      <c r="AK152" s="22">
        <f t="shared" si="11"/>
        <v>0</v>
      </c>
      <c r="AL152" s="22">
        <f t="shared" si="12"/>
        <v>0</v>
      </c>
      <c r="AM152" s="22">
        <f t="shared" si="13"/>
        <v>0</v>
      </c>
      <c r="AN152" s="22">
        <f t="shared" si="14"/>
        <v>0</v>
      </c>
      <c r="AO152" s="418" t="b">
        <f t="shared" si="15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16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17"/>
        <v>0</v>
      </c>
      <c r="AW152" s="67">
        <f t="shared" si="18"/>
        <v>0</v>
      </c>
      <c r="AX152" s="397">
        <f t="shared" si="19"/>
        <v>0</v>
      </c>
      <c r="AY152" s="32"/>
      <c r="AZ152" s="32"/>
      <c r="BA152" s="423" t="str">
        <f t="shared" si="20"/>
        <v xml:space="preserve"> </v>
      </c>
    </row>
    <row r="153" spans="1:53" s="339" customFormat="1" ht="15" x14ac:dyDescent="0.2">
      <c r="A153" s="32"/>
      <c r="B153" s="32"/>
      <c r="C153" s="410">
        <f t="shared" si="23"/>
        <v>132</v>
      </c>
      <c r="D153" s="424"/>
      <c r="E153" s="424"/>
      <c r="F153" s="424"/>
      <c r="G153" s="410"/>
      <c r="H153" s="410"/>
      <c r="I153" s="413" t="str">
        <f t="shared" si="5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6"/>
        <v>-</v>
      </c>
      <c r="M153" s="425"/>
      <c r="N153" s="425"/>
      <c r="O153" s="160" t="str">
        <f t="shared" si="7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8"/>
        <v>OK</v>
      </c>
      <c r="AI153" s="22">
        <f t="shared" si="9"/>
        <v>0</v>
      </c>
      <c r="AJ153" s="22">
        <f t="shared" si="10"/>
        <v>0</v>
      </c>
      <c r="AK153" s="22">
        <f t="shared" si="11"/>
        <v>0</v>
      </c>
      <c r="AL153" s="22">
        <f t="shared" si="12"/>
        <v>0</v>
      </c>
      <c r="AM153" s="22">
        <f t="shared" si="13"/>
        <v>0</v>
      </c>
      <c r="AN153" s="22">
        <f t="shared" si="14"/>
        <v>0</v>
      </c>
      <c r="AO153" s="418" t="b">
        <f t="shared" si="15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16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17"/>
        <v>0</v>
      </c>
      <c r="AW153" s="67">
        <f t="shared" si="18"/>
        <v>0</v>
      </c>
      <c r="AX153" s="397">
        <f t="shared" si="19"/>
        <v>0</v>
      </c>
      <c r="AY153" s="32"/>
      <c r="AZ153" s="32"/>
      <c r="BA153" s="423" t="str">
        <f t="shared" si="20"/>
        <v xml:space="preserve"> </v>
      </c>
    </row>
    <row r="154" spans="1:53" s="339" customFormat="1" ht="15" x14ac:dyDescent="0.2">
      <c r="A154" s="32"/>
      <c r="B154" s="32"/>
      <c r="C154" s="410">
        <f t="shared" si="23"/>
        <v>133</v>
      </c>
      <c r="D154" s="424"/>
      <c r="E154" s="424"/>
      <c r="F154" s="424"/>
      <c r="G154" s="410"/>
      <c r="H154" s="410"/>
      <c r="I154" s="413" t="str">
        <f t="shared" si="5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6"/>
        <v>-</v>
      </c>
      <c r="M154" s="425"/>
      <c r="N154" s="425"/>
      <c r="O154" s="160" t="str">
        <f t="shared" si="7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8"/>
        <v>OK</v>
      </c>
      <c r="AI154" s="22">
        <f t="shared" si="9"/>
        <v>0</v>
      </c>
      <c r="AJ154" s="22">
        <f t="shared" si="10"/>
        <v>0</v>
      </c>
      <c r="AK154" s="22">
        <f t="shared" si="11"/>
        <v>0</v>
      </c>
      <c r="AL154" s="22">
        <f t="shared" si="12"/>
        <v>0</v>
      </c>
      <c r="AM154" s="22">
        <f t="shared" si="13"/>
        <v>0</v>
      </c>
      <c r="AN154" s="22">
        <f t="shared" si="14"/>
        <v>0</v>
      </c>
      <c r="AO154" s="418" t="b">
        <f t="shared" si="15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16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17"/>
        <v>0</v>
      </c>
      <c r="AW154" s="67">
        <f t="shared" si="18"/>
        <v>0</v>
      </c>
      <c r="AX154" s="397">
        <f t="shared" si="19"/>
        <v>0</v>
      </c>
      <c r="AY154" s="32"/>
      <c r="AZ154" s="32"/>
      <c r="BA154" s="423" t="str">
        <f t="shared" si="20"/>
        <v xml:space="preserve"> </v>
      </c>
    </row>
    <row r="155" spans="1:53" s="339" customFormat="1" ht="15" x14ac:dyDescent="0.2">
      <c r="A155" s="32"/>
      <c r="B155" s="32"/>
      <c r="C155" s="410">
        <f t="shared" si="23"/>
        <v>134</v>
      </c>
      <c r="D155" s="424"/>
      <c r="E155" s="424"/>
      <c r="F155" s="424"/>
      <c r="G155" s="410"/>
      <c r="H155" s="410"/>
      <c r="I155" s="413" t="str">
        <f t="shared" si="5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6"/>
        <v>-</v>
      </c>
      <c r="M155" s="425"/>
      <c r="N155" s="425"/>
      <c r="O155" s="160" t="str">
        <f t="shared" si="7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8"/>
        <v>OK</v>
      </c>
      <c r="AI155" s="22">
        <f t="shared" si="9"/>
        <v>0</v>
      </c>
      <c r="AJ155" s="22">
        <f t="shared" si="10"/>
        <v>0</v>
      </c>
      <c r="AK155" s="22">
        <f t="shared" si="11"/>
        <v>0</v>
      </c>
      <c r="AL155" s="22">
        <f t="shared" si="12"/>
        <v>0</v>
      </c>
      <c r="AM155" s="22">
        <f t="shared" si="13"/>
        <v>0</v>
      </c>
      <c r="AN155" s="22">
        <f t="shared" si="14"/>
        <v>0</v>
      </c>
      <c r="AO155" s="418" t="b">
        <f t="shared" si="15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16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17"/>
        <v>0</v>
      </c>
      <c r="AW155" s="67">
        <f t="shared" si="18"/>
        <v>0</v>
      </c>
      <c r="AX155" s="397">
        <f t="shared" si="19"/>
        <v>0</v>
      </c>
      <c r="AY155" s="32"/>
      <c r="AZ155" s="32"/>
      <c r="BA155" s="423" t="str">
        <f t="shared" si="20"/>
        <v xml:space="preserve"> </v>
      </c>
    </row>
    <row r="156" spans="1:53" s="339" customFormat="1" ht="15" x14ac:dyDescent="0.2">
      <c r="A156" s="32"/>
      <c r="B156" s="32"/>
      <c r="C156" s="410">
        <f t="shared" si="23"/>
        <v>135</v>
      </c>
      <c r="D156" s="424"/>
      <c r="E156" s="424"/>
      <c r="F156" s="424"/>
      <c r="G156" s="410"/>
      <c r="H156" s="410"/>
      <c r="I156" s="413" t="str">
        <f t="shared" si="5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6"/>
        <v>-</v>
      </c>
      <c r="M156" s="425"/>
      <c r="N156" s="425"/>
      <c r="O156" s="160" t="str">
        <f t="shared" si="7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8"/>
        <v>OK</v>
      </c>
      <c r="AI156" s="22">
        <f t="shared" si="9"/>
        <v>0</v>
      </c>
      <c r="AJ156" s="22">
        <f t="shared" si="10"/>
        <v>0</v>
      </c>
      <c r="AK156" s="22">
        <f t="shared" si="11"/>
        <v>0</v>
      </c>
      <c r="AL156" s="22">
        <f t="shared" si="12"/>
        <v>0</v>
      </c>
      <c r="AM156" s="22">
        <f t="shared" si="13"/>
        <v>0</v>
      </c>
      <c r="AN156" s="22">
        <f t="shared" si="14"/>
        <v>0</v>
      </c>
      <c r="AO156" s="418" t="b">
        <f t="shared" si="15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16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17"/>
        <v>0</v>
      </c>
      <c r="AW156" s="67">
        <f t="shared" si="18"/>
        <v>0</v>
      </c>
      <c r="AX156" s="397">
        <f t="shared" si="19"/>
        <v>0</v>
      </c>
      <c r="AY156" s="32"/>
      <c r="AZ156" s="32"/>
      <c r="BA156" s="423" t="str">
        <f t="shared" si="20"/>
        <v xml:space="preserve"> </v>
      </c>
    </row>
    <row r="157" spans="1:53" s="339" customFormat="1" ht="15" x14ac:dyDescent="0.2">
      <c r="A157" s="32"/>
      <c r="B157" s="32"/>
      <c r="C157" s="410">
        <f t="shared" si="23"/>
        <v>136</v>
      </c>
      <c r="D157" s="424"/>
      <c r="E157" s="424"/>
      <c r="F157" s="424"/>
      <c r="G157" s="410"/>
      <c r="H157" s="410"/>
      <c r="I157" s="413" t="str">
        <f t="shared" si="5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6"/>
        <v>-</v>
      </c>
      <c r="M157" s="425"/>
      <c r="N157" s="425"/>
      <c r="O157" s="160" t="str">
        <f t="shared" si="7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8"/>
        <v>OK</v>
      </c>
      <c r="AI157" s="22">
        <f t="shared" si="9"/>
        <v>0</v>
      </c>
      <c r="AJ157" s="22">
        <f t="shared" si="10"/>
        <v>0</v>
      </c>
      <c r="AK157" s="22">
        <f t="shared" si="11"/>
        <v>0</v>
      </c>
      <c r="AL157" s="22">
        <f t="shared" si="12"/>
        <v>0</v>
      </c>
      <c r="AM157" s="22">
        <f t="shared" si="13"/>
        <v>0</v>
      </c>
      <c r="AN157" s="22">
        <f t="shared" si="14"/>
        <v>0</v>
      </c>
      <c r="AO157" s="418" t="b">
        <f t="shared" si="15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16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17"/>
        <v>0</v>
      </c>
      <c r="AW157" s="67">
        <f t="shared" si="18"/>
        <v>0</v>
      </c>
      <c r="AX157" s="397">
        <f t="shared" si="19"/>
        <v>0</v>
      </c>
      <c r="AY157" s="32"/>
      <c r="AZ157" s="32"/>
      <c r="BA157" s="423" t="str">
        <f t="shared" si="20"/>
        <v xml:space="preserve"> </v>
      </c>
    </row>
    <row r="158" spans="1:53" s="339" customFormat="1" ht="15" x14ac:dyDescent="0.2">
      <c r="A158" s="32"/>
      <c r="B158" s="32"/>
      <c r="C158" s="410">
        <f t="shared" si="23"/>
        <v>137</v>
      </c>
      <c r="D158" s="424"/>
      <c r="E158" s="424"/>
      <c r="F158" s="424"/>
      <c r="G158" s="410"/>
      <c r="H158" s="410"/>
      <c r="I158" s="413" t="str">
        <f t="shared" si="5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6"/>
        <v>-</v>
      </c>
      <c r="M158" s="425"/>
      <c r="N158" s="425"/>
      <c r="O158" s="160" t="str">
        <f t="shared" si="7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8"/>
        <v>OK</v>
      </c>
      <c r="AI158" s="22">
        <f t="shared" si="9"/>
        <v>0</v>
      </c>
      <c r="AJ158" s="22">
        <f t="shared" si="10"/>
        <v>0</v>
      </c>
      <c r="AK158" s="22">
        <f t="shared" si="11"/>
        <v>0</v>
      </c>
      <c r="AL158" s="22">
        <f t="shared" si="12"/>
        <v>0</v>
      </c>
      <c r="AM158" s="22">
        <f t="shared" si="13"/>
        <v>0</v>
      </c>
      <c r="AN158" s="22">
        <f t="shared" si="14"/>
        <v>0</v>
      </c>
      <c r="AO158" s="418" t="b">
        <f t="shared" si="15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16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17"/>
        <v>0</v>
      </c>
      <c r="AW158" s="67">
        <f t="shared" si="18"/>
        <v>0</v>
      </c>
      <c r="AX158" s="397">
        <f t="shared" si="19"/>
        <v>0</v>
      </c>
      <c r="AY158" s="32"/>
      <c r="AZ158" s="32"/>
      <c r="BA158" s="423" t="str">
        <f t="shared" si="20"/>
        <v xml:space="preserve"> </v>
      </c>
    </row>
    <row r="159" spans="1:53" s="339" customFormat="1" ht="15" x14ac:dyDescent="0.2">
      <c r="A159" s="32"/>
      <c r="B159" s="32"/>
      <c r="C159" s="410">
        <f t="shared" si="23"/>
        <v>138</v>
      </c>
      <c r="D159" s="424"/>
      <c r="E159" s="424"/>
      <c r="F159" s="424"/>
      <c r="G159" s="410"/>
      <c r="H159" s="410"/>
      <c r="I159" s="413" t="str">
        <f t="shared" si="5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6"/>
        <v>-</v>
      </c>
      <c r="M159" s="425"/>
      <c r="N159" s="425"/>
      <c r="O159" s="160" t="str">
        <f t="shared" si="7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8"/>
        <v>OK</v>
      </c>
      <c r="AI159" s="22">
        <f t="shared" si="9"/>
        <v>0</v>
      </c>
      <c r="AJ159" s="22">
        <f t="shared" si="10"/>
        <v>0</v>
      </c>
      <c r="AK159" s="22">
        <f t="shared" si="11"/>
        <v>0</v>
      </c>
      <c r="AL159" s="22">
        <f t="shared" si="12"/>
        <v>0</v>
      </c>
      <c r="AM159" s="22">
        <f t="shared" si="13"/>
        <v>0</v>
      </c>
      <c r="AN159" s="22">
        <f t="shared" si="14"/>
        <v>0</v>
      </c>
      <c r="AO159" s="418" t="b">
        <f t="shared" si="15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16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17"/>
        <v>0</v>
      </c>
      <c r="AW159" s="67">
        <f t="shared" si="18"/>
        <v>0</v>
      </c>
      <c r="AX159" s="397">
        <f t="shared" si="19"/>
        <v>0</v>
      </c>
      <c r="AY159" s="32"/>
      <c r="AZ159" s="32"/>
      <c r="BA159" s="423" t="str">
        <f t="shared" si="20"/>
        <v xml:space="preserve"> </v>
      </c>
    </row>
    <row r="160" spans="1:53" s="339" customFormat="1" ht="15" x14ac:dyDescent="0.2">
      <c r="A160" s="32"/>
      <c r="B160" s="32"/>
      <c r="C160" s="410">
        <f t="shared" si="23"/>
        <v>139</v>
      </c>
      <c r="D160" s="424"/>
      <c r="E160" s="424"/>
      <c r="F160" s="424"/>
      <c r="G160" s="410"/>
      <c r="H160" s="410"/>
      <c r="I160" s="413" t="str">
        <f t="shared" si="5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6"/>
        <v>-</v>
      </c>
      <c r="M160" s="425"/>
      <c r="N160" s="425"/>
      <c r="O160" s="160" t="str">
        <f t="shared" si="7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8"/>
        <v>OK</v>
      </c>
      <c r="AI160" s="22">
        <f t="shared" si="9"/>
        <v>0</v>
      </c>
      <c r="AJ160" s="22">
        <f t="shared" si="10"/>
        <v>0</v>
      </c>
      <c r="AK160" s="22">
        <f t="shared" si="11"/>
        <v>0</v>
      </c>
      <c r="AL160" s="22">
        <f t="shared" si="12"/>
        <v>0</v>
      </c>
      <c r="AM160" s="22">
        <f t="shared" si="13"/>
        <v>0</v>
      </c>
      <c r="AN160" s="22">
        <f t="shared" si="14"/>
        <v>0</v>
      </c>
      <c r="AO160" s="418" t="b">
        <f t="shared" si="15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16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17"/>
        <v>0</v>
      </c>
      <c r="AW160" s="67">
        <f t="shared" si="18"/>
        <v>0</v>
      </c>
      <c r="AX160" s="397">
        <f t="shared" si="19"/>
        <v>0</v>
      </c>
      <c r="AY160" s="32"/>
      <c r="AZ160" s="32"/>
      <c r="BA160" s="423" t="str">
        <f t="shared" si="20"/>
        <v xml:space="preserve"> </v>
      </c>
    </row>
    <row r="161" spans="1:53" s="339" customFormat="1" ht="15" x14ac:dyDescent="0.2">
      <c r="A161" s="32"/>
      <c r="B161" s="32"/>
      <c r="C161" s="410">
        <f t="shared" si="23"/>
        <v>140</v>
      </c>
      <c r="D161" s="424"/>
      <c r="E161" s="424"/>
      <c r="F161" s="424"/>
      <c r="G161" s="410"/>
      <c r="H161" s="410"/>
      <c r="I161" s="413" t="str">
        <f t="shared" si="5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6"/>
        <v>-</v>
      </c>
      <c r="M161" s="425"/>
      <c r="N161" s="425"/>
      <c r="O161" s="160" t="str">
        <f t="shared" si="7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8"/>
        <v>OK</v>
      </c>
      <c r="AI161" s="22">
        <f t="shared" si="9"/>
        <v>0</v>
      </c>
      <c r="AJ161" s="22">
        <f t="shared" si="10"/>
        <v>0</v>
      </c>
      <c r="AK161" s="22">
        <f t="shared" si="11"/>
        <v>0</v>
      </c>
      <c r="AL161" s="22">
        <f t="shared" si="12"/>
        <v>0</v>
      </c>
      <c r="AM161" s="22">
        <f t="shared" si="13"/>
        <v>0</v>
      </c>
      <c r="AN161" s="22">
        <f t="shared" si="14"/>
        <v>0</v>
      </c>
      <c r="AO161" s="418" t="b">
        <f t="shared" si="15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16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17"/>
        <v>0</v>
      </c>
      <c r="AW161" s="67">
        <f t="shared" si="18"/>
        <v>0</v>
      </c>
      <c r="AX161" s="397">
        <f t="shared" si="19"/>
        <v>0</v>
      </c>
      <c r="AY161" s="32"/>
      <c r="AZ161" s="32"/>
      <c r="BA161" s="423" t="str">
        <f t="shared" si="20"/>
        <v xml:space="preserve"> </v>
      </c>
    </row>
    <row r="162" spans="1:53" s="339" customFormat="1" ht="15" x14ac:dyDescent="0.2">
      <c r="A162" s="32"/>
      <c r="B162" s="32"/>
      <c r="C162" s="410">
        <f t="shared" si="23"/>
        <v>141</v>
      </c>
      <c r="D162" s="424"/>
      <c r="E162" s="424"/>
      <c r="F162" s="424"/>
      <c r="G162" s="410"/>
      <c r="H162" s="410"/>
      <c r="I162" s="413" t="str">
        <f t="shared" si="5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6"/>
        <v>-</v>
      </c>
      <c r="M162" s="425"/>
      <c r="N162" s="425"/>
      <c r="O162" s="160" t="str">
        <f t="shared" si="7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8"/>
        <v>OK</v>
      </c>
      <c r="AI162" s="22">
        <f t="shared" si="9"/>
        <v>0</v>
      </c>
      <c r="AJ162" s="22">
        <f t="shared" si="10"/>
        <v>0</v>
      </c>
      <c r="AK162" s="22">
        <f t="shared" si="11"/>
        <v>0</v>
      </c>
      <c r="AL162" s="22">
        <f t="shared" si="12"/>
        <v>0</v>
      </c>
      <c r="AM162" s="22">
        <f t="shared" si="13"/>
        <v>0</v>
      </c>
      <c r="AN162" s="22">
        <f t="shared" si="14"/>
        <v>0</v>
      </c>
      <c r="AO162" s="418" t="b">
        <f t="shared" si="15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16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17"/>
        <v>0</v>
      </c>
      <c r="AW162" s="67">
        <f t="shared" si="18"/>
        <v>0</v>
      </c>
      <c r="AX162" s="397">
        <f t="shared" si="19"/>
        <v>0</v>
      </c>
      <c r="AY162" s="32"/>
      <c r="AZ162" s="32"/>
      <c r="BA162" s="423" t="str">
        <f t="shared" si="20"/>
        <v xml:space="preserve"> </v>
      </c>
    </row>
    <row r="163" spans="1:53" s="339" customFormat="1" ht="15" x14ac:dyDescent="0.2">
      <c r="A163" s="32"/>
      <c r="B163" s="32"/>
      <c r="C163" s="410">
        <f t="shared" si="23"/>
        <v>142</v>
      </c>
      <c r="D163" s="424"/>
      <c r="E163" s="424"/>
      <c r="F163" s="424"/>
      <c r="G163" s="410"/>
      <c r="H163" s="410"/>
      <c r="I163" s="413" t="str">
        <f t="shared" si="5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6"/>
        <v>-</v>
      </c>
      <c r="M163" s="425"/>
      <c r="N163" s="425"/>
      <c r="O163" s="160" t="str">
        <f t="shared" si="7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8"/>
        <v>OK</v>
      </c>
      <c r="AI163" s="22">
        <f t="shared" si="9"/>
        <v>0</v>
      </c>
      <c r="AJ163" s="22">
        <f t="shared" si="10"/>
        <v>0</v>
      </c>
      <c r="AK163" s="22">
        <f t="shared" si="11"/>
        <v>0</v>
      </c>
      <c r="AL163" s="22">
        <f t="shared" si="12"/>
        <v>0</v>
      </c>
      <c r="AM163" s="22">
        <f t="shared" si="13"/>
        <v>0</v>
      </c>
      <c r="AN163" s="22">
        <f t="shared" si="14"/>
        <v>0</v>
      </c>
      <c r="AO163" s="418" t="b">
        <f t="shared" si="15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16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17"/>
        <v>0</v>
      </c>
      <c r="AW163" s="67">
        <f t="shared" si="18"/>
        <v>0</v>
      </c>
      <c r="AX163" s="397">
        <f t="shared" si="19"/>
        <v>0</v>
      </c>
      <c r="AY163" s="32"/>
      <c r="AZ163" s="32"/>
      <c r="BA163" s="423" t="str">
        <f t="shared" si="20"/>
        <v xml:space="preserve"> </v>
      </c>
    </row>
    <row r="164" spans="1:53" s="339" customFormat="1" ht="15" x14ac:dyDescent="0.2">
      <c r="A164" s="32"/>
      <c r="B164" s="32"/>
      <c r="C164" s="410">
        <f t="shared" si="23"/>
        <v>143</v>
      </c>
      <c r="D164" s="424"/>
      <c r="E164" s="424"/>
      <c r="F164" s="424"/>
      <c r="G164" s="410"/>
      <c r="H164" s="410"/>
      <c r="I164" s="413" t="str">
        <f t="shared" si="5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6"/>
        <v>-</v>
      </c>
      <c r="M164" s="425"/>
      <c r="N164" s="425"/>
      <c r="O164" s="160" t="str">
        <f t="shared" si="7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8"/>
        <v>OK</v>
      </c>
      <c r="AI164" s="22">
        <f t="shared" si="9"/>
        <v>0</v>
      </c>
      <c r="AJ164" s="22">
        <f t="shared" si="10"/>
        <v>0</v>
      </c>
      <c r="AK164" s="22">
        <f t="shared" si="11"/>
        <v>0</v>
      </c>
      <c r="AL164" s="22">
        <f t="shared" si="12"/>
        <v>0</v>
      </c>
      <c r="AM164" s="22">
        <f t="shared" si="13"/>
        <v>0</v>
      </c>
      <c r="AN164" s="22">
        <f t="shared" si="14"/>
        <v>0</v>
      </c>
      <c r="AO164" s="418" t="b">
        <f t="shared" si="15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16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17"/>
        <v>0</v>
      </c>
      <c r="AW164" s="67">
        <f t="shared" si="18"/>
        <v>0</v>
      </c>
      <c r="AX164" s="397">
        <f t="shared" si="19"/>
        <v>0</v>
      </c>
      <c r="AY164" s="32"/>
      <c r="AZ164" s="32"/>
      <c r="BA164" s="423" t="str">
        <f t="shared" si="20"/>
        <v xml:space="preserve"> </v>
      </c>
    </row>
    <row r="165" spans="1:53" s="339" customFormat="1" ht="15" x14ac:dyDescent="0.2">
      <c r="A165" s="32"/>
      <c r="B165" s="32"/>
      <c r="C165" s="410">
        <f t="shared" si="23"/>
        <v>144</v>
      </c>
      <c r="D165" s="424"/>
      <c r="E165" s="424"/>
      <c r="F165" s="424"/>
      <c r="G165" s="410"/>
      <c r="H165" s="410"/>
      <c r="I165" s="413" t="str">
        <f t="shared" si="5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6"/>
        <v>-</v>
      </c>
      <c r="M165" s="425"/>
      <c r="N165" s="425"/>
      <c r="O165" s="160" t="str">
        <f t="shared" si="7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8"/>
        <v>OK</v>
      </c>
      <c r="AI165" s="22">
        <f t="shared" si="9"/>
        <v>0</v>
      </c>
      <c r="AJ165" s="22">
        <f t="shared" si="10"/>
        <v>0</v>
      </c>
      <c r="AK165" s="22">
        <f t="shared" si="11"/>
        <v>0</v>
      </c>
      <c r="AL165" s="22">
        <f t="shared" si="12"/>
        <v>0</v>
      </c>
      <c r="AM165" s="22">
        <f t="shared" si="13"/>
        <v>0</v>
      </c>
      <c r="AN165" s="22">
        <f t="shared" si="14"/>
        <v>0</v>
      </c>
      <c r="AO165" s="418" t="b">
        <f t="shared" si="15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16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17"/>
        <v>0</v>
      </c>
      <c r="AW165" s="67">
        <f t="shared" si="18"/>
        <v>0</v>
      </c>
      <c r="AX165" s="397">
        <f t="shared" si="19"/>
        <v>0</v>
      </c>
      <c r="AY165" s="32"/>
      <c r="AZ165" s="32"/>
      <c r="BA165" s="423" t="str">
        <f t="shared" si="20"/>
        <v xml:space="preserve"> </v>
      </c>
    </row>
    <row r="166" spans="1:53" s="339" customFormat="1" ht="15" x14ac:dyDescent="0.2">
      <c r="A166" s="32"/>
      <c r="B166" s="32"/>
      <c r="C166" s="410">
        <f t="shared" si="23"/>
        <v>145</v>
      </c>
      <c r="D166" s="424"/>
      <c r="E166" s="424"/>
      <c r="F166" s="424"/>
      <c r="G166" s="410"/>
      <c r="H166" s="410"/>
      <c r="I166" s="413" t="str">
        <f t="shared" si="5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6"/>
        <v>-</v>
      </c>
      <c r="M166" s="425"/>
      <c r="N166" s="425"/>
      <c r="O166" s="160" t="str">
        <f t="shared" si="7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8"/>
        <v>OK</v>
      </c>
      <c r="AI166" s="22">
        <f t="shared" si="9"/>
        <v>0</v>
      </c>
      <c r="AJ166" s="22">
        <f t="shared" si="10"/>
        <v>0</v>
      </c>
      <c r="AK166" s="22">
        <f t="shared" si="11"/>
        <v>0</v>
      </c>
      <c r="AL166" s="22">
        <f t="shared" si="12"/>
        <v>0</v>
      </c>
      <c r="AM166" s="22">
        <f t="shared" si="13"/>
        <v>0</v>
      </c>
      <c r="AN166" s="22">
        <f t="shared" si="14"/>
        <v>0</v>
      </c>
      <c r="AO166" s="418" t="b">
        <f t="shared" si="15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16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17"/>
        <v>0</v>
      </c>
      <c r="AW166" s="67">
        <f t="shared" si="18"/>
        <v>0</v>
      </c>
      <c r="AX166" s="397">
        <f t="shared" si="19"/>
        <v>0</v>
      </c>
      <c r="AY166" s="32"/>
      <c r="AZ166" s="32"/>
      <c r="BA166" s="423" t="str">
        <f t="shared" si="20"/>
        <v xml:space="preserve"> </v>
      </c>
    </row>
    <row r="167" spans="1:53" s="339" customFormat="1" ht="15" x14ac:dyDescent="0.2">
      <c r="A167" s="32"/>
      <c r="B167" s="32"/>
      <c r="C167" s="410">
        <f t="shared" si="23"/>
        <v>146</v>
      </c>
      <c r="D167" s="424"/>
      <c r="E167" s="424"/>
      <c r="F167" s="424"/>
      <c r="G167" s="410"/>
      <c r="H167" s="410"/>
      <c r="I167" s="413" t="str">
        <f t="shared" si="5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6"/>
        <v>-</v>
      </c>
      <c r="M167" s="425"/>
      <c r="N167" s="425"/>
      <c r="O167" s="160" t="str">
        <f t="shared" si="7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8"/>
        <v>OK</v>
      </c>
      <c r="AI167" s="22">
        <f t="shared" si="9"/>
        <v>0</v>
      </c>
      <c r="AJ167" s="22">
        <f t="shared" si="10"/>
        <v>0</v>
      </c>
      <c r="AK167" s="22">
        <f t="shared" si="11"/>
        <v>0</v>
      </c>
      <c r="AL167" s="22">
        <f t="shared" si="12"/>
        <v>0</v>
      </c>
      <c r="AM167" s="22">
        <f t="shared" si="13"/>
        <v>0</v>
      </c>
      <c r="AN167" s="22">
        <f t="shared" si="14"/>
        <v>0</v>
      </c>
      <c r="AO167" s="418" t="b">
        <f t="shared" si="15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16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17"/>
        <v>0</v>
      </c>
      <c r="AW167" s="67">
        <f t="shared" si="18"/>
        <v>0</v>
      </c>
      <c r="AX167" s="397">
        <f t="shared" si="19"/>
        <v>0</v>
      </c>
      <c r="AY167" s="32"/>
      <c r="AZ167" s="32"/>
      <c r="BA167" s="423" t="str">
        <f t="shared" si="20"/>
        <v xml:space="preserve"> </v>
      </c>
    </row>
    <row r="168" spans="1:53" s="339" customFormat="1" ht="15" x14ac:dyDescent="0.2">
      <c r="A168" s="32"/>
      <c r="B168" s="32"/>
      <c r="C168" s="410">
        <f t="shared" si="23"/>
        <v>147</v>
      </c>
      <c r="D168" s="424"/>
      <c r="E168" s="424"/>
      <c r="F168" s="424"/>
      <c r="G168" s="410"/>
      <c r="H168" s="410"/>
      <c r="I168" s="413" t="str">
        <f t="shared" si="5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6"/>
        <v>-</v>
      </c>
      <c r="M168" s="425"/>
      <c r="N168" s="425"/>
      <c r="O168" s="160" t="str">
        <f t="shared" si="7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8"/>
        <v>OK</v>
      </c>
      <c r="AI168" s="22">
        <f t="shared" si="9"/>
        <v>0</v>
      </c>
      <c r="AJ168" s="22">
        <f t="shared" si="10"/>
        <v>0</v>
      </c>
      <c r="AK168" s="22">
        <f t="shared" si="11"/>
        <v>0</v>
      </c>
      <c r="AL168" s="22">
        <f t="shared" si="12"/>
        <v>0</v>
      </c>
      <c r="AM168" s="22">
        <f t="shared" si="13"/>
        <v>0</v>
      </c>
      <c r="AN168" s="22">
        <f t="shared" si="14"/>
        <v>0</v>
      </c>
      <c r="AO168" s="418" t="b">
        <f t="shared" si="15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16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17"/>
        <v>0</v>
      </c>
      <c r="AW168" s="67">
        <f t="shared" si="18"/>
        <v>0</v>
      </c>
      <c r="AX168" s="397">
        <f t="shared" si="19"/>
        <v>0</v>
      </c>
      <c r="AY168" s="32"/>
      <c r="AZ168" s="32"/>
      <c r="BA168" s="423" t="str">
        <f t="shared" si="20"/>
        <v xml:space="preserve"> </v>
      </c>
    </row>
    <row r="169" spans="1:53" s="339" customFormat="1" ht="15" x14ac:dyDescent="0.2">
      <c r="A169" s="32"/>
      <c r="B169" s="32"/>
      <c r="C169" s="410">
        <f t="shared" si="23"/>
        <v>148</v>
      </c>
      <c r="D169" s="424"/>
      <c r="E169" s="424"/>
      <c r="F169" s="424"/>
      <c r="G169" s="410"/>
      <c r="H169" s="410"/>
      <c r="I169" s="413" t="str">
        <f t="shared" si="5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6"/>
        <v>-</v>
      </c>
      <c r="M169" s="425"/>
      <c r="N169" s="425"/>
      <c r="O169" s="160" t="str">
        <f t="shared" si="7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8"/>
        <v>OK</v>
      </c>
      <c r="AI169" s="22">
        <f t="shared" si="9"/>
        <v>0</v>
      </c>
      <c r="AJ169" s="22">
        <f t="shared" si="10"/>
        <v>0</v>
      </c>
      <c r="AK169" s="22">
        <f t="shared" si="11"/>
        <v>0</v>
      </c>
      <c r="AL169" s="22">
        <f t="shared" si="12"/>
        <v>0</v>
      </c>
      <c r="AM169" s="22">
        <f t="shared" si="13"/>
        <v>0</v>
      </c>
      <c r="AN169" s="22">
        <f t="shared" si="14"/>
        <v>0</v>
      </c>
      <c r="AO169" s="418" t="b">
        <f t="shared" si="15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16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17"/>
        <v>0</v>
      </c>
      <c r="AW169" s="67">
        <f t="shared" si="18"/>
        <v>0</v>
      </c>
      <c r="AX169" s="397">
        <f t="shared" si="19"/>
        <v>0</v>
      </c>
      <c r="AY169" s="32"/>
      <c r="AZ169" s="32"/>
      <c r="BA169" s="423" t="str">
        <f t="shared" si="20"/>
        <v xml:space="preserve"> </v>
      </c>
    </row>
    <row r="170" spans="1:53" s="339" customFormat="1" ht="15" x14ac:dyDescent="0.2">
      <c r="A170" s="32"/>
      <c r="B170" s="32"/>
      <c r="C170" s="410">
        <f t="shared" si="23"/>
        <v>149</v>
      </c>
      <c r="D170" s="424"/>
      <c r="E170" s="424"/>
      <c r="F170" s="424"/>
      <c r="G170" s="410"/>
      <c r="H170" s="410"/>
      <c r="I170" s="413" t="str">
        <f t="shared" si="5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6"/>
        <v>-</v>
      </c>
      <c r="M170" s="425"/>
      <c r="N170" s="425"/>
      <c r="O170" s="160" t="str">
        <f t="shared" si="7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8"/>
        <v>OK</v>
      </c>
      <c r="AI170" s="22">
        <f t="shared" si="9"/>
        <v>0</v>
      </c>
      <c r="AJ170" s="22">
        <f t="shared" si="10"/>
        <v>0</v>
      </c>
      <c r="AK170" s="22">
        <f t="shared" si="11"/>
        <v>0</v>
      </c>
      <c r="AL170" s="22">
        <f t="shared" si="12"/>
        <v>0</v>
      </c>
      <c r="AM170" s="22">
        <f t="shared" si="13"/>
        <v>0</v>
      </c>
      <c r="AN170" s="22">
        <f t="shared" si="14"/>
        <v>0</v>
      </c>
      <c r="AO170" s="418" t="b">
        <f t="shared" si="15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16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17"/>
        <v>0</v>
      </c>
      <c r="AW170" s="67">
        <f t="shared" si="18"/>
        <v>0</v>
      </c>
      <c r="AX170" s="397">
        <f t="shared" si="19"/>
        <v>0</v>
      </c>
      <c r="AY170" s="32"/>
      <c r="AZ170" s="32"/>
      <c r="BA170" s="423" t="str">
        <f t="shared" si="20"/>
        <v xml:space="preserve"> </v>
      </c>
    </row>
    <row r="171" spans="1:53" s="339" customFormat="1" ht="15" x14ac:dyDescent="0.2">
      <c r="A171" s="32"/>
      <c r="B171" s="32"/>
      <c r="C171" s="410">
        <f t="shared" si="23"/>
        <v>150</v>
      </c>
      <c r="D171" s="424"/>
      <c r="E171" s="424"/>
      <c r="F171" s="424"/>
      <c r="G171" s="410"/>
      <c r="H171" s="410"/>
      <c r="I171" s="413" t="str">
        <f t="shared" si="5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6"/>
        <v>-</v>
      </c>
      <c r="M171" s="425"/>
      <c r="N171" s="425"/>
      <c r="O171" s="160" t="str">
        <f t="shared" si="7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8"/>
        <v>OK</v>
      </c>
      <c r="AI171" s="22">
        <f t="shared" si="9"/>
        <v>0</v>
      </c>
      <c r="AJ171" s="22">
        <f t="shared" si="10"/>
        <v>0</v>
      </c>
      <c r="AK171" s="22">
        <f t="shared" si="11"/>
        <v>0</v>
      </c>
      <c r="AL171" s="22">
        <f t="shared" si="12"/>
        <v>0</v>
      </c>
      <c r="AM171" s="22">
        <f t="shared" si="13"/>
        <v>0</v>
      </c>
      <c r="AN171" s="22">
        <f t="shared" si="14"/>
        <v>0</v>
      </c>
      <c r="AO171" s="418" t="b">
        <f t="shared" si="15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16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17"/>
        <v>0</v>
      </c>
      <c r="AW171" s="67">
        <f t="shared" si="18"/>
        <v>0</v>
      </c>
      <c r="AX171" s="397">
        <f t="shared" si="19"/>
        <v>0</v>
      </c>
      <c r="AY171" s="32"/>
      <c r="AZ171" s="32"/>
      <c r="BA171" s="423" t="str">
        <f t="shared" si="20"/>
        <v xml:space="preserve"> </v>
      </c>
    </row>
    <row r="172" spans="1:53" s="339" customFormat="1" ht="15" x14ac:dyDescent="0.2">
      <c r="A172" s="32"/>
      <c r="B172" s="32"/>
      <c r="C172" s="410">
        <f t="shared" si="23"/>
        <v>151</v>
      </c>
      <c r="D172" s="424"/>
      <c r="E172" s="424"/>
      <c r="F172" s="424"/>
      <c r="G172" s="410"/>
      <c r="H172" s="410"/>
      <c r="I172" s="413" t="str">
        <f t="shared" si="5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6"/>
        <v>-</v>
      </c>
      <c r="M172" s="425"/>
      <c r="N172" s="425"/>
      <c r="O172" s="160" t="str">
        <f t="shared" si="7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8"/>
        <v>OK</v>
      </c>
      <c r="AI172" s="22">
        <f t="shared" si="9"/>
        <v>0</v>
      </c>
      <c r="AJ172" s="22">
        <f t="shared" si="10"/>
        <v>0</v>
      </c>
      <c r="AK172" s="22">
        <f t="shared" si="11"/>
        <v>0</v>
      </c>
      <c r="AL172" s="22">
        <f t="shared" si="12"/>
        <v>0</v>
      </c>
      <c r="AM172" s="22">
        <f t="shared" si="13"/>
        <v>0</v>
      </c>
      <c r="AN172" s="22">
        <f t="shared" si="14"/>
        <v>0</v>
      </c>
      <c r="AO172" s="418" t="b">
        <f t="shared" si="15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16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17"/>
        <v>0</v>
      </c>
      <c r="AW172" s="67">
        <f t="shared" si="18"/>
        <v>0</v>
      </c>
      <c r="AX172" s="397">
        <f t="shared" si="19"/>
        <v>0</v>
      </c>
      <c r="AY172" s="32"/>
      <c r="AZ172" s="32"/>
      <c r="BA172" s="423" t="str">
        <f t="shared" si="20"/>
        <v xml:space="preserve"> </v>
      </c>
    </row>
    <row r="173" spans="1:53" s="339" customFormat="1" ht="15" x14ac:dyDescent="0.2">
      <c r="A173" s="32"/>
      <c r="B173" s="32"/>
      <c r="C173" s="410">
        <f t="shared" si="23"/>
        <v>152</v>
      </c>
      <c r="D173" s="424"/>
      <c r="E173" s="424"/>
      <c r="F173" s="424"/>
      <c r="G173" s="410"/>
      <c r="H173" s="410"/>
      <c r="I173" s="413" t="str">
        <f t="shared" si="5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6"/>
        <v>-</v>
      </c>
      <c r="M173" s="425"/>
      <c r="N173" s="425"/>
      <c r="O173" s="160" t="str">
        <f t="shared" si="7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8"/>
        <v>OK</v>
      </c>
      <c r="AI173" s="22">
        <f t="shared" si="9"/>
        <v>0</v>
      </c>
      <c r="AJ173" s="22">
        <f t="shared" si="10"/>
        <v>0</v>
      </c>
      <c r="AK173" s="22">
        <f t="shared" si="11"/>
        <v>0</v>
      </c>
      <c r="AL173" s="22">
        <f t="shared" si="12"/>
        <v>0</v>
      </c>
      <c r="AM173" s="22">
        <f t="shared" si="13"/>
        <v>0</v>
      </c>
      <c r="AN173" s="22">
        <f t="shared" si="14"/>
        <v>0</v>
      </c>
      <c r="AO173" s="418" t="b">
        <f t="shared" si="15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16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17"/>
        <v>0</v>
      </c>
      <c r="AW173" s="67">
        <f t="shared" si="18"/>
        <v>0</v>
      </c>
      <c r="AX173" s="397">
        <f t="shared" si="19"/>
        <v>0</v>
      </c>
      <c r="AY173" s="32"/>
      <c r="AZ173" s="32"/>
      <c r="BA173" s="423" t="str">
        <f t="shared" si="20"/>
        <v xml:space="preserve"> </v>
      </c>
    </row>
    <row r="174" spans="1:53" s="339" customFormat="1" ht="15" x14ac:dyDescent="0.2">
      <c r="A174" s="32"/>
      <c r="B174" s="32"/>
      <c r="C174" s="410">
        <f t="shared" si="23"/>
        <v>153</v>
      </c>
      <c r="D174" s="424"/>
      <c r="E174" s="424"/>
      <c r="F174" s="424"/>
      <c r="G174" s="410"/>
      <c r="H174" s="410"/>
      <c r="I174" s="413" t="str">
        <f t="shared" si="5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6"/>
        <v>-</v>
      </c>
      <c r="M174" s="425"/>
      <c r="N174" s="425"/>
      <c r="O174" s="160" t="str">
        <f t="shared" si="7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8"/>
        <v>OK</v>
      </c>
      <c r="AI174" s="22">
        <f t="shared" si="9"/>
        <v>0</v>
      </c>
      <c r="AJ174" s="22">
        <f t="shared" si="10"/>
        <v>0</v>
      </c>
      <c r="AK174" s="22">
        <f t="shared" si="11"/>
        <v>0</v>
      </c>
      <c r="AL174" s="22">
        <f t="shared" si="12"/>
        <v>0</v>
      </c>
      <c r="AM174" s="22">
        <f t="shared" si="13"/>
        <v>0</v>
      </c>
      <c r="AN174" s="22">
        <f t="shared" si="14"/>
        <v>0</v>
      </c>
      <c r="AO174" s="418" t="b">
        <f t="shared" si="15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16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17"/>
        <v>0</v>
      </c>
      <c r="AW174" s="67">
        <f t="shared" si="18"/>
        <v>0</v>
      </c>
      <c r="AX174" s="397">
        <f t="shared" si="19"/>
        <v>0</v>
      </c>
      <c r="AY174" s="32"/>
      <c r="AZ174" s="32"/>
      <c r="BA174" s="423" t="str">
        <f t="shared" si="20"/>
        <v xml:space="preserve"> </v>
      </c>
    </row>
    <row r="175" spans="1:53" s="339" customFormat="1" ht="15" x14ac:dyDescent="0.2">
      <c r="A175" s="32"/>
      <c r="B175" s="32"/>
      <c r="C175" s="410">
        <f t="shared" si="23"/>
        <v>154</v>
      </c>
      <c r="D175" s="424"/>
      <c r="E175" s="424"/>
      <c r="F175" s="424"/>
      <c r="G175" s="410"/>
      <c r="H175" s="410"/>
      <c r="I175" s="413" t="str">
        <f t="shared" si="5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6"/>
        <v>-</v>
      </c>
      <c r="M175" s="425"/>
      <c r="N175" s="425"/>
      <c r="O175" s="160" t="str">
        <f t="shared" si="7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8"/>
        <v>OK</v>
      </c>
      <c r="AI175" s="22">
        <f t="shared" si="9"/>
        <v>0</v>
      </c>
      <c r="AJ175" s="22">
        <f t="shared" si="10"/>
        <v>0</v>
      </c>
      <c r="AK175" s="22">
        <f t="shared" si="11"/>
        <v>0</v>
      </c>
      <c r="AL175" s="22">
        <f t="shared" si="12"/>
        <v>0</v>
      </c>
      <c r="AM175" s="22">
        <f t="shared" si="13"/>
        <v>0</v>
      </c>
      <c r="AN175" s="22">
        <f t="shared" si="14"/>
        <v>0</v>
      </c>
      <c r="AO175" s="418" t="b">
        <f t="shared" si="15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16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17"/>
        <v>0</v>
      </c>
      <c r="AW175" s="67">
        <f t="shared" si="18"/>
        <v>0</v>
      </c>
      <c r="AX175" s="397">
        <f t="shared" si="19"/>
        <v>0</v>
      </c>
      <c r="AY175" s="32"/>
      <c r="AZ175" s="32"/>
      <c r="BA175" s="423" t="str">
        <f t="shared" si="20"/>
        <v xml:space="preserve"> </v>
      </c>
    </row>
    <row r="176" spans="1:53" s="339" customFormat="1" ht="15" x14ac:dyDescent="0.2">
      <c r="A176" s="32"/>
      <c r="B176" s="32"/>
      <c r="C176" s="410">
        <f t="shared" si="23"/>
        <v>155</v>
      </c>
      <c r="D176" s="424"/>
      <c r="E176" s="424"/>
      <c r="F176" s="424"/>
      <c r="G176" s="410"/>
      <c r="H176" s="410"/>
      <c r="I176" s="413" t="str">
        <f t="shared" si="5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6"/>
        <v>-</v>
      </c>
      <c r="M176" s="425"/>
      <c r="N176" s="425"/>
      <c r="O176" s="160" t="str">
        <f t="shared" si="7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8"/>
        <v>OK</v>
      </c>
      <c r="AI176" s="22">
        <f t="shared" si="9"/>
        <v>0</v>
      </c>
      <c r="AJ176" s="22">
        <f t="shared" si="10"/>
        <v>0</v>
      </c>
      <c r="AK176" s="22">
        <f t="shared" si="11"/>
        <v>0</v>
      </c>
      <c r="AL176" s="22">
        <f t="shared" si="12"/>
        <v>0</v>
      </c>
      <c r="AM176" s="22">
        <f t="shared" si="13"/>
        <v>0</v>
      </c>
      <c r="AN176" s="22">
        <f t="shared" si="14"/>
        <v>0</v>
      </c>
      <c r="AO176" s="418" t="b">
        <f t="shared" si="15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16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17"/>
        <v>0</v>
      </c>
      <c r="AW176" s="67">
        <f t="shared" si="18"/>
        <v>0</v>
      </c>
      <c r="AX176" s="397">
        <f t="shared" si="19"/>
        <v>0</v>
      </c>
      <c r="AY176" s="32"/>
      <c r="AZ176" s="32"/>
      <c r="BA176" s="423" t="str">
        <f t="shared" si="20"/>
        <v xml:space="preserve"> </v>
      </c>
    </row>
    <row r="177" spans="1:53" s="339" customFormat="1" ht="15" x14ac:dyDescent="0.2">
      <c r="A177" s="32"/>
      <c r="B177" s="32"/>
      <c r="C177" s="410">
        <f t="shared" si="23"/>
        <v>156</v>
      </c>
      <c r="D177" s="424"/>
      <c r="E177" s="424"/>
      <c r="F177" s="424"/>
      <c r="G177" s="410"/>
      <c r="H177" s="410"/>
      <c r="I177" s="413" t="str">
        <f t="shared" si="5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6"/>
        <v>-</v>
      </c>
      <c r="M177" s="425"/>
      <c r="N177" s="425"/>
      <c r="O177" s="160" t="str">
        <f t="shared" si="7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8"/>
        <v>OK</v>
      </c>
      <c r="AI177" s="22">
        <f t="shared" si="9"/>
        <v>0</v>
      </c>
      <c r="AJ177" s="22">
        <f t="shared" si="10"/>
        <v>0</v>
      </c>
      <c r="AK177" s="22">
        <f t="shared" si="11"/>
        <v>0</v>
      </c>
      <c r="AL177" s="22">
        <f t="shared" si="12"/>
        <v>0</v>
      </c>
      <c r="AM177" s="22">
        <f t="shared" si="13"/>
        <v>0</v>
      </c>
      <c r="AN177" s="22">
        <f t="shared" si="14"/>
        <v>0</v>
      </c>
      <c r="AO177" s="418" t="b">
        <f t="shared" si="15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16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7"/>
        <v>0</v>
      </c>
      <c r="AW177" s="67">
        <f t="shared" si="18"/>
        <v>0</v>
      </c>
      <c r="AX177" s="397">
        <f t="shared" si="19"/>
        <v>0</v>
      </c>
      <c r="AY177" s="32"/>
      <c r="AZ177" s="32"/>
      <c r="BA177" s="423" t="str">
        <f t="shared" si="20"/>
        <v xml:space="preserve"> </v>
      </c>
    </row>
    <row r="178" spans="1:53" s="339" customFormat="1" ht="15" x14ac:dyDescent="0.2">
      <c r="A178" s="32"/>
      <c r="B178" s="32"/>
      <c r="C178" s="410">
        <f t="shared" si="23"/>
        <v>157</v>
      </c>
      <c r="D178" s="424"/>
      <c r="E178" s="424"/>
      <c r="F178" s="424"/>
      <c r="G178" s="410"/>
      <c r="H178" s="410"/>
      <c r="I178" s="413" t="str">
        <f t="shared" si="5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6"/>
        <v>-</v>
      </c>
      <c r="M178" s="425"/>
      <c r="N178" s="425"/>
      <c r="O178" s="160" t="str">
        <f t="shared" si="7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8"/>
        <v>OK</v>
      </c>
      <c r="AI178" s="22">
        <f t="shared" si="9"/>
        <v>0</v>
      </c>
      <c r="AJ178" s="22">
        <f t="shared" si="10"/>
        <v>0</v>
      </c>
      <c r="AK178" s="22">
        <f t="shared" si="11"/>
        <v>0</v>
      </c>
      <c r="AL178" s="22">
        <f t="shared" si="12"/>
        <v>0</v>
      </c>
      <c r="AM178" s="22">
        <f t="shared" si="13"/>
        <v>0</v>
      </c>
      <c r="AN178" s="22">
        <f t="shared" si="14"/>
        <v>0</v>
      </c>
      <c r="AO178" s="418" t="b">
        <f t="shared" si="15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16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17"/>
        <v>0</v>
      </c>
      <c r="AW178" s="67">
        <f t="shared" si="18"/>
        <v>0</v>
      </c>
      <c r="AX178" s="397">
        <f t="shared" si="19"/>
        <v>0</v>
      </c>
      <c r="AY178" s="32"/>
      <c r="AZ178" s="32"/>
      <c r="BA178" s="423" t="str">
        <f t="shared" si="20"/>
        <v xml:space="preserve"> </v>
      </c>
    </row>
    <row r="179" spans="1:53" s="339" customFormat="1" ht="15" x14ac:dyDescent="0.2">
      <c r="A179" s="32"/>
      <c r="B179" s="32"/>
      <c r="C179" s="410">
        <f t="shared" si="23"/>
        <v>158</v>
      </c>
      <c r="D179" s="424"/>
      <c r="E179" s="424"/>
      <c r="F179" s="424"/>
      <c r="G179" s="410"/>
      <c r="H179" s="410"/>
      <c r="I179" s="413" t="str">
        <f t="shared" si="5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6"/>
        <v>-</v>
      </c>
      <c r="M179" s="425"/>
      <c r="N179" s="425"/>
      <c r="O179" s="160" t="str">
        <f t="shared" si="7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8"/>
        <v>OK</v>
      </c>
      <c r="AI179" s="22">
        <f t="shared" si="9"/>
        <v>0</v>
      </c>
      <c r="AJ179" s="22">
        <f t="shared" si="10"/>
        <v>0</v>
      </c>
      <c r="AK179" s="22">
        <f t="shared" si="11"/>
        <v>0</v>
      </c>
      <c r="AL179" s="22">
        <f t="shared" si="12"/>
        <v>0</v>
      </c>
      <c r="AM179" s="22">
        <f t="shared" si="13"/>
        <v>0</v>
      </c>
      <c r="AN179" s="22">
        <f t="shared" si="14"/>
        <v>0</v>
      </c>
      <c r="AO179" s="418" t="b">
        <f t="shared" si="15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16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17"/>
        <v>0</v>
      </c>
      <c r="AW179" s="67">
        <f t="shared" si="18"/>
        <v>0</v>
      </c>
      <c r="AX179" s="397">
        <f t="shared" si="19"/>
        <v>0</v>
      </c>
      <c r="AY179" s="32"/>
      <c r="AZ179" s="32"/>
      <c r="BA179" s="423" t="str">
        <f t="shared" si="20"/>
        <v xml:space="preserve"> </v>
      </c>
    </row>
    <row r="180" spans="1:53" s="339" customFormat="1" ht="15" x14ac:dyDescent="0.2">
      <c r="A180" s="32"/>
      <c r="B180" s="32"/>
      <c r="C180" s="410">
        <f t="shared" si="23"/>
        <v>159</v>
      </c>
      <c r="D180" s="424"/>
      <c r="E180" s="424"/>
      <c r="F180" s="424"/>
      <c r="G180" s="410"/>
      <c r="H180" s="410"/>
      <c r="I180" s="413" t="str">
        <f t="shared" si="5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6"/>
        <v>-</v>
      </c>
      <c r="M180" s="425"/>
      <c r="N180" s="425"/>
      <c r="O180" s="160" t="str">
        <f t="shared" si="7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8"/>
        <v>OK</v>
      </c>
      <c r="AI180" s="22">
        <f t="shared" si="9"/>
        <v>0</v>
      </c>
      <c r="AJ180" s="22">
        <f t="shared" si="10"/>
        <v>0</v>
      </c>
      <c r="AK180" s="22">
        <f t="shared" si="11"/>
        <v>0</v>
      </c>
      <c r="AL180" s="22">
        <f t="shared" si="12"/>
        <v>0</v>
      </c>
      <c r="AM180" s="22">
        <f t="shared" si="13"/>
        <v>0</v>
      </c>
      <c r="AN180" s="22">
        <f t="shared" si="14"/>
        <v>0</v>
      </c>
      <c r="AO180" s="418" t="b">
        <f t="shared" si="15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16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17"/>
        <v>0</v>
      </c>
      <c r="AW180" s="67">
        <f t="shared" si="18"/>
        <v>0</v>
      </c>
      <c r="AX180" s="397">
        <f t="shared" si="19"/>
        <v>0</v>
      </c>
      <c r="AY180" s="32"/>
      <c r="AZ180" s="32"/>
      <c r="BA180" s="423" t="str">
        <f t="shared" si="20"/>
        <v xml:space="preserve"> </v>
      </c>
    </row>
    <row r="181" spans="1:53" s="339" customFormat="1" ht="15" x14ac:dyDescent="0.2">
      <c r="A181" s="32"/>
      <c r="B181" s="32"/>
      <c r="C181" s="410">
        <f t="shared" si="23"/>
        <v>160</v>
      </c>
      <c r="D181" s="424"/>
      <c r="E181" s="424"/>
      <c r="F181" s="424"/>
      <c r="G181" s="410"/>
      <c r="H181" s="410"/>
      <c r="I181" s="413" t="str">
        <f t="shared" si="5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6"/>
        <v>-</v>
      </c>
      <c r="M181" s="425"/>
      <c r="N181" s="425"/>
      <c r="O181" s="160" t="str">
        <f t="shared" si="7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8"/>
        <v>OK</v>
      </c>
      <c r="AI181" s="22">
        <f t="shared" si="9"/>
        <v>0</v>
      </c>
      <c r="AJ181" s="22">
        <f t="shared" si="10"/>
        <v>0</v>
      </c>
      <c r="AK181" s="22">
        <f t="shared" si="11"/>
        <v>0</v>
      </c>
      <c r="AL181" s="22">
        <f t="shared" si="12"/>
        <v>0</v>
      </c>
      <c r="AM181" s="22">
        <f t="shared" si="13"/>
        <v>0</v>
      </c>
      <c r="AN181" s="22">
        <f t="shared" si="14"/>
        <v>0</v>
      </c>
      <c r="AO181" s="418" t="b">
        <f t="shared" si="15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16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17"/>
        <v>0</v>
      </c>
      <c r="AW181" s="67">
        <f t="shared" si="18"/>
        <v>0</v>
      </c>
      <c r="AX181" s="397">
        <f t="shared" si="19"/>
        <v>0</v>
      </c>
      <c r="AY181" s="32"/>
      <c r="AZ181" s="32"/>
      <c r="BA181" s="423" t="str">
        <f t="shared" si="20"/>
        <v xml:space="preserve"> </v>
      </c>
    </row>
    <row r="182" spans="1:53" s="339" customFormat="1" ht="15" x14ac:dyDescent="0.2">
      <c r="A182" s="32"/>
      <c r="B182" s="32"/>
      <c r="C182" s="410">
        <f t="shared" si="23"/>
        <v>161</v>
      </c>
      <c r="D182" s="424"/>
      <c r="E182" s="424"/>
      <c r="F182" s="424"/>
      <c r="G182" s="410"/>
      <c r="H182" s="410"/>
      <c r="I182" s="413" t="str">
        <f t="shared" si="5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6"/>
        <v>-</v>
      </c>
      <c r="M182" s="425"/>
      <c r="N182" s="425"/>
      <c r="O182" s="160" t="str">
        <f t="shared" si="7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8"/>
        <v>OK</v>
      </c>
      <c r="AI182" s="22">
        <f t="shared" si="9"/>
        <v>0</v>
      </c>
      <c r="AJ182" s="22">
        <f t="shared" si="10"/>
        <v>0</v>
      </c>
      <c r="AK182" s="22">
        <f t="shared" si="11"/>
        <v>0</v>
      </c>
      <c r="AL182" s="22">
        <f t="shared" si="12"/>
        <v>0</v>
      </c>
      <c r="AM182" s="22">
        <f t="shared" si="13"/>
        <v>0</v>
      </c>
      <c r="AN182" s="22">
        <f t="shared" si="14"/>
        <v>0</v>
      </c>
      <c r="AO182" s="418" t="b">
        <f t="shared" si="15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16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17"/>
        <v>0</v>
      </c>
      <c r="AW182" s="67">
        <f t="shared" si="18"/>
        <v>0</v>
      </c>
      <c r="AX182" s="397">
        <f t="shared" si="19"/>
        <v>0</v>
      </c>
      <c r="AY182" s="32"/>
      <c r="AZ182" s="32"/>
      <c r="BA182" s="423" t="str">
        <f t="shared" si="20"/>
        <v xml:space="preserve"> </v>
      </c>
    </row>
    <row r="183" spans="1:53" s="339" customFormat="1" ht="15" x14ac:dyDescent="0.2">
      <c r="A183" s="32"/>
      <c r="B183" s="32"/>
      <c r="C183" s="410">
        <f t="shared" si="23"/>
        <v>162</v>
      </c>
      <c r="D183" s="424"/>
      <c r="E183" s="424"/>
      <c r="F183" s="424"/>
      <c r="G183" s="410"/>
      <c r="H183" s="410"/>
      <c r="I183" s="413" t="str">
        <f t="shared" si="5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6"/>
        <v>-</v>
      </c>
      <c r="M183" s="425"/>
      <c r="N183" s="425"/>
      <c r="O183" s="160" t="str">
        <f t="shared" si="7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8"/>
        <v>OK</v>
      </c>
      <c r="AI183" s="22">
        <f t="shared" si="9"/>
        <v>0</v>
      </c>
      <c r="AJ183" s="22">
        <f t="shared" si="10"/>
        <v>0</v>
      </c>
      <c r="AK183" s="22">
        <f t="shared" si="11"/>
        <v>0</v>
      </c>
      <c r="AL183" s="22">
        <f t="shared" si="12"/>
        <v>0</v>
      </c>
      <c r="AM183" s="22">
        <f t="shared" si="13"/>
        <v>0</v>
      </c>
      <c r="AN183" s="22">
        <f t="shared" si="14"/>
        <v>0</v>
      </c>
      <c r="AO183" s="418" t="b">
        <f t="shared" si="15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16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17"/>
        <v>0</v>
      </c>
      <c r="AW183" s="67">
        <f t="shared" si="18"/>
        <v>0</v>
      </c>
      <c r="AX183" s="397">
        <f t="shared" si="19"/>
        <v>0</v>
      </c>
      <c r="AY183" s="32"/>
      <c r="AZ183" s="32"/>
      <c r="BA183" s="423" t="str">
        <f t="shared" si="20"/>
        <v xml:space="preserve"> </v>
      </c>
    </row>
    <row r="184" spans="1:53" s="339" customFormat="1" ht="15" x14ac:dyDescent="0.2">
      <c r="A184" s="32"/>
      <c r="B184" s="32"/>
      <c r="C184" s="410">
        <f t="shared" si="23"/>
        <v>163</v>
      </c>
      <c r="D184" s="424"/>
      <c r="E184" s="424"/>
      <c r="F184" s="424"/>
      <c r="G184" s="410"/>
      <c r="H184" s="410"/>
      <c r="I184" s="413" t="str">
        <f t="shared" si="5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6"/>
        <v>-</v>
      </c>
      <c r="M184" s="425"/>
      <c r="N184" s="425"/>
      <c r="O184" s="160" t="str">
        <f t="shared" si="7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8"/>
        <v>OK</v>
      </c>
      <c r="AI184" s="22">
        <f t="shared" si="9"/>
        <v>0</v>
      </c>
      <c r="AJ184" s="22">
        <f t="shared" si="10"/>
        <v>0</v>
      </c>
      <c r="AK184" s="22">
        <f t="shared" si="11"/>
        <v>0</v>
      </c>
      <c r="AL184" s="22">
        <f t="shared" si="12"/>
        <v>0</v>
      </c>
      <c r="AM184" s="22">
        <f t="shared" si="13"/>
        <v>0</v>
      </c>
      <c r="AN184" s="22">
        <f t="shared" si="14"/>
        <v>0</v>
      </c>
      <c r="AO184" s="418" t="b">
        <f t="shared" si="15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16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17"/>
        <v>0</v>
      </c>
      <c r="AW184" s="67">
        <f t="shared" si="18"/>
        <v>0</v>
      </c>
      <c r="AX184" s="397">
        <f t="shared" si="19"/>
        <v>0</v>
      </c>
      <c r="AY184" s="32"/>
      <c r="AZ184" s="32"/>
      <c r="BA184" s="423" t="str">
        <f t="shared" si="20"/>
        <v xml:space="preserve"> </v>
      </c>
    </row>
    <row r="185" spans="1:53" s="339" customFormat="1" ht="15" x14ac:dyDescent="0.2">
      <c r="A185" s="32"/>
      <c r="B185" s="32"/>
      <c r="C185" s="410">
        <f t="shared" si="23"/>
        <v>164</v>
      </c>
      <c r="D185" s="424"/>
      <c r="E185" s="424"/>
      <c r="F185" s="424"/>
      <c r="G185" s="410"/>
      <c r="H185" s="410"/>
      <c r="I185" s="413" t="str">
        <f t="shared" si="5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6"/>
        <v>-</v>
      </c>
      <c r="M185" s="425"/>
      <c r="N185" s="425"/>
      <c r="O185" s="160" t="str">
        <f t="shared" si="7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8"/>
        <v>OK</v>
      </c>
      <c r="AI185" s="22">
        <f t="shared" si="9"/>
        <v>0</v>
      </c>
      <c r="AJ185" s="22">
        <f t="shared" si="10"/>
        <v>0</v>
      </c>
      <c r="AK185" s="22">
        <f t="shared" si="11"/>
        <v>0</v>
      </c>
      <c r="AL185" s="22">
        <f t="shared" si="12"/>
        <v>0</v>
      </c>
      <c r="AM185" s="22">
        <f t="shared" si="13"/>
        <v>0</v>
      </c>
      <c r="AN185" s="22">
        <f t="shared" si="14"/>
        <v>0</v>
      </c>
      <c r="AO185" s="418" t="b">
        <f t="shared" si="15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16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17"/>
        <v>0</v>
      </c>
      <c r="AW185" s="67">
        <f t="shared" si="18"/>
        <v>0</v>
      </c>
      <c r="AX185" s="397">
        <f t="shared" si="19"/>
        <v>0</v>
      </c>
      <c r="AY185" s="32"/>
      <c r="AZ185" s="32"/>
      <c r="BA185" s="423" t="str">
        <f t="shared" si="20"/>
        <v xml:space="preserve"> </v>
      </c>
    </row>
    <row r="186" spans="1:53" s="339" customFormat="1" ht="15" x14ac:dyDescent="0.2">
      <c r="A186" s="32"/>
      <c r="B186" s="32"/>
      <c r="C186" s="410">
        <f t="shared" si="23"/>
        <v>165</v>
      </c>
      <c r="D186" s="424"/>
      <c r="E186" s="424"/>
      <c r="F186" s="424"/>
      <c r="G186" s="410"/>
      <c r="H186" s="410"/>
      <c r="I186" s="413" t="str">
        <f t="shared" si="5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6"/>
        <v>-</v>
      </c>
      <c r="M186" s="425"/>
      <c r="N186" s="425"/>
      <c r="O186" s="160" t="str">
        <f t="shared" si="7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8"/>
        <v>OK</v>
      </c>
      <c r="AI186" s="22">
        <f t="shared" si="9"/>
        <v>0</v>
      </c>
      <c r="AJ186" s="22">
        <f t="shared" si="10"/>
        <v>0</v>
      </c>
      <c r="AK186" s="22">
        <f t="shared" si="11"/>
        <v>0</v>
      </c>
      <c r="AL186" s="22">
        <f t="shared" si="12"/>
        <v>0</v>
      </c>
      <c r="AM186" s="22">
        <f t="shared" si="13"/>
        <v>0</v>
      </c>
      <c r="AN186" s="22">
        <f t="shared" si="14"/>
        <v>0</v>
      </c>
      <c r="AO186" s="418" t="b">
        <f t="shared" si="15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16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17"/>
        <v>0</v>
      </c>
      <c r="AW186" s="67">
        <f t="shared" si="18"/>
        <v>0</v>
      </c>
      <c r="AX186" s="397">
        <f t="shared" si="19"/>
        <v>0</v>
      </c>
      <c r="AY186" s="32"/>
      <c r="AZ186" s="32"/>
      <c r="BA186" s="423" t="str">
        <f t="shared" si="20"/>
        <v xml:space="preserve"> </v>
      </c>
    </row>
    <row r="187" spans="1:53" s="339" customFormat="1" ht="15" x14ac:dyDescent="0.2">
      <c r="A187" s="32"/>
      <c r="B187" s="32"/>
      <c r="C187" s="410">
        <f t="shared" si="23"/>
        <v>166</v>
      </c>
      <c r="D187" s="424"/>
      <c r="E187" s="424"/>
      <c r="F187" s="424"/>
      <c r="G187" s="410"/>
      <c r="H187" s="410"/>
      <c r="I187" s="413" t="str">
        <f t="shared" si="5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6"/>
        <v>-</v>
      </c>
      <c r="M187" s="425"/>
      <c r="N187" s="425"/>
      <c r="O187" s="160" t="str">
        <f t="shared" si="7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8"/>
        <v>OK</v>
      </c>
      <c r="AI187" s="22">
        <f t="shared" si="9"/>
        <v>0</v>
      </c>
      <c r="AJ187" s="22">
        <f t="shared" si="10"/>
        <v>0</v>
      </c>
      <c r="AK187" s="22">
        <f t="shared" si="11"/>
        <v>0</v>
      </c>
      <c r="AL187" s="22">
        <f t="shared" si="12"/>
        <v>0</v>
      </c>
      <c r="AM187" s="22">
        <f t="shared" si="13"/>
        <v>0</v>
      </c>
      <c r="AN187" s="22">
        <f t="shared" si="14"/>
        <v>0</v>
      </c>
      <c r="AO187" s="418" t="b">
        <f t="shared" si="15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16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17"/>
        <v>0</v>
      </c>
      <c r="AW187" s="67">
        <f t="shared" si="18"/>
        <v>0</v>
      </c>
      <c r="AX187" s="397">
        <f t="shared" si="19"/>
        <v>0</v>
      </c>
      <c r="AY187" s="32"/>
      <c r="AZ187" s="32"/>
      <c r="BA187" s="423" t="str">
        <f t="shared" si="20"/>
        <v xml:space="preserve"> </v>
      </c>
    </row>
    <row r="188" spans="1:53" s="339" customFormat="1" ht="15" x14ac:dyDescent="0.2">
      <c r="A188" s="32"/>
      <c r="B188" s="32"/>
      <c r="C188" s="410">
        <f t="shared" si="23"/>
        <v>167</v>
      </c>
      <c r="D188" s="424"/>
      <c r="E188" s="424"/>
      <c r="F188" s="424"/>
      <c r="G188" s="410"/>
      <c r="H188" s="410"/>
      <c r="I188" s="413" t="str">
        <f t="shared" si="5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6"/>
        <v>-</v>
      </c>
      <c r="M188" s="425"/>
      <c r="N188" s="425"/>
      <c r="O188" s="160" t="str">
        <f t="shared" si="7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8"/>
        <v>OK</v>
      </c>
      <c r="AI188" s="22">
        <f t="shared" si="9"/>
        <v>0</v>
      </c>
      <c r="AJ188" s="22">
        <f t="shared" si="10"/>
        <v>0</v>
      </c>
      <c r="AK188" s="22">
        <f t="shared" si="11"/>
        <v>0</v>
      </c>
      <c r="AL188" s="22">
        <f t="shared" si="12"/>
        <v>0</v>
      </c>
      <c r="AM188" s="22">
        <f t="shared" si="13"/>
        <v>0</v>
      </c>
      <c r="AN188" s="22">
        <f t="shared" si="14"/>
        <v>0</v>
      </c>
      <c r="AO188" s="418" t="b">
        <f t="shared" si="15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16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17"/>
        <v>0</v>
      </c>
      <c r="AW188" s="67">
        <f t="shared" si="18"/>
        <v>0</v>
      </c>
      <c r="AX188" s="397">
        <f t="shared" si="19"/>
        <v>0</v>
      </c>
      <c r="AY188" s="32"/>
      <c r="AZ188" s="32"/>
      <c r="BA188" s="423" t="str">
        <f t="shared" si="20"/>
        <v xml:space="preserve"> </v>
      </c>
    </row>
    <row r="189" spans="1:53" s="339" customFormat="1" ht="15" x14ac:dyDescent="0.2">
      <c r="A189" s="32"/>
      <c r="B189" s="32"/>
      <c r="C189" s="410">
        <f t="shared" si="23"/>
        <v>168</v>
      </c>
      <c r="D189" s="424"/>
      <c r="E189" s="424"/>
      <c r="F189" s="424"/>
      <c r="G189" s="410"/>
      <c r="H189" s="410"/>
      <c r="I189" s="413" t="str">
        <f t="shared" si="5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6"/>
        <v>-</v>
      </c>
      <c r="M189" s="425"/>
      <c r="N189" s="425"/>
      <c r="O189" s="160" t="str">
        <f t="shared" si="7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8"/>
        <v>OK</v>
      </c>
      <c r="AI189" s="22">
        <f t="shared" si="9"/>
        <v>0</v>
      </c>
      <c r="AJ189" s="22">
        <f t="shared" si="10"/>
        <v>0</v>
      </c>
      <c r="AK189" s="22">
        <f t="shared" si="11"/>
        <v>0</v>
      </c>
      <c r="AL189" s="22">
        <f t="shared" si="12"/>
        <v>0</v>
      </c>
      <c r="AM189" s="22">
        <f t="shared" si="13"/>
        <v>0</v>
      </c>
      <c r="AN189" s="22">
        <f t="shared" si="14"/>
        <v>0</v>
      </c>
      <c r="AO189" s="418" t="b">
        <f t="shared" si="15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16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17"/>
        <v>0</v>
      </c>
      <c r="AW189" s="67">
        <f t="shared" si="18"/>
        <v>0</v>
      </c>
      <c r="AX189" s="397">
        <f t="shared" si="19"/>
        <v>0</v>
      </c>
      <c r="AY189" s="32"/>
      <c r="AZ189" s="32"/>
      <c r="BA189" s="423" t="str">
        <f t="shared" si="20"/>
        <v xml:space="preserve"> </v>
      </c>
    </row>
    <row r="190" spans="1:53" s="339" customFormat="1" ht="15" x14ac:dyDescent="0.2">
      <c r="A190" s="32"/>
      <c r="B190" s="32"/>
      <c r="C190" s="410">
        <f t="shared" si="23"/>
        <v>169</v>
      </c>
      <c r="D190" s="424"/>
      <c r="E190" s="424"/>
      <c r="F190" s="424"/>
      <c r="G190" s="410"/>
      <c r="H190" s="410"/>
      <c r="I190" s="413" t="str">
        <f t="shared" si="5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6"/>
        <v>-</v>
      </c>
      <c r="M190" s="425"/>
      <c r="N190" s="425"/>
      <c r="O190" s="160" t="str">
        <f t="shared" si="7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8"/>
        <v>OK</v>
      </c>
      <c r="AI190" s="22">
        <f t="shared" si="9"/>
        <v>0</v>
      </c>
      <c r="AJ190" s="22">
        <f t="shared" si="10"/>
        <v>0</v>
      </c>
      <c r="AK190" s="22">
        <f t="shared" si="11"/>
        <v>0</v>
      </c>
      <c r="AL190" s="22">
        <f t="shared" si="12"/>
        <v>0</v>
      </c>
      <c r="AM190" s="22">
        <f t="shared" si="13"/>
        <v>0</v>
      </c>
      <c r="AN190" s="22">
        <f t="shared" si="14"/>
        <v>0</v>
      </c>
      <c r="AO190" s="418" t="b">
        <f t="shared" si="15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16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17"/>
        <v>0</v>
      </c>
      <c r="AW190" s="67">
        <f t="shared" si="18"/>
        <v>0</v>
      </c>
      <c r="AX190" s="397">
        <f t="shared" si="19"/>
        <v>0</v>
      </c>
      <c r="AY190" s="32"/>
      <c r="AZ190" s="32"/>
      <c r="BA190" s="423" t="str">
        <f t="shared" si="20"/>
        <v xml:space="preserve"> </v>
      </c>
    </row>
    <row r="191" spans="1:53" s="339" customFormat="1" ht="15" x14ac:dyDescent="0.2">
      <c r="A191" s="32"/>
      <c r="B191" s="32"/>
      <c r="C191" s="410">
        <f t="shared" si="23"/>
        <v>170</v>
      </c>
      <c r="D191" s="424"/>
      <c r="E191" s="424"/>
      <c r="F191" s="424"/>
      <c r="G191" s="410"/>
      <c r="H191" s="410"/>
      <c r="I191" s="413" t="str">
        <f t="shared" si="5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6"/>
        <v>-</v>
      </c>
      <c r="M191" s="425"/>
      <c r="N191" s="425"/>
      <c r="O191" s="160" t="str">
        <f t="shared" si="7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8"/>
        <v>OK</v>
      </c>
      <c r="AI191" s="22">
        <f t="shared" si="9"/>
        <v>0</v>
      </c>
      <c r="AJ191" s="22">
        <f t="shared" si="10"/>
        <v>0</v>
      </c>
      <c r="AK191" s="22">
        <f t="shared" si="11"/>
        <v>0</v>
      </c>
      <c r="AL191" s="22">
        <f t="shared" si="12"/>
        <v>0</v>
      </c>
      <c r="AM191" s="22">
        <f t="shared" si="13"/>
        <v>0</v>
      </c>
      <c r="AN191" s="22">
        <f t="shared" si="14"/>
        <v>0</v>
      </c>
      <c r="AO191" s="418" t="b">
        <f t="shared" si="15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16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17"/>
        <v>0</v>
      </c>
      <c r="AW191" s="67">
        <f t="shared" si="18"/>
        <v>0</v>
      </c>
      <c r="AX191" s="397">
        <f t="shared" si="19"/>
        <v>0</v>
      </c>
      <c r="AY191" s="32"/>
      <c r="AZ191" s="32"/>
      <c r="BA191" s="423" t="str">
        <f t="shared" si="20"/>
        <v xml:space="preserve"> </v>
      </c>
    </row>
    <row r="192" spans="1:53" s="339" customFormat="1" ht="15" x14ac:dyDescent="0.2">
      <c r="A192" s="32"/>
      <c r="B192" s="32"/>
      <c r="C192" s="410">
        <f t="shared" si="23"/>
        <v>171</v>
      </c>
      <c r="D192" s="424"/>
      <c r="E192" s="424"/>
      <c r="F192" s="424"/>
      <c r="G192" s="410"/>
      <c r="H192" s="410"/>
      <c r="I192" s="413" t="str">
        <f t="shared" si="5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6"/>
        <v>-</v>
      </c>
      <c r="M192" s="425"/>
      <c r="N192" s="425"/>
      <c r="O192" s="160" t="str">
        <f t="shared" si="7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8"/>
        <v>OK</v>
      </c>
      <c r="AI192" s="22">
        <f t="shared" si="9"/>
        <v>0</v>
      </c>
      <c r="AJ192" s="22">
        <f t="shared" si="10"/>
        <v>0</v>
      </c>
      <c r="AK192" s="22">
        <f t="shared" si="11"/>
        <v>0</v>
      </c>
      <c r="AL192" s="22">
        <f t="shared" si="12"/>
        <v>0</v>
      </c>
      <c r="AM192" s="22">
        <f t="shared" si="13"/>
        <v>0</v>
      </c>
      <c r="AN192" s="22">
        <f t="shared" si="14"/>
        <v>0</v>
      </c>
      <c r="AO192" s="418" t="b">
        <f t="shared" si="15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16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17"/>
        <v>0</v>
      </c>
      <c r="AW192" s="67">
        <f t="shared" si="18"/>
        <v>0</v>
      </c>
      <c r="AX192" s="397">
        <f t="shared" si="19"/>
        <v>0</v>
      </c>
      <c r="AY192" s="32"/>
      <c r="AZ192" s="32"/>
      <c r="BA192" s="423" t="str">
        <f t="shared" si="20"/>
        <v xml:space="preserve"> </v>
      </c>
    </row>
    <row r="193" spans="1:53" s="339" customFormat="1" ht="15" x14ac:dyDescent="0.2">
      <c r="A193" s="32"/>
      <c r="B193" s="32"/>
      <c r="C193" s="410">
        <f t="shared" si="23"/>
        <v>172</v>
      </c>
      <c r="D193" s="424"/>
      <c r="E193" s="424"/>
      <c r="F193" s="424"/>
      <c r="G193" s="410"/>
      <c r="H193" s="410"/>
      <c r="I193" s="413" t="str">
        <f t="shared" si="5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6"/>
        <v>-</v>
      </c>
      <c r="M193" s="425"/>
      <c r="N193" s="425"/>
      <c r="O193" s="160" t="str">
        <f t="shared" si="7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8"/>
        <v>OK</v>
      </c>
      <c r="AI193" s="22">
        <f t="shared" si="9"/>
        <v>0</v>
      </c>
      <c r="AJ193" s="22">
        <f t="shared" si="10"/>
        <v>0</v>
      </c>
      <c r="AK193" s="22">
        <f t="shared" si="11"/>
        <v>0</v>
      </c>
      <c r="AL193" s="22">
        <f t="shared" si="12"/>
        <v>0</v>
      </c>
      <c r="AM193" s="22">
        <f t="shared" si="13"/>
        <v>0</v>
      </c>
      <c r="AN193" s="22">
        <f t="shared" si="14"/>
        <v>0</v>
      </c>
      <c r="AO193" s="418" t="b">
        <f t="shared" si="15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16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17"/>
        <v>0</v>
      </c>
      <c r="AW193" s="67">
        <f t="shared" si="18"/>
        <v>0</v>
      </c>
      <c r="AX193" s="397">
        <f t="shared" si="19"/>
        <v>0</v>
      </c>
      <c r="AY193" s="32"/>
      <c r="AZ193" s="32"/>
      <c r="BA193" s="423" t="str">
        <f t="shared" si="20"/>
        <v xml:space="preserve"> </v>
      </c>
    </row>
    <row r="194" spans="1:53" s="339" customFormat="1" ht="15" x14ac:dyDescent="0.2">
      <c r="A194" s="32"/>
      <c r="B194" s="32"/>
      <c r="C194" s="410">
        <f t="shared" si="23"/>
        <v>173</v>
      </c>
      <c r="D194" s="424"/>
      <c r="E194" s="424"/>
      <c r="F194" s="424"/>
      <c r="G194" s="410"/>
      <c r="H194" s="410"/>
      <c r="I194" s="413" t="str">
        <f t="shared" si="5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6"/>
        <v>-</v>
      </c>
      <c r="M194" s="425"/>
      <c r="N194" s="425"/>
      <c r="O194" s="160" t="str">
        <f t="shared" si="7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8"/>
        <v>OK</v>
      </c>
      <c r="AI194" s="22">
        <f t="shared" si="9"/>
        <v>0</v>
      </c>
      <c r="AJ194" s="22">
        <f t="shared" si="10"/>
        <v>0</v>
      </c>
      <c r="AK194" s="22">
        <f t="shared" si="11"/>
        <v>0</v>
      </c>
      <c r="AL194" s="22">
        <f t="shared" si="12"/>
        <v>0</v>
      </c>
      <c r="AM194" s="22">
        <f t="shared" si="13"/>
        <v>0</v>
      </c>
      <c r="AN194" s="22">
        <f t="shared" si="14"/>
        <v>0</v>
      </c>
      <c r="AO194" s="418" t="b">
        <f t="shared" si="15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16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17"/>
        <v>0</v>
      </c>
      <c r="AW194" s="67">
        <f t="shared" si="18"/>
        <v>0</v>
      </c>
      <c r="AX194" s="397">
        <f t="shared" si="19"/>
        <v>0</v>
      </c>
      <c r="AY194" s="32"/>
      <c r="AZ194" s="32"/>
      <c r="BA194" s="423" t="str">
        <f t="shared" si="20"/>
        <v xml:space="preserve"> </v>
      </c>
    </row>
    <row r="195" spans="1:53" s="339" customFormat="1" ht="15" x14ac:dyDescent="0.2">
      <c r="A195" s="32"/>
      <c r="B195" s="32"/>
      <c r="C195" s="410">
        <f t="shared" si="23"/>
        <v>174</v>
      </c>
      <c r="D195" s="424"/>
      <c r="E195" s="424"/>
      <c r="F195" s="424"/>
      <c r="G195" s="410"/>
      <c r="H195" s="410"/>
      <c r="I195" s="413" t="str">
        <f t="shared" si="5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6"/>
        <v>-</v>
      </c>
      <c r="M195" s="425"/>
      <c r="N195" s="425"/>
      <c r="O195" s="160" t="str">
        <f t="shared" si="7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8"/>
        <v>OK</v>
      </c>
      <c r="AI195" s="22">
        <f t="shared" si="9"/>
        <v>0</v>
      </c>
      <c r="AJ195" s="22">
        <f t="shared" si="10"/>
        <v>0</v>
      </c>
      <c r="AK195" s="22">
        <f t="shared" si="11"/>
        <v>0</v>
      </c>
      <c r="AL195" s="22">
        <f t="shared" si="12"/>
        <v>0</v>
      </c>
      <c r="AM195" s="22">
        <f t="shared" si="13"/>
        <v>0</v>
      </c>
      <c r="AN195" s="22">
        <f t="shared" si="14"/>
        <v>0</v>
      </c>
      <c r="AO195" s="418" t="b">
        <f t="shared" si="15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16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17"/>
        <v>0</v>
      </c>
      <c r="AW195" s="67">
        <f t="shared" si="18"/>
        <v>0</v>
      </c>
      <c r="AX195" s="397">
        <f t="shared" si="19"/>
        <v>0</v>
      </c>
      <c r="AY195" s="32"/>
      <c r="AZ195" s="32"/>
      <c r="BA195" s="423" t="str">
        <f t="shared" si="20"/>
        <v xml:space="preserve"> </v>
      </c>
    </row>
    <row r="196" spans="1:53" s="339" customFormat="1" ht="15" x14ac:dyDescent="0.2">
      <c r="A196" s="32"/>
      <c r="B196" s="32"/>
      <c r="C196" s="410">
        <f t="shared" si="23"/>
        <v>175</v>
      </c>
      <c r="D196" s="424"/>
      <c r="E196" s="424"/>
      <c r="F196" s="424"/>
      <c r="G196" s="410"/>
      <c r="H196" s="410"/>
      <c r="I196" s="413" t="str">
        <f t="shared" si="5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6"/>
        <v>-</v>
      </c>
      <c r="M196" s="425"/>
      <c r="N196" s="425"/>
      <c r="O196" s="160" t="str">
        <f t="shared" si="7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8"/>
        <v>OK</v>
      </c>
      <c r="AI196" s="22">
        <f t="shared" si="9"/>
        <v>0</v>
      </c>
      <c r="AJ196" s="22">
        <f t="shared" si="10"/>
        <v>0</v>
      </c>
      <c r="AK196" s="22">
        <f t="shared" si="11"/>
        <v>0</v>
      </c>
      <c r="AL196" s="22">
        <f t="shared" si="12"/>
        <v>0</v>
      </c>
      <c r="AM196" s="22">
        <f t="shared" si="13"/>
        <v>0</v>
      </c>
      <c r="AN196" s="22">
        <f t="shared" si="14"/>
        <v>0</v>
      </c>
      <c r="AO196" s="418" t="b">
        <f t="shared" si="15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16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17"/>
        <v>0</v>
      </c>
      <c r="AW196" s="67">
        <f t="shared" si="18"/>
        <v>0</v>
      </c>
      <c r="AX196" s="397">
        <f t="shared" si="19"/>
        <v>0</v>
      </c>
      <c r="AY196" s="32"/>
      <c r="AZ196" s="32"/>
      <c r="BA196" s="423" t="str">
        <f t="shared" si="20"/>
        <v xml:space="preserve"> </v>
      </c>
    </row>
    <row r="197" spans="1:53" s="339" customFormat="1" ht="15" x14ac:dyDescent="0.2">
      <c r="A197" s="32"/>
      <c r="B197" s="32"/>
      <c r="C197" s="410">
        <f t="shared" si="23"/>
        <v>176</v>
      </c>
      <c r="D197" s="424"/>
      <c r="E197" s="424"/>
      <c r="F197" s="424"/>
      <c r="G197" s="410"/>
      <c r="H197" s="410"/>
      <c r="I197" s="413" t="str">
        <f t="shared" si="5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6"/>
        <v>-</v>
      </c>
      <c r="M197" s="425"/>
      <c r="N197" s="425"/>
      <c r="O197" s="160" t="str">
        <f t="shared" si="7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8"/>
        <v>OK</v>
      </c>
      <c r="AI197" s="22">
        <f t="shared" si="9"/>
        <v>0</v>
      </c>
      <c r="AJ197" s="22">
        <f t="shared" si="10"/>
        <v>0</v>
      </c>
      <c r="AK197" s="22">
        <f t="shared" si="11"/>
        <v>0</v>
      </c>
      <c r="AL197" s="22">
        <f t="shared" si="12"/>
        <v>0</v>
      </c>
      <c r="AM197" s="22">
        <f t="shared" si="13"/>
        <v>0</v>
      </c>
      <c r="AN197" s="22">
        <f t="shared" si="14"/>
        <v>0</v>
      </c>
      <c r="AO197" s="418" t="b">
        <f t="shared" si="15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16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17"/>
        <v>0</v>
      </c>
      <c r="AW197" s="67">
        <f t="shared" si="18"/>
        <v>0</v>
      </c>
      <c r="AX197" s="397">
        <f t="shared" si="19"/>
        <v>0</v>
      </c>
      <c r="AY197" s="32"/>
      <c r="AZ197" s="32"/>
      <c r="BA197" s="423" t="str">
        <f t="shared" si="20"/>
        <v xml:space="preserve"> </v>
      </c>
    </row>
    <row r="198" spans="1:53" s="339" customFormat="1" ht="15" x14ac:dyDescent="0.2">
      <c r="A198" s="32"/>
      <c r="B198" s="32"/>
      <c r="C198" s="410">
        <f t="shared" si="23"/>
        <v>177</v>
      </c>
      <c r="D198" s="424"/>
      <c r="E198" s="424"/>
      <c r="F198" s="424"/>
      <c r="G198" s="410"/>
      <c r="H198" s="410"/>
      <c r="I198" s="413" t="str">
        <f t="shared" si="5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6"/>
        <v>-</v>
      </c>
      <c r="M198" s="425"/>
      <c r="N198" s="425"/>
      <c r="O198" s="160" t="str">
        <f t="shared" si="7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8"/>
        <v>OK</v>
      </c>
      <c r="AI198" s="22">
        <f t="shared" si="9"/>
        <v>0</v>
      </c>
      <c r="AJ198" s="22">
        <f t="shared" si="10"/>
        <v>0</v>
      </c>
      <c r="AK198" s="22">
        <f t="shared" si="11"/>
        <v>0</v>
      </c>
      <c r="AL198" s="22">
        <f t="shared" si="12"/>
        <v>0</v>
      </c>
      <c r="AM198" s="22">
        <f t="shared" si="13"/>
        <v>0</v>
      </c>
      <c r="AN198" s="22">
        <f t="shared" si="14"/>
        <v>0</v>
      </c>
      <c r="AO198" s="418" t="b">
        <f t="shared" si="15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16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17"/>
        <v>0</v>
      </c>
      <c r="AW198" s="67">
        <f t="shared" si="18"/>
        <v>0</v>
      </c>
      <c r="AX198" s="397">
        <f t="shared" si="19"/>
        <v>0</v>
      </c>
      <c r="AY198" s="32"/>
      <c r="AZ198" s="32"/>
      <c r="BA198" s="423" t="str">
        <f t="shared" si="20"/>
        <v xml:space="preserve"> </v>
      </c>
    </row>
    <row r="199" spans="1:53" s="339" customFormat="1" ht="15" x14ac:dyDescent="0.2">
      <c r="A199" s="32"/>
      <c r="B199" s="32"/>
      <c r="C199" s="410">
        <f t="shared" si="23"/>
        <v>178</v>
      </c>
      <c r="D199" s="424"/>
      <c r="E199" s="424"/>
      <c r="F199" s="424"/>
      <c r="G199" s="410"/>
      <c r="H199" s="410"/>
      <c r="I199" s="413" t="str">
        <f t="shared" si="5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6"/>
        <v>-</v>
      </c>
      <c r="M199" s="425"/>
      <c r="N199" s="425"/>
      <c r="O199" s="160" t="str">
        <f t="shared" si="7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8"/>
        <v>OK</v>
      </c>
      <c r="AI199" s="22">
        <f t="shared" si="9"/>
        <v>0</v>
      </c>
      <c r="AJ199" s="22">
        <f t="shared" si="10"/>
        <v>0</v>
      </c>
      <c r="AK199" s="22">
        <f t="shared" si="11"/>
        <v>0</v>
      </c>
      <c r="AL199" s="22">
        <f t="shared" si="12"/>
        <v>0</v>
      </c>
      <c r="AM199" s="22">
        <f t="shared" si="13"/>
        <v>0</v>
      </c>
      <c r="AN199" s="22">
        <f t="shared" si="14"/>
        <v>0</v>
      </c>
      <c r="AO199" s="418" t="b">
        <f t="shared" si="15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16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17"/>
        <v>0</v>
      </c>
      <c r="AW199" s="67">
        <f t="shared" si="18"/>
        <v>0</v>
      </c>
      <c r="AX199" s="397">
        <f t="shared" si="19"/>
        <v>0</v>
      </c>
      <c r="AY199" s="32"/>
      <c r="AZ199" s="32"/>
      <c r="BA199" s="423" t="str">
        <f t="shared" si="20"/>
        <v xml:space="preserve"> </v>
      </c>
    </row>
    <row r="200" spans="1:53" s="339" customFormat="1" ht="15" x14ac:dyDescent="0.2">
      <c r="A200" s="32"/>
      <c r="B200" s="32"/>
      <c r="C200" s="410">
        <f t="shared" si="23"/>
        <v>179</v>
      </c>
      <c r="D200" s="424"/>
      <c r="E200" s="424"/>
      <c r="F200" s="424"/>
      <c r="G200" s="410"/>
      <c r="H200" s="410"/>
      <c r="I200" s="413" t="str">
        <f t="shared" si="5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6"/>
        <v>-</v>
      </c>
      <c r="M200" s="425"/>
      <c r="N200" s="425"/>
      <c r="O200" s="160" t="str">
        <f t="shared" si="7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8"/>
        <v>OK</v>
      </c>
      <c r="AI200" s="22">
        <f t="shared" si="9"/>
        <v>0</v>
      </c>
      <c r="AJ200" s="22">
        <f t="shared" si="10"/>
        <v>0</v>
      </c>
      <c r="AK200" s="22">
        <f t="shared" si="11"/>
        <v>0</v>
      </c>
      <c r="AL200" s="22">
        <f t="shared" si="12"/>
        <v>0</v>
      </c>
      <c r="AM200" s="22">
        <f t="shared" si="13"/>
        <v>0</v>
      </c>
      <c r="AN200" s="22">
        <f t="shared" si="14"/>
        <v>0</v>
      </c>
      <c r="AO200" s="418" t="b">
        <f t="shared" si="15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16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17"/>
        <v>0</v>
      </c>
      <c r="AW200" s="67">
        <f t="shared" si="18"/>
        <v>0</v>
      </c>
      <c r="AX200" s="397">
        <f t="shared" si="19"/>
        <v>0</v>
      </c>
      <c r="AY200" s="32"/>
      <c r="AZ200" s="32"/>
      <c r="BA200" s="423" t="str">
        <f t="shared" si="20"/>
        <v xml:space="preserve"> </v>
      </c>
    </row>
    <row r="201" spans="1:53" s="339" customFormat="1" ht="15" x14ac:dyDescent="0.2">
      <c r="A201" s="32"/>
      <c r="B201" s="32"/>
      <c r="C201" s="410">
        <f t="shared" si="23"/>
        <v>180</v>
      </c>
      <c r="D201" s="424"/>
      <c r="E201" s="424"/>
      <c r="F201" s="424"/>
      <c r="G201" s="410"/>
      <c r="H201" s="410"/>
      <c r="I201" s="413" t="str">
        <f t="shared" si="5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6"/>
        <v>-</v>
      </c>
      <c r="M201" s="425"/>
      <c r="N201" s="425"/>
      <c r="O201" s="160" t="str">
        <f t="shared" si="7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8"/>
        <v>OK</v>
      </c>
      <c r="AI201" s="22">
        <f t="shared" si="9"/>
        <v>0</v>
      </c>
      <c r="AJ201" s="22">
        <f t="shared" si="10"/>
        <v>0</v>
      </c>
      <c r="AK201" s="22">
        <f t="shared" si="11"/>
        <v>0</v>
      </c>
      <c r="AL201" s="22">
        <f t="shared" si="12"/>
        <v>0</v>
      </c>
      <c r="AM201" s="22">
        <f t="shared" si="13"/>
        <v>0</v>
      </c>
      <c r="AN201" s="22">
        <f t="shared" si="14"/>
        <v>0</v>
      </c>
      <c r="AO201" s="418" t="b">
        <f t="shared" si="15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16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17"/>
        <v>0</v>
      </c>
      <c r="AW201" s="67">
        <f t="shared" si="18"/>
        <v>0</v>
      </c>
      <c r="AX201" s="397">
        <f t="shared" si="19"/>
        <v>0</v>
      </c>
      <c r="AY201" s="32"/>
      <c r="AZ201" s="32"/>
      <c r="BA201" s="423" t="str">
        <f t="shared" si="20"/>
        <v xml:space="preserve"> </v>
      </c>
    </row>
    <row r="202" spans="1:53" s="339" customFormat="1" ht="15" x14ac:dyDescent="0.2">
      <c r="A202" s="32"/>
      <c r="B202" s="32"/>
      <c r="C202" s="410">
        <f t="shared" si="23"/>
        <v>181</v>
      </c>
      <c r="D202" s="424"/>
      <c r="E202" s="424"/>
      <c r="F202" s="424"/>
      <c r="G202" s="410"/>
      <c r="H202" s="410"/>
      <c r="I202" s="413" t="str">
        <f t="shared" si="5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6"/>
        <v>-</v>
      </c>
      <c r="M202" s="425"/>
      <c r="N202" s="425"/>
      <c r="O202" s="160" t="str">
        <f t="shared" si="7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8"/>
        <v>OK</v>
      </c>
      <c r="AI202" s="22">
        <f t="shared" si="9"/>
        <v>0</v>
      </c>
      <c r="AJ202" s="22">
        <f t="shared" si="10"/>
        <v>0</v>
      </c>
      <c r="AK202" s="22">
        <f t="shared" si="11"/>
        <v>0</v>
      </c>
      <c r="AL202" s="22">
        <f t="shared" si="12"/>
        <v>0</v>
      </c>
      <c r="AM202" s="22">
        <f t="shared" si="13"/>
        <v>0</v>
      </c>
      <c r="AN202" s="22">
        <f t="shared" si="14"/>
        <v>0</v>
      </c>
      <c r="AO202" s="418" t="b">
        <f t="shared" si="15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16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17"/>
        <v>0</v>
      </c>
      <c r="AW202" s="67">
        <f t="shared" si="18"/>
        <v>0</v>
      </c>
      <c r="AX202" s="397">
        <f t="shared" si="19"/>
        <v>0</v>
      </c>
      <c r="AY202" s="32"/>
      <c r="AZ202" s="32"/>
      <c r="BA202" s="423" t="str">
        <f t="shared" si="20"/>
        <v xml:space="preserve"> </v>
      </c>
    </row>
    <row r="203" spans="1:53" s="339" customFormat="1" ht="15" x14ac:dyDescent="0.2">
      <c r="A203" s="32"/>
      <c r="B203" s="32"/>
      <c r="C203" s="410">
        <f t="shared" si="23"/>
        <v>182</v>
      </c>
      <c r="D203" s="424"/>
      <c r="E203" s="424"/>
      <c r="F203" s="424"/>
      <c r="G203" s="410"/>
      <c r="H203" s="410"/>
      <c r="I203" s="413" t="str">
        <f t="shared" si="5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6"/>
        <v>-</v>
      </c>
      <c r="M203" s="425"/>
      <c r="N203" s="425"/>
      <c r="O203" s="160" t="str">
        <f t="shared" si="7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8"/>
        <v>OK</v>
      </c>
      <c r="AI203" s="22">
        <f t="shared" si="9"/>
        <v>0</v>
      </c>
      <c r="AJ203" s="22">
        <f t="shared" si="10"/>
        <v>0</v>
      </c>
      <c r="AK203" s="22">
        <f t="shared" si="11"/>
        <v>0</v>
      </c>
      <c r="AL203" s="22">
        <f t="shared" si="12"/>
        <v>0</v>
      </c>
      <c r="AM203" s="22">
        <f t="shared" si="13"/>
        <v>0</v>
      </c>
      <c r="AN203" s="22">
        <f t="shared" si="14"/>
        <v>0</v>
      </c>
      <c r="AO203" s="418" t="b">
        <f t="shared" si="15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16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17"/>
        <v>0</v>
      </c>
      <c r="AW203" s="67">
        <f t="shared" si="18"/>
        <v>0</v>
      </c>
      <c r="AX203" s="397">
        <f t="shared" si="19"/>
        <v>0</v>
      </c>
      <c r="AY203" s="32"/>
      <c r="AZ203" s="32"/>
      <c r="BA203" s="423" t="str">
        <f t="shared" si="20"/>
        <v xml:space="preserve"> </v>
      </c>
    </row>
    <row r="204" spans="1:53" s="339" customFormat="1" ht="15" x14ac:dyDescent="0.2">
      <c r="A204" s="32"/>
      <c r="B204" s="32"/>
      <c r="C204" s="410">
        <f t="shared" si="23"/>
        <v>183</v>
      </c>
      <c r="D204" s="424"/>
      <c r="E204" s="424"/>
      <c r="F204" s="424"/>
      <c r="G204" s="410"/>
      <c r="H204" s="410"/>
      <c r="I204" s="413" t="str">
        <f t="shared" si="5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6"/>
        <v>-</v>
      </c>
      <c r="M204" s="425"/>
      <c r="N204" s="425"/>
      <c r="O204" s="160" t="str">
        <f t="shared" si="7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8"/>
        <v>OK</v>
      </c>
      <c r="AI204" s="22">
        <f t="shared" si="9"/>
        <v>0</v>
      </c>
      <c r="AJ204" s="22">
        <f t="shared" si="10"/>
        <v>0</v>
      </c>
      <c r="AK204" s="22">
        <f t="shared" si="11"/>
        <v>0</v>
      </c>
      <c r="AL204" s="22">
        <f t="shared" si="12"/>
        <v>0</v>
      </c>
      <c r="AM204" s="22">
        <f t="shared" si="13"/>
        <v>0</v>
      </c>
      <c r="AN204" s="22">
        <f t="shared" si="14"/>
        <v>0</v>
      </c>
      <c r="AO204" s="418" t="b">
        <f t="shared" si="15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16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17"/>
        <v>0</v>
      </c>
      <c r="AW204" s="67">
        <f t="shared" si="18"/>
        <v>0</v>
      </c>
      <c r="AX204" s="397">
        <f t="shared" si="19"/>
        <v>0</v>
      </c>
      <c r="AY204" s="32"/>
      <c r="AZ204" s="32"/>
      <c r="BA204" s="423" t="str">
        <f t="shared" si="20"/>
        <v xml:space="preserve"> </v>
      </c>
    </row>
    <row r="205" spans="1:53" s="339" customFormat="1" ht="15" x14ac:dyDescent="0.2">
      <c r="A205" s="32"/>
      <c r="B205" s="32"/>
      <c r="C205" s="410">
        <f t="shared" si="23"/>
        <v>184</v>
      </c>
      <c r="D205" s="424"/>
      <c r="E205" s="424"/>
      <c r="F205" s="424"/>
      <c r="G205" s="410"/>
      <c r="H205" s="410"/>
      <c r="I205" s="413" t="str">
        <f t="shared" si="5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6"/>
        <v>-</v>
      </c>
      <c r="M205" s="425"/>
      <c r="N205" s="425"/>
      <c r="O205" s="160" t="str">
        <f t="shared" si="7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8"/>
        <v>OK</v>
      </c>
      <c r="AI205" s="22">
        <f t="shared" si="9"/>
        <v>0</v>
      </c>
      <c r="AJ205" s="22">
        <f t="shared" si="10"/>
        <v>0</v>
      </c>
      <c r="AK205" s="22">
        <f t="shared" si="11"/>
        <v>0</v>
      </c>
      <c r="AL205" s="22">
        <f t="shared" si="12"/>
        <v>0</v>
      </c>
      <c r="AM205" s="22">
        <f t="shared" si="13"/>
        <v>0</v>
      </c>
      <c r="AN205" s="22">
        <f t="shared" si="14"/>
        <v>0</v>
      </c>
      <c r="AO205" s="418" t="b">
        <f t="shared" si="15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16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17"/>
        <v>0</v>
      </c>
      <c r="AW205" s="67">
        <f t="shared" si="18"/>
        <v>0</v>
      </c>
      <c r="AX205" s="397">
        <f t="shared" si="19"/>
        <v>0</v>
      </c>
      <c r="AY205" s="32"/>
      <c r="AZ205" s="32"/>
      <c r="BA205" s="423" t="str">
        <f t="shared" si="20"/>
        <v xml:space="preserve"> </v>
      </c>
    </row>
    <row r="206" spans="1:53" s="339" customFormat="1" ht="15" x14ac:dyDescent="0.2">
      <c r="A206" s="32"/>
      <c r="B206" s="32"/>
      <c r="C206" s="410">
        <f t="shared" si="23"/>
        <v>185</v>
      </c>
      <c r="D206" s="424"/>
      <c r="E206" s="424"/>
      <c r="F206" s="424"/>
      <c r="G206" s="410"/>
      <c r="H206" s="410"/>
      <c r="I206" s="413" t="str">
        <f t="shared" si="5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6"/>
        <v>-</v>
      </c>
      <c r="M206" s="425"/>
      <c r="N206" s="425"/>
      <c r="O206" s="160" t="str">
        <f t="shared" si="7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8"/>
        <v>OK</v>
      </c>
      <c r="AI206" s="22">
        <f t="shared" si="9"/>
        <v>0</v>
      </c>
      <c r="AJ206" s="22">
        <f t="shared" si="10"/>
        <v>0</v>
      </c>
      <c r="AK206" s="22">
        <f t="shared" si="11"/>
        <v>0</v>
      </c>
      <c r="AL206" s="22">
        <f t="shared" si="12"/>
        <v>0</v>
      </c>
      <c r="AM206" s="22">
        <f t="shared" si="13"/>
        <v>0</v>
      </c>
      <c r="AN206" s="22">
        <f t="shared" si="14"/>
        <v>0</v>
      </c>
      <c r="AO206" s="418" t="b">
        <f t="shared" si="15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16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17"/>
        <v>0</v>
      </c>
      <c r="AW206" s="67">
        <f t="shared" si="18"/>
        <v>0</v>
      </c>
      <c r="AX206" s="397">
        <f t="shared" si="19"/>
        <v>0</v>
      </c>
      <c r="AY206" s="32"/>
      <c r="AZ206" s="32"/>
      <c r="BA206" s="423" t="str">
        <f t="shared" si="20"/>
        <v xml:space="preserve"> </v>
      </c>
    </row>
    <row r="207" spans="1:53" s="339" customFormat="1" ht="15" x14ac:dyDescent="0.2">
      <c r="A207" s="32"/>
      <c r="B207" s="32"/>
      <c r="C207" s="410">
        <f t="shared" si="23"/>
        <v>186</v>
      </c>
      <c r="D207" s="424"/>
      <c r="E207" s="424"/>
      <c r="F207" s="424"/>
      <c r="G207" s="410"/>
      <c r="H207" s="410"/>
      <c r="I207" s="413" t="str">
        <f t="shared" si="5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6"/>
        <v>-</v>
      </c>
      <c r="M207" s="425"/>
      <c r="N207" s="425"/>
      <c r="O207" s="160" t="str">
        <f t="shared" si="7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8"/>
        <v>OK</v>
      </c>
      <c r="AI207" s="22">
        <f t="shared" si="9"/>
        <v>0</v>
      </c>
      <c r="AJ207" s="22">
        <f t="shared" si="10"/>
        <v>0</v>
      </c>
      <c r="AK207" s="22">
        <f t="shared" si="11"/>
        <v>0</v>
      </c>
      <c r="AL207" s="22">
        <f t="shared" si="12"/>
        <v>0</v>
      </c>
      <c r="AM207" s="22">
        <f t="shared" si="13"/>
        <v>0</v>
      </c>
      <c r="AN207" s="22">
        <f t="shared" si="14"/>
        <v>0</v>
      </c>
      <c r="AO207" s="418" t="b">
        <f t="shared" si="15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16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17"/>
        <v>0</v>
      </c>
      <c r="AW207" s="67">
        <f t="shared" si="18"/>
        <v>0</v>
      </c>
      <c r="AX207" s="397">
        <f t="shared" si="19"/>
        <v>0</v>
      </c>
      <c r="AY207" s="32"/>
      <c r="AZ207" s="32"/>
      <c r="BA207" s="423" t="str">
        <f t="shared" si="20"/>
        <v xml:space="preserve"> </v>
      </c>
    </row>
    <row r="208" spans="1:53" s="339" customFormat="1" ht="15" x14ac:dyDescent="0.2">
      <c r="A208" s="32"/>
      <c r="B208" s="32"/>
      <c r="C208" s="410">
        <f t="shared" si="23"/>
        <v>187</v>
      </c>
      <c r="D208" s="424"/>
      <c r="E208" s="424"/>
      <c r="F208" s="424"/>
      <c r="G208" s="410"/>
      <c r="H208" s="410"/>
      <c r="I208" s="413" t="str">
        <f t="shared" si="5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6"/>
        <v>-</v>
      </c>
      <c r="M208" s="425"/>
      <c r="N208" s="425"/>
      <c r="O208" s="160" t="str">
        <f t="shared" si="7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8"/>
        <v>OK</v>
      </c>
      <c r="AI208" s="22">
        <f t="shared" si="9"/>
        <v>0</v>
      </c>
      <c r="AJ208" s="22">
        <f t="shared" si="10"/>
        <v>0</v>
      </c>
      <c r="AK208" s="22">
        <f t="shared" si="11"/>
        <v>0</v>
      </c>
      <c r="AL208" s="22">
        <f t="shared" si="12"/>
        <v>0</v>
      </c>
      <c r="AM208" s="22">
        <f t="shared" si="13"/>
        <v>0</v>
      </c>
      <c r="AN208" s="22">
        <f t="shared" si="14"/>
        <v>0</v>
      </c>
      <c r="AO208" s="418" t="b">
        <f t="shared" si="15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16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17"/>
        <v>0</v>
      </c>
      <c r="AW208" s="67">
        <f t="shared" si="18"/>
        <v>0</v>
      </c>
      <c r="AX208" s="397">
        <f t="shared" si="19"/>
        <v>0</v>
      </c>
      <c r="AY208" s="32"/>
      <c r="AZ208" s="32"/>
      <c r="BA208" s="423" t="str">
        <f t="shared" si="20"/>
        <v xml:space="preserve"> </v>
      </c>
    </row>
    <row r="209" spans="1:53" s="339" customFormat="1" ht="15" x14ac:dyDescent="0.2">
      <c r="A209" s="32"/>
      <c r="B209" s="32"/>
      <c r="C209" s="410">
        <f t="shared" si="23"/>
        <v>188</v>
      </c>
      <c r="D209" s="424"/>
      <c r="E209" s="424"/>
      <c r="F209" s="424"/>
      <c r="G209" s="410"/>
      <c r="H209" s="410"/>
      <c r="I209" s="413" t="str">
        <f t="shared" ref="I209:I272" si="24">IF(K209="s",A209*B209,"-")</f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ref="L209:L272" si="25">IF(K209="s",AT209,AP209)</f>
        <v>-</v>
      </c>
      <c r="M209" s="425"/>
      <c r="N209" s="425"/>
      <c r="O209" s="160" t="str">
        <f t="shared" ref="O209:O272" si="26">IF(K209="S",IF(D209&lt;E209,E209,D209),"-")</f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ref="AH209:AH272" si="27">IF(F209&gt;(A209*12),"error","OK")</f>
        <v>OK</v>
      </c>
      <c r="AI209" s="22">
        <f t="shared" ref="AI209:AI272" si="28">IF(O209="-",0,IF(O209&gt;7.999,1,0))</f>
        <v>0</v>
      </c>
      <c r="AJ209" s="22">
        <f t="shared" ref="AJ209:AJ272" si="29">IF(O209&lt;8,IF(O209&gt;3.999,1,0),0)</f>
        <v>0</v>
      </c>
      <c r="AK209" s="22">
        <f t="shared" ref="AK209:AK272" si="30">IF(O209&lt;4,IF(O209&gt;0,1,0),0)</f>
        <v>0</v>
      </c>
      <c r="AL209" s="22">
        <f t="shared" ref="AL209:AL272" si="31">IF(K209="S",1,0)</f>
        <v>0</v>
      </c>
      <c r="AM209" s="22">
        <f t="shared" ref="AM209:AM272" si="32">IF(K209="C",1,0)</f>
        <v>0</v>
      </c>
      <c r="AN209" s="22">
        <f t="shared" ref="AN209:AN272" si="33">IF(K209="c",F209/12,0)</f>
        <v>0</v>
      </c>
      <c r="AO209" s="418" t="b">
        <f t="shared" ref="AO209:AO272" si="34">IF(K209="s",IF(A209&gt;B209,A209,B209))</f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ref="AR209:AR272" si="35">IF(K209="s",J209,"-")</f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17"/>
        <v>0</v>
      </c>
      <c r="AW209" s="67">
        <f t="shared" si="18"/>
        <v>0</v>
      </c>
      <c r="AX209" s="397">
        <f t="shared" si="19"/>
        <v>0</v>
      </c>
      <c r="AY209" s="32"/>
      <c r="AZ209" s="32"/>
      <c r="BA209" s="423" t="str">
        <f t="shared" si="20"/>
        <v xml:space="preserve"> </v>
      </c>
    </row>
    <row r="210" spans="1:53" s="339" customFormat="1" ht="15" x14ac:dyDescent="0.2">
      <c r="A210" s="32"/>
      <c r="B210" s="32"/>
      <c r="C210" s="410">
        <f t="shared" si="23"/>
        <v>189</v>
      </c>
      <c r="D210" s="424"/>
      <c r="E210" s="424"/>
      <c r="F210" s="424"/>
      <c r="G210" s="410"/>
      <c r="H210" s="410"/>
      <c r="I210" s="413" t="str">
        <f t="shared" si="24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25"/>
        <v>-</v>
      </c>
      <c r="M210" s="425"/>
      <c r="N210" s="425"/>
      <c r="O210" s="160" t="str">
        <f t="shared" si="26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27"/>
        <v>OK</v>
      </c>
      <c r="AI210" s="22">
        <f t="shared" si="28"/>
        <v>0</v>
      </c>
      <c r="AJ210" s="22">
        <f t="shared" si="29"/>
        <v>0</v>
      </c>
      <c r="AK210" s="22">
        <f t="shared" si="30"/>
        <v>0</v>
      </c>
      <c r="AL210" s="22">
        <f t="shared" si="31"/>
        <v>0</v>
      </c>
      <c r="AM210" s="22">
        <f t="shared" si="32"/>
        <v>0</v>
      </c>
      <c r="AN210" s="22">
        <f t="shared" si="33"/>
        <v>0</v>
      </c>
      <c r="AO210" s="418" t="b">
        <f t="shared" si="34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35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ref="AV210:AV273" si="36">IF(AI210=1,AT210,0)</f>
        <v>0</v>
      </c>
      <c r="AW210" s="67">
        <f t="shared" ref="AW210:AW273" si="37">IF(AJ210=1,AT210,0)</f>
        <v>0</v>
      </c>
      <c r="AX210" s="397">
        <f t="shared" ref="AX210:AX273" si="38">IF(AK210=1,AT210,0)</f>
        <v>0</v>
      </c>
      <c r="AY210" s="32"/>
      <c r="AZ210" s="32"/>
      <c r="BA210" s="423" t="str">
        <f t="shared" ref="BA210:BA273" si="39">IF(BB210="s",(AV210+AW210)/16*AX210/12," ")</f>
        <v xml:space="preserve"> </v>
      </c>
    </row>
    <row r="211" spans="1:53" s="339" customFormat="1" ht="15" x14ac:dyDescent="0.2">
      <c r="A211" s="32"/>
      <c r="B211" s="32"/>
      <c r="C211" s="410">
        <f t="shared" si="23"/>
        <v>190</v>
      </c>
      <c r="D211" s="424"/>
      <c r="E211" s="424"/>
      <c r="F211" s="424"/>
      <c r="G211" s="410"/>
      <c r="H211" s="410"/>
      <c r="I211" s="413" t="str">
        <f t="shared" si="24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25"/>
        <v>-</v>
      </c>
      <c r="M211" s="425"/>
      <c r="N211" s="425"/>
      <c r="O211" s="160" t="str">
        <f t="shared" si="26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27"/>
        <v>OK</v>
      </c>
      <c r="AI211" s="22">
        <f t="shared" si="28"/>
        <v>0</v>
      </c>
      <c r="AJ211" s="22">
        <f t="shared" si="29"/>
        <v>0</v>
      </c>
      <c r="AK211" s="22">
        <f t="shared" si="30"/>
        <v>0</v>
      </c>
      <c r="AL211" s="22">
        <f t="shared" si="31"/>
        <v>0</v>
      </c>
      <c r="AM211" s="22">
        <f t="shared" si="32"/>
        <v>0</v>
      </c>
      <c r="AN211" s="22">
        <f t="shared" si="33"/>
        <v>0</v>
      </c>
      <c r="AO211" s="418" t="b">
        <f t="shared" si="34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35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36"/>
        <v>0</v>
      </c>
      <c r="AW211" s="67">
        <f t="shared" si="37"/>
        <v>0</v>
      </c>
      <c r="AX211" s="397">
        <f t="shared" si="38"/>
        <v>0</v>
      </c>
      <c r="AY211" s="32"/>
      <c r="AZ211" s="32"/>
      <c r="BA211" s="423" t="str">
        <f t="shared" si="39"/>
        <v xml:space="preserve"> </v>
      </c>
    </row>
    <row r="212" spans="1:53" s="339" customFormat="1" ht="15" x14ac:dyDescent="0.2">
      <c r="A212" s="32"/>
      <c r="B212" s="32"/>
      <c r="C212" s="410">
        <f t="shared" si="23"/>
        <v>191</v>
      </c>
      <c r="D212" s="424"/>
      <c r="E212" s="424"/>
      <c r="F212" s="424"/>
      <c r="G212" s="410"/>
      <c r="H212" s="410"/>
      <c r="I212" s="413" t="str">
        <f t="shared" si="24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25"/>
        <v>-</v>
      </c>
      <c r="M212" s="425"/>
      <c r="N212" s="425"/>
      <c r="O212" s="160" t="str">
        <f t="shared" si="26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27"/>
        <v>OK</v>
      </c>
      <c r="AI212" s="22">
        <f t="shared" si="28"/>
        <v>0</v>
      </c>
      <c r="AJ212" s="22">
        <f t="shared" si="29"/>
        <v>0</v>
      </c>
      <c r="AK212" s="22">
        <f t="shared" si="30"/>
        <v>0</v>
      </c>
      <c r="AL212" s="22">
        <f t="shared" si="31"/>
        <v>0</v>
      </c>
      <c r="AM212" s="22">
        <f t="shared" si="32"/>
        <v>0</v>
      </c>
      <c r="AN212" s="22">
        <f t="shared" si="33"/>
        <v>0</v>
      </c>
      <c r="AO212" s="418" t="b">
        <f t="shared" si="34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35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36"/>
        <v>0</v>
      </c>
      <c r="AW212" s="67">
        <f t="shared" si="37"/>
        <v>0</v>
      </c>
      <c r="AX212" s="397">
        <f t="shared" si="38"/>
        <v>0</v>
      </c>
      <c r="AY212" s="32"/>
      <c r="AZ212" s="32"/>
      <c r="BA212" s="423" t="str">
        <f t="shared" si="39"/>
        <v xml:space="preserve"> </v>
      </c>
    </row>
    <row r="213" spans="1:53" s="339" customFormat="1" ht="15" x14ac:dyDescent="0.2">
      <c r="A213" s="32"/>
      <c r="B213" s="32"/>
      <c r="C213" s="410">
        <f t="shared" si="23"/>
        <v>192</v>
      </c>
      <c r="D213" s="424"/>
      <c r="E213" s="424"/>
      <c r="F213" s="424"/>
      <c r="G213" s="410"/>
      <c r="H213" s="410"/>
      <c r="I213" s="413" t="str">
        <f t="shared" si="24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25"/>
        <v>-</v>
      </c>
      <c r="M213" s="425"/>
      <c r="N213" s="425"/>
      <c r="O213" s="160" t="str">
        <f t="shared" si="26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27"/>
        <v>OK</v>
      </c>
      <c r="AI213" s="22">
        <f t="shared" si="28"/>
        <v>0</v>
      </c>
      <c r="AJ213" s="22">
        <f t="shared" si="29"/>
        <v>0</v>
      </c>
      <c r="AK213" s="22">
        <f t="shared" si="30"/>
        <v>0</v>
      </c>
      <c r="AL213" s="22">
        <f t="shared" si="31"/>
        <v>0</v>
      </c>
      <c r="AM213" s="22">
        <f t="shared" si="32"/>
        <v>0</v>
      </c>
      <c r="AN213" s="22">
        <f t="shared" si="33"/>
        <v>0</v>
      </c>
      <c r="AO213" s="418" t="b">
        <f t="shared" si="34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35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36"/>
        <v>0</v>
      </c>
      <c r="AW213" s="67">
        <f t="shared" si="37"/>
        <v>0</v>
      </c>
      <c r="AX213" s="397">
        <f t="shared" si="38"/>
        <v>0</v>
      </c>
      <c r="AY213" s="32"/>
      <c r="AZ213" s="32"/>
      <c r="BA213" s="423" t="str">
        <f t="shared" si="39"/>
        <v xml:space="preserve"> </v>
      </c>
    </row>
    <row r="214" spans="1:53" s="339" customFormat="1" ht="15" x14ac:dyDescent="0.2">
      <c r="A214" s="32"/>
      <c r="B214" s="32"/>
      <c r="C214" s="410">
        <f t="shared" si="23"/>
        <v>193</v>
      </c>
      <c r="D214" s="424"/>
      <c r="E214" s="424"/>
      <c r="F214" s="424"/>
      <c r="G214" s="410"/>
      <c r="H214" s="410"/>
      <c r="I214" s="413" t="str">
        <f t="shared" si="24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25"/>
        <v>-</v>
      </c>
      <c r="M214" s="425"/>
      <c r="N214" s="425"/>
      <c r="O214" s="160" t="str">
        <f t="shared" si="26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27"/>
        <v>OK</v>
      </c>
      <c r="AI214" s="22">
        <f t="shared" si="28"/>
        <v>0</v>
      </c>
      <c r="AJ214" s="22">
        <f t="shared" si="29"/>
        <v>0</v>
      </c>
      <c r="AK214" s="22">
        <f t="shared" si="30"/>
        <v>0</v>
      </c>
      <c r="AL214" s="22">
        <f t="shared" si="31"/>
        <v>0</v>
      </c>
      <c r="AM214" s="22">
        <f t="shared" si="32"/>
        <v>0</v>
      </c>
      <c r="AN214" s="22">
        <f t="shared" si="33"/>
        <v>0</v>
      </c>
      <c r="AO214" s="418" t="b">
        <f t="shared" si="34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35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36"/>
        <v>0</v>
      </c>
      <c r="AW214" s="67">
        <f t="shared" si="37"/>
        <v>0</v>
      </c>
      <c r="AX214" s="397">
        <f t="shared" si="38"/>
        <v>0</v>
      </c>
      <c r="AY214" s="32"/>
      <c r="AZ214" s="32"/>
      <c r="BA214" s="423" t="str">
        <f t="shared" si="39"/>
        <v xml:space="preserve"> </v>
      </c>
    </row>
    <row r="215" spans="1:53" s="339" customFormat="1" ht="15" x14ac:dyDescent="0.2">
      <c r="A215" s="32"/>
      <c r="B215" s="32"/>
      <c r="C215" s="410">
        <f t="shared" si="23"/>
        <v>194</v>
      </c>
      <c r="D215" s="424"/>
      <c r="E215" s="424"/>
      <c r="F215" s="424"/>
      <c r="G215" s="410"/>
      <c r="H215" s="410"/>
      <c r="I215" s="413" t="str">
        <f t="shared" si="24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25"/>
        <v>-</v>
      </c>
      <c r="M215" s="425"/>
      <c r="N215" s="425"/>
      <c r="O215" s="160" t="str">
        <f t="shared" si="26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27"/>
        <v>OK</v>
      </c>
      <c r="AI215" s="22">
        <f t="shared" si="28"/>
        <v>0</v>
      </c>
      <c r="AJ215" s="22">
        <f t="shared" si="29"/>
        <v>0</v>
      </c>
      <c r="AK215" s="22">
        <f t="shared" si="30"/>
        <v>0</v>
      </c>
      <c r="AL215" s="22">
        <f t="shared" si="31"/>
        <v>0</v>
      </c>
      <c r="AM215" s="22">
        <f t="shared" si="32"/>
        <v>0</v>
      </c>
      <c r="AN215" s="22">
        <f t="shared" si="33"/>
        <v>0</v>
      </c>
      <c r="AO215" s="418" t="b">
        <f t="shared" si="34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35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36"/>
        <v>0</v>
      </c>
      <c r="AW215" s="67">
        <f t="shared" si="37"/>
        <v>0</v>
      </c>
      <c r="AX215" s="397">
        <f t="shared" si="38"/>
        <v>0</v>
      </c>
      <c r="AY215" s="32"/>
      <c r="AZ215" s="32"/>
      <c r="BA215" s="423" t="str">
        <f t="shared" si="39"/>
        <v xml:space="preserve"> </v>
      </c>
    </row>
    <row r="216" spans="1:53" s="339" customFormat="1" ht="15" x14ac:dyDescent="0.2">
      <c r="A216" s="32"/>
      <c r="B216" s="32"/>
      <c r="C216" s="410">
        <f t="shared" ref="C216:C279" si="40">C215+1</f>
        <v>195</v>
      </c>
      <c r="D216" s="424"/>
      <c r="E216" s="424"/>
      <c r="F216" s="424"/>
      <c r="G216" s="410"/>
      <c r="H216" s="410"/>
      <c r="I216" s="413" t="str">
        <f t="shared" si="24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25"/>
        <v>-</v>
      </c>
      <c r="M216" s="425"/>
      <c r="N216" s="425"/>
      <c r="O216" s="160" t="str">
        <f t="shared" si="26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27"/>
        <v>OK</v>
      </c>
      <c r="AI216" s="22">
        <f t="shared" si="28"/>
        <v>0</v>
      </c>
      <c r="AJ216" s="22">
        <f t="shared" si="29"/>
        <v>0</v>
      </c>
      <c r="AK216" s="22">
        <f t="shared" si="30"/>
        <v>0</v>
      </c>
      <c r="AL216" s="22">
        <f t="shared" si="31"/>
        <v>0</v>
      </c>
      <c r="AM216" s="22">
        <f t="shared" si="32"/>
        <v>0</v>
      </c>
      <c r="AN216" s="22">
        <f t="shared" si="33"/>
        <v>0</v>
      </c>
      <c r="AO216" s="418" t="b">
        <f t="shared" si="34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35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36"/>
        <v>0</v>
      </c>
      <c r="AW216" s="67">
        <f t="shared" si="37"/>
        <v>0</v>
      </c>
      <c r="AX216" s="397">
        <f t="shared" si="38"/>
        <v>0</v>
      </c>
      <c r="AY216" s="32"/>
      <c r="AZ216" s="32"/>
      <c r="BA216" s="423" t="str">
        <f t="shared" si="39"/>
        <v xml:space="preserve"> </v>
      </c>
    </row>
    <row r="217" spans="1:53" s="339" customFormat="1" ht="15" x14ac:dyDescent="0.2">
      <c r="A217" s="32"/>
      <c r="B217" s="32"/>
      <c r="C217" s="410">
        <f t="shared" si="40"/>
        <v>196</v>
      </c>
      <c r="D217" s="424"/>
      <c r="E217" s="424"/>
      <c r="F217" s="424"/>
      <c r="G217" s="410"/>
      <c r="H217" s="410"/>
      <c r="I217" s="413" t="str">
        <f t="shared" si="24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25"/>
        <v>-</v>
      </c>
      <c r="M217" s="425"/>
      <c r="N217" s="425"/>
      <c r="O217" s="160" t="str">
        <f t="shared" si="26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27"/>
        <v>OK</v>
      </c>
      <c r="AI217" s="22">
        <f t="shared" si="28"/>
        <v>0</v>
      </c>
      <c r="AJ217" s="22">
        <f t="shared" si="29"/>
        <v>0</v>
      </c>
      <c r="AK217" s="22">
        <f t="shared" si="30"/>
        <v>0</v>
      </c>
      <c r="AL217" s="22">
        <f t="shared" si="31"/>
        <v>0</v>
      </c>
      <c r="AM217" s="22">
        <f t="shared" si="32"/>
        <v>0</v>
      </c>
      <c r="AN217" s="22">
        <f t="shared" si="33"/>
        <v>0</v>
      </c>
      <c r="AO217" s="418" t="b">
        <f t="shared" si="34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35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36"/>
        <v>0</v>
      </c>
      <c r="AW217" s="67">
        <f t="shared" si="37"/>
        <v>0</v>
      </c>
      <c r="AX217" s="397">
        <f t="shared" si="38"/>
        <v>0</v>
      </c>
      <c r="AY217" s="32"/>
      <c r="AZ217" s="32"/>
      <c r="BA217" s="423" t="str">
        <f t="shared" si="39"/>
        <v xml:space="preserve"> </v>
      </c>
    </row>
    <row r="218" spans="1:53" s="339" customFormat="1" ht="15" x14ac:dyDescent="0.2">
      <c r="A218" s="32"/>
      <c r="B218" s="32"/>
      <c r="C218" s="410">
        <f t="shared" si="40"/>
        <v>197</v>
      </c>
      <c r="D218" s="424"/>
      <c r="E218" s="424"/>
      <c r="F218" s="424"/>
      <c r="G218" s="410"/>
      <c r="H218" s="410"/>
      <c r="I218" s="413" t="str">
        <f t="shared" si="24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25"/>
        <v>-</v>
      </c>
      <c r="M218" s="425"/>
      <c r="N218" s="425"/>
      <c r="O218" s="160" t="str">
        <f t="shared" si="26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27"/>
        <v>OK</v>
      </c>
      <c r="AI218" s="22">
        <f t="shared" si="28"/>
        <v>0</v>
      </c>
      <c r="AJ218" s="22">
        <f t="shared" si="29"/>
        <v>0</v>
      </c>
      <c r="AK218" s="22">
        <f t="shared" si="30"/>
        <v>0</v>
      </c>
      <c r="AL218" s="22">
        <f t="shared" si="31"/>
        <v>0</v>
      </c>
      <c r="AM218" s="22">
        <f t="shared" si="32"/>
        <v>0</v>
      </c>
      <c r="AN218" s="22">
        <f t="shared" si="33"/>
        <v>0</v>
      </c>
      <c r="AO218" s="418" t="b">
        <f t="shared" si="34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35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36"/>
        <v>0</v>
      </c>
      <c r="AW218" s="67">
        <f t="shared" si="37"/>
        <v>0</v>
      </c>
      <c r="AX218" s="397">
        <f t="shared" si="38"/>
        <v>0</v>
      </c>
      <c r="AY218" s="32"/>
      <c r="AZ218" s="32"/>
      <c r="BA218" s="423" t="str">
        <f t="shared" si="39"/>
        <v xml:space="preserve"> </v>
      </c>
    </row>
    <row r="219" spans="1:53" s="339" customFormat="1" ht="15" x14ac:dyDescent="0.2">
      <c r="A219" s="32"/>
      <c r="B219" s="32"/>
      <c r="C219" s="410">
        <f t="shared" si="40"/>
        <v>198</v>
      </c>
      <c r="D219" s="424"/>
      <c r="E219" s="424"/>
      <c r="F219" s="424"/>
      <c r="G219" s="410"/>
      <c r="H219" s="410"/>
      <c r="I219" s="413" t="str">
        <f t="shared" si="24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25"/>
        <v>-</v>
      </c>
      <c r="M219" s="425"/>
      <c r="N219" s="425"/>
      <c r="O219" s="160" t="str">
        <f t="shared" si="26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27"/>
        <v>OK</v>
      </c>
      <c r="AI219" s="22">
        <f t="shared" si="28"/>
        <v>0</v>
      </c>
      <c r="AJ219" s="22">
        <f t="shared" si="29"/>
        <v>0</v>
      </c>
      <c r="AK219" s="22">
        <f t="shared" si="30"/>
        <v>0</v>
      </c>
      <c r="AL219" s="22">
        <f t="shared" si="31"/>
        <v>0</v>
      </c>
      <c r="AM219" s="22">
        <f t="shared" si="32"/>
        <v>0</v>
      </c>
      <c r="AN219" s="22">
        <f t="shared" si="33"/>
        <v>0</v>
      </c>
      <c r="AO219" s="418" t="b">
        <f t="shared" si="34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35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36"/>
        <v>0</v>
      </c>
      <c r="AW219" s="67">
        <f t="shared" si="37"/>
        <v>0</v>
      </c>
      <c r="AX219" s="397">
        <f t="shared" si="38"/>
        <v>0</v>
      </c>
      <c r="AY219" s="32"/>
      <c r="AZ219" s="32"/>
      <c r="BA219" s="423" t="str">
        <f t="shared" si="39"/>
        <v xml:space="preserve"> </v>
      </c>
    </row>
    <row r="220" spans="1:53" s="339" customFormat="1" ht="15" x14ac:dyDescent="0.2">
      <c r="A220" s="32"/>
      <c r="B220" s="32"/>
      <c r="C220" s="410">
        <f t="shared" si="40"/>
        <v>199</v>
      </c>
      <c r="D220" s="424"/>
      <c r="E220" s="424"/>
      <c r="F220" s="424"/>
      <c r="G220" s="410"/>
      <c r="H220" s="410"/>
      <c r="I220" s="413" t="str">
        <f t="shared" si="24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25"/>
        <v>-</v>
      </c>
      <c r="M220" s="425"/>
      <c r="N220" s="425"/>
      <c r="O220" s="160" t="str">
        <f t="shared" si="26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27"/>
        <v>OK</v>
      </c>
      <c r="AI220" s="22">
        <f t="shared" si="28"/>
        <v>0</v>
      </c>
      <c r="AJ220" s="22">
        <f t="shared" si="29"/>
        <v>0</v>
      </c>
      <c r="AK220" s="22">
        <f t="shared" si="30"/>
        <v>0</v>
      </c>
      <c r="AL220" s="22">
        <f t="shared" si="31"/>
        <v>0</v>
      </c>
      <c r="AM220" s="22">
        <f t="shared" si="32"/>
        <v>0</v>
      </c>
      <c r="AN220" s="22">
        <f t="shared" si="33"/>
        <v>0</v>
      </c>
      <c r="AO220" s="418" t="b">
        <f t="shared" si="34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35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36"/>
        <v>0</v>
      </c>
      <c r="AW220" s="67">
        <f t="shared" si="37"/>
        <v>0</v>
      </c>
      <c r="AX220" s="397">
        <f t="shared" si="38"/>
        <v>0</v>
      </c>
      <c r="AY220" s="32"/>
      <c r="AZ220" s="32"/>
      <c r="BA220" s="423" t="str">
        <f t="shared" si="39"/>
        <v xml:space="preserve"> </v>
      </c>
    </row>
    <row r="221" spans="1:53" s="339" customFormat="1" ht="15" x14ac:dyDescent="0.2">
      <c r="A221" s="32"/>
      <c r="B221" s="32"/>
      <c r="C221" s="410">
        <f t="shared" si="40"/>
        <v>200</v>
      </c>
      <c r="D221" s="424"/>
      <c r="E221" s="424"/>
      <c r="F221" s="424"/>
      <c r="G221" s="410"/>
      <c r="H221" s="410"/>
      <c r="I221" s="413" t="str">
        <f t="shared" si="24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25"/>
        <v>-</v>
      </c>
      <c r="M221" s="425"/>
      <c r="N221" s="425"/>
      <c r="O221" s="160" t="str">
        <f t="shared" si="26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27"/>
        <v>OK</v>
      </c>
      <c r="AI221" s="22">
        <f t="shared" si="28"/>
        <v>0</v>
      </c>
      <c r="AJ221" s="22">
        <f t="shared" si="29"/>
        <v>0</v>
      </c>
      <c r="AK221" s="22">
        <f t="shared" si="30"/>
        <v>0</v>
      </c>
      <c r="AL221" s="22">
        <f t="shared" si="31"/>
        <v>0</v>
      </c>
      <c r="AM221" s="22">
        <f t="shared" si="32"/>
        <v>0</v>
      </c>
      <c r="AN221" s="22">
        <f t="shared" si="33"/>
        <v>0</v>
      </c>
      <c r="AO221" s="418" t="b">
        <f t="shared" si="34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35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36"/>
        <v>0</v>
      </c>
      <c r="AW221" s="67">
        <f t="shared" si="37"/>
        <v>0</v>
      </c>
      <c r="AX221" s="397">
        <f t="shared" si="38"/>
        <v>0</v>
      </c>
      <c r="AY221" s="32"/>
      <c r="AZ221" s="32"/>
      <c r="BA221" s="423" t="str">
        <f t="shared" si="39"/>
        <v xml:space="preserve"> </v>
      </c>
    </row>
    <row r="222" spans="1:53" s="339" customFormat="1" ht="15" x14ac:dyDescent="0.2">
      <c r="A222" s="32"/>
      <c r="B222" s="32"/>
      <c r="C222" s="410">
        <f t="shared" si="40"/>
        <v>201</v>
      </c>
      <c r="D222" s="424"/>
      <c r="E222" s="424"/>
      <c r="F222" s="424"/>
      <c r="G222" s="410"/>
      <c r="H222" s="410"/>
      <c r="I222" s="413" t="str">
        <f t="shared" si="24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25"/>
        <v>-</v>
      </c>
      <c r="M222" s="425"/>
      <c r="N222" s="425"/>
      <c r="O222" s="160" t="str">
        <f t="shared" si="26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27"/>
        <v>OK</v>
      </c>
      <c r="AI222" s="22">
        <f t="shared" si="28"/>
        <v>0</v>
      </c>
      <c r="AJ222" s="22">
        <f t="shared" si="29"/>
        <v>0</v>
      </c>
      <c r="AK222" s="22">
        <f t="shared" si="30"/>
        <v>0</v>
      </c>
      <c r="AL222" s="22">
        <f t="shared" si="31"/>
        <v>0</v>
      </c>
      <c r="AM222" s="22">
        <f t="shared" si="32"/>
        <v>0</v>
      </c>
      <c r="AN222" s="22">
        <f t="shared" si="33"/>
        <v>0</v>
      </c>
      <c r="AO222" s="418" t="b">
        <f t="shared" si="34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35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36"/>
        <v>0</v>
      </c>
      <c r="AW222" s="67">
        <f t="shared" si="37"/>
        <v>0</v>
      </c>
      <c r="AX222" s="397">
        <f t="shared" si="38"/>
        <v>0</v>
      </c>
      <c r="AY222" s="32"/>
      <c r="AZ222" s="32"/>
      <c r="BA222" s="423" t="str">
        <f t="shared" si="39"/>
        <v xml:space="preserve"> </v>
      </c>
    </row>
    <row r="223" spans="1:53" s="339" customFormat="1" ht="15" x14ac:dyDescent="0.2">
      <c r="A223" s="32"/>
      <c r="B223" s="32"/>
      <c r="C223" s="410">
        <f t="shared" si="40"/>
        <v>202</v>
      </c>
      <c r="D223" s="424"/>
      <c r="E223" s="424"/>
      <c r="F223" s="424"/>
      <c r="G223" s="410"/>
      <c r="H223" s="410"/>
      <c r="I223" s="413" t="str">
        <f t="shared" si="24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25"/>
        <v>-</v>
      </c>
      <c r="M223" s="425"/>
      <c r="N223" s="425"/>
      <c r="O223" s="160" t="str">
        <f t="shared" si="26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27"/>
        <v>OK</v>
      </c>
      <c r="AI223" s="22">
        <f t="shared" si="28"/>
        <v>0</v>
      </c>
      <c r="AJ223" s="22">
        <f t="shared" si="29"/>
        <v>0</v>
      </c>
      <c r="AK223" s="22">
        <f t="shared" si="30"/>
        <v>0</v>
      </c>
      <c r="AL223" s="22">
        <f t="shared" si="31"/>
        <v>0</v>
      </c>
      <c r="AM223" s="22">
        <f t="shared" si="32"/>
        <v>0</v>
      </c>
      <c r="AN223" s="22">
        <f t="shared" si="33"/>
        <v>0</v>
      </c>
      <c r="AO223" s="418" t="b">
        <f t="shared" si="34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35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36"/>
        <v>0</v>
      </c>
      <c r="AW223" s="67">
        <f t="shared" si="37"/>
        <v>0</v>
      </c>
      <c r="AX223" s="397">
        <f t="shared" si="38"/>
        <v>0</v>
      </c>
      <c r="AY223" s="32"/>
      <c r="AZ223" s="32"/>
      <c r="BA223" s="423" t="str">
        <f t="shared" si="39"/>
        <v xml:space="preserve"> </v>
      </c>
    </row>
    <row r="224" spans="1:53" s="339" customFormat="1" ht="15" x14ac:dyDescent="0.2">
      <c r="A224" s="32"/>
      <c r="B224" s="32"/>
      <c r="C224" s="410">
        <f t="shared" si="40"/>
        <v>203</v>
      </c>
      <c r="D224" s="424"/>
      <c r="E224" s="424"/>
      <c r="F224" s="424"/>
      <c r="G224" s="410"/>
      <c r="H224" s="410"/>
      <c r="I224" s="413" t="str">
        <f t="shared" si="24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25"/>
        <v>-</v>
      </c>
      <c r="M224" s="425"/>
      <c r="N224" s="425"/>
      <c r="O224" s="160" t="str">
        <f t="shared" si="26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27"/>
        <v>OK</v>
      </c>
      <c r="AI224" s="22">
        <f t="shared" si="28"/>
        <v>0</v>
      </c>
      <c r="AJ224" s="22">
        <f t="shared" si="29"/>
        <v>0</v>
      </c>
      <c r="AK224" s="22">
        <f t="shared" si="30"/>
        <v>0</v>
      </c>
      <c r="AL224" s="22">
        <f t="shared" si="31"/>
        <v>0</v>
      </c>
      <c r="AM224" s="22">
        <f t="shared" si="32"/>
        <v>0</v>
      </c>
      <c r="AN224" s="22">
        <f t="shared" si="33"/>
        <v>0</v>
      </c>
      <c r="AO224" s="418" t="b">
        <f t="shared" si="34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35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36"/>
        <v>0</v>
      </c>
      <c r="AW224" s="67">
        <f t="shared" si="37"/>
        <v>0</v>
      </c>
      <c r="AX224" s="397">
        <f t="shared" si="38"/>
        <v>0</v>
      </c>
      <c r="AY224" s="32"/>
      <c r="AZ224" s="32"/>
      <c r="BA224" s="423" t="str">
        <f t="shared" si="39"/>
        <v xml:space="preserve"> </v>
      </c>
    </row>
    <row r="225" spans="1:53" s="339" customFormat="1" ht="15" x14ac:dyDescent="0.2">
      <c r="A225" s="32"/>
      <c r="B225" s="32"/>
      <c r="C225" s="410">
        <f t="shared" si="40"/>
        <v>204</v>
      </c>
      <c r="D225" s="424"/>
      <c r="E225" s="424"/>
      <c r="F225" s="424"/>
      <c r="G225" s="410"/>
      <c r="H225" s="410"/>
      <c r="I225" s="413" t="str">
        <f t="shared" si="24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25"/>
        <v>-</v>
      </c>
      <c r="M225" s="425"/>
      <c r="N225" s="425"/>
      <c r="O225" s="160" t="str">
        <f t="shared" si="26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27"/>
        <v>OK</v>
      </c>
      <c r="AI225" s="22">
        <f t="shared" si="28"/>
        <v>0</v>
      </c>
      <c r="AJ225" s="22">
        <f t="shared" si="29"/>
        <v>0</v>
      </c>
      <c r="AK225" s="22">
        <f t="shared" si="30"/>
        <v>0</v>
      </c>
      <c r="AL225" s="22">
        <f t="shared" si="31"/>
        <v>0</v>
      </c>
      <c r="AM225" s="22">
        <f t="shared" si="32"/>
        <v>0</v>
      </c>
      <c r="AN225" s="22">
        <f t="shared" si="33"/>
        <v>0</v>
      </c>
      <c r="AO225" s="418" t="b">
        <f t="shared" si="34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35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36"/>
        <v>0</v>
      </c>
      <c r="AW225" s="67">
        <f t="shared" si="37"/>
        <v>0</v>
      </c>
      <c r="AX225" s="397">
        <f t="shared" si="38"/>
        <v>0</v>
      </c>
      <c r="AY225" s="32"/>
      <c r="AZ225" s="32"/>
      <c r="BA225" s="423" t="str">
        <f t="shared" si="39"/>
        <v xml:space="preserve"> </v>
      </c>
    </row>
    <row r="226" spans="1:53" s="339" customFormat="1" ht="15" x14ac:dyDescent="0.2">
      <c r="A226" s="32"/>
      <c r="B226" s="32"/>
      <c r="C226" s="410">
        <f t="shared" si="40"/>
        <v>205</v>
      </c>
      <c r="D226" s="424"/>
      <c r="E226" s="424"/>
      <c r="F226" s="424"/>
      <c r="G226" s="410"/>
      <c r="H226" s="410"/>
      <c r="I226" s="413" t="str">
        <f t="shared" si="24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25"/>
        <v>-</v>
      </c>
      <c r="M226" s="425"/>
      <c r="N226" s="425"/>
      <c r="O226" s="160" t="str">
        <f t="shared" si="26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27"/>
        <v>OK</v>
      </c>
      <c r="AI226" s="22">
        <f t="shared" si="28"/>
        <v>0</v>
      </c>
      <c r="AJ226" s="22">
        <f t="shared" si="29"/>
        <v>0</v>
      </c>
      <c r="AK226" s="22">
        <f t="shared" si="30"/>
        <v>0</v>
      </c>
      <c r="AL226" s="22">
        <f t="shared" si="31"/>
        <v>0</v>
      </c>
      <c r="AM226" s="22">
        <f t="shared" si="32"/>
        <v>0</v>
      </c>
      <c r="AN226" s="22">
        <f t="shared" si="33"/>
        <v>0</v>
      </c>
      <c r="AO226" s="418" t="b">
        <f t="shared" si="34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35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36"/>
        <v>0</v>
      </c>
      <c r="AW226" s="67">
        <f t="shared" si="37"/>
        <v>0</v>
      </c>
      <c r="AX226" s="397">
        <f t="shared" si="38"/>
        <v>0</v>
      </c>
      <c r="AY226" s="32"/>
      <c r="AZ226" s="32"/>
      <c r="BA226" s="423" t="str">
        <f t="shared" si="39"/>
        <v xml:space="preserve"> </v>
      </c>
    </row>
    <row r="227" spans="1:53" s="339" customFormat="1" ht="15" x14ac:dyDescent="0.2">
      <c r="A227" s="32"/>
      <c r="B227" s="32"/>
      <c r="C227" s="410">
        <f t="shared" si="40"/>
        <v>206</v>
      </c>
      <c r="D227" s="424"/>
      <c r="E227" s="424"/>
      <c r="F227" s="424"/>
      <c r="G227" s="410"/>
      <c r="H227" s="410"/>
      <c r="I227" s="413" t="str">
        <f t="shared" si="24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25"/>
        <v>-</v>
      </c>
      <c r="M227" s="425"/>
      <c r="N227" s="425"/>
      <c r="O227" s="160" t="str">
        <f t="shared" si="26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27"/>
        <v>OK</v>
      </c>
      <c r="AI227" s="22">
        <f t="shared" si="28"/>
        <v>0</v>
      </c>
      <c r="AJ227" s="22">
        <f t="shared" si="29"/>
        <v>0</v>
      </c>
      <c r="AK227" s="22">
        <f t="shared" si="30"/>
        <v>0</v>
      </c>
      <c r="AL227" s="22">
        <f t="shared" si="31"/>
        <v>0</v>
      </c>
      <c r="AM227" s="22">
        <f t="shared" si="32"/>
        <v>0</v>
      </c>
      <c r="AN227" s="22">
        <f t="shared" si="33"/>
        <v>0</v>
      </c>
      <c r="AO227" s="418" t="b">
        <f t="shared" si="34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35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36"/>
        <v>0</v>
      </c>
      <c r="AW227" s="67">
        <f t="shared" si="37"/>
        <v>0</v>
      </c>
      <c r="AX227" s="397">
        <f t="shared" si="38"/>
        <v>0</v>
      </c>
      <c r="AY227" s="32"/>
      <c r="AZ227" s="32"/>
      <c r="BA227" s="423" t="str">
        <f t="shared" si="39"/>
        <v xml:space="preserve"> </v>
      </c>
    </row>
    <row r="228" spans="1:53" s="339" customFormat="1" ht="15" x14ac:dyDescent="0.2">
      <c r="A228" s="32"/>
      <c r="B228" s="32"/>
      <c r="C228" s="410">
        <f t="shared" si="40"/>
        <v>207</v>
      </c>
      <c r="D228" s="424"/>
      <c r="E228" s="424"/>
      <c r="F228" s="424"/>
      <c r="G228" s="410"/>
      <c r="H228" s="410"/>
      <c r="I228" s="413" t="str">
        <f t="shared" si="24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25"/>
        <v>-</v>
      </c>
      <c r="M228" s="425"/>
      <c r="N228" s="425"/>
      <c r="O228" s="160" t="str">
        <f t="shared" si="26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27"/>
        <v>OK</v>
      </c>
      <c r="AI228" s="22">
        <f t="shared" si="28"/>
        <v>0</v>
      </c>
      <c r="AJ228" s="22">
        <f t="shared" si="29"/>
        <v>0</v>
      </c>
      <c r="AK228" s="22">
        <f t="shared" si="30"/>
        <v>0</v>
      </c>
      <c r="AL228" s="22">
        <f t="shared" si="31"/>
        <v>0</v>
      </c>
      <c r="AM228" s="22">
        <f t="shared" si="32"/>
        <v>0</v>
      </c>
      <c r="AN228" s="22">
        <f t="shared" si="33"/>
        <v>0</v>
      </c>
      <c r="AO228" s="418" t="b">
        <f t="shared" si="34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35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36"/>
        <v>0</v>
      </c>
      <c r="AW228" s="67">
        <f t="shared" si="37"/>
        <v>0</v>
      </c>
      <c r="AX228" s="397">
        <f t="shared" si="38"/>
        <v>0</v>
      </c>
      <c r="AY228" s="32"/>
      <c r="AZ228" s="32"/>
      <c r="BA228" s="423" t="str">
        <f t="shared" si="39"/>
        <v xml:space="preserve"> </v>
      </c>
    </row>
    <row r="229" spans="1:53" s="339" customFormat="1" ht="15" x14ac:dyDescent="0.2">
      <c r="A229" s="32"/>
      <c r="B229" s="32"/>
      <c r="C229" s="410">
        <f t="shared" si="40"/>
        <v>208</v>
      </c>
      <c r="D229" s="424"/>
      <c r="E229" s="424"/>
      <c r="F229" s="424"/>
      <c r="G229" s="410"/>
      <c r="H229" s="410"/>
      <c r="I229" s="413" t="str">
        <f t="shared" si="24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25"/>
        <v>-</v>
      </c>
      <c r="M229" s="425"/>
      <c r="N229" s="425"/>
      <c r="O229" s="160" t="str">
        <f t="shared" si="26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27"/>
        <v>OK</v>
      </c>
      <c r="AI229" s="22">
        <f t="shared" si="28"/>
        <v>0</v>
      </c>
      <c r="AJ229" s="22">
        <f t="shared" si="29"/>
        <v>0</v>
      </c>
      <c r="AK229" s="22">
        <f t="shared" si="30"/>
        <v>0</v>
      </c>
      <c r="AL229" s="22">
        <f t="shared" si="31"/>
        <v>0</v>
      </c>
      <c r="AM229" s="22">
        <f t="shared" si="32"/>
        <v>0</v>
      </c>
      <c r="AN229" s="22">
        <f t="shared" si="33"/>
        <v>0</v>
      </c>
      <c r="AO229" s="418" t="b">
        <f t="shared" si="34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35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36"/>
        <v>0</v>
      </c>
      <c r="AW229" s="67">
        <f t="shared" si="37"/>
        <v>0</v>
      </c>
      <c r="AX229" s="397">
        <f t="shared" si="38"/>
        <v>0</v>
      </c>
      <c r="AY229" s="32"/>
      <c r="AZ229" s="32"/>
      <c r="BA229" s="423" t="str">
        <f t="shared" si="39"/>
        <v xml:space="preserve"> </v>
      </c>
    </row>
    <row r="230" spans="1:53" s="339" customFormat="1" ht="15" x14ac:dyDescent="0.2">
      <c r="A230" s="32"/>
      <c r="B230" s="32"/>
      <c r="C230" s="410">
        <f t="shared" si="40"/>
        <v>209</v>
      </c>
      <c r="D230" s="424"/>
      <c r="E230" s="424"/>
      <c r="F230" s="424"/>
      <c r="G230" s="410"/>
      <c r="H230" s="410"/>
      <c r="I230" s="413" t="str">
        <f t="shared" si="24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25"/>
        <v>-</v>
      </c>
      <c r="M230" s="425"/>
      <c r="N230" s="425"/>
      <c r="O230" s="160" t="str">
        <f t="shared" si="26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27"/>
        <v>OK</v>
      </c>
      <c r="AI230" s="22">
        <f t="shared" si="28"/>
        <v>0</v>
      </c>
      <c r="AJ230" s="22">
        <f t="shared" si="29"/>
        <v>0</v>
      </c>
      <c r="AK230" s="22">
        <f t="shared" si="30"/>
        <v>0</v>
      </c>
      <c r="AL230" s="22">
        <f t="shared" si="31"/>
        <v>0</v>
      </c>
      <c r="AM230" s="22">
        <f t="shared" si="32"/>
        <v>0</v>
      </c>
      <c r="AN230" s="22">
        <f t="shared" si="33"/>
        <v>0</v>
      </c>
      <c r="AO230" s="418" t="b">
        <f t="shared" si="34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35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36"/>
        <v>0</v>
      </c>
      <c r="AW230" s="67">
        <f t="shared" si="37"/>
        <v>0</v>
      </c>
      <c r="AX230" s="397">
        <f t="shared" si="38"/>
        <v>0</v>
      </c>
      <c r="AY230" s="32"/>
      <c r="AZ230" s="32"/>
      <c r="BA230" s="423" t="str">
        <f t="shared" si="39"/>
        <v xml:space="preserve"> </v>
      </c>
    </row>
    <row r="231" spans="1:53" s="339" customFormat="1" ht="15" x14ac:dyDescent="0.2">
      <c r="A231" s="32"/>
      <c r="B231" s="32"/>
      <c r="C231" s="410">
        <f t="shared" si="40"/>
        <v>210</v>
      </c>
      <c r="D231" s="424"/>
      <c r="E231" s="424"/>
      <c r="F231" s="424"/>
      <c r="G231" s="410"/>
      <c r="H231" s="410"/>
      <c r="I231" s="413" t="str">
        <f t="shared" si="24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25"/>
        <v>-</v>
      </c>
      <c r="M231" s="425"/>
      <c r="N231" s="425"/>
      <c r="O231" s="160" t="str">
        <f t="shared" si="26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27"/>
        <v>OK</v>
      </c>
      <c r="AI231" s="22">
        <f t="shared" si="28"/>
        <v>0</v>
      </c>
      <c r="AJ231" s="22">
        <f t="shared" si="29"/>
        <v>0</v>
      </c>
      <c r="AK231" s="22">
        <f t="shared" si="30"/>
        <v>0</v>
      </c>
      <c r="AL231" s="22">
        <f t="shared" si="31"/>
        <v>0</v>
      </c>
      <c r="AM231" s="22">
        <f t="shared" si="32"/>
        <v>0</v>
      </c>
      <c r="AN231" s="22">
        <f t="shared" si="33"/>
        <v>0</v>
      </c>
      <c r="AO231" s="418" t="b">
        <f t="shared" si="34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35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36"/>
        <v>0</v>
      </c>
      <c r="AW231" s="67">
        <f t="shared" si="37"/>
        <v>0</v>
      </c>
      <c r="AX231" s="397">
        <f t="shared" si="38"/>
        <v>0</v>
      </c>
      <c r="AY231" s="32"/>
      <c r="AZ231" s="32"/>
      <c r="BA231" s="423" t="str">
        <f t="shared" si="39"/>
        <v xml:space="preserve"> </v>
      </c>
    </row>
    <row r="232" spans="1:53" s="339" customFormat="1" ht="15" x14ac:dyDescent="0.2">
      <c r="A232" s="32"/>
      <c r="B232" s="32"/>
      <c r="C232" s="410">
        <f t="shared" si="40"/>
        <v>211</v>
      </c>
      <c r="D232" s="424"/>
      <c r="E232" s="424"/>
      <c r="F232" s="424"/>
      <c r="G232" s="410"/>
      <c r="H232" s="410"/>
      <c r="I232" s="413" t="str">
        <f t="shared" si="24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25"/>
        <v>-</v>
      </c>
      <c r="M232" s="425"/>
      <c r="N232" s="425"/>
      <c r="O232" s="160" t="str">
        <f t="shared" si="26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27"/>
        <v>OK</v>
      </c>
      <c r="AI232" s="22">
        <f t="shared" si="28"/>
        <v>0</v>
      </c>
      <c r="AJ232" s="22">
        <f t="shared" si="29"/>
        <v>0</v>
      </c>
      <c r="AK232" s="22">
        <f t="shared" si="30"/>
        <v>0</v>
      </c>
      <c r="AL232" s="22">
        <f t="shared" si="31"/>
        <v>0</v>
      </c>
      <c r="AM232" s="22">
        <f t="shared" si="32"/>
        <v>0</v>
      </c>
      <c r="AN232" s="22">
        <f t="shared" si="33"/>
        <v>0</v>
      </c>
      <c r="AO232" s="418" t="b">
        <f t="shared" si="34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35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36"/>
        <v>0</v>
      </c>
      <c r="AW232" s="67">
        <f t="shared" si="37"/>
        <v>0</v>
      </c>
      <c r="AX232" s="397">
        <f t="shared" si="38"/>
        <v>0</v>
      </c>
      <c r="AY232" s="32"/>
      <c r="AZ232" s="32"/>
      <c r="BA232" s="423" t="str">
        <f t="shared" si="39"/>
        <v xml:space="preserve"> </v>
      </c>
    </row>
    <row r="233" spans="1:53" s="339" customFormat="1" ht="15" x14ac:dyDescent="0.2">
      <c r="A233" s="32"/>
      <c r="B233" s="32"/>
      <c r="C233" s="410">
        <f t="shared" si="40"/>
        <v>212</v>
      </c>
      <c r="D233" s="424"/>
      <c r="E233" s="424"/>
      <c r="F233" s="424"/>
      <c r="G233" s="410"/>
      <c r="H233" s="410"/>
      <c r="I233" s="413" t="str">
        <f t="shared" si="24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25"/>
        <v>-</v>
      </c>
      <c r="M233" s="425"/>
      <c r="N233" s="425"/>
      <c r="O233" s="160" t="str">
        <f t="shared" si="26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27"/>
        <v>OK</v>
      </c>
      <c r="AI233" s="22">
        <f t="shared" si="28"/>
        <v>0</v>
      </c>
      <c r="AJ233" s="22">
        <f t="shared" si="29"/>
        <v>0</v>
      </c>
      <c r="AK233" s="22">
        <f t="shared" si="30"/>
        <v>0</v>
      </c>
      <c r="AL233" s="22">
        <f t="shared" si="31"/>
        <v>0</v>
      </c>
      <c r="AM233" s="22">
        <f t="shared" si="32"/>
        <v>0</v>
      </c>
      <c r="AN233" s="22">
        <f t="shared" si="33"/>
        <v>0</v>
      </c>
      <c r="AO233" s="418" t="b">
        <f t="shared" si="34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35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36"/>
        <v>0</v>
      </c>
      <c r="AW233" s="67">
        <f t="shared" si="37"/>
        <v>0</v>
      </c>
      <c r="AX233" s="397">
        <f t="shared" si="38"/>
        <v>0</v>
      </c>
      <c r="AY233" s="32"/>
      <c r="AZ233" s="32"/>
      <c r="BA233" s="423" t="str">
        <f t="shared" si="39"/>
        <v xml:space="preserve"> </v>
      </c>
    </row>
    <row r="234" spans="1:53" s="339" customFormat="1" ht="15" x14ac:dyDescent="0.2">
      <c r="A234" s="32"/>
      <c r="B234" s="32"/>
      <c r="C234" s="410">
        <f t="shared" si="40"/>
        <v>213</v>
      </c>
      <c r="D234" s="424"/>
      <c r="E234" s="424"/>
      <c r="F234" s="424"/>
      <c r="G234" s="410"/>
      <c r="H234" s="410"/>
      <c r="I234" s="413" t="str">
        <f t="shared" si="24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25"/>
        <v>-</v>
      </c>
      <c r="M234" s="425"/>
      <c r="N234" s="425"/>
      <c r="O234" s="160" t="str">
        <f t="shared" si="26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27"/>
        <v>OK</v>
      </c>
      <c r="AI234" s="22">
        <f t="shared" si="28"/>
        <v>0</v>
      </c>
      <c r="AJ234" s="22">
        <f t="shared" si="29"/>
        <v>0</v>
      </c>
      <c r="AK234" s="22">
        <f t="shared" si="30"/>
        <v>0</v>
      </c>
      <c r="AL234" s="22">
        <f t="shared" si="31"/>
        <v>0</v>
      </c>
      <c r="AM234" s="22">
        <f t="shared" si="32"/>
        <v>0</v>
      </c>
      <c r="AN234" s="22">
        <f t="shared" si="33"/>
        <v>0</v>
      </c>
      <c r="AO234" s="418" t="b">
        <f t="shared" si="34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35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36"/>
        <v>0</v>
      </c>
      <c r="AW234" s="67">
        <f t="shared" si="37"/>
        <v>0</v>
      </c>
      <c r="AX234" s="397">
        <f t="shared" si="38"/>
        <v>0</v>
      </c>
      <c r="AY234" s="32"/>
      <c r="AZ234" s="32"/>
      <c r="BA234" s="423" t="str">
        <f t="shared" si="39"/>
        <v xml:space="preserve"> </v>
      </c>
    </row>
    <row r="235" spans="1:53" s="339" customFormat="1" ht="15" x14ac:dyDescent="0.2">
      <c r="A235" s="32"/>
      <c r="B235" s="32"/>
      <c r="C235" s="410">
        <f t="shared" si="40"/>
        <v>214</v>
      </c>
      <c r="D235" s="424"/>
      <c r="E235" s="424"/>
      <c r="F235" s="424"/>
      <c r="G235" s="410"/>
      <c r="H235" s="410"/>
      <c r="I235" s="413" t="str">
        <f t="shared" si="24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25"/>
        <v>-</v>
      </c>
      <c r="M235" s="425"/>
      <c r="N235" s="425"/>
      <c r="O235" s="160" t="str">
        <f t="shared" si="26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27"/>
        <v>OK</v>
      </c>
      <c r="AI235" s="22">
        <f t="shared" si="28"/>
        <v>0</v>
      </c>
      <c r="AJ235" s="22">
        <f t="shared" si="29"/>
        <v>0</v>
      </c>
      <c r="AK235" s="22">
        <f t="shared" si="30"/>
        <v>0</v>
      </c>
      <c r="AL235" s="22">
        <f t="shared" si="31"/>
        <v>0</v>
      </c>
      <c r="AM235" s="22">
        <f t="shared" si="32"/>
        <v>0</v>
      </c>
      <c r="AN235" s="22">
        <f t="shared" si="33"/>
        <v>0</v>
      </c>
      <c r="AO235" s="418" t="b">
        <f t="shared" si="34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35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36"/>
        <v>0</v>
      </c>
      <c r="AW235" s="67">
        <f t="shared" si="37"/>
        <v>0</v>
      </c>
      <c r="AX235" s="397">
        <f t="shared" si="38"/>
        <v>0</v>
      </c>
      <c r="AY235" s="32"/>
      <c r="AZ235" s="32"/>
      <c r="BA235" s="423" t="str">
        <f t="shared" si="39"/>
        <v xml:space="preserve"> </v>
      </c>
    </row>
    <row r="236" spans="1:53" s="339" customFormat="1" ht="15" x14ac:dyDescent="0.2">
      <c r="A236" s="32"/>
      <c r="B236" s="32"/>
      <c r="C236" s="410">
        <f t="shared" si="40"/>
        <v>215</v>
      </c>
      <c r="D236" s="424"/>
      <c r="E236" s="424"/>
      <c r="F236" s="424"/>
      <c r="G236" s="410"/>
      <c r="H236" s="410"/>
      <c r="I236" s="413" t="str">
        <f t="shared" si="24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25"/>
        <v>-</v>
      </c>
      <c r="M236" s="425"/>
      <c r="N236" s="425"/>
      <c r="O236" s="160" t="str">
        <f t="shared" si="26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27"/>
        <v>OK</v>
      </c>
      <c r="AI236" s="22">
        <f t="shared" si="28"/>
        <v>0</v>
      </c>
      <c r="AJ236" s="22">
        <f t="shared" si="29"/>
        <v>0</v>
      </c>
      <c r="AK236" s="22">
        <f t="shared" si="30"/>
        <v>0</v>
      </c>
      <c r="AL236" s="22">
        <f t="shared" si="31"/>
        <v>0</v>
      </c>
      <c r="AM236" s="22">
        <f t="shared" si="32"/>
        <v>0</v>
      </c>
      <c r="AN236" s="22">
        <f t="shared" si="33"/>
        <v>0</v>
      </c>
      <c r="AO236" s="418" t="b">
        <f t="shared" si="34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35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36"/>
        <v>0</v>
      </c>
      <c r="AW236" s="67">
        <f t="shared" si="37"/>
        <v>0</v>
      </c>
      <c r="AX236" s="397">
        <f t="shared" si="38"/>
        <v>0</v>
      </c>
      <c r="AY236" s="32"/>
      <c r="AZ236" s="32"/>
      <c r="BA236" s="423" t="str">
        <f t="shared" si="39"/>
        <v xml:space="preserve"> </v>
      </c>
    </row>
    <row r="237" spans="1:53" s="339" customFormat="1" ht="15" x14ac:dyDescent="0.2">
      <c r="A237" s="32"/>
      <c r="B237" s="32"/>
      <c r="C237" s="410">
        <f t="shared" si="40"/>
        <v>216</v>
      </c>
      <c r="D237" s="424"/>
      <c r="E237" s="424"/>
      <c r="F237" s="424"/>
      <c r="G237" s="410"/>
      <c r="H237" s="410"/>
      <c r="I237" s="413" t="str">
        <f t="shared" si="24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25"/>
        <v>-</v>
      </c>
      <c r="M237" s="425"/>
      <c r="N237" s="425"/>
      <c r="O237" s="160" t="str">
        <f t="shared" si="26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27"/>
        <v>OK</v>
      </c>
      <c r="AI237" s="22">
        <f t="shared" si="28"/>
        <v>0</v>
      </c>
      <c r="AJ237" s="22">
        <f t="shared" si="29"/>
        <v>0</v>
      </c>
      <c r="AK237" s="22">
        <f t="shared" si="30"/>
        <v>0</v>
      </c>
      <c r="AL237" s="22">
        <f t="shared" si="31"/>
        <v>0</v>
      </c>
      <c r="AM237" s="22">
        <f t="shared" si="32"/>
        <v>0</v>
      </c>
      <c r="AN237" s="22">
        <f t="shared" si="33"/>
        <v>0</v>
      </c>
      <c r="AO237" s="418" t="b">
        <f t="shared" si="34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35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36"/>
        <v>0</v>
      </c>
      <c r="AW237" s="67">
        <f t="shared" si="37"/>
        <v>0</v>
      </c>
      <c r="AX237" s="397">
        <f t="shared" si="38"/>
        <v>0</v>
      </c>
      <c r="AY237" s="32"/>
      <c r="AZ237" s="32"/>
      <c r="BA237" s="423" t="str">
        <f t="shared" si="39"/>
        <v xml:space="preserve"> </v>
      </c>
    </row>
    <row r="238" spans="1:53" s="339" customFormat="1" ht="15" x14ac:dyDescent="0.2">
      <c r="A238" s="32"/>
      <c r="B238" s="32"/>
      <c r="C238" s="410">
        <f t="shared" si="40"/>
        <v>217</v>
      </c>
      <c r="D238" s="424"/>
      <c r="E238" s="424"/>
      <c r="F238" s="424"/>
      <c r="G238" s="410"/>
      <c r="H238" s="410"/>
      <c r="I238" s="413" t="str">
        <f t="shared" si="24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25"/>
        <v>-</v>
      </c>
      <c r="M238" s="425"/>
      <c r="N238" s="425"/>
      <c r="O238" s="160" t="str">
        <f t="shared" si="26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27"/>
        <v>OK</v>
      </c>
      <c r="AI238" s="22">
        <f t="shared" si="28"/>
        <v>0</v>
      </c>
      <c r="AJ238" s="22">
        <f t="shared" si="29"/>
        <v>0</v>
      </c>
      <c r="AK238" s="22">
        <f t="shared" si="30"/>
        <v>0</v>
      </c>
      <c r="AL238" s="22">
        <f t="shared" si="31"/>
        <v>0</v>
      </c>
      <c r="AM238" s="22">
        <f t="shared" si="32"/>
        <v>0</v>
      </c>
      <c r="AN238" s="22">
        <f t="shared" si="33"/>
        <v>0</v>
      </c>
      <c r="AO238" s="418" t="b">
        <f t="shared" si="34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35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36"/>
        <v>0</v>
      </c>
      <c r="AW238" s="67">
        <f t="shared" si="37"/>
        <v>0</v>
      </c>
      <c r="AX238" s="397">
        <f t="shared" si="38"/>
        <v>0</v>
      </c>
      <c r="AY238" s="32"/>
      <c r="AZ238" s="32"/>
      <c r="BA238" s="423" t="str">
        <f t="shared" si="39"/>
        <v xml:space="preserve"> </v>
      </c>
    </row>
    <row r="239" spans="1:53" s="339" customFormat="1" ht="15" x14ac:dyDescent="0.2">
      <c r="A239" s="32"/>
      <c r="B239" s="32"/>
      <c r="C239" s="410">
        <f t="shared" si="40"/>
        <v>218</v>
      </c>
      <c r="D239" s="424"/>
      <c r="E239" s="424"/>
      <c r="F239" s="424"/>
      <c r="G239" s="410"/>
      <c r="H239" s="410"/>
      <c r="I239" s="413" t="str">
        <f t="shared" si="24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25"/>
        <v>-</v>
      </c>
      <c r="M239" s="425"/>
      <c r="N239" s="425"/>
      <c r="O239" s="160" t="str">
        <f t="shared" si="26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27"/>
        <v>OK</v>
      </c>
      <c r="AI239" s="22">
        <f t="shared" si="28"/>
        <v>0</v>
      </c>
      <c r="AJ239" s="22">
        <f t="shared" si="29"/>
        <v>0</v>
      </c>
      <c r="AK239" s="22">
        <f t="shared" si="30"/>
        <v>0</v>
      </c>
      <c r="AL239" s="22">
        <f t="shared" si="31"/>
        <v>0</v>
      </c>
      <c r="AM239" s="22">
        <f t="shared" si="32"/>
        <v>0</v>
      </c>
      <c r="AN239" s="22">
        <f t="shared" si="33"/>
        <v>0</v>
      </c>
      <c r="AO239" s="418" t="b">
        <f t="shared" si="34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35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36"/>
        <v>0</v>
      </c>
      <c r="AW239" s="67">
        <f t="shared" si="37"/>
        <v>0</v>
      </c>
      <c r="AX239" s="397">
        <f t="shared" si="38"/>
        <v>0</v>
      </c>
      <c r="AY239" s="32"/>
      <c r="AZ239" s="32"/>
      <c r="BA239" s="423" t="str">
        <f t="shared" si="39"/>
        <v xml:space="preserve"> </v>
      </c>
    </row>
    <row r="240" spans="1:53" s="339" customFormat="1" ht="15" x14ac:dyDescent="0.2">
      <c r="A240" s="32"/>
      <c r="B240" s="32"/>
      <c r="C240" s="410">
        <f t="shared" si="40"/>
        <v>219</v>
      </c>
      <c r="D240" s="424"/>
      <c r="E240" s="424"/>
      <c r="F240" s="424"/>
      <c r="G240" s="410"/>
      <c r="H240" s="410"/>
      <c r="I240" s="413" t="str">
        <f t="shared" si="24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25"/>
        <v>-</v>
      </c>
      <c r="M240" s="425"/>
      <c r="N240" s="425"/>
      <c r="O240" s="160" t="str">
        <f t="shared" si="26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27"/>
        <v>OK</v>
      </c>
      <c r="AI240" s="22">
        <f t="shared" si="28"/>
        <v>0</v>
      </c>
      <c r="AJ240" s="22">
        <f t="shared" si="29"/>
        <v>0</v>
      </c>
      <c r="AK240" s="22">
        <f t="shared" si="30"/>
        <v>0</v>
      </c>
      <c r="AL240" s="22">
        <f t="shared" si="31"/>
        <v>0</v>
      </c>
      <c r="AM240" s="22">
        <f t="shared" si="32"/>
        <v>0</v>
      </c>
      <c r="AN240" s="22">
        <f t="shared" si="33"/>
        <v>0</v>
      </c>
      <c r="AO240" s="418" t="b">
        <f t="shared" si="34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35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36"/>
        <v>0</v>
      </c>
      <c r="AW240" s="67">
        <f t="shared" si="37"/>
        <v>0</v>
      </c>
      <c r="AX240" s="397">
        <f t="shared" si="38"/>
        <v>0</v>
      </c>
      <c r="AY240" s="32"/>
      <c r="AZ240" s="32"/>
      <c r="BA240" s="423" t="str">
        <f t="shared" si="39"/>
        <v xml:space="preserve"> </v>
      </c>
    </row>
    <row r="241" spans="1:53" s="339" customFormat="1" ht="15" x14ac:dyDescent="0.2">
      <c r="A241" s="32"/>
      <c r="B241" s="32"/>
      <c r="C241" s="410">
        <f t="shared" si="40"/>
        <v>220</v>
      </c>
      <c r="D241" s="424"/>
      <c r="E241" s="424"/>
      <c r="F241" s="424"/>
      <c r="G241" s="410"/>
      <c r="H241" s="410"/>
      <c r="I241" s="413" t="str">
        <f t="shared" si="24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25"/>
        <v>-</v>
      </c>
      <c r="M241" s="425"/>
      <c r="N241" s="425"/>
      <c r="O241" s="160" t="str">
        <f t="shared" si="26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27"/>
        <v>OK</v>
      </c>
      <c r="AI241" s="22">
        <f t="shared" si="28"/>
        <v>0</v>
      </c>
      <c r="AJ241" s="22">
        <f t="shared" si="29"/>
        <v>0</v>
      </c>
      <c r="AK241" s="22">
        <f t="shared" si="30"/>
        <v>0</v>
      </c>
      <c r="AL241" s="22">
        <f t="shared" si="31"/>
        <v>0</v>
      </c>
      <c r="AM241" s="22">
        <f t="shared" si="32"/>
        <v>0</v>
      </c>
      <c r="AN241" s="22">
        <f t="shared" si="33"/>
        <v>0</v>
      </c>
      <c r="AO241" s="418" t="b">
        <f t="shared" si="34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35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36"/>
        <v>0</v>
      </c>
      <c r="AW241" s="67">
        <f t="shared" si="37"/>
        <v>0</v>
      </c>
      <c r="AX241" s="397">
        <f t="shared" si="38"/>
        <v>0</v>
      </c>
      <c r="AY241" s="32"/>
      <c r="AZ241" s="32"/>
      <c r="BA241" s="423" t="str">
        <f t="shared" si="39"/>
        <v xml:space="preserve"> </v>
      </c>
    </row>
    <row r="242" spans="1:53" s="339" customFormat="1" ht="15" x14ac:dyDescent="0.2">
      <c r="A242" s="32"/>
      <c r="B242" s="32"/>
      <c r="C242" s="410">
        <f t="shared" si="40"/>
        <v>221</v>
      </c>
      <c r="D242" s="424"/>
      <c r="E242" s="424"/>
      <c r="F242" s="424"/>
      <c r="G242" s="410"/>
      <c r="H242" s="410"/>
      <c r="I242" s="413" t="str">
        <f t="shared" si="24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25"/>
        <v>-</v>
      </c>
      <c r="M242" s="425"/>
      <c r="N242" s="425"/>
      <c r="O242" s="160" t="str">
        <f t="shared" si="26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27"/>
        <v>OK</v>
      </c>
      <c r="AI242" s="22">
        <f t="shared" si="28"/>
        <v>0</v>
      </c>
      <c r="AJ242" s="22">
        <f t="shared" si="29"/>
        <v>0</v>
      </c>
      <c r="AK242" s="22">
        <f t="shared" si="30"/>
        <v>0</v>
      </c>
      <c r="AL242" s="22">
        <f t="shared" si="31"/>
        <v>0</v>
      </c>
      <c r="AM242" s="22">
        <f t="shared" si="32"/>
        <v>0</v>
      </c>
      <c r="AN242" s="22">
        <f t="shared" si="33"/>
        <v>0</v>
      </c>
      <c r="AO242" s="418" t="b">
        <f t="shared" si="34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35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36"/>
        <v>0</v>
      </c>
      <c r="AW242" s="67">
        <f t="shared" si="37"/>
        <v>0</v>
      </c>
      <c r="AX242" s="397">
        <f t="shared" si="38"/>
        <v>0</v>
      </c>
      <c r="AY242" s="32"/>
      <c r="AZ242" s="32"/>
      <c r="BA242" s="423" t="str">
        <f t="shared" si="39"/>
        <v xml:space="preserve"> </v>
      </c>
    </row>
    <row r="243" spans="1:53" s="339" customFormat="1" ht="15" x14ac:dyDescent="0.2">
      <c r="A243" s="32"/>
      <c r="B243" s="32"/>
      <c r="C243" s="410">
        <f t="shared" si="40"/>
        <v>222</v>
      </c>
      <c r="D243" s="424"/>
      <c r="E243" s="424"/>
      <c r="F243" s="424"/>
      <c r="G243" s="410"/>
      <c r="H243" s="410"/>
      <c r="I243" s="413" t="str">
        <f t="shared" si="24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25"/>
        <v>-</v>
      </c>
      <c r="M243" s="425"/>
      <c r="N243" s="425"/>
      <c r="O243" s="160" t="str">
        <f t="shared" si="26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27"/>
        <v>OK</v>
      </c>
      <c r="AI243" s="22">
        <f t="shared" si="28"/>
        <v>0</v>
      </c>
      <c r="AJ243" s="22">
        <f t="shared" si="29"/>
        <v>0</v>
      </c>
      <c r="AK243" s="22">
        <f t="shared" si="30"/>
        <v>0</v>
      </c>
      <c r="AL243" s="22">
        <f t="shared" si="31"/>
        <v>0</v>
      </c>
      <c r="AM243" s="22">
        <f t="shared" si="32"/>
        <v>0</v>
      </c>
      <c r="AN243" s="22">
        <f t="shared" si="33"/>
        <v>0</v>
      </c>
      <c r="AO243" s="418" t="b">
        <f t="shared" si="34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35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36"/>
        <v>0</v>
      </c>
      <c r="AW243" s="67">
        <f t="shared" si="37"/>
        <v>0</v>
      </c>
      <c r="AX243" s="397">
        <f t="shared" si="38"/>
        <v>0</v>
      </c>
      <c r="AY243" s="32"/>
      <c r="AZ243" s="32"/>
      <c r="BA243" s="423" t="str">
        <f t="shared" si="39"/>
        <v xml:space="preserve"> </v>
      </c>
    </row>
    <row r="244" spans="1:53" s="339" customFormat="1" ht="15" x14ac:dyDescent="0.2">
      <c r="A244" s="32"/>
      <c r="B244" s="32"/>
      <c r="C244" s="410">
        <f t="shared" si="40"/>
        <v>223</v>
      </c>
      <c r="D244" s="424"/>
      <c r="E244" s="424"/>
      <c r="F244" s="424"/>
      <c r="G244" s="410"/>
      <c r="H244" s="410"/>
      <c r="I244" s="413" t="str">
        <f t="shared" si="24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25"/>
        <v>-</v>
      </c>
      <c r="M244" s="425"/>
      <c r="N244" s="425"/>
      <c r="O244" s="160" t="str">
        <f t="shared" si="26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27"/>
        <v>OK</v>
      </c>
      <c r="AI244" s="22">
        <f t="shared" si="28"/>
        <v>0</v>
      </c>
      <c r="AJ244" s="22">
        <f t="shared" si="29"/>
        <v>0</v>
      </c>
      <c r="AK244" s="22">
        <f t="shared" si="30"/>
        <v>0</v>
      </c>
      <c r="AL244" s="22">
        <f t="shared" si="31"/>
        <v>0</v>
      </c>
      <c r="AM244" s="22">
        <f t="shared" si="32"/>
        <v>0</v>
      </c>
      <c r="AN244" s="22">
        <f t="shared" si="33"/>
        <v>0</v>
      </c>
      <c r="AO244" s="418" t="b">
        <f t="shared" si="34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35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36"/>
        <v>0</v>
      </c>
      <c r="AW244" s="67">
        <f t="shared" si="37"/>
        <v>0</v>
      </c>
      <c r="AX244" s="397">
        <f t="shared" si="38"/>
        <v>0</v>
      </c>
      <c r="AY244" s="32"/>
      <c r="AZ244" s="32"/>
      <c r="BA244" s="423" t="str">
        <f t="shared" si="39"/>
        <v xml:space="preserve"> </v>
      </c>
    </row>
    <row r="245" spans="1:53" s="339" customFormat="1" ht="15" x14ac:dyDescent="0.2">
      <c r="A245" s="32"/>
      <c r="B245" s="32"/>
      <c r="C245" s="410">
        <f t="shared" si="40"/>
        <v>224</v>
      </c>
      <c r="D245" s="424"/>
      <c r="E245" s="424"/>
      <c r="F245" s="424"/>
      <c r="G245" s="410"/>
      <c r="H245" s="410"/>
      <c r="I245" s="413" t="str">
        <f t="shared" si="24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25"/>
        <v>-</v>
      </c>
      <c r="M245" s="425"/>
      <c r="N245" s="425"/>
      <c r="O245" s="160" t="str">
        <f t="shared" si="26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27"/>
        <v>OK</v>
      </c>
      <c r="AI245" s="22">
        <f t="shared" si="28"/>
        <v>0</v>
      </c>
      <c r="AJ245" s="22">
        <f t="shared" si="29"/>
        <v>0</v>
      </c>
      <c r="AK245" s="22">
        <f t="shared" si="30"/>
        <v>0</v>
      </c>
      <c r="AL245" s="22">
        <f t="shared" si="31"/>
        <v>0</v>
      </c>
      <c r="AM245" s="22">
        <f t="shared" si="32"/>
        <v>0</v>
      </c>
      <c r="AN245" s="22">
        <f t="shared" si="33"/>
        <v>0</v>
      </c>
      <c r="AO245" s="418" t="b">
        <f t="shared" si="34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35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36"/>
        <v>0</v>
      </c>
      <c r="AW245" s="67">
        <f t="shared" si="37"/>
        <v>0</v>
      </c>
      <c r="AX245" s="397">
        <f t="shared" si="38"/>
        <v>0</v>
      </c>
      <c r="AY245" s="32"/>
      <c r="AZ245" s="32"/>
      <c r="BA245" s="423" t="str">
        <f t="shared" si="39"/>
        <v xml:space="preserve"> </v>
      </c>
    </row>
    <row r="246" spans="1:53" s="339" customFormat="1" ht="15" x14ac:dyDescent="0.2">
      <c r="A246" s="32"/>
      <c r="B246" s="32"/>
      <c r="C246" s="410">
        <f t="shared" si="40"/>
        <v>225</v>
      </c>
      <c r="D246" s="424"/>
      <c r="E246" s="424"/>
      <c r="F246" s="424"/>
      <c r="G246" s="410"/>
      <c r="H246" s="410"/>
      <c r="I246" s="413" t="str">
        <f t="shared" si="24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25"/>
        <v>-</v>
      </c>
      <c r="M246" s="425"/>
      <c r="N246" s="425"/>
      <c r="O246" s="160" t="str">
        <f t="shared" si="26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27"/>
        <v>OK</v>
      </c>
      <c r="AI246" s="22">
        <f t="shared" si="28"/>
        <v>0</v>
      </c>
      <c r="AJ246" s="22">
        <f t="shared" si="29"/>
        <v>0</v>
      </c>
      <c r="AK246" s="22">
        <f t="shared" si="30"/>
        <v>0</v>
      </c>
      <c r="AL246" s="22">
        <f t="shared" si="31"/>
        <v>0</v>
      </c>
      <c r="AM246" s="22">
        <f t="shared" si="32"/>
        <v>0</v>
      </c>
      <c r="AN246" s="22">
        <f t="shared" si="33"/>
        <v>0</v>
      </c>
      <c r="AO246" s="418" t="b">
        <f t="shared" si="34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35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36"/>
        <v>0</v>
      </c>
      <c r="AW246" s="67">
        <f t="shared" si="37"/>
        <v>0</v>
      </c>
      <c r="AX246" s="397">
        <f t="shared" si="38"/>
        <v>0</v>
      </c>
      <c r="AY246" s="32"/>
      <c r="AZ246" s="32"/>
      <c r="BA246" s="423" t="str">
        <f t="shared" si="39"/>
        <v xml:space="preserve"> </v>
      </c>
    </row>
    <row r="247" spans="1:53" s="339" customFormat="1" ht="15" x14ac:dyDescent="0.2">
      <c r="A247" s="32"/>
      <c r="B247" s="32"/>
      <c r="C247" s="410">
        <f t="shared" si="40"/>
        <v>226</v>
      </c>
      <c r="D247" s="424"/>
      <c r="E247" s="424"/>
      <c r="F247" s="424"/>
      <c r="G247" s="410"/>
      <c r="H247" s="410"/>
      <c r="I247" s="413" t="str">
        <f t="shared" si="24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25"/>
        <v>-</v>
      </c>
      <c r="M247" s="425"/>
      <c r="N247" s="425"/>
      <c r="O247" s="160" t="str">
        <f t="shared" si="26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27"/>
        <v>OK</v>
      </c>
      <c r="AI247" s="22">
        <f t="shared" si="28"/>
        <v>0</v>
      </c>
      <c r="AJ247" s="22">
        <f t="shared" si="29"/>
        <v>0</v>
      </c>
      <c r="AK247" s="22">
        <f t="shared" si="30"/>
        <v>0</v>
      </c>
      <c r="AL247" s="22">
        <f t="shared" si="31"/>
        <v>0</v>
      </c>
      <c r="AM247" s="22">
        <f t="shared" si="32"/>
        <v>0</v>
      </c>
      <c r="AN247" s="22">
        <f t="shared" si="33"/>
        <v>0</v>
      </c>
      <c r="AO247" s="418" t="b">
        <f t="shared" si="34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35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36"/>
        <v>0</v>
      </c>
      <c r="AW247" s="67">
        <f t="shared" si="37"/>
        <v>0</v>
      </c>
      <c r="AX247" s="397">
        <f t="shared" si="38"/>
        <v>0</v>
      </c>
      <c r="AY247" s="32"/>
      <c r="AZ247" s="32"/>
      <c r="BA247" s="423" t="str">
        <f t="shared" si="39"/>
        <v xml:space="preserve"> </v>
      </c>
    </row>
    <row r="248" spans="1:53" s="339" customFormat="1" ht="15" x14ac:dyDescent="0.2">
      <c r="A248" s="32"/>
      <c r="B248" s="32"/>
      <c r="C248" s="410">
        <f t="shared" si="40"/>
        <v>227</v>
      </c>
      <c r="D248" s="424"/>
      <c r="E248" s="424"/>
      <c r="F248" s="424"/>
      <c r="G248" s="410"/>
      <c r="H248" s="410"/>
      <c r="I248" s="413" t="str">
        <f t="shared" si="24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25"/>
        <v>-</v>
      </c>
      <c r="M248" s="425"/>
      <c r="N248" s="425"/>
      <c r="O248" s="160" t="str">
        <f t="shared" si="26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27"/>
        <v>OK</v>
      </c>
      <c r="AI248" s="22">
        <f t="shared" si="28"/>
        <v>0</v>
      </c>
      <c r="AJ248" s="22">
        <f t="shared" si="29"/>
        <v>0</v>
      </c>
      <c r="AK248" s="22">
        <f t="shared" si="30"/>
        <v>0</v>
      </c>
      <c r="AL248" s="22">
        <f t="shared" si="31"/>
        <v>0</v>
      </c>
      <c r="AM248" s="22">
        <f t="shared" si="32"/>
        <v>0</v>
      </c>
      <c r="AN248" s="22">
        <f t="shared" si="33"/>
        <v>0</v>
      </c>
      <c r="AO248" s="418" t="b">
        <f t="shared" si="34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35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36"/>
        <v>0</v>
      </c>
      <c r="AW248" s="67">
        <f t="shared" si="37"/>
        <v>0</v>
      </c>
      <c r="AX248" s="397">
        <f t="shared" si="38"/>
        <v>0</v>
      </c>
      <c r="AY248" s="32"/>
      <c r="AZ248" s="32"/>
      <c r="BA248" s="423" t="str">
        <f t="shared" si="39"/>
        <v xml:space="preserve"> </v>
      </c>
    </row>
    <row r="249" spans="1:53" s="339" customFormat="1" ht="15" x14ac:dyDescent="0.2">
      <c r="A249" s="32"/>
      <c r="B249" s="32"/>
      <c r="C249" s="410">
        <f t="shared" si="40"/>
        <v>228</v>
      </c>
      <c r="D249" s="424"/>
      <c r="E249" s="424"/>
      <c r="F249" s="424"/>
      <c r="G249" s="410"/>
      <c r="H249" s="410"/>
      <c r="I249" s="413" t="str">
        <f t="shared" si="24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25"/>
        <v>-</v>
      </c>
      <c r="M249" s="425"/>
      <c r="N249" s="425"/>
      <c r="O249" s="160" t="str">
        <f t="shared" si="26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27"/>
        <v>OK</v>
      </c>
      <c r="AI249" s="22">
        <f t="shared" si="28"/>
        <v>0</v>
      </c>
      <c r="AJ249" s="22">
        <f t="shared" si="29"/>
        <v>0</v>
      </c>
      <c r="AK249" s="22">
        <f t="shared" si="30"/>
        <v>0</v>
      </c>
      <c r="AL249" s="22">
        <f t="shared" si="31"/>
        <v>0</v>
      </c>
      <c r="AM249" s="22">
        <f t="shared" si="32"/>
        <v>0</v>
      </c>
      <c r="AN249" s="22">
        <f t="shared" si="33"/>
        <v>0</v>
      </c>
      <c r="AO249" s="418" t="b">
        <f t="shared" si="34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35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36"/>
        <v>0</v>
      </c>
      <c r="AW249" s="67">
        <f t="shared" si="37"/>
        <v>0</v>
      </c>
      <c r="AX249" s="397">
        <f t="shared" si="38"/>
        <v>0</v>
      </c>
      <c r="AY249" s="32"/>
      <c r="AZ249" s="32"/>
      <c r="BA249" s="423" t="str">
        <f t="shared" si="39"/>
        <v xml:space="preserve"> </v>
      </c>
    </row>
    <row r="250" spans="1:53" s="339" customFormat="1" ht="15" x14ac:dyDescent="0.2">
      <c r="A250" s="32"/>
      <c r="B250" s="32"/>
      <c r="C250" s="410">
        <f t="shared" si="40"/>
        <v>229</v>
      </c>
      <c r="D250" s="424"/>
      <c r="E250" s="424"/>
      <c r="F250" s="424"/>
      <c r="G250" s="410"/>
      <c r="H250" s="410"/>
      <c r="I250" s="413" t="str">
        <f t="shared" si="24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25"/>
        <v>-</v>
      </c>
      <c r="M250" s="425"/>
      <c r="N250" s="425"/>
      <c r="O250" s="160" t="str">
        <f t="shared" si="26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27"/>
        <v>OK</v>
      </c>
      <c r="AI250" s="22">
        <f t="shared" si="28"/>
        <v>0</v>
      </c>
      <c r="AJ250" s="22">
        <f t="shared" si="29"/>
        <v>0</v>
      </c>
      <c r="AK250" s="22">
        <f t="shared" si="30"/>
        <v>0</v>
      </c>
      <c r="AL250" s="22">
        <f t="shared" si="31"/>
        <v>0</v>
      </c>
      <c r="AM250" s="22">
        <f t="shared" si="32"/>
        <v>0</v>
      </c>
      <c r="AN250" s="22">
        <f t="shared" si="33"/>
        <v>0</v>
      </c>
      <c r="AO250" s="418" t="b">
        <f t="shared" si="34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35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36"/>
        <v>0</v>
      </c>
      <c r="AW250" s="67">
        <f t="shared" si="37"/>
        <v>0</v>
      </c>
      <c r="AX250" s="397">
        <f t="shared" si="38"/>
        <v>0</v>
      </c>
      <c r="AY250" s="32"/>
      <c r="AZ250" s="32"/>
      <c r="BA250" s="423" t="str">
        <f t="shared" si="39"/>
        <v xml:space="preserve"> </v>
      </c>
    </row>
    <row r="251" spans="1:53" s="339" customFormat="1" ht="15" x14ac:dyDescent="0.2">
      <c r="A251" s="32"/>
      <c r="B251" s="32"/>
      <c r="C251" s="410">
        <f t="shared" si="40"/>
        <v>230</v>
      </c>
      <c r="D251" s="424"/>
      <c r="E251" s="424"/>
      <c r="F251" s="424"/>
      <c r="G251" s="410"/>
      <c r="H251" s="410"/>
      <c r="I251" s="413" t="str">
        <f t="shared" si="24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25"/>
        <v>-</v>
      </c>
      <c r="M251" s="425"/>
      <c r="N251" s="425"/>
      <c r="O251" s="160" t="str">
        <f t="shared" si="26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27"/>
        <v>OK</v>
      </c>
      <c r="AI251" s="22">
        <f t="shared" si="28"/>
        <v>0</v>
      </c>
      <c r="AJ251" s="22">
        <f t="shared" si="29"/>
        <v>0</v>
      </c>
      <c r="AK251" s="22">
        <f t="shared" si="30"/>
        <v>0</v>
      </c>
      <c r="AL251" s="22">
        <f t="shared" si="31"/>
        <v>0</v>
      </c>
      <c r="AM251" s="22">
        <f t="shared" si="32"/>
        <v>0</v>
      </c>
      <c r="AN251" s="22">
        <f t="shared" si="33"/>
        <v>0</v>
      </c>
      <c r="AO251" s="418" t="b">
        <f t="shared" si="34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35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36"/>
        <v>0</v>
      </c>
      <c r="AW251" s="67">
        <f t="shared" si="37"/>
        <v>0</v>
      </c>
      <c r="AX251" s="397">
        <f t="shared" si="38"/>
        <v>0</v>
      </c>
      <c r="AY251" s="32"/>
      <c r="AZ251" s="32"/>
      <c r="BA251" s="423" t="str">
        <f t="shared" si="39"/>
        <v xml:space="preserve"> </v>
      </c>
    </row>
    <row r="252" spans="1:53" s="339" customFormat="1" ht="15" x14ac:dyDescent="0.2">
      <c r="A252" s="32"/>
      <c r="B252" s="32"/>
      <c r="C252" s="410">
        <f t="shared" si="40"/>
        <v>231</v>
      </c>
      <c r="D252" s="424"/>
      <c r="E252" s="424"/>
      <c r="F252" s="424"/>
      <c r="G252" s="410"/>
      <c r="H252" s="410"/>
      <c r="I252" s="413" t="str">
        <f t="shared" si="24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25"/>
        <v>-</v>
      </c>
      <c r="M252" s="425"/>
      <c r="N252" s="425"/>
      <c r="O252" s="160" t="str">
        <f t="shared" si="26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27"/>
        <v>OK</v>
      </c>
      <c r="AI252" s="22">
        <f t="shared" si="28"/>
        <v>0</v>
      </c>
      <c r="AJ252" s="22">
        <f t="shared" si="29"/>
        <v>0</v>
      </c>
      <c r="AK252" s="22">
        <f t="shared" si="30"/>
        <v>0</v>
      </c>
      <c r="AL252" s="22">
        <f t="shared" si="31"/>
        <v>0</v>
      </c>
      <c r="AM252" s="22">
        <f t="shared" si="32"/>
        <v>0</v>
      </c>
      <c r="AN252" s="22">
        <f t="shared" si="33"/>
        <v>0</v>
      </c>
      <c r="AO252" s="418" t="b">
        <f t="shared" si="34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35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36"/>
        <v>0</v>
      </c>
      <c r="AW252" s="67">
        <f t="shared" si="37"/>
        <v>0</v>
      </c>
      <c r="AX252" s="397">
        <f t="shared" si="38"/>
        <v>0</v>
      </c>
      <c r="AY252" s="32"/>
      <c r="AZ252" s="32"/>
      <c r="BA252" s="423" t="str">
        <f t="shared" si="39"/>
        <v xml:space="preserve"> </v>
      </c>
    </row>
    <row r="253" spans="1:53" s="339" customFormat="1" ht="15" x14ac:dyDescent="0.2">
      <c r="A253" s="32"/>
      <c r="B253" s="32"/>
      <c r="C253" s="410">
        <f t="shared" si="40"/>
        <v>232</v>
      </c>
      <c r="D253" s="424"/>
      <c r="E253" s="424"/>
      <c r="F253" s="424"/>
      <c r="G253" s="410"/>
      <c r="H253" s="410"/>
      <c r="I253" s="413" t="str">
        <f t="shared" si="24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25"/>
        <v>-</v>
      </c>
      <c r="M253" s="425"/>
      <c r="N253" s="425"/>
      <c r="O253" s="160" t="str">
        <f t="shared" si="26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27"/>
        <v>OK</v>
      </c>
      <c r="AI253" s="22">
        <f t="shared" si="28"/>
        <v>0</v>
      </c>
      <c r="AJ253" s="22">
        <f t="shared" si="29"/>
        <v>0</v>
      </c>
      <c r="AK253" s="22">
        <f t="shared" si="30"/>
        <v>0</v>
      </c>
      <c r="AL253" s="22">
        <f t="shared" si="31"/>
        <v>0</v>
      </c>
      <c r="AM253" s="22">
        <f t="shared" si="32"/>
        <v>0</v>
      </c>
      <c r="AN253" s="22">
        <f t="shared" si="33"/>
        <v>0</v>
      </c>
      <c r="AO253" s="418" t="b">
        <f t="shared" si="34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35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36"/>
        <v>0</v>
      </c>
      <c r="AW253" s="67">
        <f t="shared" si="37"/>
        <v>0</v>
      </c>
      <c r="AX253" s="397">
        <f t="shared" si="38"/>
        <v>0</v>
      </c>
      <c r="AY253" s="32"/>
      <c r="AZ253" s="32"/>
      <c r="BA253" s="423" t="str">
        <f t="shared" si="39"/>
        <v xml:space="preserve"> </v>
      </c>
    </row>
    <row r="254" spans="1:53" s="339" customFormat="1" ht="15" x14ac:dyDescent="0.2">
      <c r="A254" s="32"/>
      <c r="B254" s="32"/>
      <c r="C254" s="410">
        <f t="shared" si="40"/>
        <v>233</v>
      </c>
      <c r="D254" s="424"/>
      <c r="E254" s="424"/>
      <c r="F254" s="424"/>
      <c r="G254" s="410"/>
      <c r="H254" s="410"/>
      <c r="I254" s="413" t="str">
        <f t="shared" si="24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25"/>
        <v>-</v>
      </c>
      <c r="M254" s="425"/>
      <c r="N254" s="425"/>
      <c r="O254" s="160" t="str">
        <f t="shared" si="26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27"/>
        <v>OK</v>
      </c>
      <c r="AI254" s="22">
        <f t="shared" si="28"/>
        <v>0</v>
      </c>
      <c r="AJ254" s="22">
        <f t="shared" si="29"/>
        <v>0</v>
      </c>
      <c r="AK254" s="22">
        <f t="shared" si="30"/>
        <v>0</v>
      </c>
      <c r="AL254" s="22">
        <f t="shared" si="31"/>
        <v>0</v>
      </c>
      <c r="AM254" s="22">
        <f t="shared" si="32"/>
        <v>0</v>
      </c>
      <c r="AN254" s="22">
        <f t="shared" si="33"/>
        <v>0</v>
      </c>
      <c r="AO254" s="418" t="b">
        <f t="shared" si="34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35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36"/>
        <v>0</v>
      </c>
      <c r="AW254" s="67">
        <f t="shared" si="37"/>
        <v>0</v>
      </c>
      <c r="AX254" s="397">
        <f t="shared" si="38"/>
        <v>0</v>
      </c>
      <c r="AY254" s="32"/>
      <c r="AZ254" s="32"/>
      <c r="BA254" s="423" t="str">
        <f t="shared" si="39"/>
        <v xml:space="preserve"> </v>
      </c>
    </row>
    <row r="255" spans="1:53" s="339" customFormat="1" ht="15" x14ac:dyDescent="0.2">
      <c r="A255" s="32"/>
      <c r="B255" s="32"/>
      <c r="C255" s="410">
        <f t="shared" si="40"/>
        <v>234</v>
      </c>
      <c r="D255" s="424"/>
      <c r="E255" s="424"/>
      <c r="F255" s="424"/>
      <c r="G255" s="410"/>
      <c r="H255" s="410"/>
      <c r="I255" s="413" t="str">
        <f t="shared" si="24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25"/>
        <v>-</v>
      </c>
      <c r="M255" s="425"/>
      <c r="N255" s="425"/>
      <c r="O255" s="160" t="str">
        <f t="shared" si="26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27"/>
        <v>OK</v>
      </c>
      <c r="AI255" s="22">
        <f t="shared" si="28"/>
        <v>0</v>
      </c>
      <c r="AJ255" s="22">
        <f t="shared" si="29"/>
        <v>0</v>
      </c>
      <c r="AK255" s="22">
        <f t="shared" si="30"/>
        <v>0</v>
      </c>
      <c r="AL255" s="22">
        <f t="shared" si="31"/>
        <v>0</v>
      </c>
      <c r="AM255" s="22">
        <f t="shared" si="32"/>
        <v>0</v>
      </c>
      <c r="AN255" s="22">
        <f t="shared" si="33"/>
        <v>0</v>
      </c>
      <c r="AO255" s="418" t="b">
        <f t="shared" si="34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35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36"/>
        <v>0</v>
      </c>
      <c r="AW255" s="67">
        <f t="shared" si="37"/>
        <v>0</v>
      </c>
      <c r="AX255" s="397">
        <f t="shared" si="38"/>
        <v>0</v>
      </c>
      <c r="AY255" s="32"/>
      <c r="AZ255" s="32"/>
      <c r="BA255" s="423" t="str">
        <f t="shared" si="39"/>
        <v xml:space="preserve"> </v>
      </c>
    </row>
    <row r="256" spans="1:53" s="339" customFormat="1" ht="15" x14ac:dyDescent="0.2">
      <c r="A256" s="32"/>
      <c r="B256" s="32"/>
      <c r="C256" s="410">
        <f t="shared" si="40"/>
        <v>235</v>
      </c>
      <c r="D256" s="424"/>
      <c r="E256" s="424"/>
      <c r="F256" s="424"/>
      <c r="G256" s="410"/>
      <c r="H256" s="410"/>
      <c r="I256" s="413" t="str">
        <f t="shared" si="24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25"/>
        <v>-</v>
      </c>
      <c r="M256" s="425"/>
      <c r="N256" s="425"/>
      <c r="O256" s="160" t="str">
        <f t="shared" si="26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27"/>
        <v>OK</v>
      </c>
      <c r="AI256" s="22">
        <f t="shared" si="28"/>
        <v>0</v>
      </c>
      <c r="AJ256" s="22">
        <f t="shared" si="29"/>
        <v>0</v>
      </c>
      <c r="AK256" s="22">
        <f t="shared" si="30"/>
        <v>0</v>
      </c>
      <c r="AL256" s="22">
        <f t="shared" si="31"/>
        <v>0</v>
      </c>
      <c r="AM256" s="22">
        <f t="shared" si="32"/>
        <v>0</v>
      </c>
      <c r="AN256" s="22">
        <f t="shared" si="33"/>
        <v>0</v>
      </c>
      <c r="AO256" s="418" t="b">
        <f t="shared" si="34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35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36"/>
        <v>0</v>
      </c>
      <c r="AW256" s="67">
        <f t="shared" si="37"/>
        <v>0</v>
      </c>
      <c r="AX256" s="397">
        <f t="shared" si="38"/>
        <v>0</v>
      </c>
      <c r="AY256" s="32"/>
      <c r="AZ256" s="32"/>
      <c r="BA256" s="423" t="str">
        <f t="shared" si="39"/>
        <v xml:space="preserve"> </v>
      </c>
    </row>
    <row r="257" spans="1:53" s="339" customFormat="1" ht="15" x14ac:dyDescent="0.2">
      <c r="A257" s="32"/>
      <c r="B257" s="32"/>
      <c r="C257" s="410">
        <f t="shared" si="40"/>
        <v>236</v>
      </c>
      <c r="D257" s="424"/>
      <c r="E257" s="424"/>
      <c r="F257" s="424"/>
      <c r="G257" s="410"/>
      <c r="H257" s="410"/>
      <c r="I257" s="413" t="str">
        <f t="shared" si="24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25"/>
        <v>-</v>
      </c>
      <c r="M257" s="425"/>
      <c r="N257" s="425"/>
      <c r="O257" s="160" t="str">
        <f t="shared" si="26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27"/>
        <v>OK</v>
      </c>
      <c r="AI257" s="22">
        <f t="shared" si="28"/>
        <v>0</v>
      </c>
      <c r="AJ257" s="22">
        <f t="shared" si="29"/>
        <v>0</v>
      </c>
      <c r="AK257" s="22">
        <f t="shared" si="30"/>
        <v>0</v>
      </c>
      <c r="AL257" s="22">
        <f t="shared" si="31"/>
        <v>0</v>
      </c>
      <c r="AM257" s="22">
        <f t="shared" si="32"/>
        <v>0</v>
      </c>
      <c r="AN257" s="22">
        <f t="shared" si="33"/>
        <v>0</v>
      </c>
      <c r="AO257" s="418" t="b">
        <f t="shared" si="34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35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36"/>
        <v>0</v>
      </c>
      <c r="AW257" s="67">
        <f t="shared" si="37"/>
        <v>0</v>
      </c>
      <c r="AX257" s="397">
        <f t="shared" si="38"/>
        <v>0</v>
      </c>
      <c r="AY257" s="32"/>
      <c r="AZ257" s="32"/>
      <c r="BA257" s="423" t="str">
        <f t="shared" si="39"/>
        <v xml:space="preserve"> </v>
      </c>
    </row>
    <row r="258" spans="1:53" s="339" customFormat="1" ht="15" x14ac:dyDescent="0.2">
      <c r="A258" s="32"/>
      <c r="B258" s="32"/>
      <c r="C258" s="410">
        <f t="shared" si="40"/>
        <v>237</v>
      </c>
      <c r="D258" s="424"/>
      <c r="E258" s="424"/>
      <c r="F258" s="424"/>
      <c r="G258" s="410"/>
      <c r="H258" s="410"/>
      <c r="I258" s="413" t="str">
        <f t="shared" si="24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25"/>
        <v>-</v>
      </c>
      <c r="M258" s="425"/>
      <c r="N258" s="425"/>
      <c r="O258" s="160" t="str">
        <f t="shared" si="26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27"/>
        <v>OK</v>
      </c>
      <c r="AI258" s="22">
        <f t="shared" si="28"/>
        <v>0</v>
      </c>
      <c r="AJ258" s="22">
        <f t="shared" si="29"/>
        <v>0</v>
      </c>
      <c r="AK258" s="22">
        <f t="shared" si="30"/>
        <v>0</v>
      </c>
      <c r="AL258" s="22">
        <f t="shared" si="31"/>
        <v>0</v>
      </c>
      <c r="AM258" s="22">
        <f t="shared" si="32"/>
        <v>0</v>
      </c>
      <c r="AN258" s="22">
        <f t="shared" si="33"/>
        <v>0</v>
      </c>
      <c r="AO258" s="418" t="b">
        <f t="shared" si="34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35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36"/>
        <v>0</v>
      </c>
      <c r="AW258" s="67">
        <f t="shared" si="37"/>
        <v>0</v>
      </c>
      <c r="AX258" s="397">
        <f t="shared" si="38"/>
        <v>0</v>
      </c>
      <c r="AY258" s="32"/>
      <c r="AZ258" s="32"/>
      <c r="BA258" s="423" t="str">
        <f t="shared" si="39"/>
        <v xml:space="preserve"> </v>
      </c>
    </row>
    <row r="259" spans="1:53" s="339" customFormat="1" ht="15" x14ac:dyDescent="0.2">
      <c r="A259" s="32"/>
      <c r="B259" s="32"/>
      <c r="C259" s="410">
        <f t="shared" si="40"/>
        <v>238</v>
      </c>
      <c r="D259" s="424"/>
      <c r="E259" s="424"/>
      <c r="F259" s="424"/>
      <c r="G259" s="410"/>
      <c r="H259" s="410"/>
      <c r="I259" s="413" t="str">
        <f t="shared" si="24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25"/>
        <v>-</v>
      </c>
      <c r="M259" s="425"/>
      <c r="N259" s="425"/>
      <c r="O259" s="160" t="str">
        <f t="shared" si="26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27"/>
        <v>OK</v>
      </c>
      <c r="AI259" s="22">
        <f t="shared" si="28"/>
        <v>0</v>
      </c>
      <c r="AJ259" s="22">
        <f t="shared" si="29"/>
        <v>0</v>
      </c>
      <c r="AK259" s="22">
        <f t="shared" si="30"/>
        <v>0</v>
      </c>
      <c r="AL259" s="22">
        <f t="shared" si="31"/>
        <v>0</v>
      </c>
      <c r="AM259" s="22">
        <f t="shared" si="32"/>
        <v>0</v>
      </c>
      <c r="AN259" s="22">
        <f t="shared" si="33"/>
        <v>0</v>
      </c>
      <c r="AO259" s="418" t="b">
        <f t="shared" si="34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35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36"/>
        <v>0</v>
      </c>
      <c r="AW259" s="67">
        <f t="shared" si="37"/>
        <v>0</v>
      </c>
      <c r="AX259" s="397">
        <f t="shared" si="38"/>
        <v>0</v>
      </c>
      <c r="AY259" s="32"/>
      <c r="AZ259" s="32"/>
      <c r="BA259" s="423" t="str">
        <f t="shared" si="39"/>
        <v xml:space="preserve"> </v>
      </c>
    </row>
    <row r="260" spans="1:53" s="339" customFormat="1" ht="15" x14ac:dyDescent="0.2">
      <c r="A260" s="32"/>
      <c r="B260" s="32"/>
      <c r="C260" s="410">
        <f t="shared" si="40"/>
        <v>239</v>
      </c>
      <c r="D260" s="424"/>
      <c r="E260" s="424"/>
      <c r="F260" s="424"/>
      <c r="G260" s="410"/>
      <c r="H260" s="410"/>
      <c r="I260" s="413" t="str">
        <f t="shared" si="24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25"/>
        <v>-</v>
      </c>
      <c r="M260" s="425"/>
      <c r="N260" s="425"/>
      <c r="O260" s="160" t="str">
        <f t="shared" si="26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27"/>
        <v>OK</v>
      </c>
      <c r="AI260" s="22">
        <f t="shared" si="28"/>
        <v>0</v>
      </c>
      <c r="AJ260" s="22">
        <f t="shared" si="29"/>
        <v>0</v>
      </c>
      <c r="AK260" s="22">
        <f t="shared" si="30"/>
        <v>0</v>
      </c>
      <c r="AL260" s="22">
        <f t="shared" si="31"/>
        <v>0</v>
      </c>
      <c r="AM260" s="22">
        <f t="shared" si="32"/>
        <v>0</v>
      </c>
      <c r="AN260" s="22">
        <f t="shared" si="33"/>
        <v>0</v>
      </c>
      <c r="AO260" s="418" t="b">
        <f t="shared" si="34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35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36"/>
        <v>0</v>
      </c>
      <c r="AW260" s="67">
        <f t="shared" si="37"/>
        <v>0</v>
      </c>
      <c r="AX260" s="397">
        <f t="shared" si="38"/>
        <v>0</v>
      </c>
      <c r="AY260" s="32"/>
      <c r="AZ260" s="32"/>
      <c r="BA260" s="423" t="str">
        <f t="shared" si="39"/>
        <v xml:space="preserve"> </v>
      </c>
    </row>
    <row r="261" spans="1:53" s="339" customFormat="1" ht="15" x14ac:dyDescent="0.2">
      <c r="A261" s="32"/>
      <c r="B261" s="32"/>
      <c r="C261" s="410">
        <f t="shared" si="40"/>
        <v>240</v>
      </c>
      <c r="D261" s="424"/>
      <c r="E261" s="424"/>
      <c r="F261" s="424"/>
      <c r="G261" s="410"/>
      <c r="H261" s="410"/>
      <c r="I261" s="413" t="str">
        <f t="shared" si="24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25"/>
        <v>-</v>
      </c>
      <c r="M261" s="425"/>
      <c r="N261" s="425"/>
      <c r="O261" s="160" t="str">
        <f t="shared" si="26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27"/>
        <v>OK</v>
      </c>
      <c r="AI261" s="22">
        <f t="shared" si="28"/>
        <v>0</v>
      </c>
      <c r="AJ261" s="22">
        <f t="shared" si="29"/>
        <v>0</v>
      </c>
      <c r="AK261" s="22">
        <f t="shared" si="30"/>
        <v>0</v>
      </c>
      <c r="AL261" s="22">
        <f t="shared" si="31"/>
        <v>0</v>
      </c>
      <c r="AM261" s="22">
        <f t="shared" si="32"/>
        <v>0</v>
      </c>
      <c r="AN261" s="22">
        <f t="shared" si="33"/>
        <v>0</v>
      </c>
      <c r="AO261" s="418" t="b">
        <f t="shared" si="34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35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36"/>
        <v>0</v>
      </c>
      <c r="AW261" s="67">
        <f t="shared" si="37"/>
        <v>0</v>
      </c>
      <c r="AX261" s="397">
        <f t="shared" si="38"/>
        <v>0</v>
      </c>
      <c r="AY261" s="32"/>
      <c r="AZ261" s="32"/>
      <c r="BA261" s="423" t="str">
        <f t="shared" si="39"/>
        <v xml:space="preserve"> </v>
      </c>
    </row>
    <row r="262" spans="1:53" s="339" customFormat="1" ht="15" x14ac:dyDescent="0.2">
      <c r="A262" s="32"/>
      <c r="B262" s="32"/>
      <c r="C262" s="410">
        <f t="shared" si="40"/>
        <v>241</v>
      </c>
      <c r="D262" s="424"/>
      <c r="E262" s="424"/>
      <c r="F262" s="424"/>
      <c r="G262" s="410"/>
      <c r="H262" s="410"/>
      <c r="I262" s="413" t="str">
        <f t="shared" si="24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25"/>
        <v>-</v>
      </c>
      <c r="M262" s="425"/>
      <c r="N262" s="425"/>
      <c r="O262" s="160" t="str">
        <f t="shared" si="26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27"/>
        <v>OK</v>
      </c>
      <c r="AI262" s="22">
        <f t="shared" si="28"/>
        <v>0</v>
      </c>
      <c r="AJ262" s="22">
        <f t="shared" si="29"/>
        <v>0</v>
      </c>
      <c r="AK262" s="22">
        <f t="shared" si="30"/>
        <v>0</v>
      </c>
      <c r="AL262" s="22">
        <f t="shared" si="31"/>
        <v>0</v>
      </c>
      <c r="AM262" s="22">
        <f t="shared" si="32"/>
        <v>0</v>
      </c>
      <c r="AN262" s="22">
        <f t="shared" si="33"/>
        <v>0</v>
      </c>
      <c r="AO262" s="418" t="b">
        <f t="shared" si="34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35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36"/>
        <v>0</v>
      </c>
      <c r="AW262" s="67">
        <f t="shared" si="37"/>
        <v>0</v>
      </c>
      <c r="AX262" s="397">
        <f t="shared" si="38"/>
        <v>0</v>
      </c>
      <c r="AY262" s="32"/>
      <c r="AZ262" s="32"/>
      <c r="BA262" s="423" t="str">
        <f t="shared" si="39"/>
        <v xml:space="preserve"> </v>
      </c>
    </row>
    <row r="263" spans="1:53" s="339" customFormat="1" ht="15" x14ac:dyDescent="0.2">
      <c r="A263" s="32"/>
      <c r="B263" s="32"/>
      <c r="C263" s="410">
        <f t="shared" si="40"/>
        <v>242</v>
      </c>
      <c r="D263" s="424"/>
      <c r="E263" s="424"/>
      <c r="F263" s="424"/>
      <c r="G263" s="410"/>
      <c r="H263" s="410"/>
      <c r="I263" s="413" t="str">
        <f t="shared" si="24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25"/>
        <v>-</v>
      </c>
      <c r="M263" s="425"/>
      <c r="N263" s="425"/>
      <c r="O263" s="160" t="str">
        <f t="shared" si="26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27"/>
        <v>OK</v>
      </c>
      <c r="AI263" s="22">
        <f t="shared" si="28"/>
        <v>0</v>
      </c>
      <c r="AJ263" s="22">
        <f t="shared" si="29"/>
        <v>0</v>
      </c>
      <c r="AK263" s="22">
        <f t="shared" si="30"/>
        <v>0</v>
      </c>
      <c r="AL263" s="22">
        <f t="shared" si="31"/>
        <v>0</v>
      </c>
      <c r="AM263" s="22">
        <f t="shared" si="32"/>
        <v>0</v>
      </c>
      <c r="AN263" s="22">
        <f t="shared" si="33"/>
        <v>0</v>
      </c>
      <c r="AO263" s="418" t="b">
        <f t="shared" si="34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35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36"/>
        <v>0</v>
      </c>
      <c r="AW263" s="67">
        <f t="shared" si="37"/>
        <v>0</v>
      </c>
      <c r="AX263" s="397">
        <f t="shared" si="38"/>
        <v>0</v>
      </c>
      <c r="AY263" s="32"/>
      <c r="AZ263" s="32"/>
      <c r="BA263" s="423" t="str">
        <f t="shared" si="39"/>
        <v xml:space="preserve"> </v>
      </c>
    </row>
    <row r="264" spans="1:53" s="339" customFormat="1" ht="15" x14ac:dyDescent="0.2">
      <c r="A264" s="32"/>
      <c r="B264" s="32"/>
      <c r="C264" s="410">
        <f t="shared" si="40"/>
        <v>243</v>
      </c>
      <c r="D264" s="424"/>
      <c r="E264" s="424"/>
      <c r="F264" s="424"/>
      <c r="G264" s="410"/>
      <c r="H264" s="410"/>
      <c r="I264" s="413" t="str">
        <f t="shared" si="24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25"/>
        <v>-</v>
      </c>
      <c r="M264" s="425"/>
      <c r="N264" s="425"/>
      <c r="O264" s="160" t="str">
        <f t="shared" si="26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27"/>
        <v>OK</v>
      </c>
      <c r="AI264" s="22">
        <f t="shared" si="28"/>
        <v>0</v>
      </c>
      <c r="AJ264" s="22">
        <f t="shared" si="29"/>
        <v>0</v>
      </c>
      <c r="AK264" s="22">
        <f t="shared" si="30"/>
        <v>0</v>
      </c>
      <c r="AL264" s="22">
        <f t="shared" si="31"/>
        <v>0</v>
      </c>
      <c r="AM264" s="22">
        <f t="shared" si="32"/>
        <v>0</v>
      </c>
      <c r="AN264" s="22">
        <f t="shared" si="33"/>
        <v>0</v>
      </c>
      <c r="AO264" s="418" t="b">
        <f t="shared" si="34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35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36"/>
        <v>0</v>
      </c>
      <c r="AW264" s="67">
        <f t="shared" si="37"/>
        <v>0</v>
      </c>
      <c r="AX264" s="397">
        <f t="shared" si="38"/>
        <v>0</v>
      </c>
      <c r="AY264" s="32"/>
      <c r="AZ264" s="32"/>
      <c r="BA264" s="423" t="str">
        <f t="shared" si="39"/>
        <v xml:space="preserve"> </v>
      </c>
    </row>
    <row r="265" spans="1:53" s="339" customFormat="1" ht="15" x14ac:dyDescent="0.2">
      <c r="A265" s="32"/>
      <c r="B265" s="32"/>
      <c r="C265" s="410">
        <f t="shared" si="40"/>
        <v>244</v>
      </c>
      <c r="D265" s="424"/>
      <c r="E265" s="424"/>
      <c r="F265" s="424"/>
      <c r="G265" s="410"/>
      <c r="H265" s="410"/>
      <c r="I265" s="413" t="str">
        <f t="shared" si="24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25"/>
        <v>-</v>
      </c>
      <c r="M265" s="425"/>
      <c r="N265" s="425"/>
      <c r="O265" s="160" t="str">
        <f t="shared" si="26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27"/>
        <v>OK</v>
      </c>
      <c r="AI265" s="22">
        <f t="shared" si="28"/>
        <v>0</v>
      </c>
      <c r="AJ265" s="22">
        <f t="shared" si="29"/>
        <v>0</v>
      </c>
      <c r="AK265" s="22">
        <f t="shared" si="30"/>
        <v>0</v>
      </c>
      <c r="AL265" s="22">
        <f t="shared" si="31"/>
        <v>0</v>
      </c>
      <c r="AM265" s="22">
        <f t="shared" si="32"/>
        <v>0</v>
      </c>
      <c r="AN265" s="22">
        <f t="shared" si="33"/>
        <v>0</v>
      </c>
      <c r="AO265" s="418" t="b">
        <f t="shared" si="34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35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36"/>
        <v>0</v>
      </c>
      <c r="AW265" s="67">
        <f t="shared" si="37"/>
        <v>0</v>
      </c>
      <c r="AX265" s="397">
        <f t="shared" si="38"/>
        <v>0</v>
      </c>
      <c r="AY265" s="32"/>
      <c r="AZ265" s="32"/>
      <c r="BA265" s="423" t="str">
        <f t="shared" si="39"/>
        <v xml:space="preserve"> </v>
      </c>
    </row>
    <row r="266" spans="1:53" s="339" customFormat="1" ht="15" x14ac:dyDescent="0.2">
      <c r="A266" s="32"/>
      <c r="B266" s="32"/>
      <c r="C266" s="410">
        <f t="shared" si="40"/>
        <v>245</v>
      </c>
      <c r="D266" s="424"/>
      <c r="E266" s="424"/>
      <c r="F266" s="424"/>
      <c r="G266" s="410"/>
      <c r="H266" s="410"/>
      <c r="I266" s="413" t="str">
        <f t="shared" si="24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25"/>
        <v>-</v>
      </c>
      <c r="M266" s="425"/>
      <c r="N266" s="425"/>
      <c r="O266" s="160" t="str">
        <f t="shared" si="26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27"/>
        <v>OK</v>
      </c>
      <c r="AI266" s="22">
        <f t="shared" si="28"/>
        <v>0</v>
      </c>
      <c r="AJ266" s="22">
        <f t="shared" si="29"/>
        <v>0</v>
      </c>
      <c r="AK266" s="22">
        <f t="shared" si="30"/>
        <v>0</v>
      </c>
      <c r="AL266" s="22">
        <f t="shared" si="31"/>
        <v>0</v>
      </c>
      <c r="AM266" s="22">
        <f t="shared" si="32"/>
        <v>0</v>
      </c>
      <c r="AN266" s="22">
        <f t="shared" si="33"/>
        <v>0</v>
      </c>
      <c r="AO266" s="418" t="b">
        <f t="shared" si="34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35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36"/>
        <v>0</v>
      </c>
      <c r="AW266" s="67">
        <f t="shared" si="37"/>
        <v>0</v>
      </c>
      <c r="AX266" s="397">
        <f t="shared" si="38"/>
        <v>0</v>
      </c>
      <c r="AY266" s="32"/>
      <c r="AZ266" s="32"/>
      <c r="BA266" s="423" t="str">
        <f t="shared" si="39"/>
        <v xml:space="preserve"> </v>
      </c>
    </row>
    <row r="267" spans="1:53" s="339" customFormat="1" ht="15" x14ac:dyDescent="0.2">
      <c r="A267" s="32"/>
      <c r="B267" s="32"/>
      <c r="C267" s="410">
        <f t="shared" si="40"/>
        <v>246</v>
      </c>
      <c r="D267" s="424"/>
      <c r="E267" s="424"/>
      <c r="F267" s="424"/>
      <c r="G267" s="410"/>
      <c r="H267" s="410"/>
      <c r="I267" s="413" t="str">
        <f t="shared" si="24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25"/>
        <v>-</v>
      </c>
      <c r="M267" s="425"/>
      <c r="N267" s="425"/>
      <c r="O267" s="160" t="str">
        <f t="shared" si="26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27"/>
        <v>OK</v>
      </c>
      <c r="AI267" s="22">
        <f t="shared" si="28"/>
        <v>0</v>
      </c>
      <c r="AJ267" s="22">
        <f t="shared" si="29"/>
        <v>0</v>
      </c>
      <c r="AK267" s="22">
        <f t="shared" si="30"/>
        <v>0</v>
      </c>
      <c r="AL267" s="22">
        <f t="shared" si="31"/>
        <v>0</v>
      </c>
      <c r="AM267" s="22">
        <f t="shared" si="32"/>
        <v>0</v>
      </c>
      <c r="AN267" s="22">
        <f t="shared" si="33"/>
        <v>0</v>
      </c>
      <c r="AO267" s="418" t="b">
        <f t="shared" si="34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35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36"/>
        <v>0</v>
      </c>
      <c r="AW267" s="67">
        <f t="shared" si="37"/>
        <v>0</v>
      </c>
      <c r="AX267" s="397">
        <f t="shared" si="38"/>
        <v>0</v>
      </c>
      <c r="AY267" s="32"/>
      <c r="AZ267" s="32"/>
      <c r="BA267" s="423" t="str">
        <f t="shared" si="39"/>
        <v xml:space="preserve"> </v>
      </c>
    </row>
    <row r="268" spans="1:53" s="339" customFormat="1" ht="15" x14ac:dyDescent="0.2">
      <c r="A268" s="32"/>
      <c r="B268" s="32"/>
      <c r="C268" s="410">
        <f t="shared" si="40"/>
        <v>247</v>
      </c>
      <c r="D268" s="424"/>
      <c r="E268" s="424"/>
      <c r="F268" s="424"/>
      <c r="G268" s="410"/>
      <c r="H268" s="410"/>
      <c r="I268" s="413" t="str">
        <f t="shared" si="24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25"/>
        <v>-</v>
      </c>
      <c r="M268" s="425"/>
      <c r="N268" s="425"/>
      <c r="O268" s="160" t="str">
        <f t="shared" si="26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27"/>
        <v>OK</v>
      </c>
      <c r="AI268" s="22">
        <f t="shared" si="28"/>
        <v>0</v>
      </c>
      <c r="AJ268" s="22">
        <f t="shared" si="29"/>
        <v>0</v>
      </c>
      <c r="AK268" s="22">
        <f t="shared" si="30"/>
        <v>0</v>
      </c>
      <c r="AL268" s="22">
        <f t="shared" si="31"/>
        <v>0</v>
      </c>
      <c r="AM268" s="22">
        <f t="shared" si="32"/>
        <v>0</v>
      </c>
      <c r="AN268" s="22">
        <f t="shared" si="33"/>
        <v>0</v>
      </c>
      <c r="AO268" s="418" t="b">
        <f t="shared" si="34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35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36"/>
        <v>0</v>
      </c>
      <c r="AW268" s="67">
        <f t="shared" si="37"/>
        <v>0</v>
      </c>
      <c r="AX268" s="397">
        <f t="shared" si="38"/>
        <v>0</v>
      </c>
      <c r="AY268" s="32"/>
      <c r="AZ268" s="32"/>
      <c r="BA268" s="423" t="str">
        <f t="shared" si="39"/>
        <v xml:space="preserve"> </v>
      </c>
    </row>
    <row r="269" spans="1:53" s="339" customFormat="1" ht="15" x14ac:dyDescent="0.2">
      <c r="A269" s="32"/>
      <c r="B269" s="32"/>
      <c r="C269" s="410">
        <f t="shared" si="40"/>
        <v>248</v>
      </c>
      <c r="D269" s="424"/>
      <c r="E269" s="424"/>
      <c r="F269" s="424"/>
      <c r="G269" s="410"/>
      <c r="H269" s="410"/>
      <c r="I269" s="413" t="str">
        <f t="shared" si="24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25"/>
        <v>-</v>
      </c>
      <c r="M269" s="425"/>
      <c r="N269" s="425"/>
      <c r="O269" s="160" t="str">
        <f t="shared" si="26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27"/>
        <v>OK</v>
      </c>
      <c r="AI269" s="22">
        <f t="shared" si="28"/>
        <v>0</v>
      </c>
      <c r="AJ269" s="22">
        <f t="shared" si="29"/>
        <v>0</v>
      </c>
      <c r="AK269" s="22">
        <f t="shared" si="30"/>
        <v>0</v>
      </c>
      <c r="AL269" s="22">
        <f t="shared" si="31"/>
        <v>0</v>
      </c>
      <c r="AM269" s="22">
        <f t="shared" si="32"/>
        <v>0</v>
      </c>
      <c r="AN269" s="22">
        <f t="shared" si="33"/>
        <v>0</v>
      </c>
      <c r="AO269" s="418" t="b">
        <f t="shared" si="34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35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36"/>
        <v>0</v>
      </c>
      <c r="AW269" s="67">
        <f t="shared" si="37"/>
        <v>0</v>
      </c>
      <c r="AX269" s="397">
        <f t="shared" si="38"/>
        <v>0</v>
      </c>
      <c r="AY269" s="32"/>
      <c r="AZ269" s="32"/>
      <c r="BA269" s="423" t="str">
        <f t="shared" si="39"/>
        <v xml:space="preserve"> </v>
      </c>
    </row>
    <row r="270" spans="1:53" s="339" customFormat="1" ht="15" x14ac:dyDescent="0.2">
      <c r="A270" s="32"/>
      <c r="B270" s="32"/>
      <c r="C270" s="410">
        <f t="shared" si="40"/>
        <v>249</v>
      </c>
      <c r="D270" s="424"/>
      <c r="E270" s="424"/>
      <c r="F270" s="424"/>
      <c r="G270" s="410"/>
      <c r="H270" s="410"/>
      <c r="I270" s="413" t="str">
        <f t="shared" si="24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25"/>
        <v>-</v>
      </c>
      <c r="M270" s="425"/>
      <c r="N270" s="425"/>
      <c r="O270" s="160" t="str">
        <f t="shared" si="26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27"/>
        <v>OK</v>
      </c>
      <c r="AI270" s="22">
        <f t="shared" si="28"/>
        <v>0</v>
      </c>
      <c r="AJ270" s="22">
        <f t="shared" si="29"/>
        <v>0</v>
      </c>
      <c r="AK270" s="22">
        <f t="shared" si="30"/>
        <v>0</v>
      </c>
      <c r="AL270" s="22">
        <f t="shared" si="31"/>
        <v>0</v>
      </c>
      <c r="AM270" s="22">
        <f t="shared" si="32"/>
        <v>0</v>
      </c>
      <c r="AN270" s="22">
        <f t="shared" si="33"/>
        <v>0</v>
      </c>
      <c r="AO270" s="418" t="b">
        <f t="shared" si="34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35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36"/>
        <v>0</v>
      </c>
      <c r="AW270" s="67">
        <f t="shared" si="37"/>
        <v>0</v>
      </c>
      <c r="AX270" s="397">
        <f t="shared" si="38"/>
        <v>0</v>
      </c>
      <c r="AY270" s="32"/>
      <c r="AZ270" s="32"/>
      <c r="BA270" s="423" t="str">
        <f t="shared" si="39"/>
        <v xml:space="preserve"> </v>
      </c>
    </row>
    <row r="271" spans="1:53" s="339" customFormat="1" ht="15" x14ac:dyDescent="0.2">
      <c r="A271" s="32"/>
      <c r="B271" s="32"/>
      <c r="C271" s="410">
        <f t="shared" si="40"/>
        <v>250</v>
      </c>
      <c r="D271" s="424"/>
      <c r="E271" s="424"/>
      <c r="F271" s="424"/>
      <c r="G271" s="410"/>
      <c r="H271" s="410"/>
      <c r="I271" s="413" t="str">
        <f t="shared" si="24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25"/>
        <v>-</v>
      </c>
      <c r="M271" s="425"/>
      <c r="N271" s="425"/>
      <c r="O271" s="160" t="str">
        <f t="shared" si="26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27"/>
        <v>OK</v>
      </c>
      <c r="AI271" s="22">
        <f t="shared" si="28"/>
        <v>0</v>
      </c>
      <c r="AJ271" s="22">
        <f t="shared" si="29"/>
        <v>0</v>
      </c>
      <c r="AK271" s="22">
        <f t="shared" si="30"/>
        <v>0</v>
      </c>
      <c r="AL271" s="22">
        <f t="shared" si="31"/>
        <v>0</v>
      </c>
      <c r="AM271" s="22">
        <f t="shared" si="32"/>
        <v>0</v>
      </c>
      <c r="AN271" s="22">
        <f t="shared" si="33"/>
        <v>0</v>
      </c>
      <c r="AO271" s="418" t="b">
        <f t="shared" si="34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35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36"/>
        <v>0</v>
      </c>
      <c r="AW271" s="67">
        <f t="shared" si="37"/>
        <v>0</v>
      </c>
      <c r="AX271" s="397">
        <f t="shared" si="38"/>
        <v>0</v>
      </c>
      <c r="AY271" s="32"/>
      <c r="AZ271" s="32"/>
      <c r="BA271" s="423" t="str">
        <f t="shared" si="39"/>
        <v xml:space="preserve"> </v>
      </c>
    </row>
    <row r="272" spans="1:53" s="339" customFormat="1" ht="15" x14ac:dyDescent="0.2">
      <c r="A272" s="32"/>
      <c r="B272" s="32"/>
      <c r="C272" s="410">
        <f t="shared" si="40"/>
        <v>251</v>
      </c>
      <c r="D272" s="424"/>
      <c r="E272" s="424"/>
      <c r="F272" s="424"/>
      <c r="G272" s="410"/>
      <c r="H272" s="410"/>
      <c r="I272" s="413" t="str">
        <f t="shared" si="24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25"/>
        <v>-</v>
      </c>
      <c r="M272" s="425"/>
      <c r="N272" s="425"/>
      <c r="O272" s="160" t="str">
        <f t="shared" si="26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27"/>
        <v>OK</v>
      </c>
      <c r="AI272" s="22">
        <f t="shared" si="28"/>
        <v>0</v>
      </c>
      <c r="AJ272" s="22">
        <f t="shared" si="29"/>
        <v>0</v>
      </c>
      <c r="AK272" s="22">
        <f t="shared" si="30"/>
        <v>0</v>
      </c>
      <c r="AL272" s="22">
        <f t="shared" si="31"/>
        <v>0</v>
      </c>
      <c r="AM272" s="22">
        <f t="shared" si="32"/>
        <v>0</v>
      </c>
      <c r="AN272" s="22">
        <f t="shared" si="33"/>
        <v>0</v>
      </c>
      <c r="AO272" s="418" t="b">
        <f t="shared" si="34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35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36"/>
        <v>0</v>
      </c>
      <c r="AW272" s="67">
        <f t="shared" si="37"/>
        <v>0</v>
      </c>
      <c r="AX272" s="397">
        <f t="shared" si="38"/>
        <v>0</v>
      </c>
      <c r="AY272" s="32"/>
      <c r="AZ272" s="32"/>
      <c r="BA272" s="423" t="str">
        <f t="shared" si="39"/>
        <v xml:space="preserve"> </v>
      </c>
    </row>
    <row r="273" spans="1:53" s="339" customFormat="1" ht="15" x14ac:dyDescent="0.2">
      <c r="A273" s="32"/>
      <c r="B273" s="32"/>
      <c r="C273" s="410">
        <f t="shared" si="40"/>
        <v>252</v>
      </c>
      <c r="D273" s="424"/>
      <c r="E273" s="424"/>
      <c r="F273" s="424"/>
      <c r="G273" s="410"/>
      <c r="H273" s="410"/>
      <c r="I273" s="413" t="str">
        <f t="shared" ref="I273:I336" si="41">IF(K273="s",A273*B273,"-")</f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ref="L273:L336" si="42">IF(K273="s",AT273,AP273)</f>
        <v>-</v>
      </c>
      <c r="M273" s="425"/>
      <c r="N273" s="425"/>
      <c r="O273" s="160" t="str">
        <f t="shared" ref="O273:O336" si="43">IF(K273="S",IF(D273&lt;E273,E273,D273),"-")</f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ref="AH273:AH336" si="44">IF(F273&gt;(A273*12),"error","OK")</f>
        <v>OK</v>
      </c>
      <c r="AI273" s="22">
        <f t="shared" ref="AI273:AI336" si="45">IF(O273="-",0,IF(O273&gt;7.999,1,0))</f>
        <v>0</v>
      </c>
      <c r="AJ273" s="22">
        <f t="shared" ref="AJ273:AJ336" si="46">IF(O273&lt;8,IF(O273&gt;3.999,1,0),0)</f>
        <v>0</v>
      </c>
      <c r="AK273" s="22">
        <f t="shared" ref="AK273:AK336" si="47">IF(O273&lt;4,IF(O273&gt;0,1,0),0)</f>
        <v>0</v>
      </c>
      <c r="AL273" s="22">
        <f t="shared" ref="AL273:AL336" si="48">IF(K273="S",1,0)</f>
        <v>0</v>
      </c>
      <c r="AM273" s="22">
        <f t="shared" ref="AM273:AM336" si="49">IF(K273="C",1,0)</f>
        <v>0</v>
      </c>
      <c r="AN273" s="22">
        <f t="shared" ref="AN273:AN336" si="50">IF(K273="c",F273/12,0)</f>
        <v>0</v>
      </c>
      <c r="AO273" s="418" t="b">
        <f t="shared" ref="AO273:AO336" si="51">IF(K273="s",IF(A273&gt;B273,A273,B273))</f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ref="AR273:AR336" si="52">IF(K273="s",J273,"-")</f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36"/>
        <v>0</v>
      </c>
      <c r="AW273" s="67">
        <f t="shared" si="37"/>
        <v>0</v>
      </c>
      <c r="AX273" s="397">
        <f t="shared" si="38"/>
        <v>0</v>
      </c>
      <c r="AY273" s="32"/>
      <c r="AZ273" s="32"/>
      <c r="BA273" s="423" t="str">
        <f t="shared" si="39"/>
        <v xml:space="preserve"> </v>
      </c>
    </row>
    <row r="274" spans="1:53" s="339" customFormat="1" ht="15" x14ac:dyDescent="0.2">
      <c r="A274" s="32"/>
      <c r="B274" s="32"/>
      <c r="C274" s="410">
        <f t="shared" si="40"/>
        <v>253</v>
      </c>
      <c r="D274" s="424"/>
      <c r="E274" s="424"/>
      <c r="F274" s="424"/>
      <c r="G274" s="410"/>
      <c r="H274" s="410"/>
      <c r="I274" s="413" t="str">
        <f t="shared" si="41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42"/>
        <v>-</v>
      </c>
      <c r="M274" s="425"/>
      <c r="N274" s="425"/>
      <c r="O274" s="160" t="str">
        <f t="shared" si="43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44"/>
        <v>OK</v>
      </c>
      <c r="AI274" s="22">
        <f t="shared" si="45"/>
        <v>0</v>
      </c>
      <c r="AJ274" s="22">
        <f t="shared" si="46"/>
        <v>0</v>
      </c>
      <c r="AK274" s="22">
        <f t="shared" si="47"/>
        <v>0</v>
      </c>
      <c r="AL274" s="22">
        <f t="shared" si="48"/>
        <v>0</v>
      </c>
      <c r="AM274" s="22">
        <f t="shared" si="49"/>
        <v>0</v>
      </c>
      <c r="AN274" s="22">
        <f t="shared" si="50"/>
        <v>0</v>
      </c>
      <c r="AO274" s="418" t="b">
        <f t="shared" si="51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52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ref="AV274:AV337" si="53">IF(AI274=1,AT274,0)</f>
        <v>0</v>
      </c>
      <c r="AW274" s="67">
        <f t="shared" ref="AW274:AW337" si="54">IF(AJ274=1,AT274,0)</f>
        <v>0</v>
      </c>
      <c r="AX274" s="397">
        <f t="shared" ref="AX274:AX337" si="55">IF(AK274=1,AT274,0)</f>
        <v>0</v>
      </c>
      <c r="AY274" s="32"/>
      <c r="AZ274" s="32"/>
      <c r="BA274" s="423" t="str">
        <f t="shared" ref="BA274:BA337" si="56">IF(BB274="s",(AV274+AW274)/16*AX274/12," ")</f>
        <v xml:space="preserve"> </v>
      </c>
    </row>
    <row r="275" spans="1:53" s="339" customFormat="1" ht="15" x14ac:dyDescent="0.2">
      <c r="A275" s="32"/>
      <c r="B275" s="32"/>
      <c r="C275" s="410">
        <f t="shared" si="40"/>
        <v>254</v>
      </c>
      <c r="D275" s="424"/>
      <c r="E275" s="424"/>
      <c r="F275" s="424"/>
      <c r="G275" s="410"/>
      <c r="H275" s="410"/>
      <c r="I275" s="413" t="str">
        <f t="shared" si="41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42"/>
        <v>-</v>
      </c>
      <c r="M275" s="425"/>
      <c r="N275" s="425"/>
      <c r="O275" s="160" t="str">
        <f t="shared" si="43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44"/>
        <v>OK</v>
      </c>
      <c r="AI275" s="22">
        <f t="shared" si="45"/>
        <v>0</v>
      </c>
      <c r="AJ275" s="22">
        <f t="shared" si="46"/>
        <v>0</v>
      </c>
      <c r="AK275" s="22">
        <f t="shared" si="47"/>
        <v>0</v>
      </c>
      <c r="AL275" s="22">
        <f t="shared" si="48"/>
        <v>0</v>
      </c>
      <c r="AM275" s="22">
        <f t="shared" si="49"/>
        <v>0</v>
      </c>
      <c r="AN275" s="22">
        <f t="shared" si="50"/>
        <v>0</v>
      </c>
      <c r="AO275" s="418" t="b">
        <f t="shared" si="51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52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53"/>
        <v>0</v>
      </c>
      <c r="AW275" s="67">
        <f t="shared" si="54"/>
        <v>0</v>
      </c>
      <c r="AX275" s="397">
        <f t="shared" si="55"/>
        <v>0</v>
      </c>
      <c r="AY275" s="32"/>
      <c r="AZ275" s="32"/>
      <c r="BA275" s="423" t="str">
        <f t="shared" si="56"/>
        <v xml:space="preserve"> </v>
      </c>
    </row>
    <row r="276" spans="1:53" s="339" customFormat="1" ht="15" x14ac:dyDescent="0.2">
      <c r="A276" s="32"/>
      <c r="B276" s="32"/>
      <c r="C276" s="410">
        <f t="shared" si="40"/>
        <v>255</v>
      </c>
      <c r="D276" s="424"/>
      <c r="E276" s="424"/>
      <c r="F276" s="424"/>
      <c r="G276" s="410"/>
      <c r="H276" s="410"/>
      <c r="I276" s="413" t="str">
        <f t="shared" si="41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42"/>
        <v>-</v>
      </c>
      <c r="M276" s="425"/>
      <c r="N276" s="425"/>
      <c r="O276" s="160" t="str">
        <f t="shared" si="43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44"/>
        <v>OK</v>
      </c>
      <c r="AI276" s="22">
        <f t="shared" si="45"/>
        <v>0</v>
      </c>
      <c r="AJ276" s="22">
        <f t="shared" si="46"/>
        <v>0</v>
      </c>
      <c r="AK276" s="22">
        <f t="shared" si="47"/>
        <v>0</v>
      </c>
      <c r="AL276" s="22">
        <f t="shared" si="48"/>
        <v>0</v>
      </c>
      <c r="AM276" s="22">
        <f t="shared" si="49"/>
        <v>0</v>
      </c>
      <c r="AN276" s="22">
        <f t="shared" si="50"/>
        <v>0</v>
      </c>
      <c r="AO276" s="418" t="b">
        <f t="shared" si="51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52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53"/>
        <v>0</v>
      </c>
      <c r="AW276" s="67">
        <f t="shared" si="54"/>
        <v>0</v>
      </c>
      <c r="AX276" s="397">
        <f t="shared" si="55"/>
        <v>0</v>
      </c>
      <c r="AY276" s="32"/>
      <c r="AZ276" s="32"/>
      <c r="BA276" s="423" t="str">
        <f t="shared" si="56"/>
        <v xml:space="preserve"> </v>
      </c>
    </row>
    <row r="277" spans="1:53" s="339" customFormat="1" ht="15" x14ac:dyDescent="0.2">
      <c r="A277" s="32"/>
      <c r="B277" s="32"/>
      <c r="C277" s="410">
        <f t="shared" si="40"/>
        <v>256</v>
      </c>
      <c r="D277" s="424"/>
      <c r="E277" s="424"/>
      <c r="F277" s="424"/>
      <c r="G277" s="410"/>
      <c r="H277" s="410"/>
      <c r="I277" s="413" t="str">
        <f t="shared" si="41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42"/>
        <v>-</v>
      </c>
      <c r="M277" s="425"/>
      <c r="N277" s="425"/>
      <c r="O277" s="160" t="str">
        <f t="shared" si="43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44"/>
        <v>OK</v>
      </c>
      <c r="AI277" s="22">
        <f t="shared" si="45"/>
        <v>0</v>
      </c>
      <c r="AJ277" s="22">
        <f t="shared" si="46"/>
        <v>0</v>
      </c>
      <c r="AK277" s="22">
        <f t="shared" si="47"/>
        <v>0</v>
      </c>
      <c r="AL277" s="22">
        <f t="shared" si="48"/>
        <v>0</v>
      </c>
      <c r="AM277" s="22">
        <f t="shared" si="49"/>
        <v>0</v>
      </c>
      <c r="AN277" s="22">
        <f t="shared" si="50"/>
        <v>0</v>
      </c>
      <c r="AO277" s="418" t="b">
        <f t="shared" si="51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52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53"/>
        <v>0</v>
      </c>
      <c r="AW277" s="67">
        <f t="shared" si="54"/>
        <v>0</v>
      </c>
      <c r="AX277" s="397">
        <f t="shared" si="55"/>
        <v>0</v>
      </c>
      <c r="AY277" s="32"/>
      <c r="AZ277" s="32"/>
      <c r="BA277" s="423" t="str">
        <f t="shared" si="56"/>
        <v xml:space="preserve"> </v>
      </c>
    </row>
    <row r="278" spans="1:53" s="339" customFormat="1" ht="15" x14ac:dyDescent="0.2">
      <c r="A278" s="32"/>
      <c r="B278" s="32"/>
      <c r="C278" s="410">
        <f t="shared" si="40"/>
        <v>257</v>
      </c>
      <c r="D278" s="424"/>
      <c r="E278" s="424"/>
      <c r="F278" s="424"/>
      <c r="G278" s="410"/>
      <c r="H278" s="410"/>
      <c r="I278" s="413" t="str">
        <f t="shared" si="41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42"/>
        <v>-</v>
      </c>
      <c r="M278" s="425"/>
      <c r="N278" s="425"/>
      <c r="O278" s="160" t="str">
        <f t="shared" si="43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44"/>
        <v>OK</v>
      </c>
      <c r="AI278" s="22">
        <f t="shared" si="45"/>
        <v>0</v>
      </c>
      <c r="AJ278" s="22">
        <f t="shared" si="46"/>
        <v>0</v>
      </c>
      <c r="AK278" s="22">
        <f t="shared" si="47"/>
        <v>0</v>
      </c>
      <c r="AL278" s="22">
        <f t="shared" si="48"/>
        <v>0</v>
      </c>
      <c r="AM278" s="22">
        <f t="shared" si="49"/>
        <v>0</v>
      </c>
      <c r="AN278" s="22">
        <f t="shared" si="50"/>
        <v>0</v>
      </c>
      <c r="AO278" s="418" t="b">
        <f t="shared" si="51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52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53"/>
        <v>0</v>
      </c>
      <c r="AW278" s="67">
        <f t="shared" si="54"/>
        <v>0</v>
      </c>
      <c r="AX278" s="397">
        <f t="shared" si="55"/>
        <v>0</v>
      </c>
      <c r="AY278" s="32"/>
      <c r="AZ278" s="32"/>
      <c r="BA278" s="423" t="str">
        <f t="shared" si="56"/>
        <v xml:space="preserve"> </v>
      </c>
    </row>
    <row r="279" spans="1:53" s="339" customFormat="1" ht="15" x14ac:dyDescent="0.2">
      <c r="A279" s="32"/>
      <c r="B279" s="32"/>
      <c r="C279" s="410">
        <f t="shared" si="40"/>
        <v>258</v>
      </c>
      <c r="D279" s="424"/>
      <c r="E279" s="424"/>
      <c r="F279" s="424"/>
      <c r="G279" s="410"/>
      <c r="H279" s="410"/>
      <c r="I279" s="413" t="str">
        <f t="shared" si="41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42"/>
        <v>-</v>
      </c>
      <c r="M279" s="425"/>
      <c r="N279" s="425"/>
      <c r="O279" s="160" t="str">
        <f t="shared" si="43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44"/>
        <v>OK</v>
      </c>
      <c r="AI279" s="22">
        <f t="shared" si="45"/>
        <v>0</v>
      </c>
      <c r="AJ279" s="22">
        <f t="shared" si="46"/>
        <v>0</v>
      </c>
      <c r="AK279" s="22">
        <f t="shared" si="47"/>
        <v>0</v>
      </c>
      <c r="AL279" s="22">
        <f t="shared" si="48"/>
        <v>0</v>
      </c>
      <c r="AM279" s="22">
        <f t="shared" si="49"/>
        <v>0</v>
      </c>
      <c r="AN279" s="22">
        <f t="shared" si="50"/>
        <v>0</v>
      </c>
      <c r="AO279" s="418" t="b">
        <f t="shared" si="51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52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53"/>
        <v>0</v>
      </c>
      <c r="AW279" s="67">
        <f t="shared" si="54"/>
        <v>0</v>
      </c>
      <c r="AX279" s="397">
        <f t="shared" si="55"/>
        <v>0</v>
      </c>
      <c r="AY279" s="32"/>
      <c r="AZ279" s="32"/>
      <c r="BA279" s="423" t="str">
        <f t="shared" si="56"/>
        <v xml:space="preserve"> </v>
      </c>
    </row>
    <row r="280" spans="1:53" s="339" customFormat="1" ht="15" x14ac:dyDescent="0.2">
      <c r="A280" s="32"/>
      <c r="B280" s="32"/>
      <c r="C280" s="410">
        <f t="shared" ref="C280:C343" si="57">C279+1</f>
        <v>259</v>
      </c>
      <c r="D280" s="424"/>
      <c r="E280" s="424"/>
      <c r="F280" s="424"/>
      <c r="G280" s="410"/>
      <c r="H280" s="410"/>
      <c r="I280" s="413" t="str">
        <f t="shared" si="41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42"/>
        <v>-</v>
      </c>
      <c r="M280" s="425"/>
      <c r="N280" s="425"/>
      <c r="O280" s="160" t="str">
        <f t="shared" si="43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44"/>
        <v>OK</v>
      </c>
      <c r="AI280" s="22">
        <f t="shared" si="45"/>
        <v>0</v>
      </c>
      <c r="AJ280" s="22">
        <f t="shared" si="46"/>
        <v>0</v>
      </c>
      <c r="AK280" s="22">
        <f t="shared" si="47"/>
        <v>0</v>
      </c>
      <c r="AL280" s="22">
        <f t="shared" si="48"/>
        <v>0</v>
      </c>
      <c r="AM280" s="22">
        <f t="shared" si="49"/>
        <v>0</v>
      </c>
      <c r="AN280" s="22">
        <f t="shared" si="50"/>
        <v>0</v>
      </c>
      <c r="AO280" s="418" t="b">
        <f t="shared" si="51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52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53"/>
        <v>0</v>
      </c>
      <c r="AW280" s="67">
        <f t="shared" si="54"/>
        <v>0</v>
      </c>
      <c r="AX280" s="397">
        <f t="shared" si="55"/>
        <v>0</v>
      </c>
      <c r="AY280" s="32"/>
      <c r="AZ280" s="32"/>
      <c r="BA280" s="423" t="str">
        <f t="shared" si="56"/>
        <v xml:space="preserve"> </v>
      </c>
    </row>
    <row r="281" spans="1:53" s="339" customFormat="1" ht="15" x14ac:dyDescent="0.2">
      <c r="A281" s="32"/>
      <c r="B281" s="32"/>
      <c r="C281" s="410">
        <f t="shared" si="57"/>
        <v>260</v>
      </c>
      <c r="D281" s="424"/>
      <c r="E281" s="424"/>
      <c r="F281" s="424"/>
      <c r="G281" s="410"/>
      <c r="H281" s="410"/>
      <c r="I281" s="413" t="str">
        <f t="shared" si="41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42"/>
        <v>-</v>
      </c>
      <c r="M281" s="425"/>
      <c r="N281" s="425"/>
      <c r="O281" s="160" t="str">
        <f t="shared" si="43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44"/>
        <v>OK</v>
      </c>
      <c r="AI281" s="22">
        <f t="shared" si="45"/>
        <v>0</v>
      </c>
      <c r="AJ281" s="22">
        <f t="shared" si="46"/>
        <v>0</v>
      </c>
      <c r="AK281" s="22">
        <f t="shared" si="47"/>
        <v>0</v>
      </c>
      <c r="AL281" s="22">
        <f t="shared" si="48"/>
        <v>0</v>
      </c>
      <c r="AM281" s="22">
        <f t="shared" si="49"/>
        <v>0</v>
      </c>
      <c r="AN281" s="22">
        <f t="shared" si="50"/>
        <v>0</v>
      </c>
      <c r="AO281" s="418" t="b">
        <f t="shared" si="51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52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53"/>
        <v>0</v>
      </c>
      <c r="AW281" s="67">
        <f t="shared" si="54"/>
        <v>0</v>
      </c>
      <c r="AX281" s="397">
        <f t="shared" si="55"/>
        <v>0</v>
      </c>
      <c r="AY281" s="32"/>
      <c r="AZ281" s="32"/>
      <c r="BA281" s="423" t="str">
        <f t="shared" si="56"/>
        <v xml:space="preserve"> </v>
      </c>
    </row>
    <row r="282" spans="1:53" s="339" customFormat="1" ht="15" x14ac:dyDescent="0.2">
      <c r="A282" s="32"/>
      <c r="B282" s="32"/>
      <c r="C282" s="410">
        <f t="shared" si="57"/>
        <v>261</v>
      </c>
      <c r="D282" s="424"/>
      <c r="E282" s="424"/>
      <c r="F282" s="424"/>
      <c r="G282" s="410"/>
      <c r="H282" s="410"/>
      <c r="I282" s="413" t="str">
        <f t="shared" si="41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42"/>
        <v>-</v>
      </c>
      <c r="M282" s="425"/>
      <c r="N282" s="425"/>
      <c r="O282" s="160" t="str">
        <f t="shared" si="43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44"/>
        <v>OK</v>
      </c>
      <c r="AI282" s="22">
        <f t="shared" si="45"/>
        <v>0</v>
      </c>
      <c r="AJ282" s="22">
        <f t="shared" si="46"/>
        <v>0</v>
      </c>
      <c r="AK282" s="22">
        <f t="shared" si="47"/>
        <v>0</v>
      </c>
      <c r="AL282" s="22">
        <f t="shared" si="48"/>
        <v>0</v>
      </c>
      <c r="AM282" s="22">
        <f t="shared" si="49"/>
        <v>0</v>
      </c>
      <c r="AN282" s="22">
        <f t="shared" si="50"/>
        <v>0</v>
      </c>
      <c r="AO282" s="418" t="b">
        <f t="shared" si="51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52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53"/>
        <v>0</v>
      </c>
      <c r="AW282" s="67">
        <f t="shared" si="54"/>
        <v>0</v>
      </c>
      <c r="AX282" s="397">
        <f t="shared" si="55"/>
        <v>0</v>
      </c>
      <c r="AY282" s="32"/>
      <c r="AZ282" s="32"/>
      <c r="BA282" s="423" t="str">
        <f t="shared" si="56"/>
        <v xml:space="preserve"> </v>
      </c>
    </row>
    <row r="283" spans="1:53" s="339" customFormat="1" ht="15" x14ac:dyDescent="0.2">
      <c r="A283" s="32"/>
      <c r="B283" s="32"/>
      <c r="C283" s="410">
        <f t="shared" si="57"/>
        <v>262</v>
      </c>
      <c r="D283" s="424"/>
      <c r="E283" s="424"/>
      <c r="F283" s="424"/>
      <c r="G283" s="410"/>
      <c r="H283" s="410"/>
      <c r="I283" s="413" t="str">
        <f t="shared" si="41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42"/>
        <v>-</v>
      </c>
      <c r="M283" s="425"/>
      <c r="N283" s="425"/>
      <c r="O283" s="160" t="str">
        <f t="shared" si="43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44"/>
        <v>OK</v>
      </c>
      <c r="AI283" s="22">
        <f t="shared" si="45"/>
        <v>0</v>
      </c>
      <c r="AJ283" s="22">
        <f t="shared" si="46"/>
        <v>0</v>
      </c>
      <c r="AK283" s="22">
        <f t="shared" si="47"/>
        <v>0</v>
      </c>
      <c r="AL283" s="22">
        <f t="shared" si="48"/>
        <v>0</v>
      </c>
      <c r="AM283" s="22">
        <f t="shared" si="49"/>
        <v>0</v>
      </c>
      <c r="AN283" s="22">
        <f t="shared" si="50"/>
        <v>0</v>
      </c>
      <c r="AO283" s="418" t="b">
        <f t="shared" si="51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52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53"/>
        <v>0</v>
      </c>
      <c r="AW283" s="67">
        <f t="shared" si="54"/>
        <v>0</v>
      </c>
      <c r="AX283" s="397">
        <f t="shared" si="55"/>
        <v>0</v>
      </c>
      <c r="AY283" s="32"/>
      <c r="AZ283" s="32"/>
      <c r="BA283" s="423" t="str">
        <f t="shared" si="56"/>
        <v xml:space="preserve"> </v>
      </c>
    </row>
    <row r="284" spans="1:53" s="339" customFormat="1" ht="15" x14ac:dyDescent="0.2">
      <c r="A284" s="32"/>
      <c r="B284" s="32"/>
      <c r="C284" s="410">
        <f t="shared" si="57"/>
        <v>263</v>
      </c>
      <c r="D284" s="424"/>
      <c r="E284" s="424"/>
      <c r="F284" s="424"/>
      <c r="G284" s="410"/>
      <c r="H284" s="410"/>
      <c r="I284" s="413" t="str">
        <f t="shared" si="41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42"/>
        <v>-</v>
      </c>
      <c r="M284" s="425"/>
      <c r="N284" s="425"/>
      <c r="O284" s="160" t="str">
        <f t="shared" si="43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44"/>
        <v>OK</v>
      </c>
      <c r="AI284" s="22">
        <f t="shared" si="45"/>
        <v>0</v>
      </c>
      <c r="AJ284" s="22">
        <f t="shared" si="46"/>
        <v>0</v>
      </c>
      <c r="AK284" s="22">
        <f t="shared" si="47"/>
        <v>0</v>
      </c>
      <c r="AL284" s="22">
        <f t="shared" si="48"/>
        <v>0</v>
      </c>
      <c r="AM284" s="22">
        <f t="shared" si="49"/>
        <v>0</v>
      </c>
      <c r="AN284" s="22">
        <f t="shared" si="50"/>
        <v>0</v>
      </c>
      <c r="AO284" s="418" t="b">
        <f t="shared" si="51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52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53"/>
        <v>0</v>
      </c>
      <c r="AW284" s="67">
        <f t="shared" si="54"/>
        <v>0</v>
      </c>
      <c r="AX284" s="397">
        <f t="shared" si="55"/>
        <v>0</v>
      </c>
      <c r="AY284" s="32"/>
      <c r="AZ284" s="32"/>
      <c r="BA284" s="423" t="str">
        <f t="shared" si="56"/>
        <v xml:space="preserve"> </v>
      </c>
    </row>
    <row r="285" spans="1:53" s="339" customFormat="1" ht="15" x14ac:dyDescent="0.2">
      <c r="A285" s="32"/>
      <c r="B285" s="32"/>
      <c r="C285" s="410">
        <f t="shared" si="57"/>
        <v>264</v>
      </c>
      <c r="D285" s="424"/>
      <c r="E285" s="424"/>
      <c r="F285" s="424"/>
      <c r="G285" s="410"/>
      <c r="H285" s="410"/>
      <c r="I285" s="413" t="str">
        <f t="shared" si="41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42"/>
        <v>-</v>
      </c>
      <c r="M285" s="425"/>
      <c r="N285" s="425"/>
      <c r="O285" s="160" t="str">
        <f t="shared" si="43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44"/>
        <v>OK</v>
      </c>
      <c r="AI285" s="22">
        <f t="shared" si="45"/>
        <v>0</v>
      </c>
      <c r="AJ285" s="22">
        <f t="shared" si="46"/>
        <v>0</v>
      </c>
      <c r="AK285" s="22">
        <f t="shared" si="47"/>
        <v>0</v>
      </c>
      <c r="AL285" s="22">
        <f t="shared" si="48"/>
        <v>0</v>
      </c>
      <c r="AM285" s="22">
        <f t="shared" si="49"/>
        <v>0</v>
      </c>
      <c r="AN285" s="22">
        <f t="shared" si="50"/>
        <v>0</v>
      </c>
      <c r="AO285" s="418" t="b">
        <f t="shared" si="51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52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53"/>
        <v>0</v>
      </c>
      <c r="AW285" s="67">
        <f t="shared" si="54"/>
        <v>0</v>
      </c>
      <c r="AX285" s="397">
        <f t="shared" si="55"/>
        <v>0</v>
      </c>
      <c r="AY285" s="32"/>
      <c r="AZ285" s="32"/>
      <c r="BA285" s="423" t="str">
        <f t="shared" si="56"/>
        <v xml:space="preserve"> </v>
      </c>
    </row>
    <row r="286" spans="1:53" s="339" customFormat="1" ht="15" x14ac:dyDescent="0.2">
      <c r="A286" s="32"/>
      <c r="B286" s="32"/>
      <c r="C286" s="410">
        <f t="shared" si="57"/>
        <v>265</v>
      </c>
      <c r="D286" s="424"/>
      <c r="E286" s="424"/>
      <c r="F286" s="424"/>
      <c r="G286" s="410"/>
      <c r="H286" s="410"/>
      <c r="I286" s="413" t="str">
        <f t="shared" si="41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42"/>
        <v>-</v>
      </c>
      <c r="M286" s="425"/>
      <c r="N286" s="425"/>
      <c r="O286" s="160" t="str">
        <f t="shared" si="43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44"/>
        <v>OK</v>
      </c>
      <c r="AI286" s="22">
        <f t="shared" si="45"/>
        <v>0</v>
      </c>
      <c r="AJ286" s="22">
        <f t="shared" si="46"/>
        <v>0</v>
      </c>
      <c r="AK286" s="22">
        <f t="shared" si="47"/>
        <v>0</v>
      </c>
      <c r="AL286" s="22">
        <f t="shared" si="48"/>
        <v>0</v>
      </c>
      <c r="AM286" s="22">
        <f t="shared" si="49"/>
        <v>0</v>
      </c>
      <c r="AN286" s="22">
        <f t="shared" si="50"/>
        <v>0</v>
      </c>
      <c r="AO286" s="418" t="b">
        <f t="shared" si="51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52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53"/>
        <v>0</v>
      </c>
      <c r="AW286" s="67">
        <f t="shared" si="54"/>
        <v>0</v>
      </c>
      <c r="AX286" s="397">
        <f t="shared" si="55"/>
        <v>0</v>
      </c>
      <c r="AY286" s="32"/>
      <c r="AZ286" s="32"/>
      <c r="BA286" s="423" t="str">
        <f t="shared" si="56"/>
        <v xml:space="preserve"> </v>
      </c>
    </row>
    <row r="287" spans="1:53" s="339" customFormat="1" ht="15" x14ac:dyDescent="0.2">
      <c r="A287" s="32"/>
      <c r="B287" s="32"/>
      <c r="C287" s="410">
        <f t="shared" si="57"/>
        <v>266</v>
      </c>
      <c r="D287" s="424"/>
      <c r="E287" s="424"/>
      <c r="F287" s="424"/>
      <c r="G287" s="410"/>
      <c r="H287" s="410"/>
      <c r="I287" s="413" t="str">
        <f t="shared" si="41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42"/>
        <v>-</v>
      </c>
      <c r="M287" s="425"/>
      <c r="N287" s="425"/>
      <c r="O287" s="160" t="str">
        <f t="shared" si="43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44"/>
        <v>OK</v>
      </c>
      <c r="AI287" s="22">
        <f t="shared" si="45"/>
        <v>0</v>
      </c>
      <c r="AJ287" s="22">
        <f t="shared" si="46"/>
        <v>0</v>
      </c>
      <c r="AK287" s="22">
        <f t="shared" si="47"/>
        <v>0</v>
      </c>
      <c r="AL287" s="22">
        <f t="shared" si="48"/>
        <v>0</v>
      </c>
      <c r="AM287" s="22">
        <f t="shared" si="49"/>
        <v>0</v>
      </c>
      <c r="AN287" s="22">
        <f t="shared" si="50"/>
        <v>0</v>
      </c>
      <c r="AO287" s="418" t="b">
        <f t="shared" si="51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52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53"/>
        <v>0</v>
      </c>
      <c r="AW287" s="67">
        <f t="shared" si="54"/>
        <v>0</v>
      </c>
      <c r="AX287" s="397">
        <f t="shared" si="55"/>
        <v>0</v>
      </c>
      <c r="AY287" s="32"/>
      <c r="AZ287" s="32"/>
      <c r="BA287" s="423" t="str">
        <f t="shared" si="56"/>
        <v xml:space="preserve"> </v>
      </c>
    </row>
    <row r="288" spans="1:53" s="339" customFormat="1" ht="15" x14ac:dyDescent="0.2">
      <c r="A288" s="32"/>
      <c r="B288" s="32"/>
      <c r="C288" s="410">
        <f t="shared" si="57"/>
        <v>267</v>
      </c>
      <c r="D288" s="424"/>
      <c r="E288" s="424"/>
      <c r="F288" s="424"/>
      <c r="G288" s="410"/>
      <c r="H288" s="410"/>
      <c r="I288" s="413" t="str">
        <f t="shared" si="41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42"/>
        <v>-</v>
      </c>
      <c r="M288" s="425"/>
      <c r="N288" s="425"/>
      <c r="O288" s="160" t="str">
        <f t="shared" si="43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44"/>
        <v>OK</v>
      </c>
      <c r="AI288" s="22">
        <f t="shared" si="45"/>
        <v>0</v>
      </c>
      <c r="AJ288" s="22">
        <f t="shared" si="46"/>
        <v>0</v>
      </c>
      <c r="AK288" s="22">
        <f t="shared" si="47"/>
        <v>0</v>
      </c>
      <c r="AL288" s="22">
        <f t="shared" si="48"/>
        <v>0</v>
      </c>
      <c r="AM288" s="22">
        <f t="shared" si="49"/>
        <v>0</v>
      </c>
      <c r="AN288" s="22">
        <f t="shared" si="50"/>
        <v>0</v>
      </c>
      <c r="AO288" s="418" t="b">
        <f t="shared" si="51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52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53"/>
        <v>0</v>
      </c>
      <c r="AW288" s="67">
        <f t="shared" si="54"/>
        <v>0</v>
      </c>
      <c r="AX288" s="397">
        <f t="shared" si="55"/>
        <v>0</v>
      </c>
      <c r="AY288" s="32"/>
      <c r="AZ288" s="32"/>
      <c r="BA288" s="423" t="str">
        <f t="shared" si="56"/>
        <v xml:space="preserve"> </v>
      </c>
    </row>
    <row r="289" spans="1:53" s="339" customFormat="1" ht="15" x14ac:dyDescent="0.2">
      <c r="A289" s="32"/>
      <c r="B289" s="32"/>
      <c r="C289" s="410">
        <f t="shared" si="57"/>
        <v>268</v>
      </c>
      <c r="D289" s="424"/>
      <c r="E289" s="424"/>
      <c r="F289" s="424"/>
      <c r="G289" s="410"/>
      <c r="H289" s="410"/>
      <c r="I289" s="413" t="str">
        <f t="shared" si="41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42"/>
        <v>-</v>
      </c>
      <c r="M289" s="425"/>
      <c r="N289" s="425"/>
      <c r="O289" s="160" t="str">
        <f t="shared" si="43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44"/>
        <v>OK</v>
      </c>
      <c r="AI289" s="22">
        <f t="shared" si="45"/>
        <v>0</v>
      </c>
      <c r="AJ289" s="22">
        <f t="shared" si="46"/>
        <v>0</v>
      </c>
      <c r="AK289" s="22">
        <f t="shared" si="47"/>
        <v>0</v>
      </c>
      <c r="AL289" s="22">
        <f t="shared" si="48"/>
        <v>0</v>
      </c>
      <c r="AM289" s="22">
        <f t="shared" si="49"/>
        <v>0</v>
      </c>
      <c r="AN289" s="22">
        <f t="shared" si="50"/>
        <v>0</v>
      </c>
      <c r="AO289" s="418" t="b">
        <f t="shared" si="51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52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53"/>
        <v>0</v>
      </c>
      <c r="AW289" s="67">
        <f t="shared" si="54"/>
        <v>0</v>
      </c>
      <c r="AX289" s="397">
        <f t="shared" si="55"/>
        <v>0</v>
      </c>
      <c r="AY289" s="32"/>
      <c r="AZ289" s="32"/>
      <c r="BA289" s="423" t="str">
        <f t="shared" si="56"/>
        <v xml:space="preserve"> </v>
      </c>
    </row>
    <row r="290" spans="1:53" s="339" customFormat="1" ht="15" x14ac:dyDescent="0.2">
      <c r="A290" s="32"/>
      <c r="B290" s="32"/>
      <c r="C290" s="410">
        <f t="shared" si="57"/>
        <v>269</v>
      </c>
      <c r="D290" s="424"/>
      <c r="E290" s="424"/>
      <c r="F290" s="424"/>
      <c r="G290" s="410"/>
      <c r="H290" s="410"/>
      <c r="I290" s="413" t="str">
        <f t="shared" si="41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42"/>
        <v>-</v>
      </c>
      <c r="M290" s="425"/>
      <c r="N290" s="425"/>
      <c r="O290" s="160" t="str">
        <f t="shared" si="43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44"/>
        <v>OK</v>
      </c>
      <c r="AI290" s="22">
        <f t="shared" si="45"/>
        <v>0</v>
      </c>
      <c r="AJ290" s="22">
        <f t="shared" si="46"/>
        <v>0</v>
      </c>
      <c r="AK290" s="22">
        <f t="shared" si="47"/>
        <v>0</v>
      </c>
      <c r="AL290" s="22">
        <f t="shared" si="48"/>
        <v>0</v>
      </c>
      <c r="AM290" s="22">
        <f t="shared" si="49"/>
        <v>0</v>
      </c>
      <c r="AN290" s="22">
        <f t="shared" si="50"/>
        <v>0</v>
      </c>
      <c r="AO290" s="418" t="b">
        <f t="shared" si="51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52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53"/>
        <v>0</v>
      </c>
      <c r="AW290" s="67">
        <f t="shared" si="54"/>
        <v>0</v>
      </c>
      <c r="AX290" s="397">
        <f t="shared" si="55"/>
        <v>0</v>
      </c>
      <c r="AY290" s="32"/>
      <c r="AZ290" s="32"/>
      <c r="BA290" s="423" t="str">
        <f t="shared" si="56"/>
        <v xml:space="preserve"> </v>
      </c>
    </row>
    <row r="291" spans="1:53" s="339" customFormat="1" ht="15" x14ac:dyDescent="0.2">
      <c r="A291" s="32"/>
      <c r="B291" s="32"/>
      <c r="C291" s="410">
        <f t="shared" si="57"/>
        <v>270</v>
      </c>
      <c r="D291" s="424"/>
      <c r="E291" s="424"/>
      <c r="F291" s="424"/>
      <c r="G291" s="410"/>
      <c r="H291" s="410"/>
      <c r="I291" s="413" t="str">
        <f t="shared" si="41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42"/>
        <v>-</v>
      </c>
      <c r="M291" s="425"/>
      <c r="N291" s="425"/>
      <c r="O291" s="160" t="str">
        <f t="shared" si="43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44"/>
        <v>OK</v>
      </c>
      <c r="AI291" s="22">
        <f t="shared" si="45"/>
        <v>0</v>
      </c>
      <c r="AJ291" s="22">
        <f t="shared" si="46"/>
        <v>0</v>
      </c>
      <c r="AK291" s="22">
        <f t="shared" si="47"/>
        <v>0</v>
      </c>
      <c r="AL291" s="22">
        <f t="shared" si="48"/>
        <v>0</v>
      </c>
      <c r="AM291" s="22">
        <f t="shared" si="49"/>
        <v>0</v>
      </c>
      <c r="AN291" s="22">
        <f t="shared" si="50"/>
        <v>0</v>
      </c>
      <c r="AO291" s="418" t="b">
        <f t="shared" si="51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52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53"/>
        <v>0</v>
      </c>
      <c r="AW291" s="67">
        <f t="shared" si="54"/>
        <v>0</v>
      </c>
      <c r="AX291" s="397">
        <f t="shared" si="55"/>
        <v>0</v>
      </c>
      <c r="AY291" s="32"/>
      <c r="AZ291" s="32"/>
      <c r="BA291" s="423" t="str">
        <f t="shared" si="56"/>
        <v xml:space="preserve"> </v>
      </c>
    </row>
    <row r="292" spans="1:53" s="339" customFormat="1" ht="15" x14ac:dyDescent="0.2">
      <c r="A292" s="32"/>
      <c r="B292" s="32"/>
      <c r="C292" s="410">
        <f t="shared" si="57"/>
        <v>271</v>
      </c>
      <c r="D292" s="424"/>
      <c r="E292" s="424"/>
      <c r="F292" s="424"/>
      <c r="G292" s="410"/>
      <c r="H292" s="410"/>
      <c r="I292" s="413" t="str">
        <f t="shared" si="41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42"/>
        <v>-</v>
      </c>
      <c r="M292" s="425"/>
      <c r="N292" s="425"/>
      <c r="O292" s="160" t="str">
        <f t="shared" si="43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44"/>
        <v>OK</v>
      </c>
      <c r="AI292" s="22">
        <f t="shared" si="45"/>
        <v>0</v>
      </c>
      <c r="AJ292" s="22">
        <f t="shared" si="46"/>
        <v>0</v>
      </c>
      <c r="AK292" s="22">
        <f t="shared" si="47"/>
        <v>0</v>
      </c>
      <c r="AL292" s="22">
        <f t="shared" si="48"/>
        <v>0</v>
      </c>
      <c r="AM292" s="22">
        <f t="shared" si="49"/>
        <v>0</v>
      </c>
      <c r="AN292" s="22">
        <f t="shared" si="50"/>
        <v>0</v>
      </c>
      <c r="AO292" s="418" t="b">
        <f t="shared" si="51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52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53"/>
        <v>0</v>
      </c>
      <c r="AW292" s="67">
        <f t="shared" si="54"/>
        <v>0</v>
      </c>
      <c r="AX292" s="397">
        <f t="shared" si="55"/>
        <v>0</v>
      </c>
      <c r="AY292" s="32"/>
      <c r="AZ292" s="32"/>
      <c r="BA292" s="423" t="str">
        <f t="shared" si="56"/>
        <v xml:space="preserve"> </v>
      </c>
    </row>
    <row r="293" spans="1:53" s="339" customFormat="1" ht="15" x14ac:dyDescent="0.2">
      <c r="A293" s="32"/>
      <c r="B293" s="32"/>
      <c r="C293" s="410">
        <f t="shared" si="57"/>
        <v>272</v>
      </c>
      <c r="D293" s="424"/>
      <c r="E293" s="424"/>
      <c r="F293" s="424"/>
      <c r="G293" s="410"/>
      <c r="H293" s="410"/>
      <c r="I293" s="413" t="str">
        <f t="shared" si="41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42"/>
        <v>-</v>
      </c>
      <c r="M293" s="425"/>
      <c r="N293" s="425"/>
      <c r="O293" s="160" t="str">
        <f t="shared" si="43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44"/>
        <v>OK</v>
      </c>
      <c r="AI293" s="22">
        <f t="shared" si="45"/>
        <v>0</v>
      </c>
      <c r="AJ293" s="22">
        <f t="shared" si="46"/>
        <v>0</v>
      </c>
      <c r="AK293" s="22">
        <f t="shared" si="47"/>
        <v>0</v>
      </c>
      <c r="AL293" s="22">
        <f t="shared" si="48"/>
        <v>0</v>
      </c>
      <c r="AM293" s="22">
        <f t="shared" si="49"/>
        <v>0</v>
      </c>
      <c r="AN293" s="22">
        <f t="shared" si="50"/>
        <v>0</v>
      </c>
      <c r="AO293" s="418" t="b">
        <f t="shared" si="51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52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53"/>
        <v>0</v>
      </c>
      <c r="AW293" s="67">
        <f t="shared" si="54"/>
        <v>0</v>
      </c>
      <c r="AX293" s="397">
        <f t="shared" si="55"/>
        <v>0</v>
      </c>
      <c r="AY293" s="32"/>
      <c r="AZ293" s="32"/>
      <c r="BA293" s="423" t="str">
        <f t="shared" si="56"/>
        <v xml:space="preserve"> </v>
      </c>
    </row>
    <row r="294" spans="1:53" s="339" customFormat="1" ht="15" x14ac:dyDescent="0.2">
      <c r="A294" s="32"/>
      <c r="B294" s="32"/>
      <c r="C294" s="410">
        <f t="shared" si="57"/>
        <v>273</v>
      </c>
      <c r="D294" s="424"/>
      <c r="E294" s="424"/>
      <c r="F294" s="424"/>
      <c r="G294" s="410"/>
      <c r="H294" s="410"/>
      <c r="I294" s="413" t="str">
        <f t="shared" si="41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42"/>
        <v>-</v>
      </c>
      <c r="M294" s="425"/>
      <c r="N294" s="425"/>
      <c r="O294" s="160" t="str">
        <f t="shared" si="43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44"/>
        <v>OK</v>
      </c>
      <c r="AI294" s="22">
        <f t="shared" si="45"/>
        <v>0</v>
      </c>
      <c r="AJ294" s="22">
        <f t="shared" si="46"/>
        <v>0</v>
      </c>
      <c r="AK294" s="22">
        <f t="shared" si="47"/>
        <v>0</v>
      </c>
      <c r="AL294" s="22">
        <f t="shared" si="48"/>
        <v>0</v>
      </c>
      <c r="AM294" s="22">
        <f t="shared" si="49"/>
        <v>0</v>
      </c>
      <c r="AN294" s="22">
        <f t="shared" si="50"/>
        <v>0</v>
      </c>
      <c r="AO294" s="418" t="b">
        <f t="shared" si="51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52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53"/>
        <v>0</v>
      </c>
      <c r="AW294" s="67">
        <f t="shared" si="54"/>
        <v>0</v>
      </c>
      <c r="AX294" s="397">
        <f t="shared" si="55"/>
        <v>0</v>
      </c>
      <c r="AY294" s="32"/>
      <c r="AZ294" s="32"/>
      <c r="BA294" s="423" t="str">
        <f t="shared" si="56"/>
        <v xml:space="preserve"> </v>
      </c>
    </row>
    <row r="295" spans="1:53" s="339" customFormat="1" ht="15" x14ac:dyDescent="0.2">
      <c r="A295" s="32"/>
      <c r="B295" s="32"/>
      <c r="C295" s="410">
        <f t="shared" si="57"/>
        <v>274</v>
      </c>
      <c r="D295" s="424"/>
      <c r="E295" s="424"/>
      <c r="F295" s="424"/>
      <c r="G295" s="410"/>
      <c r="H295" s="410"/>
      <c r="I295" s="413" t="str">
        <f t="shared" si="41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42"/>
        <v>-</v>
      </c>
      <c r="M295" s="425"/>
      <c r="N295" s="425"/>
      <c r="O295" s="160" t="str">
        <f t="shared" si="43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44"/>
        <v>OK</v>
      </c>
      <c r="AI295" s="22">
        <f t="shared" si="45"/>
        <v>0</v>
      </c>
      <c r="AJ295" s="22">
        <f t="shared" si="46"/>
        <v>0</v>
      </c>
      <c r="AK295" s="22">
        <f t="shared" si="47"/>
        <v>0</v>
      </c>
      <c r="AL295" s="22">
        <f t="shared" si="48"/>
        <v>0</v>
      </c>
      <c r="AM295" s="22">
        <f t="shared" si="49"/>
        <v>0</v>
      </c>
      <c r="AN295" s="22">
        <f t="shared" si="50"/>
        <v>0</v>
      </c>
      <c r="AO295" s="418" t="b">
        <f t="shared" si="51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52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53"/>
        <v>0</v>
      </c>
      <c r="AW295" s="67">
        <f t="shared" si="54"/>
        <v>0</v>
      </c>
      <c r="AX295" s="397">
        <f t="shared" si="55"/>
        <v>0</v>
      </c>
      <c r="AY295" s="32"/>
      <c r="AZ295" s="32"/>
      <c r="BA295" s="423" t="str">
        <f t="shared" si="56"/>
        <v xml:space="preserve"> </v>
      </c>
    </row>
    <row r="296" spans="1:53" s="339" customFormat="1" ht="15" x14ac:dyDescent="0.2">
      <c r="A296" s="32"/>
      <c r="B296" s="32"/>
      <c r="C296" s="410">
        <f t="shared" si="57"/>
        <v>275</v>
      </c>
      <c r="D296" s="424"/>
      <c r="E296" s="424"/>
      <c r="F296" s="424"/>
      <c r="G296" s="410"/>
      <c r="H296" s="410"/>
      <c r="I296" s="413" t="str">
        <f t="shared" si="41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42"/>
        <v>-</v>
      </c>
      <c r="M296" s="425"/>
      <c r="N296" s="425"/>
      <c r="O296" s="160" t="str">
        <f t="shared" si="43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44"/>
        <v>OK</v>
      </c>
      <c r="AI296" s="22">
        <f t="shared" si="45"/>
        <v>0</v>
      </c>
      <c r="AJ296" s="22">
        <f t="shared" si="46"/>
        <v>0</v>
      </c>
      <c r="AK296" s="22">
        <f t="shared" si="47"/>
        <v>0</v>
      </c>
      <c r="AL296" s="22">
        <f t="shared" si="48"/>
        <v>0</v>
      </c>
      <c r="AM296" s="22">
        <f t="shared" si="49"/>
        <v>0</v>
      </c>
      <c r="AN296" s="22">
        <f t="shared" si="50"/>
        <v>0</v>
      </c>
      <c r="AO296" s="418" t="b">
        <f t="shared" si="51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52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53"/>
        <v>0</v>
      </c>
      <c r="AW296" s="67">
        <f t="shared" si="54"/>
        <v>0</v>
      </c>
      <c r="AX296" s="397">
        <f t="shared" si="55"/>
        <v>0</v>
      </c>
      <c r="AY296" s="32"/>
      <c r="AZ296" s="32"/>
      <c r="BA296" s="423" t="str">
        <f t="shared" si="56"/>
        <v xml:space="preserve"> </v>
      </c>
    </row>
    <row r="297" spans="1:53" s="339" customFormat="1" ht="15" x14ac:dyDescent="0.2">
      <c r="A297" s="32"/>
      <c r="B297" s="32"/>
      <c r="C297" s="410">
        <f t="shared" si="57"/>
        <v>276</v>
      </c>
      <c r="D297" s="424"/>
      <c r="E297" s="424"/>
      <c r="F297" s="424"/>
      <c r="G297" s="410"/>
      <c r="H297" s="410"/>
      <c r="I297" s="413" t="str">
        <f t="shared" si="41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42"/>
        <v>-</v>
      </c>
      <c r="M297" s="425"/>
      <c r="N297" s="425"/>
      <c r="O297" s="160" t="str">
        <f t="shared" si="43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44"/>
        <v>OK</v>
      </c>
      <c r="AI297" s="22">
        <f t="shared" si="45"/>
        <v>0</v>
      </c>
      <c r="AJ297" s="22">
        <f t="shared" si="46"/>
        <v>0</v>
      </c>
      <c r="AK297" s="22">
        <f t="shared" si="47"/>
        <v>0</v>
      </c>
      <c r="AL297" s="22">
        <f t="shared" si="48"/>
        <v>0</v>
      </c>
      <c r="AM297" s="22">
        <f t="shared" si="49"/>
        <v>0</v>
      </c>
      <c r="AN297" s="22">
        <f t="shared" si="50"/>
        <v>0</v>
      </c>
      <c r="AO297" s="418" t="b">
        <f t="shared" si="51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52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53"/>
        <v>0</v>
      </c>
      <c r="AW297" s="67">
        <f t="shared" si="54"/>
        <v>0</v>
      </c>
      <c r="AX297" s="397">
        <f t="shared" si="55"/>
        <v>0</v>
      </c>
      <c r="AY297" s="32"/>
      <c r="AZ297" s="32"/>
      <c r="BA297" s="423" t="str">
        <f t="shared" si="56"/>
        <v xml:space="preserve"> </v>
      </c>
    </row>
    <row r="298" spans="1:53" s="339" customFormat="1" ht="15" x14ac:dyDescent="0.2">
      <c r="A298" s="32"/>
      <c r="B298" s="32"/>
      <c r="C298" s="410">
        <f t="shared" si="57"/>
        <v>277</v>
      </c>
      <c r="D298" s="424"/>
      <c r="E298" s="424"/>
      <c r="F298" s="424"/>
      <c r="G298" s="410"/>
      <c r="H298" s="410"/>
      <c r="I298" s="413" t="str">
        <f t="shared" si="41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42"/>
        <v>-</v>
      </c>
      <c r="M298" s="425"/>
      <c r="N298" s="425"/>
      <c r="O298" s="160" t="str">
        <f t="shared" si="43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44"/>
        <v>OK</v>
      </c>
      <c r="AI298" s="22">
        <f t="shared" si="45"/>
        <v>0</v>
      </c>
      <c r="AJ298" s="22">
        <f t="shared" si="46"/>
        <v>0</v>
      </c>
      <c r="AK298" s="22">
        <f t="shared" si="47"/>
        <v>0</v>
      </c>
      <c r="AL298" s="22">
        <f t="shared" si="48"/>
        <v>0</v>
      </c>
      <c r="AM298" s="22">
        <f t="shared" si="49"/>
        <v>0</v>
      </c>
      <c r="AN298" s="22">
        <f t="shared" si="50"/>
        <v>0</v>
      </c>
      <c r="AO298" s="418" t="b">
        <f t="shared" si="51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52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53"/>
        <v>0</v>
      </c>
      <c r="AW298" s="67">
        <f t="shared" si="54"/>
        <v>0</v>
      </c>
      <c r="AX298" s="397">
        <f t="shared" si="55"/>
        <v>0</v>
      </c>
      <c r="AY298" s="32"/>
      <c r="AZ298" s="32"/>
      <c r="BA298" s="423" t="str">
        <f t="shared" si="56"/>
        <v xml:space="preserve"> </v>
      </c>
    </row>
    <row r="299" spans="1:53" s="339" customFormat="1" ht="15" x14ac:dyDescent="0.2">
      <c r="A299" s="32"/>
      <c r="B299" s="32"/>
      <c r="C299" s="410">
        <f t="shared" si="57"/>
        <v>278</v>
      </c>
      <c r="D299" s="424"/>
      <c r="E299" s="424"/>
      <c r="F299" s="424"/>
      <c r="G299" s="410"/>
      <c r="H299" s="410"/>
      <c r="I299" s="413" t="str">
        <f t="shared" si="41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42"/>
        <v>-</v>
      </c>
      <c r="M299" s="425"/>
      <c r="N299" s="425"/>
      <c r="O299" s="160" t="str">
        <f t="shared" si="43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44"/>
        <v>OK</v>
      </c>
      <c r="AI299" s="22">
        <f t="shared" si="45"/>
        <v>0</v>
      </c>
      <c r="AJ299" s="22">
        <f t="shared" si="46"/>
        <v>0</v>
      </c>
      <c r="AK299" s="22">
        <f t="shared" si="47"/>
        <v>0</v>
      </c>
      <c r="AL299" s="22">
        <f t="shared" si="48"/>
        <v>0</v>
      </c>
      <c r="AM299" s="22">
        <f t="shared" si="49"/>
        <v>0</v>
      </c>
      <c r="AN299" s="22">
        <f t="shared" si="50"/>
        <v>0</v>
      </c>
      <c r="AO299" s="418" t="b">
        <f t="shared" si="51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52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53"/>
        <v>0</v>
      </c>
      <c r="AW299" s="67">
        <f t="shared" si="54"/>
        <v>0</v>
      </c>
      <c r="AX299" s="397">
        <f t="shared" si="55"/>
        <v>0</v>
      </c>
      <c r="AY299" s="32"/>
      <c r="AZ299" s="32"/>
      <c r="BA299" s="423" t="str">
        <f t="shared" si="56"/>
        <v xml:space="preserve"> </v>
      </c>
    </row>
    <row r="300" spans="1:53" s="339" customFormat="1" ht="15" x14ac:dyDescent="0.2">
      <c r="A300" s="32"/>
      <c r="B300" s="32"/>
      <c r="C300" s="410">
        <f t="shared" si="57"/>
        <v>279</v>
      </c>
      <c r="D300" s="424"/>
      <c r="E300" s="424"/>
      <c r="F300" s="424"/>
      <c r="G300" s="410"/>
      <c r="H300" s="410"/>
      <c r="I300" s="413" t="str">
        <f t="shared" si="41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42"/>
        <v>-</v>
      </c>
      <c r="M300" s="425"/>
      <c r="N300" s="425"/>
      <c r="O300" s="160" t="str">
        <f t="shared" si="43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44"/>
        <v>OK</v>
      </c>
      <c r="AI300" s="22">
        <f t="shared" si="45"/>
        <v>0</v>
      </c>
      <c r="AJ300" s="22">
        <f t="shared" si="46"/>
        <v>0</v>
      </c>
      <c r="AK300" s="22">
        <f t="shared" si="47"/>
        <v>0</v>
      </c>
      <c r="AL300" s="22">
        <f t="shared" si="48"/>
        <v>0</v>
      </c>
      <c r="AM300" s="22">
        <f t="shared" si="49"/>
        <v>0</v>
      </c>
      <c r="AN300" s="22">
        <f t="shared" si="50"/>
        <v>0</v>
      </c>
      <c r="AO300" s="418" t="b">
        <f t="shared" si="51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52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53"/>
        <v>0</v>
      </c>
      <c r="AW300" s="67">
        <f t="shared" si="54"/>
        <v>0</v>
      </c>
      <c r="AX300" s="397">
        <f t="shared" si="55"/>
        <v>0</v>
      </c>
      <c r="AY300" s="32"/>
      <c r="AZ300" s="32"/>
      <c r="BA300" s="423" t="str">
        <f t="shared" si="56"/>
        <v xml:space="preserve"> </v>
      </c>
    </row>
    <row r="301" spans="1:53" s="339" customFormat="1" ht="15" x14ac:dyDescent="0.2">
      <c r="A301" s="32"/>
      <c r="B301" s="32"/>
      <c r="C301" s="410">
        <f t="shared" si="57"/>
        <v>280</v>
      </c>
      <c r="D301" s="424"/>
      <c r="E301" s="424"/>
      <c r="F301" s="424"/>
      <c r="G301" s="410"/>
      <c r="H301" s="410"/>
      <c r="I301" s="413" t="str">
        <f t="shared" si="41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42"/>
        <v>-</v>
      </c>
      <c r="M301" s="425"/>
      <c r="N301" s="425"/>
      <c r="O301" s="160" t="str">
        <f t="shared" si="43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44"/>
        <v>OK</v>
      </c>
      <c r="AI301" s="22">
        <f t="shared" si="45"/>
        <v>0</v>
      </c>
      <c r="AJ301" s="22">
        <f t="shared" si="46"/>
        <v>0</v>
      </c>
      <c r="AK301" s="22">
        <f t="shared" si="47"/>
        <v>0</v>
      </c>
      <c r="AL301" s="22">
        <f t="shared" si="48"/>
        <v>0</v>
      </c>
      <c r="AM301" s="22">
        <f t="shared" si="49"/>
        <v>0</v>
      </c>
      <c r="AN301" s="22">
        <f t="shared" si="50"/>
        <v>0</v>
      </c>
      <c r="AO301" s="418" t="b">
        <f t="shared" si="51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52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53"/>
        <v>0</v>
      </c>
      <c r="AW301" s="67">
        <f t="shared" si="54"/>
        <v>0</v>
      </c>
      <c r="AX301" s="397">
        <f t="shared" si="55"/>
        <v>0</v>
      </c>
      <c r="AY301" s="32"/>
      <c r="AZ301" s="32"/>
      <c r="BA301" s="423" t="str">
        <f t="shared" si="56"/>
        <v xml:space="preserve"> </v>
      </c>
    </row>
    <row r="302" spans="1:53" s="339" customFormat="1" ht="15" x14ac:dyDescent="0.2">
      <c r="A302" s="32"/>
      <c r="B302" s="32"/>
      <c r="C302" s="410">
        <f t="shared" si="57"/>
        <v>281</v>
      </c>
      <c r="D302" s="424"/>
      <c r="E302" s="424"/>
      <c r="F302" s="424"/>
      <c r="G302" s="410"/>
      <c r="H302" s="410"/>
      <c r="I302" s="413" t="str">
        <f t="shared" si="41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42"/>
        <v>-</v>
      </c>
      <c r="M302" s="425"/>
      <c r="N302" s="425"/>
      <c r="O302" s="160" t="str">
        <f t="shared" si="43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44"/>
        <v>OK</v>
      </c>
      <c r="AI302" s="22">
        <f t="shared" si="45"/>
        <v>0</v>
      </c>
      <c r="AJ302" s="22">
        <f t="shared" si="46"/>
        <v>0</v>
      </c>
      <c r="AK302" s="22">
        <f t="shared" si="47"/>
        <v>0</v>
      </c>
      <c r="AL302" s="22">
        <f t="shared" si="48"/>
        <v>0</v>
      </c>
      <c r="AM302" s="22">
        <f t="shared" si="49"/>
        <v>0</v>
      </c>
      <c r="AN302" s="22">
        <f t="shared" si="50"/>
        <v>0</v>
      </c>
      <c r="AO302" s="418" t="b">
        <f t="shared" si="51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52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53"/>
        <v>0</v>
      </c>
      <c r="AW302" s="67">
        <f t="shared" si="54"/>
        <v>0</v>
      </c>
      <c r="AX302" s="397">
        <f t="shared" si="55"/>
        <v>0</v>
      </c>
      <c r="AY302" s="32"/>
      <c r="AZ302" s="32"/>
      <c r="BA302" s="423" t="str">
        <f t="shared" si="56"/>
        <v xml:space="preserve"> </v>
      </c>
    </row>
    <row r="303" spans="1:53" s="339" customFormat="1" ht="15" x14ac:dyDescent="0.2">
      <c r="A303" s="32"/>
      <c r="B303" s="32"/>
      <c r="C303" s="410">
        <f t="shared" si="57"/>
        <v>282</v>
      </c>
      <c r="D303" s="424"/>
      <c r="E303" s="424"/>
      <c r="F303" s="424"/>
      <c r="G303" s="410"/>
      <c r="H303" s="410"/>
      <c r="I303" s="413" t="str">
        <f t="shared" si="41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42"/>
        <v>-</v>
      </c>
      <c r="M303" s="425"/>
      <c r="N303" s="425"/>
      <c r="O303" s="160" t="str">
        <f t="shared" si="43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44"/>
        <v>OK</v>
      </c>
      <c r="AI303" s="22">
        <f t="shared" si="45"/>
        <v>0</v>
      </c>
      <c r="AJ303" s="22">
        <f t="shared" si="46"/>
        <v>0</v>
      </c>
      <c r="AK303" s="22">
        <f t="shared" si="47"/>
        <v>0</v>
      </c>
      <c r="AL303" s="22">
        <f t="shared" si="48"/>
        <v>0</v>
      </c>
      <c r="AM303" s="22">
        <f t="shared" si="49"/>
        <v>0</v>
      </c>
      <c r="AN303" s="22">
        <f t="shared" si="50"/>
        <v>0</v>
      </c>
      <c r="AO303" s="418" t="b">
        <f t="shared" si="51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52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53"/>
        <v>0</v>
      </c>
      <c r="AW303" s="67">
        <f t="shared" si="54"/>
        <v>0</v>
      </c>
      <c r="AX303" s="397">
        <f t="shared" si="55"/>
        <v>0</v>
      </c>
      <c r="AY303" s="32"/>
      <c r="AZ303" s="32"/>
      <c r="BA303" s="423" t="str">
        <f t="shared" si="56"/>
        <v xml:space="preserve"> </v>
      </c>
    </row>
    <row r="304" spans="1:53" s="339" customFormat="1" ht="15" x14ac:dyDescent="0.2">
      <c r="A304" s="32"/>
      <c r="B304" s="32"/>
      <c r="C304" s="410">
        <f t="shared" si="57"/>
        <v>283</v>
      </c>
      <c r="D304" s="424"/>
      <c r="E304" s="424"/>
      <c r="F304" s="424"/>
      <c r="G304" s="410"/>
      <c r="H304" s="410"/>
      <c r="I304" s="413" t="str">
        <f t="shared" si="41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42"/>
        <v>-</v>
      </c>
      <c r="M304" s="425"/>
      <c r="N304" s="425"/>
      <c r="O304" s="160" t="str">
        <f t="shared" si="43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44"/>
        <v>OK</v>
      </c>
      <c r="AI304" s="22">
        <f t="shared" si="45"/>
        <v>0</v>
      </c>
      <c r="AJ304" s="22">
        <f t="shared" si="46"/>
        <v>0</v>
      </c>
      <c r="AK304" s="22">
        <f t="shared" si="47"/>
        <v>0</v>
      </c>
      <c r="AL304" s="22">
        <f t="shared" si="48"/>
        <v>0</v>
      </c>
      <c r="AM304" s="22">
        <f t="shared" si="49"/>
        <v>0</v>
      </c>
      <c r="AN304" s="22">
        <f t="shared" si="50"/>
        <v>0</v>
      </c>
      <c r="AO304" s="418" t="b">
        <f t="shared" si="51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52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53"/>
        <v>0</v>
      </c>
      <c r="AW304" s="67">
        <f t="shared" si="54"/>
        <v>0</v>
      </c>
      <c r="AX304" s="397">
        <f t="shared" si="55"/>
        <v>0</v>
      </c>
      <c r="AY304" s="32"/>
      <c r="AZ304" s="32"/>
      <c r="BA304" s="423" t="str">
        <f t="shared" si="56"/>
        <v xml:space="preserve"> </v>
      </c>
    </row>
    <row r="305" spans="1:53" s="339" customFormat="1" ht="15" x14ac:dyDescent="0.2">
      <c r="A305" s="32"/>
      <c r="B305" s="32"/>
      <c r="C305" s="410">
        <f t="shared" si="57"/>
        <v>284</v>
      </c>
      <c r="D305" s="424"/>
      <c r="E305" s="424"/>
      <c r="F305" s="424"/>
      <c r="G305" s="410"/>
      <c r="H305" s="410"/>
      <c r="I305" s="413" t="str">
        <f t="shared" si="41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42"/>
        <v>-</v>
      </c>
      <c r="M305" s="425"/>
      <c r="N305" s="425"/>
      <c r="O305" s="160" t="str">
        <f t="shared" si="43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44"/>
        <v>OK</v>
      </c>
      <c r="AI305" s="22">
        <f t="shared" si="45"/>
        <v>0</v>
      </c>
      <c r="AJ305" s="22">
        <f t="shared" si="46"/>
        <v>0</v>
      </c>
      <c r="AK305" s="22">
        <f t="shared" si="47"/>
        <v>0</v>
      </c>
      <c r="AL305" s="22">
        <f t="shared" si="48"/>
        <v>0</v>
      </c>
      <c r="AM305" s="22">
        <f t="shared" si="49"/>
        <v>0</v>
      </c>
      <c r="AN305" s="22">
        <f t="shared" si="50"/>
        <v>0</v>
      </c>
      <c r="AO305" s="418" t="b">
        <f t="shared" si="51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52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53"/>
        <v>0</v>
      </c>
      <c r="AW305" s="67">
        <f t="shared" si="54"/>
        <v>0</v>
      </c>
      <c r="AX305" s="397">
        <f t="shared" si="55"/>
        <v>0</v>
      </c>
      <c r="AY305" s="32"/>
      <c r="AZ305" s="32"/>
      <c r="BA305" s="423" t="str">
        <f t="shared" si="56"/>
        <v xml:space="preserve"> </v>
      </c>
    </row>
    <row r="306" spans="1:53" s="339" customFormat="1" ht="15" x14ac:dyDescent="0.2">
      <c r="A306" s="32"/>
      <c r="B306" s="32"/>
      <c r="C306" s="410">
        <f t="shared" si="57"/>
        <v>285</v>
      </c>
      <c r="D306" s="424"/>
      <c r="E306" s="424"/>
      <c r="F306" s="424"/>
      <c r="G306" s="410"/>
      <c r="H306" s="410"/>
      <c r="I306" s="413" t="str">
        <f t="shared" si="41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42"/>
        <v>-</v>
      </c>
      <c r="M306" s="425"/>
      <c r="N306" s="425"/>
      <c r="O306" s="160" t="str">
        <f t="shared" si="43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44"/>
        <v>OK</v>
      </c>
      <c r="AI306" s="22">
        <f t="shared" si="45"/>
        <v>0</v>
      </c>
      <c r="AJ306" s="22">
        <f t="shared" si="46"/>
        <v>0</v>
      </c>
      <c r="AK306" s="22">
        <f t="shared" si="47"/>
        <v>0</v>
      </c>
      <c r="AL306" s="22">
        <f t="shared" si="48"/>
        <v>0</v>
      </c>
      <c r="AM306" s="22">
        <f t="shared" si="49"/>
        <v>0</v>
      </c>
      <c r="AN306" s="22">
        <f t="shared" si="50"/>
        <v>0</v>
      </c>
      <c r="AO306" s="418" t="b">
        <f t="shared" si="51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52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53"/>
        <v>0</v>
      </c>
      <c r="AW306" s="67">
        <f t="shared" si="54"/>
        <v>0</v>
      </c>
      <c r="AX306" s="397">
        <f t="shared" si="55"/>
        <v>0</v>
      </c>
      <c r="AY306" s="32"/>
      <c r="AZ306" s="32"/>
      <c r="BA306" s="423" t="str">
        <f t="shared" si="56"/>
        <v xml:space="preserve"> </v>
      </c>
    </row>
    <row r="307" spans="1:53" s="339" customFormat="1" ht="15" x14ac:dyDescent="0.2">
      <c r="A307" s="32"/>
      <c r="B307" s="32"/>
      <c r="C307" s="410">
        <f t="shared" si="57"/>
        <v>286</v>
      </c>
      <c r="D307" s="424"/>
      <c r="E307" s="424"/>
      <c r="F307" s="424"/>
      <c r="G307" s="410"/>
      <c r="H307" s="410"/>
      <c r="I307" s="413" t="str">
        <f t="shared" si="41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42"/>
        <v>-</v>
      </c>
      <c r="M307" s="425"/>
      <c r="N307" s="425"/>
      <c r="O307" s="160" t="str">
        <f t="shared" si="43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44"/>
        <v>OK</v>
      </c>
      <c r="AI307" s="22">
        <f t="shared" si="45"/>
        <v>0</v>
      </c>
      <c r="AJ307" s="22">
        <f t="shared" si="46"/>
        <v>0</v>
      </c>
      <c r="AK307" s="22">
        <f t="shared" si="47"/>
        <v>0</v>
      </c>
      <c r="AL307" s="22">
        <f t="shared" si="48"/>
        <v>0</v>
      </c>
      <c r="AM307" s="22">
        <f t="shared" si="49"/>
        <v>0</v>
      </c>
      <c r="AN307" s="22">
        <f t="shared" si="50"/>
        <v>0</v>
      </c>
      <c r="AO307" s="418" t="b">
        <f t="shared" si="51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52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53"/>
        <v>0</v>
      </c>
      <c r="AW307" s="67">
        <f t="shared" si="54"/>
        <v>0</v>
      </c>
      <c r="AX307" s="397">
        <f t="shared" si="55"/>
        <v>0</v>
      </c>
      <c r="AY307" s="32"/>
      <c r="AZ307" s="32"/>
      <c r="BA307" s="423" t="str">
        <f t="shared" si="56"/>
        <v xml:space="preserve"> </v>
      </c>
    </row>
    <row r="308" spans="1:53" s="339" customFormat="1" ht="15" x14ac:dyDescent="0.2">
      <c r="A308" s="32"/>
      <c r="B308" s="32"/>
      <c r="C308" s="410">
        <f t="shared" si="57"/>
        <v>287</v>
      </c>
      <c r="D308" s="424"/>
      <c r="E308" s="424"/>
      <c r="F308" s="424"/>
      <c r="G308" s="410"/>
      <c r="H308" s="410"/>
      <c r="I308" s="413" t="str">
        <f t="shared" si="41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42"/>
        <v>-</v>
      </c>
      <c r="M308" s="425"/>
      <c r="N308" s="425"/>
      <c r="O308" s="160" t="str">
        <f t="shared" si="43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44"/>
        <v>OK</v>
      </c>
      <c r="AI308" s="22">
        <f t="shared" si="45"/>
        <v>0</v>
      </c>
      <c r="AJ308" s="22">
        <f t="shared" si="46"/>
        <v>0</v>
      </c>
      <c r="AK308" s="22">
        <f t="shared" si="47"/>
        <v>0</v>
      </c>
      <c r="AL308" s="22">
        <f t="shared" si="48"/>
        <v>0</v>
      </c>
      <c r="AM308" s="22">
        <f t="shared" si="49"/>
        <v>0</v>
      </c>
      <c r="AN308" s="22">
        <f t="shared" si="50"/>
        <v>0</v>
      </c>
      <c r="AO308" s="418" t="b">
        <f t="shared" si="51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52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53"/>
        <v>0</v>
      </c>
      <c r="AW308" s="67">
        <f t="shared" si="54"/>
        <v>0</v>
      </c>
      <c r="AX308" s="397">
        <f t="shared" si="55"/>
        <v>0</v>
      </c>
      <c r="AY308" s="32"/>
      <c r="AZ308" s="32"/>
      <c r="BA308" s="423" t="str">
        <f t="shared" si="56"/>
        <v xml:space="preserve"> </v>
      </c>
    </row>
    <row r="309" spans="1:53" s="339" customFormat="1" ht="15" x14ac:dyDescent="0.2">
      <c r="A309" s="32"/>
      <c r="B309" s="32"/>
      <c r="C309" s="410">
        <f t="shared" si="57"/>
        <v>288</v>
      </c>
      <c r="D309" s="424"/>
      <c r="E309" s="424"/>
      <c r="F309" s="424"/>
      <c r="G309" s="410"/>
      <c r="H309" s="410"/>
      <c r="I309" s="413" t="str">
        <f t="shared" si="41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42"/>
        <v>-</v>
      </c>
      <c r="M309" s="425"/>
      <c r="N309" s="425"/>
      <c r="O309" s="160" t="str">
        <f t="shared" si="43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44"/>
        <v>OK</v>
      </c>
      <c r="AI309" s="22">
        <f t="shared" si="45"/>
        <v>0</v>
      </c>
      <c r="AJ309" s="22">
        <f t="shared" si="46"/>
        <v>0</v>
      </c>
      <c r="AK309" s="22">
        <f t="shared" si="47"/>
        <v>0</v>
      </c>
      <c r="AL309" s="22">
        <f t="shared" si="48"/>
        <v>0</v>
      </c>
      <c r="AM309" s="22">
        <f t="shared" si="49"/>
        <v>0</v>
      </c>
      <c r="AN309" s="22">
        <f t="shared" si="50"/>
        <v>0</v>
      </c>
      <c r="AO309" s="418" t="b">
        <f t="shared" si="51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52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53"/>
        <v>0</v>
      </c>
      <c r="AW309" s="67">
        <f t="shared" si="54"/>
        <v>0</v>
      </c>
      <c r="AX309" s="397">
        <f t="shared" si="55"/>
        <v>0</v>
      </c>
      <c r="AY309" s="32"/>
      <c r="AZ309" s="32"/>
      <c r="BA309" s="423" t="str">
        <f t="shared" si="56"/>
        <v xml:space="preserve"> </v>
      </c>
    </row>
    <row r="310" spans="1:53" s="339" customFormat="1" ht="15" x14ac:dyDescent="0.2">
      <c r="A310" s="32"/>
      <c r="B310" s="32"/>
      <c r="C310" s="410">
        <f t="shared" si="57"/>
        <v>289</v>
      </c>
      <c r="D310" s="424"/>
      <c r="E310" s="424"/>
      <c r="F310" s="424"/>
      <c r="G310" s="410"/>
      <c r="H310" s="410"/>
      <c r="I310" s="413" t="str">
        <f t="shared" si="41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42"/>
        <v>-</v>
      </c>
      <c r="M310" s="425"/>
      <c r="N310" s="425"/>
      <c r="O310" s="160" t="str">
        <f t="shared" si="43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44"/>
        <v>OK</v>
      </c>
      <c r="AI310" s="22">
        <f t="shared" si="45"/>
        <v>0</v>
      </c>
      <c r="AJ310" s="22">
        <f t="shared" si="46"/>
        <v>0</v>
      </c>
      <c r="AK310" s="22">
        <f t="shared" si="47"/>
        <v>0</v>
      </c>
      <c r="AL310" s="22">
        <f t="shared" si="48"/>
        <v>0</v>
      </c>
      <c r="AM310" s="22">
        <f t="shared" si="49"/>
        <v>0</v>
      </c>
      <c r="AN310" s="22">
        <f t="shared" si="50"/>
        <v>0</v>
      </c>
      <c r="AO310" s="418" t="b">
        <f t="shared" si="51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52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53"/>
        <v>0</v>
      </c>
      <c r="AW310" s="67">
        <f t="shared" si="54"/>
        <v>0</v>
      </c>
      <c r="AX310" s="397">
        <f t="shared" si="55"/>
        <v>0</v>
      </c>
      <c r="AY310" s="32"/>
      <c r="AZ310" s="32"/>
      <c r="BA310" s="423" t="str">
        <f t="shared" si="56"/>
        <v xml:space="preserve"> </v>
      </c>
    </row>
    <row r="311" spans="1:53" s="339" customFormat="1" ht="15" x14ac:dyDescent="0.2">
      <c r="A311" s="32"/>
      <c r="B311" s="32"/>
      <c r="C311" s="410">
        <f t="shared" si="57"/>
        <v>290</v>
      </c>
      <c r="D311" s="424"/>
      <c r="E311" s="424"/>
      <c r="F311" s="424"/>
      <c r="G311" s="410"/>
      <c r="H311" s="410"/>
      <c r="I311" s="413" t="str">
        <f t="shared" si="41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42"/>
        <v>-</v>
      </c>
      <c r="M311" s="425"/>
      <c r="N311" s="425"/>
      <c r="O311" s="160" t="str">
        <f t="shared" si="43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44"/>
        <v>OK</v>
      </c>
      <c r="AI311" s="22">
        <f t="shared" si="45"/>
        <v>0</v>
      </c>
      <c r="AJ311" s="22">
        <f t="shared" si="46"/>
        <v>0</v>
      </c>
      <c r="AK311" s="22">
        <f t="shared" si="47"/>
        <v>0</v>
      </c>
      <c r="AL311" s="22">
        <f t="shared" si="48"/>
        <v>0</v>
      </c>
      <c r="AM311" s="22">
        <f t="shared" si="49"/>
        <v>0</v>
      </c>
      <c r="AN311" s="22">
        <f t="shared" si="50"/>
        <v>0</v>
      </c>
      <c r="AO311" s="418" t="b">
        <f t="shared" si="51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52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53"/>
        <v>0</v>
      </c>
      <c r="AW311" s="67">
        <f t="shared" si="54"/>
        <v>0</v>
      </c>
      <c r="AX311" s="397">
        <f t="shared" si="55"/>
        <v>0</v>
      </c>
      <c r="AY311" s="32"/>
      <c r="AZ311" s="32"/>
      <c r="BA311" s="423" t="str">
        <f t="shared" si="56"/>
        <v xml:space="preserve"> </v>
      </c>
    </row>
    <row r="312" spans="1:53" s="339" customFormat="1" ht="15" x14ac:dyDescent="0.2">
      <c r="A312" s="32"/>
      <c r="B312" s="32"/>
      <c r="C312" s="410">
        <f t="shared" si="57"/>
        <v>291</v>
      </c>
      <c r="D312" s="424"/>
      <c r="E312" s="424"/>
      <c r="F312" s="424"/>
      <c r="G312" s="410"/>
      <c r="H312" s="410"/>
      <c r="I312" s="413" t="str">
        <f t="shared" si="41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42"/>
        <v>-</v>
      </c>
      <c r="M312" s="425"/>
      <c r="N312" s="425"/>
      <c r="O312" s="160" t="str">
        <f t="shared" si="43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44"/>
        <v>OK</v>
      </c>
      <c r="AI312" s="22">
        <f t="shared" si="45"/>
        <v>0</v>
      </c>
      <c r="AJ312" s="22">
        <f t="shared" si="46"/>
        <v>0</v>
      </c>
      <c r="AK312" s="22">
        <f t="shared" si="47"/>
        <v>0</v>
      </c>
      <c r="AL312" s="22">
        <f t="shared" si="48"/>
        <v>0</v>
      </c>
      <c r="AM312" s="22">
        <f t="shared" si="49"/>
        <v>0</v>
      </c>
      <c r="AN312" s="22">
        <f t="shared" si="50"/>
        <v>0</v>
      </c>
      <c r="AO312" s="418" t="b">
        <f t="shared" si="51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52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53"/>
        <v>0</v>
      </c>
      <c r="AW312" s="67">
        <f t="shared" si="54"/>
        <v>0</v>
      </c>
      <c r="AX312" s="397">
        <f t="shared" si="55"/>
        <v>0</v>
      </c>
      <c r="AY312" s="32"/>
      <c r="AZ312" s="32"/>
      <c r="BA312" s="423" t="str">
        <f t="shared" si="56"/>
        <v xml:space="preserve"> </v>
      </c>
    </row>
    <row r="313" spans="1:53" s="339" customFormat="1" ht="15" x14ac:dyDescent="0.2">
      <c r="A313" s="32"/>
      <c r="B313" s="32"/>
      <c r="C313" s="410">
        <f t="shared" si="57"/>
        <v>292</v>
      </c>
      <c r="D313" s="424"/>
      <c r="E313" s="424"/>
      <c r="F313" s="424"/>
      <c r="G313" s="410"/>
      <c r="H313" s="410"/>
      <c r="I313" s="413" t="str">
        <f t="shared" si="41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42"/>
        <v>-</v>
      </c>
      <c r="M313" s="425"/>
      <c r="N313" s="425"/>
      <c r="O313" s="160" t="str">
        <f t="shared" si="43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44"/>
        <v>OK</v>
      </c>
      <c r="AI313" s="22">
        <f t="shared" si="45"/>
        <v>0</v>
      </c>
      <c r="AJ313" s="22">
        <f t="shared" si="46"/>
        <v>0</v>
      </c>
      <c r="AK313" s="22">
        <f t="shared" si="47"/>
        <v>0</v>
      </c>
      <c r="AL313" s="22">
        <f t="shared" si="48"/>
        <v>0</v>
      </c>
      <c r="AM313" s="22">
        <f t="shared" si="49"/>
        <v>0</v>
      </c>
      <c r="AN313" s="22">
        <f t="shared" si="50"/>
        <v>0</v>
      </c>
      <c r="AO313" s="418" t="b">
        <f t="shared" si="51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52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53"/>
        <v>0</v>
      </c>
      <c r="AW313" s="67">
        <f t="shared" si="54"/>
        <v>0</v>
      </c>
      <c r="AX313" s="397">
        <f t="shared" si="55"/>
        <v>0</v>
      </c>
      <c r="AY313" s="32"/>
      <c r="AZ313" s="32"/>
      <c r="BA313" s="423" t="str">
        <f t="shared" si="56"/>
        <v xml:space="preserve"> </v>
      </c>
    </row>
    <row r="314" spans="1:53" s="339" customFormat="1" ht="15" x14ac:dyDescent="0.2">
      <c r="A314" s="32"/>
      <c r="B314" s="32"/>
      <c r="C314" s="410">
        <f t="shared" si="57"/>
        <v>293</v>
      </c>
      <c r="D314" s="424"/>
      <c r="E314" s="424"/>
      <c r="F314" s="424"/>
      <c r="G314" s="410"/>
      <c r="H314" s="410"/>
      <c r="I314" s="413" t="str">
        <f t="shared" si="41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42"/>
        <v>-</v>
      </c>
      <c r="M314" s="425"/>
      <c r="N314" s="425"/>
      <c r="O314" s="160" t="str">
        <f t="shared" si="43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44"/>
        <v>OK</v>
      </c>
      <c r="AI314" s="22">
        <f t="shared" si="45"/>
        <v>0</v>
      </c>
      <c r="AJ314" s="22">
        <f t="shared" si="46"/>
        <v>0</v>
      </c>
      <c r="AK314" s="22">
        <f t="shared" si="47"/>
        <v>0</v>
      </c>
      <c r="AL314" s="22">
        <f t="shared" si="48"/>
        <v>0</v>
      </c>
      <c r="AM314" s="22">
        <f t="shared" si="49"/>
        <v>0</v>
      </c>
      <c r="AN314" s="22">
        <f t="shared" si="50"/>
        <v>0</v>
      </c>
      <c r="AO314" s="418" t="b">
        <f t="shared" si="51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52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53"/>
        <v>0</v>
      </c>
      <c r="AW314" s="67">
        <f t="shared" si="54"/>
        <v>0</v>
      </c>
      <c r="AX314" s="397">
        <f t="shared" si="55"/>
        <v>0</v>
      </c>
      <c r="AY314" s="32"/>
      <c r="AZ314" s="32"/>
      <c r="BA314" s="423" t="str">
        <f t="shared" si="56"/>
        <v xml:space="preserve"> </v>
      </c>
    </row>
    <row r="315" spans="1:53" s="339" customFormat="1" ht="15" x14ac:dyDescent="0.2">
      <c r="A315" s="32"/>
      <c r="B315" s="32"/>
      <c r="C315" s="410">
        <f t="shared" si="57"/>
        <v>294</v>
      </c>
      <c r="D315" s="424"/>
      <c r="E315" s="424"/>
      <c r="F315" s="424"/>
      <c r="G315" s="410"/>
      <c r="H315" s="410"/>
      <c r="I315" s="413" t="str">
        <f t="shared" si="41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42"/>
        <v>-</v>
      </c>
      <c r="M315" s="425"/>
      <c r="N315" s="425"/>
      <c r="O315" s="160" t="str">
        <f t="shared" si="43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44"/>
        <v>OK</v>
      </c>
      <c r="AI315" s="22">
        <f t="shared" si="45"/>
        <v>0</v>
      </c>
      <c r="AJ315" s="22">
        <f t="shared" si="46"/>
        <v>0</v>
      </c>
      <c r="AK315" s="22">
        <f t="shared" si="47"/>
        <v>0</v>
      </c>
      <c r="AL315" s="22">
        <f t="shared" si="48"/>
        <v>0</v>
      </c>
      <c r="AM315" s="22">
        <f t="shared" si="49"/>
        <v>0</v>
      </c>
      <c r="AN315" s="22">
        <f t="shared" si="50"/>
        <v>0</v>
      </c>
      <c r="AO315" s="418" t="b">
        <f t="shared" si="51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52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53"/>
        <v>0</v>
      </c>
      <c r="AW315" s="67">
        <f t="shared" si="54"/>
        <v>0</v>
      </c>
      <c r="AX315" s="397">
        <f t="shared" si="55"/>
        <v>0</v>
      </c>
      <c r="AY315" s="32"/>
      <c r="AZ315" s="32"/>
      <c r="BA315" s="423" t="str">
        <f t="shared" si="56"/>
        <v xml:space="preserve"> </v>
      </c>
    </row>
    <row r="316" spans="1:53" s="339" customFormat="1" ht="15" x14ac:dyDescent="0.2">
      <c r="A316" s="32"/>
      <c r="B316" s="32"/>
      <c r="C316" s="410">
        <f t="shared" si="57"/>
        <v>295</v>
      </c>
      <c r="D316" s="424"/>
      <c r="E316" s="424"/>
      <c r="F316" s="424"/>
      <c r="G316" s="410"/>
      <c r="H316" s="410"/>
      <c r="I316" s="413" t="str">
        <f t="shared" si="41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42"/>
        <v>-</v>
      </c>
      <c r="M316" s="425"/>
      <c r="N316" s="425"/>
      <c r="O316" s="160" t="str">
        <f t="shared" si="43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44"/>
        <v>OK</v>
      </c>
      <c r="AI316" s="22">
        <f t="shared" si="45"/>
        <v>0</v>
      </c>
      <c r="AJ316" s="22">
        <f t="shared" si="46"/>
        <v>0</v>
      </c>
      <c r="AK316" s="22">
        <f t="shared" si="47"/>
        <v>0</v>
      </c>
      <c r="AL316" s="22">
        <f t="shared" si="48"/>
        <v>0</v>
      </c>
      <c r="AM316" s="22">
        <f t="shared" si="49"/>
        <v>0</v>
      </c>
      <c r="AN316" s="22">
        <f t="shared" si="50"/>
        <v>0</v>
      </c>
      <c r="AO316" s="418" t="b">
        <f t="shared" si="51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52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53"/>
        <v>0</v>
      </c>
      <c r="AW316" s="67">
        <f t="shared" si="54"/>
        <v>0</v>
      </c>
      <c r="AX316" s="397">
        <f t="shared" si="55"/>
        <v>0</v>
      </c>
      <c r="AY316" s="32"/>
      <c r="AZ316" s="32"/>
      <c r="BA316" s="423" t="str">
        <f t="shared" si="56"/>
        <v xml:space="preserve"> </v>
      </c>
    </row>
    <row r="317" spans="1:53" s="339" customFormat="1" ht="15" x14ac:dyDescent="0.2">
      <c r="A317" s="32"/>
      <c r="B317" s="32"/>
      <c r="C317" s="410">
        <f t="shared" si="57"/>
        <v>296</v>
      </c>
      <c r="D317" s="424"/>
      <c r="E317" s="424"/>
      <c r="F317" s="424"/>
      <c r="G317" s="410"/>
      <c r="H317" s="410"/>
      <c r="I317" s="413" t="str">
        <f t="shared" si="41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42"/>
        <v>-</v>
      </c>
      <c r="M317" s="425"/>
      <c r="N317" s="425"/>
      <c r="O317" s="160" t="str">
        <f t="shared" si="43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44"/>
        <v>OK</v>
      </c>
      <c r="AI317" s="22">
        <f t="shared" si="45"/>
        <v>0</v>
      </c>
      <c r="AJ317" s="22">
        <f t="shared" si="46"/>
        <v>0</v>
      </c>
      <c r="AK317" s="22">
        <f t="shared" si="47"/>
        <v>0</v>
      </c>
      <c r="AL317" s="22">
        <f t="shared" si="48"/>
        <v>0</v>
      </c>
      <c r="AM317" s="22">
        <f t="shared" si="49"/>
        <v>0</v>
      </c>
      <c r="AN317" s="22">
        <f t="shared" si="50"/>
        <v>0</v>
      </c>
      <c r="AO317" s="418" t="b">
        <f t="shared" si="51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52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53"/>
        <v>0</v>
      </c>
      <c r="AW317" s="67">
        <f t="shared" si="54"/>
        <v>0</v>
      </c>
      <c r="AX317" s="397">
        <f t="shared" si="55"/>
        <v>0</v>
      </c>
      <c r="AY317" s="32"/>
      <c r="AZ317" s="32"/>
      <c r="BA317" s="423" t="str">
        <f t="shared" si="56"/>
        <v xml:space="preserve"> </v>
      </c>
    </row>
    <row r="318" spans="1:53" s="339" customFormat="1" ht="15" x14ac:dyDescent="0.2">
      <c r="A318" s="32"/>
      <c r="B318" s="32"/>
      <c r="C318" s="410">
        <f t="shared" si="57"/>
        <v>297</v>
      </c>
      <c r="D318" s="424"/>
      <c r="E318" s="424"/>
      <c r="F318" s="424"/>
      <c r="G318" s="410"/>
      <c r="H318" s="410"/>
      <c r="I318" s="413" t="str">
        <f t="shared" si="41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42"/>
        <v>-</v>
      </c>
      <c r="M318" s="425"/>
      <c r="N318" s="425"/>
      <c r="O318" s="160" t="str">
        <f t="shared" si="43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44"/>
        <v>OK</v>
      </c>
      <c r="AI318" s="22">
        <f t="shared" si="45"/>
        <v>0</v>
      </c>
      <c r="AJ318" s="22">
        <f t="shared" si="46"/>
        <v>0</v>
      </c>
      <c r="AK318" s="22">
        <f t="shared" si="47"/>
        <v>0</v>
      </c>
      <c r="AL318" s="22">
        <f t="shared" si="48"/>
        <v>0</v>
      </c>
      <c r="AM318" s="22">
        <f t="shared" si="49"/>
        <v>0</v>
      </c>
      <c r="AN318" s="22">
        <f t="shared" si="50"/>
        <v>0</v>
      </c>
      <c r="AO318" s="418" t="b">
        <f t="shared" si="51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52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53"/>
        <v>0</v>
      </c>
      <c r="AW318" s="67">
        <f t="shared" si="54"/>
        <v>0</v>
      </c>
      <c r="AX318" s="397">
        <f t="shared" si="55"/>
        <v>0</v>
      </c>
      <c r="AY318" s="32"/>
      <c r="AZ318" s="32"/>
      <c r="BA318" s="423" t="str">
        <f t="shared" si="56"/>
        <v xml:space="preserve"> </v>
      </c>
    </row>
    <row r="319" spans="1:53" s="339" customFormat="1" ht="15" x14ac:dyDescent="0.2">
      <c r="A319" s="32"/>
      <c r="B319" s="32"/>
      <c r="C319" s="410">
        <f t="shared" si="57"/>
        <v>298</v>
      </c>
      <c r="D319" s="424"/>
      <c r="E319" s="424"/>
      <c r="F319" s="424"/>
      <c r="G319" s="410"/>
      <c r="H319" s="410"/>
      <c r="I319" s="413" t="str">
        <f t="shared" si="41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42"/>
        <v>-</v>
      </c>
      <c r="M319" s="425"/>
      <c r="N319" s="425"/>
      <c r="O319" s="160" t="str">
        <f t="shared" si="43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44"/>
        <v>OK</v>
      </c>
      <c r="AI319" s="22">
        <f t="shared" si="45"/>
        <v>0</v>
      </c>
      <c r="AJ319" s="22">
        <f t="shared" si="46"/>
        <v>0</v>
      </c>
      <c r="AK319" s="22">
        <f t="shared" si="47"/>
        <v>0</v>
      </c>
      <c r="AL319" s="22">
        <f t="shared" si="48"/>
        <v>0</v>
      </c>
      <c r="AM319" s="22">
        <f t="shared" si="49"/>
        <v>0</v>
      </c>
      <c r="AN319" s="22">
        <f t="shared" si="50"/>
        <v>0</v>
      </c>
      <c r="AO319" s="418" t="b">
        <f t="shared" si="51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52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53"/>
        <v>0</v>
      </c>
      <c r="AW319" s="67">
        <f t="shared" si="54"/>
        <v>0</v>
      </c>
      <c r="AX319" s="397">
        <f t="shared" si="55"/>
        <v>0</v>
      </c>
      <c r="AY319" s="32"/>
      <c r="AZ319" s="32"/>
      <c r="BA319" s="423" t="str">
        <f t="shared" si="56"/>
        <v xml:space="preserve"> </v>
      </c>
    </row>
    <row r="320" spans="1:53" s="339" customFormat="1" ht="15" x14ac:dyDescent="0.2">
      <c r="A320" s="32"/>
      <c r="B320" s="32"/>
      <c r="C320" s="410">
        <f t="shared" si="57"/>
        <v>299</v>
      </c>
      <c r="D320" s="424"/>
      <c r="E320" s="424"/>
      <c r="F320" s="424"/>
      <c r="G320" s="410"/>
      <c r="H320" s="410"/>
      <c r="I320" s="413" t="str">
        <f t="shared" si="41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42"/>
        <v>-</v>
      </c>
      <c r="M320" s="425"/>
      <c r="N320" s="425"/>
      <c r="O320" s="160" t="str">
        <f t="shared" si="43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44"/>
        <v>OK</v>
      </c>
      <c r="AI320" s="22">
        <f t="shared" si="45"/>
        <v>0</v>
      </c>
      <c r="AJ320" s="22">
        <f t="shared" si="46"/>
        <v>0</v>
      </c>
      <c r="AK320" s="22">
        <f t="shared" si="47"/>
        <v>0</v>
      </c>
      <c r="AL320" s="22">
        <f t="shared" si="48"/>
        <v>0</v>
      </c>
      <c r="AM320" s="22">
        <f t="shared" si="49"/>
        <v>0</v>
      </c>
      <c r="AN320" s="22">
        <f t="shared" si="50"/>
        <v>0</v>
      </c>
      <c r="AO320" s="418" t="b">
        <f t="shared" si="51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52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53"/>
        <v>0</v>
      </c>
      <c r="AW320" s="67">
        <f t="shared" si="54"/>
        <v>0</v>
      </c>
      <c r="AX320" s="397">
        <f t="shared" si="55"/>
        <v>0</v>
      </c>
      <c r="AY320" s="32"/>
      <c r="AZ320" s="32"/>
      <c r="BA320" s="423" t="str">
        <f t="shared" si="56"/>
        <v xml:space="preserve"> </v>
      </c>
    </row>
    <row r="321" spans="1:53" s="339" customFormat="1" ht="15" x14ac:dyDescent="0.2">
      <c r="A321" s="32"/>
      <c r="B321" s="32"/>
      <c r="C321" s="410">
        <f t="shared" si="57"/>
        <v>300</v>
      </c>
      <c r="D321" s="424"/>
      <c r="E321" s="424"/>
      <c r="F321" s="424"/>
      <c r="G321" s="410"/>
      <c r="H321" s="410"/>
      <c r="I321" s="413" t="str">
        <f t="shared" si="41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42"/>
        <v>-</v>
      </c>
      <c r="M321" s="425"/>
      <c r="N321" s="425"/>
      <c r="O321" s="160" t="str">
        <f t="shared" si="43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44"/>
        <v>OK</v>
      </c>
      <c r="AI321" s="22">
        <f t="shared" si="45"/>
        <v>0</v>
      </c>
      <c r="AJ321" s="22">
        <f t="shared" si="46"/>
        <v>0</v>
      </c>
      <c r="AK321" s="22">
        <f t="shared" si="47"/>
        <v>0</v>
      </c>
      <c r="AL321" s="22">
        <f t="shared" si="48"/>
        <v>0</v>
      </c>
      <c r="AM321" s="22">
        <f t="shared" si="49"/>
        <v>0</v>
      </c>
      <c r="AN321" s="22">
        <f t="shared" si="50"/>
        <v>0</v>
      </c>
      <c r="AO321" s="418" t="b">
        <f t="shared" si="51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52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53"/>
        <v>0</v>
      </c>
      <c r="AW321" s="67">
        <f t="shared" si="54"/>
        <v>0</v>
      </c>
      <c r="AX321" s="397">
        <f t="shared" si="55"/>
        <v>0</v>
      </c>
      <c r="AY321" s="32"/>
      <c r="AZ321" s="32"/>
      <c r="BA321" s="423" t="str">
        <f t="shared" si="56"/>
        <v xml:space="preserve"> </v>
      </c>
    </row>
    <row r="322" spans="1:53" s="339" customFormat="1" ht="15" x14ac:dyDescent="0.2">
      <c r="A322" s="32"/>
      <c r="B322" s="32"/>
      <c r="C322" s="410">
        <f t="shared" si="57"/>
        <v>301</v>
      </c>
      <c r="D322" s="424"/>
      <c r="E322" s="424"/>
      <c r="F322" s="424"/>
      <c r="G322" s="410"/>
      <c r="H322" s="410"/>
      <c r="I322" s="413" t="str">
        <f t="shared" si="41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42"/>
        <v>-</v>
      </c>
      <c r="M322" s="425"/>
      <c r="N322" s="425"/>
      <c r="O322" s="160" t="str">
        <f t="shared" si="43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44"/>
        <v>OK</v>
      </c>
      <c r="AI322" s="22">
        <f t="shared" si="45"/>
        <v>0</v>
      </c>
      <c r="AJ322" s="22">
        <f t="shared" si="46"/>
        <v>0</v>
      </c>
      <c r="AK322" s="22">
        <f t="shared" si="47"/>
        <v>0</v>
      </c>
      <c r="AL322" s="22">
        <f t="shared" si="48"/>
        <v>0</v>
      </c>
      <c r="AM322" s="22">
        <f t="shared" si="49"/>
        <v>0</v>
      </c>
      <c r="AN322" s="22">
        <f t="shared" si="50"/>
        <v>0</v>
      </c>
      <c r="AO322" s="418" t="b">
        <f t="shared" si="51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52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53"/>
        <v>0</v>
      </c>
      <c r="AW322" s="67">
        <f t="shared" si="54"/>
        <v>0</v>
      </c>
      <c r="AX322" s="397">
        <f t="shared" si="55"/>
        <v>0</v>
      </c>
      <c r="AY322" s="32"/>
      <c r="AZ322" s="32"/>
      <c r="BA322" s="423" t="str">
        <f t="shared" si="56"/>
        <v xml:space="preserve"> </v>
      </c>
    </row>
    <row r="323" spans="1:53" s="339" customFormat="1" ht="15" x14ac:dyDescent="0.2">
      <c r="A323" s="32"/>
      <c r="B323" s="32"/>
      <c r="C323" s="410">
        <f t="shared" si="57"/>
        <v>302</v>
      </c>
      <c r="D323" s="424"/>
      <c r="E323" s="424"/>
      <c r="F323" s="424"/>
      <c r="G323" s="410"/>
      <c r="H323" s="410"/>
      <c r="I323" s="413" t="str">
        <f t="shared" si="41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42"/>
        <v>-</v>
      </c>
      <c r="M323" s="425"/>
      <c r="N323" s="425"/>
      <c r="O323" s="160" t="str">
        <f t="shared" si="43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44"/>
        <v>OK</v>
      </c>
      <c r="AI323" s="22">
        <f t="shared" si="45"/>
        <v>0</v>
      </c>
      <c r="AJ323" s="22">
        <f t="shared" si="46"/>
        <v>0</v>
      </c>
      <c r="AK323" s="22">
        <f t="shared" si="47"/>
        <v>0</v>
      </c>
      <c r="AL323" s="22">
        <f t="shared" si="48"/>
        <v>0</v>
      </c>
      <c r="AM323" s="22">
        <f t="shared" si="49"/>
        <v>0</v>
      </c>
      <c r="AN323" s="22">
        <f t="shared" si="50"/>
        <v>0</v>
      </c>
      <c r="AO323" s="418" t="b">
        <f t="shared" si="51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52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53"/>
        <v>0</v>
      </c>
      <c r="AW323" s="67">
        <f t="shared" si="54"/>
        <v>0</v>
      </c>
      <c r="AX323" s="397">
        <f t="shared" si="55"/>
        <v>0</v>
      </c>
      <c r="AY323" s="32"/>
      <c r="AZ323" s="32"/>
      <c r="BA323" s="423" t="str">
        <f t="shared" si="56"/>
        <v xml:space="preserve"> </v>
      </c>
    </row>
    <row r="324" spans="1:53" s="339" customFormat="1" ht="15" x14ac:dyDescent="0.2">
      <c r="A324" s="32"/>
      <c r="B324" s="32"/>
      <c r="C324" s="410">
        <f t="shared" si="57"/>
        <v>303</v>
      </c>
      <c r="D324" s="424"/>
      <c r="E324" s="424"/>
      <c r="F324" s="424"/>
      <c r="G324" s="410"/>
      <c r="H324" s="410"/>
      <c r="I324" s="413" t="str">
        <f t="shared" si="41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42"/>
        <v>-</v>
      </c>
      <c r="M324" s="425"/>
      <c r="N324" s="425"/>
      <c r="O324" s="160" t="str">
        <f t="shared" si="43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44"/>
        <v>OK</v>
      </c>
      <c r="AI324" s="22">
        <f t="shared" si="45"/>
        <v>0</v>
      </c>
      <c r="AJ324" s="22">
        <f t="shared" si="46"/>
        <v>0</v>
      </c>
      <c r="AK324" s="22">
        <f t="shared" si="47"/>
        <v>0</v>
      </c>
      <c r="AL324" s="22">
        <f t="shared" si="48"/>
        <v>0</v>
      </c>
      <c r="AM324" s="22">
        <f t="shared" si="49"/>
        <v>0</v>
      </c>
      <c r="AN324" s="22">
        <f t="shared" si="50"/>
        <v>0</v>
      </c>
      <c r="AO324" s="418" t="b">
        <f t="shared" si="51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52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53"/>
        <v>0</v>
      </c>
      <c r="AW324" s="67">
        <f t="shared" si="54"/>
        <v>0</v>
      </c>
      <c r="AX324" s="397">
        <f t="shared" si="55"/>
        <v>0</v>
      </c>
      <c r="AY324" s="32"/>
      <c r="AZ324" s="32"/>
      <c r="BA324" s="423" t="str">
        <f t="shared" si="56"/>
        <v xml:space="preserve"> </v>
      </c>
    </row>
    <row r="325" spans="1:53" s="339" customFormat="1" ht="15" x14ac:dyDescent="0.2">
      <c r="A325" s="32"/>
      <c r="B325" s="32"/>
      <c r="C325" s="410">
        <f t="shared" si="57"/>
        <v>304</v>
      </c>
      <c r="D325" s="424"/>
      <c r="E325" s="424"/>
      <c r="F325" s="424"/>
      <c r="G325" s="410"/>
      <c r="H325" s="410"/>
      <c r="I325" s="413" t="str">
        <f t="shared" si="41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42"/>
        <v>-</v>
      </c>
      <c r="M325" s="425"/>
      <c r="N325" s="425"/>
      <c r="O325" s="160" t="str">
        <f t="shared" si="43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44"/>
        <v>OK</v>
      </c>
      <c r="AI325" s="22">
        <f t="shared" si="45"/>
        <v>0</v>
      </c>
      <c r="AJ325" s="22">
        <f t="shared" si="46"/>
        <v>0</v>
      </c>
      <c r="AK325" s="22">
        <f t="shared" si="47"/>
        <v>0</v>
      </c>
      <c r="AL325" s="22">
        <f t="shared" si="48"/>
        <v>0</v>
      </c>
      <c r="AM325" s="22">
        <f t="shared" si="49"/>
        <v>0</v>
      </c>
      <c r="AN325" s="22">
        <f t="shared" si="50"/>
        <v>0</v>
      </c>
      <c r="AO325" s="418" t="b">
        <f t="shared" si="51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52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53"/>
        <v>0</v>
      </c>
      <c r="AW325" s="67">
        <f t="shared" si="54"/>
        <v>0</v>
      </c>
      <c r="AX325" s="397">
        <f t="shared" si="55"/>
        <v>0</v>
      </c>
      <c r="AY325" s="32"/>
      <c r="AZ325" s="32"/>
      <c r="BA325" s="423" t="str">
        <f t="shared" si="56"/>
        <v xml:space="preserve"> </v>
      </c>
    </row>
    <row r="326" spans="1:53" s="339" customFormat="1" ht="15" x14ac:dyDescent="0.2">
      <c r="A326" s="32"/>
      <c r="B326" s="32"/>
      <c r="C326" s="410">
        <f t="shared" si="57"/>
        <v>305</v>
      </c>
      <c r="D326" s="424"/>
      <c r="E326" s="424"/>
      <c r="F326" s="424"/>
      <c r="G326" s="410"/>
      <c r="H326" s="410"/>
      <c r="I326" s="413" t="str">
        <f t="shared" si="41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42"/>
        <v>-</v>
      </c>
      <c r="M326" s="425"/>
      <c r="N326" s="425"/>
      <c r="O326" s="160" t="str">
        <f t="shared" si="43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44"/>
        <v>OK</v>
      </c>
      <c r="AI326" s="22">
        <f t="shared" si="45"/>
        <v>0</v>
      </c>
      <c r="AJ326" s="22">
        <f t="shared" si="46"/>
        <v>0</v>
      </c>
      <c r="AK326" s="22">
        <f t="shared" si="47"/>
        <v>0</v>
      </c>
      <c r="AL326" s="22">
        <f t="shared" si="48"/>
        <v>0</v>
      </c>
      <c r="AM326" s="22">
        <f t="shared" si="49"/>
        <v>0</v>
      </c>
      <c r="AN326" s="22">
        <f t="shared" si="50"/>
        <v>0</v>
      </c>
      <c r="AO326" s="418" t="b">
        <f t="shared" si="51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52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53"/>
        <v>0</v>
      </c>
      <c r="AW326" s="67">
        <f t="shared" si="54"/>
        <v>0</v>
      </c>
      <c r="AX326" s="397">
        <f t="shared" si="55"/>
        <v>0</v>
      </c>
      <c r="AY326" s="32"/>
      <c r="AZ326" s="32"/>
      <c r="BA326" s="423" t="str">
        <f t="shared" si="56"/>
        <v xml:space="preserve"> </v>
      </c>
    </row>
    <row r="327" spans="1:53" s="339" customFormat="1" ht="15" x14ac:dyDescent="0.2">
      <c r="A327" s="32"/>
      <c r="B327" s="32"/>
      <c r="C327" s="410">
        <f t="shared" si="57"/>
        <v>306</v>
      </c>
      <c r="D327" s="424"/>
      <c r="E327" s="424"/>
      <c r="F327" s="424"/>
      <c r="G327" s="410"/>
      <c r="H327" s="410"/>
      <c r="I327" s="413" t="str">
        <f t="shared" si="41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42"/>
        <v>-</v>
      </c>
      <c r="M327" s="425"/>
      <c r="N327" s="425"/>
      <c r="O327" s="160" t="str">
        <f t="shared" si="43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44"/>
        <v>OK</v>
      </c>
      <c r="AI327" s="22">
        <f t="shared" si="45"/>
        <v>0</v>
      </c>
      <c r="AJ327" s="22">
        <f t="shared" si="46"/>
        <v>0</v>
      </c>
      <c r="AK327" s="22">
        <f t="shared" si="47"/>
        <v>0</v>
      </c>
      <c r="AL327" s="22">
        <f t="shared" si="48"/>
        <v>0</v>
      </c>
      <c r="AM327" s="22">
        <f t="shared" si="49"/>
        <v>0</v>
      </c>
      <c r="AN327" s="22">
        <f t="shared" si="50"/>
        <v>0</v>
      </c>
      <c r="AO327" s="418" t="b">
        <f t="shared" si="51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52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53"/>
        <v>0</v>
      </c>
      <c r="AW327" s="67">
        <f t="shared" si="54"/>
        <v>0</v>
      </c>
      <c r="AX327" s="397">
        <f t="shared" si="55"/>
        <v>0</v>
      </c>
      <c r="AY327" s="32"/>
      <c r="AZ327" s="32"/>
      <c r="BA327" s="423" t="str">
        <f t="shared" si="56"/>
        <v xml:space="preserve"> </v>
      </c>
    </row>
    <row r="328" spans="1:53" s="339" customFormat="1" ht="15" x14ac:dyDescent="0.2">
      <c r="A328" s="32"/>
      <c r="B328" s="32"/>
      <c r="C328" s="410">
        <f t="shared" si="57"/>
        <v>307</v>
      </c>
      <c r="D328" s="424"/>
      <c r="E328" s="424"/>
      <c r="F328" s="424"/>
      <c r="G328" s="410"/>
      <c r="H328" s="410"/>
      <c r="I328" s="413" t="str">
        <f t="shared" si="41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42"/>
        <v>-</v>
      </c>
      <c r="M328" s="425"/>
      <c r="N328" s="425"/>
      <c r="O328" s="160" t="str">
        <f t="shared" si="43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44"/>
        <v>OK</v>
      </c>
      <c r="AI328" s="22">
        <f t="shared" si="45"/>
        <v>0</v>
      </c>
      <c r="AJ328" s="22">
        <f t="shared" si="46"/>
        <v>0</v>
      </c>
      <c r="AK328" s="22">
        <f t="shared" si="47"/>
        <v>0</v>
      </c>
      <c r="AL328" s="22">
        <f t="shared" si="48"/>
        <v>0</v>
      </c>
      <c r="AM328" s="22">
        <f t="shared" si="49"/>
        <v>0</v>
      </c>
      <c r="AN328" s="22">
        <f t="shared" si="50"/>
        <v>0</v>
      </c>
      <c r="AO328" s="418" t="b">
        <f t="shared" si="51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52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53"/>
        <v>0</v>
      </c>
      <c r="AW328" s="67">
        <f t="shared" si="54"/>
        <v>0</v>
      </c>
      <c r="AX328" s="397">
        <f t="shared" si="55"/>
        <v>0</v>
      </c>
      <c r="AY328" s="32"/>
      <c r="AZ328" s="32"/>
      <c r="BA328" s="423" t="str">
        <f t="shared" si="56"/>
        <v xml:space="preserve"> </v>
      </c>
    </row>
    <row r="329" spans="1:53" s="339" customFormat="1" ht="15" x14ac:dyDescent="0.2">
      <c r="A329" s="32"/>
      <c r="B329" s="32"/>
      <c r="C329" s="410">
        <f t="shared" si="57"/>
        <v>308</v>
      </c>
      <c r="D329" s="424"/>
      <c r="E329" s="424"/>
      <c r="F329" s="424"/>
      <c r="G329" s="410"/>
      <c r="H329" s="410"/>
      <c r="I329" s="413" t="str">
        <f t="shared" si="41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42"/>
        <v>-</v>
      </c>
      <c r="M329" s="425"/>
      <c r="N329" s="425"/>
      <c r="O329" s="160" t="str">
        <f t="shared" si="43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44"/>
        <v>OK</v>
      </c>
      <c r="AI329" s="22">
        <f t="shared" si="45"/>
        <v>0</v>
      </c>
      <c r="AJ329" s="22">
        <f t="shared" si="46"/>
        <v>0</v>
      </c>
      <c r="AK329" s="22">
        <f t="shared" si="47"/>
        <v>0</v>
      </c>
      <c r="AL329" s="22">
        <f t="shared" si="48"/>
        <v>0</v>
      </c>
      <c r="AM329" s="22">
        <f t="shared" si="49"/>
        <v>0</v>
      </c>
      <c r="AN329" s="22">
        <f t="shared" si="50"/>
        <v>0</v>
      </c>
      <c r="AO329" s="418" t="b">
        <f t="shared" si="51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52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53"/>
        <v>0</v>
      </c>
      <c r="AW329" s="67">
        <f t="shared" si="54"/>
        <v>0</v>
      </c>
      <c r="AX329" s="397">
        <f t="shared" si="55"/>
        <v>0</v>
      </c>
      <c r="AY329" s="32"/>
      <c r="AZ329" s="32"/>
      <c r="BA329" s="423" t="str">
        <f t="shared" si="56"/>
        <v xml:space="preserve"> </v>
      </c>
    </row>
    <row r="330" spans="1:53" s="339" customFormat="1" ht="15" x14ac:dyDescent="0.2">
      <c r="A330" s="32"/>
      <c r="B330" s="32"/>
      <c r="C330" s="410">
        <f t="shared" si="57"/>
        <v>309</v>
      </c>
      <c r="D330" s="424"/>
      <c r="E330" s="424"/>
      <c r="F330" s="424"/>
      <c r="G330" s="410"/>
      <c r="H330" s="410"/>
      <c r="I330" s="413" t="str">
        <f t="shared" si="41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42"/>
        <v>-</v>
      </c>
      <c r="M330" s="425"/>
      <c r="N330" s="425"/>
      <c r="O330" s="160" t="str">
        <f t="shared" si="43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44"/>
        <v>OK</v>
      </c>
      <c r="AI330" s="22">
        <f t="shared" si="45"/>
        <v>0</v>
      </c>
      <c r="AJ330" s="22">
        <f t="shared" si="46"/>
        <v>0</v>
      </c>
      <c r="AK330" s="22">
        <f t="shared" si="47"/>
        <v>0</v>
      </c>
      <c r="AL330" s="22">
        <f t="shared" si="48"/>
        <v>0</v>
      </c>
      <c r="AM330" s="22">
        <f t="shared" si="49"/>
        <v>0</v>
      </c>
      <c r="AN330" s="22">
        <f t="shared" si="50"/>
        <v>0</v>
      </c>
      <c r="AO330" s="418" t="b">
        <f t="shared" si="51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52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53"/>
        <v>0</v>
      </c>
      <c r="AW330" s="67">
        <f t="shared" si="54"/>
        <v>0</v>
      </c>
      <c r="AX330" s="397">
        <f t="shared" si="55"/>
        <v>0</v>
      </c>
      <c r="AY330" s="32"/>
      <c r="AZ330" s="32"/>
      <c r="BA330" s="423" t="str">
        <f t="shared" si="56"/>
        <v xml:space="preserve"> </v>
      </c>
    </row>
    <row r="331" spans="1:53" s="339" customFormat="1" ht="15" x14ac:dyDescent="0.2">
      <c r="A331" s="32"/>
      <c r="B331" s="32"/>
      <c r="C331" s="410">
        <f t="shared" si="57"/>
        <v>310</v>
      </c>
      <c r="D331" s="424"/>
      <c r="E331" s="424"/>
      <c r="F331" s="424"/>
      <c r="G331" s="410"/>
      <c r="H331" s="410"/>
      <c r="I331" s="413" t="str">
        <f t="shared" si="41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42"/>
        <v>-</v>
      </c>
      <c r="M331" s="425"/>
      <c r="N331" s="425"/>
      <c r="O331" s="160" t="str">
        <f t="shared" si="43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44"/>
        <v>OK</v>
      </c>
      <c r="AI331" s="22">
        <f t="shared" si="45"/>
        <v>0</v>
      </c>
      <c r="AJ331" s="22">
        <f t="shared" si="46"/>
        <v>0</v>
      </c>
      <c r="AK331" s="22">
        <f t="shared" si="47"/>
        <v>0</v>
      </c>
      <c r="AL331" s="22">
        <f t="shared" si="48"/>
        <v>0</v>
      </c>
      <c r="AM331" s="22">
        <f t="shared" si="49"/>
        <v>0</v>
      </c>
      <c r="AN331" s="22">
        <f t="shared" si="50"/>
        <v>0</v>
      </c>
      <c r="AO331" s="418" t="b">
        <f t="shared" si="51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52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53"/>
        <v>0</v>
      </c>
      <c r="AW331" s="67">
        <f t="shared" si="54"/>
        <v>0</v>
      </c>
      <c r="AX331" s="397">
        <f t="shared" si="55"/>
        <v>0</v>
      </c>
      <c r="AY331" s="32"/>
      <c r="AZ331" s="32"/>
      <c r="BA331" s="423" t="str">
        <f t="shared" si="56"/>
        <v xml:space="preserve"> </v>
      </c>
    </row>
    <row r="332" spans="1:53" s="339" customFormat="1" ht="15" x14ac:dyDescent="0.2">
      <c r="A332" s="32"/>
      <c r="B332" s="32"/>
      <c r="C332" s="410">
        <f t="shared" si="57"/>
        <v>311</v>
      </c>
      <c r="D332" s="424"/>
      <c r="E332" s="424"/>
      <c r="F332" s="424"/>
      <c r="G332" s="410"/>
      <c r="H332" s="410"/>
      <c r="I332" s="413" t="str">
        <f t="shared" si="41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42"/>
        <v>-</v>
      </c>
      <c r="M332" s="425"/>
      <c r="N332" s="425"/>
      <c r="O332" s="160" t="str">
        <f t="shared" si="43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44"/>
        <v>OK</v>
      </c>
      <c r="AI332" s="22">
        <f t="shared" si="45"/>
        <v>0</v>
      </c>
      <c r="AJ332" s="22">
        <f t="shared" si="46"/>
        <v>0</v>
      </c>
      <c r="AK332" s="22">
        <f t="shared" si="47"/>
        <v>0</v>
      </c>
      <c r="AL332" s="22">
        <f t="shared" si="48"/>
        <v>0</v>
      </c>
      <c r="AM332" s="22">
        <f t="shared" si="49"/>
        <v>0</v>
      </c>
      <c r="AN332" s="22">
        <f t="shared" si="50"/>
        <v>0</v>
      </c>
      <c r="AO332" s="418" t="b">
        <f t="shared" si="51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52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53"/>
        <v>0</v>
      </c>
      <c r="AW332" s="67">
        <f t="shared" si="54"/>
        <v>0</v>
      </c>
      <c r="AX332" s="397">
        <f t="shared" si="55"/>
        <v>0</v>
      </c>
      <c r="AY332" s="32"/>
      <c r="AZ332" s="32"/>
      <c r="BA332" s="423" t="str">
        <f t="shared" si="56"/>
        <v xml:space="preserve"> </v>
      </c>
    </row>
    <row r="333" spans="1:53" s="339" customFormat="1" ht="15" x14ac:dyDescent="0.2">
      <c r="A333" s="32"/>
      <c r="B333" s="32"/>
      <c r="C333" s="410">
        <f t="shared" si="57"/>
        <v>312</v>
      </c>
      <c r="D333" s="424"/>
      <c r="E333" s="424"/>
      <c r="F333" s="424"/>
      <c r="G333" s="410"/>
      <c r="H333" s="410"/>
      <c r="I333" s="413" t="str">
        <f t="shared" si="41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42"/>
        <v>-</v>
      </c>
      <c r="M333" s="425"/>
      <c r="N333" s="425"/>
      <c r="O333" s="160" t="str">
        <f t="shared" si="43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44"/>
        <v>OK</v>
      </c>
      <c r="AI333" s="22">
        <f t="shared" si="45"/>
        <v>0</v>
      </c>
      <c r="AJ333" s="22">
        <f t="shared" si="46"/>
        <v>0</v>
      </c>
      <c r="AK333" s="22">
        <f t="shared" si="47"/>
        <v>0</v>
      </c>
      <c r="AL333" s="22">
        <f t="shared" si="48"/>
        <v>0</v>
      </c>
      <c r="AM333" s="22">
        <f t="shared" si="49"/>
        <v>0</v>
      </c>
      <c r="AN333" s="22">
        <f t="shared" si="50"/>
        <v>0</v>
      </c>
      <c r="AO333" s="418" t="b">
        <f t="shared" si="51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52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53"/>
        <v>0</v>
      </c>
      <c r="AW333" s="67">
        <f t="shared" si="54"/>
        <v>0</v>
      </c>
      <c r="AX333" s="397">
        <f t="shared" si="55"/>
        <v>0</v>
      </c>
      <c r="AY333" s="32"/>
      <c r="AZ333" s="32"/>
      <c r="BA333" s="423" t="str">
        <f t="shared" si="56"/>
        <v xml:space="preserve"> </v>
      </c>
    </row>
    <row r="334" spans="1:53" s="339" customFormat="1" ht="15" x14ac:dyDescent="0.2">
      <c r="A334" s="32"/>
      <c r="B334" s="32"/>
      <c r="C334" s="410">
        <f t="shared" si="57"/>
        <v>313</v>
      </c>
      <c r="D334" s="424"/>
      <c r="E334" s="424"/>
      <c r="F334" s="424"/>
      <c r="G334" s="410"/>
      <c r="H334" s="410"/>
      <c r="I334" s="413" t="str">
        <f t="shared" si="41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42"/>
        <v>-</v>
      </c>
      <c r="M334" s="425"/>
      <c r="N334" s="425"/>
      <c r="O334" s="160" t="str">
        <f t="shared" si="43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44"/>
        <v>OK</v>
      </c>
      <c r="AI334" s="22">
        <f t="shared" si="45"/>
        <v>0</v>
      </c>
      <c r="AJ334" s="22">
        <f t="shared" si="46"/>
        <v>0</v>
      </c>
      <c r="AK334" s="22">
        <f t="shared" si="47"/>
        <v>0</v>
      </c>
      <c r="AL334" s="22">
        <f t="shared" si="48"/>
        <v>0</v>
      </c>
      <c r="AM334" s="22">
        <f t="shared" si="49"/>
        <v>0</v>
      </c>
      <c r="AN334" s="22">
        <f t="shared" si="50"/>
        <v>0</v>
      </c>
      <c r="AO334" s="418" t="b">
        <f t="shared" si="51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52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53"/>
        <v>0</v>
      </c>
      <c r="AW334" s="67">
        <f t="shared" si="54"/>
        <v>0</v>
      </c>
      <c r="AX334" s="397">
        <f t="shared" si="55"/>
        <v>0</v>
      </c>
      <c r="AY334" s="32"/>
      <c r="AZ334" s="32"/>
      <c r="BA334" s="423" t="str">
        <f t="shared" si="56"/>
        <v xml:space="preserve"> </v>
      </c>
    </row>
    <row r="335" spans="1:53" s="339" customFormat="1" ht="15" x14ac:dyDescent="0.2">
      <c r="A335" s="32"/>
      <c r="B335" s="32"/>
      <c r="C335" s="410">
        <f t="shared" si="57"/>
        <v>314</v>
      </c>
      <c r="D335" s="424"/>
      <c r="E335" s="424"/>
      <c r="F335" s="424"/>
      <c r="G335" s="410"/>
      <c r="H335" s="410"/>
      <c r="I335" s="413" t="str">
        <f t="shared" si="41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42"/>
        <v>-</v>
      </c>
      <c r="M335" s="425"/>
      <c r="N335" s="425"/>
      <c r="O335" s="160" t="str">
        <f t="shared" si="43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44"/>
        <v>OK</v>
      </c>
      <c r="AI335" s="22">
        <f t="shared" si="45"/>
        <v>0</v>
      </c>
      <c r="AJ335" s="22">
        <f t="shared" si="46"/>
        <v>0</v>
      </c>
      <c r="AK335" s="22">
        <f t="shared" si="47"/>
        <v>0</v>
      </c>
      <c r="AL335" s="22">
        <f t="shared" si="48"/>
        <v>0</v>
      </c>
      <c r="AM335" s="22">
        <f t="shared" si="49"/>
        <v>0</v>
      </c>
      <c r="AN335" s="22">
        <f t="shared" si="50"/>
        <v>0</v>
      </c>
      <c r="AO335" s="418" t="b">
        <f t="shared" si="51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52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53"/>
        <v>0</v>
      </c>
      <c r="AW335" s="67">
        <f t="shared" si="54"/>
        <v>0</v>
      </c>
      <c r="AX335" s="397">
        <f t="shared" si="55"/>
        <v>0</v>
      </c>
      <c r="AY335" s="32"/>
      <c r="AZ335" s="32"/>
      <c r="BA335" s="423" t="str">
        <f t="shared" si="56"/>
        <v xml:space="preserve"> </v>
      </c>
    </row>
    <row r="336" spans="1:53" s="339" customFormat="1" ht="15" x14ac:dyDescent="0.2">
      <c r="A336" s="32"/>
      <c r="B336" s="32"/>
      <c r="C336" s="410">
        <f t="shared" si="57"/>
        <v>315</v>
      </c>
      <c r="D336" s="424"/>
      <c r="E336" s="424"/>
      <c r="F336" s="424"/>
      <c r="G336" s="410"/>
      <c r="H336" s="410"/>
      <c r="I336" s="413" t="str">
        <f t="shared" si="41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42"/>
        <v>-</v>
      </c>
      <c r="M336" s="425"/>
      <c r="N336" s="425"/>
      <c r="O336" s="160" t="str">
        <f t="shared" si="43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44"/>
        <v>OK</v>
      </c>
      <c r="AI336" s="22">
        <f t="shared" si="45"/>
        <v>0</v>
      </c>
      <c r="AJ336" s="22">
        <f t="shared" si="46"/>
        <v>0</v>
      </c>
      <c r="AK336" s="22">
        <f t="shared" si="47"/>
        <v>0</v>
      </c>
      <c r="AL336" s="22">
        <f t="shared" si="48"/>
        <v>0</v>
      </c>
      <c r="AM336" s="22">
        <f t="shared" si="49"/>
        <v>0</v>
      </c>
      <c r="AN336" s="22">
        <f t="shared" si="50"/>
        <v>0</v>
      </c>
      <c r="AO336" s="418" t="b">
        <f t="shared" si="51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52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53"/>
        <v>0</v>
      </c>
      <c r="AW336" s="67">
        <f t="shared" si="54"/>
        <v>0</v>
      </c>
      <c r="AX336" s="397">
        <f t="shared" si="55"/>
        <v>0</v>
      </c>
      <c r="AY336" s="32"/>
      <c r="AZ336" s="32"/>
      <c r="BA336" s="423" t="str">
        <f t="shared" si="56"/>
        <v xml:space="preserve"> </v>
      </c>
    </row>
    <row r="337" spans="1:53" s="339" customFormat="1" ht="15" x14ac:dyDescent="0.2">
      <c r="A337" s="32"/>
      <c r="B337" s="32"/>
      <c r="C337" s="410">
        <f t="shared" si="57"/>
        <v>316</v>
      </c>
      <c r="D337" s="424"/>
      <c r="E337" s="424"/>
      <c r="F337" s="424"/>
      <c r="G337" s="410"/>
      <c r="H337" s="410"/>
      <c r="I337" s="413" t="str">
        <f t="shared" ref="I337:I351" si="58">IF(K337="s",A337*B337,"-")</f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ref="L337:L351" si="59">IF(K337="s",AT337,AP337)</f>
        <v>-</v>
      </c>
      <c r="M337" s="425"/>
      <c r="N337" s="425"/>
      <c r="O337" s="160" t="str">
        <f t="shared" ref="O337:O351" si="60">IF(K337="S",IF(D337&lt;E337,E337,D337),"-")</f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ref="AH337:AH351" si="61">IF(F337&gt;(A337*12),"error","OK")</f>
        <v>OK</v>
      </c>
      <c r="AI337" s="22">
        <f t="shared" ref="AI337:AI351" si="62">IF(O337="-",0,IF(O337&gt;7.999,1,0))</f>
        <v>0</v>
      </c>
      <c r="AJ337" s="22">
        <f t="shared" ref="AJ337:AJ351" si="63">IF(O337&lt;8,IF(O337&gt;3.999,1,0),0)</f>
        <v>0</v>
      </c>
      <c r="AK337" s="22">
        <f t="shared" ref="AK337:AK351" si="64">IF(O337&lt;4,IF(O337&gt;0,1,0),0)</f>
        <v>0</v>
      </c>
      <c r="AL337" s="22">
        <f t="shared" ref="AL337:AL351" si="65">IF(K337="S",1,0)</f>
        <v>0</v>
      </c>
      <c r="AM337" s="22">
        <f t="shared" ref="AM337:AM351" si="66">IF(K337="C",1,0)</f>
        <v>0</v>
      </c>
      <c r="AN337" s="22">
        <f t="shared" ref="AN337:AN351" si="67">IF(K337="c",F337/12,0)</f>
        <v>0</v>
      </c>
      <c r="AO337" s="418" t="b">
        <f t="shared" ref="AO337:AO351" si="68">IF(K337="s",IF(A337&gt;B337,A337,B337))</f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ref="AR337:AR351" si="69">IF(K337="s",J337,"-")</f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53"/>
        <v>0</v>
      </c>
      <c r="AW337" s="67">
        <f t="shared" si="54"/>
        <v>0</v>
      </c>
      <c r="AX337" s="397">
        <f t="shared" si="55"/>
        <v>0</v>
      </c>
      <c r="AY337" s="32"/>
      <c r="AZ337" s="32"/>
      <c r="BA337" s="423" t="str">
        <f t="shared" si="56"/>
        <v xml:space="preserve"> </v>
      </c>
    </row>
    <row r="338" spans="1:53" s="339" customFormat="1" ht="15" x14ac:dyDescent="0.2">
      <c r="A338" s="32"/>
      <c r="B338" s="32"/>
      <c r="C338" s="410">
        <f t="shared" si="57"/>
        <v>317</v>
      </c>
      <c r="D338" s="424"/>
      <c r="E338" s="424"/>
      <c r="F338" s="424"/>
      <c r="G338" s="410"/>
      <c r="H338" s="410"/>
      <c r="I338" s="413" t="str">
        <f t="shared" si="58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59"/>
        <v>-</v>
      </c>
      <c r="M338" s="425"/>
      <c r="N338" s="425"/>
      <c r="O338" s="160" t="str">
        <f t="shared" si="60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61"/>
        <v>OK</v>
      </c>
      <c r="AI338" s="22">
        <f t="shared" si="62"/>
        <v>0</v>
      </c>
      <c r="AJ338" s="22">
        <f t="shared" si="63"/>
        <v>0</v>
      </c>
      <c r="AK338" s="22">
        <f t="shared" si="64"/>
        <v>0</v>
      </c>
      <c r="AL338" s="22">
        <f t="shared" si="65"/>
        <v>0</v>
      </c>
      <c r="AM338" s="22">
        <f t="shared" si="66"/>
        <v>0</v>
      </c>
      <c r="AN338" s="22">
        <f t="shared" si="67"/>
        <v>0</v>
      </c>
      <c r="AO338" s="418" t="b">
        <f t="shared" si="68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69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ref="AV338:AV351" si="70">IF(AI338=1,AT338,0)</f>
        <v>0</v>
      </c>
      <c r="AW338" s="67">
        <f t="shared" ref="AW338:AW351" si="71">IF(AJ338=1,AT338,0)</f>
        <v>0</v>
      </c>
      <c r="AX338" s="397">
        <f t="shared" ref="AX338:AX351" si="72">IF(AK338=1,AT338,0)</f>
        <v>0</v>
      </c>
      <c r="AY338" s="32"/>
      <c r="AZ338" s="32"/>
      <c r="BA338" s="423" t="str">
        <f t="shared" ref="BA338:BA351" si="73">IF(BB338="s",(AV338+AW338)/16*AX338/12," ")</f>
        <v xml:space="preserve"> </v>
      </c>
    </row>
    <row r="339" spans="1:53" s="339" customFormat="1" ht="15" x14ac:dyDescent="0.2">
      <c r="A339" s="32"/>
      <c r="B339" s="32"/>
      <c r="C339" s="410">
        <f t="shared" si="57"/>
        <v>318</v>
      </c>
      <c r="D339" s="424"/>
      <c r="E339" s="424"/>
      <c r="F339" s="424"/>
      <c r="G339" s="410"/>
      <c r="H339" s="410"/>
      <c r="I339" s="413" t="str">
        <f t="shared" si="58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59"/>
        <v>-</v>
      </c>
      <c r="M339" s="425"/>
      <c r="N339" s="425"/>
      <c r="O339" s="160" t="str">
        <f t="shared" si="60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61"/>
        <v>OK</v>
      </c>
      <c r="AI339" s="22">
        <f t="shared" si="62"/>
        <v>0</v>
      </c>
      <c r="AJ339" s="22">
        <f t="shared" si="63"/>
        <v>0</v>
      </c>
      <c r="AK339" s="22">
        <f t="shared" si="64"/>
        <v>0</v>
      </c>
      <c r="AL339" s="22">
        <f t="shared" si="65"/>
        <v>0</v>
      </c>
      <c r="AM339" s="22">
        <f t="shared" si="66"/>
        <v>0</v>
      </c>
      <c r="AN339" s="22">
        <f t="shared" si="67"/>
        <v>0</v>
      </c>
      <c r="AO339" s="418" t="b">
        <f t="shared" si="68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69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70"/>
        <v>0</v>
      </c>
      <c r="AW339" s="67">
        <f t="shared" si="71"/>
        <v>0</v>
      </c>
      <c r="AX339" s="397">
        <f t="shared" si="72"/>
        <v>0</v>
      </c>
      <c r="AY339" s="32"/>
      <c r="AZ339" s="32"/>
      <c r="BA339" s="423" t="str">
        <f t="shared" si="73"/>
        <v xml:space="preserve"> </v>
      </c>
    </row>
    <row r="340" spans="1:53" s="339" customFormat="1" ht="15" x14ac:dyDescent="0.2">
      <c r="A340" s="32"/>
      <c r="B340" s="32"/>
      <c r="C340" s="410">
        <f t="shared" si="57"/>
        <v>319</v>
      </c>
      <c r="D340" s="424"/>
      <c r="E340" s="424"/>
      <c r="F340" s="424"/>
      <c r="G340" s="410"/>
      <c r="H340" s="410"/>
      <c r="I340" s="413" t="str">
        <f t="shared" si="58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59"/>
        <v>-</v>
      </c>
      <c r="M340" s="425"/>
      <c r="N340" s="425"/>
      <c r="O340" s="160" t="str">
        <f t="shared" si="60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61"/>
        <v>OK</v>
      </c>
      <c r="AI340" s="22">
        <f t="shared" si="62"/>
        <v>0</v>
      </c>
      <c r="AJ340" s="22">
        <f t="shared" si="63"/>
        <v>0</v>
      </c>
      <c r="AK340" s="22">
        <f t="shared" si="64"/>
        <v>0</v>
      </c>
      <c r="AL340" s="22">
        <f t="shared" si="65"/>
        <v>0</v>
      </c>
      <c r="AM340" s="22">
        <f t="shared" si="66"/>
        <v>0</v>
      </c>
      <c r="AN340" s="22">
        <f t="shared" si="67"/>
        <v>0</v>
      </c>
      <c r="AO340" s="418" t="b">
        <f t="shared" si="68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69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70"/>
        <v>0</v>
      </c>
      <c r="AW340" s="67">
        <f t="shared" si="71"/>
        <v>0</v>
      </c>
      <c r="AX340" s="397">
        <f t="shared" si="72"/>
        <v>0</v>
      </c>
      <c r="AY340" s="32"/>
      <c r="AZ340" s="32"/>
      <c r="BA340" s="423" t="str">
        <f t="shared" si="73"/>
        <v xml:space="preserve"> </v>
      </c>
    </row>
    <row r="341" spans="1:53" s="339" customFormat="1" ht="15" x14ac:dyDescent="0.2">
      <c r="A341" s="32"/>
      <c r="B341" s="32"/>
      <c r="C341" s="410">
        <f t="shared" si="57"/>
        <v>320</v>
      </c>
      <c r="D341" s="424"/>
      <c r="E341" s="424"/>
      <c r="F341" s="424"/>
      <c r="G341" s="410"/>
      <c r="H341" s="410"/>
      <c r="I341" s="413" t="str">
        <f t="shared" si="58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59"/>
        <v>-</v>
      </c>
      <c r="M341" s="425"/>
      <c r="N341" s="425"/>
      <c r="O341" s="160" t="str">
        <f t="shared" si="60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61"/>
        <v>OK</v>
      </c>
      <c r="AI341" s="22">
        <f t="shared" si="62"/>
        <v>0</v>
      </c>
      <c r="AJ341" s="22">
        <f t="shared" si="63"/>
        <v>0</v>
      </c>
      <c r="AK341" s="22">
        <f t="shared" si="64"/>
        <v>0</v>
      </c>
      <c r="AL341" s="22">
        <f t="shared" si="65"/>
        <v>0</v>
      </c>
      <c r="AM341" s="22">
        <f t="shared" si="66"/>
        <v>0</v>
      </c>
      <c r="AN341" s="22">
        <f t="shared" si="67"/>
        <v>0</v>
      </c>
      <c r="AO341" s="418" t="b">
        <f t="shared" si="68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69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70"/>
        <v>0</v>
      </c>
      <c r="AW341" s="67">
        <f t="shared" si="71"/>
        <v>0</v>
      </c>
      <c r="AX341" s="397">
        <f t="shared" si="72"/>
        <v>0</v>
      </c>
      <c r="AY341" s="32"/>
      <c r="AZ341" s="32"/>
      <c r="BA341" s="423" t="str">
        <f t="shared" si="73"/>
        <v xml:space="preserve"> </v>
      </c>
    </row>
    <row r="342" spans="1:53" s="339" customFormat="1" ht="15" x14ac:dyDescent="0.2">
      <c r="A342" s="32"/>
      <c r="B342" s="32"/>
      <c r="C342" s="410">
        <f t="shared" si="57"/>
        <v>321</v>
      </c>
      <c r="D342" s="424"/>
      <c r="E342" s="424"/>
      <c r="F342" s="424"/>
      <c r="G342" s="410"/>
      <c r="H342" s="410"/>
      <c r="I342" s="413" t="str">
        <f t="shared" si="58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59"/>
        <v>-</v>
      </c>
      <c r="M342" s="425"/>
      <c r="N342" s="425"/>
      <c r="O342" s="160" t="str">
        <f t="shared" si="60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61"/>
        <v>OK</v>
      </c>
      <c r="AI342" s="22">
        <f t="shared" si="62"/>
        <v>0</v>
      </c>
      <c r="AJ342" s="22">
        <f t="shared" si="63"/>
        <v>0</v>
      </c>
      <c r="AK342" s="22">
        <f t="shared" si="64"/>
        <v>0</v>
      </c>
      <c r="AL342" s="22">
        <f t="shared" si="65"/>
        <v>0</v>
      </c>
      <c r="AM342" s="22">
        <f t="shared" si="66"/>
        <v>0</v>
      </c>
      <c r="AN342" s="22">
        <f t="shared" si="67"/>
        <v>0</v>
      </c>
      <c r="AO342" s="418" t="b">
        <f t="shared" si="68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69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70"/>
        <v>0</v>
      </c>
      <c r="AW342" s="67">
        <f t="shared" si="71"/>
        <v>0</v>
      </c>
      <c r="AX342" s="397">
        <f t="shared" si="72"/>
        <v>0</v>
      </c>
      <c r="AY342" s="32"/>
      <c r="AZ342" s="32"/>
      <c r="BA342" s="423" t="str">
        <f t="shared" si="73"/>
        <v xml:space="preserve"> </v>
      </c>
    </row>
    <row r="343" spans="1:53" s="339" customFormat="1" ht="15" x14ac:dyDescent="0.2">
      <c r="A343" s="32"/>
      <c r="B343" s="32"/>
      <c r="C343" s="410">
        <f t="shared" si="57"/>
        <v>322</v>
      </c>
      <c r="D343" s="424"/>
      <c r="E343" s="424"/>
      <c r="F343" s="424"/>
      <c r="G343" s="410"/>
      <c r="H343" s="410"/>
      <c r="I343" s="413" t="str">
        <f t="shared" si="58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59"/>
        <v>-</v>
      </c>
      <c r="M343" s="425"/>
      <c r="N343" s="425"/>
      <c r="O343" s="160" t="str">
        <f t="shared" si="60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61"/>
        <v>OK</v>
      </c>
      <c r="AI343" s="22">
        <f t="shared" si="62"/>
        <v>0</v>
      </c>
      <c r="AJ343" s="22">
        <f t="shared" si="63"/>
        <v>0</v>
      </c>
      <c r="AK343" s="22">
        <f t="shared" si="64"/>
        <v>0</v>
      </c>
      <c r="AL343" s="22">
        <f t="shared" si="65"/>
        <v>0</v>
      </c>
      <c r="AM343" s="22">
        <f t="shared" si="66"/>
        <v>0</v>
      </c>
      <c r="AN343" s="22">
        <f t="shared" si="67"/>
        <v>0</v>
      </c>
      <c r="AO343" s="418" t="b">
        <f t="shared" si="68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69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70"/>
        <v>0</v>
      </c>
      <c r="AW343" s="67">
        <f t="shared" si="71"/>
        <v>0</v>
      </c>
      <c r="AX343" s="397">
        <f t="shared" si="72"/>
        <v>0</v>
      </c>
      <c r="AY343" s="32"/>
      <c r="AZ343" s="32"/>
      <c r="BA343" s="423" t="str">
        <f t="shared" si="73"/>
        <v xml:space="preserve"> </v>
      </c>
    </row>
    <row r="344" spans="1:53" s="339" customFormat="1" ht="15" x14ac:dyDescent="0.2">
      <c r="A344" s="32"/>
      <c r="B344" s="32"/>
      <c r="C344" s="410">
        <f t="shared" ref="C344:C351" si="74">C343+1</f>
        <v>323</v>
      </c>
      <c r="D344" s="424"/>
      <c r="E344" s="424"/>
      <c r="F344" s="424"/>
      <c r="G344" s="410"/>
      <c r="H344" s="410"/>
      <c r="I344" s="413" t="str">
        <f t="shared" si="58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59"/>
        <v>-</v>
      </c>
      <c r="M344" s="425"/>
      <c r="N344" s="425"/>
      <c r="O344" s="160" t="str">
        <f t="shared" si="60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61"/>
        <v>OK</v>
      </c>
      <c r="AI344" s="22">
        <f t="shared" si="62"/>
        <v>0</v>
      </c>
      <c r="AJ344" s="22">
        <f t="shared" si="63"/>
        <v>0</v>
      </c>
      <c r="AK344" s="22">
        <f t="shared" si="64"/>
        <v>0</v>
      </c>
      <c r="AL344" s="22">
        <f t="shared" si="65"/>
        <v>0</v>
      </c>
      <c r="AM344" s="22">
        <f t="shared" si="66"/>
        <v>0</v>
      </c>
      <c r="AN344" s="22">
        <f t="shared" si="67"/>
        <v>0</v>
      </c>
      <c r="AO344" s="418" t="b">
        <f t="shared" si="68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69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70"/>
        <v>0</v>
      </c>
      <c r="AW344" s="67">
        <f t="shared" si="71"/>
        <v>0</v>
      </c>
      <c r="AX344" s="397">
        <f t="shared" si="72"/>
        <v>0</v>
      </c>
      <c r="AY344" s="32"/>
      <c r="AZ344" s="32"/>
      <c r="BA344" s="423" t="str">
        <f t="shared" si="73"/>
        <v xml:space="preserve"> </v>
      </c>
    </row>
    <row r="345" spans="1:53" s="339" customFormat="1" ht="15" x14ac:dyDescent="0.2">
      <c r="A345" s="32"/>
      <c r="B345" s="32"/>
      <c r="C345" s="410">
        <f t="shared" si="74"/>
        <v>324</v>
      </c>
      <c r="D345" s="424"/>
      <c r="E345" s="424"/>
      <c r="F345" s="424"/>
      <c r="G345" s="410"/>
      <c r="H345" s="410"/>
      <c r="I345" s="413" t="str">
        <f t="shared" si="58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59"/>
        <v>-</v>
      </c>
      <c r="M345" s="425"/>
      <c r="N345" s="425"/>
      <c r="O345" s="160" t="str">
        <f t="shared" si="60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61"/>
        <v>OK</v>
      </c>
      <c r="AI345" s="22">
        <f t="shared" si="62"/>
        <v>0</v>
      </c>
      <c r="AJ345" s="22">
        <f t="shared" si="63"/>
        <v>0</v>
      </c>
      <c r="AK345" s="22">
        <f t="shared" si="64"/>
        <v>0</v>
      </c>
      <c r="AL345" s="22">
        <f t="shared" si="65"/>
        <v>0</v>
      </c>
      <c r="AM345" s="22">
        <f t="shared" si="66"/>
        <v>0</v>
      </c>
      <c r="AN345" s="22">
        <f t="shared" si="67"/>
        <v>0</v>
      </c>
      <c r="AO345" s="418" t="b">
        <f t="shared" si="68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69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70"/>
        <v>0</v>
      </c>
      <c r="AW345" s="67">
        <f t="shared" si="71"/>
        <v>0</v>
      </c>
      <c r="AX345" s="397">
        <f t="shared" si="72"/>
        <v>0</v>
      </c>
      <c r="AY345" s="32"/>
      <c r="AZ345" s="32"/>
      <c r="BA345" s="423" t="str">
        <f t="shared" si="73"/>
        <v xml:space="preserve"> </v>
      </c>
    </row>
    <row r="346" spans="1:53" s="339" customFormat="1" ht="15" x14ac:dyDescent="0.2">
      <c r="A346" s="32"/>
      <c r="B346" s="32"/>
      <c r="C346" s="410">
        <f t="shared" si="74"/>
        <v>325</v>
      </c>
      <c r="D346" s="424"/>
      <c r="E346" s="424"/>
      <c r="F346" s="424"/>
      <c r="G346" s="410"/>
      <c r="H346" s="410"/>
      <c r="I346" s="413" t="str">
        <f t="shared" si="58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59"/>
        <v>-</v>
      </c>
      <c r="M346" s="425"/>
      <c r="N346" s="425"/>
      <c r="O346" s="160" t="str">
        <f t="shared" si="60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61"/>
        <v>OK</v>
      </c>
      <c r="AI346" s="22">
        <f t="shared" si="62"/>
        <v>0</v>
      </c>
      <c r="AJ346" s="22">
        <f t="shared" si="63"/>
        <v>0</v>
      </c>
      <c r="AK346" s="22">
        <f t="shared" si="64"/>
        <v>0</v>
      </c>
      <c r="AL346" s="22">
        <f t="shared" si="65"/>
        <v>0</v>
      </c>
      <c r="AM346" s="22">
        <f t="shared" si="66"/>
        <v>0</v>
      </c>
      <c r="AN346" s="22">
        <f t="shared" si="67"/>
        <v>0</v>
      </c>
      <c r="AO346" s="418" t="b">
        <f t="shared" si="68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69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70"/>
        <v>0</v>
      </c>
      <c r="AW346" s="67">
        <f t="shared" si="71"/>
        <v>0</v>
      </c>
      <c r="AX346" s="397">
        <f t="shared" si="72"/>
        <v>0</v>
      </c>
      <c r="AY346" s="32"/>
      <c r="AZ346" s="32"/>
      <c r="BA346" s="423" t="str">
        <f t="shared" si="73"/>
        <v xml:space="preserve"> </v>
      </c>
    </row>
    <row r="347" spans="1:53" s="339" customFormat="1" ht="15" x14ac:dyDescent="0.2">
      <c r="A347" s="32"/>
      <c r="B347" s="32"/>
      <c r="C347" s="410">
        <f t="shared" si="74"/>
        <v>326</v>
      </c>
      <c r="D347" s="424"/>
      <c r="E347" s="424"/>
      <c r="F347" s="424"/>
      <c r="G347" s="410"/>
      <c r="H347" s="410"/>
      <c r="I347" s="413" t="str">
        <f t="shared" si="58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59"/>
        <v>-</v>
      </c>
      <c r="M347" s="425"/>
      <c r="N347" s="425"/>
      <c r="O347" s="160" t="str">
        <f t="shared" si="60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61"/>
        <v>OK</v>
      </c>
      <c r="AI347" s="22">
        <f t="shared" si="62"/>
        <v>0</v>
      </c>
      <c r="AJ347" s="22">
        <f t="shared" si="63"/>
        <v>0</v>
      </c>
      <c r="AK347" s="22">
        <f t="shared" si="64"/>
        <v>0</v>
      </c>
      <c r="AL347" s="22">
        <f t="shared" si="65"/>
        <v>0</v>
      </c>
      <c r="AM347" s="22">
        <f t="shared" si="66"/>
        <v>0</v>
      </c>
      <c r="AN347" s="22">
        <f t="shared" si="67"/>
        <v>0</v>
      </c>
      <c r="AO347" s="418" t="b">
        <f t="shared" si="68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69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70"/>
        <v>0</v>
      </c>
      <c r="AW347" s="67">
        <f t="shared" si="71"/>
        <v>0</v>
      </c>
      <c r="AX347" s="397">
        <f t="shared" si="72"/>
        <v>0</v>
      </c>
      <c r="AY347" s="32"/>
      <c r="AZ347" s="32"/>
      <c r="BA347" s="423" t="str">
        <f t="shared" si="73"/>
        <v xml:space="preserve"> </v>
      </c>
    </row>
    <row r="348" spans="1:53" s="339" customFormat="1" ht="15" x14ac:dyDescent="0.2">
      <c r="A348" s="32"/>
      <c r="B348" s="32"/>
      <c r="C348" s="410">
        <f t="shared" si="74"/>
        <v>327</v>
      </c>
      <c r="D348" s="424"/>
      <c r="E348" s="424"/>
      <c r="F348" s="424"/>
      <c r="G348" s="410"/>
      <c r="H348" s="410"/>
      <c r="I348" s="413" t="str">
        <f t="shared" si="58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59"/>
        <v>-</v>
      </c>
      <c r="M348" s="425"/>
      <c r="N348" s="425"/>
      <c r="O348" s="160" t="str">
        <f t="shared" si="60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61"/>
        <v>OK</v>
      </c>
      <c r="AI348" s="22">
        <f t="shared" si="62"/>
        <v>0</v>
      </c>
      <c r="AJ348" s="22">
        <f t="shared" si="63"/>
        <v>0</v>
      </c>
      <c r="AK348" s="22">
        <f t="shared" si="64"/>
        <v>0</v>
      </c>
      <c r="AL348" s="22">
        <f t="shared" si="65"/>
        <v>0</v>
      </c>
      <c r="AM348" s="22">
        <f t="shared" si="66"/>
        <v>0</v>
      </c>
      <c r="AN348" s="22">
        <f t="shared" si="67"/>
        <v>0</v>
      </c>
      <c r="AO348" s="418" t="b">
        <f t="shared" si="68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69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70"/>
        <v>0</v>
      </c>
      <c r="AW348" s="67">
        <f t="shared" si="71"/>
        <v>0</v>
      </c>
      <c r="AX348" s="397">
        <f t="shared" si="72"/>
        <v>0</v>
      </c>
      <c r="AY348" s="32"/>
      <c r="AZ348" s="32"/>
      <c r="BA348" s="423" t="str">
        <f t="shared" si="73"/>
        <v xml:space="preserve"> </v>
      </c>
    </row>
    <row r="349" spans="1:53" s="339" customFormat="1" ht="15" x14ac:dyDescent="0.2">
      <c r="A349" s="32"/>
      <c r="B349" s="32"/>
      <c r="C349" s="410">
        <f t="shared" si="74"/>
        <v>328</v>
      </c>
      <c r="D349" s="424"/>
      <c r="E349" s="424"/>
      <c r="F349" s="424"/>
      <c r="G349" s="410"/>
      <c r="H349" s="410"/>
      <c r="I349" s="413" t="str">
        <f t="shared" si="58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59"/>
        <v>-</v>
      </c>
      <c r="M349" s="425"/>
      <c r="N349" s="425"/>
      <c r="O349" s="160" t="str">
        <f t="shared" si="60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61"/>
        <v>OK</v>
      </c>
      <c r="AI349" s="22">
        <f t="shared" si="62"/>
        <v>0</v>
      </c>
      <c r="AJ349" s="22">
        <f t="shared" si="63"/>
        <v>0</v>
      </c>
      <c r="AK349" s="22">
        <f t="shared" si="64"/>
        <v>0</v>
      </c>
      <c r="AL349" s="22">
        <f t="shared" si="65"/>
        <v>0</v>
      </c>
      <c r="AM349" s="22">
        <f t="shared" si="66"/>
        <v>0</v>
      </c>
      <c r="AN349" s="22">
        <f t="shared" si="67"/>
        <v>0</v>
      </c>
      <c r="AO349" s="418" t="b">
        <f t="shared" si="68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69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70"/>
        <v>0</v>
      </c>
      <c r="AW349" s="67">
        <f t="shared" si="71"/>
        <v>0</v>
      </c>
      <c r="AX349" s="397">
        <f t="shared" si="72"/>
        <v>0</v>
      </c>
      <c r="AY349" s="32"/>
      <c r="AZ349" s="32"/>
      <c r="BA349" s="423" t="str">
        <f t="shared" si="73"/>
        <v xml:space="preserve"> </v>
      </c>
    </row>
    <row r="350" spans="1:53" s="339" customFormat="1" ht="15" x14ac:dyDescent="0.2">
      <c r="A350" s="32"/>
      <c r="B350" s="32"/>
      <c r="C350" s="410">
        <f t="shared" si="74"/>
        <v>329</v>
      </c>
      <c r="D350" s="424"/>
      <c r="E350" s="424"/>
      <c r="F350" s="424"/>
      <c r="G350" s="410"/>
      <c r="H350" s="410"/>
      <c r="I350" s="413" t="str">
        <f t="shared" si="58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59"/>
        <v>-</v>
      </c>
      <c r="M350" s="425"/>
      <c r="N350" s="425"/>
      <c r="O350" s="160" t="str">
        <f t="shared" si="60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61"/>
        <v>OK</v>
      </c>
      <c r="AI350" s="22">
        <f t="shared" si="62"/>
        <v>0</v>
      </c>
      <c r="AJ350" s="22">
        <f t="shared" si="63"/>
        <v>0</v>
      </c>
      <c r="AK350" s="22">
        <f t="shared" si="64"/>
        <v>0</v>
      </c>
      <c r="AL350" s="22">
        <f t="shared" si="65"/>
        <v>0</v>
      </c>
      <c r="AM350" s="22">
        <f t="shared" si="66"/>
        <v>0</v>
      </c>
      <c r="AN350" s="22">
        <f t="shared" si="67"/>
        <v>0</v>
      </c>
      <c r="AO350" s="418" t="b">
        <f t="shared" si="68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69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70"/>
        <v>0</v>
      </c>
      <c r="AW350" s="67">
        <f t="shared" si="71"/>
        <v>0</v>
      </c>
      <c r="AX350" s="397">
        <f t="shared" si="72"/>
        <v>0</v>
      </c>
      <c r="AY350" s="32"/>
      <c r="AZ350" s="32"/>
      <c r="BA350" s="423" t="str">
        <f t="shared" si="73"/>
        <v xml:space="preserve"> </v>
      </c>
    </row>
    <row r="351" spans="1:53" s="339" customFormat="1" ht="15" x14ac:dyDescent="0.2">
      <c r="A351" s="32"/>
      <c r="B351" s="32"/>
      <c r="C351" s="410">
        <f t="shared" si="74"/>
        <v>330</v>
      </c>
      <c r="D351" s="424"/>
      <c r="E351" s="424"/>
      <c r="F351" s="424"/>
      <c r="G351" s="410"/>
      <c r="H351" s="410"/>
      <c r="I351" s="413" t="str">
        <f t="shared" si="58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59"/>
        <v>-</v>
      </c>
      <c r="M351" s="425"/>
      <c r="N351" s="425"/>
      <c r="O351" s="160" t="str">
        <f t="shared" si="60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61"/>
        <v>OK</v>
      </c>
      <c r="AI351" s="22">
        <f t="shared" si="62"/>
        <v>0</v>
      </c>
      <c r="AJ351" s="22">
        <f t="shared" si="63"/>
        <v>0</v>
      </c>
      <c r="AK351" s="22">
        <f t="shared" si="64"/>
        <v>0</v>
      </c>
      <c r="AL351" s="22">
        <f t="shared" si="65"/>
        <v>0</v>
      </c>
      <c r="AM351" s="22">
        <f t="shared" si="66"/>
        <v>0</v>
      </c>
      <c r="AN351" s="22">
        <f t="shared" si="67"/>
        <v>0</v>
      </c>
      <c r="AO351" s="418" t="b">
        <f t="shared" si="68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69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70"/>
        <v>0</v>
      </c>
      <c r="AW351" s="67">
        <f t="shared" si="71"/>
        <v>0</v>
      </c>
      <c r="AX351" s="397">
        <f t="shared" si="72"/>
        <v>0</v>
      </c>
      <c r="AY351" s="32"/>
      <c r="AZ351" s="32"/>
      <c r="BA351" s="423" t="str">
        <f t="shared" si="73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33B77A44-0F94-413F-BD06-AC12140339F7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5057-71C4-48B1-88FC-6B9501396953}">
  <dimension ref="A1:BA469"/>
  <sheetViews>
    <sheetView topLeftCell="D4" workbookViewId="0">
      <selection activeCell="P22" sqref="P22:AF351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SUM(AL22:AL1277)</f>
        <v>0</v>
      </c>
      <c r="G14" s="3"/>
      <c r="H14" s="3"/>
      <c r="I14" s="3" t="s">
        <v>170</v>
      </c>
      <c r="J14" s="386">
        <f>SUM(AM22:AM1203)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SUM(AO22:AO1203)</f>
        <v>0</v>
      </c>
      <c r="G15" s="3"/>
      <c r="H15" s="3"/>
      <c r="I15" s="3" t="s">
        <v>171</v>
      </c>
      <c r="J15" s="388">
        <f>SUM(AN22:AN1203)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SUM(AR22:AR1203)</f>
        <v>0</v>
      </c>
      <c r="G16" s="3"/>
      <c r="H16" s="3"/>
      <c r="I16" s="3" t="s">
        <v>173</v>
      </c>
      <c r="J16" s="390">
        <f>SUM(AP22:AP1203)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SUM(I22:I1203)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SUM(O22:O1203)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SUM(AT22:AT1203)</f>
        <v>0</v>
      </c>
      <c r="G19" s="3"/>
      <c r="H19" s="348"/>
      <c r="I19" s="3" t="s">
        <v>176</v>
      </c>
      <c r="J19" s="394">
        <f>SUM(L22:L1203)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:AA19" si="2">IF(U18=U20,"OK","ERR")</f>
        <v>OK</v>
      </c>
      <c r="V19" s="372" t="str">
        <f t="shared" si="2"/>
        <v>OK</v>
      </c>
      <c r="W19" s="372" t="str">
        <f t="shared" si="2"/>
        <v>OK</v>
      </c>
      <c r="X19" s="372" t="str">
        <f t="shared" si="2"/>
        <v>OK</v>
      </c>
      <c r="Y19" s="372" t="str">
        <f t="shared" si="2"/>
        <v>OK</v>
      </c>
      <c r="Z19" s="372" t="str">
        <f t="shared" si="2"/>
        <v>OK</v>
      </c>
      <c r="AA19" s="372" t="str">
        <f t="shared" si="2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3">SUM(P22:P1087)</f>
        <v>0</v>
      </c>
      <c r="Q20" s="392">
        <f t="shared" si="3"/>
        <v>0</v>
      </c>
      <c r="R20" s="392">
        <f t="shared" si="3"/>
        <v>0</v>
      </c>
      <c r="S20" s="392">
        <f t="shared" si="3"/>
        <v>0</v>
      </c>
      <c r="T20" s="392">
        <f t="shared" si="3"/>
        <v>0</v>
      </c>
      <c r="U20" s="392">
        <f t="shared" si="3"/>
        <v>0</v>
      </c>
      <c r="V20" s="392">
        <f t="shared" ref="V20:AF20" si="4">SUM(V22:V1210)</f>
        <v>0</v>
      </c>
      <c r="W20" s="392">
        <f t="shared" si="4"/>
        <v>0</v>
      </c>
      <c r="X20" s="392">
        <f t="shared" si="4"/>
        <v>0</v>
      </c>
      <c r="Y20" s="392">
        <f t="shared" si="4"/>
        <v>0</v>
      </c>
      <c r="Z20" s="392">
        <f t="shared" si="4"/>
        <v>0</v>
      </c>
      <c r="AA20" s="392">
        <f t="shared" si="4"/>
        <v>0</v>
      </c>
      <c r="AB20" s="392">
        <f t="shared" si="4"/>
        <v>0</v>
      </c>
      <c r="AC20" s="392">
        <f t="shared" si="4"/>
        <v>0</v>
      </c>
      <c r="AD20" s="392">
        <f t="shared" si="4"/>
        <v>0</v>
      </c>
      <c r="AE20" s="392">
        <f t="shared" si="4"/>
        <v>0</v>
      </c>
      <c r="AF20" s="392">
        <f t="shared" si="4"/>
        <v>0</v>
      </c>
      <c r="AG20" s="392"/>
      <c r="AH20" s="396"/>
      <c r="AI20" s="396">
        <f>SUM(AI22:AI399)</f>
        <v>0</v>
      </c>
      <c r="AJ20" s="396">
        <f>SUM(AJ22:AJ399)</f>
        <v>0</v>
      </c>
      <c r="AK20" s="396">
        <f>SUM(AK22:AK399)</f>
        <v>0</v>
      </c>
      <c r="AL20" s="12"/>
      <c r="AM20" s="12"/>
      <c r="AN20" s="12"/>
      <c r="AO20" s="12"/>
      <c r="AP20" s="345"/>
      <c r="AQ20" s="346"/>
      <c r="AV20" s="397">
        <f>SUM(AV22:AV400)</f>
        <v>0</v>
      </c>
      <c r="AW20" s="397">
        <f>SUM(AW22:AW400)</f>
        <v>0</v>
      </c>
      <c r="AX20" s="397">
        <f>SUM(AX22:AX400)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286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208" si="5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208" si="6">IF(K22="s",AT22,AP22)</f>
        <v>-</v>
      </c>
      <c r="M22" s="415"/>
      <c r="N22" s="415"/>
      <c r="O22" s="160" t="str">
        <f t="shared" ref="O22:O208" si="7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208" si="8">IF(F22&gt;(A22*12),"error","OK")</f>
        <v>OK</v>
      </c>
      <c r="AI22" s="22">
        <f t="shared" ref="AI22:AI208" si="9">IF(O22="-",0,IF(O22&gt;7.999,1,0))</f>
        <v>0</v>
      </c>
      <c r="AJ22" s="22">
        <f t="shared" ref="AJ22:AJ208" si="10">IF(O22&lt;8,IF(O22&gt;3.999,1,0),0)</f>
        <v>0</v>
      </c>
      <c r="AK22" s="22">
        <f t="shared" ref="AK22:AK208" si="11">IF(O22&lt;4,IF(O22&gt;0,1,0),0)</f>
        <v>0</v>
      </c>
      <c r="AL22" s="22">
        <f t="shared" ref="AL22:AL208" si="12">IF(K22="S",1,0)</f>
        <v>0</v>
      </c>
      <c r="AM22" s="22">
        <f t="shared" ref="AM22:AM208" si="13">IF(K22="C",1,0)</f>
        <v>0</v>
      </c>
      <c r="AN22" s="22">
        <f t="shared" ref="AN22:AN208" si="14">IF(K22="c",F22/12,0)</f>
        <v>0</v>
      </c>
      <c r="AO22" s="418" t="b">
        <f t="shared" ref="AO22:AO208" si="15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208" si="16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5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6"/>
        <v>-</v>
      </c>
      <c r="M23" s="415"/>
      <c r="N23" s="415"/>
      <c r="O23" s="160" t="str">
        <f t="shared" si="7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8"/>
        <v>OK</v>
      </c>
      <c r="AI23" s="22">
        <f t="shared" si="9"/>
        <v>0</v>
      </c>
      <c r="AJ23" s="22">
        <f t="shared" si="10"/>
        <v>0</v>
      </c>
      <c r="AK23" s="22">
        <f t="shared" si="11"/>
        <v>0</v>
      </c>
      <c r="AL23" s="22">
        <f t="shared" si="12"/>
        <v>0</v>
      </c>
      <c r="AM23" s="22">
        <f t="shared" si="13"/>
        <v>0</v>
      </c>
      <c r="AN23" s="22">
        <f t="shared" si="14"/>
        <v>0</v>
      </c>
      <c r="AO23" s="418" t="b">
        <f t="shared" si="15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6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209" si="17">IF(AI23=1,AT23,0)</f>
        <v>0</v>
      </c>
      <c r="AW23" s="67">
        <f t="shared" ref="AW23:AW209" si="18">IF(AJ23=1,AT23,0)</f>
        <v>0</v>
      </c>
      <c r="AX23" s="397">
        <f t="shared" ref="AX23:AX209" si="19">IF(AK23=1,AT23,0)</f>
        <v>0</v>
      </c>
      <c r="AY23" s="32"/>
      <c r="AZ23" s="32"/>
      <c r="BA23" s="423" t="str">
        <f t="shared" ref="BA23:BA209" si="20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87" si="21">C23+1</f>
        <v>3</v>
      </c>
      <c r="D24" s="411"/>
      <c r="E24" s="411"/>
      <c r="F24" s="411"/>
      <c r="G24" s="412"/>
      <c r="H24" s="412"/>
      <c r="I24" s="413" t="str">
        <f t="shared" si="5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6"/>
        <v>-</v>
      </c>
      <c r="M24" s="415"/>
      <c r="N24" s="415"/>
      <c r="O24" s="160" t="str">
        <f t="shared" si="7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8"/>
        <v>OK</v>
      </c>
      <c r="AI24" s="22">
        <f t="shared" si="9"/>
        <v>0</v>
      </c>
      <c r="AJ24" s="22">
        <f t="shared" si="10"/>
        <v>0</v>
      </c>
      <c r="AK24" s="22">
        <f t="shared" si="11"/>
        <v>0</v>
      </c>
      <c r="AL24" s="22">
        <f t="shared" si="12"/>
        <v>0</v>
      </c>
      <c r="AM24" s="22">
        <f t="shared" si="13"/>
        <v>0</v>
      </c>
      <c r="AN24" s="22">
        <f t="shared" si="14"/>
        <v>0</v>
      </c>
      <c r="AO24" s="418" t="b">
        <f t="shared" si="15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6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7"/>
        <v>0</v>
      </c>
      <c r="AW24" s="67">
        <f t="shared" si="18"/>
        <v>0</v>
      </c>
      <c r="AX24" s="397">
        <f t="shared" si="19"/>
        <v>0</v>
      </c>
      <c r="AY24" s="32"/>
      <c r="AZ24" s="32"/>
      <c r="BA24" s="423" t="str">
        <f t="shared" si="20"/>
        <v xml:space="preserve"> </v>
      </c>
    </row>
    <row r="25" spans="1:53" s="339" customFormat="1" ht="15" x14ac:dyDescent="0.2">
      <c r="A25" s="409"/>
      <c r="B25" s="409"/>
      <c r="C25" s="410">
        <f t="shared" si="21"/>
        <v>4</v>
      </c>
      <c r="D25" s="411"/>
      <c r="E25" s="411"/>
      <c r="F25" s="411"/>
      <c r="G25" s="412"/>
      <c r="H25" s="412"/>
      <c r="I25" s="413" t="str">
        <f t="shared" si="5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6"/>
        <v>-</v>
      </c>
      <c r="M25" s="415"/>
      <c r="N25" s="415"/>
      <c r="O25" s="160" t="str">
        <f t="shared" si="7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8"/>
        <v>OK</v>
      </c>
      <c r="AI25" s="22">
        <f t="shared" si="9"/>
        <v>0</v>
      </c>
      <c r="AJ25" s="22">
        <f t="shared" si="10"/>
        <v>0</v>
      </c>
      <c r="AK25" s="22">
        <f t="shared" si="11"/>
        <v>0</v>
      </c>
      <c r="AL25" s="22">
        <f t="shared" si="12"/>
        <v>0</v>
      </c>
      <c r="AM25" s="22">
        <f t="shared" si="13"/>
        <v>0</v>
      </c>
      <c r="AN25" s="22">
        <f t="shared" si="14"/>
        <v>0</v>
      </c>
      <c r="AO25" s="418" t="b">
        <f t="shared" si="15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6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7"/>
        <v>0</v>
      </c>
      <c r="AW25" s="67">
        <f t="shared" si="18"/>
        <v>0</v>
      </c>
      <c r="AX25" s="397">
        <f t="shared" si="19"/>
        <v>0</v>
      </c>
      <c r="AY25" s="32"/>
      <c r="AZ25" s="32"/>
      <c r="BA25" s="423" t="str">
        <f t="shared" si="20"/>
        <v xml:space="preserve"> </v>
      </c>
    </row>
    <row r="26" spans="1:53" s="339" customFormat="1" ht="15" x14ac:dyDescent="0.2">
      <c r="A26" s="409"/>
      <c r="B26" s="409"/>
      <c r="C26" s="410">
        <f t="shared" si="21"/>
        <v>5</v>
      </c>
      <c r="D26" s="411"/>
      <c r="E26" s="411"/>
      <c r="F26" s="411"/>
      <c r="G26" s="412"/>
      <c r="H26" s="412"/>
      <c r="I26" s="413" t="str">
        <f t="shared" si="5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6"/>
        <v>-</v>
      </c>
      <c r="M26" s="415"/>
      <c r="N26" s="415"/>
      <c r="O26" s="160" t="str">
        <f t="shared" si="7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8"/>
        <v>OK</v>
      </c>
      <c r="AI26" s="22">
        <f t="shared" si="9"/>
        <v>0</v>
      </c>
      <c r="AJ26" s="22">
        <f t="shared" si="10"/>
        <v>0</v>
      </c>
      <c r="AK26" s="22">
        <f t="shared" si="11"/>
        <v>0</v>
      </c>
      <c r="AL26" s="22">
        <f t="shared" si="12"/>
        <v>0</v>
      </c>
      <c r="AM26" s="22">
        <f t="shared" si="13"/>
        <v>0</v>
      </c>
      <c r="AN26" s="22">
        <f t="shared" si="14"/>
        <v>0</v>
      </c>
      <c r="AO26" s="418" t="b">
        <f t="shared" si="15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6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7"/>
        <v>0</v>
      </c>
      <c r="AW26" s="67">
        <f t="shared" si="18"/>
        <v>0</v>
      </c>
      <c r="AX26" s="397">
        <f t="shared" si="19"/>
        <v>0</v>
      </c>
      <c r="AY26" s="32"/>
      <c r="AZ26" s="32"/>
      <c r="BA26" s="423" t="str">
        <f t="shared" si="20"/>
        <v xml:space="preserve"> </v>
      </c>
    </row>
    <row r="27" spans="1:53" s="339" customFormat="1" ht="15" x14ac:dyDescent="0.2">
      <c r="A27" s="409"/>
      <c r="B27" s="409"/>
      <c r="C27" s="410">
        <f t="shared" si="21"/>
        <v>6</v>
      </c>
      <c r="D27" s="411"/>
      <c r="E27" s="411"/>
      <c r="F27" s="411"/>
      <c r="G27" s="412"/>
      <c r="H27" s="412"/>
      <c r="I27" s="413" t="str">
        <f t="shared" si="5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6"/>
        <v>-</v>
      </c>
      <c r="M27" s="415"/>
      <c r="N27" s="415"/>
      <c r="O27" s="160" t="str">
        <f t="shared" si="7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8"/>
        <v>OK</v>
      </c>
      <c r="AI27" s="22">
        <f t="shared" si="9"/>
        <v>0</v>
      </c>
      <c r="AJ27" s="22">
        <f t="shared" si="10"/>
        <v>0</v>
      </c>
      <c r="AK27" s="22">
        <f t="shared" si="11"/>
        <v>0</v>
      </c>
      <c r="AL27" s="22">
        <f t="shared" si="12"/>
        <v>0</v>
      </c>
      <c r="AM27" s="22">
        <f t="shared" si="13"/>
        <v>0</v>
      </c>
      <c r="AN27" s="22">
        <f t="shared" si="14"/>
        <v>0</v>
      </c>
      <c r="AO27" s="418" t="b">
        <f t="shared" si="15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6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7"/>
        <v>0</v>
      </c>
      <c r="AW27" s="67">
        <f t="shared" si="18"/>
        <v>0</v>
      </c>
      <c r="AX27" s="397">
        <f t="shared" si="19"/>
        <v>0</v>
      </c>
      <c r="AY27" s="32"/>
      <c r="AZ27" s="32"/>
      <c r="BA27" s="423" t="str">
        <f t="shared" si="20"/>
        <v xml:space="preserve"> </v>
      </c>
    </row>
    <row r="28" spans="1:53" s="339" customFormat="1" ht="15" x14ac:dyDescent="0.2">
      <c r="A28" s="409"/>
      <c r="B28" s="409"/>
      <c r="C28" s="410">
        <f t="shared" si="21"/>
        <v>7</v>
      </c>
      <c r="D28" s="411"/>
      <c r="E28" s="411"/>
      <c r="F28" s="411"/>
      <c r="G28" s="412"/>
      <c r="H28" s="412"/>
      <c r="I28" s="413" t="str">
        <f t="shared" si="5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6"/>
        <v>-</v>
      </c>
      <c r="M28" s="415"/>
      <c r="N28" s="415"/>
      <c r="O28" s="160" t="str">
        <f t="shared" si="7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8"/>
        <v>OK</v>
      </c>
      <c r="AI28" s="22">
        <f t="shared" si="9"/>
        <v>0</v>
      </c>
      <c r="AJ28" s="22">
        <f t="shared" si="10"/>
        <v>0</v>
      </c>
      <c r="AK28" s="22">
        <f t="shared" si="11"/>
        <v>0</v>
      </c>
      <c r="AL28" s="22">
        <f t="shared" si="12"/>
        <v>0</v>
      </c>
      <c r="AM28" s="22">
        <f t="shared" si="13"/>
        <v>0</v>
      </c>
      <c r="AN28" s="22">
        <f t="shared" si="14"/>
        <v>0</v>
      </c>
      <c r="AO28" s="418" t="b">
        <f t="shared" si="15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6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7"/>
        <v>0</v>
      </c>
      <c r="AW28" s="67">
        <f t="shared" si="18"/>
        <v>0</v>
      </c>
      <c r="AX28" s="397">
        <f t="shared" si="19"/>
        <v>0</v>
      </c>
      <c r="AY28" s="32"/>
      <c r="AZ28" s="32"/>
      <c r="BA28" s="423" t="str">
        <f t="shared" si="20"/>
        <v xml:space="preserve"> </v>
      </c>
    </row>
    <row r="29" spans="1:53" s="339" customFormat="1" ht="15" x14ac:dyDescent="0.2">
      <c r="A29" s="409"/>
      <c r="B29" s="409"/>
      <c r="C29" s="410">
        <f t="shared" si="21"/>
        <v>8</v>
      </c>
      <c r="D29" s="411"/>
      <c r="E29" s="411"/>
      <c r="F29" s="411"/>
      <c r="G29" s="412"/>
      <c r="H29" s="412"/>
      <c r="I29" s="413" t="str">
        <f t="shared" si="5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6"/>
        <v>-</v>
      </c>
      <c r="M29" s="415"/>
      <c r="N29" s="415"/>
      <c r="O29" s="160" t="str">
        <f t="shared" si="7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8"/>
        <v>OK</v>
      </c>
      <c r="AI29" s="22">
        <f t="shared" si="9"/>
        <v>0</v>
      </c>
      <c r="AJ29" s="22">
        <f t="shared" si="10"/>
        <v>0</v>
      </c>
      <c r="AK29" s="22">
        <f t="shared" si="11"/>
        <v>0</v>
      </c>
      <c r="AL29" s="22">
        <f t="shared" si="12"/>
        <v>0</v>
      </c>
      <c r="AM29" s="22">
        <f t="shared" si="13"/>
        <v>0</v>
      </c>
      <c r="AN29" s="22">
        <f t="shared" si="14"/>
        <v>0</v>
      </c>
      <c r="AO29" s="418" t="b">
        <f t="shared" si="15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6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7"/>
        <v>0</v>
      </c>
      <c r="AW29" s="67">
        <f t="shared" si="18"/>
        <v>0</v>
      </c>
      <c r="AX29" s="397">
        <f t="shared" si="19"/>
        <v>0</v>
      </c>
      <c r="AY29" s="32"/>
      <c r="AZ29" s="32"/>
      <c r="BA29" s="423" t="str">
        <f t="shared" si="20"/>
        <v xml:space="preserve"> </v>
      </c>
    </row>
    <row r="30" spans="1:53" s="339" customFormat="1" ht="15" x14ac:dyDescent="0.2">
      <c r="A30" s="409"/>
      <c r="B30" s="409"/>
      <c r="C30" s="410">
        <f t="shared" si="21"/>
        <v>9</v>
      </c>
      <c r="D30" s="411"/>
      <c r="E30" s="411"/>
      <c r="F30" s="411"/>
      <c r="G30" s="412"/>
      <c r="H30" s="412"/>
      <c r="I30" s="413" t="str">
        <f t="shared" si="5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6"/>
        <v>-</v>
      </c>
      <c r="M30" s="415"/>
      <c r="N30" s="415"/>
      <c r="O30" s="160" t="str">
        <f t="shared" si="7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8"/>
        <v>OK</v>
      </c>
      <c r="AI30" s="22">
        <f t="shared" si="9"/>
        <v>0</v>
      </c>
      <c r="AJ30" s="22">
        <f t="shared" si="10"/>
        <v>0</v>
      </c>
      <c r="AK30" s="22">
        <f t="shared" si="11"/>
        <v>0</v>
      </c>
      <c r="AL30" s="22">
        <f t="shared" si="12"/>
        <v>0</v>
      </c>
      <c r="AM30" s="22">
        <f t="shared" si="13"/>
        <v>0</v>
      </c>
      <c r="AN30" s="22">
        <f t="shared" si="14"/>
        <v>0</v>
      </c>
      <c r="AO30" s="418" t="b">
        <f t="shared" si="15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6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7"/>
        <v>0</v>
      </c>
      <c r="AW30" s="67">
        <f t="shared" si="18"/>
        <v>0</v>
      </c>
      <c r="AX30" s="397">
        <f t="shared" si="19"/>
        <v>0</v>
      </c>
      <c r="AY30" s="32"/>
      <c r="AZ30" s="32"/>
      <c r="BA30" s="423" t="str">
        <f t="shared" si="20"/>
        <v xml:space="preserve"> </v>
      </c>
    </row>
    <row r="31" spans="1:53" s="339" customFormat="1" ht="15" x14ac:dyDescent="0.2">
      <c r="A31" s="409"/>
      <c r="B31" s="409"/>
      <c r="C31" s="410">
        <f t="shared" si="21"/>
        <v>10</v>
      </c>
      <c r="D31" s="411"/>
      <c r="E31" s="411"/>
      <c r="F31" s="411"/>
      <c r="G31" s="412"/>
      <c r="H31" s="412"/>
      <c r="I31" s="413" t="str">
        <f t="shared" si="5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6"/>
        <v>-</v>
      </c>
      <c r="M31" s="415"/>
      <c r="N31" s="415"/>
      <c r="O31" s="160" t="str">
        <f t="shared" si="7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8"/>
        <v>OK</v>
      </c>
      <c r="AI31" s="22">
        <f t="shared" si="9"/>
        <v>0</v>
      </c>
      <c r="AJ31" s="22">
        <f t="shared" si="10"/>
        <v>0</v>
      </c>
      <c r="AK31" s="22">
        <f t="shared" si="11"/>
        <v>0</v>
      </c>
      <c r="AL31" s="22">
        <f t="shared" si="12"/>
        <v>0</v>
      </c>
      <c r="AM31" s="22">
        <f t="shared" si="13"/>
        <v>0</v>
      </c>
      <c r="AN31" s="22">
        <f t="shared" si="14"/>
        <v>0</v>
      </c>
      <c r="AO31" s="418" t="b">
        <f t="shared" si="15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6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7"/>
        <v>0</v>
      </c>
      <c r="AW31" s="67">
        <f t="shared" si="18"/>
        <v>0</v>
      </c>
      <c r="AX31" s="397">
        <f t="shared" si="19"/>
        <v>0</v>
      </c>
      <c r="AY31" s="32"/>
      <c r="AZ31" s="32"/>
      <c r="BA31" s="423" t="str">
        <f t="shared" si="20"/>
        <v xml:space="preserve"> </v>
      </c>
    </row>
    <row r="32" spans="1:53" s="339" customFormat="1" ht="15" x14ac:dyDescent="0.2">
      <c r="A32" s="409"/>
      <c r="B32" s="409"/>
      <c r="C32" s="410">
        <f t="shared" si="21"/>
        <v>11</v>
      </c>
      <c r="D32" s="411"/>
      <c r="E32" s="411"/>
      <c r="F32" s="411"/>
      <c r="G32" s="412"/>
      <c r="H32" s="412"/>
      <c r="I32" s="413" t="str">
        <f t="shared" si="5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6"/>
        <v>-</v>
      </c>
      <c r="M32" s="415"/>
      <c r="N32" s="415"/>
      <c r="O32" s="160" t="str">
        <f t="shared" si="7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8"/>
        <v>OK</v>
      </c>
      <c r="AI32" s="22">
        <f t="shared" si="9"/>
        <v>0</v>
      </c>
      <c r="AJ32" s="22">
        <f t="shared" si="10"/>
        <v>0</v>
      </c>
      <c r="AK32" s="22">
        <f t="shared" si="11"/>
        <v>0</v>
      </c>
      <c r="AL32" s="22">
        <f t="shared" si="12"/>
        <v>0</v>
      </c>
      <c r="AM32" s="22">
        <f t="shared" si="13"/>
        <v>0</v>
      </c>
      <c r="AN32" s="22">
        <f t="shared" si="14"/>
        <v>0</v>
      </c>
      <c r="AO32" s="418" t="b">
        <f t="shared" si="15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6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7"/>
        <v>0</v>
      </c>
      <c r="AW32" s="67">
        <f t="shared" si="18"/>
        <v>0</v>
      </c>
      <c r="AX32" s="397">
        <f t="shared" si="19"/>
        <v>0</v>
      </c>
      <c r="AY32" s="32"/>
      <c r="AZ32" s="32"/>
      <c r="BA32" s="423" t="str">
        <f t="shared" si="20"/>
        <v xml:space="preserve"> </v>
      </c>
    </row>
    <row r="33" spans="1:53" s="339" customFormat="1" ht="15" x14ac:dyDescent="0.2">
      <c r="A33" s="409"/>
      <c r="B33" s="409"/>
      <c r="C33" s="410">
        <f t="shared" si="21"/>
        <v>12</v>
      </c>
      <c r="D33" s="411"/>
      <c r="E33" s="411"/>
      <c r="F33" s="411"/>
      <c r="G33" s="412"/>
      <c r="H33" s="412"/>
      <c r="I33" s="413" t="str">
        <f t="shared" si="5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6"/>
        <v>-</v>
      </c>
      <c r="M33" s="415"/>
      <c r="N33" s="415"/>
      <c r="O33" s="160" t="str">
        <f t="shared" si="7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8"/>
        <v>OK</v>
      </c>
      <c r="AI33" s="22">
        <f t="shared" si="9"/>
        <v>0</v>
      </c>
      <c r="AJ33" s="22">
        <f t="shared" si="10"/>
        <v>0</v>
      </c>
      <c r="AK33" s="22">
        <f t="shared" si="11"/>
        <v>0</v>
      </c>
      <c r="AL33" s="22">
        <f t="shared" si="12"/>
        <v>0</v>
      </c>
      <c r="AM33" s="22">
        <f t="shared" si="13"/>
        <v>0</v>
      </c>
      <c r="AN33" s="22">
        <f t="shared" si="14"/>
        <v>0</v>
      </c>
      <c r="AO33" s="418" t="b">
        <f t="shared" si="15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16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17"/>
        <v>0</v>
      </c>
      <c r="AW33" s="67">
        <f t="shared" si="18"/>
        <v>0</v>
      </c>
      <c r="AX33" s="397">
        <f t="shared" si="19"/>
        <v>0</v>
      </c>
      <c r="AY33" s="32"/>
      <c r="AZ33" s="32"/>
      <c r="BA33" s="423" t="str">
        <f t="shared" si="20"/>
        <v xml:space="preserve"> </v>
      </c>
    </row>
    <row r="34" spans="1:53" s="339" customFormat="1" ht="15" x14ac:dyDescent="0.2">
      <c r="A34" s="409"/>
      <c r="B34" s="409"/>
      <c r="C34" s="410">
        <f t="shared" si="21"/>
        <v>13</v>
      </c>
      <c r="D34" s="411"/>
      <c r="E34" s="411"/>
      <c r="F34" s="411"/>
      <c r="G34" s="412"/>
      <c r="H34" s="412"/>
      <c r="I34" s="413" t="str">
        <f t="shared" si="5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6"/>
        <v>-</v>
      </c>
      <c r="M34" s="415"/>
      <c r="N34" s="415"/>
      <c r="O34" s="160" t="str">
        <f t="shared" si="7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8"/>
        <v>OK</v>
      </c>
      <c r="AI34" s="22">
        <f t="shared" si="9"/>
        <v>0</v>
      </c>
      <c r="AJ34" s="22">
        <f t="shared" si="10"/>
        <v>0</v>
      </c>
      <c r="AK34" s="22">
        <f t="shared" si="11"/>
        <v>0</v>
      </c>
      <c r="AL34" s="22">
        <f t="shared" si="12"/>
        <v>0</v>
      </c>
      <c r="AM34" s="22">
        <f t="shared" si="13"/>
        <v>0</v>
      </c>
      <c r="AN34" s="22">
        <f t="shared" si="14"/>
        <v>0</v>
      </c>
      <c r="AO34" s="418" t="b">
        <f t="shared" si="15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16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17"/>
        <v>0</v>
      </c>
      <c r="AW34" s="67">
        <f t="shared" si="18"/>
        <v>0</v>
      </c>
      <c r="AX34" s="397">
        <f t="shared" si="19"/>
        <v>0</v>
      </c>
      <c r="AY34" s="32"/>
      <c r="AZ34" s="32"/>
      <c r="BA34" s="423" t="str">
        <f t="shared" si="20"/>
        <v xml:space="preserve"> </v>
      </c>
    </row>
    <row r="35" spans="1:53" s="339" customFormat="1" ht="15" x14ac:dyDescent="0.2">
      <c r="A35" s="409"/>
      <c r="B35" s="409"/>
      <c r="C35" s="410">
        <f t="shared" si="21"/>
        <v>14</v>
      </c>
      <c r="D35" s="411"/>
      <c r="E35" s="411"/>
      <c r="F35" s="411"/>
      <c r="G35" s="412"/>
      <c r="H35" s="412"/>
      <c r="I35" s="413" t="str">
        <f t="shared" si="5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6"/>
        <v>-</v>
      </c>
      <c r="M35" s="415"/>
      <c r="N35" s="415"/>
      <c r="O35" s="160" t="str">
        <f t="shared" si="7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8"/>
        <v>OK</v>
      </c>
      <c r="AI35" s="22">
        <f t="shared" si="9"/>
        <v>0</v>
      </c>
      <c r="AJ35" s="22">
        <f t="shared" si="10"/>
        <v>0</v>
      </c>
      <c r="AK35" s="22">
        <f t="shared" si="11"/>
        <v>0</v>
      </c>
      <c r="AL35" s="22">
        <f t="shared" si="12"/>
        <v>0</v>
      </c>
      <c r="AM35" s="22">
        <f t="shared" si="13"/>
        <v>0</v>
      </c>
      <c r="AN35" s="22">
        <f t="shared" si="14"/>
        <v>0</v>
      </c>
      <c r="AO35" s="418" t="b">
        <f t="shared" si="15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16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17"/>
        <v>0</v>
      </c>
      <c r="AW35" s="67">
        <f t="shared" si="18"/>
        <v>0</v>
      </c>
      <c r="AX35" s="397">
        <f t="shared" si="19"/>
        <v>0</v>
      </c>
      <c r="AY35" s="32"/>
      <c r="AZ35" s="32"/>
      <c r="BA35" s="423" t="str">
        <f t="shared" si="20"/>
        <v xml:space="preserve"> </v>
      </c>
    </row>
    <row r="36" spans="1:53" s="339" customFormat="1" ht="15" x14ac:dyDescent="0.2">
      <c r="A36" s="409"/>
      <c r="B36" s="409"/>
      <c r="C36" s="410">
        <f t="shared" si="21"/>
        <v>15</v>
      </c>
      <c r="D36" s="411"/>
      <c r="E36" s="411"/>
      <c r="F36" s="411"/>
      <c r="G36" s="412"/>
      <c r="H36" s="412"/>
      <c r="I36" s="413" t="str">
        <f t="shared" si="5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6"/>
        <v>-</v>
      </c>
      <c r="M36" s="415"/>
      <c r="N36" s="415"/>
      <c r="O36" s="160" t="str">
        <f t="shared" si="7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8"/>
        <v>OK</v>
      </c>
      <c r="AI36" s="22">
        <f t="shared" si="9"/>
        <v>0</v>
      </c>
      <c r="AJ36" s="22">
        <f t="shared" si="10"/>
        <v>0</v>
      </c>
      <c r="AK36" s="22">
        <f t="shared" si="11"/>
        <v>0</v>
      </c>
      <c r="AL36" s="22">
        <f t="shared" si="12"/>
        <v>0</v>
      </c>
      <c r="AM36" s="22">
        <f t="shared" si="13"/>
        <v>0</v>
      </c>
      <c r="AN36" s="22">
        <f t="shared" si="14"/>
        <v>0</v>
      </c>
      <c r="AO36" s="418" t="b">
        <f t="shared" si="15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16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17"/>
        <v>0</v>
      </c>
      <c r="AW36" s="67">
        <f t="shared" si="18"/>
        <v>0</v>
      </c>
      <c r="AX36" s="397">
        <f t="shared" si="19"/>
        <v>0</v>
      </c>
      <c r="AY36" s="32"/>
      <c r="AZ36" s="32"/>
      <c r="BA36" s="423" t="str">
        <f t="shared" si="20"/>
        <v xml:space="preserve"> </v>
      </c>
    </row>
    <row r="37" spans="1:53" s="339" customFormat="1" ht="15" x14ac:dyDescent="0.2">
      <c r="A37" s="409"/>
      <c r="B37" s="409"/>
      <c r="C37" s="410">
        <f t="shared" si="21"/>
        <v>16</v>
      </c>
      <c r="D37" s="411"/>
      <c r="E37" s="411"/>
      <c r="F37" s="411"/>
      <c r="G37" s="412"/>
      <c r="H37" s="412"/>
      <c r="I37" s="413" t="str">
        <f t="shared" si="5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6"/>
        <v>-</v>
      </c>
      <c r="M37" s="415"/>
      <c r="N37" s="415"/>
      <c r="O37" s="160" t="str">
        <f t="shared" si="7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8"/>
        <v>OK</v>
      </c>
      <c r="AI37" s="22">
        <f t="shared" si="9"/>
        <v>0</v>
      </c>
      <c r="AJ37" s="22">
        <f t="shared" si="10"/>
        <v>0</v>
      </c>
      <c r="AK37" s="22">
        <f t="shared" si="11"/>
        <v>0</v>
      </c>
      <c r="AL37" s="22">
        <f t="shared" si="12"/>
        <v>0</v>
      </c>
      <c r="AM37" s="22">
        <f t="shared" si="13"/>
        <v>0</v>
      </c>
      <c r="AN37" s="22">
        <f t="shared" si="14"/>
        <v>0</v>
      </c>
      <c r="AO37" s="418" t="b">
        <f t="shared" si="15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16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17"/>
        <v>0</v>
      </c>
      <c r="AW37" s="67">
        <f t="shared" si="18"/>
        <v>0</v>
      </c>
      <c r="AX37" s="397">
        <f t="shared" si="19"/>
        <v>0</v>
      </c>
      <c r="AY37" s="32"/>
      <c r="AZ37" s="32"/>
      <c r="BA37" s="423" t="str">
        <f t="shared" si="20"/>
        <v xml:space="preserve"> </v>
      </c>
    </row>
    <row r="38" spans="1:53" s="339" customFormat="1" ht="15" x14ac:dyDescent="0.2">
      <c r="A38" s="409"/>
      <c r="B38" s="409"/>
      <c r="C38" s="410">
        <f t="shared" si="21"/>
        <v>17</v>
      </c>
      <c r="D38" s="411"/>
      <c r="E38" s="411"/>
      <c r="F38" s="411"/>
      <c r="G38" s="412"/>
      <c r="H38" s="412"/>
      <c r="I38" s="413" t="str">
        <f t="shared" si="5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6"/>
        <v>-</v>
      </c>
      <c r="M38" s="415"/>
      <c r="N38" s="415"/>
      <c r="O38" s="160" t="str">
        <f t="shared" si="7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8"/>
        <v>OK</v>
      </c>
      <c r="AI38" s="22">
        <f t="shared" si="9"/>
        <v>0</v>
      </c>
      <c r="AJ38" s="22">
        <f t="shared" si="10"/>
        <v>0</v>
      </c>
      <c r="AK38" s="22">
        <f t="shared" si="11"/>
        <v>0</v>
      </c>
      <c r="AL38" s="22">
        <f t="shared" si="12"/>
        <v>0</v>
      </c>
      <c r="AM38" s="22">
        <f t="shared" si="13"/>
        <v>0</v>
      </c>
      <c r="AN38" s="22">
        <f t="shared" si="14"/>
        <v>0</v>
      </c>
      <c r="AO38" s="418" t="b">
        <f t="shared" si="15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16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17"/>
        <v>0</v>
      </c>
      <c r="AW38" s="67">
        <f t="shared" si="18"/>
        <v>0</v>
      </c>
      <c r="AX38" s="397">
        <f t="shared" si="19"/>
        <v>0</v>
      </c>
      <c r="AY38" s="32"/>
      <c r="AZ38" s="32"/>
      <c r="BA38" s="423" t="str">
        <f t="shared" si="20"/>
        <v xml:space="preserve"> </v>
      </c>
    </row>
    <row r="39" spans="1:53" s="339" customFormat="1" ht="15" x14ac:dyDescent="0.2">
      <c r="A39" s="409"/>
      <c r="B39" s="409"/>
      <c r="C39" s="410">
        <f t="shared" si="21"/>
        <v>18</v>
      </c>
      <c r="D39" s="411"/>
      <c r="E39" s="411"/>
      <c r="F39" s="411"/>
      <c r="G39" s="412"/>
      <c r="H39" s="412"/>
      <c r="I39" s="413" t="str">
        <f t="shared" si="5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6"/>
        <v>-</v>
      </c>
      <c r="M39" s="415"/>
      <c r="N39" s="415"/>
      <c r="O39" s="160" t="str">
        <f t="shared" si="7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8"/>
        <v>OK</v>
      </c>
      <c r="AI39" s="22">
        <f t="shared" si="9"/>
        <v>0</v>
      </c>
      <c r="AJ39" s="22">
        <f t="shared" si="10"/>
        <v>0</v>
      </c>
      <c r="AK39" s="22">
        <f t="shared" si="11"/>
        <v>0</v>
      </c>
      <c r="AL39" s="22">
        <f t="shared" si="12"/>
        <v>0</v>
      </c>
      <c r="AM39" s="22">
        <f t="shared" si="13"/>
        <v>0</v>
      </c>
      <c r="AN39" s="22">
        <f t="shared" si="14"/>
        <v>0</v>
      </c>
      <c r="AO39" s="418" t="b">
        <f t="shared" si="15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16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17"/>
        <v>0</v>
      </c>
      <c r="AW39" s="67">
        <f t="shared" si="18"/>
        <v>0</v>
      </c>
      <c r="AX39" s="397">
        <f t="shared" si="19"/>
        <v>0</v>
      </c>
      <c r="AY39" s="32"/>
      <c r="AZ39" s="32"/>
      <c r="BA39" s="423" t="str">
        <f t="shared" si="20"/>
        <v xml:space="preserve"> </v>
      </c>
    </row>
    <row r="40" spans="1:53" s="339" customFormat="1" ht="15" x14ac:dyDescent="0.2">
      <c r="A40" s="409"/>
      <c r="B40" s="409"/>
      <c r="C40" s="410">
        <f t="shared" si="21"/>
        <v>19</v>
      </c>
      <c r="D40" s="411"/>
      <c r="E40" s="411"/>
      <c r="F40" s="411"/>
      <c r="G40" s="412"/>
      <c r="H40" s="412"/>
      <c r="I40" s="413" t="str">
        <f t="shared" si="5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6"/>
        <v>-</v>
      </c>
      <c r="M40" s="415"/>
      <c r="N40" s="415"/>
      <c r="O40" s="160" t="str">
        <f t="shared" si="7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8"/>
        <v>OK</v>
      </c>
      <c r="AI40" s="22">
        <f t="shared" si="9"/>
        <v>0</v>
      </c>
      <c r="AJ40" s="22">
        <f t="shared" si="10"/>
        <v>0</v>
      </c>
      <c r="AK40" s="22">
        <f t="shared" si="11"/>
        <v>0</v>
      </c>
      <c r="AL40" s="22">
        <f t="shared" si="12"/>
        <v>0</v>
      </c>
      <c r="AM40" s="22">
        <f t="shared" si="13"/>
        <v>0</v>
      </c>
      <c r="AN40" s="22">
        <f t="shared" si="14"/>
        <v>0</v>
      </c>
      <c r="AO40" s="418" t="b">
        <f t="shared" si="15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16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17"/>
        <v>0</v>
      </c>
      <c r="AW40" s="67">
        <f t="shared" si="18"/>
        <v>0</v>
      </c>
      <c r="AX40" s="397">
        <f t="shared" si="19"/>
        <v>0</v>
      </c>
      <c r="AY40" s="32"/>
      <c r="AZ40" s="32"/>
      <c r="BA40" s="423" t="str">
        <f t="shared" si="20"/>
        <v xml:space="preserve"> </v>
      </c>
    </row>
    <row r="41" spans="1:53" s="339" customFormat="1" ht="15" x14ac:dyDescent="0.2">
      <c r="A41" s="409"/>
      <c r="B41" s="409"/>
      <c r="C41" s="410">
        <f t="shared" si="21"/>
        <v>20</v>
      </c>
      <c r="D41" s="411"/>
      <c r="E41" s="411"/>
      <c r="F41" s="411"/>
      <c r="G41" s="412"/>
      <c r="H41" s="412"/>
      <c r="I41" s="413" t="str">
        <f t="shared" si="5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6"/>
        <v>-</v>
      </c>
      <c r="M41" s="415"/>
      <c r="N41" s="415"/>
      <c r="O41" s="160" t="str">
        <f t="shared" si="7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8"/>
        <v>OK</v>
      </c>
      <c r="AI41" s="22">
        <f t="shared" si="9"/>
        <v>0</v>
      </c>
      <c r="AJ41" s="22">
        <f t="shared" si="10"/>
        <v>0</v>
      </c>
      <c r="AK41" s="22">
        <f t="shared" si="11"/>
        <v>0</v>
      </c>
      <c r="AL41" s="22">
        <f t="shared" si="12"/>
        <v>0</v>
      </c>
      <c r="AM41" s="22">
        <f t="shared" si="13"/>
        <v>0</v>
      </c>
      <c r="AN41" s="22">
        <f t="shared" si="14"/>
        <v>0</v>
      </c>
      <c r="AO41" s="418" t="b">
        <f t="shared" si="15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16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17"/>
        <v>0</v>
      </c>
      <c r="AW41" s="67">
        <f t="shared" si="18"/>
        <v>0</v>
      </c>
      <c r="AX41" s="397">
        <f t="shared" si="19"/>
        <v>0</v>
      </c>
      <c r="AY41" s="32"/>
      <c r="AZ41" s="32"/>
      <c r="BA41" s="423" t="str">
        <f t="shared" si="20"/>
        <v xml:space="preserve"> </v>
      </c>
    </row>
    <row r="42" spans="1:53" s="339" customFormat="1" ht="15" x14ac:dyDescent="0.2">
      <c r="A42" s="409"/>
      <c r="B42" s="409"/>
      <c r="C42" s="410">
        <f t="shared" si="21"/>
        <v>21</v>
      </c>
      <c r="D42" s="411"/>
      <c r="E42" s="411"/>
      <c r="F42" s="411"/>
      <c r="G42" s="412"/>
      <c r="H42" s="412"/>
      <c r="I42" s="413" t="str">
        <f t="shared" si="5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6"/>
        <v>-</v>
      </c>
      <c r="M42" s="415"/>
      <c r="N42" s="415"/>
      <c r="O42" s="160" t="str">
        <f t="shared" si="7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8"/>
        <v>OK</v>
      </c>
      <c r="AI42" s="22">
        <f t="shared" si="9"/>
        <v>0</v>
      </c>
      <c r="AJ42" s="22">
        <f t="shared" si="10"/>
        <v>0</v>
      </c>
      <c r="AK42" s="22">
        <f t="shared" si="11"/>
        <v>0</v>
      </c>
      <c r="AL42" s="22">
        <f t="shared" si="12"/>
        <v>0</v>
      </c>
      <c r="AM42" s="22">
        <f t="shared" si="13"/>
        <v>0</v>
      </c>
      <c r="AN42" s="22">
        <f t="shared" si="14"/>
        <v>0</v>
      </c>
      <c r="AO42" s="418" t="b">
        <f t="shared" si="15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16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17"/>
        <v>0</v>
      </c>
      <c r="AW42" s="67">
        <f t="shared" si="18"/>
        <v>0</v>
      </c>
      <c r="AX42" s="397">
        <f t="shared" si="19"/>
        <v>0</v>
      </c>
      <c r="AY42" s="32"/>
      <c r="AZ42" s="32"/>
      <c r="BA42" s="423" t="str">
        <f t="shared" si="20"/>
        <v xml:space="preserve"> </v>
      </c>
    </row>
    <row r="43" spans="1:53" s="339" customFormat="1" ht="15" x14ac:dyDescent="0.2">
      <c r="A43" s="409"/>
      <c r="B43" s="409"/>
      <c r="C43" s="410">
        <f t="shared" si="21"/>
        <v>22</v>
      </c>
      <c r="D43" s="411"/>
      <c r="E43" s="411"/>
      <c r="F43" s="411"/>
      <c r="G43" s="412"/>
      <c r="H43" s="412"/>
      <c r="I43" s="413" t="str">
        <f t="shared" si="5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6"/>
        <v>-</v>
      </c>
      <c r="M43" s="415"/>
      <c r="N43" s="415"/>
      <c r="O43" s="160" t="str">
        <f t="shared" si="7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8"/>
        <v>OK</v>
      </c>
      <c r="AI43" s="22">
        <f t="shared" si="9"/>
        <v>0</v>
      </c>
      <c r="AJ43" s="22">
        <f t="shared" si="10"/>
        <v>0</v>
      </c>
      <c r="AK43" s="22">
        <f t="shared" si="11"/>
        <v>0</v>
      </c>
      <c r="AL43" s="22">
        <f t="shared" si="12"/>
        <v>0</v>
      </c>
      <c r="AM43" s="22">
        <f t="shared" si="13"/>
        <v>0</v>
      </c>
      <c r="AN43" s="22">
        <f t="shared" si="14"/>
        <v>0</v>
      </c>
      <c r="AO43" s="418" t="b">
        <f t="shared" si="15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16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17"/>
        <v>0</v>
      </c>
      <c r="AW43" s="67">
        <f t="shared" si="18"/>
        <v>0</v>
      </c>
      <c r="AX43" s="397">
        <f t="shared" si="19"/>
        <v>0</v>
      </c>
      <c r="AY43" s="32"/>
      <c r="AZ43" s="32"/>
      <c r="BA43" s="423" t="str">
        <f t="shared" si="20"/>
        <v xml:space="preserve"> </v>
      </c>
    </row>
    <row r="44" spans="1:53" s="339" customFormat="1" ht="15" x14ac:dyDescent="0.2">
      <c r="A44" s="409"/>
      <c r="B44" s="409"/>
      <c r="C44" s="410">
        <f t="shared" si="21"/>
        <v>23</v>
      </c>
      <c r="D44" s="411"/>
      <c r="E44" s="411"/>
      <c r="F44" s="411"/>
      <c r="G44" s="412"/>
      <c r="H44" s="412"/>
      <c r="I44" s="413" t="str">
        <f t="shared" si="5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6"/>
        <v>-</v>
      </c>
      <c r="M44" s="415"/>
      <c r="N44" s="415"/>
      <c r="O44" s="160" t="str">
        <f t="shared" si="7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8"/>
        <v>OK</v>
      </c>
      <c r="AI44" s="22">
        <f t="shared" si="9"/>
        <v>0</v>
      </c>
      <c r="AJ44" s="22">
        <f t="shared" si="10"/>
        <v>0</v>
      </c>
      <c r="AK44" s="22">
        <f t="shared" si="11"/>
        <v>0</v>
      </c>
      <c r="AL44" s="22">
        <f t="shared" si="12"/>
        <v>0</v>
      </c>
      <c r="AM44" s="22">
        <f t="shared" si="13"/>
        <v>0</v>
      </c>
      <c r="AN44" s="22">
        <f t="shared" si="14"/>
        <v>0</v>
      </c>
      <c r="AO44" s="418" t="b">
        <f t="shared" si="15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16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17"/>
        <v>0</v>
      </c>
      <c r="AW44" s="67">
        <f t="shared" si="18"/>
        <v>0</v>
      </c>
      <c r="AX44" s="397">
        <f t="shared" si="19"/>
        <v>0</v>
      </c>
      <c r="AY44" s="32"/>
      <c r="AZ44" s="32"/>
      <c r="BA44" s="423" t="str">
        <f t="shared" si="20"/>
        <v xml:space="preserve"> </v>
      </c>
    </row>
    <row r="45" spans="1:53" s="339" customFormat="1" ht="15" x14ac:dyDescent="0.2">
      <c r="A45" s="409"/>
      <c r="B45" s="409"/>
      <c r="C45" s="410">
        <f t="shared" si="21"/>
        <v>24</v>
      </c>
      <c r="D45" s="411"/>
      <c r="E45" s="411"/>
      <c r="F45" s="411"/>
      <c r="G45" s="410"/>
      <c r="H45" s="410"/>
      <c r="I45" s="413" t="str">
        <f t="shared" si="5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6"/>
        <v>-</v>
      </c>
      <c r="M45" s="415"/>
      <c r="N45" s="415"/>
      <c r="O45" s="160" t="str">
        <f t="shared" si="7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8"/>
        <v>OK</v>
      </c>
      <c r="AI45" s="22">
        <f t="shared" si="9"/>
        <v>0</v>
      </c>
      <c r="AJ45" s="22">
        <f t="shared" si="10"/>
        <v>0</v>
      </c>
      <c r="AK45" s="22">
        <f t="shared" si="11"/>
        <v>0</v>
      </c>
      <c r="AL45" s="22">
        <f t="shared" si="12"/>
        <v>0</v>
      </c>
      <c r="AM45" s="22">
        <f t="shared" si="13"/>
        <v>0</v>
      </c>
      <c r="AN45" s="22">
        <f t="shared" si="14"/>
        <v>0</v>
      </c>
      <c r="AO45" s="418" t="b">
        <f t="shared" si="15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16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17"/>
        <v>0</v>
      </c>
      <c r="AW45" s="67">
        <f t="shared" si="18"/>
        <v>0</v>
      </c>
      <c r="AX45" s="397">
        <f t="shared" si="19"/>
        <v>0</v>
      </c>
      <c r="AY45" s="32"/>
      <c r="AZ45" s="32"/>
      <c r="BA45" s="423" t="str">
        <f t="shared" si="20"/>
        <v xml:space="preserve"> </v>
      </c>
    </row>
    <row r="46" spans="1:53" s="339" customFormat="1" ht="15" x14ac:dyDescent="0.2">
      <c r="A46" s="409"/>
      <c r="B46" s="409"/>
      <c r="C46" s="410">
        <f t="shared" si="21"/>
        <v>25</v>
      </c>
      <c r="D46" s="411"/>
      <c r="E46" s="411"/>
      <c r="F46" s="411"/>
      <c r="G46" s="410"/>
      <c r="H46" s="410"/>
      <c r="I46" s="413" t="str">
        <f t="shared" si="5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6"/>
        <v>-</v>
      </c>
      <c r="M46" s="415"/>
      <c r="N46" s="415"/>
      <c r="O46" s="160" t="str">
        <f t="shared" si="7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8"/>
        <v>OK</v>
      </c>
      <c r="AI46" s="22">
        <f t="shared" si="9"/>
        <v>0</v>
      </c>
      <c r="AJ46" s="22">
        <f t="shared" si="10"/>
        <v>0</v>
      </c>
      <c r="AK46" s="22">
        <f t="shared" si="11"/>
        <v>0</v>
      </c>
      <c r="AL46" s="22">
        <f t="shared" si="12"/>
        <v>0</v>
      </c>
      <c r="AM46" s="22">
        <f t="shared" si="13"/>
        <v>0</v>
      </c>
      <c r="AN46" s="22">
        <f t="shared" si="14"/>
        <v>0</v>
      </c>
      <c r="AO46" s="418" t="b">
        <f t="shared" si="15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16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17"/>
        <v>0</v>
      </c>
      <c r="AW46" s="67">
        <f t="shared" si="18"/>
        <v>0</v>
      </c>
      <c r="AX46" s="397">
        <f t="shared" si="19"/>
        <v>0</v>
      </c>
      <c r="AY46" s="32"/>
      <c r="AZ46" s="32"/>
      <c r="BA46" s="423" t="str">
        <f t="shared" si="20"/>
        <v xml:space="preserve"> </v>
      </c>
    </row>
    <row r="47" spans="1:53" s="339" customFormat="1" ht="15" x14ac:dyDescent="0.2">
      <c r="A47" s="409"/>
      <c r="B47" s="409"/>
      <c r="C47" s="410">
        <f t="shared" si="21"/>
        <v>26</v>
      </c>
      <c r="D47" s="411"/>
      <c r="E47" s="411"/>
      <c r="F47" s="411"/>
      <c r="G47" s="410"/>
      <c r="H47" s="410"/>
      <c r="I47" s="413" t="str">
        <f t="shared" si="5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6"/>
        <v>-</v>
      </c>
      <c r="M47" s="415"/>
      <c r="N47" s="415"/>
      <c r="O47" s="160" t="str">
        <f t="shared" si="7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8"/>
        <v>OK</v>
      </c>
      <c r="AI47" s="22">
        <f t="shared" si="9"/>
        <v>0</v>
      </c>
      <c r="AJ47" s="22">
        <f t="shared" si="10"/>
        <v>0</v>
      </c>
      <c r="AK47" s="22">
        <f t="shared" si="11"/>
        <v>0</v>
      </c>
      <c r="AL47" s="22">
        <f t="shared" si="12"/>
        <v>0</v>
      </c>
      <c r="AM47" s="22">
        <f t="shared" si="13"/>
        <v>0</v>
      </c>
      <c r="AN47" s="22">
        <f t="shared" si="14"/>
        <v>0</v>
      </c>
      <c r="AO47" s="418" t="b">
        <f t="shared" si="15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16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17"/>
        <v>0</v>
      </c>
      <c r="AW47" s="67">
        <f t="shared" si="18"/>
        <v>0</v>
      </c>
      <c r="AX47" s="397">
        <f t="shared" si="19"/>
        <v>0</v>
      </c>
      <c r="AY47" s="32"/>
      <c r="AZ47" s="32"/>
      <c r="BA47" s="423" t="str">
        <f t="shared" si="20"/>
        <v xml:space="preserve"> </v>
      </c>
    </row>
    <row r="48" spans="1:53" s="339" customFormat="1" ht="15" x14ac:dyDescent="0.2">
      <c r="A48" s="409"/>
      <c r="B48" s="409"/>
      <c r="C48" s="410">
        <f t="shared" si="21"/>
        <v>27</v>
      </c>
      <c r="D48" s="411"/>
      <c r="E48" s="411"/>
      <c r="F48" s="411"/>
      <c r="G48" s="410"/>
      <c r="H48" s="410"/>
      <c r="I48" s="413" t="str">
        <f t="shared" si="5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6"/>
        <v>-</v>
      </c>
      <c r="M48" s="415"/>
      <c r="N48" s="415"/>
      <c r="O48" s="160" t="str">
        <f t="shared" si="7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8"/>
        <v>OK</v>
      </c>
      <c r="AI48" s="22">
        <f t="shared" si="9"/>
        <v>0</v>
      </c>
      <c r="AJ48" s="22">
        <f t="shared" si="10"/>
        <v>0</v>
      </c>
      <c r="AK48" s="22">
        <f t="shared" si="11"/>
        <v>0</v>
      </c>
      <c r="AL48" s="22">
        <f t="shared" si="12"/>
        <v>0</v>
      </c>
      <c r="AM48" s="22">
        <f t="shared" si="13"/>
        <v>0</v>
      </c>
      <c r="AN48" s="22">
        <f t="shared" si="14"/>
        <v>0</v>
      </c>
      <c r="AO48" s="418" t="b">
        <f t="shared" si="15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16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17"/>
        <v>0</v>
      </c>
      <c r="AW48" s="67">
        <f t="shared" si="18"/>
        <v>0</v>
      </c>
      <c r="AX48" s="397">
        <f t="shared" si="19"/>
        <v>0</v>
      </c>
      <c r="AY48" s="32"/>
      <c r="AZ48" s="32"/>
      <c r="BA48" s="423" t="str">
        <f t="shared" si="20"/>
        <v xml:space="preserve"> </v>
      </c>
    </row>
    <row r="49" spans="1:53" s="339" customFormat="1" ht="15" x14ac:dyDescent="0.2">
      <c r="A49" s="409"/>
      <c r="B49" s="409"/>
      <c r="C49" s="410">
        <f t="shared" si="21"/>
        <v>28</v>
      </c>
      <c r="D49" s="411"/>
      <c r="E49" s="411"/>
      <c r="F49" s="411"/>
      <c r="G49" s="410"/>
      <c r="H49" s="410"/>
      <c r="I49" s="413" t="str">
        <f t="shared" si="5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6"/>
        <v>-</v>
      </c>
      <c r="M49" s="415"/>
      <c r="N49" s="415"/>
      <c r="O49" s="160" t="str">
        <f t="shared" si="7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8"/>
        <v>OK</v>
      </c>
      <c r="AI49" s="22">
        <f t="shared" si="9"/>
        <v>0</v>
      </c>
      <c r="AJ49" s="22">
        <f t="shared" si="10"/>
        <v>0</v>
      </c>
      <c r="AK49" s="22">
        <f t="shared" si="11"/>
        <v>0</v>
      </c>
      <c r="AL49" s="22">
        <f t="shared" si="12"/>
        <v>0</v>
      </c>
      <c r="AM49" s="22">
        <f t="shared" si="13"/>
        <v>0</v>
      </c>
      <c r="AN49" s="22">
        <f t="shared" si="14"/>
        <v>0</v>
      </c>
      <c r="AO49" s="418" t="b">
        <f t="shared" si="15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16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17"/>
        <v>0</v>
      </c>
      <c r="AW49" s="67">
        <f t="shared" si="18"/>
        <v>0</v>
      </c>
      <c r="AX49" s="397">
        <f t="shared" si="19"/>
        <v>0</v>
      </c>
      <c r="AY49" s="32"/>
      <c r="AZ49" s="32"/>
      <c r="BA49" s="423" t="str">
        <f t="shared" si="20"/>
        <v xml:space="preserve"> </v>
      </c>
    </row>
    <row r="50" spans="1:53" s="339" customFormat="1" ht="15" x14ac:dyDescent="0.2">
      <c r="A50" s="409"/>
      <c r="B50" s="409"/>
      <c r="C50" s="410">
        <f t="shared" si="21"/>
        <v>29</v>
      </c>
      <c r="D50" s="411"/>
      <c r="E50" s="411"/>
      <c r="F50" s="411"/>
      <c r="G50" s="410"/>
      <c r="H50" s="410"/>
      <c r="I50" s="413" t="str">
        <f t="shared" si="5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6"/>
        <v>-</v>
      </c>
      <c r="M50" s="415"/>
      <c r="N50" s="415"/>
      <c r="O50" s="160" t="str">
        <f t="shared" si="7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8"/>
        <v>OK</v>
      </c>
      <c r="AI50" s="22">
        <f t="shared" si="9"/>
        <v>0</v>
      </c>
      <c r="AJ50" s="22">
        <f t="shared" si="10"/>
        <v>0</v>
      </c>
      <c r="AK50" s="22">
        <f t="shared" si="11"/>
        <v>0</v>
      </c>
      <c r="AL50" s="22">
        <f t="shared" si="12"/>
        <v>0</v>
      </c>
      <c r="AM50" s="22">
        <f t="shared" si="13"/>
        <v>0</v>
      </c>
      <c r="AN50" s="22">
        <f t="shared" si="14"/>
        <v>0</v>
      </c>
      <c r="AO50" s="418" t="b">
        <f t="shared" si="15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16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17"/>
        <v>0</v>
      </c>
      <c r="AW50" s="67">
        <f t="shared" si="18"/>
        <v>0</v>
      </c>
      <c r="AX50" s="397">
        <f t="shared" si="19"/>
        <v>0</v>
      </c>
      <c r="AY50" s="32"/>
      <c r="AZ50" s="32"/>
      <c r="BA50" s="423" t="str">
        <f t="shared" si="20"/>
        <v xml:space="preserve"> </v>
      </c>
    </row>
    <row r="51" spans="1:53" s="339" customFormat="1" ht="15" x14ac:dyDescent="0.2">
      <c r="A51" s="409"/>
      <c r="B51" s="409"/>
      <c r="C51" s="410">
        <f t="shared" si="21"/>
        <v>30</v>
      </c>
      <c r="D51" s="411"/>
      <c r="E51" s="411"/>
      <c r="F51" s="411"/>
      <c r="G51" s="410"/>
      <c r="H51" s="410"/>
      <c r="I51" s="413" t="str">
        <f t="shared" si="5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6"/>
        <v>-</v>
      </c>
      <c r="M51" s="415"/>
      <c r="N51" s="415"/>
      <c r="O51" s="160" t="str">
        <f t="shared" si="7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8"/>
        <v>OK</v>
      </c>
      <c r="AI51" s="22">
        <f t="shared" si="9"/>
        <v>0</v>
      </c>
      <c r="AJ51" s="22">
        <f t="shared" si="10"/>
        <v>0</v>
      </c>
      <c r="AK51" s="22">
        <f t="shared" si="11"/>
        <v>0</v>
      </c>
      <c r="AL51" s="22">
        <f t="shared" si="12"/>
        <v>0</v>
      </c>
      <c r="AM51" s="22">
        <f t="shared" si="13"/>
        <v>0</v>
      </c>
      <c r="AN51" s="22">
        <f t="shared" si="14"/>
        <v>0</v>
      </c>
      <c r="AO51" s="418" t="b">
        <f t="shared" si="15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16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17"/>
        <v>0</v>
      </c>
      <c r="AW51" s="67">
        <f t="shared" si="18"/>
        <v>0</v>
      </c>
      <c r="AX51" s="397">
        <f t="shared" si="19"/>
        <v>0</v>
      </c>
      <c r="AY51" s="32"/>
      <c r="AZ51" s="32"/>
      <c r="BA51" s="423" t="str">
        <f t="shared" si="20"/>
        <v xml:space="preserve"> </v>
      </c>
    </row>
    <row r="52" spans="1:53" s="339" customFormat="1" ht="15" x14ac:dyDescent="0.2">
      <c r="A52" s="409"/>
      <c r="B52" s="409"/>
      <c r="C52" s="410">
        <f t="shared" si="21"/>
        <v>31</v>
      </c>
      <c r="D52" s="411"/>
      <c r="E52" s="411"/>
      <c r="F52" s="411"/>
      <c r="G52" s="410"/>
      <c r="H52" s="410"/>
      <c r="I52" s="413" t="str">
        <f t="shared" si="5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6"/>
        <v>-</v>
      </c>
      <c r="M52" s="415"/>
      <c r="N52" s="415"/>
      <c r="O52" s="160" t="str">
        <f t="shared" si="7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8"/>
        <v>OK</v>
      </c>
      <c r="AI52" s="22">
        <f t="shared" si="9"/>
        <v>0</v>
      </c>
      <c r="AJ52" s="22">
        <f t="shared" si="10"/>
        <v>0</v>
      </c>
      <c r="AK52" s="22">
        <f t="shared" si="11"/>
        <v>0</v>
      </c>
      <c r="AL52" s="22">
        <f t="shared" si="12"/>
        <v>0</v>
      </c>
      <c r="AM52" s="22">
        <f t="shared" si="13"/>
        <v>0</v>
      </c>
      <c r="AN52" s="22">
        <f t="shared" si="14"/>
        <v>0</v>
      </c>
      <c r="AO52" s="418" t="b">
        <f t="shared" si="15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16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17"/>
        <v>0</v>
      </c>
      <c r="AW52" s="67">
        <f t="shared" si="18"/>
        <v>0</v>
      </c>
      <c r="AX52" s="397">
        <f t="shared" si="19"/>
        <v>0</v>
      </c>
      <c r="AY52" s="32"/>
      <c r="AZ52" s="32"/>
      <c r="BA52" s="423" t="str">
        <f t="shared" si="20"/>
        <v xml:space="preserve"> </v>
      </c>
    </row>
    <row r="53" spans="1:53" s="339" customFormat="1" ht="15" x14ac:dyDescent="0.2">
      <c r="A53" s="409"/>
      <c r="B53" s="409"/>
      <c r="C53" s="410">
        <f t="shared" si="21"/>
        <v>32</v>
      </c>
      <c r="D53" s="411"/>
      <c r="E53" s="411"/>
      <c r="F53" s="411"/>
      <c r="G53" s="410"/>
      <c r="H53" s="410"/>
      <c r="I53" s="413" t="str">
        <f t="shared" si="5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6"/>
        <v>-</v>
      </c>
      <c r="M53" s="415"/>
      <c r="N53" s="415"/>
      <c r="O53" s="160" t="str">
        <f t="shared" si="7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8"/>
        <v>OK</v>
      </c>
      <c r="AI53" s="22">
        <f t="shared" si="9"/>
        <v>0</v>
      </c>
      <c r="AJ53" s="22">
        <f t="shared" si="10"/>
        <v>0</v>
      </c>
      <c r="AK53" s="22">
        <f t="shared" si="11"/>
        <v>0</v>
      </c>
      <c r="AL53" s="22">
        <f t="shared" si="12"/>
        <v>0</v>
      </c>
      <c r="AM53" s="22">
        <f t="shared" si="13"/>
        <v>0</v>
      </c>
      <c r="AN53" s="22">
        <f t="shared" si="14"/>
        <v>0</v>
      </c>
      <c r="AO53" s="418" t="b">
        <f t="shared" si="15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16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17"/>
        <v>0</v>
      </c>
      <c r="AW53" s="67">
        <f t="shared" si="18"/>
        <v>0</v>
      </c>
      <c r="AX53" s="397">
        <f t="shared" si="19"/>
        <v>0</v>
      </c>
      <c r="AY53" s="32"/>
      <c r="AZ53" s="32"/>
      <c r="BA53" s="423" t="str">
        <f t="shared" si="20"/>
        <v xml:space="preserve"> </v>
      </c>
    </row>
    <row r="54" spans="1:53" s="339" customFormat="1" ht="15" x14ac:dyDescent="0.2">
      <c r="A54" s="409"/>
      <c r="B54" s="409"/>
      <c r="C54" s="410">
        <f t="shared" si="21"/>
        <v>33</v>
      </c>
      <c r="D54" s="411"/>
      <c r="E54" s="411"/>
      <c r="F54" s="411"/>
      <c r="G54" s="410"/>
      <c r="H54" s="410"/>
      <c r="I54" s="413" t="str">
        <f t="shared" si="5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6"/>
        <v>-</v>
      </c>
      <c r="M54" s="415"/>
      <c r="N54" s="415"/>
      <c r="O54" s="160" t="str">
        <f t="shared" si="7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8"/>
        <v>OK</v>
      </c>
      <c r="AI54" s="22">
        <f t="shared" si="9"/>
        <v>0</v>
      </c>
      <c r="AJ54" s="22">
        <f t="shared" si="10"/>
        <v>0</v>
      </c>
      <c r="AK54" s="22">
        <f t="shared" si="11"/>
        <v>0</v>
      </c>
      <c r="AL54" s="22">
        <f t="shared" si="12"/>
        <v>0</v>
      </c>
      <c r="AM54" s="22">
        <f t="shared" si="13"/>
        <v>0</v>
      </c>
      <c r="AN54" s="22">
        <f t="shared" si="14"/>
        <v>0</v>
      </c>
      <c r="AO54" s="418" t="b">
        <f t="shared" si="15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16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17"/>
        <v>0</v>
      </c>
      <c r="AW54" s="67">
        <f t="shared" si="18"/>
        <v>0</v>
      </c>
      <c r="AX54" s="397">
        <f t="shared" si="19"/>
        <v>0</v>
      </c>
      <c r="AY54" s="32"/>
      <c r="AZ54" s="32"/>
      <c r="BA54" s="423" t="str">
        <f t="shared" si="20"/>
        <v xml:space="preserve"> </v>
      </c>
    </row>
    <row r="55" spans="1:53" s="339" customFormat="1" ht="15" x14ac:dyDescent="0.2">
      <c r="A55" s="409"/>
      <c r="B55" s="409"/>
      <c r="C55" s="410">
        <f t="shared" si="21"/>
        <v>34</v>
      </c>
      <c r="D55" s="411"/>
      <c r="E55" s="411"/>
      <c r="F55" s="411"/>
      <c r="G55" s="410"/>
      <c r="H55" s="410"/>
      <c r="I55" s="413" t="str">
        <f t="shared" si="5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6"/>
        <v>-</v>
      </c>
      <c r="M55" s="415"/>
      <c r="N55" s="415"/>
      <c r="O55" s="160" t="str">
        <f t="shared" si="7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8"/>
        <v>OK</v>
      </c>
      <c r="AI55" s="22">
        <f t="shared" si="9"/>
        <v>0</v>
      </c>
      <c r="AJ55" s="22">
        <f t="shared" si="10"/>
        <v>0</v>
      </c>
      <c r="AK55" s="22">
        <f t="shared" si="11"/>
        <v>0</v>
      </c>
      <c r="AL55" s="22">
        <f t="shared" si="12"/>
        <v>0</v>
      </c>
      <c r="AM55" s="22">
        <f t="shared" si="13"/>
        <v>0</v>
      </c>
      <c r="AN55" s="22">
        <f t="shared" si="14"/>
        <v>0</v>
      </c>
      <c r="AO55" s="418" t="b">
        <f t="shared" si="15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16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17"/>
        <v>0</v>
      </c>
      <c r="AW55" s="67">
        <f t="shared" si="18"/>
        <v>0</v>
      </c>
      <c r="AX55" s="397">
        <f t="shared" si="19"/>
        <v>0</v>
      </c>
      <c r="AY55" s="32"/>
      <c r="AZ55" s="32"/>
      <c r="BA55" s="423" t="str">
        <f t="shared" si="20"/>
        <v xml:space="preserve"> </v>
      </c>
    </row>
    <row r="56" spans="1:53" s="339" customFormat="1" ht="15" x14ac:dyDescent="0.2">
      <c r="A56" s="409"/>
      <c r="B56" s="409"/>
      <c r="C56" s="410">
        <f t="shared" si="21"/>
        <v>35</v>
      </c>
      <c r="D56" s="411"/>
      <c r="E56" s="411"/>
      <c r="F56" s="411"/>
      <c r="G56" s="410"/>
      <c r="H56" s="410"/>
      <c r="I56" s="413" t="str">
        <f t="shared" si="5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6"/>
        <v>-</v>
      </c>
      <c r="M56" s="415"/>
      <c r="N56" s="415"/>
      <c r="O56" s="160" t="str">
        <f t="shared" si="7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8"/>
        <v>OK</v>
      </c>
      <c r="AI56" s="22">
        <f t="shared" si="9"/>
        <v>0</v>
      </c>
      <c r="AJ56" s="22">
        <f t="shared" si="10"/>
        <v>0</v>
      </c>
      <c r="AK56" s="22">
        <f t="shared" si="11"/>
        <v>0</v>
      </c>
      <c r="AL56" s="22">
        <f t="shared" si="12"/>
        <v>0</v>
      </c>
      <c r="AM56" s="22">
        <f t="shared" si="13"/>
        <v>0</v>
      </c>
      <c r="AN56" s="22">
        <f t="shared" si="14"/>
        <v>0</v>
      </c>
      <c r="AO56" s="418" t="b">
        <f t="shared" si="15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16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17"/>
        <v>0</v>
      </c>
      <c r="AW56" s="67">
        <f t="shared" si="18"/>
        <v>0</v>
      </c>
      <c r="AX56" s="397">
        <f t="shared" si="19"/>
        <v>0</v>
      </c>
      <c r="AY56" s="32"/>
      <c r="AZ56" s="32"/>
      <c r="BA56" s="423" t="str">
        <f t="shared" si="20"/>
        <v xml:space="preserve"> </v>
      </c>
    </row>
    <row r="57" spans="1:53" s="339" customFormat="1" ht="15" x14ac:dyDescent="0.2">
      <c r="A57" s="409"/>
      <c r="B57" s="409"/>
      <c r="C57" s="410">
        <f t="shared" si="21"/>
        <v>36</v>
      </c>
      <c r="D57" s="411"/>
      <c r="E57" s="411"/>
      <c r="F57" s="411"/>
      <c r="G57" s="410"/>
      <c r="H57" s="410"/>
      <c r="I57" s="413" t="str">
        <f t="shared" si="5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6"/>
        <v>-</v>
      </c>
      <c r="M57" s="415"/>
      <c r="N57" s="415"/>
      <c r="O57" s="160" t="str">
        <f t="shared" si="7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8"/>
        <v>OK</v>
      </c>
      <c r="AI57" s="22">
        <f t="shared" si="9"/>
        <v>0</v>
      </c>
      <c r="AJ57" s="22">
        <f t="shared" si="10"/>
        <v>0</v>
      </c>
      <c r="AK57" s="22">
        <f t="shared" si="11"/>
        <v>0</v>
      </c>
      <c r="AL57" s="22">
        <f t="shared" si="12"/>
        <v>0</v>
      </c>
      <c r="AM57" s="22">
        <f t="shared" si="13"/>
        <v>0</v>
      </c>
      <c r="AN57" s="22">
        <f t="shared" si="14"/>
        <v>0</v>
      </c>
      <c r="AO57" s="418" t="b">
        <f t="shared" si="15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16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17"/>
        <v>0</v>
      </c>
      <c r="AW57" s="67">
        <f t="shared" si="18"/>
        <v>0</v>
      </c>
      <c r="AX57" s="397">
        <f t="shared" si="19"/>
        <v>0</v>
      </c>
      <c r="AY57" s="32"/>
      <c r="AZ57" s="32"/>
      <c r="BA57" s="423" t="str">
        <f t="shared" si="20"/>
        <v xml:space="preserve"> </v>
      </c>
    </row>
    <row r="58" spans="1:53" s="339" customFormat="1" ht="15" x14ac:dyDescent="0.2">
      <c r="A58" s="409"/>
      <c r="B58" s="409"/>
      <c r="C58" s="410">
        <f t="shared" si="21"/>
        <v>37</v>
      </c>
      <c r="D58" s="411"/>
      <c r="E58" s="411"/>
      <c r="F58" s="411"/>
      <c r="G58" s="410"/>
      <c r="H58" s="410"/>
      <c r="I58" s="413" t="str">
        <f t="shared" si="5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6"/>
        <v>-</v>
      </c>
      <c r="M58" s="415"/>
      <c r="N58" s="415"/>
      <c r="O58" s="160" t="str">
        <f t="shared" si="7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8"/>
        <v>OK</v>
      </c>
      <c r="AI58" s="22">
        <f t="shared" si="9"/>
        <v>0</v>
      </c>
      <c r="AJ58" s="22">
        <f t="shared" si="10"/>
        <v>0</v>
      </c>
      <c r="AK58" s="22">
        <f t="shared" si="11"/>
        <v>0</v>
      </c>
      <c r="AL58" s="22">
        <f t="shared" si="12"/>
        <v>0</v>
      </c>
      <c r="AM58" s="22">
        <f t="shared" si="13"/>
        <v>0</v>
      </c>
      <c r="AN58" s="22">
        <f t="shared" si="14"/>
        <v>0</v>
      </c>
      <c r="AO58" s="418" t="b">
        <f t="shared" si="15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16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17"/>
        <v>0</v>
      </c>
      <c r="AW58" s="67">
        <f t="shared" si="18"/>
        <v>0</v>
      </c>
      <c r="AX58" s="397">
        <f t="shared" si="19"/>
        <v>0</v>
      </c>
      <c r="AY58" s="32"/>
      <c r="AZ58" s="32"/>
      <c r="BA58" s="423" t="str">
        <f t="shared" si="20"/>
        <v xml:space="preserve"> </v>
      </c>
    </row>
    <row r="59" spans="1:53" s="339" customFormat="1" ht="15" x14ac:dyDescent="0.2">
      <c r="A59" s="409"/>
      <c r="B59" s="409"/>
      <c r="C59" s="410">
        <f t="shared" si="21"/>
        <v>38</v>
      </c>
      <c r="D59" s="411"/>
      <c r="E59" s="411"/>
      <c r="F59" s="411"/>
      <c r="G59" s="410"/>
      <c r="H59" s="410"/>
      <c r="I59" s="413" t="str">
        <f t="shared" si="5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6"/>
        <v>-</v>
      </c>
      <c r="M59" s="415"/>
      <c r="N59" s="415"/>
      <c r="O59" s="160" t="str">
        <f t="shared" si="7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8"/>
        <v>OK</v>
      </c>
      <c r="AI59" s="22">
        <f t="shared" si="9"/>
        <v>0</v>
      </c>
      <c r="AJ59" s="22">
        <f t="shared" si="10"/>
        <v>0</v>
      </c>
      <c r="AK59" s="22">
        <f t="shared" si="11"/>
        <v>0</v>
      </c>
      <c r="AL59" s="22">
        <f t="shared" si="12"/>
        <v>0</v>
      </c>
      <c r="AM59" s="22">
        <f t="shared" si="13"/>
        <v>0</v>
      </c>
      <c r="AN59" s="22">
        <f t="shared" si="14"/>
        <v>0</v>
      </c>
      <c r="AO59" s="418" t="b">
        <f t="shared" si="15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16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17"/>
        <v>0</v>
      </c>
      <c r="AW59" s="67">
        <f t="shared" si="18"/>
        <v>0</v>
      </c>
      <c r="AX59" s="397">
        <f t="shared" si="19"/>
        <v>0</v>
      </c>
      <c r="AY59" s="32"/>
      <c r="AZ59" s="32"/>
      <c r="BA59" s="423" t="str">
        <f t="shared" si="20"/>
        <v xml:space="preserve"> </v>
      </c>
    </row>
    <row r="60" spans="1:53" s="339" customFormat="1" ht="15" x14ac:dyDescent="0.2">
      <c r="A60" s="409"/>
      <c r="B60" s="409"/>
      <c r="C60" s="410">
        <f t="shared" si="21"/>
        <v>39</v>
      </c>
      <c r="D60" s="411"/>
      <c r="E60" s="411"/>
      <c r="F60" s="411"/>
      <c r="G60" s="410"/>
      <c r="H60" s="410"/>
      <c r="I60" s="413" t="str">
        <f t="shared" si="5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6"/>
        <v>-</v>
      </c>
      <c r="M60" s="415"/>
      <c r="N60" s="415"/>
      <c r="O60" s="160" t="str">
        <f t="shared" si="7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8"/>
        <v>OK</v>
      </c>
      <c r="AI60" s="22">
        <f t="shared" si="9"/>
        <v>0</v>
      </c>
      <c r="AJ60" s="22">
        <f t="shared" si="10"/>
        <v>0</v>
      </c>
      <c r="AK60" s="22">
        <f t="shared" si="11"/>
        <v>0</v>
      </c>
      <c r="AL60" s="22">
        <f t="shared" si="12"/>
        <v>0</v>
      </c>
      <c r="AM60" s="22">
        <f t="shared" si="13"/>
        <v>0</v>
      </c>
      <c r="AN60" s="22">
        <f t="shared" si="14"/>
        <v>0</v>
      </c>
      <c r="AO60" s="418" t="b">
        <f t="shared" si="15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16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17"/>
        <v>0</v>
      </c>
      <c r="AW60" s="67">
        <f t="shared" si="18"/>
        <v>0</v>
      </c>
      <c r="AX60" s="397">
        <f t="shared" si="19"/>
        <v>0</v>
      </c>
      <c r="AY60" s="32"/>
      <c r="AZ60" s="32"/>
      <c r="BA60" s="423" t="str">
        <f t="shared" si="20"/>
        <v xml:space="preserve"> </v>
      </c>
    </row>
    <row r="61" spans="1:53" s="339" customFormat="1" ht="15" x14ac:dyDescent="0.2">
      <c r="A61" s="409"/>
      <c r="B61" s="409"/>
      <c r="C61" s="410">
        <f t="shared" si="21"/>
        <v>40</v>
      </c>
      <c r="D61" s="411"/>
      <c r="E61" s="411"/>
      <c r="F61" s="411"/>
      <c r="G61" s="410"/>
      <c r="H61" s="410"/>
      <c r="I61" s="413" t="str">
        <f t="shared" si="5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6"/>
        <v>-</v>
      </c>
      <c r="M61" s="415"/>
      <c r="N61" s="415"/>
      <c r="O61" s="160" t="str">
        <f t="shared" si="7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8"/>
        <v>OK</v>
      </c>
      <c r="AI61" s="22">
        <f t="shared" si="9"/>
        <v>0</v>
      </c>
      <c r="AJ61" s="22">
        <f t="shared" si="10"/>
        <v>0</v>
      </c>
      <c r="AK61" s="22">
        <f t="shared" si="11"/>
        <v>0</v>
      </c>
      <c r="AL61" s="22">
        <f t="shared" si="12"/>
        <v>0</v>
      </c>
      <c r="AM61" s="22">
        <f t="shared" si="13"/>
        <v>0</v>
      </c>
      <c r="AN61" s="22">
        <f t="shared" si="14"/>
        <v>0</v>
      </c>
      <c r="AO61" s="418" t="b">
        <f t="shared" si="15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16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17"/>
        <v>0</v>
      </c>
      <c r="AW61" s="67">
        <f t="shared" si="18"/>
        <v>0</v>
      </c>
      <c r="AX61" s="397">
        <f t="shared" si="19"/>
        <v>0</v>
      </c>
      <c r="AY61" s="32"/>
      <c r="AZ61" s="32"/>
      <c r="BA61" s="423" t="str">
        <f t="shared" si="20"/>
        <v xml:space="preserve"> </v>
      </c>
    </row>
    <row r="62" spans="1:53" s="339" customFormat="1" ht="15" x14ac:dyDescent="0.2">
      <c r="A62" s="409"/>
      <c r="B62" s="409"/>
      <c r="C62" s="410">
        <f t="shared" si="21"/>
        <v>41</v>
      </c>
      <c r="D62" s="411"/>
      <c r="E62" s="411"/>
      <c r="F62" s="411"/>
      <c r="G62" s="410"/>
      <c r="H62" s="410"/>
      <c r="I62" s="413" t="str">
        <f t="shared" si="5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6"/>
        <v>-</v>
      </c>
      <c r="M62" s="415"/>
      <c r="N62" s="415"/>
      <c r="O62" s="160" t="str">
        <f t="shared" si="7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8"/>
        <v>OK</v>
      </c>
      <c r="AI62" s="22">
        <f t="shared" si="9"/>
        <v>0</v>
      </c>
      <c r="AJ62" s="22">
        <f t="shared" si="10"/>
        <v>0</v>
      </c>
      <c r="AK62" s="22">
        <f t="shared" si="11"/>
        <v>0</v>
      </c>
      <c r="AL62" s="22">
        <f t="shared" si="12"/>
        <v>0</v>
      </c>
      <c r="AM62" s="22">
        <f t="shared" si="13"/>
        <v>0</v>
      </c>
      <c r="AN62" s="22">
        <f t="shared" si="14"/>
        <v>0</v>
      </c>
      <c r="AO62" s="418" t="b">
        <f t="shared" si="15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16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17"/>
        <v>0</v>
      </c>
      <c r="AW62" s="67">
        <f t="shared" si="18"/>
        <v>0</v>
      </c>
      <c r="AX62" s="397">
        <f t="shared" si="19"/>
        <v>0</v>
      </c>
      <c r="AY62" s="32"/>
      <c r="AZ62" s="32"/>
      <c r="BA62" s="423" t="str">
        <f t="shared" si="20"/>
        <v xml:space="preserve"> </v>
      </c>
    </row>
    <row r="63" spans="1:53" s="339" customFormat="1" ht="15" x14ac:dyDescent="0.2">
      <c r="A63" s="409"/>
      <c r="B63" s="409"/>
      <c r="C63" s="410">
        <f t="shared" si="21"/>
        <v>42</v>
      </c>
      <c r="D63" s="411"/>
      <c r="E63" s="411"/>
      <c r="F63" s="411"/>
      <c r="G63" s="410"/>
      <c r="H63" s="410"/>
      <c r="I63" s="413" t="str">
        <f t="shared" si="5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6"/>
        <v>-</v>
      </c>
      <c r="M63" s="415"/>
      <c r="N63" s="415"/>
      <c r="O63" s="160" t="str">
        <f t="shared" si="7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8"/>
        <v>OK</v>
      </c>
      <c r="AI63" s="22">
        <f t="shared" si="9"/>
        <v>0</v>
      </c>
      <c r="AJ63" s="22">
        <f t="shared" si="10"/>
        <v>0</v>
      </c>
      <c r="AK63" s="22">
        <f t="shared" si="11"/>
        <v>0</v>
      </c>
      <c r="AL63" s="22">
        <f t="shared" si="12"/>
        <v>0</v>
      </c>
      <c r="AM63" s="22">
        <f t="shared" si="13"/>
        <v>0</v>
      </c>
      <c r="AN63" s="22">
        <f t="shared" si="14"/>
        <v>0</v>
      </c>
      <c r="AO63" s="418" t="b">
        <f t="shared" si="15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16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17"/>
        <v>0</v>
      </c>
      <c r="AW63" s="67">
        <f t="shared" si="18"/>
        <v>0</v>
      </c>
      <c r="AX63" s="397">
        <f t="shared" si="19"/>
        <v>0</v>
      </c>
      <c r="AY63" s="32"/>
      <c r="AZ63" s="32"/>
      <c r="BA63" s="423" t="str">
        <f t="shared" si="20"/>
        <v xml:space="preserve"> </v>
      </c>
    </row>
    <row r="64" spans="1:53" s="339" customFormat="1" ht="15" x14ac:dyDescent="0.2">
      <c r="A64" s="409"/>
      <c r="B64" s="409"/>
      <c r="C64" s="410">
        <f t="shared" si="21"/>
        <v>43</v>
      </c>
      <c r="D64" s="411"/>
      <c r="E64" s="411"/>
      <c r="F64" s="411"/>
      <c r="G64" s="410"/>
      <c r="H64" s="410"/>
      <c r="I64" s="413" t="str">
        <f t="shared" si="5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6"/>
        <v>-</v>
      </c>
      <c r="M64" s="415"/>
      <c r="N64" s="415"/>
      <c r="O64" s="160" t="str">
        <f t="shared" si="7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8"/>
        <v>OK</v>
      </c>
      <c r="AI64" s="22">
        <f t="shared" si="9"/>
        <v>0</v>
      </c>
      <c r="AJ64" s="22">
        <f t="shared" si="10"/>
        <v>0</v>
      </c>
      <c r="AK64" s="22">
        <f t="shared" si="11"/>
        <v>0</v>
      </c>
      <c r="AL64" s="22">
        <f t="shared" si="12"/>
        <v>0</v>
      </c>
      <c r="AM64" s="22">
        <f t="shared" si="13"/>
        <v>0</v>
      </c>
      <c r="AN64" s="22">
        <f t="shared" si="14"/>
        <v>0</v>
      </c>
      <c r="AO64" s="418" t="b">
        <f t="shared" si="15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16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17"/>
        <v>0</v>
      </c>
      <c r="AW64" s="67">
        <f t="shared" si="18"/>
        <v>0</v>
      </c>
      <c r="AX64" s="397">
        <f t="shared" si="19"/>
        <v>0</v>
      </c>
      <c r="AY64" s="32"/>
      <c r="AZ64" s="32"/>
      <c r="BA64" s="423" t="str">
        <f t="shared" si="20"/>
        <v xml:space="preserve"> </v>
      </c>
    </row>
    <row r="65" spans="1:53" s="339" customFormat="1" ht="15" x14ac:dyDescent="0.2">
      <c r="A65" s="409"/>
      <c r="B65" s="409"/>
      <c r="C65" s="410">
        <f t="shared" si="21"/>
        <v>44</v>
      </c>
      <c r="D65" s="411"/>
      <c r="E65" s="411"/>
      <c r="F65" s="411"/>
      <c r="G65" s="410"/>
      <c r="H65" s="410"/>
      <c r="I65" s="413" t="str">
        <f t="shared" si="5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6"/>
        <v>-</v>
      </c>
      <c r="M65" s="415"/>
      <c r="N65" s="415"/>
      <c r="O65" s="160" t="str">
        <f t="shared" si="7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8"/>
        <v>OK</v>
      </c>
      <c r="AI65" s="22">
        <f t="shared" si="9"/>
        <v>0</v>
      </c>
      <c r="AJ65" s="22">
        <f t="shared" si="10"/>
        <v>0</v>
      </c>
      <c r="AK65" s="22">
        <f t="shared" si="11"/>
        <v>0</v>
      </c>
      <c r="AL65" s="22">
        <f t="shared" si="12"/>
        <v>0</v>
      </c>
      <c r="AM65" s="22">
        <f t="shared" si="13"/>
        <v>0</v>
      </c>
      <c r="AN65" s="22">
        <f t="shared" si="14"/>
        <v>0</v>
      </c>
      <c r="AO65" s="418" t="b">
        <f t="shared" si="15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16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17"/>
        <v>0</v>
      </c>
      <c r="AW65" s="67">
        <f t="shared" si="18"/>
        <v>0</v>
      </c>
      <c r="AX65" s="397">
        <f t="shared" si="19"/>
        <v>0</v>
      </c>
      <c r="AY65" s="32"/>
      <c r="AZ65" s="32"/>
      <c r="BA65" s="423" t="str">
        <f t="shared" si="20"/>
        <v xml:space="preserve"> </v>
      </c>
    </row>
    <row r="66" spans="1:53" s="339" customFormat="1" ht="15" x14ac:dyDescent="0.2">
      <c r="A66" s="409"/>
      <c r="B66" s="409"/>
      <c r="C66" s="410">
        <f t="shared" si="21"/>
        <v>45</v>
      </c>
      <c r="D66" s="411"/>
      <c r="E66" s="411"/>
      <c r="F66" s="411"/>
      <c r="G66" s="410"/>
      <c r="H66" s="410"/>
      <c r="I66" s="413" t="str">
        <f t="shared" si="5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6"/>
        <v>-</v>
      </c>
      <c r="M66" s="415"/>
      <c r="N66" s="415"/>
      <c r="O66" s="160" t="str">
        <f t="shared" si="7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8"/>
        <v>OK</v>
      </c>
      <c r="AI66" s="22">
        <f t="shared" si="9"/>
        <v>0</v>
      </c>
      <c r="AJ66" s="22">
        <f t="shared" si="10"/>
        <v>0</v>
      </c>
      <c r="AK66" s="22">
        <f t="shared" si="11"/>
        <v>0</v>
      </c>
      <c r="AL66" s="22">
        <f t="shared" si="12"/>
        <v>0</v>
      </c>
      <c r="AM66" s="22">
        <f t="shared" si="13"/>
        <v>0</v>
      </c>
      <c r="AN66" s="22">
        <f t="shared" si="14"/>
        <v>0</v>
      </c>
      <c r="AO66" s="418" t="b">
        <f t="shared" si="15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16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17"/>
        <v>0</v>
      </c>
      <c r="AW66" s="67">
        <f t="shared" si="18"/>
        <v>0</v>
      </c>
      <c r="AX66" s="397">
        <f t="shared" si="19"/>
        <v>0</v>
      </c>
      <c r="AY66" s="32"/>
      <c r="AZ66" s="32"/>
      <c r="BA66" s="423" t="str">
        <f t="shared" si="20"/>
        <v xml:space="preserve"> </v>
      </c>
    </row>
    <row r="67" spans="1:53" s="339" customFormat="1" ht="15" x14ac:dyDescent="0.2">
      <c r="A67" s="409"/>
      <c r="B67" s="409"/>
      <c r="C67" s="410">
        <f t="shared" si="21"/>
        <v>46</v>
      </c>
      <c r="D67" s="411"/>
      <c r="E67" s="411"/>
      <c r="F67" s="411"/>
      <c r="G67" s="410"/>
      <c r="H67" s="410"/>
      <c r="I67" s="413" t="str">
        <f t="shared" si="5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6"/>
        <v>-</v>
      </c>
      <c r="M67" s="415"/>
      <c r="N67" s="415"/>
      <c r="O67" s="160" t="str">
        <f t="shared" si="7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8"/>
        <v>OK</v>
      </c>
      <c r="AI67" s="22">
        <f t="shared" si="9"/>
        <v>0</v>
      </c>
      <c r="AJ67" s="22">
        <f t="shared" si="10"/>
        <v>0</v>
      </c>
      <c r="AK67" s="22">
        <f t="shared" si="11"/>
        <v>0</v>
      </c>
      <c r="AL67" s="22">
        <f t="shared" si="12"/>
        <v>0</v>
      </c>
      <c r="AM67" s="22">
        <f t="shared" si="13"/>
        <v>0</v>
      </c>
      <c r="AN67" s="22">
        <f t="shared" si="14"/>
        <v>0</v>
      </c>
      <c r="AO67" s="418" t="b">
        <f t="shared" si="15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16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17"/>
        <v>0</v>
      </c>
      <c r="AW67" s="67">
        <f t="shared" si="18"/>
        <v>0</v>
      </c>
      <c r="AX67" s="397">
        <f t="shared" si="19"/>
        <v>0</v>
      </c>
      <c r="AY67" s="32"/>
      <c r="AZ67" s="32"/>
      <c r="BA67" s="423" t="str">
        <f t="shared" si="20"/>
        <v xml:space="preserve"> </v>
      </c>
    </row>
    <row r="68" spans="1:53" s="339" customFormat="1" ht="15" x14ac:dyDescent="0.2">
      <c r="A68" s="409"/>
      <c r="B68" s="409"/>
      <c r="C68" s="410">
        <f t="shared" si="21"/>
        <v>47</v>
      </c>
      <c r="D68" s="411"/>
      <c r="E68" s="411"/>
      <c r="F68" s="411"/>
      <c r="G68" s="410"/>
      <c r="H68" s="410"/>
      <c r="I68" s="413" t="str">
        <f t="shared" si="5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6"/>
        <v>-</v>
      </c>
      <c r="M68" s="415"/>
      <c r="N68" s="415"/>
      <c r="O68" s="160" t="str">
        <f t="shared" si="7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8"/>
        <v>OK</v>
      </c>
      <c r="AI68" s="22">
        <f t="shared" si="9"/>
        <v>0</v>
      </c>
      <c r="AJ68" s="22">
        <f t="shared" si="10"/>
        <v>0</v>
      </c>
      <c r="AK68" s="22">
        <f t="shared" si="11"/>
        <v>0</v>
      </c>
      <c r="AL68" s="22">
        <f t="shared" si="12"/>
        <v>0</v>
      </c>
      <c r="AM68" s="22">
        <f t="shared" si="13"/>
        <v>0</v>
      </c>
      <c r="AN68" s="22">
        <f t="shared" si="14"/>
        <v>0</v>
      </c>
      <c r="AO68" s="418" t="b">
        <f t="shared" si="15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16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17"/>
        <v>0</v>
      </c>
      <c r="AW68" s="67">
        <f t="shared" si="18"/>
        <v>0</v>
      </c>
      <c r="AX68" s="397">
        <f t="shared" si="19"/>
        <v>0</v>
      </c>
      <c r="AY68" s="32"/>
      <c r="AZ68" s="32"/>
      <c r="BA68" s="423" t="str">
        <f t="shared" si="20"/>
        <v xml:space="preserve"> </v>
      </c>
    </row>
    <row r="69" spans="1:53" s="339" customFormat="1" ht="15" x14ac:dyDescent="0.2">
      <c r="A69" s="409"/>
      <c r="B69" s="409"/>
      <c r="C69" s="410">
        <f t="shared" si="21"/>
        <v>48</v>
      </c>
      <c r="D69" s="411"/>
      <c r="E69" s="411"/>
      <c r="F69" s="411"/>
      <c r="G69" s="410"/>
      <c r="H69" s="410"/>
      <c r="I69" s="413" t="str">
        <f t="shared" si="5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6"/>
        <v>-</v>
      </c>
      <c r="M69" s="415"/>
      <c r="N69" s="415"/>
      <c r="O69" s="160" t="str">
        <f t="shared" si="7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8"/>
        <v>OK</v>
      </c>
      <c r="AI69" s="22">
        <f t="shared" si="9"/>
        <v>0</v>
      </c>
      <c r="AJ69" s="22">
        <f t="shared" si="10"/>
        <v>0</v>
      </c>
      <c r="AK69" s="22">
        <f t="shared" si="11"/>
        <v>0</v>
      </c>
      <c r="AL69" s="22">
        <f t="shared" si="12"/>
        <v>0</v>
      </c>
      <c r="AM69" s="22">
        <f t="shared" si="13"/>
        <v>0</v>
      </c>
      <c r="AN69" s="22">
        <f t="shared" si="14"/>
        <v>0</v>
      </c>
      <c r="AO69" s="418" t="b">
        <f t="shared" si="15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16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17"/>
        <v>0</v>
      </c>
      <c r="AW69" s="67">
        <f t="shared" si="18"/>
        <v>0</v>
      </c>
      <c r="AX69" s="397">
        <f t="shared" si="19"/>
        <v>0</v>
      </c>
      <c r="AY69" s="32"/>
      <c r="AZ69" s="32"/>
      <c r="BA69" s="423" t="str">
        <f t="shared" si="20"/>
        <v xml:space="preserve"> </v>
      </c>
    </row>
    <row r="70" spans="1:53" s="339" customFormat="1" ht="15" x14ac:dyDescent="0.2">
      <c r="A70" s="32"/>
      <c r="B70" s="32"/>
      <c r="C70" s="410">
        <f t="shared" si="21"/>
        <v>49</v>
      </c>
      <c r="D70" s="424"/>
      <c r="E70" s="424"/>
      <c r="F70" s="424"/>
      <c r="G70" s="410"/>
      <c r="H70" s="410"/>
      <c r="I70" s="413" t="str">
        <f t="shared" si="5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6"/>
        <v>-</v>
      </c>
      <c r="M70" s="415"/>
      <c r="N70" s="415"/>
      <c r="O70" s="160" t="str">
        <f t="shared" si="7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8"/>
        <v>OK</v>
      </c>
      <c r="AI70" s="22">
        <f t="shared" si="9"/>
        <v>0</v>
      </c>
      <c r="AJ70" s="22">
        <f t="shared" si="10"/>
        <v>0</v>
      </c>
      <c r="AK70" s="22">
        <f t="shared" si="11"/>
        <v>0</v>
      </c>
      <c r="AL70" s="22">
        <f t="shared" si="12"/>
        <v>0</v>
      </c>
      <c r="AM70" s="22">
        <f t="shared" si="13"/>
        <v>0</v>
      </c>
      <c r="AN70" s="22">
        <f t="shared" si="14"/>
        <v>0</v>
      </c>
      <c r="AO70" s="418" t="b">
        <f t="shared" si="15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16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17"/>
        <v>0</v>
      </c>
      <c r="AW70" s="67">
        <f t="shared" si="18"/>
        <v>0</v>
      </c>
      <c r="AX70" s="397">
        <f t="shared" si="19"/>
        <v>0</v>
      </c>
      <c r="AY70" s="32"/>
      <c r="AZ70" s="32"/>
      <c r="BA70" s="423" t="str">
        <f t="shared" si="20"/>
        <v xml:space="preserve"> </v>
      </c>
    </row>
    <row r="71" spans="1:53" s="339" customFormat="1" ht="15" x14ac:dyDescent="0.2">
      <c r="A71" s="32"/>
      <c r="B71" s="32"/>
      <c r="C71" s="410">
        <f t="shared" si="21"/>
        <v>50</v>
      </c>
      <c r="D71" s="424"/>
      <c r="E71" s="424"/>
      <c r="F71" s="424"/>
      <c r="G71" s="410"/>
      <c r="H71" s="410"/>
      <c r="I71" s="413" t="str">
        <f t="shared" si="5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6"/>
        <v>-</v>
      </c>
      <c r="M71" s="415"/>
      <c r="N71" s="415"/>
      <c r="O71" s="160" t="str">
        <f t="shared" si="7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8"/>
        <v>OK</v>
      </c>
      <c r="AI71" s="22">
        <f t="shared" si="9"/>
        <v>0</v>
      </c>
      <c r="AJ71" s="22">
        <f t="shared" si="10"/>
        <v>0</v>
      </c>
      <c r="AK71" s="22">
        <f t="shared" si="11"/>
        <v>0</v>
      </c>
      <c r="AL71" s="22">
        <f t="shared" si="12"/>
        <v>0</v>
      </c>
      <c r="AM71" s="22">
        <f t="shared" si="13"/>
        <v>0</v>
      </c>
      <c r="AN71" s="22">
        <f t="shared" si="14"/>
        <v>0</v>
      </c>
      <c r="AO71" s="418" t="b">
        <f t="shared" si="15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16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17"/>
        <v>0</v>
      </c>
      <c r="AW71" s="67">
        <f t="shared" si="18"/>
        <v>0</v>
      </c>
      <c r="AX71" s="397">
        <f t="shared" si="19"/>
        <v>0</v>
      </c>
      <c r="AY71" s="32"/>
      <c r="AZ71" s="32"/>
      <c r="BA71" s="423" t="str">
        <f t="shared" si="20"/>
        <v xml:space="preserve"> </v>
      </c>
    </row>
    <row r="72" spans="1:53" s="339" customFormat="1" ht="15" x14ac:dyDescent="0.2">
      <c r="A72" s="32"/>
      <c r="B72" s="32"/>
      <c r="C72" s="410">
        <f t="shared" si="21"/>
        <v>51</v>
      </c>
      <c r="D72" s="424"/>
      <c r="E72" s="424"/>
      <c r="F72" s="424"/>
      <c r="G72" s="410"/>
      <c r="H72" s="410"/>
      <c r="I72" s="413" t="str">
        <f t="shared" si="5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6"/>
        <v>-</v>
      </c>
      <c r="M72" s="415"/>
      <c r="N72" s="415"/>
      <c r="O72" s="160" t="str">
        <f t="shared" si="7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8"/>
        <v>OK</v>
      </c>
      <c r="AI72" s="22">
        <f t="shared" si="9"/>
        <v>0</v>
      </c>
      <c r="AJ72" s="22">
        <f t="shared" si="10"/>
        <v>0</v>
      </c>
      <c r="AK72" s="22">
        <f t="shared" si="11"/>
        <v>0</v>
      </c>
      <c r="AL72" s="22">
        <f t="shared" si="12"/>
        <v>0</v>
      </c>
      <c r="AM72" s="22">
        <f t="shared" si="13"/>
        <v>0</v>
      </c>
      <c r="AN72" s="22">
        <f t="shared" si="14"/>
        <v>0</v>
      </c>
      <c r="AO72" s="418" t="b">
        <f t="shared" si="15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16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17"/>
        <v>0</v>
      </c>
      <c r="AW72" s="67">
        <f t="shared" si="18"/>
        <v>0</v>
      </c>
      <c r="AX72" s="397">
        <f t="shared" si="19"/>
        <v>0</v>
      </c>
      <c r="AY72" s="32"/>
      <c r="AZ72" s="32"/>
      <c r="BA72" s="423" t="str">
        <f t="shared" si="20"/>
        <v xml:space="preserve"> </v>
      </c>
    </row>
    <row r="73" spans="1:53" s="339" customFormat="1" ht="15" x14ac:dyDescent="0.2">
      <c r="A73" s="32"/>
      <c r="B73" s="32"/>
      <c r="C73" s="410">
        <f t="shared" si="21"/>
        <v>52</v>
      </c>
      <c r="D73" s="424"/>
      <c r="E73" s="424"/>
      <c r="F73" s="424"/>
      <c r="G73" s="410"/>
      <c r="H73" s="410"/>
      <c r="I73" s="413" t="str">
        <f t="shared" si="5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6"/>
        <v>-</v>
      </c>
      <c r="M73" s="415"/>
      <c r="N73" s="415"/>
      <c r="O73" s="160" t="str">
        <f t="shared" si="7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8"/>
        <v>OK</v>
      </c>
      <c r="AI73" s="22">
        <f t="shared" si="9"/>
        <v>0</v>
      </c>
      <c r="AJ73" s="22">
        <f t="shared" si="10"/>
        <v>0</v>
      </c>
      <c r="AK73" s="22">
        <f t="shared" si="11"/>
        <v>0</v>
      </c>
      <c r="AL73" s="22">
        <f t="shared" si="12"/>
        <v>0</v>
      </c>
      <c r="AM73" s="22">
        <f t="shared" si="13"/>
        <v>0</v>
      </c>
      <c r="AN73" s="22">
        <f t="shared" si="14"/>
        <v>0</v>
      </c>
      <c r="AO73" s="418" t="b">
        <f t="shared" si="15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16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17"/>
        <v>0</v>
      </c>
      <c r="AW73" s="67">
        <f t="shared" si="18"/>
        <v>0</v>
      </c>
      <c r="AX73" s="397">
        <f t="shared" si="19"/>
        <v>0</v>
      </c>
      <c r="AY73" s="32"/>
      <c r="AZ73" s="32"/>
      <c r="BA73" s="423" t="str">
        <f t="shared" si="20"/>
        <v xml:space="preserve"> </v>
      </c>
    </row>
    <row r="74" spans="1:53" s="339" customFormat="1" ht="15" x14ac:dyDescent="0.2">
      <c r="A74" s="32"/>
      <c r="B74" s="32"/>
      <c r="C74" s="410">
        <f t="shared" si="21"/>
        <v>53</v>
      </c>
      <c r="D74" s="424"/>
      <c r="E74" s="424"/>
      <c r="F74" s="424"/>
      <c r="G74" s="410"/>
      <c r="H74" s="410"/>
      <c r="I74" s="413" t="str">
        <f t="shared" si="5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6"/>
        <v>-</v>
      </c>
      <c r="M74" s="415"/>
      <c r="N74" s="415"/>
      <c r="O74" s="160" t="str">
        <f t="shared" si="7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8"/>
        <v>OK</v>
      </c>
      <c r="AI74" s="22">
        <f t="shared" si="9"/>
        <v>0</v>
      </c>
      <c r="AJ74" s="22">
        <f t="shared" si="10"/>
        <v>0</v>
      </c>
      <c r="AK74" s="22">
        <f t="shared" si="11"/>
        <v>0</v>
      </c>
      <c r="AL74" s="22">
        <f t="shared" si="12"/>
        <v>0</v>
      </c>
      <c r="AM74" s="22">
        <f t="shared" si="13"/>
        <v>0</v>
      </c>
      <c r="AN74" s="22">
        <f t="shared" si="14"/>
        <v>0</v>
      </c>
      <c r="AO74" s="418" t="b">
        <f t="shared" si="15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16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17"/>
        <v>0</v>
      </c>
      <c r="AW74" s="67">
        <f t="shared" si="18"/>
        <v>0</v>
      </c>
      <c r="AX74" s="397">
        <f t="shared" si="19"/>
        <v>0</v>
      </c>
      <c r="AY74" s="32"/>
      <c r="AZ74" s="32"/>
      <c r="BA74" s="423" t="str">
        <f t="shared" si="20"/>
        <v xml:space="preserve"> </v>
      </c>
    </row>
    <row r="75" spans="1:53" s="339" customFormat="1" ht="15" x14ac:dyDescent="0.2">
      <c r="A75" s="32"/>
      <c r="B75" s="32"/>
      <c r="C75" s="410">
        <f t="shared" si="21"/>
        <v>54</v>
      </c>
      <c r="D75" s="424"/>
      <c r="E75" s="424"/>
      <c r="F75" s="424"/>
      <c r="G75" s="410"/>
      <c r="H75" s="410"/>
      <c r="I75" s="413" t="str">
        <f t="shared" si="5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6"/>
        <v>-</v>
      </c>
      <c r="M75" s="415"/>
      <c r="N75" s="415"/>
      <c r="O75" s="160" t="str">
        <f t="shared" si="7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8"/>
        <v>OK</v>
      </c>
      <c r="AI75" s="22">
        <f t="shared" si="9"/>
        <v>0</v>
      </c>
      <c r="AJ75" s="22">
        <f t="shared" si="10"/>
        <v>0</v>
      </c>
      <c r="AK75" s="22">
        <f t="shared" si="11"/>
        <v>0</v>
      </c>
      <c r="AL75" s="22">
        <f t="shared" si="12"/>
        <v>0</v>
      </c>
      <c r="AM75" s="22">
        <f t="shared" si="13"/>
        <v>0</v>
      </c>
      <c r="AN75" s="22">
        <f t="shared" si="14"/>
        <v>0</v>
      </c>
      <c r="AO75" s="418" t="b">
        <f t="shared" si="15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16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17"/>
        <v>0</v>
      </c>
      <c r="AW75" s="67">
        <f t="shared" si="18"/>
        <v>0</v>
      </c>
      <c r="AX75" s="397">
        <f t="shared" si="19"/>
        <v>0</v>
      </c>
      <c r="AY75" s="32"/>
      <c r="AZ75" s="32"/>
      <c r="BA75" s="423" t="str">
        <f t="shared" si="20"/>
        <v xml:space="preserve"> </v>
      </c>
    </row>
    <row r="76" spans="1:53" s="339" customFormat="1" ht="15" x14ac:dyDescent="0.2">
      <c r="A76" s="32"/>
      <c r="B76" s="32"/>
      <c r="C76" s="410">
        <f t="shared" si="21"/>
        <v>55</v>
      </c>
      <c r="D76" s="424"/>
      <c r="E76" s="424"/>
      <c r="F76" s="424"/>
      <c r="G76" s="410"/>
      <c r="H76" s="410"/>
      <c r="I76" s="413" t="str">
        <f t="shared" si="5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6"/>
        <v>-</v>
      </c>
      <c r="M76" s="415"/>
      <c r="N76" s="415"/>
      <c r="O76" s="160" t="str">
        <f t="shared" si="7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8"/>
        <v>OK</v>
      </c>
      <c r="AI76" s="22">
        <f t="shared" si="9"/>
        <v>0</v>
      </c>
      <c r="AJ76" s="22">
        <f t="shared" si="10"/>
        <v>0</v>
      </c>
      <c r="AK76" s="22">
        <f t="shared" si="11"/>
        <v>0</v>
      </c>
      <c r="AL76" s="22">
        <f t="shared" si="12"/>
        <v>0</v>
      </c>
      <c r="AM76" s="22">
        <f t="shared" si="13"/>
        <v>0</v>
      </c>
      <c r="AN76" s="22">
        <f t="shared" si="14"/>
        <v>0</v>
      </c>
      <c r="AO76" s="418" t="b">
        <f t="shared" si="15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16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17"/>
        <v>0</v>
      </c>
      <c r="AW76" s="67">
        <f t="shared" si="18"/>
        <v>0</v>
      </c>
      <c r="AX76" s="397">
        <f t="shared" si="19"/>
        <v>0</v>
      </c>
      <c r="AY76" s="32"/>
      <c r="AZ76" s="32"/>
      <c r="BA76" s="423" t="str">
        <f t="shared" si="20"/>
        <v xml:space="preserve"> </v>
      </c>
    </row>
    <row r="77" spans="1:53" s="339" customFormat="1" ht="15" x14ac:dyDescent="0.2">
      <c r="A77" s="32"/>
      <c r="B77" s="32"/>
      <c r="C77" s="410">
        <f t="shared" si="21"/>
        <v>56</v>
      </c>
      <c r="D77" s="424"/>
      <c r="E77" s="424"/>
      <c r="F77" s="424"/>
      <c r="G77" s="410"/>
      <c r="H77" s="410"/>
      <c r="I77" s="413" t="str">
        <f t="shared" si="5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6"/>
        <v>-</v>
      </c>
      <c r="M77" s="415"/>
      <c r="N77" s="415"/>
      <c r="O77" s="160" t="str">
        <f t="shared" si="7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8"/>
        <v>OK</v>
      </c>
      <c r="AI77" s="22">
        <f t="shared" si="9"/>
        <v>0</v>
      </c>
      <c r="AJ77" s="22">
        <f t="shared" si="10"/>
        <v>0</v>
      </c>
      <c r="AK77" s="22">
        <f t="shared" si="11"/>
        <v>0</v>
      </c>
      <c r="AL77" s="22">
        <f t="shared" si="12"/>
        <v>0</v>
      </c>
      <c r="AM77" s="22">
        <f t="shared" si="13"/>
        <v>0</v>
      </c>
      <c r="AN77" s="22">
        <f t="shared" si="14"/>
        <v>0</v>
      </c>
      <c r="AO77" s="418" t="b">
        <f t="shared" si="15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16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17"/>
        <v>0</v>
      </c>
      <c r="AW77" s="67">
        <f t="shared" si="18"/>
        <v>0</v>
      </c>
      <c r="AX77" s="397">
        <f t="shared" si="19"/>
        <v>0</v>
      </c>
      <c r="AY77" s="32"/>
      <c r="AZ77" s="32"/>
      <c r="BA77" s="423" t="str">
        <f t="shared" si="20"/>
        <v xml:space="preserve"> </v>
      </c>
    </row>
    <row r="78" spans="1:53" s="339" customFormat="1" ht="15" x14ac:dyDescent="0.2">
      <c r="A78" s="32"/>
      <c r="B78" s="32"/>
      <c r="C78" s="410">
        <f t="shared" si="21"/>
        <v>57</v>
      </c>
      <c r="D78" s="424"/>
      <c r="E78" s="424"/>
      <c r="F78" s="424"/>
      <c r="G78" s="410"/>
      <c r="H78" s="410"/>
      <c r="I78" s="413" t="str">
        <f t="shared" si="5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6"/>
        <v>-</v>
      </c>
      <c r="M78" s="415"/>
      <c r="N78" s="415"/>
      <c r="O78" s="160" t="str">
        <f t="shared" si="7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8"/>
        <v>OK</v>
      </c>
      <c r="AI78" s="22">
        <f t="shared" si="9"/>
        <v>0</v>
      </c>
      <c r="AJ78" s="22">
        <f t="shared" si="10"/>
        <v>0</v>
      </c>
      <c r="AK78" s="22">
        <f t="shared" si="11"/>
        <v>0</v>
      </c>
      <c r="AL78" s="22">
        <f t="shared" si="12"/>
        <v>0</v>
      </c>
      <c r="AM78" s="22">
        <f t="shared" si="13"/>
        <v>0</v>
      </c>
      <c r="AN78" s="22">
        <f t="shared" si="14"/>
        <v>0</v>
      </c>
      <c r="AO78" s="418" t="b">
        <f t="shared" si="15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16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17"/>
        <v>0</v>
      </c>
      <c r="AW78" s="67">
        <f t="shared" si="18"/>
        <v>0</v>
      </c>
      <c r="AX78" s="397">
        <f t="shared" si="19"/>
        <v>0</v>
      </c>
      <c r="AY78" s="32"/>
      <c r="AZ78" s="32"/>
      <c r="BA78" s="423" t="str">
        <f t="shared" si="20"/>
        <v xml:space="preserve"> </v>
      </c>
    </row>
    <row r="79" spans="1:53" s="339" customFormat="1" ht="15" x14ac:dyDescent="0.2">
      <c r="A79" s="32"/>
      <c r="B79" s="32"/>
      <c r="C79" s="410">
        <f t="shared" si="21"/>
        <v>58</v>
      </c>
      <c r="D79" s="424"/>
      <c r="E79" s="424"/>
      <c r="F79" s="424"/>
      <c r="G79" s="410"/>
      <c r="H79" s="410"/>
      <c r="I79" s="413" t="str">
        <f t="shared" si="5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6"/>
        <v>-</v>
      </c>
      <c r="M79" s="415"/>
      <c r="N79" s="415"/>
      <c r="O79" s="160" t="str">
        <f t="shared" si="7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8"/>
        <v>OK</v>
      </c>
      <c r="AI79" s="22">
        <f t="shared" si="9"/>
        <v>0</v>
      </c>
      <c r="AJ79" s="22">
        <f t="shared" si="10"/>
        <v>0</v>
      </c>
      <c r="AK79" s="22">
        <f t="shared" si="11"/>
        <v>0</v>
      </c>
      <c r="AL79" s="22">
        <f t="shared" si="12"/>
        <v>0</v>
      </c>
      <c r="AM79" s="22">
        <f t="shared" si="13"/>
        <v>0</v>
      </c>
      <c r="AN79" s="22">
        <f t="shared" si="14"/>
        <v>0</v>
      </c>
      <c r="AO79" s="418" t="b">
        <f t="shared" si="15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16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17"/>
        <v>0</v>
      </c>
      <c r="AW79" s="67">
        <f t="shared" si="18"/>
        <v>0</v>
      </c>
      <c r="AX79" s="397">
        <f t="shared" si="19"/>
        <v>0</v>
      </c>
      <c r="AY79" s="32"/>
      <c r="AZ79" s="32"/>
      <c r="BA79" s="423" t="str">
        <f t="shared" si="20"/>
        <v xml:space="preserve"> </v>
      </c>
    </row>
    <row r="80" spans="1:53" s="339" customFormat="1" ht="15" x14ac:dyDescent="0.2">
      <c r="A80" s="32"/>
      <c r="B80" s="32"/>
      <c r="C80" s="410">
        <f t="shared" si="21"/>
        <v>59</v>
      </c>
      <c r="D80" s="424"/>
      <c r="E80" s="424"/>
      <c r="F80" s="424"/>
      <c r="G80" s="410"/>
      <c r="H80" s="410"/>
      <c r="I80" s="413" t="str">
        <f t="shared" si="5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6"/>
        <v>-</v>
      </c>
      <c r="M80" s="415"/>
      <c r="N80" s="415"/>
      <c r="O80" s="160" t="str">
        <f t="shared" si="7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8"/>
        <v>OK</v>
      </c>
      <c r="AI80" s="22">
        <f t="shared" si="9"/>
        <v>0</v>
      </c>
      <c r="AJ80" s="22">
        <f t="shared" si="10"/>
        <v>0</v>
      </c>
      <c r="AK80" s="22">
        <f t="shared" si="11"/>
        <v>0</v>
      </c>
      <c r="AL80" s="22">
        <f t="shared" si="12"/>
        <v>0</v>
      </c>
      <c r="AM80" s="22">
        <f t="shared" si="13"/>
        <v>0</v>
      </c>
      <c r="AN80" s="22">
        <f t="shared" si="14"/>
        <v>0</v>
      </c>
      <c r="AO80" s="418" t="b">
        <f t="shared" si="15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16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17"/>
        <v>0</v>
      </c>
      <c r="AW80" s="67">
        <f t="shared" si="18"/>
        <v>0</v>
      </c>
      <c r="AX80" s="397">
        <f t="shared" si="19"/>
        <v>0</v>
      </c>
      <c r="AY80" s="32"/>
      <c r="AZ80" s="32"/>
      <c r="BA80" s="423" t="str">
        <f t="shared" si="20"/>
        <v xml:space="preserve"> </v>
      </c>
    </row>
    <row r="81" spans="1:53" s="339" customFormat="1" ht="15" x14ac:dyDescent="0.2">
      <c r="A81" s="32"/>
      <c r="B81" s="32"/>
      <c r="C81" s="410">
        <f t="shared" si="21"/>
        <v>60</v>
      </c>
      <c r="D81" s="424"/>
      <c r="E81" s="424"/>
      <c r="F81" s="424"/>
      <c r="G81" s="410"/>
      <c r="H81" s="410"/>
      <c r="I81" s="413" t="str">
        <f t="shared" si="5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6"/>
        <v>-</v>
      </c>
      <c r="M81" s="415"/>
      <c r="N81" s="415"/>
      <c r="O81" s="160" t="str">
        <f t="shared" si="7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8"/>
        <v>OK</v>
      </c>
      <c r="AI81" s="22">
        <f t="shared" si="9"/>
        <v>0</v>
      </c>
      <c r="AJ81" s="22">
        <f t="shared" si="10"/>
        <v>0</v>
      </c>
      <c r="AK81" s="22">
        <f t="shared" si="11"/>
        <v>0</v>
      </c>
      <c r="AL81" s="22">
        <f t="shared" si="12"/>
        <v>0</v>
      </c>
      <c r="AM81" s="22">
        <f t="shared" si="13"/>
        <v>0</v>
      </c>
      <c r="AN81" s="22">
        <f t="shared" si="14"/>
        <v>0</v>
      </c>
      <c r="AO81" s="418" t="b">
        <f t="shared" si="15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16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17"/>
        <v>0</v>
      </c>
      <c r="AW81" s="67">
        <f t="shared" si="18"/>
        <v>0</v>
      </c>
      <c r="AX81" s="397">
        <f t="shared" si="19"/>
        <v>0</v>
      </c>
      <c r="AY81" s="32"/>
      <c r="AZ81" s="32"/>
      <c r="BA81" s="423" t="str">
        <f t="shared" si="20"/>
        <v xml:space="preserve"> </v>
      </c>
    </row>
    <row r="82" spans="1:53" s="339" customFormat="1" ht="15" x14ac:dyDescent="0.2">
      <c r="A82" s="32"/>
      <c r="B82" s="32"/>
      <c r="C82" s="410">
        <f t="shared" si="21"/>
        <v>61</v>
      </c>
      <c r="D82" s="424"/>
      <c r="E82" s="424"/>
      <c r="F82" s="424"/>
      <c r="G82" s="410"/>
      <c r="H82" s="410"/>
      <c r="I82" s="413" t="str">
        <f t="shared" si="5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6"/>
        <v>-</v>
      </c>
      <c r="M82" s="415"/>
      <c r="N82" s="415"/>
      <c r="O82" s="160" t="str">
        <f t="shared" si="7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8"/>
        <v>OK</v>
      </c>
      <c r="AI82" s="22">
        <f t="shared" si="9"/>
        <v>0</v>
      </c>
      <c r="AJ82" s="22">
        <f t="shared" si="10"/>
        <v>0</v>
      </c>
      <c r="AK82" s="22">
        <f t="shared" si="11"/>
        <v>0</v>
      </c>
      <c r="AL82" s="22">
        <f t="shared" si="12"/>
        <v>0</v>
      </c>
      <c r="AM82" s="22">
        <f t="shared" si="13"/>
        <v>0</v>
      </c>
      <c r="AN82" s="22">
        <f t="shared" si="14"/>
        <v>0</v>
      </c>
      <c r="AO82" s="418" t="b">
        <f t="shared" si="15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16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17"/>
        <v>0</v>
      </c>
      <c r="AW82" s="67">
        <f t="shared" si="18"/>
        <v>0</v>
      </c>
      <c r="AX82" s="397">
        <f t="shared" si="19"/>
        <v>0</v>
      </c>
      <c r="AY82" s="32"/>
      <c r="AZ82" s="32"/>
      <c r="BA82" s="423" t="str">
        <f t="shared" si="20"/>
        <v xml:space="preserve"> </v>
      </c>
    </row>
    <row r="83" spans="1:53" s="339" customFormat="1" ht="15" x14ac:dyDescent="0.2">
      <c r="A83" s="32"/>
      <c r="B83" s="32"/>
      <c r="C83" s="410">
        <f t="shared" si="21"/>
        <v>62</v>
      </c>
      <c r="D83" s="424"/>
      <c r="E83" s="424"/>
      <c r="F83" s="424"/>
      <c r="G83" s="410"/>
      <c r="H83" s="410"/>
      <c r="I83" s="413" t="str">
        <f t="shared" si="5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6"/>
        <v>-</v>
      </c>
      <c r="M83" s="415"/>
      <c r="N83" s="415"/>
      <c r="O83" s="160" t="str">
        <f t="shared" si="7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8"/>
        <v>OK</v>
      </c>
      <c r="AI83" s="22">
        <f t="shared" si="9"/>
        <v>0</v>
      </c>
      <c r="AJ83" s="22">
        <f t="shared" si="10"/>
        <v>0</v>
      </c>
      <c r="AK83" s="22">
        <f t="shared" si="11"/>
        <v>0</v>
      </c>
      <c r="AL83" s="22">
        <f t="shared" si="12"/>
        <v>0</v>
      </c>
      <c r="AM83" s="22">
        <f t="shared" si="13"/>
        <v>0</v>
      </c>
      <c r="AN83" s="22">
        <f t="shared" si="14"/>
        <v>0</v>
      </c>
      <c r="AO83" s="418" t="b">
        <f t="shared" si="15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16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17"/>
        <v>0</v>
      </c>
      <c r="AW83" s="67">
        <f t="shared" si="18"/>
        <v>0</v>
      </c>
      <c r="AX83" s="397">
        <f t="shared" si="19"/>
        <v>0</v>
      </c>
      <c r="AY83" s="32"/>
      <c r="AZ83" s="32"/>
      <c r="BA83" s="423" t="str">
        <f t="shared" si="20"/>
        <v xml:space="preserve"> </v>
      </c>
    </row>
    <row r="84" spans="1:53" s="339" customFormat="1" ht="15" x14ac:dyDescent="0.2">
      <c r="A84" s="32"/>
      <c r="B84" s="32"/>
      <c r="C84" s="410">
        <f t="shared" si="21"/>
        <v>63</v>
      </c>
      <c r="D84" s="424"/>
      <c r="E84" s="424"/>
      <c r="F84" s="424"/>
      <c r="G84" s="410"/>
      <c r="H84" s="410"/>
      <c r="I84" s="413" t="str">
        <f t="shared" si="5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6"/>
        <v>-</v>
      </c>
      <c r="M84" s="415"/>
      <c r="N84" s="415"/>
      <c r="O84" s="160" t="str">
        <f t="shared" si="7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8"/>
        <v>OK</v>
      </c>
      <c r="AI84" s="22">
        <f t="shared" si="9"/>
        <v>0</v>
      </c>
      <c r="AJ84" s="22">
        <f t="shared" si="10"/>
        <v>0</v>
      </c>
      <c r="AK84" s="22">
        <f t="shared" si="11"/>
        <v>0</v>
      </c>
      <c r="AL84" s="22">
        <f t="shared" si="12"/>
        <v>0</v>
      </c>
      <c r="AM84" s="22">
        <f t="shared" si="13"/>
        <v>0</v>
      </c>
      <c r="AN84" s="22">
        <f t="shared" si="14"/>
        <v>0</v>
      </c>
      <c r="AO84" s="418" t="b">
        <f t="shared" si="15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16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17"/>
        <v>0</v>
      </c>
      <c r="AW84" s="67">
        <f t="shared" si="18"/>
        <v>0</v>
      </c>
      <c r="AX84" s="397">
        <f t="shared" si="19"/>
        <v>0</v>
      </c>
      <c r="AY84" s="32"/>
      <c r="AZ84" s="32"/>
      <c r="BA84" s="423" t="str">
        <f t="shared" si="20"/>
        <v xml:space="preserve"> </v>
      </c>
    </row>
    <row r="85" spans="1:53" s="339" customFormat="1" ht="15" x14ac:dyDescent="0.2">
      <c r="A85" s="32"/>
      <c r="B85" s="32"/>
      <c r="C85" s="410">
        <f t="shared" si="21"/>
        <v>64</v>
      </c>
      <c r="D85" s="424"/>
      <c r="E85" s="424"/>
      <c r="F85" s="424"/>
      <c r="G85" s="410"/>
      <c r="H85" s="410"/>
      <c r="I85" s="413" t="str">
        <f t="shared" si="5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6"/>
        <v>-</v>
      </c>
      <c r="M85" s="425"/>
      <c r="N85" s="425"/>
      <c r="O85" s="160" t="str">
        <f t="shared" si="7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8"/>
        <v>OK</v>
      </c>
      <c r="AI85" s="22">
        <f t="shared" si="9"/>
        <v>0</v>
      </c>
      <c r="AJ85" s="22">
        <f t="shared" si="10"/>
        <v>0</v>
      </c>
      <c r="AK85" s="22">
        <f t="shared" si="11"/>
        <v>0</v>
      </c>
      <c r="AL85" s="22">
        <f t="shared" si="12"/>
        <v>0</v>
      </c>
      <c r="AM85" s="22">
        <f t="shared" si="13"/>
        <v>0</v>
      </c>
      <c r="AN85" s="22">
        <f t="shared" si="14"/>
        <v>0</v>
      </c>
      <c r="AO85" s="418" t="b">
        <f t="shared" si="15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16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17"/>
        <v>0</v>
      </c>
      <c r="AW85" s="67">
        <f t="shared" si="18"/>
        <v>0</v>
      </c>
      <c r="AX85" s="397">
        <f t="shared" si="19"/>
        <v>0</v>
      </c>
      <c r="AY85" s="32"/>
      <c r="AZ85" s="32"/>
      <c r="BA85" s="423" t="str">
        <f t="shared" si="20"/>
        <v xml:space="preserve"> </v>
      </c>
    </row>
    <row r="86" spans="1:53" s="339" customFormat="1" ht="15" x14ac:dyDescent="0.2">
      <c r="A86" s="32"/>
      <c r="B86" s="32"/>
      <c r="C86" s="410">
        <f t="shared" si="21"/>
        <v>65</v>
      </c>
      <c r="D86" s="424"/>
      <c r="E86" s="424"/>
      <c r="F86" s="424"/>
      <c r="G86" s="410"/>
      <c r="H86" s="410"/>
      <c r="I86" s="413" t="str">
        <f t="shared" si="5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6"/>
        <v>-</v>
      </c>
      <c r="M86" s="425"/>
      <c r="N86" s="425"/>
      <c r="O86" s="160" t="str">
        <f t="shared" si="7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8"/>
        <v>OK</v>
      </c>
      <c r="AI86" s="22">
        <f t="shared" si="9"/>
        <v>0</v>
      </c>
      <c r="AJ86" s="22">
        <f t="shared" si="10"/>
        <v>0</v>
      </c>
      <c r="AK86" s="22">
        <f t="shared" si="11"/>
        <v>0</v>
      </c>
      <c r="AL86" s="22">
        <f t="shared" si="12"/>
        <v>0</v>
      </c>
      <c r="AM86" s="22">
        <f t="shared" si="13"/>
        <v>0</v>
      </c>
      <c r="AN86" s="22">
        <f t="shared" si="14"/>
        <v>0</v>
      </c>
      <c r="AO86" s="418" t="b">
        <f t="shared" si="15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16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17"/>
        <v>0</v>
      </c>
      <c r="AW86" s="67">
        <f t="shared" si="18"/>
        <v>0</v>
      </c>
      <c r="AX86" s="397">
        <f t="shared" si="19"/>
        <v>0</v>
      </c>
      <c r="AY86" s="32"/>
      <c r="AZ86" s="32"/>
      <c r="BA86" s="423" t="str">
        <f t="shared" si="20"/>
        <v xml:space="preserve"> </v>
      </c>
    </row>
    <row r="87" spans="1:53" s="339" customFormat="1" ht="15" x14ac:dyDescent="0.2">
      <c r="A87" s="32"/>
      <c r="B87" s="32"/>
      <c r="C87" s="410">
        <f t="shared" si="21"/>
        <v>66</v>
      </c>
      <c r="D87" s="424"/>
      <c r="E87" s="424"/>
      <c r="F87" s="424"/>
      <c r="G87" s="410"/>
      <c r="H87" s="410"/>
      <c r="I87" s="413" t="str">
        <f t="shared" si="5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6"/>
        <v>-</v>
      </c>
      <c r="M87" s="425"/>
      <c r="N87" s="425"/>
      <c r="O87" s="160" t="str">
        <f t="shared" si="7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8"/>
        <v>OK</v>
      </c>
      <c r="AI87" s="22">
        <f t="shared" si="9"/>
        <v>0</v>
      </c>
      <c r="AJ87" s="22">
        <f t="shared" si="10"/>
        <v>0</v>
      </c>
      <c r="AK87" s="22">
        <f t="shared" si="11"/>
        <v>0</v>
      </c>
      <c r="AL87" s="22">
        <f t="shared" si="12"/>
        <v>0</v>
      </c>
      <c r="AM87" s="22">
        <f t="shared" si="13"/>
        <v>0</v>
      </c>
      <c r="AN87" s="22">
        <f t="shared" si="14"/>
        <v>0</v>
      </c>
      <c r="AO87" s="418" t="b">
        <f t="shared" si="15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16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17"/>
        <v>0</v>
      </c>
      <c r="AW87" s="67">
        <f t="shared" si="18"/>
        <v>0</v>
      </c>
      <c r="AX87" s="397">
        <f t="shared" si="19"/>
        <v>0</v>
      </c>
      <c r="AY87" s="32"/>
      <c r="AZ87" s="32"/>
      <c r="BA87" s="423" t="str">
        <f t="shared" si="20"/>
        <v xml:space="preserve"> </v>
      </c>
    </row>
    <row r="88" spans="1:53" s="339" customFormat="1" ht="15" x14ac:dyDescent="0.2">
      <c r="A88" s="32"/>
      <c r="B88" s="32"/>
      <c r="C88" s="410">
        <f t="shared" ref="C88:C151" si="22">C87+1</f>
        <v>67</v>
      </c>
      <c r="D88" s="424"/>
      <c r="E88" s="424"/>
      <c r="F88" s="424"/>
      <c r="G88" s="410"/>
      <c r="H88" s="410"/>
      <c r="I88" s="413" t="str">
        <f t="shared" si="5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6"/>
        <v>-</v>
      </c>
      <c r="M88" s="425"/>
      <c r="N88" s="425"/>
      <c r="O88" s="160" t="str">
        <f t="shared" si="7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8"/>
        <v>OK</v>
      </c>
      <c r="AI88" s="22">
        <f t="shared" si="9"/>
        <v>0</v>
      </c>
      <c r="AJ88" s="22">
        <f t="shared" si="10"/>
        <v>0</v>
      </c>
      <c r="AK88" s="22">
        <f t="shared" si="11"/>
        <v>0</v>
      </c>
      <c r="AL88" s="22">
        <f t="shared" si="12"/>
        <v>0</v>
      </c>
      <c r="AM88" s="22">
        <f t="shared" si="13"/>
        <v>0</v>
      </c>
      <c r="AN88" s="22">
        <f t="shared" si="14"/>
        <v>0</v>
      </c>
      <c r="AO88" s="418" t="b">
        <f t="shared" si="15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16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17"/>
        <v>0</v>
      </c>
      <c r="AW88" s="67">
        <f t="shared" si="18"/>
        <v>0</v>
      </c>
      <c r="AX88" s="397">
        <f t="shared" si="19"/>
        <v>0</v>
      </c>
      <c r="AY88" s="32"/>
      <c r="AZ88" s="32"/>
      <c r="BA88" s="423" t="str">
        <f t="shared" si="20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5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6"/>
        <v>-</v>
      </c>
      <c r="M89" s="425"/>
      <c r="N89" s="425"/>
      <c r="O89" s="160" t="str">
        <f t="shared" si="7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8"/>
        <v>OK</v>
      </c>
      <c r="AI89" s="22">
        <f t="shared" si="9"/>
        <v>0</v>
      </c>
      <c r="AJ89" s="22">
        <f t="shared" si="10"/>
        <v>0</v>
      </c>
      <c r="AK89" s="22">
        <f t="shared" si="11"/>
        <v>0</v>
      </c>
      <c r="AL89" s="22">
        <f t="shared" si="12"/>
        <v>0</v>
      </c>
      <c r="AM89" s="22">
        <f t="shared" si="13"/>
        <v>0</v>
      </c>
      <c r="AN89" s="22">
        <f t="shared" si="14"/>
        <v>0</v>
      </c>
      <c r="AO89" s="418" t="b">
        <f t="shared" si="15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16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17"/>
        <v>0</v>
      </c>
      <c r="AW89" s="67">
        <f t="shared" si="18"/>
        <v>0</v>
      </c>
      <c r="AX89" s="397">
        <f t="shared" si="19"/>
        <v>0</v>
      </c>
      <c r="AY89" s="32"/>
      <c r="AZ89" s="32"/>
      <c r="BA89" s="423" t="str">
        <f t="shared" si="20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5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6"/>
        <v>-</v>
      </c>
      <c r="M90" s="425"/>
      <c r="N90" s="425"/>
      <c r="O90" s="160" t="str">
        <f t="shared" si="7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8"/>
        <v>OK</v>
      </c>
      <c r="AI90" s="22">
        <f t="shared" si="9"/>
        <v>0</v>
      </c>
      <c r="AJ90" s="22">
        <f t="shared" si="10"/>
        <v>0</v>
      </c>
      <c r="AK90" s="22">
        <f t="shared" si="11"/>
        <v>0</v>
      </c>
      <c r="AL90" s="22">
        <f t="shared" si="12"/>
        <v>0</v>
      </c>
      <c r="AM90" s="22">
        <f t="shared" si="13"/>
        <v>0</v>
      </c>
      <c r="AN90" s="22">
        <f t="shared" si="14"/>
        <v>0</v>
      </c>
      <c r="AO90" s="418" t="b">
        <f t="shared" si="15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16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17"/>
        <v>0</v>
      </c>
      <c r="AW90" s="67">
        <f t="shared" si="18"/>
        <v>0</v>
      </c>
      <c r="AX90" s="397">
        <f t="shared" si="19"/>
        <v>0</v>
      </c>
      <c r="AY90" s="32"/>
      <c r="AZ90" s="32"/>
      <c r="BA90" s="423" t="str">
        <f t="shared" si="20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5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6"/>
        <v>-</v>
      </c>
      <c r="M91" s="425"/>
      <c r="N91" s="425"/>
      <c r="O91" s="160" t="str">
        <f t="shared" si="7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8"/>
        <v>OK</v>
      </c>
      <c r="AI91" s="22">
        <f t="shared" si="9"/>
        <v>0</v>
      </c>
      <c r="AJ91" s="22">
        <f t="shared" si="10"/>
        <v>0</v>
      </c>
      <c r="AK91" s="22">
        <f t="shared" si="11"/>
        <v>0</v>
      </c>
      <c r="AL91" s="22">
        <f t="shared" si="12"/>
        <v>0</v>
      </c>
      <c r="AM91" s="22">
        <f t="shared" si="13"/>
        <v>0</v>
      </c>
      <c r="AN91" s="22">
        <f t="shared" si="14"/>
        <v>0</v>
      </c>
      <c r="AO91" s="418" t="b">
        <f t="shared" si="15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16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17"/>
        <v>0</v>
      </c>
      <c r="AW91" s="67">
        <f t="shared" si="18"/>
        <v>0</v>
      </c>
      <c r="AX91" s="397">
        <f t="shared" si="19"/>
        <v>0</v>
      </c>
      <c r="AY91" s="32"/>
      <c r="AZ91" s="32"/>
      <c r="BA91" s="423" t="str">
        <f t="shared" si="20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5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6"/>
        <v>-</v>
      </c>
      <c r="M92" s="425"/>
      <c r="N92" s="425"/>
      <c r="O92" s="160" t="str">
        <f t="shared" si="7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8"/>
        <v>OK</v>
      </c>
      <c r="AI92" s="22">
        <f t="shared" si="9"/>
        <v>0</v>
      </c>
      <c r="AJ92" s="22">
        <f t="shared" si="10"/>
        <v>0</v>
      </c>
      <c r="AK92" s="22">
        <f t="shared" si="11"/>
        <v>0</v>
      </c>
      <c r="AL92" s="22">
        <f t="shared" si="12"/>
        <v>0</v>
      </c>
      <c r="AM92" s="22">
        <f t="shared" si="13"/>
        <v>0</v>
      </c>
      <c r="AN92" s="22">
        <f t="shared" si="14"/>
        <v>0</v>
      </c>
      <c r="AO92" s="418" t="b">
        <f t="shared" si="15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16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17"/>
        <v>0</v>
      </c>
      <c r="AW92" s="67">
        <f t="shared" si="18"/>
        <v>0</v>
      </c>
      <c r="AX92" s="397">
        <f t="shared" si="19"/>
        <v>0</v>
      </c>
      <c r="AY92" s="32"/>
      <c r="AZ92" s="32"/>
      <c r="BA92" s="423" t="str">
        <f t="shared" si="20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5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6"/>
        <v>-</v>
      </c>
      <c r="M93" s="425"/>
      <c r="N93" s="425"/>
      <c r="O93" s="160" t="str">
        <f t="shared" si="7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8"/>
        <v>OK</v>
      </c>
      <c r="AI93" s="22">
        <f t="shared" si="9"/>
        <v>0</v>
      </c>
      <c r="AJ93" s="22">
        <f t="shared" si="10"/>
        <v>0</v>
      </c>
      <c r="AK93" s="22">
        <f t="shared" si="11"/>
        <v>0</v>
      </c>
      <c r="AL93" s="22">
        <f t="shared" si="12"/>
        <v>0</v>
      </c>
      <c r="AM93" s="22">
        <f t="shared" si="13"/>
        <v>0</v>
      </c>
      <c r="AN93" s="22">
        <f t="shared" si="14"/>
        <v>0</v>
      </c>
      <c r="AO93" s="418" t="b">
        <f t="shared" si="15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16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17"/>
        <v>0</v>
      </c>
      <c r="AW93" s="67">
        <f t="shared" si="18"/>
        <v>0</v>
      </c>
      <c r="AX93" s="397">
        <f t="shared" si="19"/>
        <v>0</v>
      </c>
      <c r="AY93" s="32"/>
      <c r="AZ93" s="32"/>
      <c r="BA93" s="423" t="str">
        <f t="shared" si="20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5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6"/>
        <v>-</v>
      </c>
      <c r="M94" s="425"/>
      <c r="N94" s="425"/>
      <c r="O94" s="160" t="str">
        <f t="shared" si="7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8"/>
        <v>OK</v>
      </c>
      <c r="AI94" s="22">
        <f t="shared" si="9"/>
        <v>0</v>
      </c>
      <c r="AJ94" s="22">
        <f t="shared" si="10"/>
        <v>0</v>
      </c>
      <c r="AK94" s="22">
        <f t="shared" si="11"/>
        <v>0</v>
      </c>
      <c r="AL94" s="22">
        <f t="shared" si="12"/>
        <v>0</v>
      </c>
      <c r="AM94" s="22">
        <f t="shared" si="13"/>
        <v>0</v>
      </c>
      <c r="AN94" s="22">
        <f t="shared" si="14"/>
        <v>0</v>
      </c>
      <c r="AO94" s="418" t="b">
        <f t="shared" si="15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16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17"/>
        <v>0</v>
      </c>
      <c r="AW94" s="67">
        <f t="shared" si="18"/>
        <v>0</v>
      </c>
      <c r="AX94" s="397">
        <f t="shared" si="19"/>
        <v>0</v>
      </c>
      <c r="AY94" s="32"/>
      <c r="AZ94" s="32"/>
      <c r="BA94" s="423" t="str">
        <f t="shared" si="20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si="5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6"/>
        <v>-</v>
      </c>
      <c r="M95" s="425"/>
      <c r="N95" s="425"/>
      <c r="O95" s="160" t="str">
        <f t="shared" si="7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8"/>
        <v>OK</v>
      </c>
      <c r="AI95" s="22">
        <f t="shared" si="9"/>
        <v>0</v>
      </c>
      <c r="AJ95" s="22">
        <f t="shared" si="10"/>
        <v>0</v>
      </c>
      <c r="AK95" s="22">
        <f t="shared" si="11"/>
        <v>0</v>
      </c>
      <c r="AL95" s="22">
        <f t="shared" si="12"/>
        <v>0</v>
      </c>
      <c r="AM95" s="22">
        <f t="shared" si="13"/>
        <v>0</v>
      </c>
      <c r="AN95" s="22">
        <f t="shared" si="14"/>
        <v>0</v>
      </c>
      <c r="AO95" s="418" t="b">
        <f t="shared" si="15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16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17"/>
        <v>0</v>
      </c>
      <c r="AW95" s="67">
        <f t="shared" si="18"/>
        <v>0</v>
      </c>
      <c r="AX95" s="397">
        <f t="shared" si="19"/>
        <v>0</v>
      </c>
      <c r="AY95" s="32"/>
      <c r="AZ95" s="32"/>
      <c r="BA95" s="423" t="str">
        <f t="shared" si="20"/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5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6"/>
        <v>-</v>
      </c>
      <c r="M96" s="425"/>
      <c r="N96" s="425"/>
      <c r="O96" s="160" t="str">
        <f t="shared" si="7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8"/>
        <v>OK</v>
      </c>
      <c r="AI96" s="22">
        <f t="shared" si="9"/>
        <v>0</v>
      </c>
      <c r="AJ96" s="22">
        <f t="shared" si="10"/>
        <v>0</v>
      </c>
      <c r="AK96" s="22">
        <f t="shared" si="11"/>
        <v>0</v>
      </c>
      <c r="AL96" s="22">
        <f t="shared" si="12"/>
        <v>0</v>
      </c>
      <c r="AM96" s="22">
        <f t="shared" si="13"/>
        <v>0</v>
      </c>
      <c r="AN96" s="22">
        <f t="shared" si="14"/>
        <v>0</v>
      </c>
      <c r="AO96" s="418" t="b">
        <f t="shared" si="15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16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17"/>
        <v>0</v>
      </c>
      <c r="AW96" s="67">
        <f t="shared" si="18"/>
        <v>0</v>
      </c>
      <c r="AX96" s="397">
        <f t="shared" si="19"/>
        <v>0</v>
      </c>
      <c r="AY96" s="32"/>
      <c r="AZ96" s="32"/>
      <c r="BA96" s="423" t="str">
        <f t="shared" si="20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5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6"/>
        <v>-</v>
      </c>
      <c r="M97" s="425"/>
      <c r="N97" s="425"/>
      <c r="O97" s="160" t="str">
        <f t="shared" si="7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8"/>
        <v>OK</v>
      </c>
      <c r="AI97" s="22">
        <f t="shared" si="9"/>
        <v>0</v>
      </c>
      <c r="AJ97" s="22">
        <f t="shared" si="10"/>
        <v>0</v>
      </c>
      <c r="AK97" s="22">
        <f t="shared" si="11"/>
        <v>0</v>
      </c>
      <c r="AL97" s="22">
        <f t="shared" si="12"/>
        <v>0</v>
      </c>
      <c r="AM97" s="22">
        <f t="shared" si="13"/>
        <v>0</v>
      </c>
      <c r="AN97" s="22">
        <f t="shared" si="14"/>
        <v>0</v>
      </c>
      <c r="AO97" s="418" t="b">
        <f t="shared" si="15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16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17"/>
        <v>0</v>
      </c>
      <c r="AW97" s="67">
        <f t="shared" si="18"/>
        <v>0</v>
      </c>
      <c r="AX97" s="397">
        <f t="shared" si="19"/>
        <v>0</v>
      </c>
      <c r="AY97" s="32"/>
      <c r="AZ97" s="32"/>
      <c r="BA97" s="423" t="str">
        <f t="shared" si="20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5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6"/>
        <v>-</v>
      </c>
      <c r="M98" s="425"/>
      <c r="N98" s="425"/>
      <c r="O98" s="160" t="str">
        <f t="shared" si="7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8"/>
        <v>OK</v>
      </c>
      <c r="AI98" s="22">
        <f t="shared" si="9"/>
        <v>0</v>
      </c>
      <c r="AJ98" s="22">
        <f t="shared" si="10"/>
        <v>0</v>
      </c>
      <c r="AK98" s="22">
        <f t="shared" si="11"/>
        <v>0</v>
      </c>
      <c r="AL98" s="22">
        <f t="shared" si="12"/>
        <v>0</v>
      </c>
      <c r="AM98" s="22">
        <f t="shared" si="13"/>
        <v>0</v>
      </c>
      <c r="AN98" s="22">
        <f t="shared" si="14"/>
        <v>0</v>
      </c>
      <c r="AO98" s="418" t="b">
        <f t="shared" si="15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16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17"/>
        <v>0</v>
      </c>
      <c r="AW98" s="67">
        <f t="shared" si="18"/>
        <v>0</v>
      </c>
      <c r="AX98" s="397">
        <f t="shared" si="19"/>
        <v>0</v>
      </c>
      <c r="AY98" s="32"/>
      <c r="AZ98" s="32"/>
      <c r="BA98" s="423" t="str">
        <f t="shared" si="20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5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6"/>
        <v>-</v>
      </c>
      <c r="M99" s="425"/>
      <c r="N99" s="425"/>
      <c r="O99" s="160" t="str">
        <f t="shared" si="7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8"/>
        <v>OK</v>
      </c>
      <c r="AI99" s="22">
        <f t="shared" si="9"/>
        <v>0</v>
      </c>
      <c r="AJ99" s="22">
        <f t="shared" si="10"/>
        <v>0</v>
      </c>
      <c r="AK99" s="22">
        <f t="shared" si="11"/>
        <v>0</v>
      </c>
      <c r="AL99" s="22">
        <f t="shared" si="12"/>
        <v>0</v>
      </c>
      <c r="AM99" s="22">
        <f t="shared" si="13"/>
        <v>0</v>
      </c>
      <c r="AN99" s="22">
        <f t="shared" si="14"/>
        <v>0</v>
      </c>
      <c r="AO99" s="418" t="b">
        <f t="shared" si="15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16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17"/>
        <v>0</v>
      </c>
      <c r="AW99" s="67">
        <f t="shared" si="18"/>
        <v>0</v>
      </c>
      <c r="AX99" s="397">
        <f t="shared" si="19"/>
        <v>0</v>
      </c>
      <c r="AY99" s="32"/>
      <c r="AZ99" s="32"/>
      <c r="BA99" s="423" t="str">
        <f t="shared" si="20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5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6"/>
        <v>-</v>
      </c>
      <c r="M100" s="425"/>
      <c r="N100" s="425"/>
      <c r="O100" s="160" t="str">
        <f t="shared" si="7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8"/>
        <v>OK</v>
      </c>
      <c r="AI100" s="22">
        <f t="shared" si="9"/>
        <v>0</v>
      </c>
      <c r="AJ100" s="22">
        <f t="shared" si="10"/>
        <v>0</v>
      </c>
      <c r="AK100" s="22">
        <f t="shared" si="11"/>
        <v>0</v>
      </c>
      <c r="AL100" s="22">
        <f t="shared" si="12"/>
        <v>0</v>
      </c>
      <c r="AM100" s="22">
        <f t="shared" si="13"/>
        <v>0</v>
      </c>
      <c r="AN100" s="22">
        <f t="shared" si="14"/>
        <v>0</v>
      </c>
      <c r="AO100" s="418" t="b">
        <f t="shared" si="15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16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17"/>
        <v>0</v>
      </c>
      <c r="AW100" s="67">
        <f t="shared" si="18"/>
        <v>0</v>
      </c>
      <c r="AX100" s="397">
        <f t="shared" si="19"/>
        <v>0</v>
      </c>
      <c r="AY100" s="32"/>
      <c r="AZ100" s="32"/>
      <c r="BA100" s="423" t="str">
        <f t="shared" si="20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5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6"/>
        <v>-</v>
      </c>
      <c r="M101" s="425"/>
      <c r="N101" s="425"/>
      <c r="O101" s="160" t="str">
        <f t="shared" si="7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8"/>
        <v>OK</v>
      </c>
      <c r="AI101" s="22">
        <f t="shared" si="9"/>
        <v>0</v>
      </c>
      <c r="AJ101" s="22">
        <f t="shared" si="10"/>
        <v>0</v>
      </c>
      <c r="AK101" s="22">
        <f t="shared" si="11"/>
        <v>0</v>
      </c>
      <c r="AL101" s="22">
        <f t="shared" si="12"/>
        <v>0</v>
      </c>
      <c r="AM101" s="22">
        <f t="shared" si="13"/>
        <v>0</v>
      </c>
      <c r="AN101" s="22">
        <f t="shared" si="14"/>
        <v>0</v>
      </c>
      <c r="AO101" s="418" t="b">
        <f t="shared" si="15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16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17"/>
        <v>0</v>
      </c>
      <c r="AW101" s="67">
        <f t="shared" si="18"/>
        <v>0</v>
      </c>
      <c r="AX101" s="397">
        <f t="shared" si="19"/>
        <v>0</v>
      </c>
      <c r="AY101" s="32"/>
      <c r="AZ101" s="32"/>
      <c r="BA101" s="423" t="str">
        <f t="shared" si="20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5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6"/>
        <v>-</v>
      </c>
      <c r="M102" s="425"/>
      <c r="N102" s="425"/>
      <c r="O102" s="160" t="str">
        <f t="shared" si="7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8"/>
        <v>OK</v>
      </c>
      <c r="AI102" s="22">
        <f t="shared" si="9"/>
        <v>0</v>
      </c>
      <c r="AJ102" s="22">
        <f t="shared" si="10"/>
        <v>0</v>
      </c>
      <c r="AK102" s="22">
        <f t="shared" si="11"/>
        <v>0</v>
      </c>
      <c r="AL102" s="22">
        <f t="shared" si="12"/>
        <v>0</v>
      </c>
      <c r="AM102" s="22">
        <f t="shared" si="13"/>
        <v>0</v>
      </c>
      <c r="AN102" s="22">
        <f t="shared" si="14"/>
        <v>0</v>
      </c>
      <c r="AO102" s="418" t="b">
        <f t="shared" si="15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16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17"/>
        <v>0</v>
      </c>
      <c r="AW102" s="67">
        <f t="shared" si="18"/>
        <v>0</v>
      </c>
      <c r="AX102" s="397">
        <f t="shared" si="19"/>
        <v>0</v>
      </c>
      <c r="AY102" s="32"/>
      <c r="AZ102" s="32"/>
      <c r="BA102" s="423" t="str">
        <f t="shared" si="20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5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6"/>
        <v>-</v>
      </c>
      <c r="M103" s="425"/>
      <c r="N103" s="425"/>
      <c r="O103" s="160" t="str">
        <f t="shared" si="7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8"/>
        <v>OK</v>
      </c>
      <c r="AI103" s="22">
        <f t="shared" si="9"/>
        <v>0</v>
      </c>
      <c r="AJ103" s="22">
        <f t="shared" si="10"/>
        <v>0</v>
      </c>
      <c r="AK103" s="22">
        <f t="shared" si="11"/>
        <v>0</v>
      </c>
      <c r="AL103" s="22">
        <f t="shared" si="12"/>
        <v>0</v>
      </c>
      <c r="AM103" s="22">
        <f t="shared" si="13"/>
        <v>0</v>
      </c>
      <c r="AN103" s="22">
        <f t="shared" si="14"/>
        <v>0</v>
      </c>
      <c r="AO103" s="418" t="b">
        <f t="shared" si="15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16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17"/>
        <v>0</v>
      </c>
      <c r="AW103" s="67">
        <f t="shared" si="18"/>
        <v>0</v>
      </c>
      <c r="AX103" s="397">
        <f t="shared" si="19"/>
        <v>0</v>
      </c>
      <c r="AY103" s="32"/>
      <c r="AZ103" s="32"/>
      <c r="BA103" s="423" t="str">
        <f t="shared" si="20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5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6"/>
        <v>-</v>
      </c>
      <c r="M104" s="425"/>
      <c r="N104" s="425"/>
      <c r="O104" s="160" t="str">
        <f t="shared" si="7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8"/>
        <v>OK</v>
      </c>
      <c r="AI104" s="22">
        <f t="shared" si="9"/>
        <v>0</v>
      </c>
      <c r="AJ104" s="22">
        <f t="shared" si="10"/>
        <v>0</v>
      </c>
      <c r="AK104" s="22">
        <f t="shared" si="11"/>
        <v>0</v>
      </c>
      <c r="AL104" s="22">
        <f t="shared" si="12"/>
        <v>0</v>
      </c>
      <c r="AM104" s="22">
        <f t="shared" si="13"/>
        <v>0</v>
      </c>
      <c r="AN104" s="22">
        <f t="shared" si="14"/>
        <v>0</v>
      </c>
      <c r="AO104" s="418" t="b">
        <f t="shared" si="15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16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17"/>
        <v>0</v>
      </c>
      <c r="AW104" s="67">
        <f t="shared" si="18"/>
        <v>0</v>
      </c>
      <c r="AX104" s="397">
        <f t="shared" si="19"/>
        <v>0</v>
      </c>
      <c r="AY104" s="32"/>
      <c r="AZ104" s="32"/>
      <c r="BA104" s="423" t="str">
        <f t="shared" si="20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5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6"/>
        <v>-</v>
      </c>
      <c r="M105" s="425"/>
      <c r="N105" s="425"/>
      <c r="O105" s="160" t="str">
        <f t="shared" si="7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8"/>
        <v>OK</v>
      </c>
      <c r="AI105" s="22">
        <f t="shared" si="9"/>
        <v>0</v>
      </c>
      <c r="AJ105" s="22">
        <f t="shared" si="10"/>
        <v>0</v>
      </c>
      <c r="AK105" s="22">
        <f t="shared" si="11"/>
        <v>0</v>
      </c>
      <c r="AL105" s="22">
        <f t="shared" si="12"/>
        <v>0</v>
      </c>
      <c r="AM105" s="22">
        <f t="shared" si="13"/>
        <v>0</v>
      </c>
      <c r="AN105" s="22">
        <f t="shared" si="14"/>
        <v>0</v>
      </c>
      <c r="AO105" s="418" t="b">
        <f t="shared" si="15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16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17"/>
        <v>0</v>
      </c>
      <c r="AW105" s="67">
        <f t="shared" si="18"/>
        <v>0</v>
      </c>
      <c r="AX105" s="397">
        <f t="shared" si="19"/>
        <v>0</v>
      </c>
      <c r="AY105" s="32"/>
      <c r="AZ105" s="32"/>
      <c r="BA105" s="423" t="str">
        <f t="shared" si="20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5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6"/>
        <v>-</v>
      </c>
      <c r="M106" s="425"/>
      <c r="N106" s="425"/>
      <c r="O106" s="160" t="str">
        <f t="shared" si="7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8"/>
        <v>OK</v>
      </c>
      <c r="AI106" s="22">
        <f t="shared" si="9"/>
        <v>0</v>
      </c>
      <c r="AJ106" s="22">
        <f t="shared" si="10"/>
        <v>0</v>
      </c>
      <c r="AK106" s="22">
        <f t="shared" si="11"/>
        <v>0</v>
      </c>
      <c r="AL106" s="22">
        <f t="shared" si="12"/>
        <v>0</v>
      </c>
      <c r="AM106" s="22">
        <f t="shared" si="13"/>
        <v>0</v>
      </c>
      <c r="AN106" s="22">
        <f t="shared" si="14"/>
        <v>0</v>
      </c>
      <c r="AO106" s="418" t="b">
        <f t="shared" si="15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16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17"/>
        <v>0</v>
      </c>
      <c r="AW106" s="67">
        <f t="shared" si="18"/>
        <v>0</v>
      </c>
      <c r="AX106" s="397">
        <f t="shared" si="19"/>
        <v>0</v>
      </c>
      <c r="AY106" s="32"/>
      <c r="AZ106" s="32"/>
      <c r="BA106" s="423" t="str">
        <f t="shared" si="20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5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6"/>
        <v>-</v>
      </c>
      <c r="M107" s="425"/>
      <c r="N107" s="425"/>
      <c r="O107" s="160" t="str">
        <f t="shared" si="7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8"/>
        <v>OK</v>
      </c>
      <c r="AI107" s="22">
        <f t="shared" si="9"/>
        <v>0</v>
      </c>
      <c r="AJ107" s="22">
        <f t="shared" si="10"/>
        <v>0</v>
      </c>
      <c r="AK107" s="22">
        <f t="shared" si="11"/>
        <v>0</v>
      </c>
      <c r="AL107" s="22">
        <f t="shared" si="12"/>
        <v>0</v>
      </c>
      <c r="AM107" s="22">
        <f t="shared" si="13"/>
        <v>0</v>
      </c>
      <c r="AN107" s="22">
        <f t="shared" si="14"/>
        <v>0</v>
      </c>
      <c r="AO107" s="418" t="b">
        <f t="shared" si="15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16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17"/>
        <v>0</v>
      </c>
      <c r="AW107" s="67">
        <f t="shared" si="18"/>
        <v>0</v>
      </c>
      <c r="AX107" s="397">
        <f t="shared" si="19"/>
        <v>0</v>
      </c>
      <c r="AY107" s="32"/>
      <c r="AZ107" s="32"/>
      <c r="BA107" s="423" t="str">
        <f t="shared" si="20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5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6"/>
        <v>-</v>
      </c>
      <c r="M108" s="425"/>
      <c r="N108" s="425"/>
      <c r="O108" s="160" t="str">
        <f t="shared" si="7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8"/>
        <v>OK</v>
      </c>
      <c r="AI108" s="22">
        <f t="shared" si="9"/>
        <v>0</v>
      </c>
      <c r="AJ108" s="22">
        <f t="shared" si="10"/>
        <v>0</v>
      </c>
      <c r="AK108" s="22">
        <f t="shared" si="11"/>
        <v>0</v>
      </c>
      <c r="AL108" s="22">
        <f t="shared" si="12"/>
        <v>0</v>
      </c>
      <c r="AM108" s="22">
        <f t="shared" si="13"/>
        <v>0</v>
      </c>
      <c r="AN108" s="22">
        <f t="shared" si="14"/>
        <v>0</v>
      </c>
      <c r="AO108" s="418" t="b">
        <f t="shared" si="15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16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17"/>
        <v>0</v>
      </c>
      <c r="AW108" s="67">
        <f t="shared" si="18"/>
        <v>0</v>
      </c>
      <c r="AX108" s="397">
        <f t="shared" si="19"/>
        <v>0</v>
      </c>
      <c r="AY108" s="32"/>
      <c r="AZ108" s="32"/>
      <c r="BA108" s="423" t="str">
        <f t="shared" si="20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5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6"/>
        <v>-</v>
      </c>
      <c r="M109" s="425"/>
      <c r="N109" s="425"/>
      <c r="O109" s="160" t="str">
        <f t="shared" si="7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8"/>
        <v>OK</v>
      </c>
      <c r="AI109" s="22">
        <f t="shared" si="9"/>
        <v>0</v>
      </c>
      <c r="AJ109" s="22">
        <f t="shared" si="10"/>
        <v>0</v>
      </c>
      <c r="AK109" s="22">
        <f t="shared" si="11"/>
        <v>0</v>
      </c>
      <c r="AL109" s="22">
        <f t="shared" si="12"/>
        <v>0</v>
      </c>
      <c r="AM109" s="22">
        <f t="shared" si="13"/>
        <v>0</v>
      </c>
      <c r="AN109" s="22">
        <f t="shared" si="14"/>
        <v>0</v>
      </c>
      <c r="AO109" s="418" t="b">
        <f t="shared" si="15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16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17"/>
        <v>0</v>
      </c>
      <c r="AW109" s="67">
        <f t="shared" si="18"/>
        <v>0</v>
      </c>
      <c r="AX109" s="397">
        <f t="shared" si="19"/>
        <v>0</v>
      </c>
      <c r="AY109" s="32"/>
      <c r="AZ109" s="32"/>
      <c r="BA109" s="423" t="str">
        <f t="shared" si="20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5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6"/>
        <v>-</v>
      </c>
      <c r="M110" s="425"/>
      <c r="N110" s="425"/>
      <c r="O110" s="160" t="str">
        <f t="shared" si="7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8"/>
        <v>OK</v>
      </c>
      <c r="AI110" s="22">
        <f t="shared" si="9"/>
        <v>0</v>
      </c>
      <c r="AJ110" s="22">
        <f t="shared" si="10"/>
        <v>0</v>
      </c>
      <c r="AK110" s="22">
        <f t="shared" si="11"/>
        <v>0</v>
      </c>
      <c r="AL110" s="22">
        <f t="shared" si="12"/>
        <v>0</v>
      </c>
      <c r="AM110" s="22">
        <f t="shared" si="13"/>
        <v>0</v>
      </c>
      <c r="AN110" s="22">
        <f t="shared" si="14"/>
        <v>0</v>
      </c>
      <c r="AO110" s="418" t="b">
        <f t="shared" si="15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16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17"/>
        <v>0</v>
      </c>
      <c r="AW110" s="67">
        <f t="shared" si="18"/>
        <v>0</v>
      </c>
      <c r="AX110" s="397">
        <f t="shared" si="19"/>
        <v>0</v>
      </c>
      <c r="AY110" s="32"/>
      <c r="AZ110" s="32"/>
      <c r="BA110" s="423" t="str">
        <f t="shared" si="20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5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6"/>
        <v>-</v>
      </c>
      <c r="M111" s="425"/>
      <c r="N111" s="425"/>
      <c r="O111" s="160" t="str">
        <f t="shared" si="7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8"/>
        <v>OK</v>
      </c>
      <c r="AI111" s="22">
        <f t="shared" si="9"/>
        <v>0</v>
      </c>
      <c r="AJ111" s="22">
        <f t="shared" si="10"/>
        <v>0</v>
      </c>
      <c r="AK111" s="22">
        <f t="shared" si="11"/>
        <v>0</v>
      </c>
      <c r="AL111" s="22">
        <f t="shared" si="12"/>
        <v>0</v>
      </c>
      <c r="AM111" s="22">
        <f t="shared" si="13"/>
        <v>0</v>
      </c>
      <c r="AN111" s="22">
        <f t="shared" si="14"/>
        <v>0</v>
      </c>
      <c r="AO111" s="418" t="b">
        <f t="shared" si="15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16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17"/>
        <v>0</v>
      </c>
      <c r="AW111" s="67">
        <f t="shared" si="18"/>
        <v>0</v>
      </c>
      <c r="AX111" s="397">
        <f t="shared" si="19"/>
        <v>0</v>
      </c>
      <c r="AY111" s="32"/>
      <c r="AZ111" s="32"/>
      <c r="BA111" s="423" t="str">
        <f t="shared" si="20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5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6"/>
        <v>-</v>
      </c>
      <c r="M112" s="425"/>
      <c r="N112" s="425"/>
      <c r="O112" s="160" t="str">
        <f t="shared" si="7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8"/>
        <v>OK</v>
      </c>
      <c r="AI112" s="22">
        <f t="shared" si="9"/>
        <v>0</v>
      </c>
      <c r="AJ112" s="22">
        <f t="shared" si="10"/>
        <v>0</v>
      </c>
      <c r="AK112" s="22">
        <f t="shared" si="11"/>
        <v>0</v>
      </c>
      <c r="AL112" s="22">
        <f t="shared" si="12"/>
        <v>0</v>
      </c>
      <c r="AM112" s="22">
        <f t="shared" si="13"/>
        <v>0</v>
      </c>
      <c r="AN112" s="22">
        <f t="shared" si="14"/>
        <v>0</v>
      </c>
      <c r="AO112" s="418" t="b">
        <f t="shared" si="15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16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17"/>
        <v>0</v>
      </c>
      <c r="AW112" s="67">
        <f t="shared" si="18"/>
        <v>0</v>
      </c>
      <c r="AX112" s="397">
        <f t="shared" si="19"/>
        <v>0</v>
      </c>
      <c r="AY112" s="32"/>
      <c r="AZ112" s="32"/>
      <c r="BA112" s="423" t="str">
        <f t="shared" si="20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5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6"/>
        <v>-</v>
      </c>
      <c r="M113" s="425"/>
      <c r="N113" s="425"/>
      <c r="O113" s="160" t="str">
        <f t="shared" si="7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8"/>
        <v>OK</v>
      </c>
      <c r="AI113" s="22">
        <f t="shared" si="9"/>
        <v>0</v>
      </c>
      <c r="AJ113" s="22">
        <f t="shared" si="10"/>
        <v>0</v>
      </c>
      <c r="AK113" s="22">
        <f t="shared" si="11"/>
        <v>0</v>
      </c>
      <c r="AL113" s="22">
        <f t="shared" si="12"/>
        <v>0</v>
      </c>
      <c r="AM113" s="22">
        <f t="shared" si="13"/>
        <v>0</v>
      </c>
      <c r="AN113" s="22">
        <f t="shared" si="14"/>
        <v>0</v>
      </c>
      <c r="AO113" s="418" t="b">
        <f t="shared" si="15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16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17"/>
        <v>0</v>
      </c>
      <c r="AW113" s="67">
        <f t="shared" si="18"/>
        <v>0</v>
      </c>
      <c r="AX113" s="397">
        <f t="shared" si="19"/>
        <v>0</v>
      </c>
      <c r="AY113" s="32"/>
      <c r="AZ113" s="32"/>
      <c r="BA113" s="423" t="str">
        <f t="shared" si="20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5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6"/>
        <v>-</v>
      </c>
      <c r="M114" s="425"/>
      <c r="N114" s="425"/>
      <c r="O114" s="160" t="str">
        <f t="shared" si="7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8"/>
        <v>OK</v>
      </c>
      <c r="AI114" s="22">
        <f t="shared" si="9"/>
        <v>0</v>
      </c>
      <c r="AJ114" s="22">
        <f t="shared" si="10"/>
        <v>0</v>
      </c>
      <c r="AK114" s="22">
        <f t="shared" si="11"/>
        <v>0</v>
      </c>
      <c r="AL114" s="22">
        <f t="shared" si="12"/>
        <v>0</v>
      </c>
      <c r="AM114" s="22">
        <f t="shared" si="13"/>
        <v>0</v>
      </c>
      <c r="AN114" s="22">
        <f t="shared" si="14"/>
        <v>0</v>
      </c>
      <c r="AO114" s="418" t="b">
        <f t="shared" si="15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16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17"/>
        <v>0</v>
      </c>
      <c r="AW114" s="67">
        <f t="shared" si="18"/>
        <v>0</v>
      </c>
      <c r="AX114" s="397">
        <f t="shared" si="19"/>
        <v>0</v>
      </c>
      <c r="AY114" s="32"/>
      <c r="AZ114" s="32"/>
      <c r="BA114" s="423" t="str">
        <f t="shared" si="20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5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6"/>
        <v>-</v>
      </c>
      <c r="M115" s="425"/>
      <c r="N115" s="425"/>
      <c r="O115" s="160" t="str">
        <f t="shared" si="7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8"/>
        <v>OK</v>
      </c>
      <c r="AI115" s="22">
        <f t="shared" si="9"/>
        <v>0</v>
      </c>
      <c r="AJ115" s="22">
        <f t="shared" si="10"/>
        <v>0</v>
      </c>
      <c r="AK115" s="22">
        <f t="shared" si="11"/>
        <v>0</v>
      </c>
      <c r="AL115" s="22">
        <f t="shared" si="12"/>
        <v>0</v>
      </c>
      <c r="AM115" s="22">
        <f t="shared" si="13"/>
        <v>0</v>
      </c>
      <c r="AN115" s="22">
        <f t="shared" si="14"/>
        <v>0</v>
      </c>
      <c r="AO115" s="418" t="b">
        <f t="shared" si="15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16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17"/>
        <v>0</v>
      </c>
      <c r="AW115" s="67">
        <f t="shared" si="18"/>
        <v>0</v>
      </c>
      <c r="AX115" s="397">
        <f t="shared" si="19"/>
        <v>0</v>
      </c>
      <c r="AY115" s="32"/>
      <c r="AZ115" s="32"/>
      <c r="BA115" s="423" t="str">
        <f t="shared" si="20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5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6"/>
        <v>-</v>
      </c>
      <c r="M116" s="425"/>
      <c r="N116" s="425"/>
      <c r="O116" s="160" t="str">
        <f t="shared" si="7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8"/>
        <v>OK</v>
      </c>
      <c r="AI116" s="22">
        <f t="shared" si="9"/>
        <v>0</v>
      </c>
      <c r="AJ116" s="22">
        <f t="shared" si="10"/>
        <v>0</v>
      </c>
      <c r="AK116" s="22">
        <f t="shared" si="11"/>
        <v>0</v>
      </c>
      <c r="AL116" s="22">
        <f t="shared" si="12"/>
        <v>0</v>
      </c>
      <c r="AM116" s="22">
        <f t="shared" si="13"/>
        <v>0</v>
      </c>
      <c r="AN116" s="22">
        <f t="shared" si="14"/>
        <v>0</v>
      </c>
      <c r="AO116" s="418" t="b">
        <f t="shared" si="15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16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17"/>
        <v>0</v>
      </c>
      <c r="AW116" s="67">
        <f t="shared" si="18"/>
        <v>0</v>
      </c>
      <c r="AX116" s="397">
        <f t="shared" si="19"/>
        <v>0</v>
      </c>
      <c r="AY116" s="32"/>
      <c r="AZ116" s="32"/>
      <c r="BA116" s="423" t="str">
        <f t="shared" si="20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5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6"/>
        <v>-</v>
      </c>
      <c r="M117" s="425"/>
      <c r="N117" s="425"/>
      <c r="O117" s="160" t="str">
        <f t="shared" si="7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8"/>
        <v>OK</v>
      </c>
      <c r="AI117" s="22">
        <f t="shared" si="9"/>
        <v>0</v>
      </c>
      <c r="AJ117" s="22">
        <f t="shared" si="10"/>
        <v>0</v>
      </c>
      <c r="AK117" s="22">
        <f t="shared" si="11"/>
        <v>0</v>
      </c>
      <c r="AL117" s="22">
        <f t="shared" si="12"/>
        <v>0</v>
      </c>
      <c r="AM117" s="22">
        <f t="shared" si="13"/>
        <v>0</v>
      </c>
      <c r="AN117" s="22">
        <f t="shared" si="14"/>
        <v>0</v>
      </c>
      <c r="AO117" s="418" t="b">
        <f t="shared" si="15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16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17"/>
        <v>0</v>
      </c>
      <c r="AW117" s="67">
        <f t="shared" si="18"/>
        <v>0</v>
      </c>
      <c r="AX117" s="397">
        <f t="shared" si="19"/>
        <v>0</v>
      </c>
      <c r="AY117" s="32"/>
      <c r="AZ117" s="32"/>
      <c r="BA117" s="423" t="str">
        <f t="shared" si="20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5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6"/>
        <v>-</v>
      </c>
      <c r="M118" s="425"/>
      <c r="N118" s="425"/>
      <c r="O118" s="160" t="str">
        <f t="shared" si="7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8"/>
        <v>OK</v>
      </c>
      <c r="AI118" s="22">
        <f t="shared" si="9"/>
        <v>0</v>
      </c>
      <c r="AJ118" s="22">
        <f t="shared" si="10"/>
        <v>0</v>
      </c>
      <c r="AK118" s="22">
        <f t="shared" si="11"/>
        <v>0</v>
      </c>
      <c r="AL118" s="22">
        <f t="shared" si="12"/>
        <v>0</v>
      </c>
      <c r="AM118" s="22">
        <f t="shared" si="13"/>
        <v>0</v>
      </c>
      <c r="AN118" s="22">
        <f t="shared" si="14"/>
        <v>0</v>
      </c>
      <c r="AO118" s="418" t="b">
        <f t="shared" si="15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16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17"/>
        <v>0</v>
      </c>
      <c r="AW118" s="67">
        <f t="shared" si="18"/>
        <v>0</v>
      </c>
      <c r="AX118" s="397">
        <f t="shared" si="19"/>
        <v>0</v>
      </c>
      <c r="AY118" s="32"/>
      <c r="AZ118" s="32"/>
      <c r="BA118" s="423" t="str">
        <f t="shared" si="20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5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6"/>
        <v>-</v>
      </c>
      <c r="M119" s="425"/>
      <c r="N119" s="425"/>
      <c r="O119" s="160" t="str">
        <f t="shared" si="7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8"/>
        <v>OK</v>
      </c>
      <c r="AI119" s="22">
        <f t="shared" si="9"/>
        <v>0</v>
      </c>
      <c r="AJ119" s="22">
        <f t="shared" si="10"/>
        <v>0</v>
      </c>
      <c r="AK119" s="22">
        <f t="shared" si="11"/>
        <v>0</v>
      </c>
      <c r="AL119" s="22">
        <f t="shared" si="12"/>
        <v>0</v>
      </c>
      <c r="AM119" s="22">
        <f t="shared" si="13"/>
        <v>0</v>
      </c>
      <c r="AN119" s="22">
        <f t="shared" si="14"/>
        <v>0</v>
      </c>
      <c r="AO119" s="418" t="b">
        <f t="shared" si="15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16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17"/>
        <v>0</v>
      </c>
      <c r="AW119" s="67">
        <f t="shared" si="18"/>
        <v>0</v>
      </c>
      <c r="AX119" s="397">
        <f t="shared" si="19"/>
        <v>0</v>
      </c>
      <c r="AY119" s="32"/>
      <c r="AZ119" s="32"/>
      <c r="BA119" s="423" t="str">
        <f t="shared" si="20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5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6"/>
        <v>-</v>
      </c>
      <c r="M120" s="425"/>
      <c r="N120" s="425"/>
      <c r="O120" s="160" t="str">
        <f t="shared" si="7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8"/>
        <v>OK</v>
      </c>
      <c r="AI120" s="22">
        <f t="shared" si="9"/>
        <v>0</v>
      </c>
      <c r="AJ120" s="22">
        <f t="shared" si="10"/>
        <v>0</v>
      </c>
      <c r="AK120" s="22">
        <f t="shared" si="11"/>
        <v>0</v>
      </c>
      <c r="AL120" s="22">
        <f t="shared" si="12"/>
        <v>0</v>
      </c>
      <c r="AM120" s="22">
        <f t="shared" si="13"/>
        <v>0</v>
      </c>
      <c r="AN120" s="22">
        <f t="shared" si="14"/>
        <v>0</v>
      </c>
      <c r="AO120" s="418" t="b">
        <f t="shared" si="15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16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17"/>
        <v>0</v>
      </c>
      <c r="AW120" s="67">
        <f t="shared" si="18"/>
        <v>0</v>
      </c>
      <c r="AX120" s="397">
        <f t="shared" si="19"/>
        <v>0</v>
      </c>
      <c r="AY120" s="32"/>
      <c r="AZ120" s="32"/>
      <c r="BA120" s="423" t="str">
        <f t="shared" si="20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5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6"/>
        <v>-</v>
      </c>
      <c r="M121" s="425"/>
      <c r="N121" s="425"/>
      <c r="O121" s="160" t="str">
        <f t="shared" si="7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8"/>
        <v>OK</v>
      </c>
      <c r="AI121" s="22">
        <f t="shared" si="9"/>
        <v>0</v>
      </c>
      <c r="AJ121" s="22">
        <f t="shared" si="10"/>
        <v>0</v>
      </c>
      <c r="AK121" s="22">
        <f t="shared" si="11"/>
        <v>0</v>
      </c>
      <c r="AL121" s="22">
        <f t="shared" si="12"/>
        <v>0</v>
      </c>
      <c r="AM121" s="22">
        <f t="shared" si="13"/>
        <v>0</v>
      </c>
      <c r="AN121" s="22">
        <f t="shared" si="14"/>
        <v>0</v>
      </c>
      <c r="AO121" s="418" t="b">
        <f t="shared" si="15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16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17"/>
        <v>0</v>
      </c>
      <c r="AW121" s="67">
        <f t="shared" si="18"/>
        <v>0</v>
      </c>
      <c r="AX121" s="397">
        <f t="shared" si="19"/>
        <v>0</v>
      </c>
      <c r="AY121" s="32"/>
      <c r="AZ121" s="32"/>
      <c r="BA121" s="423" t="str">
        <f t="shared" si="20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5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6"/>
        <v>-</v>
      </c>
      <c r="M122" s="425"/>
      <c r="N122" s="425"/>
      <c r="O122" s="160" t="str">
        <f t="shared" si="7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8"/>
        <v>OK</v>
      </c>
      <c r="AI122" s="22">
        <f t="shared" si="9"/>
        <v>0</v>
      </c>
      <c r="AJ122" s="22">
        <f t="shared" si="10"/>
        <v>0</v>
      </c>
      <c r="AK122" s="22">
        <f t="shared" si="11"/>
        <v>0</v>
      </c>
      <c r="AL122" s="22">
        <f t="shared" si="12"/>
        <v>0</v>
      </c>
      <c r="AM122" s="22">
        <f t="shared" si="13"/>
        <v>0</v>
      </c>
      <c r="AN122" s="22">
        <f t="shared" si="14"/>
        <v>0</v>
      </c>
      <c r="AO122" s="418" t="b">
        <f t="shared" si="15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16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17"/>
        <v>0</v>
      </c>
      <c r="AW122" s="67">
        <f t="shared" si="18"/>
        <v>0</v>
      </c>
      <c r="AX122" s="397">
        <f t="shared" si="19"/>
        <v>0</v>
      </c>
      <c r="AY122" s="32"/>
      <c r="AZ122" s="32"/>
      <c r="BA122" s="423" t="str">
        <f t="shared" si="20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5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6"/>
        <v>-</v>
      </c>
      <c r="M123" s="425"/>
      <c r="N123" s="425"/>
      <c r="O123" s="160" t="str">
        <f t="shared" si="7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8"/>
        <v>OK</v>
      </c>
      <c r="AI123" s="22">
        <f t="shared" si="9"/>
        <v>0</v>
      </c>
      <c r="AJ123" s="22">
        <f t="shared" si="10"/>
        <v>0</v>
      </c>
      <c r="AK123" s="22">
        <f t="shared" si="11"/>
        <v>0</v>
      </c>
      <c r="AL123" s="22">
        <f t="shared" si="12"/>
        <v>0</v>
      </c>
      <c r="AM123" s="22">
        <f t="shared" si="13"/>
        <v>0</v>
      </c>
      <c r="AN123" s="22">
        <f t="shared" si="14"/>
        <v>0</v>
      </c>
      <c r="AO123" s="418" t="b">
        <f t="shared" si="15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16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17"/>
        <v>0</v>
      </c>
      <c r="AW123" s="67">
        <f t="shared" si="18"/>
        <v>0</v>
      </c>
      <c r="AX123" s="397">
        <f t="shared" si="19"/>
        <v>0</v>
      </c>
      <c r="AY123" s="32"/>
      <c r="AZ123" s="32"/>
      <c r="BA123" s="423" t="str">
        <f t="shared" si="20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5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6"/>
        <v>-</v>
      </c>
      <c r="M124" s="425"/>
      <c r="N124" s="425"/>
      <c r="O124" s="160" t="str">
        <f t="shared" si="7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8"/>
        <v>OK</v>
      </c>
      <c r="AI124" s="22">
        <f t="shared" si="9"/>
        <v>0</v>
      </c>
      <c r="AJ124" s="22">
        <f t="shared" si="10"/>
        <v>0</v>
      </c>
      <c r="AK124" s="22">
        <f t="shared" si="11"/>
        <v>0</v>
      </c>
      <c r="AL124" s="22">
        <f t="shared" si="12"/>
        <v>0</v>
      </c>
      <c r="AM124" s="22">
        <f t="shared" si="13"/>
        <v>0</v>
      </c>
      <c r="AN124" s="22">
        <f t="shared" si="14"/>
        <v>0</v>
      </c>
      <c r="AO124" s="418" t="b">
        <f t="shared" si="15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16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17"/>
        <v>0</v>
      </c>
      <c r="AW124" s="67">
        <f t="shared" si="18"/>
        <v>0</v>
      </c>
      <c r="AX124" s="397">
        <f t="shared" si="19"/>
        <v>0</v>
      </c>
      <c r="AY124" s="32"/>
      <c r="AZ124" s="32"/>
      <c r="BA124" s="423" t="str">
        <f t="shared" si="20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5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6"/>
        <v>-</v>
      </c>
      <c r="M125" s="425"/>
      <c r="N125" s="425"/>
      <c r="O125" s="160" t="str">
        <f t="shared" si="7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8"/>
        <v>OK</v>
      </c>
      <c r="AI125" s="22">
        <f t="shared" si="9"/>
        <v>0</v>
      </c>
      <c r="AJ125" s="22">
        <f t="shared" si="10"/>
        <v>0</v>
      </c>
      <c r="AK125" s="22">
        <f t="shared" si="11"/>
        <v>0</v>
      </c>
      <c r="AL125" s="22">
        <f t="shared" si="12"/>
        <v>0</v>
      </c>
      <c r="AM125" s="22">
        <f t="shared" si="13"/>
        <v>0</v>
      </c>
      <c r="AN125" s="22">
        <f t="shared" si="14"/>
        <v>0</v>
      </c>
      <c r="AO125" s="418" t="b">
        <f t="shared" si="15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16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17"/>
        <v>0</v>
      </c>
      <c r="AW125" s="67">
        <f t="shared" si="18"/>
        <v>0</v>
      </c>
      <c r="AX125" s="397">
        <f t="shared" si="19"/>
        <v>0</v>
      </c>
      <c r="AY125" s="32"/>
      <c r="AZ125" s="32"/>
      <c r="BA125" s="423" t="str">
        <f t="shared" si="20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5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6"/>
        <v>-</v>
      </c>
      <c r="M126" s="425"/>
      <c r="N126" s="425"/>
      <c r="O126" s="160" t="str">
        <f t="shared" si="7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8"/>
        <v>OK</v>
      </c>
      <c r="AI126" s="22">
        <f t="shared" si="9"/>
        <v>0</v>
      </c>
      <c r="AJ126" s="22">
        <f t="shared" si="10"/>
        <v>0</v>
      </c>
      <c r="AK126" s="22">
        <f t="shared" si="11"/>
        <v>0</v>
      </c>
      <c r="AL126" s="22">
        <f t="shared" si="12"/>
        <v>0</v>
      </c>
      <c r="AM126" s="22">
        <f t="shared" si="13"/>
        <v>0</v>
      </c>
      <c r="AN126" s="22">
        <f t="shared" si="14"/>
        <v>0</v>
      </c>
      <c r="AO126" s="418" t="b">
        <f t="shared" si="15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16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17"/>
        <v>0</v>
      </c>
      <c r="AW126" s="67">
        <f t="shared" si="18"/>
        <v>0</v>
      </c>
      <c r="AX126" s="397">
        <f t="shared" si="19"/>
        <v>0</v>
      </c>
      <c r="AY126" s="32"/>
      <c r="AZ126" s="32"/>
      <c r="BA126" s="423" t="str">
        <f t="shared" si="20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5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6"/>
        <v>-</v>
      </c>
      <c r="M127" s="425"/>
      <c r="N127" s="425"/>
      <c r="O127" s="160" t="str">
        <f t="shared" si="7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8"/>
        <v>OK</v>
      </c>
      <c r="AI127" s="22">
        <f t="shared" si="9"/>
        <v>0</v>
      </c>
      <c r="AJ127" s="22">
        <f t="shared" si="10"/>
        <v>0</v>
      </c>
      <c r="AK127" s="22">
        <f t="shared" si="11"/>
        <v>0</v>
      </c>
      <c r="AL127" s="22">
        <f t="shared" si="12"/>
        <v>0</v>
      </c>
      <c r="AM127" s="22">
        <f t="shared" si="13"/>
        <v>0</v>
      </c>
      <c r="AN127" s="22">
        <f t="shared" si="14"/>
        <v>0</v>
      </c>
      <c r="AO127" s="418" t="b">
        <f t="shared" si="15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16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17"/>
        <v>0</v>
      </c>
      <c r="AW127" s="67">
        <f t="shared" si="18"/>
        <v>0</v>
      </c>
      <c r="AX127" s="397">
        <f t="shared" si="19"/>
        <v>0</v>
      </c>
      <c r="AY127" s="32"/>
      <c r="AZ127" s="32"/>
      <c r="BA127" s="423" t="str">
        <f t="shared" si="20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5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6"/>
        <v>-</v>
      </c>
      <c r="M128" s="425"/>
      <c r="N128" s="425"/>
      <c r="O128" s="160" t="str">
        <f t="shared" si="7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8"/>
        <v>OK</v>
      </c>
      <c r="AI128" s="22">
        <f t="shared" si="9"/>
        <v>0</v>
      </c>
      <c r="AJ128" s="22">
        <f t="shared" si="10"/>
        <v>0</v>
      </c>
      <c r="AK128" s="22">
        <f t="shared" si="11"/>
        <v>0</v>
      </c>
      <c r="AL128" s="22">
        <f t="shared" si="12"/>
        <v>0</v>
      </c>
      <c r="AM128" s="22">
        <f t="shared" si="13"/>
        <v>0</v>
      </c>
      <c r="AN128" s="22">
        <f t="shared" si="14"/>
        <v>0</v>
      </c>
      <c r="AO128" s="418" t="b">
        <f t="shared" si="15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16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17"/>
        <v>0</v>
      </c>
      <c r="AW128" s="67">
        <f t="shared" si="18"/>
        <v>0</v>
      </c>
      <c r="AX128" s="397">
        <f t="shared" si="19"/>
        <v>0</v>
      </c>
      <c r="AY128" s="32"/>
      <c r="AZ128" s="32"/>
      <c r="BA128" s="423" t="str">
        <f t="shared" si="20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5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6"/>
        <v>-</v>
      </c>
      <c r="M129" s="425"/>
      <c r="N129" s="425"/>
      <c r="O129" s="160" t="str">
        <f t="shared" si="7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8"/>
        <v>OK</v>
      </c>
      <c r="AI129" s="22">
        <f t="shared" si="9"/>
        <v>0</v>
      </c>
      <c r="AJ129" s="22">
        <f t="shared" si="10"/>
        <v>0</v>
      </c>
      <c r="AK129" s="22">
        <f t="shared" si="11"/>
        <v>0</v>
      </c>
      <c r="AL129" s="22">
        <f t="shared" si="12"/>
        <v>0</v>
      </c>
      <c r="AM129" s="22">
        <f t="shared" si="13"/>
        <v>0</v>
      </c>
      <c r="AN129" s="22">
        <f t="shared" si="14"/>
        <v>0</v>
      </c>
      <c r="AO129" s="418" t="b">
        <f t="shared" si="15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16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17"/>
        <v>0</v>
      </c>
      <c r="AW129" s="67">
        <f t="shared" si="18"/>
        <v>0</v>
      </c>
      <c r="AX129" s="397">
        <f t="shared" si="19"/>
        <v>0</v>
      </c>
      <c r="AY129" s="32"/>
      <c r="AZ129" s="32"/>
      <c r="BA129" s="423" t="str">
        <f t="shared" si="20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5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6"/>
        <v>-</v>
      </c>
      <c r="M130" s="425"/>
      <c r="N130" s="425"/>
      <c r="O130" s="160" t="str">
        <f t="shared" si="7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8"/>
        <v>OK</v>
      </c>
      <c r="AI130" s="22">
        <f t="shared" si="9"/>
        <v>0</v>
      </c>
      <c r="AJ130" s="22">
        <f t="shared" si="10"/>
        <v>0</v>
      </c>
      <c r="AK130" s="22">
        <f t="shared" si="11"/>
        <v>0</v>
      </c>
      <c r="AL130" s="22">
        <f t="shared" si="12"/>
        <v>0</v>
      </c>
      <c r="AM130" s="22">
        <f t="shared" si="13"/>
        <v>0</v>
      </c>
      <c r="AN130" s="22">
        <f t="shared" si="14"/>
        <v>0</v>
      </c>
      <c r="AO130" s="418" t="b">
        <f t="shared" si="15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16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17"/>
        <v>0</v>
      </c>
      <c r="AW130" s="67">
        <f t="shared" si="18"/>
        <v>0</v>
      </c>
      <c r="AX130" s="397">
        <f t="shared" si="19"/>
        <v>0</v>
      </c>
      <c r="AY130" s="32"/>
      <c r="AZ130" s="32"/>
      <c r="BA130" s="423" t="str">
        <f t="shared" si="20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5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6"/>
        <v>-</v>
      </c>
      <c r="M131" s="425"/>
      <c r="N131" s="425"/>
      <c r="O131" s="160" t="str">
        <f t="shared" si="7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8"/>
        <v>OK</v>
      </c>
      <c r="AI131" s="22">
        <f t="shared" si="9"/>
        <v>0</v>
      </c>
      <c r="AJ131" s="22">
        <f t="shared" si="10"/>
        <v>0</v>
      </c>
      <c r="AK131" s="22">
        <f t="shared" si="11"/>
        <v>0</v>
      </c>
      <c r="AL131" s="22">
        <f t="shared" si="12"/>
        <v>0</v>
      </c>
      <c r="AM131" s="22">
        <f t="shared" si="13"/>
        <v>0</v>
      </c>
      <c r="AN131" s="22">
        <f t="shared" si="14"/>
        <v>0</v>
      </c>
      <c r="AO131" s="418" t="b">
        <f t="shared" si="15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16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17"/>
        <v>0</v>
      </c>
      <c r="AW131" s="67">
        <f t="shared" si="18"/>
        <v>0</v>
      </c>
      <c r="AX131" s="397">
        <f t="shared" si="19"/>
        <v>0</v>
      </c>
      <c r="AY131" s="32"/>
      <c r="AZ131" s="32"/>
      <c r="BA131" s="423" t="str">
        <f t="shared" si="20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5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6"/>
        <v>-</v>
      </c>
      <c r="M132" s="425"/>
      <c r="N132" s="425"/>
      <c r="O132" s="160" t="str">
        <f t="shared" si="7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8"/>
        <v>OK</v>
      </c>
      <c r="AI132" s="22">
        <f t="shared" si="9"/>
        <v>0</v>
      </c>
      <c r="AJ132" s="22">
        <f t="shared" si="10"/>
        <v>0</v>
      </c>
      <c r="AK132" s="22">
        <f t="shared" si="11"/>
        <v>0</v>
      </c>
      <c r="AL132" s="22">
        <f t="shared" si="12"/>
        <v>0</v>
      </c>
      <c r="AM132" s="22">
        <f t="shared" si="13"/>
        <v>0</v>
      </c>
      <c r="AN132" s="22">
        <f t="shared" si="14"/>
        <v>0</v>
      </c>
      <c r="AO132" s="418" t="b">
        <f t="shared" si="15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16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17"/>
        <v>0</v>
      </c>
      <c r="AW132" s="67">
        <f t="shared" si="18"/>
        <v>0</v>
      </c>
      <c r="AX132" s="397">
        <f t="shared" si="19"/>
        <v>0</v>
      </c>
      <c r="AY132" s="32"/>
      <c r="AZ132" s="32"/>
      <c r="BA132" s="423" t="str">
        <f t="shared" si="20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5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6"/>
        <v>-</v>
      </c>
      <c r="M133" s="425"/>
      <c r="N133" s="425"/>
      <c r="O133" s="160" t="str">
        <f t="shared" si="7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8"/>
        <v>OK</v>
      </c>
      <c r="AI133" s="22">
        <f t="shared" si="9"/>
        <v>0</v>
      </c>
      <c r="AJ133" s="22">
        <f t="shared" si="10"/>
        <v>0</v>
      </c>
      <c r="AK133" s="22">
        <f t="shared" si="11"/>
        <v>0</v>
      </c>
      <c r="AL133" s="22">
        <f t="shared" si="12"/>
        <v>0</v>
      </c>
      <c r="AM133" s="22">
        <f t="shared" si="13"/>
        <v>0</v>
      </c>
      <c r="AN133" s="22">
        <f t="shared" si="14"/>
        <v>0</v>
      </c>
      <c r="AO133" s="418" t="b">
        <f t="shared" si="15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16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17"/>
        <v>0</v>
      </c>
      <c r="AW133" s="67">
        <f t="shared" si="18"/>
        <v>0</v>
      </c>
      <c r="AX133" s="397">
        <f t="shared" si="19"/>
        <v>0</v>
      </c>
      <c r="AY133" s="32"/>
      <c r="AZ133" s="32"/>
      <c r="BA133" s="423" t="str">
        <f t="shared" si="20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5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6"/>
        <v>-</v>
      </c>
      <c r="M134" s="425"/>
      <c r="N134" s="425"/>
      <c r="O134" s="160" t="str">
        <f t="shared" si="7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8"/>
        <v>OK</v>
      </c>
      <c r="AI134" s="22">
        <f t="shared" si="9"/>
        <v>0</v>
      </c>
      <c r="AJ134" s="22">
        <f t="shared" si="10"/>
        <v>0</v>
      </c>
      <c r="AK134" s="22">
        <f t="shared" si="11"/>
        <v>0</v>
      </c>
      <c r="AL134" s="22">
        <f t="shared" si="12"/>
        <v>0</v>
      </c>
      <c r="AM134" s="22">
        <f t="shared" si="13"/>
        <v>0</v>
      </c>
      <c r="AN134" s="22">
        <f t="shared" si="14"/>
        <v>0</v>
      </c>
      <c r="AO134" s="418" t="b">
        <f t="shared" si="15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16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17"/>
        <v>0</v>
      </c>
      <c r="AW134" s="67">
        <f t="shared" si="18"/>
        <v>0</v>
      </c>
      <c r="AX134" s="397">
        <f t="shared" si="19"/>
        <v>0</v>
      </c>
      <c r="AY134" s="32"/>
      <c r="AZ134" s="32"/>
      <c r="BA134" s="423" t="str">
        <f t="shared" si="20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5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6"/>
        <v>-</v>
      </c>
      <c r="M135" s="425"/>
      <c r="N135" s="425"/>
      <c r="O135" s="160" t="str">
        <f t="shared" si="7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8"/>
        <v>OK</v>
      </c>
      <c r="AI135" s="22">
        <f t="shared" si="9"/>
        <v>0</v>
      </c>
      <c r="AJ135" s="22">
        <f t="shared" si="10"/>
        <v>0</v>
      </c>
      <c r="AK135" s="22">
        <f t="shared" si="11"/>
        <v>0</v>
      </c>
      <c r="AL135" s="22">
        <f t="shared" si="12"/>
        <v>0</v>
      </c>
      <c r="AM135" s="22">
        <f t="shared" si="13"/>
        <v>0</v>
      </c>
      <c r="AN135" s="22">
        <f t="shared" si="14"/>
        <v>0</v>
      </c>
      <c r="AO135" s="418" t="b">
        <f t="shared" si="15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16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17"/>
        <v>0</v>
      </c>
      <c r="AW135" s="67">
        <f t="shared" si="18"/>
        <v>0</v>
      </c>
      <c r="AX135" s="397">
        <f t="shared" si="19"/>
        <v>0</v>
      </c>
      <c r="AY135" s="32"/>
      <c r="AZ135" s="32"/>
      <c r="BA135" s="423" t="str">
        <f t="shared" si="20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5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6"/>
        <v>-</v>
      </c>
      <c r="M136" s="425"/>
      <c r="N136" s="425"/>
      <c r="O136" s="160" t="str">
        <f t="shared" si="7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8"/>
        <v>OK</v>
      </c>
      <c r="AI136" s="22">
        <f t="shared" si="9"/>
        <v>0</v>
      </c>
      <c r="AJ136" s="22">
        <f t="shared" si="10"/>
        <v>0</v>
      </c>
      <c r="AK136" s="22">
        <f t="shared" si="11"/>
        <v>0</v>
      </c>
      <c r="AL136" s="22">
        <f t="shared" si="12"/>
        <v>0</v>
      </c>
      <c r="AM136" s="22">
        <f t="shared" si="13"/>
        <v>0</v>
      </c>
      <c r="AN136" s="22">
        <f t="shared" si="14"/>
        <v>0</v>
      </c>
      <c r="AO136" s="418" t="b">
        <f t="shared" si="15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16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17"/>
        <v>0</v>
      </c>
      <c r="AW136" s="67">
        <f t="shared" si="18"/>
        <v>0</v>
      </c>
      <c r="AX136" s="397">
        <f t="shared" si="19"/>
        <v>0</v>
      </c>
      <c r="AY136" s="32"/>
      <c r="AZ136" s="32"/>
      <c r="BA136" s="423" t="str">
        <f t="shared" si="20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5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6"/>
        <v>-</v>
      </c>
      <c r="M137" s="425"/>
      <c r="N137" s="425"/>
      <c r="O137" s="160" t="str">
        <f t="shared" si="7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8"/>
        <v>OK</v>
      </c>
      <c r="AI137" s="22">
        <f t="shared" si="9"/>
        <v>0</v>
      </c>
      <c r="AJ137" s="22">
        <f t="shared" si="10"/>
        <v>0</v>
      </c>
      <c r="AK137" s="22">
        <f t="shared" si="11"/>
        <v>0</v>
      </c>
      <c r="AL137" s="22">
        <f t="shared" si="12"/>
        <v>0</v>
      </c>
      <c r="AM137" s="22">
        <f t="shared" si="13"/>
        <v>0</v>
      </c>
      <c r="AN137" s="22">
        <f t="shared" si="14"/>
        <v>0</v>
      </c>
      <c r="AO137" s="418" t="b">
        <f t="shared" si="15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16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17"/>
        <v>0</v>
      </c>
      <c r="AW137" s="67">
        <f t="shared" si="18"/>
        <v>0</v>
      </c>
      <c r="AX137" s="397">
        <f t="shared" si="19"/>
        <v>0</v>
      </c>
      <c r="AY137" s="32"/>
      <c r="AZ137" s="32"/>
      <c r="BA137" s="423" t="str">
        <f t="shared" si="20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5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6"/>
        <v>-</v>
      </c>
      <c r="M138" s="425"/>
      <c r="N138" s="425"/>
      <c r="O138" s="160" t="str">
        <f t="shared" si="7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8"/>
        <v>OK</v>
      </c>
      <c r="AI138" s="22">
        <f t="shared" si="9"/>
        <v>0</v>
      </c>
      <c r="AJ138" s="22">
        <f t="shared" si="10"/>
        <v>0</v>
      </c>
      <c r="AK138" s="22">
        <f t="shared" si="11"/>
        <v>0</v>
      </c>
      <c r="AL138" s="22">
        <f t="shared" si="12"/>
        <v>0</v>
      </c>
      <c r="AM138" s="22">
        <f t="shared" si="13"/>
        <v>0</v>
      </c>
      <c r="AN138" s="22">
        <f t="shared" si="14"/>
        <v>0</v>
      </c>
      <c r="AO138" s="418" t="b">
        <f t="shared" si="15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16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17"/>
        <v>0</v>
      </c>
      <c r="AW138" s="67">
        <f t="shared" si="18"/>
        <v>0</v>
      </c>
      <c r="AX138" s="397">
        <f t="shared" si="19"/>
        <v>0</v>
      </c>
      <c r="AY138" s="32"/>
      <c r="AZ138" s="32"/>
      <c r="BA138" s="423" t="str">
        <f t="shared" si="20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5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6"/>
        <v>-</v>
      </c>
      <c r="M139" s="425"/>
      <c r="N139" s="425"/>
      <c r="O139" s="160" t="str">
        <f t="shared" si="7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8"/>
        <v>OK</v>
      </c>
      <c r="AI139" s="22">
        <f t="shared" si="9"/>
        <v>0</v>
      </c>
      <c r="AJ139" s="22">
        <f t="shared" si="10"/>
        <v>0</v>
      </c>
      <c r="AK139" s="22">
        <f t="shared" si="11"/>
        <v>0</v>
      </c>
      <c r="AL139" s="22">
        <f t="shared" si="12"/>
        <v>0</v>
      </c>
      <c r="AM139" s="22">
        <f t="shared" si="13"/>
        <v>0</v>
      </c>
      <c r="AN139" s="22">
        <f t="shared" si="14"/>
        <v>0</v>
      </c>
      <c r="AO139" s="418" t="b">
        <f t="shared" si="15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16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17"/>
        <v>0</v>
      </c>
      <c r="AW139" s="67">
        <f t="shared" si="18"/>
        <v>0</v>
      </c>
      <c r="AX139" s="397">
        <f t="shared" si="19"/>
        <v>0</v>
      </c>
      <c r="AY139" s="32"/>
      <c r="AZ139" s="32"/>
      <c r="BA139" s="423" t="str">
        <f t="shared" si="20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5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6"/>
        <v>-</v>
      </c>
      <c r="M140" s="425"/>
      <c r="N140" s="425"/>
      <c r="O140" s="160" t="str">
        <f t="shared" si="7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8"/>
        <v>OK</v>
      </c>
      <c r="AI140" s="22">
        <f t="shared" si="9"/>
        <v>0</v>
      </c>
      <c r="AJ140" s="22">
        <f t="shared" si="10"/>
        <v>0</v>
      </c>
      <c r="AK140" s="22">
        <f t="shared" si="11"/>
        <v>0</v>
      </c>
      <c r="AL140" s="22">
        <f t="shared" si="12"/>
        <v>0</v>
      </c>
      <c r="AM140" s="22">
        <f t="shared" si="13"/>
        <v>0</v>
      </c>
      <c r="AN140" s="22">
        <f t="shared" si="14"/>
        <v>0</v>
      </c>
      <c r="AO140" s="418" t="b">
        <f t="shared" si="15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16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17"/>
        <v>0</v>
      </c>
      <c r="AW140" s="67">
        <f t="shared" si="18"/>
        <v>0</v>
      </c>
      <c r="AX140" s="397">
        <f t="shared" si="19"/>
        <v>0</v>
      </c>
      <c r="AY140" s="32"/>
      <c r="AZ140" s="32"/>
      <c r="BA140" s="423" t="str">
        <f t="shared" si="20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5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6"/>
        <v>-</v>
      </c>
      <c r="M141" s="425"/>
      <c r="N141" s="425"/>
      <c r="O141" s="160" t="str">
        <f t="shared" si="7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8"/>
        <v>OK</v>
      </c>
      <c r="AI141" s="22">
        <f t="shared" si="9"/>
        <v>0</v>
      </c>
      <c r="AJ141" s="22">
        <f t="shared" si="10"/>
        <v>0</v>
      </c>
      <c r="AK141" s="22">
        <f t="shared" si="11"/>
        <v>0</v>
      </c>
      <c r="AL141" s="22">
        <f t="shared" si="12"/>
        <v>0</v>
      </c>
      <c r="AM141" s="22">
        <f t="shared" si="13"/>
        <v>0</v>
      </c>
      <c r="AN141" s="22">
        <f t="shared" si="14"/>
        <v>0</v>
      </c>
      <c r="AO141" s="418" t="b">
        <f t="shared" si="15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16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17"/>
        <v>0</v>
      </c>
      <c r="AW141" s="67">
        <f t="shared" si="18"/>
        <v>0</v>
      </c>
      <c r="AX141" s="397">
        <f t="shared" si="19"/>
        <v>0</v>
      </c>
      <c r="AY141" s="32"/>
      <c r="AZ141" s="32"/>
      <c r="BA141" s="423" t="str">
        <f t="shared" si="20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5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6"/>
        <v>-</v>
      </c>
      <c r="M142" s="425"/>
      <c r="N142" s="425"/>
      <c r="O142" s="160" t="str">
        <f t="shared" si="7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8"/>
        <v>OK</v>
      </c>
      <c r="AI142" s="22">
        <f t="shared" si="9"/>
        <v>0</v>
      </c>
      <c r="AJ142" s="22">
        <f t="shared" si="10"/>
        <v>0</v>
      </c>
      <c r="AK142" s="22">
        <f t="shared" si="11"/>
        <v>0</v>
      </c>
      <c r="AL142" s="22">
        <f t="shared" si="12"/>
        <v>0</v>
      </c>
      <c r="AM142" s="22">
        <f t="shared" si="13"/>
        <v>0</v>
      </c>
      <c r="AN142" s="22">
        <f t="shared" si="14"/>
        <v>0</v>
      </c>
      <c r="AO142" s="418" t="b">
        <f t="shared" si="15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16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17"/>
        <v>0</v>
      </c>
      <c r="AW142" s="67">
        <f t="shared" si="18"/>
        <v>0</v>
      </c>
      <c r="AX142" s="397">
        <f t="shared" si="19"/>
        <v>0</v>
      </c>
      <c r="AY142" s="32"/>
      <c r="AZ142" s="32"/>
      <c r="BA142" s="423" t="str">
        <f t="shared" si="20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5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6"/>
        <v>-</v>
      </c>
      <c r="M143" s="425"/>
      <c r="N143" s="425"/>
      <c r="O143" s="160" t="str">
        <f t="shared" si="7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8"/>
        <v>OK</v>
      </c>
      <c r="AI143" s="22">
        <f t="shared" si="9"/>
        <v>0</v>
      </c>
      <c r="AJ143" s="22">
        <f t="shared" si="10"/>
        <v>0</v>
      </c>
      <c r="AK143" s="22">
        <f t="shared" si="11"/>
        <v>0</v>
      </c>
      <c r="AL143" s="22">
        <f t="shared" si="12"/>
        <v>0</v>
      </c>
      <c r="AM143" s="22">
        <f t="shared" si="13"/>
        <v>0</v>
      </c>
      <c r="AN143" s="22">
        <f t="shared" si="14"/>
        <v>0</v>
      </c>
      <c r="AO143" s="418" t="b">
        <f t="shared" si="15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16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17"/>
        <v>0</v>
      </c>
      <c r="AW143" s="67">
        <f t="shared" si="18"/>
        <v>0</v>
      </c>
      <c r="AX143" s="397">
        <f t="shared" si="19"/>
        <v>0</v>
      </c>
      <c r="AY143" s="32"/>
      <c r="AZ143" s="32"/>
      <c r="BA143" s="423" t="str">
        <f t="shared" si="20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5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6"/>
        <v>-</v>
      </c>
      <c r="M144" s="425"/>
      <c r="N144" s="425"/>
      <c r="O144" s="160" t="str">
        <f t="shared" si="7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8"/>
        <v>OK</v>
      </c>
      <c r="AI144" s="22">
        <f t="shared" si="9"/>
        <v>0</v>
      </c>
      <c r="AJ144" s="22">
        <f t="shared" si="10"/>
        <v>0</v>
      </c>
      <c r="AK144" s="22">
        <f t="shared" si="11"/>
        <v>0</v>
      </c>
      <c r="AL144" s="22">
        <f t="shared" si="12"/>
        <v>0</v>
      </c>
      <c r="AM144" s="22">
        <f t="shared" si="13"/>
        <v>0</v>
      </c>
      <c r="AN144" s="22">
        <f t="shared" si="14"/>
        <v>0</v>
      </c>
      <c r="AO144" s="418" t="b">
        <f t="shared" si="15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16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17"/>
        <v>0</v>
      </c>
      <c r="AW144" s="67">
        <f t="shared" si="18"/>
        <v>0</v>
      </c>
      <c r="AX144" s="397">
        <f t="shared" si="19"/>
        <v>0</v>
      </c>
      <c r="AY144" s="32"/>
      <c r="AZ144" s="32"/>
      <c r="BA144" s="423" t="str">
        <f t="shared" si="20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5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6"/>
        <v>-</v>
      </c>
      <c r="M145" s="425"/>
      <c r="N145" s="425"/>
      <c r="O145" s="160" t="str">
        <f t="shared" si="7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8"/>
        <v>OK</v>
      </c>
      <c r="AI145" s="22">
        <f t="shared" si="9"/>
        <v>0</v>
      </c>
      <c r="AJ145" s="22">
        <f t="shared" si="10"/>
        <v>0</v>
      </c>
      <c r="AK145" s="22">
        <f t="shared" si="11"/>
        <v>0</v>
      </c>
      <c r="AL145" s="22">
        <f t="shared" si="12"/>
        <v>0</v>
      </c>
      <c r="AM145" s="22">
        <f t="shared" si="13"/>
        <v>0</v>
      </c>
      <c r="AN145" s="22">
        <f t="shared" si="14"/>
        <v>0</v>
      </c>
      <c r="AO145" s="418" t="b">
        <f t="shared" si="15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16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17"/>
        <v>0</v>
      </c>
      <c r="AW145" s="67">
        <f t="shared" si="18"/>
        <v>0</v>
      </c>
      <c r="AX145" s="397">
        <f t="shared" si="19"/>
        <v>0</v>
      </c>
      <c r="AY145" s="32"/>
      <c r="AZ145" s="32"/>
      <c r="BA145" s="423" t="str">
        <f t="shared" si="20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5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6"/>
        <v>-</v>
      </c>
      <c r="M146" s="425"/>
      <c r="N146" s="425"/>
      <c r="O146" s="160" t="str">
        <f t="shared" si="7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8"/>
        <v>OK</v>
      </c>
      <c r="AI146" s="22">
        <f t="shared" si="9"/>
        <v>0</v>
      </c>
      <c r="AJ146" s="22">
        <f t="shared" si="10"/>
        <v>0</v>
      </c>
      <c r="AK146" s="22">
        <f t="shared" si="11"/>
        <v>0</v>
      </c>
      <c r="AL146" s="22">
        <f t="shared" si="12"/>
        <v>0</v>
      </c>
      <c r="AM146" s="22">
        <f t="shared" si="13"/>
        <v>0</v>
      </c>
      <c r="AN146" s="22">
        <f t="shared" si="14"/>
        <v>0</v>
      </c>
      <c r="AO146" s="418" t="b">
        <f t="shared" si="15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16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17"/>
        <v>0</v>
      </c>
      <c r="AW146" s="67">
        <f t="shared" si="18"/>
        <v>0</v>
      </c>
      <c r="AX146" s="397">
        <f t="shared" si="19"/>
        <v>0</v>
      </c>
      <c r="AY146" s="32"/>
      <c r="AZ146" s="32"/>
      <c r="BA146" s="423" t="str">
        <f t="shared" si="20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5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6"/>
        <v>-</v>
      </c>
      <c r="M147" s="425"/>
      <c r="N147" s="425"/>
      <c r="O147" s="160" t="str">
        <f t="shared" si="7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8"/>
        <v>OK</v>
      </c>
      <c r="AI147" s="22">
        <f t="shared" si="9"/>
        <v>0</v>
      </c>
      <c r="AJ147" s="22">
        <f t="shared" si="10"/>
        <v>0</v>
      </c>
      <c r="AK147" s="22">
        <f t="shared" si="11"/>
        <v>0</v>
      </c>
      <c r="AL147" s="22">
        <f t="shared" si="12"/>
        <v>0</v>
      </c>
      <c r="AM147" s="22">
        <f t="shared" si="13"/>
        <v>0</v>
      </c>
      <c r="AN147" s="22">
        <f t="shared" si="14"/>
        <v>0</v>
      </c>
      <c r="AO147" s="418" t="b">
        <f t="shared" si="15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16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17"/>
        <v>0</v>
      </c>
      <c r="AW147" s="67">
        <f t="shared" si="18"/>
        <v>0</v>
      </c>
      <c r="AX147" s="397">
        <f t="shared" si="19"/>
        <v>0</v>
      </c>
      <c r="AY147" s="32"/>
      <c r="AZ147" s="32"/>
      <c r="BA147" s="423" t="str">
        <f t="shared" si="20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5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6"/>
        <v>-</v>
      </c>
      <c r="M148" s="425"/>
      <c r="N148" s="425"/>
      <c r="O148" s="160" t="str">
        <f t="shared" si="7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8"/>
        <v>OK</v>
      </c>
      <c r="AI148" s="22">
        <f t="shared" si="9"/>
        <v>0</v>
      </c>
      <c r="AJ148" s="22">
        <f t="shared" si="10"/>
        <v>0</v>
      </c>
      <c r="AK148" s="22">
        <f t="shared" si="11"/>
        <v>0</v>
      </c>
      <c r="AL148" s="22">
        <f t="shared" si="12"/>
        <v>0</v>
      </c>
      <c r="AM148" s="22">
        <f t="shared" si="13"/>
        <v>0</v>
      </c>
      <c r="AN148" s="22">
        <f t="shared" si="14"/>
        <v>0</v>
      </c>
      <c r="AO148" s="418" t="b">
        <f t="shared" si="15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16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17"/>
        <v>0</v>
      </c>
      <c r="AW148" s="67">
        <f t="shared" si="18"/>
        <v>0</v>
      </c>
      <c r="AX148" s="397">
        <f t="shared" si="19"/>
        <v>0</v>
      </c>
      <c r="AY148" s="32"/>
      <c r="AZ148" s="32"/>
      <c r="BA148" s="423" t="str">
        <f t="shared" si="20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5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6"/>
        <v>-</v>
      </c>
      <c r="M149" s="425"/>
      <c r="N149" s="425"/>
      <c r="O149" s="160" t="str">
        <f t="shared" si="7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8"/>
        <v>OK</v>
      </c>
      <c r="AI149" s="22">
        <f t="shared" si="9"/>
        <v>0</v>
      </c>
      <c r="AJ149" s="22">
        <f t="shared" si="10"/>
        <v>0</v>
      </c>
      <c r="AK149" s="22">
        <f t="shared" si="11"/>
        <v>0</v>
      </c>
      <c r="AL149" s="22">
        <f t="shared" si="12"/>
        <v>0</v>
      </c>
      <c r="AM149" s="22">
        <f t="shared" si="13"/>
        <v>0</v>
      </c>
      <c r="AN149" s="22">
        <f t="shared" si="14"/>
        <v>0</v>
      </c>
      <c r="AO149" s="418" t="b">
        <f t="shared" si="15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16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17"/>
        <v>0</v>
      </c>
      <c r="AW149" s="67">
        <f t="shared" si="18"/>
        <v>0</v>
      </c>
      <c r="AX149" s="397">
        <f t="shared" si="19"/>
        <v>0</v>
      </c>
      <c r="AY149" s="32"/>
      <c r="AZ149" s="32"/>
      <c r="BA149" s="423" t="str">
        <f t="shared" si="20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5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6"/>
        <v>-</v>
      </c>
      <c r="M150" s="425"/>
      <c r="N150" s="425"/>
      <c r="O150" s="160" t="str">
        <f t="shared" si="7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8"/>
        <v>OK</v>
      </c>
      <c r="AI150" s="22">
        <f t="shared" si="9"/>
        <v>0</v>
      </c>
      <c r="AJ150" s="22">
        <f t="shared" si="10"/>
        <v>0</v>
      </c>
      <c r="AK150" s="22">
        <f t="shared" si="11"/>
        <v>0</v>
      </c>
      <c r="AL150" s="22">
        <f t="shared" si="12"/>
        <v>0</v>
      </c>
      <c r="AM150" s="22">
        <f t="shared" si="13"/>
        <v>0</v>
      </c>
      <c r="AN150" s="22">
        <f t="shared" si="14"/>
        <v>0</v>
      </c>
      <c r="AO150" s="418" t="b">
        <f t="shared" si="15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16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17"/>
        <v>0</v>
      </c>
      <c r="AW150" s="67">
        <f t="shared" si="18"/>
        <v>0</v>
      </c>
      <c r="AX150" s="397">
        <f t="shared" si="19"/>
        <v>0</v>
      </c>
      <c r="AY150" s="32"/>
      <c r="AZ150" s="32"/>
      <c r="BA150" s="423" t="str">
        <f t="shared" si="20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5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6"/>
        <v>-</v>
      </c>
      <c r="M151" s="425"/>
      <c r="N151" s="425"/>
      <c r="O151" s="160" t="str">
        <f t="shared" si="7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8"/>
        <v>OK</v>
      </c>
      <c r="AI151" s="22">
        <f t="shared" si="9"/>
        <v>0</v>
      </c>
      <c r="AJ151" s="22">
        <f t="shared" si="10"/>
        <v>0</v>
      </c>
      <c r="AK151" s="22">
        <f t="shared" si="11"/>
        <v>0</v>
      </c>
      <c r="AL151" s="22">
        <f t="shared" si="12"/>
        <v>0</v>
      </c>
      <c r="AM151" s="22">
        <f t="shared" si="13"/>
        <v>0</v>
      </c>
      <c r="AN151" s="22">
        <f t="shared" si="14"/>
        <v>0</v>
      </c>
      <c r="AO151" s="418" t="b">
        <f t="shared" si="15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16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17"/>
        <v>0</v>
      </c>
      <c r="AW151" s="67">
        <f t="shared" si="18"/>
        <v>0</v>
      </c>
      <c r="AX151" s="397">
        <f t="shared" si="19"/>
        <v>0</v>
      </c>
      <c r="AY151" s="32"/>
      <c r="AZ151" s="32"/>
      <c r="BA151" s="423" t="str">
        <f t="shared" si="20"/>
        <v xml:space="preserve"> </v>
      </c>
    </row>
    <row r="152" spans="1:53" s="339" customFormat="1" ht="15" x14ac:dyDescent="0.2">
      <c r="A152" s="32"/>
      <c r="B152" s="32"/>
      <c r="C152" s="410">
        <f t="shared" ref="C152:C215" si="23">C151+1</f>
        <v>131</v>
      </c>
      <c r="D152" s="424"/>
      <c r="E152" s="424"/>
      <c r="F152" s="424"/>
      <c r="G152" s="410"/>
      <c r="H152" s="410"/>
      <c r="I152" s="413" t="str">
        <f t="shared" si="5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6"/>
        <v>-</v>
      </c>
      <c r="M152" s="425"/>
      <c r="N152" s="425"/>
      <c r="O152" s="160" t="str">
        <f t="shared" si="7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8"/>
        <v>OK</v>
      </c>
      <c r="AI152" s="22">
        <f t="shared" si="9"/>
        <v>0</v>
      </c>
      <c r="AJ152" s="22">
        <f t="shared" si="10"/>
        <v>0</v>
      </c>
      <c r="AK152" s="22">
        <f t="shared" si="11"/>
        <v>0</v>
      </c>
      <c r="AL152" s="22">
        <f t="shared" si="12"/>
        <v>0</v>
      </c>
      <c r="AM152" s="22">
        <f t="shared" si="13"/>
        <v>0</v>
      </c>
      <c r="AN152" s="22">
        <f t="shared" si="14"/>
        <v>0</v>
      </c>
      <c r="AO152" s="418" t="b">
        <f t="shared" si="15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16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17"/>
        <v>0</v>
      </c>
      <c r="AW152" s="67">
        <f t="shared" si="18"/>
        <v>0</v>
      </c>
      <c r="AX152" s="397">
        <f t="shared" si="19"/>
        <v>0</v>
      </c>
      <c r="AY152" s="32"/>
      <c r="AZ152" s="32"/>
      <c r="BA152" s="423" t="str">
        <f t="shared" si="20"/>
        <v xml:space="preserve"> </v>
      </c>
    </row>
    <row r="153" spans="1:53" s="339" customFormat="1" ht="15" x14ac:dyDescent="0.2">
      <c r="A153" s="32"/>
      <c r="B153" s="32"/>
      <c r="C153" s="410">
        <f t="shared" si="23"/>
        <v>132</v>
      </c>
      <c r="D153" s="424"/>
      <c r="E153" s="424"/>
      <c r="F153" s="424"/>
      <c r="G153" s="410"/>
      <c r="H153" s="410"/>
      <c r="I153" s="413" t="str">
        <f t="shared" si="5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6"/>
        <v>-</v>
      </c>
      <c r="M153" s="425"/>
      <c r="N153" s="425"/>
      <c r="O153" s="160" t="str">
        <f t="shared" si="7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8"/>
        <v>OK</v>
      </c>
      <c r="AI153" s="22">
        <f t="shared" si="9"/>
        <v>0</v>
      </c>
      <c r="AJ153" s="22">
        <f t="shared" si="10"/>
        <v>0</v>
      </c>
      <c r="AK153" s="22">
        <f t="shared" si="11"/>
        <v>0</v>
      </c>
      <c r="AL153" s="22">
        <f t="shared" si="12"/>
        <v>0</v>
      </c>
      <c r="AM153" s="22">
        <f t="shared" si="13"/>
        <v>0</v>
      </c>
      <c r="AN153" s="22">
        <f t="shared" si="14"/>
        <v>0</v>
      </c>
      <c r="AO153" s="418" t="b">
        <f t="shared" si="15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16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17"/>
        <v>0</v>
      </c>
      <c r="AW153" s="67">
        <f t="shared" si="18"/>
        <v>0</v>
      </c>
      <c r="AX153" s="397">
        <f t="shared" si="19"/>
        <v>0</v>
      </c>
      <c r="AY153" s="32"/>
      <c r="AZ153" s="32"/>
      <c r="BA153" s="423" t="str">
        <f t="shared" si="20"/>
        <v xml:space="preserve"> </v>
      </c>
    </row>
    <row r="154" spans="1:53" s="339" customFormat="1" ht="15" x14ac:dyDescent="0.2">
      <c r="A154" s="32"/>
      <c r="B154" s="32"/>
      <c r="C154" s="410">
        <f t="shared" si="23"/>
        <v>133</v>
      </c>
      <c r="D154" s="424"/>
      <c r="E154" s="424"/>
      <c r="F154" s="424"/>
      <c r="G154" s="410"/>
      <c r="H154" s="410"/>
      <c r="I154" s="413" t="str">
        <f t="shared" si="5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6"/>
        <v>-</v>
      </c>
      <c r="M154" s="425"/>
      <c r="N154" s="425"/>
      <c r="O154" s="160" t="str">
        <f t="shared" si="7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8"/>
        <v>OK</v>
      </c>
      <c r="AI154" s="22">
        <f t="shared" si="9"/>
        <v>0</v>
      </c>
      <c r="AJ154" s="22">
        <f t="shared" si="10"/>
        <v>0</v>
      </c>
      <c r="AK154" s="22">
        <f t="shared" si="11"/>
        <v>0</v>
      </c>
      <c r="AL154" s="22">
        <f t="shared" si="12"/>
        <v>0</v>
      </c>
      <c r="AM154" s="22">
        <f t="shared" si="13"/>
        <v>0</v>
      </c>
      <c r="AN154" s="22">
        <f t="shared" si="14"/>
        <v>0</v>
      </c>
      <c r="AO154" s="418" t="b">
        <f t="shared" si="15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16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17"/>
        <v>0</v>
      </c>
      <c r="AW154" s="67">
        <f t="shared" si="18"/>
        <v>0</v>
      </c>
      <c r="AX154" s="397">
        <f t="shared" si="19"/>
        <v>0</v>
      </c>
      <c r="AY154" s="32"/>
      <c r="AZ154" s="32"/>
      <c r="BA154" s="423" t="str">
        <f t="shared" si="20"/>
        <v xml:space="preserve"> </v>
      </c>
    </row>
    <row r="155" spans="1:53" s="339" customFormat="1" ht="15" x14ac:dyDescent="0.2">
      <c r="A155" s="32"/>
      <c r="B155" s="32"/>
      <c r="C155" s="410">
        <f t="shared" si="23"/>
        <v>134</v>
      </c>
      <c r="D155" s="424"/>
      <c r="E155" s="424"/>
      <c r="F155" s="424"/>
      <c r="G155" s="410"/>
      <c r="H155" s="410"/>
      <c r="I155" s="413" t="str">
        <f t="shared" si="5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6"/>
        <v>-</v>
      </c>
      <c r="M155" s="425"/>
      <c r="N155" s="425"/>
      <c r="O155" s="160" t="str">
        <f t="shared" si="7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8"/>
        <v>OK</v>
      </c>
      <c r="AI155" s="22">
        <f t="shared" si="9"/>
        <v>0</v>
      </c>
      <c r="AJ155" s="22">
        <f t="shared" si="10"/>
        <v>0</v>
      </c>
      <c r="AK155" s="22">
        <f t="shared" si="11"/>
        <v>0</v>
      </c>
      <c r="AL155" s="22">
        <f t="shared" si="12"/>
        <v>0</v>
      </c>
      <c r="AM155" s="22">
        <f t="shared" si="13"/>
        <v>0</v>
      </c>
      <c r="AN155" s="22">
        <f t="shared" si="14"/>
        <v>0</v>
      </c>
      <c r="AO155" s="418" t="b">
        <f t="shared" si="15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16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17"/>
        <v>0</v>
      </c>
      <c r="AW155" s="67">
        <f t="shared" si="18"/>
        <v>0</v>
      </c>
      <c r="AX155" s="397">
        <f t="shared" si="19"/>
        <v>0</v>
      </c>
      <c r="AY155" s="32"/>
      <c r="AZ155" s="32"/>
      <c r="BA155" s="423" t="str">
        <f t="shared" si="20"/>
        <v xml:space="preserve"> </v>
      </c>
    </row>
    <row r="156" spans="1:53" s="339" customFormat="1" ht="15" x14ac:dyDescent="0.2">
      <c r="A156" s="32"/>
      <c r="B156" s="32"/>
      <c r="C156" s="410">
        <f t="shared" si="23"/>
        <v>135</v>
      </c>
      <c r="D156" s="424"/>
      <c r="E156" s="424"/>
      <c r="F156" s="424"/>
      <c r="G156" s="410"/>
      <c r="H156" s="410"/>
      <c r="I156" s="413" t="str">
        <f t="shared" si="5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6"/>
        <v>-</v>
      </c>
      <c r="M156" s="425"/>
      <c r="N156" s="425"/>
      <c r="O156" s="160" t="str">
        <f t="shared" si="7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8"/>
        <v>OK</v>
      </c>
      <c r="AI156" s="22">
        <f t="shared" si="9"/>
        <v>0</v>
      </c>
      <c r="AJ156" s="22">
        <f t="shared" si="10"/>
        <v>0</v>
      </c>
      <c r="AK156" s="22">
        <f t="shared" si="11"/>
        <v>0</v>
      </c>
      <c r="AL156" s="22">
        <f t="shared" si="12"/>
        <v>0</v>
      </c>
      <c r="AM156" s="22">
        <f t="shared" si="13"/>
        <v>0</v>
      </c>
      <c r="AN156" s="22">
        <f t="shared" si="14"/>
        <v>0</v>
      </c>
      <c r="AO156" s="418" t="b">
        <f t="shared" si="15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16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17"/>
        <v>0</v>
      </c>
      <c r="AW156" s="67">
        <f t="shared" si="18"/>
        <v>0</v>
      </c>
      <c r="AX156" s="397">
        <f t="shared" si="19"/>
        <v>0</v>
      </c>
      <c r="AY156" s="32"/>
      <c r="AZ156" s="32"/>
      <c r="BA156" s="423" t="str">
        <f t="shared" si="20"/>
        <v xml:space="preserve"> </v>
      </c>
    </row>
    <row r="157" spans="1:53" s="339" customFormat="1" ht="15" x14ac:dyDescent="0.2">
      <c r="A157" s="32"/>
      <c r="B157" s="32"/>
      <c r="C157" s="410">
        <f t="shared" si="23"/>
        <v>136</v>
      </c>
      <c r="D157" s="424"/>
      <c r="E157" s="424"/>
      <c r="F157" s="424"/>
      <c r="G157" s="410"/>
      <c r="H157" s="410"/>
      <c r="I157" s="413" t="str">
        <f t="shared" si="5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6"/>
        <v>-</v>
      </c>
      <c r="M157" s="425"/>
      <c r="N157" s="425"/>
      <c r="O157" s="160" t="str">
        <f t="shared" si="7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8"/>
        <v>OK</v>
      </c>
      <c r="AI157" s="22">
        <f t="shared" si="9"/>
        <v>0</v>
      </c>
      <c r="AJ157" s="22">
        <f t="shared" si="10"/>
        <v>0</v>
      </c>
      <c r="AK157" s="22">
        <f t="shared" si="11"/>
        <v>0</v>
      </c>
      <c r="AL157" s="22">
        <f t="shared" si="12"/>
        <v>0</v>
      </c>
      <c r="AM157" s="22">
        <f t="shared" si="13"/>
        <v>0</v>
      </c>
      <c r="AN157" s="22">
        <f t="shared" si="14"/>
        <v>0</v>
      </c>
      <c r="AO157" s="418" t="b">
        <f t="shared" si="15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16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17"/>
        <v>0</v>
      </c>
      <c r="AW157" s="67">
        <f t="shared" si="18"/>
        <v>0</v>
      </c>
      <c r="AX157" s="397">
        <f t="shared" si="19"/>
        <v>0</v>
      </c>
      <c r="AY157" s="32"/>
      <c r="AZ157" s="32"/>
      <c r="BA157" s="423" t="str">
        <f t="shared" si="20"/>
        <v xml:space="preserve"> </v>
      </c>
    </row>
    <row r="158" spans="1:53" s="339" customFormat="1" ht="15" x14ac:dyDescent="0.2">
      <c r="A158" s="32"/>
      <c r="B158" s="32"/>
      <c r="C158" s="410">
        <f t="shared" si="23"/>
        <v>137</v>
      </c>
      <c r="D158" s="424"/>
      <c r="E158" s="424"/>
      <c r="F158" s="424"/>
      <c r="G158" s="410"/>
      <c r="H158" s="410"/>
      <c r="I158" s="413" t="str">
        <f t="shared" si="5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6"/>
        <v>-</v>
      </c>
      <c r="M158" s="425"/>
      <c r="N158" s="425"/>
      <c r="O158" s="160" t="str">
        <f t="shared" si="7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8"/>
        <v>OK</v>
      </c>
      <c r="AI158" s="22">
        <f t="shared" si="9"/>
        <v>0</v>
      </c>
      <c r="AJ158" s="22">
        <f t="shared" si="10"/>
        <v>0</v>
      </c>
      <c r="AK158" s="22">
        <f t="shared" si="11"/>
        <v>0</v>
      </c>
      <c r="AL158" s="22">
        <f t="shared" si="12"/>
        <v>0</v>
      </c>
      <c r="AM158" s="22">
        <f t="shared" si="13"/>
        <v>0</v>
      </c>
      <c r="AN158" s="22">
        <f t="shared" si="14"/>
        <v>0</v>
      </c>
      <c r="AO158" s="418" t="b">
        <f t="shared" si="15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16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17"/>
        <v>0</v>
      </c>
      <c r="AW158" s="67">
        <f t="shared" si="18"/>
        <v>0</v>
      </c>
      <c r="AX158" s="397">
        <f t="shared" si="19"/>
        <v>0</v>
      </c>
      <c r="AY158" s="32"/>
      <c r="AZ158" s="32"/>
      <c r="BA158" s="423" t="str">
        <f t="shared" si="20"/>
        <v xml:space="preserve"> </v>
      </c>
    </row>
    <row r="159" spans="1:53" s="339" customFormat="1" ht="15" x14ac:dyDescent="0.2">
      <c r="A159" s="32"/>
      <c r="B159" s="32"/>
      <c r="C159" s="410">
        <f t="shared" si="23"/>
        <v>138</v>
      </c>
      <c r="D159" s="424"/>
      <c r="E159" s="424"/>
      <c r="F159" s="424"/>
      <c r="G159" s="410"/>
      <c r="H159" s="410"/>
      <c r="I159" s="413" t="str">
        <f t="shared" si="5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6"/>
        <v>-</v>
      </c>
      <c r="M159" s="425"/>
      <c r="N159" s="425"/>
      <c r="O159" s="160" t="str">
        <f t="shared" si="7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8"/>
        <v>OK</v>
      </c>
      <c r="AI159" s="22">
        <f t="shared" si="9"/>
        <v>0</v>
      </c>
      <c r="AJ159" s="22">
        <f t="shared" si="10"/>
        <v>0</v>
      </c>
      <c r="AK159" s="22">
        <f t="shared" si="11"/>
        <v>0</v>
      </c>
      <c r="AL159" s="22">
        <f t="shared" si="12"/>
        <v>0</v>
      </c>
      <c r="AM159" s="22">
        <f t="shared" si="13"/>
        <v>0</v>
      </c>
      <c r="AN159" s="22">
        <f t="shared" si="14"/>
        <v>0</v>
      </c>
      <c r="AO159" s="418" t="b">
        <f t="shared" si="15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16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17"/>
        <v>0</v>
      </c>
      <c r="AW159" s="67">
        <f t="shared" si="18"/>
        <v>0</v>
      </c>
      <c r="AX159" s="397">
        <f t="shared" si="19"/>
        <v>0</v>
      </c>
      <c r="AY159" s="32"/>
      <c r="AZ159" s="32"/>
      <c r="BA159" s="423" t="str">
        <f t="shared" si="20"/>
        <v xml:space="preserve"> </v>
      </c>
    </row>
    <row r="160" spans="1:53" s="339" customFormat="1" ht="15" x14ac:dyDescent="0.2">
      <c r="A160" s="32"/>
      <c r="B160" s="32"/>
      <c r="C160" s="410">
        <f t="shared" si="23"/>
        <v>139</v>
      </c>
      <c r="D160" s="424"/>
      <c r="E160" s="424"/>
      <c r="F160" s="424"/>
      <c r="G160" s="410"/>
      <c r="H160" s="410"/>
      <c r="I160" s="413" t="str">
        <f t="shared" si="5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6"/>
        <v>-</v>
      </c>
      <c r="M160" s="425"/>
      <c r="N160" s="425"/>
      <c r="O160" s="160" t="str">
        <f t="shared" si="7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8"/>
        <v>OK</v>
      </c>
      <c r="AI160" s="22">
        <f t="shared" si="9"/>
        <v>0</v>
      </c>
      <c r="AJ160" s="22">
        <f t="shared" si="10"/>
        <v>0</v>
      </c>
      <c r="AK160" s="22">
        <f t="shared" si="11"/>
        <v>0</v>
      </c>
      <c r="AL160" s="22">
        <f t="shared" si="12"/>
        <v>0</v>
      </c>
      <c r="AM160" s="22">
        <f t="shared" si="13"/>
        <v>0</v>
      </c>
      <c r="AN160" s="22">
        <f t="shared" si="14"/>
        <v>0</v>
      </c>
      <c r="AO160" s="418" t="b">
        <f t="shared" si="15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16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17"/>
        <v>0</v>
      </c>
      <c r="AW160" s="67">
        <f t="shared" si="18"/>
        <v>0</v>
      </c>
      <c r="AX160" s="397">
        <f t="shared" si="19"/>
        <v>0</v>
      </c>
      <c r="AY160" s="32"/>
      <c r="AZ160" s="32"/>
      <c r="BA160" s="423" t="str">
        <f t="shared" si="20"/>
        <v xml:space="preserve"> </v>
      </c>
    </row>
    <row r="161" spans="1:53" s="339" customFormat="1" ht="15" x14ac:dyDescent="0.2">
      <c r="A161" s="32"/>
      <c r="B161" s="32"/>
      <c r="C161" s="410">
        <f t="shared" si="23"/>
        <v>140</v>
      </c>
      <c r="D161" s="424"/>
      <c r="E161" s="424"/>
      <c r="F161" s="424"/>
      <c r="G161" s="410"/>
      <c r="H161" s="410"/>
      <c r="I161" s="413" t="str">
        <f t="shared" si="5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6"/>
        <v>-</v>
      </c>
      <c r="M161" s="425"/>
      <c r="N161" s="425"/>
      <c r="O161" s="160" t="str">
        <f t="shared" si="7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8"/>
        <v>OK</v>
      </c>
      <c r="AI161" s="22">
        <f t="shared" si="9"/>
        <v>0</v>
      </c>
      <c r="AJ161" s="22">
        <f t="shared" si="10"/>
        <v>0</v>
      </c>
      <c r="AK161" s="22">
        <f t="shared" si="11"/>
        <v>0</v>
      </c>
      <c r="AL161" s="22">
        <f t="shared" si="12"/>
        <v>0</v>
      </c>
      <c r="AM161" s="22">
        <f t="shared" si="13"/>
        <v>0</v>
      </c>
      <c r="AN161" s="22">
        <f t="shared" si="14"/>
        <v>0</v>
      </c>
      <c r="AO161" s="418" t="b">
        <f t="shared" si="15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16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17"/>
        <v>0</v>
      </c>
      <c r="AW161" s="67">
        <f t="shared" si="18"/>
        <v>0</v>
      </c>
      <c r="AX161" s="397">
        <f t="shared" si="19"/>
        <v>0</v>
      </c>
      <c r="AY161" s="32"/>
      <c r="AZ161" s="32"/>
      <c r="BA161" s="423" t="str">
        <f t="shared" si="20"/>
        <v xml:space="preserve"> </v>
      </c>
    </row>
    <row r="162" spans="1:53" s="339" customFormat="1" ht="15" x14ac:dyDescent="0.2">
      <c r="A162" s="32"/>
      <c r="B162" s="32"/>
      <c r="C162" s="410">
        <f t="shared" si="23"/>
        <v>141</v>
      </c>
      <c r="D162" s="424"/>
      <c r="E162" s="424"/>
      <c r="F162" s="424"/>
      <c r="G162" s="410"/>
      <c r="H162" s="410"/>
      <c r="I162" s="413" t="str">
        <f t="shared" si="5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6"/>
        <v>-</v>
      </c>
      <c r="M162" s="425"/>
      <c r="N162" s="425"/>
      <c r="O162" s="160" t="str">
        <f t="shared" si="7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8"/>
        <v>OK</v>
      </c>
      <c r="AI162" s="22">
        <f t="shared" si="9"/>
        <v>0</v>
      </c>
      <c r="AJ162" s="22">
        <f t="shared" si="10"/>
        <v>0</v>
      </c>
      <c r="AK162" s="22">
        <f t="shared" si="11"/>
        <v>0</v>
      </c>
      <c r="AL162" s="22">
        <f t="shared" si="12"/>
        <v>0</v>
      </c>
      <c r="AM162" s="22">
        <f t="shared" si="13"/>
        <v>0</v>
      </c>
      <c r="AN162" s="22">
        <f t="shared" si="14"/>
        <v>0</v>
      </c>
      <c r="AO162" s="418" t="b">
        <f t="shared" si="15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16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17"/>
        <v>0</v>
      </c>
      <c r="AW162" s="67">
        <f t="shared" si="18"/>
        <v>0</v>
      </c>
      <c r="AX162" s="397">
        <f t="shared" si="19"/>
        <v>0</v>
      </c>
      <c r="AY162" s="32"/>
      <c r="AZ162" s="32"/>
      <c r="BA162" s="423" t="str">
        <f t="shared" si="20"/>
        <v xml:space="preserve"> </v>
      </c>
    </row>
    <row r="163" spans="1:53" s="339" customFormat="1" ht="15" x14ac:dyDescent="0.2">
      <c r="A163" s="32"/>
      <c r="B163" s="32"/>
      <c r="C163" s="410">
        <f t="shared" si="23"/>
        <v>142</v>
      </c>
      <c r="D163" s="424"/>
      <c r="E163" s="424"/>
      <c r="F163" s="424"/>
      <c r="G163" s="410"/>
      <c r="H163" s="410"/>
      <c r="I163" s="413" t="str">
        <f t="shared" si="5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6"/>
        <v>-</v>
      </c>
      <c r="M163" s="425"/>
      <c r="N163" s="425"/>
      <c r="O163" s="160" t="str">
        <f t="shared" si="7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8"/>
        <v>OK</v>
      </c>
      <c r="AI163" s="22">
        <f t="shared" si="9"/>
        <v>0</v>
      </c>
      <c r="AJ163" s="22">
        <f t="shared" si="10"/>
        <v>0</v>
      </c>
      <c r="AK163" s="22">
        <f t="shared" si="11"/>
        <v>0</v>
      </c>
      <c r="AL163" s="22">
        <f t="shared" si="12"/>
        <v>0</v>
      </c>
      <c r="AM163" s="22">
        <f t="shared" si="13"/>
        <v>0</v>
      </c>
      <c r="AN163" s="22">
        <f t="shared" si="14"/>
        <v>0</v>
      </c>
      <c r="AO163" s="418" t="b">
        <f t="shared" si="15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16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17"/>
        <v>0</v>
      </c>
      <c r="AW163" s="67">
        <f t="shared" si="18"/>
        <v>0</v>
      </c>
      <c r="AX163" s="397">
        <f t="shared" si="19"/>
        <v>0</v>
      </c>
      <c r="AY163" s="32"/>
      <c r="AZ163" s="32"/>
      <c r="BA163" s="423" t="str">
        <f t="shared" si="20"/>
        <v xml:space="preserve"> </v>
      </c>
    </row>
    <row r="164" spans="1:53" s="339" customFormat="1" ht="15" x14ac:dyDescent="0.2">
      <c r="A164" s="32"/>
      <c r="B164" s="32"/>
      <c r="C164" s="410">
        <f t="shared" si="23"/>
        <v>143</v>
      </c>
      <c r="D164" s="424"/>
      <c r="E164" s="424"/>
      <c r="F164" s="424"/>
      <c r="G164" s="410"/>
      <c r="H164" s="410"/>
      <c r="I164" s="413" t="str">
        <f t="shared" si="5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6"/>
        <v>-</v>
      </c>
      <c r="M164" s="425"/>
      <c r="N164" s="425"/>
      <c r="O164" s="160" t="str">
        <f t="shared" si="7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8"/>
        <v>OK</v>
      </c>
      <c r="AI164" s="22">
        <f t="shared" si="9"/>
        <v>0</v>
      </c>
      <c r="AJ164" s="22">
        <f t="shared" si="10"/>
        <v>0</v>
      </c>
      <c r="AK164" s="22">
        <f t="shared" si="11"/>
        <v>0</v>
      </c>
      <c r="AL164" s="22">
        <f t="shared" si="12"/>
        <v>0</v>
      </c>
      <c r="AM164" s="22">
        <f t="shared" si="13"/>
        <v>0</v>
      </c>
      <c r="AN164" s="22">
        <f t="shared" si="14"/>
        <v>0</v>
      </c>
      <c r="AO164" s="418" t="b">
        <f t="shared" si="15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16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17"/>
        <v>0</v>
      </c>
      <c r="AW164" s="67">
        <f t="shared" si="18"/>
        <v>0</v>
      </c>
      <c r="AX164" s="397">
        <f t="shared" si="19"/>
        <v>0</v>
      </c>
      <c r="AY164" s="32"/>
      <c r="AZ164" s="32"/>
      <c r="BA164" s="423" t="str">
        <f t="shared" si="20"/>
        <v xml:space="preserve"> </v>
      </c>
    </row>
    <row r="165" spans="1:53" s="339" customFormat="1" ht="15" x14ac:dyDescent="0.2">
      <c r="A165" s="32"/>
      <c r="B165" s="32"/>
      <c r="C165" s="410">
        <f t="shared" si="23"/>
        <v>144</v>
      </c>
      <c r="D165" s="424"/>
      <c r="E165" s="424"/>
      <c r="F165" s="424"/>
      <c r="G165" s="410"/>
      <c r="H165" s="410"/>
      <c r="I165" s="413" t="str">
        <f t="shared" si="5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6"/>
        <v>-</v>
      </c>
      <c r="M165" s="425"/>
      <c r="N165" s="425"/>
      <c r="O165" s="160" t="str">
        <f t="shared" si="7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8"/>
        <v>OK</v>
      </c>
      <c r="AI165" s="22">
        <f t="shared" si="9"/>
        <v>0</v>
      </c>
      <c r="AJ165" s="22">
        <f t="shared" si="10"/>
        <v>0</v>
      </c>
      <c r="AK165" s="22">
        <f t="shared" si="11"/>
        <v>0</v>
      </c>
      <c r="AL165" s="22">
        <f t="shared" si="12"/>
        <v>0</v>
      </c>
      <c r="AM165" s="22">
        <f t="shared" si="13"/>
        <v>0</v>
      </c>
      <c r="AN165" s="22">
        <f t="shared" si="14"/>
        <v>0</v>
      </c>
      <c r="AO165" s="418" t="b">
        <f t="shared" si="15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16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17"/>
        <v>0</v>
      </c>
      <c r="AW165" s="67">
        <f t="shared" si="18"/>
        <v>0</v>
      </c>
      <c r="AX165" s="397">
        <f t="shared" si="19"/>
        <v>0</v>
      </c>
      <c r="AY165" s="32"/>
      <c r="AZ165" s="32"/>
      <c r="BA165" s="423" t="str">
        <f t="shared" si="20"/>
        <v xml:space="preserve"> </v>
      </c>
    </row>
    <row r="166" spans="1:53" s="339" customFormat="1" ht="15" x14ac:dyDescent="0.2">
      <c r="A166" s="32"/>
      <c r="B166" s="32"/>
      <c r="C166" s="410">
        <f t="shared" si="23"/>
        <v>145</v>
      </c>
      <c r="D166" s="424"/>
      <c r="E166" s="424"/>
      <c r="F166" s="424"/>
      <c r="G166" s="410"/>
      <c r="H166" s="410"/>
      <c r="I166" s="413" t="str">
        <f t="shared" si="5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6"/>
        <v>-</v>
      </c>
      <c r="M166" s="425"/>
      <c r="N166" s="425"/>
      <c r="O166" s="160" t="str">
        <f t="shared" si="7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8"/>
        <v>OK</v>
      </c>
      <c r="AI166" s="22">
        <f t="shared" si="9"/>
        <v>0</v>
      </c>
      <c r="AJ166" s="22">
        <f t="shared" si="10"/>
        <v>0</v>
      </c>
      <c r="AK166" s="22">
        <f t="shared" si="11"/>
        <v>0</v>
      </c>
      <c r="AL166" s="22">
        <f t="shared" si="12"/>
        <v>0</v>
      </c>
      <c r="AM166" s="22">
        <f t="shared" si="13"/>
        <v>0</v>
      </c>
      <c r="AN166" s="22">
        <f t="shared" si="14"/>
        <v>0</v>
      </c>
      <c r="AO166" s="418" t="b">
        <f t="shared" si="15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16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17"/>
        <v>0</v>
      </c>
      <c r="AW166" s="67">
        <f t="shared" si="18"/>
        <v>0</v>
      </c>
      <c r="AX166" s="397">
        <f t="shared" si="19"/>
        <v>0</v>
      </c>
      <c r="AY166" s="32"/>
      <c r="AZ166" s="32"/>
      <c r="BA166" s="423" t="str">
        <f t="shared" si="20"/>
        <v xml:space="preserve"> </v>
      </c>
    </row>
    <row r="167" spans="1:53" s="339" customFormat="1" ht="15" x14ac:dyDescent="0.2">
      <c r="A167" s="32"/>
      <c r="B167" s="32"/>
      <c r="C167" s="410">
        <f t="shared" si="23"/>
        <v>146</v>
      </c>
      <c r="D167" s="424"/>
      <c r="E167" s="424"/>
      <c r="F167" s="424"/>
      <c r="G167" s="410"/>
      <c r="H167" s="410"/>
      <c r="I167" s="413" t="str">
        <f t="shared" si="5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6"/>
        <v>-</v>
      </c>
      <c r="M167" s="425"/>
      <c r="N167" s="425"/>
      <c r="O167" s="160" t="str">
        <f t="shared" si="7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8"/>
        <v>OK</v>
      </c>
      <c r="AI167" s="22">
        <f t="shared" si="9"/>
        <v>0</v>
      </c>
      <c r="AJ167" s="22">
        <f t="shared" si="10"/>
        <v>0</v>
      </c>
      <c r="AK167" s="22">
        <f t="shared" si="11"/>
        <v>0</v>
      </c>
      <c r="AL167" s="22">
        <f t="shared" si="12"/>
        <v>0</v>
      </c>
      <c r="AM167" s="22">
        <f t="shared" si="13"/>
        <v>0</v>
      </c>
      <c r="AN167" s="22">
        <f t="shared" si="14"/>
        <v>0</v>
      </c>
      <c r="AO167" s="418" t="b">
        <f t="shared" si="15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16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17"/>
        <v>0</v>
      </c>
      <c r="AW167" s="67">
        <f t="shared" si="18"/>
        <v>0</v>
      </c>
      <c r="AX167" s="397">
        <f t="shared" si="19"/>
        <v>0</v>
      </c>
      <c r="AY167" s="32"/>
      <c r="AZ167" s="32"/>
      <c r="BA167" s="423" t="str">
        <f t="shared" si="20"/>
        <v xml:space="preserve"> </v>
      </c>
    </row>
    <row r="168" spans="1:53" s="339" customFormat="1" ht="15" x14ac:dyDescent="0.2">
      <c r="A168" s="32"/>
      <c r="B168" s="32"/>
      <c r="C168" s="410">
        <f t="shared" si="23"/>
        <v>147</v>
      </c>
      <c r="D168" s="424"/>
      <c r="E168" s="424"/>
      <c r="F168" s="424"/>
      <c r="G168" s="410"/>
      <c r="H168" s="410"/>
      <c r="I168" s="413" t="str">
        <f t="shared" si="5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6"/>
        <v>-</v>
      </c>
      <c r="M168" s="425"/>
      <c r="N168" s="425"/>
      <c r="O168" s="160" t="str">
        <f t="shared" si="7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8"/>
        <v>OK</v>
      </c>
      <c r="AI168" s="22">
        <f t="shared" si="9"/>
        <v>0</v>
      </c>
      <c r="AJ168" s="22">
        <f t="shared" si="10"/>
        <v>0</v>
      </c>
      <c r="AK168" s="22">
        <f t="shared" si="11"/>
        <v>0</v>
      </c>
      <c r="AL168" s="22">
        <f t="shared" si="12"/>
        <v>0</v>
      </c>
      <c r="AM168" s="22">
        <f t="shared" si="13"/>
        <v>0</v>
      </c>
      <c r="AN168" s="22">
        <f t="shared" si="14"/>
        <v>0</v>
      </c>
      <c r="AO168" s="418" t="b">
        <f t="shared" si="15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16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17"/>
        <v>0</v>
      </c>
      <c r="AW168" s="67">
        <f t="shared" si="18"/>
        <v>0</v>
      </c>
      <c r="AX168" s="397">
        <f t="shared" si="19"/>
        <v>0</v>
      </c>
      <c r="AY168" s="32"/>
      <c r="AZ168" s="32"/>
      <c r="BA168" s="423" t="str">
        <f t="shared" si="20"/>
        <v xml:space="preserve"> </v>
      </c>
    </row>
    <row r="169" spans="1:53" s="339" customFormat="1" ht="15" x14ac:dyDescent="0.2">
      <c r="A169" s="32"/>
      <c r="B169" s="32"/>
      <c r="C169" s="410">
        <f t="shared" si="23"/>
        <v>148</v>
      </c>
      <c r="D169" s="424"/>
      <c r="E169" s="424"/>
      <c r="F169" s="424"/>
      <c r="G169" s="410"/>
      <c r="H169" s="410"/>
      <c r="I169" s="413" t="str">
        <f t="shared" si="5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6"/>
        <v>-</v>
      </c>
      <c r="M169" s="425"/>
      <c r="N169" s="425"/>
      <c r="O169" s="160" t="str">
        <f t="shared" si="7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8"/>
        <v>OK</v>
      </c>
      <c r="AI169" s="22">
        <f t="shared" si="9"/>
        <v>0</v>
      </c>
      <c r="AJ169" s="22">
        <f t="shared" si="10"/>
        <v>0</v>
      </c>
      <c r="AK169" s="22">
        <f t="shared" si="11"/>
        <v>0</v>
      </c>
      <c r="AL169" s="22">
        <f t="shared" si="12"/>
        <v>0</v>
      </c>
      <c r="AM169" s="22">
        <f t="shared" si="13"/>
        <v>0</v>
      </c>
      <c r="AN169" s="22">
        <f t="shared" si="14"/>
        <v>0</v>
      </c>
      <c r="AO169" s="418" t="b">
        <f t="shared" si="15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16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17"/>
        <v>0</v>
      </c>
      <c r="AW169" s="67">
        <f t="shared" si="18"/>
        <v>0</v>
      </c>
      <c r="AX169" s="397">
        <f t="shared" si="19"/>
        <v>0</v>
      </c>
      <c r="AY169" s="32"/>
      <c r="AZ169" s="32"/>
      <c r="BA169" s="423" t="str">
        <f t="shared" si="20"/>
        <v xml:space="preserve"> </v>
      </c>
    </row>
    <row r="170" spans="1:53" s="339" customFormat="1" ht="15" x14ac:dyDescent="0.2">
      <c r="A170" s="32"/>
      <c r="B170" s="32"/>
      <c r="C170" s="410">
        <f t="shared" si="23"/>
        <v>149</v>
      </c>
      <c r="D170" s="424"/>
      <c r="E170" s="424"/>
      <c r="F170" s="424"/>
      <c r="G170" s="410"/>
      <c r="H170" s="410"/>
      <c r="I170" s="413" t="str">
        <f t="shared" si="5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6"/>
        <v>-</v>
      </c>
      <c r="M170" s="425"/>
      <c r="N170" s="425"/>
      <c r="O170" s="160" t="str">
        <f t="shared" si="7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8"/>
        <v>OK</v>
      </c>
      <c r="AI170" s="22">
        <f t="shared" si="9"/>
        <v>0</v>
      </c>
      <c r="AJ170" s="22">
        <f t="shared" si="10"/>
        <v>0</v>
      </c>
      <c r="AK170" s="22">
        <f t="shared" si="11"/>
        <v>0</v>
      </c>
      <c r="AL170" s="22">
        <f t="shared" si="12"/>
        <v>0</v>
      </c>
      <c r="AM170" s="22">
        <f t="shared" si="13"/>
        <v>0</v>
      </c>
      <c r="AN170" s="22">
        <f t="shared" si="14"/>
        <v>0</v>
      </c>
      <c r="AO170" s="418" t="b">
        <f t="shared" si="15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16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17"/>
        <v>0</v>
      </c>
      <c r="AW170" s="67">
        <f t="shared" si="18"/>
        <v>0</v>
      </c>
      <c r="AX170" s="397">
        <f t="shared" si="19"/>
        <v>0</v>
      </c>
      <c r="AY170" s="32"/>
      <c r="AZ170" s="32"/>
      <c r="BA170" s="423" t="str">
        <f t="shared" si="20"/>
        <v xml:space="preserve"> </v>
      </c>
    </row>
    <row r="171" spans="1:53" s="339" customFormat="1" ht="15" x14ac:dyDescent="0.2">
      <c r="A171" s="32"/>
      <c r="B171" s="32"/>
      <c r="C171" s="410">
        <f t="shared" si="23"/>
        <v>150</v>
      </c>
      <c r="D171" s="424"/>
      <c r="E171" s="424"/>
      <c r="F171" s="424"/>
      <c r="G171" s="410"/>
      <c r="H171" s="410"/>
      <c r="I171" s="413" t="str">
        <f t="shared" si="5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6"/>
        <v>-</v>
      </c>
      <c r="M171" s="425"/>
      <c r="N171" s="425"/>
      <c r="O171" s="160" t="str">
        <f t="shared" si="7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8"/>
        <v>OK</v>
      </c>
      <c r="AI171" s="22">
        <f t="shared" si="9"/>
        <v>0</v>
      </c>
      <c r="AJ171" s="22">
        <f t="shared" si="10"/>
        <v>0</v>
      </c>
      <c r="AK171" s="22">
        <f t="shared" si="11"/>
        <v>0</v>
      </c>
      <c r="AL171" s="22">
        <f t="shared" si="12"/>
        <v>0</v>
      </c>
      <c r="AM171" s="22">
        <f t="shared" si="13"/>
        <v>0</v>
      </c>
      <c r="AN171" s="22">
        <f t="shared" si="14"/>
        <v>0</v>
      </c>
      <c r="AO171" s="418" t="b">
        <f t="shared" si="15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16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17"/>
        <v>0</v>
      </c>
      <c r="AW171" s="67">
        <f t="shared" si="18"/>
        <v>0</v>
      </c>
      <c r="AX171" s="397">
        <f t="shared" si="19"/>
        <v>0</v>
      </c>
      <c r="AY171" s="32"/>
      <c r="AZ171" s="32"/>
      <c r="BA171" s="423" t="str">
        <f t="shared" si="20"/>
        <v xml:space="preserve"> </v>
      </c>
    </row>
    <row r="172" spans="1:53" s="339" customFormat="1" ht="15" x14ac:dyDescent="0.2">
      <c r="A172" s="32"/>
      <c r="B172" s="32"/>
      <c r="C172" s="410">
        <f t="shared" si="23"/>
        <v>151</v>
      </c>
      <c r="D172" s="424"/>
      <c r="E172" s="424"/>
      <c r="F172" s="424"/>
      <c r="G172" s="410"/>
      <c r="H172" s="410"/>
      <c r="I172" s="413" t="str">
        <f t="shared" si="5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6"/>
        <v>-</v>
      </c>
      <c r="M172" s="425"/>
      <c r="N172" s="425"/>
      <c r="O172" s="160" t="str">
        <f t="shared" si="7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8"/>
        <v>OK</v>
      </c>
      <c r="AI172" s="22">
        <f t="shared" si="9"/>
        <v>0</v>
      </c>
      <c r="AJ172" s="22">
        <f t="shared" si="10"/>
        <v>0</v>
      </c>
      <c r="AK172" s="22">
        <f t="shared" si="11"/>
        <v>0</v>
      </c>
      <c r="AL172" s="22">
        <f t="shared" si="12"/>
        <v>0</v>
      </c>
      <c r="AM172" s="22">
        <f t="shared" si="13"/>
        <v>0</v>
      </c>
      <c r="AN172" s="22">
        <f t="shared" si="14"/>
        <v>0</v>
      </c>
      <c r="AO172" s="418" t="b">
        <f t="shared" si="15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16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17"/>
        <v>0</v>
      </c>
      <c r="AW172" s="67">
        <f t="shared" si="18"/>
        <v>0</v>
      </c>
      <c r="AX172" s="397">
        <f t="shared" si="19"/>
        <v>0</v>
      </c>
      <c r="AY172" s="32"/>
      <c r="AZ172" s="32"/>
      <c r="BA172" s="423" t="str">
        <f t="shared" si="20"/>
        <v xml:space="preserve"> </v>
      </c>
    </row>
    <row r="173" spans="1:53" s="339" customFormat="1" ht="15" x14ac:dyDescent="0.2">
      <c r="A173" s="32"/>
      <c r="B173" s="32"/>
      <c r="C173" s="410">
        <f t="shared" si="23"/>
        <v>152</v>
      </c>
      <c r="D173" s="424"/>
      <c r="E173" s="424"/>
      <c r="F173" s="424"/>
      <c r="G173" s="410"/>
      <c r="H173" s="410"/>
      <c r="I173" s="413" t="str">
        <f t="shared" si="5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6"/>
        <v>-</v>
      </c>
      <c r="M173" s="425"/>
      <c r="N173" s="425"/>
      <c r="O173" s="160" t="str">
        <f t="shared" si="7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8"/>
        <v>OK</v>
      </c>
      <c r="AI173" s="22">
        <f t="shared" si="9"/>
        <v>0</v>
      </c>
      <c r="AJ173" s="22">
        <f t="shared" si="10"/>
        <v>0</v>
      </c>
      <c r="AK173" s="22">
        <f t="shared" si="11"/>
        <v>0</v>
      </c>
      <c r="AL173" s="22">
        <f t="shared" si="12"/>
        <v>0</v>
      </c>
      <c r="AM173" s="22">
        <f t="shared" si="13"/>
        <v>0</v>
      </c>
      <c r="AN173" s="22">
        <f t="shared" si="14"/>
        <v>0</v>
      </c>
      <c r="AO173" s="418" t="b">
        <f t="shared" si="15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16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17"/>
        <v>0</v>
      </c>
      <c r="AW173" s="67">
        <f t="shared" si="18"/>
        <v>0</v>
      </c>
      <c r="AX173" s="397">
        <f t="shared" si="19"/>
        <v>0</v>
      </c>
      <c r="AY173" s="32"/>
      <c r="AZ173" s="32"/>
      <c r="BA173" s="423" t="str">
        <f t="shared" si="20"/>
        <v xml:space="preserve"> </v>
      </c>
    </row>
    <row r="174" spans="1:53" s="339" customFormat="1" ht="15" x14ac:dyDescent="0.2">
      <c r="A174" s="32"/>
      <c r="B174" s="32"/>
      <c r="C174" s="410">
        <f t="shared" si="23"/>
        <v>153</v>
      </c>
      <c r="D174" s="424"/>
      <c r="E174" s="424"/>
      <c r="F174" s="424"/>
      <c r="G174" s="410"/>
      <c r="H174" s="410"/>
      <c r="I174" s="413" t="str">
        <f t="shared" si="5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6"/>
        <v>-</v>
      </c>
      <c r="M174" s="425"/>
      <c r="N174" s="425"/>
      <c r="O174" s="160" t="str">
        <f t="shared" si="7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8"/>
        <v>OK</v>
      </c>
      <c r="AI174" s="22">
        <f t="shared" si="9"/>
        <v>0</v>
      </c>
      <c r="AJ174" s="22">
        <f t="shared" si="10"/>
        <v>0</v>
      </c>
      <c r="AK174" s="22">
        <f t="shared" si="11"/>
        <v>0</v>
      </c>
      <c r="AL174" s="22">
        <f t="shared" si="12"/>
        <v>0</v>
      </c>
      <c r="AM174" s="22">
        <f t="shared" si="13"/>
        <v>0</v>
      </c>
      <c r="AN174" s="22">
        <f t="shared" si="14"/>
        <v>0</v>
      </c>
      <c r="AO174" s="418" t="b">
        <f t="shared" si="15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16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17"/>
        <v>0</v>
      </c>
      <c r="AW174" s="67">
        <f t="shared" si="18"/>
        <v>0</v>
      </c>
      <c r="AX174" s="397">
        <f t="shared" si="19"/>
        <v>0</v>
      </c>
      <c r="AY174" s="32"/>
      <c r="AZ174" s="32"/>
      <c r="BA174" s="423" t="str">
        <f t="shared" si="20"/>
        <v xml:space="preserve"> </v>
      </c>
    </row>
    <row r="175" spans="1:53" s="339" customFormat="1" ht="15" x14ac:dyDescent="0.2">
      <c r="A175" s="32"/>
      <c r="B175" s="32"/>
      <c r="C175" s="410">
        <f t="shared" si="23"/>
        <v>154</v>
      </c>
      <c r="D175" s="424"/>
      <c r="E175" s="424"/>
      <c r="F175" s="424"/>
      <c r="G175" s="410"/>
      <c r="H175" s="410"/>
      <c r="I175" s="413" t="str">
        <f t="shared" si="5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6"/>
        <v>-</v>
      </c>
      <c r="M175" s="425"/>
      <c r="N175" s="425"/>
      <c r="O175" s="160" t="str">
        <f t="shared" si="7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8"/>
        <v>OK</v>
      </c>
      <c r="AI175" s="22">
        <f t="shared" si="9"/>
        <v>0</v>
      </c>
      <c r="AJ175" s="22">
        <f t="shared" si="10"/>
        <v>0</v>
      </c>
      <c r="AK175" s="22">
        <f t="shared" si="11"/>
        <v>0</v>
      </c>
      <c r="AL175" s="22">
        <f t="shared" si="12"/>
        <v>0</v>
      </c>
      <c r="AM175" s="22">
        <f t="shared" si="13"/>
        <v>0</v>
      </c>
      <c r="AN175" s="22">
        <f t="shared" si="14"/>
        <v>0</v>
      </c>
      <c r="AO175" s="418" t="b">
        <f t="shared" si="15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16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17"/>
        <v>0</v>
      </c>
      <c r="AW175" s="67">
        <f t="shared" si="18"/>
        <v>0</v>
      </c>
      <c r="AX175" s="397">
        <f t="shared" si="19"/>
        <v>0</v>
      </c>
      <c r="AY175" s="32"/>
      <c r="AZ175" s="32"/>
      <c r="BA175" s="423" t="str">
        <f t="shared" si="20"/>
        <v xml:space="preserve"> </v>
      </c>
    </row>
    <row r="176" spans="1:53" s="339" customFormat="1" ht="15" x14ac:dyDescent="0.2">
      <c r="A176" s="32"/>
      <c r="B176" s="32"/>
      <c r="C176" s="410">
        <f t="shared" si="23"/>
        <v>155</v>
      </c>
      <c r="D176" s="424"/>
      <c r="E176" s="424"/>
      <c r="F176" s="424"/>
      <c r="G176" s="410"/>
      <c r="H176" s="410"/>
      <c r="I176" s="413" t="str">
        <f t="shared" si="5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6"/>
        <v>-</v>
      </c>
      <c r="M176" s="425"/>
      <c r="N176" s="425"/>
      <c r="O176" s="160" t="str">
        <f t="shared" si="7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8"/>
        <v>OK</v>
      </c>
      <c r="AI176" s="22">
        <f t="shared" si="9"/>
        <v>0</v>
      </c>
      <c r="AJ176" s="22">
        <f t="shared" si="10"/>
        <v>0</v>
      </c>
      <c r="AK176" s="22">
        <f t="shared" si="11"/>
        <v>0</v>
      </c>
      <c r="AL176" s="22">
        <f t="shared" si="12"/>
        <v>0</v>
      </c>
      <c r="AM176" s="22">
        <f t="shared" si="13"/>
        <v>0</v>
      </c>
      <c r="AN176" s="22">
        <f t="shared" si="14"/>
        <v>0</v>
      </c>
      <c r="AO176" s="418" t="b">
        <f t="shared" si="15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16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17"/>
        <v>0</v>
      </c>
      <c r="AW176" s="67">
        <f t="shared" si="18"/>
        <v>0</v>
      </c>
      <c r="AX176" s="397">
        <f t="shared" si="19"/>
        <v>0</v>
      </c>
      <c r="AY176" s="32"/>
      <c r="AZ176" s="32"/>
      <c r="BA176" s="423" t="str">
        <f t="shared" si="20"/>
        <v xml:space="preserve"> </v>
      </c>
    </row>
    <row r="177" spans="1:53" s="339" customFormat="1" ht="15" x14ac:dyDescent="0.2">
      <c r="A177" s="32"/>
      <c r="B177" s="32"/>
      <c r="C177" s="410">
        <f t="shared" si="23"/>
        <v>156</v>
      </c>
      <c r="D177" s="424"/>
      <c r="E177" s="424"/>
      <c r="F177" s="424"/>
      <c r="G177" s="410"/>
      <c r="H177" s="410"/>
      <c r="I177" s="413" t="str">
        <f t="shared" si="5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6"/>
        <v>-</v>
      </c>
      <c r="M177" s="425"/>
      <c r="N177" s="425"/>
      <c r="O177" s="160" t="str">
        <f t="shared" si="7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8"/>
        <v>OK</v>
      </c>
      <c r="AI177" s="22">
        <f t="shared" si="9"/>
        <v>0</v>
      </c>
      <c r="AJ177" s="22">
        <f t="shared" si="10"/>
        <v>0</v>
      </c>
      <c r="AK177" s="22">
        <f t="shared" si="11"/>
        <v>0</v>
      </c>
      <c r="AL177" s="22">
        <f t="shared" si="12"/>
        <v>0</v>
      </c>
      <c r="AM177" s="22">
        <f t="shared" si="13"/>
        <v>0</v>
      </c>
      <c r="AN177" s="22">
        <f t="shared" si="14"/>
        <v>0</v>
      </c>
      <c r="AO177" s="418" t="b">
        <f t="shared" si="15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16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7"/>
        <v>0</v>
      </c>
      <c r="AW177" s="67">
        <f t="shared" si="18"/>
        <v>0</v>
      </c>
      <c r="AX177" s="397">
        <f t="shared" si="19"/>
        <v>0</v>
      </c>
      <c r="AY177" s="32"/>
      <c r="AZ177" s="32"/>
      <c r="BA177" s="423" t="str">
        <f t="shared" si="20"/>
        <v xml:space="preserve"> </v>
      </c>
    </row>
    <row r="178" spans="1:53" s="339" customFormat="1" ht="15" x14ac:dyDescent="0.2">
      <c r="A178" s="32"/>
      <c r="B178" s="32"/>
      <c r="C178" s="410">
        <f t="shared" si="23"/>
        <v>157</v>
      </c>
      <c r="D178" s="424"/>
      <c r="E178" s="424"/>
      <c r="F178" s="424"/>
      <c r="G178" s="410"/>
      <c r="H178" s="410"/>
      <c r="I178" s="413" t="str">
        <f t="shared" si="5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6"/>
        <v>-</v>
      </c>
      <c r="M178" s="425"/>
      <c r="N178" s="425"/>
      <c r="O178" s="160" t="str">
        <f t="shared" si="7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8"/>
        <v>OK</v>
      </c>
      <c r="AI178" s="22">
        <f t="shared" si="9"/>
        <v>0</v>
      </c>
      <c r="AJ178" s="22">
        <f t="shared" si="10"/>
        <v>0</v>
      </c>
      <c r="AK178" s="22">
        <f t="shared" si="11"/>
        <v>0</v>
      </c>
      <c r="AL178" s="22">
        <f t="shared" si="12"/>
        <v>0</v>
      </c>
      <c r="AM178" s="22">
        <f t="shared" si="13"/>
        <v>0</v>
      </c>
      <c r="AN178" s="22">
        <f t="shared" si="14"/>
        <v>0</v>
      </c>
      <c r="AO178" s="418" t="b">
        <f t="shared" si="15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16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17"/>
        <v>0</v>
      </c>
      <c r="AW178" s="67">
        <f t="shared" si="18"/>
        <v>0</v>
      </c>
      <c r="AX178" s="397">
        <f t="shared" si="19"/>
        <v>0</v>
      </c>
      <c r="AY178" s="32"/>
      <c r="AZ178" s="32"/>
      <c r="BA178" s="423" t="str">
        <f t="shared" si="20"/>
        <v xml:space="preserve"> </v>
      </c>
    </row>
    <row r="179" spans="1:53" s="339" customFormat="1" ht="15" x14ac:dyDescent="0.2">
      <c r="A179" s="32"/>
      <c r="B179" s="32"/>
      <c r="C179" s="410">
        <f t="shared" si="23"/>
        <v>158</v>
      </c>
      <c r="D179" s="424"/>
      <c r="E179" s="424"/>
      <c r="F179" s="424"/>
      <c r="G179" s="410"/>
      <c r="H179" s="410"/>
      <c r="I179" s="413" t="str">
        <f t="shared" si="5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6"/>
        <v>-</v>
      </c>
      <c r="M179" s="425"/>
      <c r="N179" s="425"/>
      <c r="O179" s="160" t="str">
        <f t="shared" si="7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8"/>
        <v>OK</v>
      </c>
      <c r="AI179" s="22">
        <f t="shared" si="9"/>
        <v>0</v>
      </c>
      <c r="AJ179" s="22">
        <f t="shared" si="10"/>
        <v>0</v>
      </c>
      <c r="AK179" s="22">
        <f t="shared" si="11"/>
        <v>0</v>
      </c>
      <c r="AL179" s="22">
        <f t="shared" si="12"/>
        <v>0</v>
      </c>
      <c r="AM179" s="22">
        <f t="shared" si="13"/>
        <v>0</v>
      </c>
      <c r="AN179" s="22">
        <f t="shared" si="14"/>
        <v>0</v>
      </c>
      <c r="AO179" s="418" t="b">
        <f t="shared" si="15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16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17"/>
        <v>0</v>
      </c>
      <c r="AW179" s="67">
        <f t="shared" si="18"/>
        <v>0</v>
      </c>
      <c r="AX179" s="397">
        <f t="shared" si="19"/>
        <v>0</v>
      </c>
      <c r="AY179" s="32"/>
      <c r="AZ179" s="32"/>
      <c r="BA179" s="423" t="str">
        <f t="shared" si="20"/>
        <v xml:space="preserve"> </v>
      </c>
    </row>
    <row r="180" spans="1:53" s="339" customFormat="1" ht="15" x14ac:dyDescent="0.2">
      <c r="A180" s="32"/>
      <c r="B180" s="32"/>
      <c r="C180" s="410">
        <f t="shared" si="23"/>
        <v>159</v>
      </c>
      <c r="D180" s="424"/>
      <c r="E180" s="424"/>
      <c r="F180" s="424"/>
      <c r="G180" s="410"/>
      <c r="H180" s="410"/>
      <c r="I180" s="413" t="str">
        <f t="shared" si="5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6"/>
        <v>-</v>
      </c>
      <c r="M180" s="425"/>
      <c r="N180" s="425"/>
      <c r="O180" s="160" t="str">
        <f t="shared" si="7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8"/>
        <v>OK</v>
      </c>
      <c r="AI180" s="22">
        <f t="shared" si="9"/>
        <v>0</v>
      </c>
      <c r="AJ180" s="22">
        <f t="shared" si="10"/>
        <v>0</v>
      </c>
      <c r="AK180" s="22">
        <f t="shared" si="11"/>
        <v>0</v>
      </c>
      <c r="AL180" s="22">
        <f t="shared" si="12"/>
        <v>0</v>
      </c>
      <c r="AM180" s="22">
        <f t="shared" si="13"/>
        <v>0</v>
      </c>
      <c r="AN180" s="22">
        <f t="shared" si="14"/>
        <v>0</v>
      </c>
      <c r="AO180" s="418" t="b">
        <f t="shared" si="15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16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17"/>
        <v>0</v>
      </c>
      <c r="AW180" s="67">
        <f t="shared" si="18"/>
        <v>0</v>
      </c>
      <c r="AX180" s="397">
        <f t="shared" si="19"/>
        <v>0</v>
      </c>
      <c r="AY180" s="32"/>
      <c r="AZ180" s="32"/>
      <c r="BA180" s="423" t="str">
        <f t="shared" si="20"/>
        <v xml:space="preserve"> </v>
      </c>
    </row>
    <row r="181" spans="1:53" s="339" customFormat="1" ht="15" x14ac:dyDescent="0.2">
      <c r="A181" s="32"/>
      <c r="B181" s="32"/>
      <c r="C181" s="410">
        <f t="shared" si="23"/>
        <v>160</v>
      </c>
      <c r="D181" s="424"/>
      <c r="E181" s="424"/>
      <c r="F181" s="424"/>
      <c r="G181" s="410"/>
      <c r="H181" s="410"/>
      <c r="I181" s="413" t="str">
        <f t="shared" si="5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6"/>
        <v>-</v>
      </c>
      <c r="M181" s="425"/>
      <c r="N181" s="425"/>
      <c r="O181" s="160" t="str">
        <f t="shared" si="7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8"/>
        <v>OK</v>
      </c>
      <c r="AI181" s="22">
        <f t="shared" si="9"/>
        <v>0</v>
      </c>
      <c r="AJ181" s="22">
        <f t="shared" si="10"/>
        <v>0</v>
      </c>
      <c r="AK181" s="22">
        <f t="shared" si="11"/>
        <v>0</v>
      </c>
      <c r="AL181" s="22">
        <f t="shared" si="12"/>
        <v>0</v>
      </c>
      <c r="AM181" s="22">
        <f t="shared" si="13"/>
        <v>0</v>
      </c>
      <c r="AN181" s="22">
        <f t="shared" si="14"/>
        <v>0</v>
      </c>
      <c r="AO181" s="418" t="b">
        <f t="shared" si="15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16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17"/>
        <v>0</v>
      </c>
      <c r="AW181" s="67">
        <f t="shared" si="18"/>
        <v>0</v>
      </c>
      <c r="AX181" s="397">
        <f t="shared" si="19"/>
        <v>0</v>
      </c>
      <c r="AY181" s="32"/>
      <c r="AZ181" s="32"/>
      <c r="BA181" s="423" t="str">
        <f t="shared" si="20"/>
        <v xml:space="preserve"> </v>
      </c>
    </row>
    <row r="182" spans="1:53" s="339" customFormat="1" ht="15" x14ac:dyDescent="0.2">
      <c r="A182" s="32"/>
      <c r="B182" s="32"/>
      <c r="C182" s="410">
        <f t="shared" si="23"/>
        <v>161</v>
      </c>
      <c r="D182" s="424"/>
      <c r="E182" s="424"/>
      <c r="F182" s="424"/>
      <c r="G182" s="410"/>
      <c r="H182" s="410"/>
      <c r="I182" s="413" t="str">
        <f t="shared" si="5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6"/>
        <v>-</v>
      </c>
      <c r="M182" s="425"/>
      <c r="N182" s="425"/>
      <c r="O182" s="160" t="str">
        <f t="shared" si="7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8"/>
        <v>OK</v>
      </c>
      <c r="AI182" s="22">
        <f t="shared" si="9"/>
        <v>0</v>
      </c>
      <c r="AJ182" s="22">
        <f t="shared" si="10"/>
        <v>0</v>
      </c>
      <c r="AK182" s="22">
        <f t="shared" si="11"/>
        <v>0</v>
      </c>
      <c r="AL182" s="22">
        <f t="shared" si="12"/>
        <v>0</v>
      </c>
      <c r="AM182" s="22">
        <f t="shared" si="13"/>
        <v>0</v>
      </c>
      <c r="AN182" s="22">
        <f t="shared" si="14"/>
        <v>0</v>
      </c>
      <c r="AO182" s="418" t="b">
        <f t="shared" si="15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16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17"/>
        <v>0</v>
      </c>
      <c r="AW182" s="67">
        <f t="shared" si="18"/>
        <v>0</v>
      </c>
      <c r="AX182" s="397">
        <f t="shared" si="19"/>
        <v>0</v>
      </c>
      <c r="AY182" s="32"/>
      <c r="AZ182" s="32"/>
      <c r="BA182" s="423" t="str">
        <f t="shared" si="20"/>
        <v xml:space="preserve"> </v>
      </c>
    </row>
    <row r="183" spans="1:53" s="339" customFormat="1" ht="15" x14ac:dyDescent="0.2">
      <c r="A183" s="32"/>
      <c r="B183" s="32"/>
      <c r="C183" s="410">
        <f t="shared" si="23"/>
        <v>162</v>
      </c>
      <c r="D183" s="424"/>
      <c r="E183" s="424"/>
      <c r="F183" s="424"/>
      <c r="G183" s="410"/>
      <c r="H183" s="410"/>
      <c r="I183" s="413" t="str">
        <f t="shared" si="5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6"/>
        <v>-</v>
      </c>
      <c r="M183" s="425"/>
      <c r="N183" s="425"/>
      <c r="O183" s="160" t="str">
        <f t="shared" si="7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8"/>
        <v>OK</v>
      </c>
      <c r="AI183" s="22">
        <f t="shared" si="9"/>
        <v>0</v>
      </c>
      <c r="AJ183" s="22">
        <f t="shared" si="10"/>
        <v>0</v>
      </c>
      <c r="AK183" s="22">
        <f t="shared" si="11"/>
        <v>0</v>
      </c>
      <c r="AL183" s="22">
        <f t="shared" si="12"/>
        <v>0</v>
      </c>
      <c r="AM183" s="22">
        <f t="shared" si="13"/>
        <v>0</v>
      </c>
      <c r="AN183" s="22">
        <f t="shared" si="14"/>
        <v>0</v>
      </c>
      <c r="AO183" s="418" t="b">
        <f t="shared" si="15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16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17"/>
        <v>0</v>
      </c>
      <c r="AW183" s="67">
        <f t="shared" si="18"/>
        <v>0</v>
      </c>
      <c r="AX183" s="397">
        <f t="shared" si="19"/>
        <v>0</v>
      </c>
      <c r="AY183" s="32"/>
      <c r="AZ183" s="32"/>
      <c r="BA183" s="423" t="str">
        <f t="shared" si="20"/>
        <v xml:space="preserve"> </v>
      </c>
    </row>
    <row r="184" spans="1:53" s="339" customFormat="1" ht="15" x14ac:dyDescent="0.2">
      <c r="A184" s="32"/>
      <c r="B184" s="32"/>
      <c r="C184" s="410">
        <f t="shared" si="23"/>
        <v>163</v>
      </c>
      <c r="D184" s="424"/>
      <c r="E184" s="424"/>
      <c r="F184" s="424"/>
      <c r="G184" s="410"/>
      <c r="H184" s="410"/>
      <c r="I184" s="413" t="str">
        <f t="shared" si="5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6"/>
        <v>-</v>
      </c>
      <c r="M184" s="425"/>
      <c r="N184" s="425"/>
      <c r="O184" s="160" t="str">
        <f t="shared" si="7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8"/>
        <v>OK</v>
      </c>
      <c r="AI184" s="22">
        <f t="shared" si="9"/>
        <v>0</v>
      </c>
      <c r="AJ184" s="22">
        <f t="shared" si="10"/>
        <v>0</v>
      </c>
      <c r="AK184" s="22">
        <f t="shared" si="11"/>
        <v>0</v>
      </c>
      <c r="AL184" s="22">
        <f t="shared" si="12"/>
        <v>0</v>
      </c>
      <c r="AM184" s="22">
        <f t="shared" si="13"/>
        <v>0</v>
      </c>
      <c r="AN184" s="22">
        <f t="shared" si="14"/>
        <v>0</v>
      </c>
      <c r="AO184" s="418" t="b">
        <f t="shared" si="15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16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17"/>
        <v>0</v>
      </c>
      <c r="AW184" s="67">
        <f t="shared" si="18"/>
        <v>0</v>
      </c>
      <c r="AX184" s="397">
        <f t="shared" si="19"/>
        <v>0</v>
      </c>
      <c r="AY184" s="32"/>
      <c r="AZ184" s="32"/>
      <c r="BA184" s="423" t="str">
        <f t="shared" si="20"/>
        <v xml:space="preserve"> </v>
      </c>
    </row>
    <row r="185" spans="1:53" s="339" customFormat="1" ht="15" x14ac:dyDescent="0.2">
      <c r="A185" s="32"/>
      <c r="B185" s="32"/>
      <c r="C185" s="410">
        <f t="shared" si="23"/>
        <v>164</v>
      </c>
      <c r="D185" s="424"/>
      <c r="E185" s="424"/>
      <c r="F185" s="424"/>
      <c r="G185" s="410"/>
      <c r="H185" s="410"/>
      <c r="I185" s="413" t="str">
        <f t="shared" si="5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6"/>
        <v>-</v>
      </c>
      <c r="M185" s="425"/>
      <c r="N185" s="425"/>
      <c r="O185" s="160" t="str">
        <f t="shared" si="7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8"/>
        <v>OK</v>
      </c>
      <c r="AI185" s="22">
        <f t="shared" si="9"/>
        <v>0</v>
      </c>
      <c r="AJ185" s="22">
        <f t="shared" si="10"/>
        <v>0</v>
      </c>
      <c r="AK185" s="22">
        <f t="shared" si="11"/>
        <v>0</v>
      </c>
      <c r="AL185" s="22">
        <f t="shared" si="12"/>
        <v>0</v>
      </c>
      <c r="AM185" s="22">
        <f t="shared" si="13"/>
        <v>0</v>
      </c>
      <c r="AN185" s="22">
        <f t="shared" si="14"/>
        <v>0</v>
      </c>
      <c r="AO185" s="418" t="b">
        <f t="shared" si="15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16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17"/>
        <v>0</v>
      </c>
      <c r="AW185" s="67">
        <f t="shared" si="18"/>
        <v>0</v>
      </c>
      <c r="AX185" s="397">
        <f t="shared" si="19"/>
        <v>0</v>
      </c>
      <c r="AY185" s="32"/>
      <c r="AZ185" s="32"/>
      <c r="BA185" s="423" t="str">
        <f t="shared" si="20"/>
        <v xml:space="preserve"> </v>
      </c>
    </row>
    <row r="186" spans="1:53" s="339" customFormat="1" ht="15" x14ac:dyDescent="0.2">
      <c r="A186" s="32"/>
      <c r="B186" s="32"/>
      <c r="C186" s="410">
        <f t="shared" si="23"/>
        <v>165</v>
      </c>
      <c r="D186" s="424"/>
      <c r="E186" s="424"/>
      <c r="F186" s="424"/>
      <c r="G186" s="410"/>
      <c r="H186" s="410"/>
      <c r="I186" s="413" t="str">
        <f t="shared" si="5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6"/>
        <v>-</v>
      </c>
      <c r="M186" s="425"/>
      <c r="N186" s="425"/>
      <c r="O186" s="160" t="str">
        <f t="shared" si="7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8"/>
        <v>OK</v>
      </c>
      <c r="AI186" s="22">
        <f t="shared" si="9"/>
        <v>0</v>
      </c>
      <c r="AJ186" s="22">
        <f t="shared" si="10"/>
        <v>0</v>
      </c>
      <c r="AK186" s="22">
        <f t="shared" si="11"/>
        <v>0</v>
      </c>
      <c r="AL186" s="22">
        <f t="shared" si="12"/>
        <v>0</v>
      </c>
      <c r="AM186" s="22">
        <f t="shared" si="13"/>
        <v>0</v>
      </c>
      <c r="AN186" s="22">
        <f t="shared" si="14"/>
        <v>0</v>
      </c>
      <c r="AO186" s="418" t="b">
        <f t="shared" si="15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16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17"/>
        <v>0</v>
      </c>
      <c r="AW186" s="67">
        <f t="shared" si="18"/>
        <v>0</v>
      </c>
      <c r="AX186" s="397">
        <f t="shared" si="19"/>
        <v>0</v>
      </c>
      <c r="AY186" s="32"/>
      <c r="AZ186" s="32"/>
      <c r="BA186" s="423" t="str">
        <f t="shared" si="20"/>
        <v xml:space="preserve"> </v>
      </c>
    </row>
    <row r="187" spans="1:53" s="339" customFormat="1" ht="15" x14ac:dyDescent="0.2">
      <c r="A187" s="32"/>
      <c r="B187" s="32"/>
      <c r="C187" s="410">
        <f t="shared" si="23"/>
        <v>166</v>
      </c>
      <c r="D187" s="424"/>
      <c r="E187" s="424"/>
      <c r="F187" s="424"/>
      <c r="G187" s="410"/>
      <c r="H187" s="410"/>
      <c r="I187" s="413" t="str">
        <f t="shared" si="5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6"/>
        <v>-</v>
      </c>
      <c r="M187" s="425"/>
      <c r="N187" s="425"/>
      <c r="O187" s="160" t="str">
        <f t="shared" si="7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8"/>
        <v>OK</v>
      </c>
      <c r="AI187" s="22">
        <f t="shared" si="9"/>
        <v>0</v>
      </c>
      <c r="AJ187" s="22">
        <f t="shared" si="10"/>
        <v>0</v>
      </c>
      <c r="AK187" s="22">
        <f t="shared" si="11"/>
        <v>0</v>
      </c>
      <c r="AL187" s="22">
        <f t="shared" si="12"/>
        <v>0</v>
      </c>
      <c r="AM187" s="22">
        <f t="shared" si="13"/>
        <v>0</v>
      </c>
      <c r="AN187" s="22">
        <f t="shared" si="14"/>
        <v>0</v>
      </c>
      <c r="AO187" s="418" t="b">
        <f t="shared" si="15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16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17"/>
        <v>0</v>
      </c>
      <c r="AW187" s="67">
        <f t="shared" si="18"/>
        <v>0</v>
      </c>
      <c r="AX187" s="397">
        <f t="shared" si="19"/>
        <v>0</v>
      </c>
      <c r="AY187" s="32"/>
      <c r="AZ187" s="32"/>
      <c r="BA187" s="423" t="str">
        <f t="shared" si="20"/>
        <v xml:space="preserve"> </v>
      </c>
    </row>
    <row r="188" spans="1:53" s="339" customFormat="1" ht="15" x14ac:dyDescent="0.2">
      <c r="A188" s="32"/>
      <c r="B188" s="32"/>
      <c r="C188" s="410">
        <f t="shared" si="23"/>
        <v>167</v>
      </c>
      <c r="D188" s="424"/>
      <c r="E188" s="424"/>
      <c r="F188" s="424"/>
      <c r="G188" s="410"/>
      <c r="H188" s="410"/>
      <c r="I188" s="413" t="str">
        <f t="shared" si="5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6"/>
        <v>-</v>
      </c>
      <c r="M188" s="425"/>
      <c r="N188" s="425"/>
      <c r="O188" s="160" t="str">
        <f t="shared" si="7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8"/>
        <v>OK</v>
      </c>
      <c r="AI188" s="22">
        <f t="shared" si="9"/>
        <v>0</v>
      </c>
      <c r="AJ188" s="22">
        <f t="shared" si="10"/>
        <v>0</v>
      </c>
      <c r="AK188" s="22">
        <f t="shared" si="11"/>
        <v>0</v>
      </c>
      <c r="AL188" s="22">
        <f t="shared" si="12"/>
        <v>0</v>
      </c>
      <c r="AM188" s="22">
        <f t="shared" si="13"/>
        <v>0</v>
      </c>
      <c r="AN188" s="22">
        <f t="shared" si="14"/>
        <v>0</v>
      </c>
      <c r="AO188" s="418" t="b">
        <f t="shared" si="15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16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17"/>
        <v>0</v>
      </c>
      <c r="AW188" s="67">
        <f t="shared" si="18"/>
        <v>0</v>
      </c>
      <c r="AX188" s="397">
        <f t="shared" si="19"/>
        <v>0</v>
      </c>
      <c r="AY188" s="32"/>
      <c r="AZ188" s="32"/>
      <c r="BA188" s="423" t="str">
        <f t="shared" si="20"/>
        <v xml:space="preserve"> </v>
      </c>
    </row>
    <row r="189" spans="1:53" s="339" customFormat="1" ht="15" x14ac:dyDescent="0.2">
      <c r="A189" s="32"/>
      <c r="B189" s="32"/>
      <c r="C189" s="410">
        <f t="shared" si="23"/>
        <v>168</v>
      </c>
      <c r="D189" s="424"/>
      <c r="E189" s="424"/>
      <c r="F189" s="424"/>
      <c r="G189" s="410"/>
      <c r="H189" s="410"/>
      <c r="I189" s="413" t="str">
        <f t="shared" si="5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6"/>
        <v>-</v>
      </c>
      <c r="M189" s="425"/>
      <c r="N189" s="425"/>
      <c r="O189" s="160" t="str">
        <f t="shared" si="7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8"/>
        <v>OK</v>
      </c>
      <c r="AI189" s="22">
        <f t="shared" si="9"/>
        <v>0</v>
      </c>
      <c r="AJ189" s="22">
        <f t="shared" si="10"/>
        <v>0</v>
      </c>
      <c r="AK189" s="22">
        <f t="shared" si="11"/>
        <v>0</v>
      </c>
      <c r="AL189" s="22">
        <f t="shared" si="12"/>
        <v>0</v>
      </c>
      <c r="AM189" s="22">
        <f t="shared" si="13"/>
        <v>0</v>
      </c>
      <c r="AN189" s="22">
        <f t="shared" si="14"/>
        <v>0</v>
      </c>
      <c r="AO189" s="418" t="b">
        <f t="shared" si="15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16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17"/>
        <v>0</v>
      </c>
      <c r="AW189" s="67">
        <f t="shared" si="18"/>
        <v>0</v>
      </c>
      <c r="AX189" s="397">
        <f t="shared" si="19"/>
        <v>0</v>
      </c>
      <c r="AY189" s="32"/>
      <c r="AZ189" s="32"/>
      <c r="BA189" s="423" t="str">
        <f t="shared" si="20"/>
        <v xml:space="preserve"> </v>
      </c>
    </row>
    <row r="190" spans="1:53" s="339" customFormat="1" ht="15" x14ac:dyDescent="0.2">
      <c r="A190" s="32"/>
      <c r="B190" s="32"/>
      <c r="C190" s="410">
        <f t="shared" si="23"/>
        <v>169</v>
      </c>
      <c r="D190" s="424"/>
      <c r="E190" s="424"/>
      <c r="F190" s="424"/>
      <c r="G190" s="410"/>
      <c r="H190" s="410"/>
      <c r="I190" s="413" t="str">
        <f t="shared" si="5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6"/>
        <v>-</v>
      </c>
      <c r="M190" s="425"/>
      <c r="N190" s="425"/>
      <c r="O190" s="160" t="str">
        <f t="shared" si="7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8"/>
        <v>OK</v>
      </c>
      <c r="AI190" s="22">
        <f t="shared" si="9"/>
        <v>0</v>
      </c>
      <c r="AJ190" s="22">
        <f t="shared" si="10"/>
        <v>0</v>
      </c>
      <c r="AK190" s="22">
        <f t="shared" si="11"/>
        <v>0</v>
      </c>
      <c r="AL190" s="22">
        <f t="shared" si="12"/>
        <v>0</v>
      </c>
      <c r="AM190" s="22">
        <f t="shared" si="13"/>
        <v>0</v>
      </c>
      <c r="AN190" s="22">
        <f t="shared" si="14"/>
        <v>0</v>
      </c>
      <c r="AO190" s="418" t="b">
        <f t="shared" si="15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16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17"/>
        <v>0</v>
      </c>
      <c r="AW190" s="67">
        <f t="shared" si="18"/>
        <v>0</v>
      </c>
      <c r="AX190" s="397">
        <f t="shared" si="19"/>
        <v>0</v>
      </c>
      <c r="AY190" s="32"/>
      <c r="AZ190" s="32"/>
      <c r="BA190" s="423" t="str">
        <f t="shared" si="20"/>
        <v xml:space="preserve"> </v>
      </c>
    </row>
    <row r="191" spans="1:53" s="339" customFormat="1" ht="15" x14ac:dyDescent="0.2">
      <c r="A191" s="32"/>
      <c r="B191" s="32"/>
      <c r="C191" s="410">
        <f t="shared" si="23"/>
        <v>170</v>
      </c>
      <c r="D191" s="424"/>
      <c r="E191" s="424"/>
      <c r="F191" s="424"/>
      <c r="G191" s="410"/>
      <c r="H191" s="410"/>
      <c r="I191" s="413" t="str">
        <f t="shared" si="5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6"/>
        <v>-</v>
      </c>
      <c r="M191" s="425"/>
      <c r="N191" s="425"/>
      <c r="O191" s="160" t="str">
        <f t="shared" si="7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8"/>
        <v>OK</v>
      </c>
      <c r="AI191" s="22">
        <f t="shared" si="9"/>
        <v>0</v>
      </c>
      <c r="AJ191" s="22">
        <f t="shared" si="10"/>
        <v>0</v>
      </c>
      <c r="AK191" s="22">
        <f t="shared" si="11"/>
        <v>0</v>
      </c>
      <c r="AL191" s="22">
        <f t="shared" si="12"/>
        <v>0</v>
      </c>
      <c r="AM191" s="22">
        <f t="shared" si="13"/>
        <v>0</v>
      </c>
      <c r="AN191" s="22">
        <f t="shared" si="14"/>
        <v>0</v>
      </c>
      <c r="AO191" s="418" t="b">
        <f t="shared" si="15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16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17"/>
        <v>0</v>
      </c>
      <c r="AW191" s="67">
        <f t="shared" si="18"/>
        <v>0</v>
      </c>
      <c r="AX191" s="397">
        <f t="shared" si="19"/>
        <v>0</v>
      </c>
      <c r="AY191" s="32"/>
      <c r="AZ191" s="32"/>
      <c r="BA191" s="423" t="str">
        <f t="shared" si="20"/>
        <v xml:space="preserve"> </v>
      </c>
    </row>
    <row r="192" spans="1:53" s="339" customFormat="1" ht="15" x14ac:dyDescent="0.2">
      <c r="A192" s="32"/>
      <c r="B192" s="32"/>
      <c r="C192" s="410">
        <f t="shared" si="23"/>
        <v>171</v>
      </c>
      <c r="D192" s="424"/>
      <c r="E192" s="424"/>
      <c r="F192" s="424"/>
      <c r="G192" s="410"/>
      <c r="H192" s="410"/>
      <c r="I192" s="413" t="str">
        <f t="shared" si="5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6"/>
        <v>-</v>
      </c>
      <c r="M192" s="425"/>
      <c r="N192" s="425"/>
      <c r="O192" s="160" t="str">
        <f t="shared" si="7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8"/>
        <v>OK</v>
      </c>
      <c r="AI192" s="22">
        <f t="shared" si="9"/>
        <v>0</v>
      </c>
      <c r="AJ192" s="22">
        <f t="shared" si="10"/>
        <v>0</v>
      </c>
      <c r="AK192" s="22">
        <f t="shared" si="11"/>
        <v>0</v>
      </c>
      <c r="AL192" s="22">
        <f t="shared" si="12"/>
        <v>0</v>
      </c>
      <c r="AM192" s="22">
        <f t="shared" si="13"/>
        <v>0</v>
      </c>
      <c r="AN192" s="22">
        <f t="shared" si="14"/>
        <v>0</v>
      </c>
      <c r="AO192" s="418" t="b">
        <f t="shared" si="15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16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17"/>
        <v>0</v>
      </c>
      <c r="AW192" s="67">
        <f t="shared" si="18"/>
        <v>0</v>
      </c>
      <c r="AX192" s="397">
        <f t="shared" si="19"/>
        <v>0</v>
      </c>
      <c r="AY192" s="32"/>
      <c r="AZ192" s="32"/>
      <c r="BA192" s="423" t="str">
        <f t="shared" si="20"/>
        <v xml:space="preserve"> </v>
      </c>
    </row>
    <row r="193" spans="1:53" s="339" customFormat="1" ht="15" x14ac:dyDescent="0.2">
      <c r="A193" s="32"/>
      <c r="B193" s="32"/>
      <c r="C193" s="410">
        <f t="shared" si="23"/>
        <v>172</v>
      </c>
      <c r="D193" s="424"/>
      <c r="E193" s="424"/>
      <c r="F193" s="424"/>
      <c r="G193" s="410"/>
      <c r="H193" s="410"/>
      <c r="I193" s="413" t="str">
        <f t="shared" si="5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6"/>
        <v>-</v>
      </c>
      <c r="M193" s="425"/>
      <c r="N193" s="425"/>
      <c r="O193" s="160" t="str">
        <f t="shared" si="7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8"/>
        <v>OK</v>
      </c>
      <c r="AI193" s="22">
        <f t="shared" si="9"/>
        <v>0</v>
      </c>
      <c r="AJ193" s="22">
        <f t="shared" si="10"/>
        <v>0</v>
      </c>
      <c r="AK193" s="22">
        <f t="shared" si="11"/>
        <v>0</v>
      </c>
      <c r="AL193" s="22">
        <f t="shared" si="12"/>
        <v>0</v>
      </c>
      <c r="AM193" s="22">
        <f t="shared" si="13"/>
        <v>0</v>
      </c>
      <c r="AN193" s="22">
        <f t="shared" si="14"/>
        <v>0</v>
      </c>
      <c r="AO193" s="418" t="b">
        <f t="shared" si="15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16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17"/>
        <v>0</v>
      </c>
      <c r="AW193" s="67">
        <f t="shared" si="18"/>
        <v>0</v>
      </c>
      <c r="AX193" s="397">
        <f t="shared" si="19"/>
        <v>0</v>
      </c>
      <c r="AY193" s="32"/>
      <c r="AZ193" s="32"/>
      <c r="BA193" s="423" t="str">
        <f t="shared" si="20"/>
        <v xml:space="preserve"> </v>
      </c>
    </row>
    <row r="194" spans="1:53" s="339" customFormat="1" ht="15" x14ac:dyDescent="0.2">
      <c r="A194" s="32"/>
      <c r="B194" s="32"/>
      <c r="C194" s="410">
        <f t="shared" si="23"/>
        <v>173</v>
      </c>
      <c r="D194" s="424"/>
      <c r="E194" s="424"/>
      <c r="F194" s="424"/>
      <c r="G194" s="410"/>
      <c r="H194" s="410"/>
      <c r="I194" s="413" t="str">
        <f t="shared" si="5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6"/>
        <v>-</v>
      </c>
      <c r="M194" s="425"/>
      <c r="N194" s="425"/>
      <c r="O194" s="160" t="str">
        <f t="shared" si="7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8"/>
        <v>OK</v>
      </c>
      <c r="AI194" s="22">
        <f t="shared" si="9"/>
        <v>0</v>
      </c>
      <c r="AJ194" s="22">
        <f t="shared" si="10"/>
        <v>0</v>
      </c>
      <c r="AK194" s="22">
        <f t="shared" si="11"/>
        <v>0</v>
      </c>
      <c r="AL194" s="22">
        <f t="shared" si="12"/>
        <v>0</v>
      </c>
      <c r="AM194" s="22">
        <f t="shared" si="13"/>
        <v>0</v>
      </c>
      <c r="AN194" s="22">
        <f t="shared" si="14"/>
        <v>0</v>
      </c>
      <c r="AO194" s="418" t="b">
        <f t="shared" si="15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16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17"/>
        <v>0</v>
      </c>
      <c r="AW194" s="67">
        <f t="shared" si="18"/>
        <v>0</v>
      </c>
      <c r="AX194" s="397">
        <f t="shared" si="19"/>
        <v>0</v>
      </c>
      <c r="AY194" s="32"/>
      <c r="AZ194" s="32"/>
      <c r="BA194" s="423" t="str">
        <f t="shared" si="20"/>
        <v xml:space="preserve"> </v>
      </c>
    </row>
    <row r="195" spans="1:53" s="339" customFormat="1" ht="15" x14ac:dyDescent="0.2">
      <c r="A195" s="32"/>
      <c r="B195" s="32"/>
      <c r="C195" s="410">
        <f t="shared" si="23"/>
        <v>174</v>
      </c>
      <c r="D195" s="424"/>
      <c r="E195" s="424"/>
      <c r="F195" s="424"/>
      <c r="G195" s="410"/>
      <c r="H195" s="410"/>
      <c r="I195" s="413" t="str">
        <f t="shared" si="5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6"/>
        <v>-</v>
      </c>
      <c r="M195" s="425"/>
      <c r="N195" s="425"/>
      <c r="O195" s="160" t="str">
        <f t="shared" si="7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8"/>
        <v>OK</v>
      </c>
      <c r="AI195" s="22">
        <f t="shared" si="9"/>
        <v>0</v>
      </c>
      <c r="AJ195" s="22">
        <f t="shared" si="10"/>
        <v>0</v>
      </c>
      <c r="AK195" s="22">
        <f t="shared" si="11"/>
        <v>0</v>
      </c>
      <c r="AL195" s="22">
        <f t="shared" si="12"/>
        <v>0</v>
      </c>
      <c r="AM195" s="22">
        <f t="shared" si="13"/>
        <v>0</v>
      </c>
      <c r="AN195" s="22">
        <f t="shared" si="14"/>
        <v>0</v>
      </c>
      <c r="AO195" s="418" t="b">
        <f t="shared" si="15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16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17"/>
        <v>0</v>
      </c>
      <c r="AW195" s="67">
        <f t="shared" si="18"/>
        <v>0</v>
      </c>
      <c r="AX195" s="397">
        <f t="shared" si="19"/>
        <v>0</v>
      </c>
      <c r="AY195" s="32"/>
      <c r="AZ195" s="32"/>
      <c r="BA195" s="423" t="str">
        <f t="shared" si="20"/>
        <v xml:space="preserve"> </v>
      </c>
    </row>
    <row r="196" spans="1:53" s="339" customFormat="1" ht="15" x14ac:dyDescent="0.2">
      <c r="A196" s="32"/>
      <c r="B196" s="32"/>
      <c r="C196" s="410">
        <f t="shared" si="23"/>
        <v>175</v>
      </c>
      <c r="D196" s="424"/>
      <c r="E196" s="424"/>
      <c r="F196" s="424"/>
      <c r="G196" s="410"/>
      <c r="H196" s="410"/>
      <c r="I196" s="413" t="str">
        <f t="shared" si="5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6"/>
        <v>-</v>
      </c>
      <c r="M196" s="425"/>
      <c r="N196" s="425"/>
      <c r="O196" s="160" t="str">
        <f t="shared" si="7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8"/>
        <v>OK</v>
      </c>
      <c r="AI196" s="22">
        <f t="shared" si="9"/>
        <v>0</v>
      </c>
      <c r="AJ196" s="22">
        <f t="shared" si="10"/>
        <v>0</v>
      </c>
      <c r="AK196" s="22">
        <f t="shared" si="11"/>
        <v>0</v>
      </c>
      <c r="AL196" s="22">
        <f t="shared" si="12"/>
        <v>0</v>
      </c>
      <c r="AM196" s="22">
        <f t="shared" si="13"/>
        <v>0</v>
      </c>
      <c r="AN196" s="22">
        <f t="shared" si="14"/>
        <v>0</v>
      </c>
      <c r="AO196" s="418" t="b">
        <f t="shared" si="15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16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17"/>
        <v>0</v>
      </c>
      <c r="AW196" s="67">
        <f t="shared" si="18"/>
        <v>0</v>
      </c>
      <c r="AX196" s="397">
        <f t="shared" si="19"/>
        <v>0</v>
      </c>
      <c r="AY196" s="32"/>
      <c r="AZ196" s="32"/>
      <c r="BA196" s="423" t="str">
        <f t="shared" si="20"/>
        <v xml:space="preserve"> </v>
      </c>
    </row>
    <row r="197" spans="1:53" s="339" customFormat="1" ht="15" x14ac:dyDescent="0.2">
      <c r="A197" s="32"/>
      <c r="B197" s="32"/>
      <c r="C197" s="410">
        <f t="shared" si="23"/>
        <v>176</v>
      </c>
      <c r="D197" s="424"/>
      <c r="E197" s="424"/>
      <c r="F197" s="424"/>
      <c r="G197" s="410"/>
      <c r="H197" s="410"/>
      <c r="I197" s="413" t="str">
        <f t="shared" si="5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6"/>
        <v>-</v>
      </c>
      <c r="M197" s="425"/>
      <c r="N197" s="425"/>
      <c r="O197" s="160" t="str">
        <f t="shared" si="7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8"/>
        <v>OK</v>
      </c>
      <c r="AI197" s="22">
        <f t="shared" si="9"/>
        <v>0</v>
      </c>
      <c r="AJ197" s="22">
        <f t="shared" si="10"/>
        <v>0</v>
      </c>
      <c r="AK197" s="22">
        <f t="shared" si="11"/>
        <v>0</v>
      </c>
      <c r="AL197" s="22">
        <f t="shared" si="12"/>
        <v>0</v>
      </c>
      <c r="AM197" s="22">
        <f t="shared" si="13"/>
        <v>0</v>
      </c>
      <c r="AN197" s="22">
        <f t="shared" si="14"/>
        <v>0</v>
      </c>
      <c r="AO197" s="418" t="b">
        <f t="shared" si="15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16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17"/>
        <v>0</v>
      </c>
      <c r="AW197" s="67">
        <f t="shared" si="18"/>
        <v>0</v>
      </c>
      <c r="AX197" s="397">
        <f t="shared" si="19"/>
        <v>0</v>
      </c>
      <c r="AY197" s="32"/>
      <c r="AZ197" s="32"/>
      <c r="BA197" s="423" t="str">
        <f t="shared" si="20"/>
        <v xml:space="preserve"> </v>
      </c>
    </row>
    <row r="198" spans="1:53" s="339" customFormat="1" ht="15" x14ac:dyDescent="0.2">
      <c r="A198" s="32"/>
      <c r="B198" s="32"/>
      <c r="C198" s="410">
        <f t="shared" si="23"/>
        <v>177</v>
      </c>
      <c r="D198" s="424"/>
      <c r="E198" s="424"/>
      <c r="F198" s="424"/>
      <c r="G198" s="410"/>
      <c r="H198" s="410"/>
      <c r="I198" s="413" t="str">
        <f t="shared" si="5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6"/>
        <v>-</v>
      </c>
      <c r="M198" s="425"/>
      <c r="N198" s="425"/>
      <c r="O198" s="160" t="str">
        <f t="shared" si="7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8"/>
        <v>OK</v>
      </c>
      <c r="AI198" s="22">
        <f t="shared" si="9"/>
        <v>0</v>
      </c>
      <c r="AJ198" s="22">
        <f t="shared" si="10"/>
        <v>0</v>
      </c>
      <c r="AK198" s="22">
        <f t="shared" si="11"/>
        <v>0</v>
      </c>
      <c r="AL198" s="22">
        <f t="shared" si="12"/>
        <v>0</v>
      </c>
      <c r="AM198" s="22">
        <f t="shared" si="13"/>
        <v>0</v>
      </c>
      <c r="AN198" s="22">
        <f t="shared" si="14"/>
        <v>0</v>
      </c>
      <c r="AO198" s="418" t="b">
        <f t="shared" si="15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16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17"/>
        <v>0</v>
      </c>
      <c r="AW198" s="67">
        <f t="shared" si="18"/>
        <v>0</v>
      </c>
      <c r="AX198" s="397">
        <f t="shared" si="19"/>
        <v>0</v>
      </c>
      <c r="AY198" s="32"/>
      <c r="AZ198" s="32"/>
      <c r="BA198" s="423" t="str">
        <f t="shared" si="20"/>
        <v xml:space="preserve"> </v>
      </c>
    </row>
    <row r="199" spans="1:53" s="339" customFormat="1" ht="15" x14ac:dyDescent="0.2">
      <c r="A199" s="32"/>
      <c r="B199" s="32"/>
      <c r="C199" s="410">
        <f t="shared" si="23"/>
        <v>178</v>
      </c>
      <c r="D199" s="424"/>
      <c r="E199" s="424"/>
      <c r="F199" s="424"/>
      <c r="G199" s="410"/>
      <c r="H199" s="410"/>
      <c r="I199" s="413" t="str">
        <f t="shared" si="5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6"/>
        <v>-</v>
      </c>
      <c r="M199" s="425"/>
      <c r="N199" s="425"/>
      <c r="O199" s="160" t="str">
        <f t="shared" si="7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8"/>
        <v>OK</v>
      </c>
      <c r="AI199" s="22">
        <f t="shared" si="9"/>
        <v>0</v>
      </c>
      <c r="AJ199" s="22">
        <f t="shared" si="10"/>
        <v>0</v>
      </c>
      <c r="AK199" s="22">
        <f t="shared" si="11"/>
        <v>0</v>
      </c>
      <c r="AL199" s="22">
        <f t="shared" si="12"/>
        <v>0</v>
      </c>
      <c r="AM199" s="22">
        <f t="shared" si="13"/>
        <v>0</v>
      </c>
      <c r="AN199" s="22">
        <f t="shared" si="14"/>
        <v>0</v>
      </c>
      <c r="AO199" s="418" t="b">
        <f t="shared" si="15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16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17"/>
        <v>0</v>
      </c>
      <c r="AW199" s="67">
        <f t="shared" si="18"/>
        <v>0</v>
      </c>
      <c r="AX199" s="397">
        <f t="shared" si="19"/>
        <v>0</v>
      </c>
      <c r="AY199" s="32"/>
      <c r="AZ199" s="32"/>
      <c r="BA199" s="423" t="str">
        <f t="shared" si="20"/>
        <v xml:space="preserve"> </v>
      </c>
    </row>
    <row r="200" spans="1:53" s="339" customFormat="1" ht="15" x14ac:dyDescent="0.2">
      <c r="A200" s="32"/>
      <c r="B200" s="32"/>
      <c r="C200" s="410">
        <f t="shared" si="23"/>
        <v>179</v>
      </c>
      <c r="D200" s="424"/>
      <c r="E200" s="424"/>
      <c r="F200" s="424"/>
      <c r="G200" s="410"/>
      <c r="H200" s="410"/>
      <c r="I200" s="413" t="str">
        <f t="shared" si="5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6"/>
        <v>-</v>
      </c>
      <c r="M200" s="425"/>
      <c r="N200" s="425"/>
      <c r="O200" s="160" t="str">
        <f t="shared" si="7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8"/>
        <v>OK</v>
      </c>
      <c r="AI200" s="22">
        <f t="shared" si="9"/>
        <v>0</v>
      </c>
      <c r="AJ200" s="22">
        <f t="shared" si="10"/>
        <v>0</v>
      </c>
      <c r="AK200" s="22">
        <f t="shared" si="11"/>
        <v>0</v>
      </c>
      <c r="AL200" s="22">
        <f t="shared" si="12"/>
        <v>0</v>
      </c>
      <c r="AM200" s="22">
        <f t="shared" si="13"/>
        <v>0</v>
      </c>
      <c r="AN200" s="22">
        <f t="shared" si="14"/>
        <v>0</v>
      </c>
      <c r="AO200" s="418" t="b">
        <f t="shared" si="15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16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17"/>
        <v>0</v>
      </c>
      <c r="AW200" s="67">
        <f t="shared" si="18"/>
        <v>0</v>
      </c>
      <c r="AX200" s="397">
        <f t="shared" si="19"/>
        <v>0</v>
      </c>
      <c r="AY200" s="32"/>
      <c r="AZ200" s="32"/>
      <c r="BA200" s="423" t="str">
        <f t="shared" si="20"/>
        <v xml:space="preserve"> </v>
      </c>
    </row>
    <row r="201" spans="1:53" s="339" customFormat="1" ht="15" x14ac:dyDescent="0.2">
      <c r="A201" s="32"/>
      <c r="B201" s="32"/>
      <c r="C201" s="410">
        <f t="shared" si="23"/>
        <v>180</v>
      </c>
      <c r="D201" s="424"/>
      <c r="E201" s="424"/>
      <c r="F201" s="424"/>
      <c r="G201" s="410"/>
      <c r="H201" s="410"/>
      <c r="I201" s="413" t="str">
        <f t="shared" si="5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6"/>
        <v>-</v>
      </c>
      <c r="M201" s="425"/>
      <c r="N201" s="425"/>
      <c r="O201" s="160" t="str">
        <f t="shared" si="7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8"/>
        <v>OK</v>
      </c>
      <c r="AI201" s="22">
        <f t="shared" si="9"/>
        <v>0</v>
      </c>
      <c r="AJ201" s="22">
        <f t="shared" si="10"/>
        <v>0</v>
      </c>
      <c r="AK201" s="22">
        <f t="shared" si="11"/>
        <v>0</v>
      </c>
      <c r="AL201" s="22">
        <f t="shared" si="12"/>
        <v>0</v>
      </c>
      <c r="AM201" s="22">
        <f t="shared" si="13"/>
        <v>0</v>
      </c>
      <c r="AN201" s="22">
        <f t="shared" si="14"/>
        <v>0</v>
      </c>
      <c r="AO201" s="418" t="b">
        <f t="shared" si="15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16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17"/>
        <v>0</v>
      </c>
      <c r="AW201" s="67">
        <f t="shared" si="18"/>
        <v>0</v>
      </c>
      <c r="AX201" s="397">
        <f t="shared" si="19"/>
        <v>0</v>
      </c>
      <c r="AY201" s="32"/>
      <c r="AZ201" s="32"/>
      <c r="BA201" s="423" t="str">
        <f t="shared" si="20"/>
        <v xml:space="preserve"> </v>
      </c>
    </row>
    <row r="202" spans="1:53" s="339" customFormat="1" ht="15" x14ac:dyDescent="0.2">
      <c r="A202" s="32"/>
      <c r="B202" s="32"/>
      <c r="C202" s="410">
        <f t="shared" si="23"/>
        <v>181</v>
      </c>
      <c r="D202" s="424"/>
      <c r="E202" s="424"/>
      <c r="F202" s="424"/>
      <c r="G202" s="410"/>
      <c r="H202" s="410"/>
      <c r="I202" s="413" t="str">
        <f t="shared" si="5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6"/>
        <v>-</v>
      </c>
      <c r="M202" s="425"/>
      <c r="N202" s="425"/>
      <c r="O202" s="160" t="str">
        <f t="shared" si="7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8"/>
        <v>OK</v>
      </c>
      <c r="AI202" s="22">
        <f t="shared" si="9"/>
        <v>0</v>
      </c>
      <c r="AJ202" s="22">
        <f t="shared" si="10"/>
        <v>0</v>
      </c>
      <c r="AK202" s="22">
        <f t="shared" si="11"/>
        <v>0</v>
      </c>
      <c r="AL202" s="22">
        <f t="shared" si="12"/>
        <v>0</v>
      </c>
      <c r="AM202" s="22">
        <f t="shared" si="13"/>
        <v>0</v>
      </c>
      <c r="AN202" s="22">
        <f t="shared" si="14"/>
        <v>0</v>
      </c>
      <c r="AO202" s="418" t="b">
        <f t="shared" si="15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16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17"/>
        <v>0</v>
      </c>
      <c r="AW202" s="67">
        <f t="shared" si="18"/>
        <v>0</v>
      </c>
      <c r="AX202" s="397">
        <f t="shared" si="19"/>
        <v>0</v>
      </c>
      <c r="AY202" s="32"/>
      <c r="AZ202" s="32"/>
      <c r="BA202" s="423" t="str">
        <f t="shared" si="20"/>
        <v xml:space="preserve"> </v>
      </c>
    </row>
    <row r="203" spans="1:53" s="339" customFormat="1" ht="15" x14ac:dyDescent="0.2">
      <c r="A203" s="32"/>
      <c r="B203" s="32"/>
      <c r="C203" s="410">
        <f t="shared" si="23"/>
        <v>182</v>
      </c>
      <c r="D203" s="424"/>
      <c r="E203" s="424"/>
      <c r="F203" s="424"/>
      <c r="G203" s="410"/>
      <c r="H203" s="410"/>
      <c r="I203" s="413" t="str">
        <f t="shared" si="5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6"/>
        <v>-</v>
      </c>
      <c r="M203" s="425"/>
      <c r="N203" s="425"/>
      <c r="O203" s="160" t="str">
        <f t="shared" si="7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8"/>
        <v>OK</v>
      </c>
      <c r="AI203" s="22">
        <f t="shared" si="9"/>
        <v>0</v>
      </c>
      <c r="AJ203" s="22">
        <f t="shared" si="10"/>
        <v>0</v>
      </c>
      <c r="AK203" s="22">
        <f t="shared" si="11"/>
        <v>0</v>
      </c>
      <c r="AL203" s="22">
        <f t="shared" si="12"/>
        <v>0</v>
      </c>
      <c r="AM203" s="22">
        <f t="shared" si="13"/>
        <v>0</v>
      </c>
      <c r="AN203" s="22">
        <f t="shared" si="14"/>
        <v>0</v>
      </c>
      <c r="AO203" s="418" t="b">
        <f t="shared" si="15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16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17"/>
        <v>0</v>
      </c>
      <c r="AW203" s="67">
        <f t="shared" si="18"/>
        <v>0</v>
      </c>
      <c r="AX203" s="397">
        <f t="shared" si="19"/>
        <v>0</v>
      </c>
      <c r="AY203" s="32"/>
      <c r="AZ203" s="32"/>
      <c r="BA203" s="423" t="str">
        <f t="shared" si="20"/>
        <v xml:space="preserve"> </v>
      </c>
    </row>
    <row r="204" spans="1:53" s="339" customFormat="1" ht="15" x14ac:dyDescent="0.2">
      <c r="A204" s="32"/>
      <c r="B204" s="32"/>
      <c r="C204" s="410">
        <f t="shared" si="23"/>
        <v>183</v>
      </c>
      <c r="D204" s="424"/>
      <c r="E204" s="424"/>
      <c r="F204" s="424"/>
      <c r="G204" s="410"/>
      <c r="H204" s="410"/>
      <c r="I204" s="413" t="str">
        <f t="shared" si="5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6"/>
        <v>-</v>
      </c>
      <c r="M204" s="425"/>
      <c r="N204" s="425"/>
      <c r="O204" s="160" t="str">
        <f t="shared" si="7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8"/>
        <v>OK</v>
      </c>
      <c r="AI204" s="22">
        <f t="shared" si="9"/>
        <v>0</v>
      </c>
      <c r="AJ204" s="22">
        <f t="shared" si="10"/>
        <v>0</v>
      </c>
      <c r="AK204" s="22">
        <f t="shared" si="11"/>
        <v>0</v>
      </c>
      <c r="AL204" s="22">
        <f t="shared" si="12"/>
        <v>0</v>
      </c>
      <c r="AM204" s="22">
        <f t="shared" si="13"/>
        <v>0</v>
      </c>
      <c r="AN204" s="22">
        <f t="shared" si="14"/>
        <v>0</v>
      </c>
      <c r="AO204" s="418" t="b">
        <f t="shared" si="15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16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17"/>
        <v>0</v>
      </c>
      <c r="AW204" s="67">
        <f t="shared" si="18"/>
        <v>0</v>
      </c>
      <c r="AX204" s="397">
        <f t="shared" si="19"/>
        <v>0</v>
      </c>
      <c r="AY204" s="32"/>
      <c r="AZ204" s="32"/>
      <c r="BA204" s="423" t="str">
        <f t="shared" si="20"/>
        <v xml:space="preserve"> </v>
      </c>
    </row>
    <row r="205" spans="1:53" s="339" customFormat="1" ht="15" x14ac:dyDescent="0.2">
      <c r="A205" s="32"/>
      <c r="B205" s="32"/>
      <c r="C205" s="410">
        <f t="shared" si="23"/>
        <v>184</v>
      </c>
      <c r="D205" s="424"/>
      <c r="E205" s="424"/>
      <c r="F205" s="424"/>
      <c r="G205" s="410"/>
      <c r="H205" s="410"/>
      <c r="I205" s="413" t="str">
        <f t="shared" si="5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6"/>
        <v>-</v>
      </c>
      <c r="M205" s="425"/>
      <c r="N205" s="425"/>
      <c r="O205" s="160" t="str">
        <f t="shared" si="7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8"/>
        <v>OK</v>
      </c>
      <c r="AI205" s="22">
        <f t="shared" si="9"/>
        <v>0</v>
      </c>
      <c r="AJ205" s="22">
        <f t="shared" si="10"/>
        <v>0</v>
      </c>
      <c r="AK205" s="22">
        <f t="shared" si="11"/>
        <v>0</v>
      </c>
      <c r="AL205" s="22">
        <f t="shared" si="12"/>
        <v>0</v>
      </c>
      <c r="AM205" s="22">
        <f t="shared" si="13"/>
        <v>0</v>
      </c>
      <c r="AN205" s="22">
        <f t="shared" si="14"/>
        <v>0</v>
      </c>
      <c r="AO205" s="418" t="b">
        <f t="shared" si="15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16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17"/>
        <v>0</v>
      </c>
      <c r="AW205" s="67">
        <f t="shared" si="18"/>
        <v>0</v>
      </c>
      <c r="AX205" s="397">
        <f t="shared" si="19"/>
        <v>0</v>
      </c>
      <c r="AY205" s="32"/>
      <c r="AZ205" s="32"/>
      <c r="BA205" s="423" t="str">
        <f t="shared" si="20"/>
        <v xml:space="preserve"> </v>
      </c>
    </row>
    <row r="206" spans="1:53" s="339" customFormat="1" ht="15" x14ac:dyDescent="0.2">
      <c r="A206" s="32"/>
      <c r="B206" s="32"/>
      <c r="C206" s="410">
        <f t="shared" si="23"/>
        <v>185</v>
      </c>
      <c r="D206" s="424"/>
      <c r="E206" s="424"/>
      <c r="F206" s="424"/>
      <c r="G206" s="410"/>
      <c r="H206" s="410"/>
      <c r="I206" s="413" t="str">
        <f t="shared" si="5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6"/>
        <v>-</v>
      </c>
      <c r="M206" s="425"/>
      <c r="N206" s="425"/>
      <c r="O206" s="160" t="str">
        <f t="shared" si="7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8"/>
        <v>OK</v>
      </c>
      <c r="AI206" s="22">
        <f t="shared" si="9"/>
        <v>0</v>
      </c>
      <c r="AJ206" s="22">
        <f t="shared" si="10"/>
        <v>0</v>
      </c>
      <c r="AK206" s="22">
        <f t="shared" si="11"/>
        <v>0</v>
      </c>
      <c r="AL206" s="22">
        <f t="shared" si="12"/>
        <v>0</v>
      </c>
      <c r="AM206" s="22">
        <f t="shared" si="13"/>
        <v>0</v>
      </c>
      <c r="AN206" s="22">
        <f t="shared" si="14"/>
        <v>0</v>
      </c>
      <c r="AO206" s="418" t="b">
        <f t="shared" si="15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16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17"/>
        <v>0</v>
      </c>
      <c r="AW206" s="67">
        <f t="shared" si="18"/>
        <v>0</v>
      </c>
      <c r="AX206" s="397">
        <f t="shared" si="19"/>
        <v>0</v>
      </c>
      <c r="AY206" s="32"/>
      <c r="AZ206" s="32"/>
      <c r="BA206" s="423" t="str">
        <f t="shared" si="20"/>
        <v xml:space="preserve"> </v>
      </c>
    </row>
    <row r="207" spans="1:53" s="339" customFormat="1" ht="15" x14ac:dyDescent="0.2">
      <c r="A207" s="32"/>
      <c r="B207" s="32"/>
      <c r="C207" s="410">
        <f t="shared" si="23"/>
        <v>186</v>
      </c>
      <c r="D207" s="424"/>
      <c r="E207" s="424"/>
      <c r="F207" s="424"/>
      <c r="G207" s="410"/>
      <c r="H207" s="410"/>
      <c r="I207" s="413" t="str">
        <f t="shared" si="5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6"/>
        <v>-</v>
      </c>
      <c r="M207" s="425"/>
      <c r="N207" s="425"/>
      <c r="O207" s="160" t="str">
        <f t="shared" si="7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8"/>
        <v>OK</v>
      </c>
      <c r="AI207" s="22">
        <f t="shared" si="9"/>
        <v>0</v>
      </c>
      <c r="AJ207" s="22">
        <f t="shared" si="10"/>
        <v>0</v>
      </c>
      <c r="AK207" s="22">
        <f t="shared" si="11"/>
        <v>0</v>
      </c>
      <c r="AL207" s="22">
        <f t="shared" si="12"/>
        <v>0</v>
      </c>
      <c r="AM207" s="22">
        <f t="shared" si="13"/>
        <v>0</v>
      </c>
      <c r="AN207" s="22">
        <f t="shared" si="14"/>
        <v>0</v>
      </c>
      <c r="AO207" s="418" t="b">
        <f t="shared" si="15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16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17"/>
        <v>0</v>
      </c>
      <c r="AW207" s="67">
        <f t="shared" si="18"/>
        <v>0</v>
      </c>
      <c r="AX207" s="397">
        <f t="shared" si="19"/>
        <v>0</v>
      </c>
      <c r="AY207" s="32"/>
      <c r="AZ207" s="32"/>
      <c r="BA207" s="423" t="str">
        <f t="shared" si="20"/>
        <v xml:space="preserve"> </v>
      </c>
    </row>
    <row r="208" spans="1:53" s="339" customFormat="1" ht="15" x14ac:dyDescent="0.2">
      <c r="A208" s="32"/>
      <c r="B208" s="32"/>
      <c r="C208" s="410">
        <f t="shared" si="23"/>
        <v>187</v>
      </c>
      <c r="D208" s="424"/>
      <c r="E208" s="424"/>
      <c r="F208" s="424"/>
      <c r="G208" s="410"/>
      <c r="H208" s="410"/>
      <c r="I208" s="413" t="str">
        <f t="shared" si="5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6"/>
        <v>-</v>
      </c>
      <c r="M208" s="425"/>
      <c r="N208" s="425"/>
      <c r="O208" s="160" t="str">
        <f t="shared" si="7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8"/>
        <v>OK</v>
      </c>
      <c r="AI208" s="22">
        <f t="shared" si="9"/>
        <v>0</v>
      </c>
      <c r="AJ208" s="22">
        <f t="shared" si="10"/>
        <v>0</v>
      </c>
      <c r="AK208" s="22">
        <f t="shared" si="11"/>
        <v>0</v>
      </c>
      <c r="AL208" s="22">
        <f t="shared" si="12"/>
        <v>0</v>
      </c>
      <c r="AM208" s="22">
        <f t="shared" si="13"/>
        <v>0</v>
      </c>
      <c r="AN208" s="22">
        <f t="shared" si="14"/>
        <v>0</v>
      </c>
      <c r="AO208" s="418" t="b">
        <f t="shared" si="15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16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17"/>
        <v>0</v>
      </c>
      <c r="AW208" s="67">
        <f t="shared" si="18"/>
        <v>0</v>
      </c>
      <c r="AX208" s="397">
        <f t="shared" si="19"/>
        <v>0</v>
      </c>
      <c r="AY208" s="32"/>
      <c r="AZ208" s="32"/>
      <c r="BA208" s="423" t="str">
        <f t="shared" si="20"/>
        <v xml:space="preserve"> </v>
      </c>
    </row>
    <row r="209" spans="1:53" s="339" customFormat="1" ht="15" x14ac:dyDescent="0.2">
      <c r="A209" s="32"/>
      <c r="B209" s="32"/>
      <c r="C209" s="410">
        <f t="shared" si="23"/>
        <v>188</v>
      </c>
      <c r="D209" s="424"/>
      <c r="E209" s="424"/>
      <c r="F209" s="424"/>
      <c r="G209" s="410"/>
      <c r="H209" s="410"/>
      <c r="I209" s="413" t="str">
        <f t="shared" ref="I209:I272" si="24">IF(K209="s",A209*B209,"-")</f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ref="L209:L272" si="25">IF(K209="s",AT209,AP209)</f>
        <v>-</v>
      </c>
      <c r="M209" s="425"/>
      <c r="N209" s="425"/>
      <c r="O209" s="160" t="str">
        <f t="shared" ref="O209:O272" si="26">IF(K209="S",IF(D209&lt;E209,E209,D209),"-")</f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ref="AH209:AH272" si="27">IF(F209&gt;(A209*12),"error","OK")</f>
        <v>OK</v>
      </c>
      <c r="AI209" s="22">
        <f t="shared" ref="AI209:AI272" si="28">IF(O209="-",0,IF(O209&gt;7.999,1,0))</f>
        <v>0</v>
      </c>
      <c r="AJ209" s="22">
        <f t="shared" ref="AJ209:AJ272" si="29">IF(O209&lt;8,IF(O209&gt;3.999,1,0),0)</f>
        <v>0</v>
      </c>
      <c r="AK209" s="22">
        <f t="shared" ref="AK209:AK272" si="30">IF(O209&lt;4,IF(O209&gt;0,1,0),0)</f>
        <v>0</v>
      </c>
      <c r="AL209" s="22">
        <f t="shared" ref="AL209:AL272" si="31">IF(K209="S",1,0)</f>
        <v>0</v>
      </c>
      <c r="AM209" s="22">
        <f t="shared" ref="AM209:AM272" si="32">IF(K209="C",1,0)</f>
        <v>0</v>
      </c>
      <c r="AN209" s="22">
        <f t="shared" ref="AN209:AN272" si="33">IF(K209="c",F209/12,0)</f>
        <v>0</v>
      </c>
      <c r="AO209" s="418" t="b">
        <f t="shared" ref="AO209:AO272" si="34">IF(K209="s",IF(A209&gt;B209,A209,B209))</f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ref="AR209:AR272" si="35">IF(K209="s",J209,"-")</f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17"/>
        <v>0</v>
      </c>
      <c r="AW209" s="67">
        <f t="shared" si="18"/>
        <v>0</v>
      </c>
      <c r="AX209" s="397">
        <f t="shared" si="19"/>
        <v>0</v>
      </c>
      <c r="AY209" s="32"/>
      <c r="AZ209" s="32"/>
      <c r="BA209" s="423" t="str">
        <f t="shared" si="20"/>
        <v xml:space="preserve"> </v>
      </c>
    </row>
    <row r="210" spans="1:53" s="339" customFormat="1" ht="15" x14ac:dyDescent="0.2">
      <c r="A210" s="32"/>
      <c r="B210" s="32"/>
      <c r="C210" s="410">
        <f t="shared" si="23"/>
        <v>189</v>
      </c>
      <c r="D210" s="424"/>
      <c r="E210" s="424"/>
      <c r="F210" s="424"/>
      <c r="G210" s="410"/>
      <c r="H210" s="410"/>
      <c r="I210" s="413" t="str">
        <f t="shared" si="24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25"/>
        <v>-</v>
      </c>
      <c r="M210" s="425"/>
      <c r="N210" s="425"/>
      <c r="O210" s="160" t="str">
        <f t="shared" si="26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27"/>
        <v>OK</v>
      </c>
      <c r="AI210" s="22">
        <f t="shared" si="28"/>
        <v>0</v>
      </c>
      <c r="AJ210" s="22">
        <f t="shared" si="29"/>
        <v>0</v>
      </c>
      <c r="AK210" s="22">
        <f t="shared" si="30"/>
        <v>0</v>
      </c>
      <c r="AL210" s="22">
        <f t="shared" si="31"/>
        <v>0</v>
      </c>
      <c r="AM210" s="22">
        <f t="shared" si="32"/>
        <v>0</v>
      </c>
      <c r="AN210" s="22">
        <f t="shared" si="33"/>
        <v>0</v>
      </c>
      <c r="AO210" s="418" t="b">
        <f t="shared" si="34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35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ref="AV210:AV273" si="36">IF(AI210=1,AT210,0)</f>
        <v>0</v>
      </c>
      <c r="AW210" s="67">
        <f t="shared" ref="AW210:AW273" si="37">IF(AJ210=1,AT210,0)</f>
        <v>0</v>
      </c>
      <c r="AX210" s="397">
        <f t="shared" ref="AX210:AX273" si="38">IF(AK210=1,AT210,0)</f>
        <v>0</v>
      </c>
      <c r="AY210" s="32"/>
      <c r="AZ210" s="32"/>
      <c r="BA210" s="423" t="str">
        <f t="shared" ref="BA210:BA273" si="39">IF(BB210="s",(AV210+AW210)/16*AX210/12," ")</f>
        <v xml:space="preserve"> </v>
      </c>
    </row>
    <row r="211" spans="1:53" s="339" customFormat="1" ht="15" x14ac:dyDescent="0.2">
      <c r="A211" s="32"/>
      <c r="B211" s="32"/>
      <c r="C211" s="410">
        <f t="shared" si="23"/>
        <v>190</v>
      </c>
      <c r="D211" s="424"/>
      <c r="E211" s="424"/>
      <c r="F211" s="424"/>
      <c r="G211" s="410"/>
      <c r="H211" s="410"/>
      <c r="I211" s="413" t="str">
        <f t="shared" si="24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25"/>
        <v>-</v>
      </c>
      <c r="M211" s="425"/>
      <c r="N211" s="425"/>
      <c r="O211" s="160" t="str">
        <f t="shared" si="26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27"/>
        <v>OK</v>
      </c>
      <c r="AI211" s="22">
        <f t="shared" si="28"/>
        <v>0</v>
      </c>
      <c r="AJ211" s="22">
        <f t="shared" si="29"/>
        <v>0</v>
      </c>
      <c r="AK211" s="22">
        <f t="shared" si="30"/>
        <v>0</v>
      </c>
      <c r="AL211" s="22">
        <f t="shared" si="31"/>
        <v>0</v>
      </c>
      <c r="AM211" s="22">
        <f t="shared" si="32"/>
        <v>0</v>
      </c>
      <c r="AN211" s="22">
        <f t="shared" si="33"/>
        <v>0</v>
      </c>
      <c r="AO211" s="418" t="b">
        <f t="shared" si="34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35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36"/>
        <v>0</v>
      </c>
      <c r="AW211" s="67">
        <f t="shared" si="37"/>
        <v>0</v>
      </c>
      <c r="AX211" s="397">
        <f t="shared" si="38"/>
        <v>0</v>
      </c>
      <c r="AY211" s="32"/>
      <c r="AZ211" s="32"/>
      <c r="BA211" s="423" t="str">
        <f t="shared" si="39"/>
        <v xml:space="preserve"> </v>
      </c>
    </row>
    <row r="212" spans="1:53" s="339" customFormat="1" ht="15" x14ac:dyDescent="0.2">
      <c r="A212" s="32"/>
      <c r="B212" s="32"/>
      <c r="C212" s="410">
        <f t="shared" si="23"/>
        <v>191</v>
      </c>
      <c r="D212" s="424"/>
      <c r="E212" s="424"/>
      <c r="F212" s="424"/>
      <c r="G212" s="410"/>
      <c r="H212" s="410"/>
      <c r="I212" s="413" t="str">
        <f t="shared" si="24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25"/>
        <v>-</v>
      </c>
      <c r="M212" s="425"/>
      <c r="N212" s="425"/>
      <c r="O212" s="160" t="str">
        <f t="shared" si="26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27"/>
        <v>OK</v>
      </c>
      <c r="AI212" s="22">
        <f t="shared" si="28"/>
        <v>0</v>
      </c>
      <c r="AJ212" s="22">
        <f t="shared" si="29"/>
        <v>0</v>
      </c>
      <c r="AK212" s="22">
        <f t="shared" si="30"/>
        <v>0</v>
      </c>
      <c r="AL212" s="22">
        <f t="shared" si="31"/>
        <v>0</v>
      </c>
      <c r="AM212" s="22">
        <f t="shared" si="32"/>
        <v>0</v>
      </c>
      <c r="AN212" s="22">
        <f t="shared" si="33"/>
        <v>0</v>
      </c>
      <c r="AO212" s="418" t="b">
        <f t="shared" si="34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35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36"/>
        <v>0</v>
      </c>
      <c r="AW212" s="67">
        <f t="shared" si="37"/>
        <v>0</v>
      </c>
      <c r="AX212" s="397">
        <f t="shared" si="38"/>
        <v>0</v>
      </c>
      <c r="AY212" s="32"/>
      <c r="AZ212" s="32"/>
      <c r="BA212" s="423" t="str">
        <f t="shared" si="39"/>
        <v xml:space="preserve"> </v>
      </c>
    </row>
    <row r="213" spans="1:53" s="339" customFormat="1" ht="15" x14ac:dyDescent="0.2">
      <c r="A213" s="32"/>
      <c r="B213" s="32"/>
      <c r="C213" s="410">
        <f t="shared" si="23"/>
        <v>192</v>
      </c>
      <c r="D213" s="424"/>
      <c r="E213" s="424"/>
      <c r="F213" s="424"/>
      <c r="G213" s="410"/>
      <c r="H213" s="410"/>
      <c r="I213" s="413" t="str">
        <f t="shared" si="24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25"/>
        <v>-</v>
      </c>
      <c r="M213" s="425"/>
      <c r="N213" s="425"/>
      <c r="O213" s="160" t="str">
        <f t="shared" si="26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27"/>
        <v>OK</v>
      </c>
      <c r="AI213" s="22">
        <f t="shared" si="28"/>
        <v>0</v>
      </c>
      <c r="AJ213" s="22">
        <f t="shared" si="29"/>
        <v>0</v>
      </c>
      <c r="AK213" s="22">
        <f t="shared" si="30"/>
        <v>0</v>
      </c>
      <c r="AL213" s="22">
        <f t="shared" si="31"/>
        <v>0</v>
      </c>
      <c r="AM213" s="22">
        <f t="shared" si="32"/>
        <v>0</v>
      </c>
      <c r="AN213" s="22">
        <f t="shared" si="33"/>
        <v>0</v>
      </c>
      <c r="AO213" s="418" t="b">
        <f t="shared" si="34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35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36"/>
        <v>0</v>
      </c>
      <c r="AW213" s="67">
        <f t="shared" si="37"/>
        <v>0</v>
      </c>
      <c r="AX213" s="397">
        <f t="shared" si="38"/>
        <v>0</v>
      </c>
      <c r="AY213" s="32"/>
      <c r="AZ213" s="32"/>
      <c r="BA213" s="423" t="str">
        <f t="shared" si="39"/>
        <v xml:space="preserve"> </v>
      </c>
    </row>
    <row r="214" spans="1:53" s="339" customFormat="1" ht="15" x14ac:dyDescent="0.2">
      <c r="A214" s="32"/>
      <c r="B214" s="32"/>
      <c r="C214" s="410">
        <f t="shared" si="23"/>
        <v>193</v>
      </c>
      <c r="D214" s="424"/>
      <c r="E214" s="424"/>
      <c r="F214" s="424"/>
      <c r="G214" s="410"/>
      <c r="H214" s="410"/>
      <c r="I214" s="413" t="str">
        <f t="shared" si="24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25"/>
        <v>-</v>
      </c>
      <c r="M214" s="425"/>
      <c r="N214" s="425"/>
      <c r="O214" s="160" t="str">
        <f t="shared" si="26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27"/>
        <v>OK</v>
      </c>
      <c r="AI214" s="22">
        <f t="shared" si="28"/>
        <v>0</v>
      </c>
      <c r="AJ214" s="22">
        <f t="shared" si="29"/>
        <v>0</v>
      </c>
      <c r="AK214" s="22">
        <f t="shared" si="30"/>
        <v>0</v>
      </c>
      <c r="AL214" s="22">
        <f t="shared" si="31"/>
        <v>0</v>
      </c>
      <c r="AM214" s="22">
        <f t="shared" si="32"/>
        <v>0</v>
      </c>
      <c r="AN214" s="22">
        <f t="shared" si="33"/>
        <v>0</v>
      </c>
      <c r="AO214" s="418" t="b">
        <f t="shared" si="34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35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36"/>
        <v>0</v>
      </c>
      <c r="AW214" s="67">
        <f t="shared" si="37"/>
        <v>0</v>
      </c>
      <c r="AX214" s="397">
        <f t="shared" si="38"/>
        <v>0</v>
      </c>
      <c r="AY214" s="32"/>
      <c r="AZ214" s="32"/>
      <c r="BA214" s="423" t="str">
        <f t="shared" si="39"/>
        <v xml:space="preserve"> </v>
      </c>
    </row>
    <row r="215" spans="1:53" s="339" customFormat="1" ht="15" x14ac:dyDescent="0.2">
      <c r="A215" s="32"/>
      <c r="B215" s="32"/>
      <c r="C215" s="410">
        <f t="shared" si="23"/>
        <v>194</v>
      </c>
      <c r="D215" s="424"/>
      <c r="E215" s="424"/>
      <c r="F215" s="424"/>
      <c r="G215" s="410"/>
      <c r="H215" s="410"/>
      <c r="I215" s="413" t="str">
        <f t="shared" si="24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25"/>
        <v>-</v>
      </c>
      <c r="M215" s="425"/>
      <c r="N215" s="425"/>
      <c r="O215" s="160" t="str">
        <f t="shared" si="26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27"/>
        <v>OK</v>
      </c>
      <c r="AI215" s="22">
        <f t="shared" si="28"/>
        <v>0</v>
      </c>
      <c r="AJ215" s="22">
        <f t="shared" si="29"/>
        <v>0</v>
      </c>
      <c r="AK215" s="22">
        <f t="shared" si="30"/>
        <v>0</v>
      </c>
      <c r="AL215" s="22">
        <f t="shared" si="31"/>
        <v>0</v>
      </c>
      <c r="AM215" s="22">
        <f t="shared" si="32"/>
        <v>0</v>
      </c>
      <c r="AN215" s="22">
        <f t="shared" si="33"/>
        <v>0</v>
      </c>
      <c r="AO215" s="418" t="b">
        <f t="shared" si="34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35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36"/>
        <v>0</v>
      </c>
      <c r="AW215" s="67">
        <f t="shared" si="37"/>
        <v>0</v>
      </c>
      <c r="AX215" s="397">
        <f t="shared" si="38"/>
        <v>0</v>
      </c>
      <c r="AY215" s="32"/>
      <c r="AZ215" s="32"/>
      <c r="BA215" s="423" t="str">
        <f t="shared" si="39"/>
        <v xml:space="preserve"> </v>
      </c>
    </row>
    <row r="216" spans="1:53" s="339" customFormat="1" ht="15" x14ac:dyDescent="0.2">
      <c r="A216" s="32"/>
      <c r="B216" s="32"/>
      <c r="C216" s="410">
        <f t="shared" ref="C216:C279" si="40">C215+1</f>
        <v>195</v>
      </c>
      <c r="D216" s="424"/>
      <c r="E216" s="424"/>
      <c r="F216" s="424"/>
      <c r="G216" s="410"/>
      <c r="H216" s="410"/>
      <c r="I216" s="413" t="str">
        <f t="shared" si="24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25"/>
        <v>-</v>
      </c>
      <c r="M216" s="425"/>
      <c r="N216" s="425"/>
      <c r="O216" s="160" t="str">
        <f t="shared" si="26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27"/>
        <v>OK</v>
      </c>
      <c r="AI216" s="22">
        <f t="shared" si="28"/>
        <v>0</v>
      </c>
      <c r="AJ216" s="22">
        <f t="shared" si="29"/>
        <v>0</v>
      </c>
      <c r="AK216" s="22">
        <f t="shared" si="30"/>
        <v>0</v>
      </c>
      <c r="AL216" s="22">
        <f t="shared" si="31"/>
        <v>0</v>
      </c>
      <c r="AM216" s="22">
        <f t="shared" si="32"/>
        <v>0</v>
      </c>
      <c r="AN216" s="22">
        <f t="shared" si="33"/>
        <v>0</v>
      </c>
      <c r="AO216" s="418" t="b">
        <f t="shared" si="34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35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36"/>
        <v>0</v>
      </c>
      <c r="AW216" s="67">
        <f t="shared" si="37"/>
        <v>0</v>
      </c>
      <c r="AX216" s="397">
        <f t="shared" si="38"/>
        <v>0</v>
      </c>
      <c r="AY216" s="32"/>
      <c r="AZ216" s="32"/>
      <c r="BA216" s="423" t="str">
        <f t="shared" si="39"/>
        <v xml:space="preserve"> </v>
      </c>
    </row>
    <row r="217" spans="1:53" s="339" customFormat="1" ht="15" x14ac:dyDescent="0.2">
      <c r="A217" s="32"/>
      <c r="B217" s="32"/>
      <c r="C217" s="410">
        <f t="shared" si="40"/>
        <v>196</v>
      </c>
      <c r="D217" s="424"/>
      <c r="E217" s="424"/>
      <c r="F217" s="424"/>
      <c r="G217" s="410"/>
      <c r="H217" s="410"/>
      <c r="I217" s="413" t="str">
        <f t="shared" si="24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25"/>
        <v>-</v>
      </c>
      <c r="M217" s="425"/>
      <c r="N217" s="425"/>
      <c r="O217" s="160" t="str">
        <f t="shared" si="26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27"/>
        <v>OK</v>
      </c>
      <c r="AI217" s="22">
        <f t="shared" si="28"/>
        <v>0</v>
      </c>
      <c r="AJ217" s="22">
        <f t="shared" si="29"/>
        <v>0</v>
      </c>
      <c r="AK217" s="22">
        <f t="shared" si="30"/>
        <v>0</v>
      </c>
      <c r="AL217" s="22">
        <f t="shared" si="31"/>
        <v>0</v>
      </c>
      <c r="AM217" s="22">
        <f t="shared" si="32"/>
        <v>0</v>
      </c>
      <c r="AN217" s="22">
        <f t="shared" si="33"/>
        <v>0</v>
      </c>
      <c r="AO217" s="418" t="b">
        <f t="shared" si="34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35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36"/>
        <v>0</v>
      </c>
      <c r="AW217" s="67">
        <f t="shared" si="37"/>
        <v>0</v>
      </c>
      <c r="AX217" s="397">
        <f t="shared" si="38"/>
        <v>0</v>
      </c>
      <c r="AY217" s="32"/>
      <c r="AZ217" s="32"/>
      <c r="BA217" s="423" t="str">
        <f t="shared" si="39"/>
        <v xml:space="preserve"> </v>
      </c>
    </row>
    <row r="218" spans="1:53" s="339" customFormat="1" ht="15" x14ac:dyDescent="0.2">
      <c r="A218" s="32"/>
      <c r="B218" s="32"/>
      <c r="C218" s="410">
        <f t="shared" si="40"/>
        <v>197</v>
      </c>
      <c r="D218" s="424"/>
      <c r="E218" s="424"/>
      <c r="F218" s="424"/>
      <c r="G218" s="410"/>
      <c r="H218" s="410"/>
      <c r="I218" s="413" t="str">
        <f t="shared" si="24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25"/>
        <v>-</v>
      </c>
      <c r="M218" s="425"/>
      <c r="N218" s="425"/>
      <c r="O218" s="160" t="str">
        <f t="shared" si="26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27"/>
        <v>OK</v>
      </c>
      <c r="AI218" s="22">
        <f t="shared" si="28"/>
        <v>0</v>
      </c>
      <c r="AJ218" s="22">
        <f t="shared" si="29"/>
        <v>0</v>
      </c>
      <c r="AK218" s="22">
        <f t="shared" si="30"/>
        <v>0</v>
      </c>
      <c r="AL218" s="22">
        <f t="shared" si="31"/>
        <v>0</v>
      </c>
      <c r="AM218" s="22">
        <f t="shared" si="32"/>
        <v>0</v>
      </c>
      <c r="AN218" s="22">
        <f t="shared" si="33"/>
        <v>0</v>
      </c>
      <c r="AO218" s="418" t="b">
        <f t="shared" si="34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35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36"/>
        <v>0</v>
      </c>
      <c r="AW218" s="67">
        <f t="shared" si="37"/>
        <v>0</v>
      </c>
      <c r="AX218" s="397">
        <f t="shared" si="38"/>
        <v>0</v>
      </c>
      <c r="AY218" s="32"/>
      <c r="AZ218" s="32"/>
      <c r="BA218" s="423" t="str">
        <f t="shared" si="39"/>
        <v xml:space="preserve"> </v>
      </c>
    </row>
    <row r="219" spans="1:53" s="339" customFormat="1" ht="15" x14ac:dyDescent="0.2">
      <c r="A219" s="32"/>
      <c r="B219" s="32"/>
      <c r="C219" s="410">
        <f t="shared" si="40"/>
        <v>198</v>
      </c>
      <c r="D219" s="424"/>
      <c r="E219" s="424"/>
      <c r="F219" s="424"/>
      <c r="G219" s="410"/>
      <c r="H219" s="410"/>
      <c r="I219" s="413" t="str">
        <f t="shared" si="24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25"/>
        <v>-</v>
      </c>
      <c r="M219" s="425"/>
      <c r="N219" s="425"/>
      <c r="O219" s="160" t="str">
        <f t="shared" si="26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27"/>
        <v>OK</v>
      </c>
      <c r="AI219" s="22">
        <f t="shared" si="28"/>
        <v>0</v>
      </c>
      <c r="AJ219" s="22">
        <f t="shared" si="29"/>
        <v>0</v>
      </c>
      <c r="AK219" s="22">
        <f t="shared" si="30"/>
        <v>0</v>
      </c>
      <c r="AL219" s="22">
        <f t="shared" si="31"/>
        <v>0</v>
      </c>
      <c r="AM219" s="22">
        <f t="shared" si="32"/>
        <v>0</v>
      </c>
      <c r="AN219" s="22">
        <f t="shared" si="33"/>
        <v>0</v>
      </c>
      <c r="AO219" s="418" t="b">
        <f t="shared" si="34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35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36"/>
        <v>0</v>
      </c>
      <c r="AW219" s="67">
        <f t="shared" si="37"/>
        <v>0</v>
      </c>
      <c r="AX219" s="397">
        <f t="shared" si="38"/>
        <v>0</v>
      </c>
      <c r="AY219" s="32"/>
      <c r="AZ219" s="32"/>
      <c r="BA219" s="423" t="str">
        <f t="shared" si="39"/>
        <v xml:space="preserve"> </v>
      </c>
    </row>
    <row r="220" spans="1:53" s="339" customFormat="1" ht="15" x14ac:dyDescent="0.2">
      <c r="A220" s="32"/>
      <c r="B220" s="32"/>
      <c r="C220" s="410">
        <f t="shared" si="40"/>
        <v>199</v>
      </c>
      <c r="D220" s="424"/>
      <c r="E220" s="424"/>
      <c r="F220" s="424"/>
      <c r="G220" s="410"/>
      <c r="H220" s="410"/>
      <c r="I220" s="413" t="str">
        <f t="shared" si="24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25"/>
        <v>-</v>
      </c>
      <c r="M220" s="425"/>
      <c r="N220" s="425"/>
      <c r="O220" s="160" t="str">
        <f t="shared" si="26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27"/>
        <v>OK</v>
      </c>
      <c r="AI220" s="22">
        <f t="shared" si="28"/>
        <v>0</v>
      </c>
      <c r="AJ220" s="22">
        <f t="shared" si="29"/>
        <v>0</v>
      </c>
      <c r="AK220" s="22">
        <f t="shared" si="30"/>
        <v>0</v>
      </c>
      <c r="AL220" s="22">
        <f t="shared" si="31"/>
        <v>0</v>
      </c>
      <c r="AM220" s="22">
        <f t="shared" si="32"/>
        <v>0</v>
      </c>
      <c r="AN220" s="22">
        <f t="shared" si="33"/>
        <v>0</v>
      </c>
      <c r="AO220" s="418" t="b">
        <f t="shared" si="34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35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36"/>
        <v>0</v>
      </c>
      <c r="AW220" s="67">
        <f t="shared" si="37"/>
        <v>0</v>
      </c>
      <c r="AX220" s="397">
        <f t="shared" si="38"/>
        <v>0</v>
      </c>
      <c r="AY220" s="32"/>
      <c r="AZ220" s="32"/>
      <c r="BA220" s="423" t="str">
        <f t="shared" si="39"/>
        <v xml:space="preserve"> </v>
      </c>
    </row>
    <row r="221" spans="1:53" s="339" customFormat="1" ht="15" x14ac:dyDescent="0.2">
      <c r="A221" s="32"/>
      <c r="B221" s="32"/>
      <c r="C221" s="410">
        <f t="shared" si="40"/>
        <v>200</v>
      </c>
      <c r="D221" s="424"/>
      <c r="E221" s="424"/>
      <c r="F221" s="424"/>
      <c r="G221" s="410"/>
      <c r="H221" s="410"/>
      <c r="I221" s="413" t="str">
        <f t="shared" si="24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25"/>
        <v>-</v>
      </c>
      <c r="M221" s="425"/>
      <c r="N221" s="425"/>
      <c r="O221" s="160" t="str">
        <f t="shared" si="26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27"/>
        <v>OK</v>
      </c>
      <c r="AI221" s="22">
        <f t="shared" si="28"/>
        <v>0</v>
      </c>
      <c r="AJ221" s="22">
        <f t="shared" si="29"/>
        <v>0</v>
      </c>
      <c r="AK221" s="22">
        <f t="shared" si="30"/>
        <v>0</v>
      </c>
      <c r="AL221" s="22">
        <f t="shared" si="31"/>
        <v>0</v>
      </c>
      <c r="AM221" s="22">
        <f t="shared" si="32"/>
        <v>0</v>
      </c>
      <c r="AN221" s="22">
        <f t="shared" si="33"/>
        <v>0</v>
      </c>
      <c r="AO221" s="418" t="b">
        <f t="shared" si="34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35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36"/>
        <v>0</v>
      </c>
      <c r="AW221" s="67">
        <f t="shared" si="37"/>
        <v>0</v>
      </c>
      <c r="AX221" s="397">
        <f t="shared" si="38"/>
        <v>0</v>
      </c>
      <c r="AY221" s="32"/>
      <c r="AZ221" s="32"/>
      <c r="BA221" s="423" t="str">
        <f t="shared" si="39"/>
        <v xml:space="preserve"> </v>
      </c>
    </row>
    <row r="222" spans="1:53" s="339" customFormat="1" ht="15" x14ac:dyDescent="0.2">
      <c r="A222" s="32"/>
      <c r="B222" s="32"/>
      <c r="C222" s="410">
        <f t="shared" si="40"/>
        <v>201</v>
      </c>
      <c r="D222" s="424"/>
      <c r="E222" s="424"/>
      <c r="F222" s="424"/>
      <c r="G222" s="410"/>
      <c r="H222" s="410"/>
      <c r="I222" s="413" t="str">
        <f t="shared" si="24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25"/>
        <v>-</v>
      </c>
      <c r="M222" s="425"/>
      <c r="N222" s="425"/>
      <c r="O222" s="160" t="str">
        <f t="shared" si="26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27"/>
        <v>OK</v>
      </c>
      <c r="AI222" s="22">
        <f t="shared" si="28"/>
        <v>0</v>
      </c>
      <c r="AJ222" s="22">
        <f t="shared" si="29"/>
        <v>0</v>
      </c>
      <c r="AK222" s="22">
        <f t="shared" si="30"/>
        <v>0</v>
      </c>
      <c r="AL222" s="22">
        <f t="shared" si="31"/>
        <v>0</v>
      </c>
      <c r="AM222" s="22">
        <f t="shared" si="32"/>
        <v>0</v>
      </c>
      <c r="AN222" s="22">
        <f t="shared" si="33"/>
        <v>0</v>
      </c>
      <c r="AO222" s="418" t="b">
        <f t="shared" si="34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35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36"/>
        <v>0</v>
      </c>
      <c r="AW222" s="67">
        <f t="shared" si="37"/>
        <v>0</v>
      </c>
      <c r="AX222" s="397">
        <f t="shared" si="38"/>
        <v>0</v>
      </c>
      <c r="AY222" s="32"/>
      <c r="AZ222" s="32"/>
      <c r="BA222" s="423" t="str">
        <f t="shared" si="39"/>
        <v xml:space="preserve"> </v>
      </c>
    </row>
    <row r="223" spans="1:53" s="339" customFormat="1" ht="15" x14ac:dyDescent="0.2">
      <c r="A223" s="32"/>
      <c r="B223" s="32"/>
      <c r="C223" s="410">
        <f t="shared" si="40"/>
        <v>202</v>
      </c>
      <c r="D223" s="424"/>
      <c r="E223" s="424"/>
      <c r="F223" s="424"/>
      <c r="G223" s="410"/>
      <c r="H223" s="410"/>
      <c r="I223" s="413" t="str">
        <f t="shared" si="24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25"/>
        <v>-</v>
      </c>
      <c r="M223" s="425"/>
      <c r="N223" s="425"/>
      <c r="O223" s="160" t="str">
        <f t="shared" si="26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27"/>
        <v>OK</v>
      </c>
      <c r="AI223" s="22">
        <f t="shared" si="28"/>
        <v>0</v>
      </c>
      <c r="AJ223" s="22">
        <f t="shared" si="29"/>
        <v>0</v>
      </c>
      <c r="AK223" s="22">
        <f t="shared" si="30"/>
        <v>0</v>
      </c>
      <c r="AL223" s="22">
        <f t="shared" si="31"/>
        <v>0</v>
      </c>
      <c r="AM223" s="22">
        <f t="shared" si="32"/>
        <v>0</v>
      </c>
      <c r="AN223" s="22">
        <f t="shared" si="33"/>
        <v>0</v>
      </c>
      <c r="AO223" s="418" t="b">
        <f t="shared" si="34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35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36"/>
        <v>0</v>
      </c>
      <c r="AW223" s="67">
        <f t="shared" si="37"/>
        <v>0</v>
      </c>
      <c r="AX223" s="397">
        <f t="shared" si="38"/>
        <v>0</v>
      </c>
      <c r="AY223" s="32"/>
      <c r="AZ223" s="32"/>
      <c r="BA223" s="423" t="str">
        <f t="shared" si="39"/>
        <v xml:space="preserve"> </v>
      </c>
    </row>
    <row r="224" spans="1:53" s="339" customFormat="1" ht="15" x14ac:dyDescent="0.2">
      <c r="A224" s="32"/>
      <c r="B224" s="32"/>
      <c r="C224" s="410">
        <f t="shared" si="40"/>
        <v>203</v>
      </c>
      <c r="D224" s="424"/>
      <c r="E224" s="424"/>
      <c r="F224" s="424"/>
      <c r="G224" s="410"/>
      <c r="H224" s="410"/>
      <c r="I224" s="413" t="str">
        <f t="shared" si="24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25"/>
        <v>-</v>
      </c>
      <c r="M224" s="425"/>
      <c r="N224" s="425"/>
      <c r="O224" s="160" t="str">
        <f t="shared" si="26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27"/>
        <v>OK</v>
      </c>
      <c r="AI224" s="22">
        <f t="shared" si="28"/>
        <v>0</v>
      </c>
      <c r="AJ224" s="22">
        <f t="shared" si="29"/>
        <v>0</v>
      </c>
      <c r="AK224" s="22">
        <f t="shared" si="30"/>
        <v>0</v>
      </c>
      <c r="AL224" s="22">
        <f t="shared" si="31"/>
        <v>0</v>
      </c>
      <c r="AM224" s="22">
        <f t="shared" si="32"/>
        <v>0</v>
      </c>
      <c r="AN224" s="22">
        <f t="shared" si="33"/>
        <v>0</v>
      </c>
      <c r="AO224" s="418" t="b">
        <f t="shared" si="34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35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36"/>
        <v>0</v>
      </c>
      <c r="AW224" s="67">
        <f t="shared" si="37"/>
        <v>0</v>
      </c>
      <c r="AX224" s="397">
        <f t="shared" si="38"/>
        <v>0</v>
      </c>
      <c r="AY224" s="32"/>
      <c r="AZ224" s="32"/>
      <c r="BA224" s="423" t="str">
        <f t="shared" si="39"/>
        <v xml:space="preserve"> </v>
      </c>
    </row>
    <row r="225" spans="1:53" s="339" customFormat="1" ht="15" x14ac:dyDescent="0.2">
      <c r="A225" s="32"/>
      <c r="B225" s="32"/>
      <c r="C225" s="410">
        <f t="shared" si="40"/>
        <v>204</v>
      </c>
      <c r="D225" s="424"/>
      <c r="E225" s="424"/>
      <c r="F225" s="424"/>
      <c r="G225" s="410"/>
      <c r="H225" s="410"/>
      <c r="I225" s="413" t="str">
        <f t="shared" si="24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25"/>
        <v>-</v>
      </c>
      <c r="M225" s="425"/>
      <c r="N225" s="425"/>
      <c r="O225" s="160" t="str">
        <f t="shared" si="26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27"/>
        <v>OK</v>
      </c>
      <c r="AI225" s="22">
        <f t="shared" si="28"/>
        <v>0</v>
      </c>
      <c r="AJ225" s="22">
        <f t="shared" si="29"/>
        <v>0</v>
      </c>
      <c r="AK225" s="22">
        <f t="shared" si="30"/>
        <v>0</v>
      </c>
      <c r="AL225" s="22">
        <f t="shared" si="31"/>
        <v>0</v>
      </c>
      <c r="AM225" s="22">
        <f t="shared" si="32"/>
        <v>0</v>
      </c>
      <c r="AN225" s="22">
        <f t="shared" si="33"/>
        <v>0</v>
      </c>
      <c r="AO225" s="418" t="b">
        <f t="shared" si="34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35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36"/>
        <v>0</v>
      </c>
      <c r="AW225" s="67">
        <f t="shared" si="37"/>
        <v>0</v>
      </c>
      <c r="AX225" s="397">
        <f t="shared" si="38"/>
        <v>0</v>
      </c>
      <c r="AY225" s="32"/>
      <c r="AZ225" s="32"/>
      <c r="BA225" s="423" t="str">
        <f t="shared" si="39"/>
        <v xml:space="preserve"> </v>
      </c>
    </row>
    <row r="226" spans="1:53" s="339" customFormat="1" ht="15" x14ac:dyDescent="0.2">
      <c r="A226" s="32"/>
      <c r="B226" s="32"/>
      <c r="C226" s="410">
        <f t="shared" si="40"/>
        <v>205</v>
      </c>
      <c r="D226" s="424"/>
      <c r="E226" s="424"/>
      <c r="F226" s="424"/>
      <c r="G226" s="410"/>
      <c r="H226" s="410"/>
      <c r="I226" s="413" t="str">
        <f t="shared" si="24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25"/>
        <v>-</v>
      </c>
      <c r="M226" s="425"/>
      <c r="N226" s="425"/>
      <c r="O226" s="160" t="str">
        <f t="shared" si="26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27"/>
        <v>OK</v>
      </c>
      <c r="AI226" s="22">
        <f t="shared" si="28"/>
        <v>0</v>
      </c>
      <c r="AJ226" s="22">
        <f t="shared" si="29"/>
        <v>0</v>
      </c>
      <c r="AK226" s="22">
        <f t="shared" si="30"/>
        <v>0</v>
      </c>
      <c r="AL226" s="22">
        <f t="shared" si="31"/>
        <v>0</v>
      </c>
      <c r="AM226" s="22">
        <f t="shared" si="32"/>
        <v>0</v>
      </c>
      <c r="AN226" s="22">
        <f t="shared" si="33"/>
        <v>0</v>
      </c>
      <c r="AO226" s="418" t="b">
        <f t="shared" si="34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35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36"/>
        <v>0</v>
      </c>
      <c r="AW226" s="67">
        <f t="shared" si="37"/>
        <v>0</v>
      </c>
      <c r="AX226" s="397">
        <f t="shared" si="38"/>
        <v>0</v>
      </c>
      <c r="AY226" s="32"/>
      <c r="AZ226" s="32"/>
      <c r="BA226" s="423" t="str">
        <f t="shared" si="39"/>
        <v xml:space="preserve"> </v>
      </c>
    </row>
    <row r="227" spans="1:53" s="339" customFormat="1" ht="15" x14ac:dyDescent="0.2">
      <c r="A227" s="32"/>
      <c r="B227" s="32"/>
      <c r="C227" s="410">
        <f t="shared" si="40"/>
        <v>206</v>
      </c>
      <c r="D227" s="424"/>
      <c r="E227" s="424"/>
      <c r="F227" s="424"/>
      <c r="G227" s="410"/>
      <c r="H227" s="410"/>
      <c r="I227" s="413" t="str">
        <f t="shared" si="24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25"/>
        <v>-</v>
      </c>
      <c r="M227" s="425"/>
      <c r="N227" s="425"/>
      <c r="O227" s="160" t="str">
        <f t="shared" si="26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27"/>
        <v>OK</v>
      </c>
      <c r="AI227" s="22">
        <f t="shared" si="28"/>
        <v>0</v>
      </c>
      <c r="AJ227" s="22">
        <f t="shared" si="29"/>
        <v>0</v>
      </c>
      <c r="AK227" s="22">
        <f t="shared" si="30"/>
        <v>0</v>
      </c>
      <c r="AL227" s="22">
        <f t="shared" si="31"/>
        <v>0</v>
      </c>
      <c r="AM227" s="22">
        <f t="shared" si="32"/>
        <v>0</v>
      </c>
      <c r="AN227" s="22">
        <f t="shared" si="33"/>
        <v>0</v>
      </c>
      <c r="AO227" s="418" t="b">
        <f t="shared" si="34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35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36"/>
        <v>0</v>
      </c>
      <c r="AW227" s="67">
        <f t="shared" si="37"/>
        <v>0</v>
      </c>
      <c r="AX227" s="397">
        <f t="shared" si="38"/>
        <v>0</v>
      </c>
      <c r="AY227" s="32"/>
      <c r="AZ227" s="32"/>
      <c r="BA227" s="423" t="str">
        <f t="shared" si="39"/>
        <v xml:space="preserve"> </v>
      </c>
    </row>
    <row r="228" spans="1:53" s="339" customFormat="1" ht="15" x14ac:dyDescent="0.2">
      <c r="A228" s="32"/>
      <c r="B228" s="32"/>
      <c r="C228" s="410">
        <f t="shared" si="40"/>
        <v>207</v>
      </c>
      <c r="D228" s="424"/>
      <c r="E228" s="424"/>
      <c r="F228" s="424"/>
      <c r="G228" s="410"/>
      <c r="H228" s="410"/>
      <c r="I228" s="413" t="str">
        <f t="shared" si="24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25"/>
        <v>-</v>
      </c>
      <c r="M228" s="425"/>
      <c r="N228" s="425"/>
      <c r="O228" s="160" t="str">
        <f t="shared" si="26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27"/>
        <v>OK</v>
      </c>
      <c r="AI228" s="22">
        <f t="shared" si="28"/>
        <v>0</v>
      </c>
      <c r="AJ228" s="22">
        <f t="shared" si="29"/>
        <v>0</v>
      </c>
      <c r="AK228" s="22">
        <f t="shared" si="30"/>
        <v>0</v>
      </c>
      <c r="AL228" s="22">
        <f t="shared" si="31"/>
        <v>0</v>
      </c>
      <c r="AM228" s="22">
        <f t="shared" si="32"/>
        <v>0</v>
      </c>
      <c r="AN228" s="22">
        <f t="shared" si="33"/>
        <v>0</v>
      </c>
      <c r="AO228" s="418" t="b">
        <f t="shared" si="34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35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36"/>
        <v>0</v>
      </c>
      <c r="AW228" s="67">
        <f t="shared" si="37"/>
        <v>0</v>
      </c>
      <c r="AX228" s="397">
        <f t="shared" si="38"/>
        <v>0</v>
      </c>
      <c r="AY228" s="32"/>
      <c r="AZ228" s="32"/>
      <c r="BA228" s="423" t="str">
        <f t="shared" si="39"/>
        <v xml:space="preserve"> </v>
      </c>
    </row>
    <row r="229" spans="1:53" s="339" customFormat="1" ht="15" x14ac:dyDescent="0.2">
      <c r="A229" s="32"/>
      <c r="B229" s="32"/>
      <c r="C229" s="410">
        <f t="shared" si="40"/>
        <v>208</v>
      </c>
      <c r="D229" s="424"/>
      <c r="E229" s="424"/>
      <c r="F229" s="424"/>
      <c r="G229" s="410"/>
      <c r="H229" s="410"/>
      <c r="I229" s="413" t="str">
        <f t="shared" si="24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25"/>
        <v>-</v>
      </c>
      <c r="M229" s="425"/>
      <c r="N229" s="425"/>
      <c r="O229" s="160" t="str">
        <f t="shared" si="26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27"/>
        <v>OK</v>
      </c>
      <c r="AI229" s="22">
        <f t="shared" si="28"/>
        <v>0</v>
      </c>
      <c r="AJ229" s="22">
        <f t="shared" si="29"/>
        <v>0</v>
      </c>
      <c r="AK229" s="22">
        <f t="shared" si="30"/>
        <v>0</v>
      </c>
      <c r="AL229" s="22">
        <f t="shared" si="31"/>
        <v>0</v>
      </c>
      <c r="AM229" s="22">
        <f t="shared" si="32"/>
        <v>0</v>
      </c>
      <c r="AN229" s="22">
        <f t="shared" si="33"/>
        <v>0</v>
      </c>
      <c r="AO229" s="418" t="b">
        <f t="shared" si="34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35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36"/>
        <v>0</v>
      </c>
      <c r="AW229" s="67">
        <f t="shared" si="37"/>
        <v>0</v>
      </c>
      <c r="AX229" s="397">
        <f t="shared" si="38"/>
        <v>0</v>
      </c>
      <c r="AY229" s="32"/>
      <c r="AZ229" s="32"/>
      <c r="BA229" s="423" t="str">
        <f t="shared" si="39"/>
        <v xml:space="preserve"> </v>
      </c>
    </row>
    <row r="230" spans="1:53" s="339" customFormat="1" ht="15" x14ac:dyDescent="0.2">
      <c r="A230" s="32"/>
      <c r="B230" s="32"/>
      <c r="C230" s="410">
        <f t="shared" si="40"/>
        <v>209</v>
      </c>
      <c r="D230" s="424"/>
      <c r="E230" s="424"/>
      <c r="F230" s="424"/>
      <c r="G230" s="410"/>
      <c r="H230" s="410"/>
      <c r="I230" s="413" t="str">
        <f t="shared" si="24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25"/>
        <v>-</v>
      </c>
      <c r="M230" s="425"/>
      <c r="N230" s="425"/>
      <c r="O230" s="160" t="str">
        <f t="shared" si="26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27"/>
        <v>OK</v>
      </c>
      <c r="AI230" s="22">
        <f t="shared" si="28"/>
        <v>0</v>
      </c>
      <c r="AJ230" s="22">
        <f t="shared" si="29"/>
        <v>0</v>
      </c>
      <c r="AK230" s="22">
        <f t="shared" si="30"/>
        <v>0</v>
      </c>
      <c r="AL230" s="22">
        <f t="shared" si="31"/>
        <v>0</v>
      </c>
      <c r="AM230" s="22">
        <f t="shared" si="32"/>
        <v>0</v>
      </c>
      <c r="AN230" s="22">
        <f t="shared" si="33"/>
        <v>0</v>
      </c>
      <c r="AO230" s="418" t="b">
        <f t="shared" si="34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35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36"/>
        <v>0</v>
      </c>
      <c r="AW230" s="67">
        <f t="shared" si="37"/>
        <v>0</v>
      </c>
      <c r="AX230" s="397">
        <f t="shared" si="38"/>
        <v>0</v>
      </c>
      <c r="AY230" s="32"/>
      <c r="AZ230" s="32"/>
      <c r="BA230" s="423" t="str">
        <f t="shared" si="39"/>
        <v xml:space="preserve"> </v>
      </c>
    </row>
    <row r="231" spans="1:53" s="339" customFormat="1" ht="15" x14ac:dyDescent="0.2">
      <c r="A231" s="32"/>
      <c r="B231" s="32"/>
      <c r="C231" s="410">
        <f t="shared" si="40"/>
        <v>210</v>
      </c>
      <c r="D231" s="424"/>
      <c r="E231" s="424"/>
      <c r="F231" s="424"/>
      <c r="G231" s="410"/>
      <c r="H231" s="410"/>
      <c r="I231" s="413" t="str">
        <f t="shared" si="24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25"/>
        <v>-</v>
      </c>
      <c r="M231" s="425"/>
      <c r="N231" s="425"/>
      <c r="O231" s="160" t="str">
        <f t="shared" si="26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27"/>
        <v>OK</v>
      </c>
      <c r="AI231" s="22">
        <f t="shared" si="28"/>
        <v>0</v>
      </c>
      <c r="AJ231" s="22">
        <f t="shared" si="29"/>
        <v>0</v>
      </c>
      <c r="AK231" s="22">
        <f t="shared" si="30"/>
        <v>0</v>
      </c>
      <c r="AL231" s="22">
        <f t="shared" si="31"/>
        <v>0</v>
      </c>
      <c r="AM231" s="22">
        <f t="shared" si="32"/>
        <v>0</v>
      </c>
      <c r="AN231" s="22">
        <f t="shared" si="33"/>
        <v>0</v>
      </c>
      <c r="AO231" s="418" t="b">
        <f t="shared" si="34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35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36"/>
        <v>0</v>
      </c>
      <c r="AW231" s="67">
        <f t="shared" si="37"/>
        <v>0</v>
      </c>
      <c r="AX231" s="397">
        <f t="shared" si="38"/>
        <v>0</v>
      </c>
      <c r="AY231" s="32"/>
      <c r="AZ231" s="32"/>
      <c r="BA231" s="423" t="str">
        <f t="shared" si="39"/>
        <v xml:space="preserve"> </v>
      </c>
    </row>
    <row r="232" spans="1:53" s="339" customFormat="1" ht="15" x14ac:dyDescent="0.2">
      <c r="A232" s="32"/>
      <c r="B232" s="32"/>
      <c r="C232" s="410">
        <f t="shared" si="40"/>
        <v>211</v>
      </c>
      <c r="D232" s="424"/>
      <c r="E232" s="424"/>
      <c r="F232" s="424"/>
      <c r="G232" s="410"/>
      <c r="H232" s="410"/>
      <c r="I232" s="413" t="str">
        <f t="shared" si="24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25"/>
        <v>-</v>
      </c>
      <c r="M232" s="425"/>
      <c r="N232" s="425"/>
      <c r="O232" s="160" t="str">
        <f t="shared" si="26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27"/>
        <v>OK</v>
      </c>
      <c r="AI232" s="22">
        <f t="shared" si="28"/>
        <v>0</v>
      </c>
      <c r="AJ232" s="22">
        <f t="shared" si="29"/>
        <v>0</v>
      </c>
      <c r="AK232" s="22">
        <f t="shared" si="30"/>
        <v>0</v>
      </c>
      <c r="AL232" s="22">
        <f t="shared" si="31"/>
        <v>0</v>
      </c>
      <c r="AM232" s="22">
        <f t="shared" si="32"/>
        <v>0</v>
      </c>
      <c r="AN232" s="22">
        <f t="shared" si="33"/>
        <v>0</v>
      </c>
      <c r="AO232" s="418" t="b">
        <f t="shared" si="34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35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36"/>
        <v>0</v>
      </c>
      <c r="AW232" s="67">
        <f t="shared" si="37"/>
        <v>0</v>
      </c>
      <c r="AX232" s="397">
        <f t="shared" si="38"/>
        <v>0</v>
      </c>
      <c r="AY232" s="32"/>
      <c r="AZ232" s="32"/>
      <c r="BA232" s="423" t="str">
        <f t="shared" si="39"/>
        <v xml:space="preserve"> </v>
      </c>
    </row>
    <row r="233" spans="1:53" s="339" customFormat="1" ht="15" x14ac:dyDescent="0.2">
      <c r="A233" s="32"/>
      <c r="B233" s="32"/>
      <c r="C233" s="410">
        <f t="shared" si="40"/>
        <v>212</v>
      </c>
      <c r="D233" s="424"/>
      <c r="E233" s="424"/>
      <c r="F233" s="424"/>
      <c r="G233" s="410"/>
      <c r="H233" s="410"/>
      <c r="I233" s="413" t="str">
        <f t="shared" si="24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25"/>
        <v>-</v>
      </c>
      <c r="M233" s="425"/>
      <c r="N233" s="425"/>
      <c r="O233" s="160" t="str">
        <f t="shared" si="26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27"/>
        <v>OK</v>
      </c>
      <c r="AI233" s="22">
        <f t="shared" si="28"/>
        <v>0</v>
      </c>
      <c r="AJ233" s="22">
        <f t="shared" si="29"/>
        <v>0</v>
      </c>
      <c r="AK233" s="22">
        <f t="shared" si="30"/>
        <v>0</v>
      </c>
      <c r="AL233" s="22">
        <f t="shared" si="31"/>
        <v>0</v>
      </c>
      <c r="AM233" s="22">
        <f t="shared" si="32"/>
        <v>0</v>
      </c>
      <c r="AN233" s="22">
        <f t="shared" si="33"/>
        <v>0</v>
      </c>
      <c r="AO233" s="418" t="b">
        <f t="shared" si="34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35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36"/>
        <v>0</v>
      </c>
      <c r="AW233" s="67">
        <f t="shared" si="37"/>
        <v>0</v>
      </c>
      <c r="AX233" s="397">
        <f t="shared" si="38"/>
        <v>0</v>
      </c>
      <c r="AY233" s="32"/>
      <c r="AZ233" s="32"/>
      <c r="BA233" s="423" t="str">
        <f t="shared" si="39"/>
        <v xml:space="preserve"> </v>
      </c>
    </row>
    <row r="234" spans="1:53" s="339" customFormat="1" ht="15" x14ac:dyDescent="0.2">
      <c r="A234" s="32"/>
      <c r="B234" s="32"/>
      <c r="C234" s="410">
        <f t="shared" si="40"/>
        <v>213</v>
      </c>
      <c r="D234" s="424"/>
      <c r="E234" s="424"/>
      <c r="F234" s="424"/>
      <c r="G234" s="410"/>
      <c r="H234" s="410"/>
      <c r="I234" s="413" t="str">
        <f t="shared" si="24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25"/>
        <v>-</v>
      </c>
      <c r="M234" s="425"/>
      <c r="N234" s="425"/>
      <c r="O234" s="160" t="str">
        <f t="shared" si="26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27"/>
        <v>OK</v>
      </c>
      <c r="AI234" s="22">
        <f t="shared" si="28"/>
        <v>0</v>
      </c>
      <c r="AJ234" s="22">
        <f t="shared" si="29"/>
        <v>0</v>
      </c>
      <c r="AK234" s="22">
        <f t="shared" si="30"/>
        <v>0</v>
      </c>
      <c r="AL234" s="22">
        <f t="shared" si="31"/>
        <v>0</v>
      </c>
      <c r="AM234" s="22">
        <f t="shared" si="32"/>
        <v>0</v>
      </c>
      <c r="AN234" s="22">
        <f t="shared" si="33"/>
        <v>0</v>
      </c>
      <c r="AO234" s="418" t="b">
        <f t="shared" si="34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35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36"/>
        <v>0</v>
      </c>
      <c r="AW234" s="67">
        <f t="shared" si="37"/>
        <v>0</v>
      </c>
      <c r="AX234" s="397">
        <f t="shared" si="38"/>
        <v>0</v>
      </c>
      <c r="AY234" s="32"/>
      <c r="AZ234" s="32"/>
      <c r="BA234" s="423" t="str">
        <f t="shared" si="39"/>
        <v xml:space="preserve"> </v>
      </c>
    </row>
    <row r="235" spans="1:53" s="339" customFormat="1" ht="15" x14ac:dyDescent="0.2">
      <c r="A235" s="32"/>
      <c r="B235" s="32"/>
      <c r="C235" s="410">
        <f t="shared" si="40"/>
        <v>214</v>
      </c>
      <c r="D235" s="424"/>
      <c r="E235" s="424"/>
      <c r="F235" s="424"/>
      <c r="G235" s="410"/>
      <c r="H235" s="410"/>
      <c r="I235" s="413" t="str">
        <f t="shared" si="24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25"/>
        <v>-</v>
      </c>
      <c r="M235" s="425"/>
      <c r="N235" s="425"/>
      <c r="O235" s="160" t="str">
        <f t="shared" si="26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27"/>
        <v>OK</v>
      </c>
      <c r="AI235" s="22">
        <f t="shared" si="28"/>
        <v>0</v>
      </c>
      <c r="AJ235" s="22">
        <f t="shared" si="29"/>
        <v>0</v>
      </c>
      <c r="AK235" s="22">
        <f t="shared" si="30"/>
        <v>0</v>
      </c>
      <c r="AL235" s="22">
        <f t="shared" si="31"/>
        <v>0</v>
      </c>
      <c r="AM235" s="22">
        <f t="shared" si="32"/>
        <v>0</v>
      </c>
      <c r="AN235" s="22">
        <f t="shared" si="33"/>
        <v>0</v>
      </c>
      <c r="AO235" s="418" t="b">
        <f t="shared" si="34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35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36"/>
        <v>0</v>
      </c>
      <c r="AW235" s="67">
        <f t="shared" si="37"/>
        <v>0</v>
      </c>
      <c r="AX235" s="397">
        <f t="shared" si="38"/>
        <v>0</v>
      </c>
      <c r="AY235" s="32"/>
      <c r="AZ235" s="32"/>
      <c r="BA235" s="423" t="str">
        <f t="shared" si="39"/>
        <v xml:space="preserve"> </v>
      </c>
    </row>
    <row r="236" spans="1:53" s="339" customFormat="1" ht="15" x14ac:dyDescent="0.2">
      <c r="A236" s="32"/>
      <c r="B236" s="32"/>
      <c r="C236" s="410">
        <f t="shared" si="40"/>
        <v>215</v>
      </c>
      <c r="D236" s="424"/>
      <c r="E236" s="424"/>
      <c r="F236" s="424"/>
      <c r="G236" s="410"/>
      <c r="H236" s="410"/>
      <c r="I236" s="413" t="str">
        <f t="shared" si="24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25"/>
        <v>-</v>
      </c>
      <c r="M236" s="425"/>
      <c r="N236" s="425"/>
      <c r="O236" s="160" t="str">
        <f t="shared" si="26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27"/>
        <v>OK</v>
      </c>
      <c r="AI236" s="22">
        <f t="shared" si="28"/>
        <v>0</v>
      </c>
      <c r="AJ236" s="22">
        <f t="shared" si="29"/>
        <v>0</v>
      </c>
      <c r="AK236" s="22">
        <f t="shared" si="30"/>
        <v>0</v>
      </c>
      <c r="AL236" s="22">
        <f t="shared" si="31"/>
        <v>0</v>
      </c>
      <c r="AM236" s="22">
        <f t="shared" si="32"/>
        <v>0</v>
      </c>
      <c r="AN236" s="22">
        <f t="shared" si="33"/>
        <v>0</v>
      </c>
      <c r="AO236" s="418" t="b">
        <f t="shared" si="34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35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36"/>
        <v>0</v>
      </c>
      <c r="AW236" s="67">
        <f t="shared" si="37"/>
        <v>0</v>
      </c>
      <c r="AX236" s="397">
        <f t="shared" si="38"/>
        <v>0</v>
      </c>
      <c r="AY236" s="32"/>
      <c r="AZ236" s="32"/>
      <c r="BA236" s="423" t="str">
        <f t="shared" si="39"/>
        <v xml:space="preserve"> </v>
      </c>
    </row>
    <row r="237" spans="1:53" s="339" customFormat="1" ht="15" x14ac:dyDescent="0.2">
      <c r="A237" s="32"/>
      <c r="B237" s="32"/>
      <c r="C237" s="410">
        <f t="shared" si="40"/>
        <v>216</v>
      </c>
      <c r="D237" s="424"/>
      <c r="E237" s="424"/>
      <c r="F237" s="424"/>
      <c r="G237" s="410"/>
      <c r="H237" s="410"/>
      <c r="I237" s="413" t="str">
        <f t="shared" si="24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25"/>
        <v>-</v>
      </c>
      <c r="M237" s="425"/>
      <c r="N237" s="425"/>
      <c r="O237" s="160" t="str">
        <f t="shared" si="26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27"/>
        <v>OK</v>
      </c>
      <c r="AI237" s="22">
        <f t="shared" si="28"/>
        <v>0</v>
      </c>
      <c r="AJ237" s="22">
        <f t="shared" si="29"/>
        <v>0</v>
      </c>
      <c r="AK237" s="22">
        <f t="shared" si="30"/>
        <v>0</v>
      </c>
      <c r="AL237" s="22">
        <f t="shared" si="31"/>
        <v>0</v>
      </c>
      <c r="AM237" s="22">
        <f t="shared" si="32"/>
        <v>0</v>
      </c>
      <c r="AN237" s="22">
        <f t="shared" si="33"/>
        <v>0</v>
      </c>
      <c r="AO237" s="418" t="b">
        <f t="shared" si="34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35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36"/>
        <v>0</v>
      </c>
      <c r="AW237" s="67">
        <f t="shared" si="37"/>
        <v>0</v>
      </c>
      <c r="AX237" s="397">
        <f t="shared" si="38"/>
        <v>0</v>
      </c>
      <c r="AY237" s="32"/>
      <c r="AZ237" s="32"/>
      <c r="BA237" s="423" t="str">
        <f t="shared" si="39"/>
        <v xml:space="preserve"> </v>
      </c>
    </row>
    <row r="238" spans="1:53" s="339" customFormat="1" ht="15" x14ac:dyDescent="0.2">
      <c r="A238" s="32"/>
      <c r="B238" s="32"/>
      <c r="C238" s="410">
        <f t="shared" si="40"/>
        <v>217</v>
      </c>
      <c r="D238" s="424"/>
      <c r="E238" s="424"/>
      <c r="F238" s="424"/>
      <c r="G238" s="410"/>
      <c r="H238" s="410"/>
      <c r="I238" s="413" t="str">
        <f t="shared" si="24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25"/>
        <v>-</v>
      </c>
      <c r="M238" s="425"/>
      <c r="N238" s="425"/>
      <c r="O238" s="160" t="str">
        <f t="shared" si="26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27"/>
        <v>OK</v>
      </c>
      <c r="AI238" s="22">
        <f t="shared" si="28"/>
        <v>0</v>
      </c>
      <c r="AJ238" s="22">
        <f t="shared" si="29"/>
        <v>0</v>
      </c>
      <c r="AK238" s="22">
        <f t="shared" si="30"/>
        <v>0</v>
      </c>
      <c r="AL238" s="22">
        <f t="shared" si="31"/>
        <v>0</v>
      </c>
      <c r="AM238" s="22">
        <f t="shared" si="32"/>
        <v>0</v>
      </c>
      <c r="AN238" s="22">
        <f t="shared" si="33"/>
        <v>0</v>
      </c>
      <c r="AO238" s="418" t="b">
        <f t="shared" si="34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35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36"/>
        <v>0</v>
      </c>
      <c r="AW238" s="67">
        <f t="shared" si="37"/>
        <v>0</v>
      </c>
      <c r="AX238" s="397">
        <f t="shared" si="38"/>
        <v>0</v>
      </c>
      <c r="AY238" s="32"/>
      <c r="AZ238" s="32"/>
      <c r="BA238" s="423" t="str">
        <f t="shared" si="39"/>
        <v xml:space="preserve"> </v>
      </c>
    </row>
    <row r="239" spans="1:53" s="339" customFormat="1" ht="15" x14ac:dyDescent="0.2">
      <c r="A239" s="32"/>
      <c r="B239" s="32"/>
      <c r="C239" s="410">
        <f t="shared" si="40"/>
        <v>218</v>
      </c>
      <c r="D239" s="424"/>
      <c r="E239" s="424"/>
      <c r="F239" s="424"/>
      <c r="G239" s="410"/>
      <c r="H239" s="410"/>
      <c r="I239" s="413" t="str">
        <f t="shared" si="24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25"/>
        <v>-</v>
      </c>
      <c r="M239" s="425"/>
      <c r="N239" s="425"/>
      <c r="O239" s="160" t="str">
        <f t="shared" si="26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27"/>
        <v>OK</v>
      </c>
      <c r="AI239" s="22">
        <f t="shared" si="28"/>
        <v>0</v>
      </c>
      <c r="AJ239" s="22">
        <f t="shared" si="29"/>
        <v>0</v>
      </c>
      <c r="AK239" s="22">
        <f t="shared" si="30"/>
        <v>0</v>
      </c>
      <c r="AL239" s="22">
        <f t="shared" si="31"/>
        <v>0</v>
      </c>
      <c r="AM239" s="22">
        <f t="shared" si="32"/>
        <v>0</v>
      </c>
      <c r="AN239" s="22">
        <f t="shared" si="33"/>
        <v>0</v>
      </c>
      <c r="AO239" s="418" t="b">
        <f t="shared" si="34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35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36"/>
        <v>0</v>
      </c>
      <c r="AW239" s="67">
        <f t="shared" si="37"/>
        <v>0</v>
      </c>
      <c r="AX239" s="397">
        <f t="shared" si="38"/>
        <v>0</v>
      </c>
      <c r="AY239" s="32"/>
      <c r="AZ239" s="32"/>
      <c r="BA239" s="423" t="str">
        <f t="shared" si="39"/>
        <v xml:space="preserve"> </v>
      </c>
    </row>
    <row r="240" spans="1:53" s="339" customFormat="1" ht="15" x14ac:dyDescent="0.2">
      <c r="A240" s="32"/>
      <c r="B240" s="32"/>
      <c r="C240" s="410">
        <f t="shared" si="40"/>
        <v>219</v>
      </c>
      <c r="D240" s="424"/>
      <c r="E240" s="424"/>
      <c r="F240" s="424"/>
      <c r="G240" s="410"/>
      <c r="H240" s="410"/>
      <c r="I240" s="413" t="str">
        <f t="shared" si="24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25"/>
        <v>-</v>
      </c>
      <c r="M240" s="425"/>
      <c r="N240" s="425"/>
      <c r="O240" s="160" t="str">
        <f t="shared" si="26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27"/>
        <v>OK</v>
      </c>
      <c r="AI240" s="22">
        <f t="shared" si="28"/>
        <v>0</v>
      </c>
      <c r="AJ240" s="22">
        <f t="shared" si="29"/>
        <v>0</v>
      </c>
      <c r="AK240" s="22">
        <f t="shared" si="30"/>
        <v>0</v>
      </c>
      <c r="AL240" s="22">
        <f t="shared" si="31"/>
        <v>0</v>
      </c>
      <c r="AM240" s="22">
        <f t="shared" si="32"/>
        <v>0</v>
      </c>
      <c r="AN240" s="22">
        <f t="shared" si="33"/>
        <v>0</v>
      </c>
      <c r="AO240" s="418" t="b">
        <f t="shared" si="34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35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36"/>
        <v>0</v>
      </c>
      <c r="AW240" s="67">
        <f t="shared" si="37"/>
        <v>0</v>
      </c>
      <c r="AX240" s="397">
        <f t="shared" si="38"/>
        <v>0</v>
      </c>
      <c r="AY240" s="32"/>
      <c r="AZ240" s="32"/>
      <c r="BA240" s="423" t="str">
        <f t="shared" si="39"/>
        <v xml:space="preserve"> </v>
      </c>
    </row>
    <row r="241" spans="1:53" s="339" customFormat="1" ht="15" x14ac:dyDescent="0.2">
      <c r="A241" s="32"/>
      <c r="B241" s="32"/>
      <c r="C241" s="410">
        <f t="shared" si="40"/>
        <v>220</v>
      </c>
      <c r="D241" s="424"/>
      <c r="E241" s="424"/>
      <c r="F241" s="424"/>
      <c r="G241" s="410"/>
      <c r="H241" s="410"/>
      <c r="I241" s="413" t="str">
        <f t="shared" si="24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25"/>
        <v>-</v>
      </c>
      <c r="M241" s="425"/>
      <c r="N241" s="425"/>
      <c r="O241" s="160" t="str">
        <f t="shared" si="26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27"/>
        <v>OK</v>
      </c>
      <c r="AI241" s="22">
        <f t="shared" si="28"/>
        <v>0</v>
      </c>
      <c r="AJ241" s="22">
        <f t="shared" si="29"/>
        <v>0</v>
      </c>
      <c r="AK241" s="22">
        <f t="shared" si="30"/>
        <v>0</v>
      </c>
      <c r="AL241" s="22">
        <f t="shared" si="31"/>
        <v>0</v>
      </c>
      <c r="AM241" s="22">
        <f t="shared" si="32"/>
        <v>0</v>
      </c>
      <c r="AN241" s="22">
        <f t="shared" si="33"/>
        <v>0</v>
      </c>
      <c r="AO241" s="418" t="b">
        <f t="shared" si="34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35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36"/>
        <v>0</v>
      </c>
      <c r="AW241" s="67">
        <f t="shared" si="37"/>
        <v>0</v>
      </c>
      <c r="AX241" s="397">
        <f t="shared" si="38"/>
        <v>0</v>
      </c>
      <c r="AY241" s="32"/>
      <c r="AZ241" s="32"/>
      <c r="BA241" s="423" t="str">
        <f t="shared" si="39"/>
        <v xml:space="preserve"> </v>
      </c>
    </row>
    <row r="242" spans="1:53" s="339" customFormat="1" ht="15" x14ac:dyDescent="0.2">
      <c r="A242" s="32"/>
      <c r="B242" s="32"/>
      <c r="C242" s="410">
        <f t="shared" si="40"/>
        <v>221</v>
      </c>
      <c r="D242" s="424"/>
      <c r="E242" s="424"/>
      <c r="F242" s="424"/>
      <c r="G242" s="410"/>
      <c r="H242" s="410"/>
      <c r="I242" s="413" t="str">
        <f t="shared" si="24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25"/>
        <v>-</v>
      </c>
      <c r="M242" s="425"/>
      <c r="N242" s="425"/>
      <c r="O242" s="160" t="str">
        <f t="shared" si="26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27"/>
        <v>OK</v>
      </c>
      <c r="AI242" s="22">
        <f t="shared" si="28"/>
        <v>0</v>
      </c>
      <c r="AJ242" s="22">
        <f t="shared" si="29"/>
        <v>0</v>
      </c>
      <c r="AK242" s="22">
        <f t="shared" si="30"/>
        <v>0</v>
      </c>
      <c r="AL242" s="22">
        <f t="shared" si="31"/>
        <v>0</v>
      </c>
      <c r="AM242" s="22">
        <f t="shared" si="32"/>
        <v>0</v>
      </c>
      <c r="AN242" s="22">
        <f t="shared" si="33"/>
        <v>0</v>
      </c>
      <c r="AO242" s="418" t="b">
        <f t="shared" si="34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35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36"/>
        <v>0</v>
      </c>
      <c r="AW242" s="67">
        <f t="shared" si="37"/>
        <v>0</v>
      </c>
      <c r="AX242" s="397">
        <f t="shared" si="38"/>
        <v>0</v>
      </c>
      <c r="AY242" s="32"/>
      <c r="AZ242" s="32"/>
      <c r="BA242" s="423" t="str">
        <f t="shared" si="39"/>
        <v xml:space="preserve"> </v>
      </c>
    </row>
    <row r="243" spans="1:53" s="339" customFormat="1" ht="15" x14ac:dyDescent="0.2">
      <c r="A243" s="32"/>
      <c r="B243" s="32"/>
      <c r="C243" s="410">
        <f t="shared" si="40"/>
        <v>222</v>
      </c>
      <c r="D243" s="424"/>
      <c r="E243" s="424"/>
      <c r="F243" s="424"/>
      <c r="G243" s="410"/>
      <c r="H243" s="410"/>
      <c r="I243" s="413" t="str">
        <f t="shared" si="24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25"/>
        <v>-</v>
      </c>
      <c r="M243" s="425"/>
      <c r="N243" s="425"/>
      <c r="O243" s="160" t="str">
        <f t="shared" si="26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27"/>
        <v>OK</v>
      </c>
      <c r="AI243" s="22">
        <f t="shared" si="28"/>
        <v>0</v>
      </c>
      <c r="AJ243" s="22">
        <f t="shared" si="29"/>
        <v>0</v>
      </c>
      <c r="AK243" s="22">
        <f t="shared" si="30"/>
        <v>0</v>
      </c>
      <c r="AL243" s="22">
        <f t="shared" si="31"/>
        <v>0</v>
      </c>
      <c r="AM243" s="22">
        <f t="shared" si="32"/>
        <v>0</v>
      </c>
      <c r="AN243" s="22">
        <f t="shared" si="33"/>
        <v>0</v>
      </c>
      <c r="AO243" s="418" t="b">
        <f t="shared" si="34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35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36"/>
        <v>0</v>
      </c>
      <c r="AW243" s="67">
        <f t="shared" si="37"/>
        <v>0</v>
      </c>
      <c r="AX243" s="397">
        <f t="shared" si="38"/>
        <v>0</v>
      </c>
      <c r="AY243" s="32"/>
      <c r="AZ243" s="32"/>
      <c r="BA243" s="423" t="str">
        <f t="shared" si="39"/>
        <v xml:space="preserve"> </v>
      </c>
    </row>
    <row r="244" spans="1:53" s="339" customFormat="1" ht="15" x14ac:dyDescent="0.2">
      <c r="A244" s="32"/>
      <c r="B244" s="32"/>
      <c r="C244" s="410">
        <f t="shared" si="40"/>
        <v>223</v>
      </c>
      <c r="D244" s="424"/>
      <c r="E244" s="424"/>
      <c r="F244" s="424"/>
      <c r="G244" s="410"/>
      <c r="H244" s="410"/>
      <c r="I244" s="413" t="str">
        <f t="shared" si="24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25"/>
        <v>-</v>
      </c>
      <c r="M244" s="425"/>
      <c r="N244" s="425"/>
      <c r="O244" s="160" t="str">
        <f t="shared" si="26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27"/>
        <v>OK</v>
      </c>
      <c r="AI244" s="22">
        <f t="shared" si="28"/>
        <v>0</v>
      </c>
      <c r="AJ244" s="22">
        <f t="shared" si="29"/>
        <v>0</v>
      </c>
      <c r="AK244" s="22">
        <f t="shared" si="30"/>
        <v>0</v>
      </c>
      <c r="AL244" s="22">
        <f t="shared" si="31"/>
        <v>0</v>
      </c>
      <c r="AM244" s="22">
        <f t="shared" si="32"/>
        <v>0</v>
      </c>
      <c r="AN244" s="22">
        <f t="shared" si="33"/>
        <v>0</v>
      </c>
      <c r="AO244" s="418" t="b">
        <f t="shared" si="34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35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36"/>
        <v>0</v>
      </c>
      <c r="AW244" s="67">
        <f t="shared" si="37"/>
        <v>0</v>
      </c>
      <c r="AX244" s="397">
        <f t="shared" si="38"/>
        <v>0</v>
      </c>
      <c r="AY244" s="32"/>
      <c r="AZ244" s="32"/>
      <c r="BA244" s="423" t="str">
        <f t="shared" si="39"/>
        <v xml:space="preserve"> </v>
      </c>
    </row>
    <row r="245" spans="1:53" s="339" customFormat="1" ht="15" x14ac:dyDescent="0.2">
      <c r="A245" s="32"/>
      <c r="B245" s="32"/>
      <c r="C245" s="410">
        <f t="shared" si="40"/>
        <v>224</v>
      </c>
      <c r="D245" s="424"/>
      <c r="E245" s="424"/>
      <c r="F245" s="424"/>
      <c r="G245" s="410"/>
      <c r="H245" s="410"/>
      <c r="I245" s="413" t="str">
        <f t="shared" si="24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25"/>
        <v>-</v>
      </c>
      <c r="M245" s="425"/>
      <c r="N245" s="425"/>
      <c r="O245" s="160" t="str">
        <f t="shared" si="26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27"/>
        <v>OK</v>
      </c>
      <c r="AI245" s="22">
        <f t="shared" si="28"/>
        <v>0</v>
      </c>
      <c r="AJ245" s="22">
        <f t="shared" si="29"/>
        <v>0</v>
      </c>
      <c r="AK245" s="22">
        <f t="shared" si="30"/>
        <v>0</v>
      </c>
      <c r="AL245" s="22">
        <f t="shared" si="31"/>
        <v>0</v>
      </c>
      <c r="AM245" s="22">
        <f t="shared" si="32"/>
        <v>0</v>
      </c>
      <c r="AN245" s="22">
        <f t="shared" si="33"/>
        <v>0</v>
      </c>
      <c r="AO245" s="418" t="b">
        <f t="shared" si="34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35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36"/>
        <v>0</v>
      </c>
      <c r="AW245" s="67">
        <f t="shared" si="37"/>
        <v>0</v>
      </c>
      <c r="AX245" s="397">
        <f t="shared" si="38"/>
        <v>0</v>
      </c>
      <c r="AY245" s="32"/>
      <c r="AZ245" s="32"/>
      <c r="BA245" s="423" t="str">
        <f t="shared" si="39"/>
        <v xml:space="preserve"> </v>
      </c>
    </row>
    <row r="246" spans="1:53" s="339" customFormat="1" ht="15" x14ac:dyDescent="0.2">
      <c r="A246" s="32"/>
      <c r="B246" s="32"/>
      <c r="C246" s="410">
        <f t="shared" si="40"/>
        <v>225</v>
      </c>
      <c r="D246" s="424"/>
      <c r="E246" s="424"/>
      <c r="F246" s="424"/>
      <c r="G246" s="410"/>
      <c r="H246" s="410"/>
      <c r="I246" s="413" t="str">
        <f t="shared" si="24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25"/>
        <v>-</v>
      </c>
      <c r="M246" s="425"/>
      <c r="N246" s="425"/>
      <c r="O246" s="160" t="str">
        <f t="shared" si="26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27"/>
        <v>OK</v>
      </c>
      <c r="AI246" s="22">
        <f t="shared" si="28"/>
        <v>0</v>
      </c>
      <c r="AJ246" s="22">
        <f t="shared" si="29"/>
        <v>0</v>
      </c>
      <c r="AK246" s="22">
        <f t="shared" si="30"/>
        <v>0</v>
      </c>
      <c r="AL246" s="22">
        <f t="shared" si="31"/>
        <v>0</v>
      </c>
      <c r="AM246" s="22">
        <f t="shared" si="32"/>
        <v>0</v>
      </c>
      <c r="AN246" s="22">
        <f t="shared" si="33"/>
        <v>0</v>
      </c>
      <c r="AO246" s="418" t="b">
        <f t="shared" si="34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35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36"/>
        <v>0</v>
      </c>
      <c r="AW246" s="67">
        <f t="shared" si="37"/>
        <v>0</v>
      </c>
      <c r="AX246" s="397">
        <f t="shared" si="38"/>
        <v>0</v>
      </c>
      <c r="AY246" s="32"/>
      <c r="AZ246" s="32"/>
      <c r="BA246" s="423" t="str">
        <f t="shared" si="39"/>
        <v xml:space="preserve"> </v>
      </c>
    </row>
    <row r="247" spans="1:53" s="339" customFormat="1" ht="15" x14ac:dyDescent="0.2">
      <c r="A247" s="32"/>
      <c r="B247" s="32"/>
      <c r="C247" s="410">
        <f t="shared" si="40"/>
        <v>226</v>
      </c>
      <c r="D247" s="424"/>
      <c r="E247" s="424"/>
      <c r="F247" s="424"/>
      <c r="G247" s="410"/>
      <c r="H247" s="410"/>
      <c r="I247" s="413" t="str">
        <f t="shared" si="24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25"/>
        <v>-</v>
      </c>
      <c r="M247" s="425"/>
      <c r="N247" s="425"/>
      <c r="O247" s="160" t="str">
        <f t="shared" si="26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27"/>
        <v>OK</v>
      </c>
      <c r="AI247" s="22">
        <f t="shared" si="28"/>
        <v>0</v>
      </c>
      <c r="AJ247" s="22">
        <f t="shared" si="29"/>
        <v>0</v>
      </c>
      <c r="AK247" s="22">
        <f t="shared" si="30"/>
        <v>0</v>
      </c>
      <c r="AL247" s="22">
        <f t="shared" si="31"/>
        <v>0</v>
      </c>
      <c r="AM247" s="22">
        <f t="shared" si="32"/>
        <v>0</v>
      </c>
      <c r="AN247" s="22">
        <f t="shared" si="33"/>
        <v>0</v>
      </c>
      <c r="AO247" s="418" t="b">
        <f t="shared" si="34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35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36"/>
        <v>0</v>
      </c>
      <c r="AW247" s="67">
        <f t="shared" si="37"/>
        <v>0</v>
      </c>
      <c r="AX247" s="397">
        <f t="shared" si="38"/>
        <v>0</v>
      </c>
      <c r="AY247" s="32"/>
      <c r="AZ247" s="32"/>
      <c r="BA247" s="423" t="str">
        <f t="shared" si="39"/>
        <v xml:space="preserve"> </v>
      </c>
    </row>
    <row r="248" spans="1:53" s="339" customFormat="1" ht="15" x14ac:dyDescent="0.2">
      <c r="A248" s="32"/>
      <c r="B248" s="32"/>
      <c r="C248" s="410">
        <f t="shared" si="40"/>
        <v>227</v>
      </c>
      <c r="D248" s="424"/>
      <c r="E248" s="424"/>
      <c r="F248" s="424"/>
      <c r="G248" s="410"/>
      <c r="H248" s="410"/>
      <c r="I248" s="413" t="str">
        <f t="shared" si="24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25"/>
        <v>-</v>
      </c>
      <c r="M248" s="425"/>
      <c r="N248" s="425"/>
      <c r="O248" s="160" t="str">
        <f t="shared" si="26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27"/>
        <v>OK</v>
      </c>
      <c r="AI248" s="22">
        <f t="shared" si="28"/>
        <v>0</v>
      </c>
      <c r="AJ248" s="22">
        <f t="shared" si="29"/>
        <v>0</v>
      </c>
      <c r="AK248" s="22">
        <f t="shared" si="30"/>
        <v>0</v>
      </c>
      <c r="AL248" s="22">
        <f t="shared" si="31"/>
        <v>0</v>
      </c>
      <c r="AM248" s="22">
        <f t="shared" si="32"/>
        <v>0</v>
      </c>
      <c r="AN248" s="22">
        <f t="shared" si="33"/>
        <v>0</v>
      </c>
      <c r="AO248" s="418" t="b">
        <f t="shared" si="34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35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36"/>
        <v>0</v>
      </c>
      <c r="AW248" s="67">
        <f t="shared" si="37"/>
        <v>0</v>
      </c>
      <c r="AX248" s="397">
        <f t="shared" si="38"/>
        <v>0</v>
      </c>
      <c r="AY248" s="32"/>
      <c r="AZ248" s="32"/>
      <c r="BA248" s="423" t="str">
        <f t="shared" si="39"/>
        <v xml:space="preserve"> </v>
      </c>
    </row>
    <row r="249" spans="1:53" s="339" customFormat="1" ht="15" x14ac:dyDescent="0.2">
      <c r="A249" s="32"/>
      <c r="B249" s="32"/>
      <c r="C249" s="410">
        <f t="shared" si="40"/>
        <v>228</v>
      </c>
      <c r="D249" s="424"/>
      <c r="E249" s="424"/>
      <c r="F249" s="424"/>
      <c r="G249" s="410"/>
      <c r="H249" s="410"/>
      <c r="I249" s="413" t="str">
        <f t="shared" si="24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25"/>
        <v>-</v>
      </c>
      <c r="M249" s="425"/>
      <c r="N249" s="425"/>
      <c r="O249" s="160" t="str">
        <f t="shared" si="26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27"/>
        <v>OK</v>
      </c>
      <c r="AI249" s="22">
        <f t="shared" si="28"/>
        <v>0</v>
      </c>
      <c r="AJ249" s="22">
        <f t="shared" si="29"/>
        <v>0</v>
      </c>
      <c r="AK249" s="22">
        <f t="shared" si="30"/>
        <v>0</v>
      </c>
      <c r="AL249" s="22">
        <f t="shared" si="31"/>
        <v>0</v>
      </c>
      <c r="AM249" s="22">
        <f t="shared" si="32"/>
        <v>0</v>
      </c>
      <c r="AN249" s="22">
        <f t="shared" si="33"/>
        <v>0</v>
      </c>
      <c r="AO249" s="418" t="b">
        <f t="shared" si="34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35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36"/>
        <v>0</v>
      </c>
      <c r="AW249" s="67">
        <f t="shared" si="37"/>
        <v>0</v>
      </c>
      <c r="AX249" s="397">
        <f t="shared" si="38"/>
        <v>0</v>
      </c>
      <c r="AY249" s="32"/>
      <c r="AZ249" s="32"/>
      <c r="BA249" s="423" t="str">
        <f t="shared" si="39"/>
        <v xml:space="preserve"> </v>
      </c>
    </row>
    <row r="250" spans="1:53" s="339" customFormat="1" ht="15" x14ac:dyDescent="0.2">
      <c r="A250" s="32"/>
      <c r="B250" s="32"/>
      <c r="C250" s="410">
        <f t="shared" si="40"/>
        <v>229</v>
      </c>
      <c r="D250" s="424"/>
      <c r="E250" s="424"/>
      <c r="F250" s="424"/>
      <c r="G250" s="410"/>
      <c r="H250" s="410"/>
      <c r="I250" s="413" t="str">
        <f t="shared" si="24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25"/>
        <v>-</v>
      </c>
      <c r="M250" s="425"/>
      <c r="N250" s="425"/>
      <c r="O250" s="160" t="str">
        <f t="shared" si="26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27"/>
        <v>OK</v>
      </c>
      <c r="AI250" s="22">
        <f t="shared" si="28"/>
        <v>0</v>
      </c>
      <c r="AJ250" s="22">
        <f t="shared" si="29"/>
        <v>0</v>
      </c>
      <c r="AK250" s="22">
        <f t="shared" si="30"/>
        <v>0</v>
      </c>
      <c r="AL250" s="22">
        <f t="shared" si="31"/>
        <v>0</v>
      </c>
      <c r="AM250" s="22">
        <f t="shared" si="32"/>
        <v>0</v>
      </c>
      <c r="AN250" s="22">
        <f t="shared" si="33"/>
        <v>0</v>
      </c>
      <c r="AO250" s="418" t="b">
        <f t="shared" si="34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35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36"/>
        <v>0</v>
      </c>
      <c r="AW250" s="67">
        <f t="shared" si="37"/>
        <v>0</v>
      </c>
      <c r="AX250" s="397">
        <f t="shared" si="38"/>
        <v>0</v>
      </c>
      <c r="AY250" s="32"/>
      <c r="AZ250" s="32"/>
      <c r="BA250" s="423" t="str">
        <f t="shared" si="39"/>
        <v xml:space="preserve"> </v>
      </c>
    </row>
    <row r="251" spans="1:53" s="339" customFormat="1" ht="15" x14ac:dyDescent="0.2">
      <c r="A251" s="32"/>
      <c r="B251" s="32"/>
      <c r="C251" s="410">
        <f t="shared" si="40"/>
        <v>230</v>
      </c>
      <c r="D251" s="424"/>
      <c r="E251" s="424"/>
      <c r="F251" s="424"/>
      <c r="G251" s="410"/>
      <c r="H251" s="410"/>
      <c r="I251" s="413" t="str">
        <f t="shared" si="24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25"/>
        <v>-</v>
      </c>
      <c r="M251" s="425"/>
      <c r="N251" s="425"/>
      <c r="O251" s="160" t="str">
        <f t="shared" si="26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27"/>
        <v>OK</v>
      </c>
      <c r="AI251" s="22">
        <f t="shared" si="28"/>
        <v>0</v>
      </c>
      <c r="AJ251" s="22">
        <f t="shared" si="29"/>
        <v>0</v>
      </c>
      <c r="AK251" s="22">
        <f t="shared" si="30"/>
        <v>0</v>
      </c>
      <c r="AL251" s="22">
        <f t="shared" si="31"/>
        <v>0</v>
      </c>
      <c r="AM251" s="22">
        <f t="shared" si="32"/>
        <v>0</v>
      </c>
      <c r="AN251" s="22">
        <f t="shared" si="33"/>
        <v>0</v>
      </c>
      <c r="AO251" s="418" t="b">
        <f t="shared" si="34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35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36"/>
        <v>0</v>
      </c>
      <c r="AW251" s="67">
        <f t="shared" si="37"/>
        <v>0</v>
      </c>
      <c r="AX251" s="397">
        <f t="shared" si="38"/>
        <v>0</v>
      </c>
      <c r="AY251" s="32"/>
      <c r="AZ251" s="32"/>
      <c r="BA251" s="423" t="str">
        <f t="shared" si="39"/>
        <v xml:space="preserve"> </v>
      </c>
    </row>
    <row r="252" spans="1:53" s="339" customFormat="1" ht="15" x14ac:dyDescent="0.2">
      <c r="A252" s="32"/>
      <c r="B252" s="32"/>
      <c r="C252" s="410">
        <f t="shared" si="40"/>
        <v>231</v>
      </c>
      <c r="D252" s="424"/>
      <c r="E252" s="424"/>
      <c r="F252" s="424"/>
      <c r="G252" s="410"/>
      <c r="H252" s="410"/>
      <c r="I252" s="413" t="str">
        <f t="shared" si="24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25"/>
        <v>-</v>
      </c>
      <c r="M252" s="425"/>
      <c r="N252" s="425"/>
      <c r="O252" s="160" t="str">
        <f t="shared" si="26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27"/>
        <v>OK</v>
      </c>
      <c r="AI252" s="22">
        <f t="shared" si="28"/>
        <v>0</v>
      </c>
      <c r="AJ252" s="22">
        <f t="shared" si="29"/>
        <v>0</v>
      </c>
      <c r="AK252" s="22">
        <f t="shared" si="30"/>
        <v>0</v>
      </c>
      <c r="AL252" s="22">
        <f t="shared" si="31"/>
        <v>0</v>
      </c>
      <c r="AM252" s="22">
        <f t="shared" si="32"/>
        <v>0</v>
      </c>
      <c r="AN252" s="22">
        <f t="shared" si="33"/>
        <v>0</v>
      </c>
      <c r="AO252" s="418" t="b">
        <f t="shared" si="34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35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36"/>
        <v>0</v>
      </c>
      <c r="AW252" s="67">
        <f t="shared" si="37"/>
        <v>0</v>
      </c>
      <c r="AX252" s="397">
        <f t="shared" si="38"/>
        <v>0</v>
      </c>
      <c r="AY252" s="32"/>
      <c r="AZ252" s="32"/>
      <c r="BA252" s="423" t="str">
        <f t="shared" si="39"/>
        <v xml:space="preserve"> </v>
      </c>
    </row>
    <row r="253" spans="1:53" s="339" customFormat="1" ht="15" x14ac:dyDescent="0.2">
      <c r="A253" s="32"/>
      <c r="B253" s="32"/>
      <c r="C253" s="410">
        <f t="shared" si="40"/>
        <v>232</v>
      </c>
      <c r="D253" s="424"/>
      <c r="E253" s="424"/>
      <c r="F253" s="424"/>
      <c r="G253" s="410"/>
      <c r="H253" s="410"/>
      <c r="I253" s="413" t="str">
        <f t="shared" si="24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25"/>
        <v>-</v>
      </c>
      <c r="M253" s="425"/>
      <c r="N253" s="425"/>
      <c r="O253" s="160" t="str">
        <f t="shared" si="26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27"/>
        <v>OK</v>
      </c>
      <c r="AI253" s="22">
        <f t="shared" si="28"/>
        <v>0</v>
      </c>
      <c r="AJ253" s="22">
        <f t="shared" si="29"/>
        <v>0</v>
      </c>
      <c r="AK253" s="22">
        <f t="shared" si="30"/>
        <v>0</v>
      </c>
      <c r="AL253" s="22">
        <f t="shared" si="31"/>
        <v>0</v>
      </c>
      <c r="AM253" s="22">
        <f t="shared" si="32"/>
        <v>0</v>
      </c>
      <c r="AN253" s="22">
        <f t="shared" si="33"/>
        <v>0</v>
      </c>
      <c r="AO253" s="418" t="b">
        <f t="shared" si="34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35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36"/>
        <v>0</v>
      </c>
      <c r="AW253" s="67">
        <f t="shared" si="37"/>
        <v>0</v>
      </c>
      <c r="AX253" s="397">
        <f t="shared" si="38"/>
        <v>0</v>
      </c>
      <c r="AY253" s="32"/>
      <c r="AZ253" s="32"/>
      <c r="BA253" s="423" t="str">
        <f t="shared" si="39"/>
        <v xml:space="preserve"> </v>
      </c>
    </row>
    <row r="254" spans="1:53" s="339" customFormat="1" ht="15" x14ac:dyDescent="0.2">
      <c r="A254" s="32"/>
      <c r="B254" s="32"/>
      <c r="C254" s="410">
        <f t="shared" si="40"/>
        <v>233</v>
      </c>
      <c r="D254" s="424"/>
      <c r="E254" s="424"/>
      <c r="F254" s="424"/>
      <c r="G254" s="410"/>
      <c r="H254" s="410"/>
      <c r="I254" s="413" t="str">
        <f t="shared" si="24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25"/>
        <v>-</v>
      </c>
      <c r="M254" s="425"/>
      <c r="N254" s="425"/>
      <c r="O254" s="160" t="str">
        <f t="shared" si="26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27"/>
        <v>OK</v>
      </c>
      <c r="AI254" s="22">
        <f t="shared" si="28"/>
        <v>0</v>
      </c>
      <c r="AJ254" s="22">
        <f t="shared" si="29"/>
        <v>0</v>
      </c>
      <c r="AK254" s="22">
        <f t="shared" si="30"/>
        <v>0</v>
      </c>
      <c r="AL254" s="22">
        <f t="shared" si="31"/>
        <v>0</v>
      </c>
      <c r="AM254" s="22">
        <f t="shared" si="32"/>
        <v>0</v>
      </c>
      <c r="AN254" s="22">
        <f t="shared" si="33"/>
        <v>0</v>
      </c>
      <c r="AO254" s="418" t="b">
        <f t="shared" si="34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35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36"/>
        <v>0</v>
      </c>
      <c r="AW254" s="67">
        <f t="shared" si="37"/>
        <v>0</v>
      </c>
      <c r="AX254" s="397">
        <f t="shared" si="38"/>
        <v>0</v>
      </c>
      <c r="AY254" s="32"/>
      <c r="AZ254" s="32"/>
      <c r="BA254" s="423" t="str">
        <f t="shared" si="39"/>
        <v xml:space="preserve"> </v>
      </c>
    </row>
    <row r="255" spans="1:53" s="339" customFormat="1" ht="15" x14ac:dyDescent="0.2">
      <c r="A255" s="32"/>
      <c r="B255" s="32"/>
      <c r="C255" s="410">
        <f t="shared" si="40"/>
        <v>234</v>
      </c>
      <c r="D255" s="424"/>
      <c r="E255" s="424"/>
      <c r="F255" s="424"/>
      <c r="G255" s="410"/>
      <c r="H255" s="410"/>
      <c r="I255" s="413" t="str">
        <f t="shared" si="24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25"/>
        <v>-</v>
      </c>
      <c r="M255" s="425"/>
      <c r="N255" s="425"/>
      <c r="O255" s="160" t="str">
        <f t="shared" si="26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27"/>
        <v>OK</v>
      </c>
      <c r="AI255" s="22">
        <f t="shared" si="28"/>
        <v>0</v>
      </c>
      <c r="AJ255" s="22">
        <f t="shared" si="29"/>
        <v>0</v>
      </c>
      <c r="AK255" s="22">
        <f t="shared" si="30"/>
        <v>0</v>
      </c>
      <c r="AL255" s="22">
        <f t="shared" si="31"/>
        <v>0</v>
      </c>
      <c r="AM255" s="22">
        <f t="shared" si="32"/>
        <v>0</v>
      </c>
      <c r="AN255" s="22">
        <f t="shared" si="33"/>
        <v>0</v>
      </c>
      <c r="AO255" s="418" t="b">
        <f t="shared" si="34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35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36"/>
        <v>0</v>
      </c>
      <c r="AW255" s="67">
        <f t="shared" si="37"/>
        <v>0</v>
      </c>
      <c r="AX255" s="397">
        <f t="shared" si="38"/>
        <v>0</v>
      </c>
      <c r="AY255" s="32"/>
      <c r="AZ255" s="32"/>
      <c r="BA255" s="423" t="str">
        <f t="shared" si="39"/>
        <v xml:space="preserve"> </v>
      </c>
    </row>
    <row r="256" spans="1:53" s="339" customFormat="1" ht="15" x14ac:dyDescent="0.2">
      <c r="A256" s="32"/>
      <c r="B256" s="32"/>
      <c r="C256" s="410">
        <f t="shared" si="40"/>
        <v>235</v>
      </c>
      <c r="D256" s="424"/>
      <c r="E256" s="424"/>
      <c r="F256" s="424"/>
      <c r="G256" s="410"/>
      <c r="H256" s="410"/>
      <c r="I256" s="413" t="str">
        <f t="shared" si="24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25"/>
        <v>-</v>
      </c>
      <c r="M256" s="425"/>
      <c r="N256" s="425"/>
      <c r="O256" s="160" t="str">
        <f t="shared" si="26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27"/>
        <v>OK</v>
      </c>
      <c r="AI256" s="22">
        <f t="shared" si="28"/>
        <v>0</v>
      </c>
      <c r="AJ256" s="22">
        <f t="shared" si="29"/>
        <v>0</v>
      </c>
      <c r="AK256" s="22">
        <f t="shared" si="30"/>
        <v>0</v>
      </c>
      <c r="AL256" s="22">
        <f t="shared" si="31"/>
        <v>0</v>
      </c>
      <c r="AM256" s="22">
        <f t="shared" si="32"/>
        <v>0</v>
      </c>
      <c r="AN256" s="22">
        <f t="shared" si="33"/>
        <v>0</v>
      </c>
      <c r="AO256" s="418" t="b">
        <f t="shared" si="34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35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36"/>
        <v>0</v>
      </c>
      <c r="AW256" s="67">
        <f t="shared" si="37"/>
        <v>0</v>
      </c>
      <c r="AX256" s="397">
        <f t="shared" si="38"/>
        <v>0</v>
      </c>
      <c r="AY256" s="32"/>
      <c r="AZ256" s="32"/>
      <c r="BA256" s="423" t="str">
        <f t="shared" si="39"/>
        <v xml:space="preserve"> </v>
      </c>
    </row>
    <row r="257" spans="1:53" s="339" customFormat="1" ht="15" x14ac:dyDescent="0.2">
      <c r="A257" s="32"/>
      <c r="B257" s="32"/>
      <c r="C257" s="410">
        <f t="shared" si="40"/>
        <v>236</v>
      </c>
      <c r="D257" s="424"/>
      <c r="E257" s="424"/>
      <c r="F257" s="424"/>
      <c r="G257" s="410"/>
      <c r="H257" s="410"/>
      <c r="I257" s="413" t="str">
        <f t="shared" si="24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25"/>
        <v>-</v>
      </c>
      <c r="M257" s="425"/>
      <c r="N257" s="425"/>
      <c r="O257" s="160" t="str">
        <f t="shared" si="26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27"/>
        <v>OK</v>
      </c>
      <c r="AI257" s="22">
        <f t="shared" si="28"/>
        <v>0</v>
      </c>
      <c r="AJ257" s="22">
        <f t="shared" si="29"/>
        <v>0</v>
      </c>
      <c r="AK257" s="22">
        <f t="shared" si="30"/>
        <v>0</v>
      </c>
      <c r="AL257" s="22">
        <f t="shared" si="31"/>
        <v>0</v>
      </c>
      <c r="AM257" s="22">
        <f t="shared" si="32"/>
        <v>0</v>
      </c>
      <c r="AN257" s="22">
        <f t="shared" si="33"/>
        <v>0</v>
      </c>
      <c r="AO257" s="418" t="b">
        <f t="shared" si="34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35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36"/>
        <v>0</v>
      </c>
      <c r="AW257" s="67">
        <f t="shared" si="37"/>
        <v>0</v>
      </c>
      <c r="AX257" s="397">
        <f t="shared" si="38"/>
        <v>0</v>
      </c>
      <c r="AY257" s="32"/>
      <c r="AZ257" s="32"/>
      <c r="BA257" s="423" t="str">
        <f t="shared" si="39"/>
        <v xml:space="preserve"> </v>
      </c>
    </row>
    <row r="258" spans="1:53" s="339" customFormat="1" ht="15" x14ac:dyDescent="0.2">
      <c r="A258" s="32"/>
      <c r="B258" s="32"/>
      <c r="C258" s="410">
        <f t="shared" si="40"/>
        <v>237</v>
      </c>
      <c r="D258" s="424"/>
      <c r="E258" s="424"/>
      <c r="F258" s="424"/>
      <c r="G258" s="410"/>
      <c r="H258" s="410"/>
      <c r="I258" s="413" t="str">
        <f t="shared" si="24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25"/>
        <v>-</v>
      </c>
      <c r="M258" s="425"/>
      <c r="N258" s="425"/>
      <c r="O258" s="160" t="str">
        <f t="shared" si="26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27"/>
        <v>OK</v>
      </c>
      <c r="AI258" s="22">
        <f t="shared" si="28"/>
        <v>0</v>
      </c>
      <c r="AJ258" s="22">
        <f t="shared" si="29"/>
        <v>0</v>
      </c>
      <c r="AK258" s="22">
        <f t="shared" si="30"/>
        <v>0</v>
      </c>
      <c r="AL258" s="22">
        <f t="shared" si="31"/>
        <v>0</v>
      </c>
      <c r="AM258" s="22">
        <f t="shared" si="32"/>
        <v>0</v>
      </c>
      <c r="AN258" s="22">
        <f t="shared" si="33"/>
        <v>0</v>
      </c>
      <c r="AO258" s="418" t="b">
        <f t="shared" si="34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35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36"/>
        <v>0</v>
      </c>
      <c r="AW258" s="67">
        <f t="shared" si="37"/>
        <v>0</v>
      </c>
      <c r="AX258" s="397">
        <f t="shared" si="38"/>
        <v>0</v>
      </c>
      <c r="AY258" s="32"/>
      <c r="AZ258" s="32"/>
      <c r="BA258" s="423" t="str">
        <f t="shared" si="39"/>
        <v xml:space="preserve"> </v>
      </c>
    </row>
    <row r="259" spans="1:53" s="339" customFormat="1" ht="15" x14ac:dyDescent="0.2">
      <c r="A259" s="32"/>
      <c r="B259" s="32"/>
      <c r="C259" s="410">
        <f t="shared" si="40"/>
        <v>238</v>
      </c>
      <c r="D259" s="424"/>
      <c r="E259" s="424"/>
      <c r="F259" s="424"/>
      <c r="G259" s="410"/>
      <c r="H259" s="410"/>
      <c r="I259" s="413" t="str">
        <f t="shared" si="24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25"/>
        <v>-</v>
      </c>
      <c r="M259" s="425"/>
      <c r="N259" s="425"/>
      <c r="O259" s="160" t="str">
        <f t="shared" si="26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27"/>
        <v>OK</v>
      </c>
      <c r="AI259" s="22">
        <f t="shared" si="28"/>
        <v>0</v>
      </c>
      <c r="AJ259" s="22">
        <f t="shared" si="29"/>
        <v>0</v>
      </c>
      <c r="AK259" s="22">
        <f t="shared" si="30"/>
        <v>0</v>
      </c>
      <c r="AL259" s="22">
        <f t="shared" si="31"/>
        <v>0</v>
      </c>
      <c r="AM259" s="22">
        <f t="shared" si="32"/>
        <v>0</v>
      </c>
      <c r="AN259" s="22">
        <f t="shared" si="33"/>
        <v>0</v>
      </c>
      <c r="AO259" s="418" t="b">
        <f t="shared" si="34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35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36"/>
        <v>0</v>
      </c>
      <c r="AW259" s="67">
        <f t="shared" si="37"/>
        <v>0</v>
      </c>
      <c r="AX259" s="397">
        <f t="shared" si="38"/>
        <v>0</v>
      </c>
      <c r="AY259" s="32"/>
      <c r="AZ259" s="32"/>
      <c r="BA259" s="423" t="str">
        <f t="shared" si="39"/>
        <v xml:space="preserve"> </v>
      </c>
    </row>
    <row r="260" spans="1:53" s="339" customFormat="1" ht="15" x14ac:dyDescent="0.2">
      <c r="A260" s="32"/>
      <c r="B260" s="32"/>
      <c r="C260" s="410">
        <f t="shared" si="40"/>
        <v>239</v>
      </c>
      <c r="D260" s="424"/>
      <c r="E260" s="424"/>
      <c r="F260" s="424"/>
      <c r="G260" s="410"/>
      <c r="H260" s="410"/>
      <c r="I260" s="413" t="str">
        <f t="shared" si="24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25"/>
        <v>-</v>
      </c>
      <c r="M260" s="425"/>
      <c r="N260" s="425"/>
      <c r="O260" s="160" t="str">
        <f t="shared" si="26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27"/>
        <v>OK</v>
      </c>
      <c r="AI260" s="22">
        <f t="shared" si="28"/>
        <v>0</v>
      </c>
      <c r="AJ260" s="22">
        <f t="shared" si="29"/>
        <v>0</v>
      </c>
      <c r="AK260" s="22">
        <f t="shared" si="30"/>
        <v>0</v>
      </c>
      <c r="AL260" s="22">
        <f t="shared" si="31"/>
        <v>0</v>
      </c>
      <c r="AM260" s="22">
        <f t="shared" si="32"/>
        <v>0</v>
      </c>
      <c r="AN260" s="22">
        <f t="shared" si="33"/>
        <v>0</v>
      </c>
      <c r="AO260" s="418" t="b">
        <f t="shared" si="34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35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36"/>
        <v>0</v>
      </c>
      <c r="AW260" s="67">
        <f t="shared" si="37"/>
        <v>0</v>
      </c>
      <c r="AX260" s="397">
        <f t="shared" si="38"/>
        <v>0</v>
      </c>
      <c r="AY260" s="32"/>
      <c r="AZ260" s="32"/>
      <c r="BA260" s="423" t="str">
        <f t="shared" si="39"/>
        <v xml:space="preserve"> </v>
      </c>
    </row>
    <row r="261" spans="1:53" s="339" customFormat="1" ht="15" x14ac:dyDescent="0.2">
      <c r="A261" s="32"/>
      <c r="B261" s="32"/>
      <c r="C261" s="410">
        <f t="shared" si="40"/>
        <v>240</v>
      </c>
      <c r="D261" s="424"/>
      <c r="E261" s="424"/>
      <c r="F261" s="424"/>
      <c r="G261" s="410"/>
      <c r="H261" s="410"/>
      <c r="I261" s="413" t="str">
        <f t="shared" si="24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25"/>
        <v>-</v>
      </c>
      <c r="M261" s="425"/>
      <c r="N261" s="425"/>
      <c r="O261" s="160" t="str">
        <f t="shared" si="26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27"/>
        <v>OK</v>
      </c>
      <c r="AI261" s="22">
        <f t="shared" si="28"/>
        <v>0</v>
      </c>
      <c r="AJ261" s="22">
        <f t="shared" si="29"/>
        <v>0</v>
      </c>
      <c r="AK261" s="22">
        <f t="shared" si="30"/>
        <v>0</v>
      </c>
      <c r="AL261" s="22">
        <f t="shared" si="31"/>
        <v>0</v>
      </c>
      <c r="AM261" s="22">
        <f t="shared" si="32"/>
        <v>0</v>
      </c>
      <c r="AN261" s="22">
        <f t="shared" si="33"/>
        <v>0</v>
      </c>
      <c r="AO261" s="418" t="b">
        <f t="shared" si="34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35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36"/>
        <v>0</v>
      </c>
      <c r="AW261" s="67">
        <f t="shared" si="37"/>
        <v>0</v>
      </c>
      <c r="AX261" s="397">
        <f t="shared" si="38"/>
        <v>0</v>
      </c>
      <c r="AY261" s="32"/>
      <c r="AZ261" s="32"/>
      <c r="BA261" s="423" t="str">
        <f t="shared" si="39"/>
        <v xml:space="preserve"> </v>
      </c>
    </row>
    <row r="262" spans="1:53" s="339" customFormat="1" ht="15" x14ac:dyDescent="0.2">
      <c r="A262" s="32"/>
      <c r="B262" s="32"/>
      <c r="C262" s="410">
        <f t="shared" si="40"/>
        <v>241</v>
      </c>
      <c r="D262" s="424"/>
      <c r="E262" s="424"/>
      <c r="F262" s="424"/>
      <c r="G262" s="410"/>
      <c r="H262" s="410"/>
      <c r="I262" s="413" t="str">
        <f t="shared" si="24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25"/>
        <v>-</v>
      </c>
      <c r="M262" s="425"/>
      <c r="N262" s="425"/>
      <c r="O262" s="160" t="str">
        <f t="shared" si="26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27"/>
        <v>OK</v>
      </c>
      <c r="AI262" s="22">
        <f t="shared" si="28"/>
        <v>0</v>
      </c>
      <c r="AJ262" s="22">
        <f t="shared" si="29"/>
        <v>0</v>
      </c>
      <c r="AK262" s="22">
        <f t="shared" si="30"/>
        <v>0</v>
      </c>
      <c r="AL262" s="22">
        <f t="shared" si="31"/>
        <v>0</v>
      </c>
      <c r="AM262" s="22">
        <f t="shared" si="32"/>
        <v>0</v>
      </c>
      <c r="AN262" s="22">
        <f t="shared" si="33"/>
        <v>0</v>
      </c>
      <c r="AO262" s="418" t="b">
        <f t="shared" si="34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35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36"/>
        <v>0</v>
      </c>
      <c r="AW262" s="67">
        <f t="shared" si="37"/>
        <v>0</v>
      </c>
      <c r="AX262" s="397">
        <f t="shared" si="38"/>
        <v>0</v>
      </c>
      <c r="AY262" s="32"/>
      <c r="AZ262" s="32"/>
      <c r="BA262" s="423" t="str">
        <f t="shared" si="39"/>
        <v xml:space="preserve"> </v>
      </c>
    </row>
    <row r="263" spans="1:53" s="339" customFormat="1" ht="15" x14ac:dyDescent="0.2">
      <c r="A263" s="32"/>
      <c r="B263" s="32"/>
      <c r="C263" s="410">
        <f t="shared" si="40"/>
        <v>242</v>
      </c>
      <c r="D263" s="424"/>
      <c r="E263" s="424"/>
      <c r="F263" s="424"/>
      <c r="G263" s="410"/>
      <c r="H263" s="410"/>
      <c r="I263" s="413" t="str">
        <f t="shared" si="24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25"/>
        <v>-</v>
      </c>
      <c r="M263" s="425"/>
      <c r="N263" s="425"/>
      <c r="O263" s="160" t="str">
        <f t="shared" si="26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27"/>
        <v>OK</v>
      </c>
      <c r="AI263" s="22">
        <f t="shared" si="28"/>
        <v>0</v>
      </c>
      <c r="AJ263" s="22">
        <f t="shared" si="29"/>
        <v>0</v>
      </c>
      <c r="AK263" s="22">
        <f t="shared" si="30"/>
        <v>0</v>
      </c>
      <c r="AL263" s="22">
        <f t="shared" si="31"/>
        <v>0</v>
      </c>
      <c r="AM263" s="22">
        <f t="shared" si="32"/>
        <v>0</v>
      </c>
      <c r="AN263" s="22">
        <f t="shared" si="33"/>
        <v>0</v>
      </c>
      <c r="AO263" s="418" t="b">
        <f t="shared" si="34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35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36"/>
        <v>0</v>
      </c>
      <c r="AW263" s="67">
        <f t="shared" si="37"/>
        <v>0</v>
      </c>
      <c r="AX263" s="397">
        <f t="shared" si="38"/>
        <v>0</v>
      </c>
      <c r="AY263" s="32"/>
      <c r="AZ263" s="32"/>
      <c r="BA263" s="423" t="str">
        <f t="shared" si="39"/>
        <v xml:space="preserve"> </v>
      </c>
    </row>
    <row r="264" spans="1:53" s="339" customFormat="1" ht="15" x14ac:dyDescent="0.2">
      <c r="A264" s="32"/>
      <c r="B264" s="32"/>
      <c r="C264" s="410">
        <f t="shared" si="40"/>
        <v>243</v>
      </c>
      <c r="D264" s="424"/>
      <c r="E264" s="424"/>
      <c r="F264" s="424"/>
      <c r="G264" s="410"/>
      <c r="H264" s="410"/>
      <c r="I264" s="413" t="str">
        <f t="shared" si="24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25"/>
        <v>-</v>
      </c>
      <c r="M264" s="425"/>
      <c r="N264" s="425"/>
      <c r="O264" s="160" t="str">
        <f t="shared" si="26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27"/>
        <v>OK</v>
      </c>
      <c r="AI264" s="22">
        <f t="shared" si="28"/>
        <v>0</v>
      </c>
      <c r="AJ264" s="22">
        <f t="shared" si="29"/>
        <v>0</v>
      </c>
      <c r="AK264" s="22">
        <f t="shared" si="30"/>
        <v>0</v>
      </c>
      <c r="AL264" s="22">
        <f t="shared" si="31"/>
        <v>0</v>
      </c>
      <c r="AM264" s="22">
        <f t="shared" si="32"/>
        <v>0</v>
      </c>
      <c r="AN264" s="22">
        <f t="shared" si="33"/>
        <v>0</v>
      </c>
      <c r="AO264" s="418" t="b">
        <f t="shared" si="34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35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36"/>
        <v>0</v>
      </c>
      <c r="AW264" s="67">
        <f t="shared" si="37"/>
        <v>0</v>
      </c>
      <c r="AX264" s="397">
        <f t="shared" si="38"/>
        <v>0</v>
      </c>
      <c r="AY264" s="32"/>
      <c r="AZ264" s="32"/>
      <c r="BA264" s="423" t="str">
        <f t="shared" si="39"/>
        <v xml:space="preserve"> </v>
      </c>
    </row>
    <row r="265" spans="1:53" s="339" customFormat="1" ht="15" x14ac:dyDescent="0.2">
      <c r="A265" s="32"/>
      <c r="B265" s="32"/>
      <c r="C265" s="410">
        <f t="shared" si="40"/>
        <v>244</v>
      </c>
      <c r="D265" s="424"/>
      <c r="E265" s="424"/>
      <c r="F265" s="424"/>
      <c r="G265" s="410"/>
      <c r="H265" s="410"/>
      <c r="I265" s="413" t="str">
        <f t="shared" si="24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25"/>
        <v>-</v>
      </c>
      <c r="M265" s="425"/>
      <c r="N265" s="425"/>
      <c r="O265" s="160" t="str">
        <f t="shared" si="26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27"/>
        <v>OK</v>
      </c>
      <c r="AI265" s="22">
        <f t="shared" si="28"/>
        <v>0</v>
      </c>
      <c r="AJ265" s="22">
        <f t="shared" si="29"/>
        <v>0</v>
      </c>
      <c r="AK265" s="22">
        <f t="shared" si="30"/>
        <v>0</v>
      </c>
      <c r="AL265" s="22">
        <f t="shared" si="31"/>
        <v>0</v>
      </c>
      <c r="AM265" s="22">
        <f t="shared" si="32"/>
        <v>0</v>
      </c>
      <c r="AN265" s="22">
        <f t="shared" si="33"/>
        <v>0</v>
      </c>
      <c r="AO265" s="418" t="b">
        <f t="shared" si="34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35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36"/>
        <v>0</v>
      </c>
      <c r="AW265" s="67">
        <f t="shared" si="37"/>
        <v>0</v>
      </c>
      <c r="AX265" s="397">
        <f t="shared" si="38"/>
        <v>0</v>
      </c>
      <c r="AY265" s="32"/>
      <c r="AZ265" s="32"/>
      <c r="BA265" s="423" t="str">
        <f t="shared" si="39"/>
        <v xml:space="preserve"> </v>
      </c>
    </row>
    <row r="266" spans="1:53" s="339" customFormat="1" ht="15" x14ac:dyDescent="0.2">
      <c r="A266" s="32"/>
      <c r="B266" s="32"/>
      <c r="C266" s="410">
        <f t="shared" si="40"/>
        <v>245</v>
      </c>
      <c r="D266" s="424"/>
      <c r="E266" s="424"/>
      <c r="F266" s="424"/>
      <c r="G266" s="410"/>
      <c r="H266" s="410"/>
      <c r="I266" s="413" t="str">
        <f t="shared" si="24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25"/>
        <v>-</v>
      </c>
      <c r="M266" s="425"/>
      <c r="N266" s="425"/>
      <c r="O266" s="160" t="str">
        <f t="shared" si="26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27"/>
        <v>OK</v>
      </c>
      <c r="AI266" s="22">
        <f t="shared" si="28"/>
        <v>0</v>
      </c>
      <c r="AJ266" s="22">
        <f t="shared" si="29"/>
        <v>0</v>
      </c>
      <c r="AK266" s="22">
        <f t="shared" si="30"/>
        <v>0</v>
      </c>
      <c r="AL266" s="22">
        <f t="shared" si="31"/>
        <v>0</v>
      </c>
      <c r="AM266" s="22">
        <f t="shared" si="32"/>
        <v>0</v>
      </c>
      <c r="AN266" s="22">
        <f t="shared" si="33"/>
        <v>0</v>
      </c>
      <c r="AO266" s="418" t="b">
        <f t="shared" si="34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35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36"/>
        <v>0</v>
      </c>
      <c r="AW266" s="67">
        <f t="shared" si="37"/>
        <v>0</v>
      </c>
      <c r="AX266" s="397">
        <f t="shared" si="38"/>
        <v>0</v>
      </c>
      <c r="AY266" s="32"/>
      <c r="AZ266" s="32"/>
      <c r="BA266" s="423" t="str">
        <f t="shared" si="39"/>
        <v xml:space="preserve"> </v>
      </c>
    </row>
    <row r="267" spans="1:53" s="339" customFormat="1" ht="15" x14ac:dyDescent="0.2">
      <c r="A267" s="32"/>
      <c r="B267" s="32"/>
      <c r="C267" s="410">
        <f t="shared" si="40"/>
        <v>246</v>
      </c>
      <c r="D267" s="424"/>
      <c r="E267" s="424"/>
      <c r="F267" s="424"/>
      <c r="G267" s="410"/>
      <c r="H267" s="410"/>
      <c r="I267" s="413" t="str">
        <f t="shared" si="24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25"/>
        <v>-</v>
      </c>
      <c r="M267" s="425"/>
      <c r="N267" s="425"/>
      <c r="O267" s="160" t="str">
        <f t="shared" si="26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27"/>
        <v>OK</v>
      </c>
      <c r="AI267" s="22">
        <f t="shared" si="28"/>
        <v>0</v>
      </c>
      <c r="AJ267" s="22">
        <f t="shared" si="29"/>
        <v>0</v>
      </c>
      <c r="AK267" s="22">
        <f t="shared" si="30"/>
        <v>0</v>
      </c>
      <c r="AL267" s="22">
        <f t="shared" si="31"/>
        <v>0</v>
      </c>
      <c r="AM267" s="22">
        <f t="shared" si="32"/>
        <v>0</v>
      </c>
      <c r="AN267" s="22">
        <f t="shared" si="33"/>
        <v>0</v>
      </c>
      <c r="AO267" s="418" t="b">
        <f t="shared" si="34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35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36"/>
        <v>0</v>
      </c>
      <c r="AW267" s="67">
        <f t="shared" si="37"/>
        <v>0</v>
      </c>
      <c r="AX267" s="397">
        <f t="shared" si="38"/>
        <v>0</v>
      </c>
      <c r="AY267" s="32"/>
      <c r="AZ267" s="32"/>
      <c r="BA267" s="423" t="str">
        <f t="shared" si="39"/>
        <v xml:space="preserve"> </v>
      </c>
    </row>
    <row r="268" spans="1:53" s="339" customFormat="1" ht="15" x14ac:dyDescent="0.2">
      <c r="A268" s="32"/>
      <c r="B268" s="32"/>
      <c r="C268" s="410">
        <f t="shared" si="40"/>
        <v>247</v>
      </c>
      <c r="D268" s="424"/>
      <c r="E268" s="424"/>
      <c r="F268" s="424"/>
      <c r="G268" s="410"/>
      <c r="H268" s="410"/>
      <c r="I268" s="413" t="str">
        <f t="shared" si="24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25"/>
        <v>-</v>
      </c>
      <c r="M268" s="425"/>
      <c r="N268" s="425"/>
      <c r="O268" s="160" t="str">
        <f t="shared" si="26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27"/>
        <v>OK</v>
      </c>
      <c r="AI268" s="22">
        <f t="shared" si="28"/>
        <v>0</v>
      </c>
      <c r="AJ268" s="22">
        <f t="shared" si="29"/>
        <v>0</v>
      </c>
      <c r="AK268" s="22">
        <f t="shared" si="30"/>
        <v>0</v>
      </c>
      <c r="AL268" s="22">
        <f t="shared" si="31"/>
        <v>0</v>
      </c>
      <c r="AM268" s="22">
        <f t="shared" si="32"/>
        <v>0</v>
      </c>
      <c r="AN268" s="22">
        <f t="shared" si="33"/>
        <v>0</v>
      </c>
      <c r="AO268" s="418" t="b">
        <f t="shared" si="34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35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36"/>
        <v>0</v>
      </c>
      <c r="AW268" s="67">
        <f t="shared" si="37"/>
        <v>0</v>
      </c>
      <c r="AX268" s="397">
        <f t="shared" si="38"/>
        <v>0</v>
      </c>
      <c r="AY268" s="32"/>
      <c r="AZ268" s="32"/>
      <c r="BA268" s="423" t="str">
        <f t="shared" si="39"/>
        <v xml:space="preserve"> </v>
      </c>
    </row>
    <row r="269" spans="1:53" s="339" customFormat="1" ht="15" x14ac:dyDescent="0.2">
      <c r="A269" s="32"/>
      <c r="B269" s="32"/>
      <c r="C269" s="410">
        <f t="shared" si="40"/>
        <v>248</v>
      </c>
      <c r="D269" s="424"/>
      <c r="E269" s="424"/>
      <c r="F269" s="424"/>
      <c r="G269" s="410"/>
      <c r="H269" s="410"/>
      <c r="I269" s="413" t="str">
        <f t="shared" si="24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25"/>
        <v>-</v>
      </c>
      <c r="M269" s="425"/>
      <c r="N269" s="425"/>
      <c r="O269" s="160" t="str">
        <f t="shared" si="26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27"/>
        <v>OK</v>
      </c>
      <c r="AI269" s="22">
        <f t="shared" si="28"/>
        <v>0</v>
      </c>
      <c r="AJ269" s="22">
        <f t="shared" si="29"/>
        <v>0</v>
      </c>
      <c r="AK269" s="22">
        <f t="shared" si="30"/>
        <v>0</v>
      </c>
      <c r="AL269" s="22">
        <f t="shared" si="31"/>
        <v>0</v>
      </c>
      <c r="AM269" s="22">
        <f t="shared" si="32"/>
        <v>0</v>
      </c>
      <c r="AN269" s="22">
        <f t="shared" si="33"/>
        <v>0</v>
      </c>
      <c r="AO269" s="418" t="b">
        <f t="shared" si="34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35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36"/>
        <v>0</v>
      </c>
      <c r="AW269" s="67">
        <f t="shared" si="37"/>
        <v>0</v>
      </c>
      <c r="AX269" s="397">
        <f t="shared" si="38"/>
        <v>0</v>
      </c>
      <c r="AY269" s="32"/>
      <c r="AZ269" s="32"/>
      <c r="BA269" s="423" t="str">
        <f t="shared" si="39"/>
        <v xml:space="preserve"> </v>
      </c>
    </row>
    <row r="270" spans="1:53" s="339" customFormat="1" ht="15" x14ac:dyDescent="0.2">
      <c r="A270" s="32"/>
      <c r="B270" s="32"/>
      <c r="C270" s="410">
        <f t="shared" si="40"/>
        <v>249</v>
      </c>
      <c r="D270" s="424"/>
      <c r="E270" s="424"/>
      <c r="F270" s="424"/>
      <c r="G270" s="410"/>
      <c r="H270" s="410"/>
      <c r="I270" s="413" t="str">
        <f t="shared" si="24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25"/>
        <v>-</v>
      </c>
      <c r="M270" s="425"/>
      <c r="N270" s="425"/>
      <c r="O270" s="160" t="str">
        <f t="shared" si="26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27"/>
        <v>OK</v>
      </c>
      <c r="AI270" s="22">
        <f t="shared" si="28"/>
        <v>0</v>
      </c>
      <c r="AJ270" s="22">
        <f t="shared" si="29"/>
        <v>0</v>
      </c>
      <c r="AK270" s="22">
        <f t="shared" si="30"/>
        <v>0</v>
      </c>
      <c r="AL270" s="22">
        <f t="shared" si="31"/>
        <v>0</v>
      </c>
      <c r="AM270" s="22">
        <f t="shared" si="32"/>
        <v>0</v>
      </c>
      <c r="AN270" s="22">
        <f t="shared" si="33"/>
        <v>0</v>
      </c>
      <c r="AO270" s="418" t="b">
        <f t="shared" si="34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35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36"/>
        <v>0</v>
      </c>
      <c r="AW270" s="67">
        <f t="shared" si="37"/>
        <v>0</v>
      </c>
      <c r="AX270" s="397">
        <f t="shared" si="38"/>
        <v>0</v>
      </c>
      <c r="AY270" s="32"/>
      <c r="AZ270" s="32"/>
      <c r="BA270" s="423" t="str">
        <f t="shared" si="39"/>
        <v xml:space="preserve"> </v>
      </c>
    </row>
    <row r="271" spans="1:53" s="339" customFormat="1" ht="15" x14ac:dyDescent="0.2">
      <c r="A271" s="32"/>
      <c r="B271" s="32"/>
      <c r="C271" s="410">
        <f t="shared" si="40"/>
        <v>250</v>
      </c>
      <c r="D271" s="424"/>
      <c r="E271" s="424"/>
      <c r="F271" s="424"/>
      <c r="G271" s="410"/>
      <c r="H271" s="410"/>
      <c r="I271" s="413" t="str">
        <f t="shared" si="24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25"/>
        <v>-</v>
      </c>
      <c r="M271" s="425"/>
      <c r="N271" s="425"/>
      <c r="O271" s="160" t="str">
        <f t="shared" si="26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27"/>
        <v>OK</v>
      </c>
      <c r="AI271" s="22">
        <f t="shared" si="28"/>
        <v>0</v>
      </c>
      <c r="AJ271" s="22">
        <f t="shared" si="29"/>
        <v>0</v>
      </c>
      <c r="AK271" s="22">
        <f t="shared" si="30"/>
        <v>0</v>
      </c>
      <c r="AL271" s="22">
        <f t="shared" si="31"/>
        <v>0</v>
      </c>
      <c r="AM271" s="22">
        <f t="shared" si="32"/>
        <v>0</v>
      </c>
      <c r="AN271" s="22">
        <f t="shared" si="33"/>
        <v>0</v>
      </c>
      <c r="AO271" s="418" t="b">
        <f t="shared" si="34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35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36"/>
        <v>0</v>
      </c>
      <c r="AW271" s="67">
        <f t="shared" si="37"/>
        <v>0</v>
      </c>
      <c r="AX271" s="397">
        <f t="shared" si="38"/>
        <v>0</v>
      </c>
      <c r="AY271" s="32"/>
      <c r="AZ271" s="32"/>
      <c r="BA271" s="423" t="str">
        <f t="shared" si="39"/>
        <v xml:space="preserve"> </v>
      </c>
    </row>
    <row r="272" spans="1:53" s="339" customFormat="1" ht="15" x14ac:dyDescent="0.2">
      <c r="A272" s="32"/>
      <c r="B272" s="32"/>
      <c r="C272" s="410">
        <f t="shared" si="40"/>
        <v>251</v>
      </c>
      <c r="D272" s="424"/>
      <c r="E272" s="424"/>
      <c r="F272" s="424"/>
      <c r="G272" s="410"/>
      <c r="H272" s="410"/>
      <c r="I272" s="413" t="str">
        <f t="shared" si="24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25"/>
        <v>-</v>
      </c>
      <c r="M272" s="425"/>
      <c r="N272" s="425"/>
      <c r="O272" s="160" t="str">
        <f t="shared" si="26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27"/>
        <v>OK</v>
      </c>
      <c r="AI272" s="22">
        <f t="shared" si="28"/>
        <v>0</v>
      </c>
      <c r="AJ272" s="22">
        <f t="shared" si="29"/>
        <v>0</v>
      </c>
      <c r="AK272" s="22">
        <f t="shared" si="30"/>
        <v>0</v>
      </c>
      <c r="AL272" s="22">
        <f t="shared" si="31"/>
        <v>0</v>
      </c>
      <c r="AM272" s="22">
        <f t="shared" si="32"/>
        <v>0</v>
      </c>
      <c r="AN272" s="22">
        <f t="shared" si="33"/>
        <v>0</v>
      </c>
      <c r="AO272" s="418" t="b">
        <f t="shared" si="34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35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36"/>
        <v>0</v>
      </c>
      <c r="AW272" s="67">
        <f t="shared" si="37"/>
        <v>0</v>
      </c>
      <c r="AX272" s="397">
        <f t="shared" si="38"/>
        <v>0</v>
      </c>
      <c r="AY272" s="32"/>
      <c r="AZ272" s="32"/>
      <c r="BA272" s="423" t="str">
        <f t="shared" si="39"/>
        <v xml:space="preserve"> </v>
      </c>
    </row>
    <row r="273" spans="1:53" s="339" customFormat="1" ht="15" x14ac:dyDescent="0.2">
      <c r="A273" s="32"/>
      <c r="B273" s="32"/>
      <c r="C273" s="410">
        <f t="shared" si="40"/>
        <v>252</v>
      </c>
      <c r="D273" s="424"/>
      <c r="E273" s="424"/>
      <c r="F273" s="424"/>
      <c r="G273" s="410"/>
      <c r="H273" s="410"/>
      <c r="I273" s="413" t="str">
        <f t="shared" ref="I273:I336" si="41">IF(K273="s",A273*B273,"-")</f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ref="L273:L336" si="42">IF(K273="s",AT273,AP273)</f>
        <v>-</v>
      </c>
      <c r="M273" s="425"/>
      <c r="N273" s="425"/>
      <c r="O273" s="160" t="str">
        <f t="shared" ref="O273:O336" si="43">IF(K273="S",IF(D273&lt;E273,E273,D273),"-")</f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ref="AH273:AH336" si="44">IF(F273&gt;(A273*12),"error","OK")</f>
        <v>OK</v>
      </c>
      <c r="AI273" s="22">
        <f t="shared" ref="AI273:AI336" si="45">IF(O273="-",0,IF(O273&gt;7.999,1,0))</f>
        <v>0</v>
      </c>
      <c r="AJ273" s="22">
        <f t="shared" ref="AJ273:AJ336" si="46">IF(O273&lt;8,IF(O273&gt;3.999,1,0),0)</f>
        <v>0</v>
      </c>
      <c r="AK273" s="22">
        <f t="shared" ref="AK273:AK336" si="47">IF(O273&lt;4,IF(O273&gt;0,1,0),0)</f>
        <v>0</v>
      </c>
      <c r="AL273" s="22">
        <f t="shared" ref="AL273:AL336" si="48">IF(K273="S",1,0)</f>
        <v>0</v>
      </c>
      <c r="AM273" s="22">
        <f t="shared" ref="AM273:AM336" si="49">IF(K273="C",1,0)</f>
        <v>0</v>
      </c>
      <c r="AN273" s="22">
        <f t="shared" ref="AN273:AN336" si="50">IF(K273="c",F273/12,0)</f>
        <v>0</v>
      </c>
      <c r="AO273" s="418" t="b">
        <f t="shared" ref="AO273:AO336" si="51">IF(K273="s",IF(A273&gt;B273,A273,B273))</f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ref="AR273:AR336" si="52">IF(K273="s",J273,"-")</f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36"/>
        <v>0</v>
      </c>
      <c r="AW273" s="67">
        <f t="shared" si="37"/>
        <v>0</v>
      </c>
      <c r="AX273" s="397">
        <f t="shared" si="38"/>
        <v>0</v>
      </c>
      <c r="AY273" s="32"/>
      <c r="AZ273" s="32"/>
      <c r="BA273" s="423" t="str">
        <f t="shared" si="39"/>
        <v xml:space="preserve"> </v>
      </c>
    </row>
    <row r="274" spans="1:53" s="339" customFormat="1" ht="15" x14ac:dyDescent="0.2">
      <c r="A274" s="32"/>
      <c r="B274" s="32"/>
      <c r="C274" s="410">
        <f t="shared" si="40"/>
        <v>253</v>
      </c>
      <c r="D274" s="424"/>
      <c r="E274" s="424"/>
      <c r="F274" s="424"/>
      <c r="G274" s="410"/>
      <c r="H274" s="410"/>
      <c r="I274" s="413" t="str">
        <f t="shared" si="41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42"/>
        <v>-</v>
      </c>
      <c r="M274" s="425"/>
      <c r="N274" s="425"/>
      <c r="O274" s="160" t="str">
        <f t="shared" si="43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44"/>
        <v>OK</v>
      </c>
      <c r="AI274" s="22">
        <f t="shared" si="45"/>
        <v>0</v>
      </c>
      <c r="AJ274" s="22">
        <f t="shared" si="46"/>
        <v>0</v>
      </c>
      <c r="AK274" s="22">
        <f t="shared" si="47"/>
        <v>0</v>
      </c>
      <c r="AL274" s="22">
        <f t="shared" si="48"/>
        <v>0</v>
      </c>
      <c r="AM274" s="22">
        <f t="shared" si="49"/>
        <v>0</v>
      </c>
      <c r="AN274" s="22">
        <f t="shared" si="50"/>
        <v>0</v>
      </c>
      <c r="AO274" s="418" t="b">
        <f t="shared" si="51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52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ref="AV274:AV337" si="53">IF(AI274=1,AT274,0)</f>
        <v>0</v>
      </c>
      <c r="AW274" s="67">
        <f t="shared" ref="AW274:AW337" si="54">IF(AJ274=1,AT274,0)</f>
        <v>0</v>
      </c>
      <c r="AX274" s="397">
        <f t="shared" ref="AX274:AX337" si="55">IF(AK274=1,AT274,0)</f>
        <v>0</v>
      </c>
      <c r="AY274" s="32"/>
      <c r="AZ274" s="32"/>
      <c r="BA274" s="423" t="str">
        <f t="shared" ref="BA274:BA337" si="56">IF(BB274="s",(AV274+AW274)/16*AX274/12," ")</f>
        <v xml:space="preserve"> </v>
      </c>
    </row>
    <row r="275" spans="1:53" s="339" customFormat="1" ht="15" x14ac:dyDescent="0.2">
      <c r="A275" s="32"/>
      <c r="B275" s="32"/>
      <c r="C275" s="410">
        <f t="shared" si="40"/>
        <v>254</v>
      </c>
      <c r="D275" s="424"/>
      <c r="E275" s="424"/>
      <c r="F275" s="424"/>
      <c r="G275" s="410"/>
      <c r="H275" s="410"/>
      <c r="I275" s="413" t="str">
        <f t="shared" si="41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42"/>
        <v>-</v>
      </c>
      <c r="M275" s="425"/>
      <c r="N275" s="425"/>
      <c r="O275" s="160" t="str">
        <f t="shared" si="43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44"/>
        <v>OK</v>
      </c>
      <c r="AI275" s="22">
        <f t="shared" si="45"/>
        <v>0</v>
      </c>
      <c r="AJ275" s="22">
        <f t="shared" si="46"/>
        <v>0</v>
      </c>
      <c r="AK275" s="22">
        <f t="shared" si="47"/>
        <v>0</v>
      </c>
      <c r="AL275" s="22">
        <f t="shared" si="48"/>
        <v>0</v>
      </c>
      <c r="AM275" s="22">
        <f t="shared" si="49"/>
        <v>0</v>
      </c>
      <c r="AN275" s="22">
        <f t="shared" si="50"/>
        <v>0</v>
      </c>
      <c r="AO275" s="418" t="b">
        <f t="shared" si="51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52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53"/>
        <v>0</v>
      </c>
      <c r="AW275" s="67">
        <f t="shared" si="54"/>
        <v>0</v>
      </c>
      <c r="AX275" s="397">
        <f t="shared" si="55"/>
        <v>0</v>
      </c>
      <c r="AY275" s="32"/>
      <c r="AZ275" s="32"/>
      <c r="BA275" s="423" t="str">
        <f t="shared" si="56"/>
        <v xml:space="preserve"> </v>
      </c>
    </row>
    <row r="276" spans="1:53" s="339" customFormat="1" ht="15" x14ac:dyDescent="0.2">
      <c r="A276" s="32"/>
      <c r="B276" s="32"/>
      <c r="C276" s="410">
        <f t="shared" si="40"/>
        <v>255</v>
      </c>
      <c r="D276" s="424"/>
      <c r="E276" s="424"/>
      <c r="F276" s="424"/>
      <c r="G276" s="410"/>
      <c r="H276" s="410"/>
      <c r="I276" s="413" t="str">
        <f t="shared" si="41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42"/>
        <v>-</v>
      </c>
      <c r="M276" s="425"/>
      <c r="N276" s="425"/>
      <c r="O276" s="160" t="str">
        <f t="shared" si="43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44"/>
        <v>OK</v>
      </c>
      <c r="AI276" s="22">
        <f t="shared" si="45"/>
        <v>0</v>
      </c>
      <c r="AJ276" s="22">
        <f t="shared" si="46"/>
        <v>0</v>
      </c>
      <c r="AK276" s="22">
        <f t="shared" si="47"/>
        <v>0</v>
      </c>
      <c r="AL276" s="22">
        <f t="shared" si="48"/>
        <v>0</v>
      </c>
      <c r="AM276" s="22">
        <f t="shared" si="49"/>
        <v>0</v>
      </c>
      <c r="AN276" s="22">
        <f t="shared" si="50"/>
        <v>0</v>
      </c>
      <c r="AO276" s="418" t="b">
        <f t="shared" si="51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52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53"/>
        <v>0</v>
      </c>
      <c r="AW276" s="67">
        <f t="shared" si="54"/>
        <v>0</v>
      </c>
      <c r="AX276" s="397">
        <f t="shared" si="55"/>
        <v>0</v>
      </c>
      <c r="AY276" s="32"/>
      <c r="AZ276" s="32"/>
      <c r="BA276" s="423" t="str">
        <f t="shared" si="56"/>
        <v xml:space="preserve"> </v>
      </c>
    </row>
    <row r="277" spans="1:53" s="339" customFormat="1" ht="15" x14ac:dyDescent="0.2">
      <c r="A277" s="32"/>
      <c r="B277" s="32"/>
      <c r="C277" s="410">
        <f t="shared" si="40"/>
        <v>256</v>
      </c>
      <c r="D277" s="424"/>
      <c r="E277" s="424"/>
      <c r="F277" s="424"/>
      <c r="G277" s="410"/>
      <c r="H277" s="410"/>
      <c r="I277" s="413" t="str">
        <f t="shared" si="41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42"/>
        <v>-</v>
      </c>
      <c r="M277" s="425"/>
      <c r="N277" s="425"/>
      <c r="O277" s="160" t="str">
        <f t="shared" si="43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44"/>
        <v>OK</v>
      </c>
      <c r="AI277" s="22">
        <f t="shared" si="45"/>
        <v>0</v>
      </c>
      <c r="AJ277" s="22">
        <f t="shared" si="46"/>
        <v>0</v>
      </c>
      <c r="AK277" s="22">
        <f t="shared" si="47"/>
        <v>0</v>
      </c>
      <c r="AL277" s="22">
        <f t="shared" si="48"/>
        <v>0</v>
      </c>
      <c r="AM277" s="22">
        <f t="shared" si="49"/>
        <v>0</v>
      </c>
      <c r="AN277" s="22">
        <f t="shared" si="50"/>
        <v>0</v>
      </c>
      <c r="AO277" s="418" t="b">
        <f t="shared" si="51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52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53"/>
        <v>0</v>
      </c>
      <c r="AW277" s="67">
        <f t="shared" si="54"/>
        <v>0</v>
      </c>
      <c r="AX277" s="397">
        <f t="shared" si="55"/>
        <v>0</v>
      </c>
      <c r="AY277" s="32"/>
      <c r="AZ277" s="32"/>
      <c r="BA277" s="423" t="str">
        <f t="shared" si="56"/>
        <v xml:space="preserve"> </v>
      </c>
    </row>
    <row r="278" spans="1:53" s="339" customFormat="1" ht="15" x14ac:dyDescent="0.2">
      <c r="A278" s="32"/>
      <c r="B278" s="32"/>
      <c r="C278" s="410">
        <f t="shared" si="40"/>
        <v>257</v>
      </c>
      <c r="D278" s="424"/>
      <c r="E278" s="424"/>
      <c r="F278" s="424"/>
      <c r="G278" s="410"/>
      <c r="H278" s="410"/>
      <c r="I278" s="413" t="str">
        <f t="shared" si="41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42"/>
        <v>-</v>
      </c>
      <c r="M278" s="425"/>
      <c r="N278" s="425"/>
      <c r="O278" s="160" t="str">
        <f t="shared" si="43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44"/>
        <v>OK</v>
      </c>
      <c r="AI278" s="22">
        <f t="shared" si="45"/>
        <v>0</v>
      </c>
      <c r="AJ278" s="22">
        <f t="shared" si="46"/>
        <v>0</v>
      </c>
      <c r="AK278" s="22">
        <f t="shared" si="47"/>
        <v>0</v>
      </c>
      <c r="AL278" s="22">
        <f t="shared" si="48"/>
        <v>0</v>
      </c>
      <c r="AM278" s="22">
        <f t="shared" si="49"/>
        <v>0</v>
      </c>
      <c r="AN278" s="22">
        <f t="shared" si="50"/>
        <v>0</v>
      </c>
      <c r="AO278" s="418" t="b">
        <f t="shared" si="51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52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53"/>
        <v>0</v>
      </c>
      <c r="AW278" s="67">
        <f t="shared" si="54"/>
        <v>0</v>
      </c>
      <c r="AX278" s="397">
        <f t="shared" si="55"/>
        <v>0</v>
      </c>
      <c r="AY278" s="32"/>
      <c r="AZ278" s="32"/>
      <c r="BA278" s="423" t="str">
        <f t="shared" si="56"/>
        <v xml:space="preserve"> </v>
      </c>
    </row>
    <row r="279" spans="1:53" s="339" customFormat="1" ht="15" x14ac:dyDescent="0.2">
      <c r="A279" s="32"/>
      <c r="B279" s="32"/>
      <c r="C279" s="410">
        <f t="shared" si="40"/>
        <v>258</v>
      </c>
      <c r="D279" s="424"/>
      <c r="E279" s="424"/>
      <c r="F279" s="424"/>
      <c r="G279" s="410"/>
      <c r="H279" s="410"/>
      <c r="I279" s="413" t="str">
        <f t="shared" si="41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42"/>
        <v>-</v>
      </c>
      <c r="M279" s="425"/>
      <c r="N279" s="425"/>
      <c r="O279" s="160" t="str">
        <f t="shared" si="43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44"/>
        <v>OK</v>
      </c>
      <c r="AI279" s="22">
        <f t="shared" si="45"/>
        <v>0</v>
      </c>
      <c r="AJ279" s="22">
        <f t="shared" si="46"/>
        <v>0</v>
      </c>
      <c r="AK279" s="22">
        <f t="shared" si="47"/>
        <v>0</v>
      </c>
      <c r="AL279" s="22">
        <f t="shared" si="48"/>
        <v>0</v>
      </c>
      <c r="AM279" s="22">
        <f t="shared" si="49"/>
        <v>0</v>
      </c>
      <c r="AN279" s="22">
        <f t="shared" si="50"/>
        <v>0</v>
      </c>
      <c r="AO279" s="418" t="b">
        <f t="shared" si="51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52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53"/>
        <v>0</v>
      </c>
      <c r="AW279" s="67">
        <f t="shared" si="54"/>
        <v>0</v>
      </c>
      <c r="AX279" s="397">
        <f t="shared" si="55"/>
        <v>0</v>
      </c>
      <c r="AY279" s="32"/>
      <c r="AZ279" s="32"/>
      <c r="BA279" s="423" t="str">
        <f t="shared" si="56"/>
        <v xml:space="preserve"> </v>
      </c>
    </row>
    <row r="280" spans="1:53" s="339" customFormat="1" ht="15" x14ac:dyDescent="0.2">
      <c r="A280" s="32"/>
      <c r="B280" s="32"/>
      <c r="C280" s="410">
        <f t="shared" ref="C280:C343" si="57">C279+1</f>
        <v>259</v>
      </c>
      <c r="D280" s="424"/>
      <c r="E280" s="424"/>
      <c r="F280" s="424"/>
      <c r="G280" s="410"/>
      <c r="H280" s="410"/>
      <c r="I280" s="413" t="str">
        <f t="shared" si="41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42"/>
        <v>-</v>
      </c>
      <c r="M280" s="425"/>
      <c r="N280" s="425"/>
      <c r="O280" s="160" t="str">
        <f t="shared" si="43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44"/>
        <v>OK</v>
      </c>
      <c r="AI280" s="22">
        <f t="shared" si="45"/>
        <v>0</v>
      </c>
      <c r="AJ280" s="22">
        <f t="shared" si="46"/>
        <v>0</v>
      </c>
      <c r="AK280" s="22">
        <f t="shared" si="47"/>
        <v>0</v>
      </c>
      <c r="AL280" s="22">
        <f t="shared" si="48"/>
        <v>0</v>
      </c>
      <c r="AM280" s="22">
        <f t="shared" si="49"/>
        <v>0</v>
      </c>
      <c r="AN280" s="22">
        <f t="shared" si="50"/>
        <v>0</v>
      </c>
      <c r="AO280" s="418" t="b">
        <f t="shared" si="51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52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53"/>
        <v>0</v>
      </c>
      <c r="AW280" s="67">
        <f t="shared" si="54"/>
        <v>0</v>
      </c>
      <c r="AX280" s="397">
        <f t="shared" si="55"/>
        <v>0</v>
      </c>
      <c r="AY280" s="32"/>
      <c r="AZ280" s="32"/>
      <c r="BA280" s="423" t="str">
        <f t="shared" si="56"/>
        <v xml:space="preserve"> </v>
      </c>
    </row>
    <row r="281" spans="1:53" s="339" customFormat="1" ht="15" x14ac:dyDescent="0.2">
      <c r="A281" s="32"/>
      <c r="B281" s="32"/>
      <c r="C281" s="410">
        <f t="shared" si="57"/>
        <v>260</v>
      </c>
      <c r="D281" s="424"/>
      <c r="E281" s="424"/>
      <c r="F281" s="424"/>
      <c r="G281" s="410"/>
      <c r="H281" s="410"/>
      <c r="I281" s="413" t="str">
        <f t="shared" si="41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42"/>
        <v>-</v>
      </c>
      <c r="M281" s="425"/>
      <c r="N281" s="425"/>
      <c r="O281" s="160" t="str">
        <f t="shared" si="43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44"/>
        <v>OK</v>
      </c>
      <c r="AI281" s="22">
        <f t="shared" si="45"/>
        <v>0</v>
      </c>
      <c r="AJ281" s="22">
        <f t="shared" si="46"/>
        <v>0</v>
      </c>
      <c r="AK281" s="22">
        <f t="shared" si="47"/>
        <v>0</v>
      </c>
      <c r="AL281" s="22">
        <f t="shared" si="48"/>
        <v>0</v>
      </c>
      <c r="AM281" s="22">
        <f t="shared" si="49"/>
        <v>0</v>
      </c>
      <c r="AN281" s="22">
        <f t="shared" si="50"/>
        <v>0</v>
      </c>
      <c r="AO281" s="418" t="b">
        <f t="shared" si="51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52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53"/>
        <v>0</v>
      </c>
      <c r="AW281" s="67">
        <f t="shared" si="54"/>
        <v>0</v>
      </c>
      <c r="AX281" s="397">
        <f t="shared" si="55"/>
        <v>0</v>
      </c>
      <c r="AY281" s="32"/>
      <c r="AZ281" s="32"/>
      <c r="BA281" s="423" t="str">
        <f t="shared" si="56"/>
        <v xml:space="preserve"> </v>
      </c>
    </row>
    <row r="282" spans="1:53" s="339" customFormat="1" ht="15" x14ac:dyDescent="0.2">
      <c r="A282" s="32"/>
      <c r="B282" s="32"/>
      <c r="C282" s="410">
        <f t="shared" si="57"/>
        <v>261</v>
      </c>
      <c r="D282" s="424"/>
      <c r="E282" s="424"/>
      <c r="F282" s="424"/>
      <c r="G282" s="410"/>
      <c r="H282" s="410"/>
      <c r="I282" s="413" t="str">
        <f t="shared" si="41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42"/>
        <v>-</v>
      </c>
      <c r="M282" s="425"/>
      <c r="N282" s="425"/>
      <c r="O282" s="160" t="str">
        <f t="shared" si="43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44"/>
        <v>OK</v>
      </c>
      <c r="AI282" s="22">
        <f t="shared" si="45"/>
        <v>0</v>
      </c>
      <c r="AJ282" s="22">
        <f t="shared" si="46"/>
        <v>0</v>
      </c>
      <c r="AK282" s="22">
        <f t="shared" si="47"/>
        <v>0</v>
      </c>
      <c r="AL282" s="22">
        <f t="shared" si="48"/>
        <v>0</v>
      </c>
      <c r="AM282" s="22">
        <f t="shared" si="49"/>
        <v>0</v>
      </c>
      <c r="AN282" s="22">
        <f t="shared" si="50"/>
        <v>0</v>
      </c>
      <c r="AO282" s="418" t="b">
        <f t="shared" si="51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52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53"/>
        <v>0</v>
      </c>
      <c r="AW282" s="67">
        <f t="shared" si="54"/>
        <v>0</v>
      </c>
      <c r="AX282" s="397">
        <f t="shared" si="55"/>
        <v>0</v>
      </c>
      <c r="AY282" s="32"/>
      <c r="AZ282" s="32"/>
      <c r="BA282" s="423" t="str">
        <f t="shared" si="56"/>
        <v xml:space="preserve"> </v>
      </c>
    </row>
    <row r="283" spans="1:53" s="339" customFormat="1" ht="15" x14ac:dyDescent="0.2">
      <c r="A283" s="32"/>
      <c r="B283" s="32"/>
      <c r="C283" s="410">
        <f t="shared" si="57"/>
        <v>262</v>
      </c>
      <c r="D283" s="424"/>
      <c r="E283" s="424"/>
      <c r="F283" s="424"/>
      <c r="G283" s="410"/>
      <c r="H283" s="410"/>
      <c r="I283" s="413" t="str">
        <f t="shared" si="41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42"/>
        <v>-</v>
      </c>
      <c r="M283" s="425"/>
      <c r="N283" s="425"/>
      <c r="O283" s="160" t="str">
        <f t="shared" si="43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44"/>
        <v>OK</v>
      </c>
      <c r="AI283" s="22">
        <f t="shared" si="45"/>
        <v>0</v>
      </c>
      <c r="AJ283" s="22">
        <f t="shared" si="46"/>
        <v>0</v>
      </c>
      <c r="AK283" s="22">
        <f t="shared" si="47"/>
        <v>0</v>
      </c>
      <c r="AL283" s="22">
        <f t="shared" si="48"/>
        <v>0</v>
      </c>
      <c r="AM283" s="22">
        <f t="shared" si="49"/>
        <v>0</v>
      </c>
      <c r="AN283" s="22">
        <f t="shared" si="50"/>
        <v>0</v>
      </c>
      <c r="AO283" s="418" t="b">
        <f t="shared" si="51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52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53"/>
        <v>0</v>
      </c>
      <c r="AW283" s="67">
        <f t="shared" si="54"/>
        <v>0</v>
      </c>
      <c r="AX283" s="397">
        <f t="shared" si="55"/>
        <v>0</v>
      </c>
      <c r="AY283" s="32"/>
      <c r="AZ283" s="32"/>
      <c r="BA283" s="423" t="str">
        <f t="shared" si="56"/>
        <v xml:space="preserve"> </v>
      </c>
    </row>
    <row r="284" spans="1:53" s="339" customFormat="1" ht="15" x14ac:dyDescent="0.2">
      <c r="A284" s="32"/>
      <c r="B284" s="32"/>
      <c r="C284" s="410">
        <f t="shared" si="57"/>
        <v>263</v>
      </c>
      <c r="D284" s="424"/>
      <c r="E284" s="424"/>
      <c r="F284" s="424"/>
      <c r="G284" s="410"/>
      <c r="H284" s="410"/>
      <c r="I284" s="413" t="str">
        <f t="shared" si="41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42"/>
        <v>-</v>
      </c>
      <c r="M284" s="425"/>
      <c r="N284" s="425"/>
      <c r="O284" s="160" t="str">
        <f t="shared" si="43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44"/>
        <v>OK</v>
      </c>
      <c r="AI284" s="22">
        <f t="shared" si="45"/>
        <v>0</v>
      </c>
      <c r="AJ284" s="22">
        <f t="shared" si="46"/>
        <v>0</v>
      </c>
      <c r="AK284" s="22">
        <f t="shared" si="47"/>
        <v>0</v>
      </c>
      <c r="AL284" s="22">
        <f t="shared" si="48"/>
        <v>0</v>
      </c>
      <c r="AM284" s="22">
        <f t="shared" si="49"/>
        <v>0</v>
      </c>
      <c r="AN284" s="22">
        <f t="shared" si="50"/>
        <v>0</v>
      </c>
      <c r="AO284" s="418" t="b">
        <f t="shared" si="51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52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53"/>
        <v>0</v>
      </c>
      <c r="AW284" s="67">
        <f t="shared" si="54"/>
        <v>0</v>
      </c>
      <c r="AX284" s="397">
        <f t="shared" si="55"/>
        <v>0</v>
      </c>
      <c r="AY284" s="32"/>
      <c r="AZ284" s="32"/>
      <c r="BA284" s="423" t="str">
        <f t="shared" si="56"/>
        <v xml:space="preserve"> </v>
      </c>
    </row>
    <row r="285" spans="1:53" s="339" customFormat="1" ht="15" x14ac:dyDescent="0.2">
      <c r="A285" s="32"/>
      <c r="B285" s="32"/>
      <c r="C285" s="410">
        <f t="shared" si="57"/>
        <v>264</v>
      </c>
      <c r="D285" s="424"/>
      <c r="E285" s="424"/>
      <c r="F285" s="424"/>
      <c r="G285" s="410"/>
      <c r="H285" s="410"/>
      <c r="I285" s="413" t="str">
        <f t="shared" si="41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42"/>
        <v>-</v>
      </c>
      <c r="M285" s="425"/>
      <c r="N285" s="425"/>
      <c r="O285" s="160" t="str">
        <f t="shared" si="43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44"/>
        <v>OK</v>
      </c>
      <c r="AI285" s="22">
        <f t="shared" si="45"/>
        <v>0</v>
      </c>
      <c r="AJ285" s="22">
        <f t="shared" si="46"/>
        <v>0</v>
      </c>
      <c r="AK285" s="22">
        <f t="shared" si="47"/>
        <v>0</v>
      </c>
      <c r="AL285" s="22">
        <f t="shared" si="48"/>
        <v>0</v>
      </c>
      <c r="AM285" s="22">
        <f t="shared" si="49"/>
        <v>0</v>
      </c>
      <c r="AN285" s="22">
        <f t="shared" si="50"/>
        <v>0</v>
      </c>
      <c r="AO285" s="418" t="b">
        <f t="shared" si="51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52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53"/>
        <v>0</v>
      </c>
      <c r="AW285" s="67">
        <f t="shared" si="54"/>
        <v>0</v>
      </c>
      <c r="AX285" s="397">
        <f t="shared" si="55"/>
        <v>0</v>
      </c>
      <c r="AY285" s="32"/>
      <c r="AZ285" s="32"/>
      <c r="BA285" s="423" t="str">
        <f t="shared" si="56"/>
        <v xml:space="preserve"> </v>
      </c>
    </row>
    <row r="286" spans="1:53" s="339" customFormat="1" ht="15" x14ac:dyDescent="0.2">
      <c r="A286" s="32"/>
      <c r="B286" s="32"/>
      <c r="C286" s="410">
        <f t="shared" si="57"/>
        <v>265</v>
      </c>
      <c r="D286" s="424"/>
      <c r="E286" s="424"/>
      <c r="F286" s="424"/>
      <c r="G286" s="410"/>
      <c r="H286" s="410"/>
      <c r="I286" s="413" t="str">
        <f t="shared" si="41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42"/>
        <v>-</v>
      </c>
      <c r="M286" s="425"/>
      <c r="N286" s="425"/>
      <c r="O286" s="160" t="str">
        <f t="shared" si="43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44"/>
        <v>OK</v>
      </c>
      <c r="AI286" s="22">
        <f t="shared" si="45"/>
        <v>0</v>
      </c>
      <c r="AJ286" s="22">
        <f t="shared" si="46"/>
        <v>0</v>
      </c>
      <c r="AK286" s="22">
        <f t="shared" si="47"/>
        <v>0</v>
      </c>
      <c r="AL286" s="22">
        <f t="shared" si="48"/>
        <v>0</v>
      </c>
      <c r="AM286" s="22">
        <f t="shared" si="49"/>
        <v>0</v>
      </c>
      <c r="AN286" s="22">
        <f t="shared" si="50"/>
        <v>0</v>
      </c>
      <c r="AO286" s="418" t="b">
        <f t="shared" si="51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52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53"/>
        <v>0</v>
      </c>
      <c r="AW286" s="67">
        <f t="shared" si="54"/>
        <v>0</v>
      </c>
      <c r="AX286" s="397">
        <f t="shared" si="55"/>
        <v>0</v>
      </c>
      <c r="AY286" s="32"/>
      <c r="AZ286" s="32"/>
      <c r="BA286" s="423" t="str">
        <f t="shared" si="56"/>
        <v xml:space="preserve"> </v>
      </c>
    </row>
    <row r="287" spans="1:53" s="339" customFormat="1" ht="15" x14ac:dyDescent="0.2">
      <c r="A287" s="32"/>
      <c r="B287" s="32"/>
      <c r="C287" s="410">
        <f t="shared" si="57"/>
        <v>266</v>
      </c>
      <c r="D287" s="424"/>
      <c r="E287" s="424"/>
      <c r="F287" s="424"/>
      <c r="G287" s="410"/>
      <c r="H287" s="410"/>
      <c r="I287" s="413" t="str">
        <f t="shared" si="41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42"/>
        <v>-</v>
      </c>
      <c r="M287" s="425"/>
      <c r="N287" s="425"/>
      <c r="O287" s="160" t="str">
        <f t="shared" si="43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44"/>
        <v>OK</v>
      </c>
      <c r="AI287" s="22">
        <f t="shared" si="45"/>
        <v>0</v>
      </c>
      <c r="AJ287" s="22">
        <f t="shared" si="46"/>
        <v>0</v>
      </c>
      <c r="AK287" s="22">
        <f t="shared" si="47"/>
        <v>0</v>
      </c>
      <c r="AL287" s="22">
        <f t="shared" si="48"/>
        <v>0</v>
      </c>
      <c r="AM287" s="22">
        <f t="shared" si="49"/>
        <v>0</v>
      </c>
      <c r="AN287" s="22">
        <f t="shared" si="50"/>
        <v>0</v>
      </c>
      <c r="AO287" s="418" t="b">
        <f t="shared" si="51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52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53"/>
        <v>0</v>
      </c>
      <c r="AW287" s="67">
        <f t="shared" si="54"/>
        <v>0</v>
      </c>
      <c r="AX287" s="397">
        <f t="shared" si="55"/>
        <v>0</v>
      </c>
      <c r="AY287" s="32"/>
      <c r="AZ287" s="32"/>
      <c r="BA287" s="423" t="str">
        <f t="shared" si="56"/>
        <v xml:space="preserve"> </v>
      </c>
    </row>
    <row r="288" spans="1:53" s="339" customFormat="1" ht="15" x14ac:dyDescent="0.2">
      <c r="A288" s="32"/>
      <c r="B288" s="32"/>
      <c r="C288" s="410">
        <f t="shared" si="57"/>
        <v>267</v>
      </c>
      <c r="D288" s="424"/>
      <c r="E288" s="424"/>
      <c r="F288" s="424"/>
      <c r="G288" s="410"/>
      <c r="H288" s="410"/>
      <c r="I288" s="413" t="str">
        <f t="shared" si="41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42"/>
        <v>-</v>
      </c>
      <c r="M288" s="425"/>
      <c r="N288" s="425"/>
      <c r="O288" s="160" t="str">
        <f t="shared" si="43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44"/>
        <v>OK</v>
      </c>
      <c r="AI288" s="22">
        <f t="shared" si="45"/>
        <v>0</v>
      </c>
      <c r="AJ288" s="22">
        <f t="shared" si="46"/>
        <v>0</v>
      </c>
      <c r="AK288" s="22">
        <f t="shared" si="47"/>
        <v>0</v>
      </c>
      <c r="AL288" s="22">
        <f t="shared" si="48"/>
        <v>0</v>
      </c>
      <c r="AM288" s="22">
        <f t="shared" si="49"/>
        <v>0</v>
      </c>
      <c r="AN288" s="22">
        <f t="shared" si="50"/>
        <v>0</v>
      </c>
      <c r="AO288" s="418" t="b">
        <f t="shared" si="51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52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53"/>
        <v>0</v>
      </c>
      <c r="AW288" s="67">
        <f t="shared" si="54"/>
        <v>0</v>
      </c>
      <c r="AX288" s="397">
        <f t="shared" si="55"/>
        <v>0</v>
      </c>
      <c r="AY288" s="32"/>
      <c r="AZ288" s="32"/>
      <c r="BA288" s="423" t="str">
        <f t="shared" si="56"/>
        <v xml:space="preserve"> </v>
      </c>
    </row>
    <row r="289" spans="1:53" s="339" customFormat="1" ht="15" x14ac:dyDescent="0.2">
      <c r="A289" s="32"/>
      <c r="B289" s="32"/>
      <c r="C289" s="410">
        <f t="shared" si="57"/>
        <v>268</v>
      </c>
      <c r="D289" s="424"/>
      <c r="E289" s="424"/>
      <c r="F289" s="424"/>
      <c r="G289" s="410"/>
      <c r="H289" s="410"/>
      <c r="I289" s="413" t="str">
        <f t="shared" si="41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42"/>
        <v>-</v>
      </c>
      <c r="M289" s="425"/>
      <c r="N289" s="425"/>
      <c r="O289" s="160" t="str">
        <f t="shared" si="43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44"/>
        <v>OK</v>
      </c>
      <c r="AI289" s="22">
        <f t="shared" si="45"/>
        <v>0</v>
      </c>
      <c r="AJ289" s="22">
        <f t="shared" si="46"/>
        <v>0</v>
      </c>
      <c r="AK289" s="22">
        <f t="shared" si="47"/>
        <v>0</v>
      </c>
      <c r="AL289" s="22">
        <f t="shared" si="48"/>
        <v>0</v>
      </c>
      <c r="AM289" s="22">
        <f t="shared" si="49"/>
        <v>0</v>
      </c>
      <c r="AN289" s="22">
        <f t="shared" si="50"/>
        <v>0</v>
      </c>
      <c r="AO289" s="418" t="b">
        <f t="shared" si="51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52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53"/>
        <v>0</v>
      </c>
      <c r="AW289" s="67">
        <f t="shared" si="54"/>
        <v>0</v>
      </c>
      <c r="AX289" s="397">
        <f t="shared" si="55"/>
        <v>0</v>
      </c>
      <c r="AY289" s="32"/>
      <c r="AZ289" s="32"/>
      <c r="BA289" s="423" t="str">
        <f t="shared" si="56"/>
        <v xml:space="preserve"> </v>
      </c>
    </row>
    <row r="290" spans="1:53" s="339" customFormat="1" ht="15" x14ac:dyDescent="0.2">
      <c r="A290" s="32"/>
      <c r="B290" s="32"/>
      <c r="C290" s="410">
        <f t="shared" si="57"/>
        <v>269</v>
      </c>
      <c r="D290" s="424"/>
      <c r="E290" s="424"/>
      <c r="F290" s="424"/>
      <c r="G290" s="410"/>
      <c r="H290" s="410"/>
      <c r="I290" s="413" t="str">
        <f t="shared" si="41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42"/>
        <v>-</v>
      </c>
      <c r="M290" s="425"/>
      <c r="N290" s="425"/>
      <c r="O290" s="160" t="str">
        <f t="shared" si="43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44"/>
        <v>OK</v>
      </c>
      <c r="AI290" s="22">
        <f t="shared" si="45"/>
        <v>0</v>
      </c>
      <c r="AJ290" s="22">
        <f t="shared" si="46"/>
        <v>0</v>
      </c>
      <c r="AK290" s="22">
        <f t="shared" si="47"/>
        <v>0</v>
      </c>
      <c r="AL290" s="22">
        <f t="shared" si="48"/>
        <v>0</v>
      </c>
      <c r="AM290" s="22">
        <f t="shared" si="49"/>
        <v>0</v>
      </c>
      <c r="AN290" s="22">
        <f t="shared" si="50"/>
        <v>0</v>
      </c>
      <c r="AO290" s="418" t="b">
        <f t="shared" si="51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52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53"/>
        <v>0</v>
      </c>
      <c r="AW290" s="67">
        <f t="shared" si="54"/>
        <v>0</v>
      </c>
      <c r="AX290" s="397">
        <f t="shared" si="55"/>
        <v>0</v>
      </c>
      <c r="AY290" s="32"/>
      <c r="AZ290" s="32"/>
      <c r="BA290" s="423" t="str">
        <f t="shared" si="56"/>
        <v xml:space="preserve"> </v>
      </c>
    </row>
    <row r="291" spans="1:53" s="339" customFormat="1" ht="15" x14ac:dyDescent="0.2">
      <c r="A291" s="32"/>
      <c r="B291" s="32"/>
      <c r="C291" s="410">
        <f t="shared" si="57"/>
        <v>270</v>
      </c>
      <c r="D291" s="424"/>
      <c r="E291" s="424"/>
      <c r="F291" s="424"/>
      <c r="G291" s="410"/>
      <c r="H291" s="410"/>
      <c r="I291" s="413" t="str">
        <f t="shared" si="41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42"/>
        <v>-</v>
      </c>
      <c r="M291" s="425"/>
      <c r="N291" s="425"/>
      <c r="O291" s="160" t="str">
        <f t="shared" si="43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44"/>
        <v>OK</v>
      </c>
      <c r="AI291" s="22">
        <f t="shared" si="45"/>
        <v>0</v>
      </c>
      <c r="AJ291" s="22">
        <f t="shared" si="46"/>
        <v>0</v>
      </c>
      <c r="AK291" s="22">
        <f t="shared" si="47"/>
        <v>0</v>
      </c>
      <c r="AL291" s="22">
        <f t="shared" si="48"/>
        <v>0</v>
      </c>
      <c r="AM291" s="22">
        <f t="shared" si="49"/>
        <v>0</v>
      </c>
      <c r="AN291" s="22">
        <f t="shared" si="50"/>
        <v>0</v>
      </c>
      <c r="AO291" s="418" t="b">
        <f t="shared" si="51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52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53"/>
        <v>0</v>
      </c>
      <c r="AW291" s="67">
        <f t="shared" si="54"/>
        <v>0</v>
      </c>
      <c r="AX291" s="397">
        <f t="shared" si="55"/>
        <v>0</v>
      </c>
      <c r="AY291" s="32"/>
      <c r="AZ291" s="32"/>
      <c r="BA291" s="423" t="str">
        <f t="shared" si="56"/>
        <v xml:space="preserve"> </v>
      </c>
    </row>
    <row r="292" spans="1:53" s="339" customFormat="1" ht="15" x14ac:dyDescent="0.2">
      <c r="A292" s="32"/>
      <c r="B292" s="32"/>
      <c r="C292" s="410">
        <f t="shared" si="57"/>
        <v>271</v>
      </c>
      <c r="D292" s="424"/>
      <c r="E292" s="424"/>
      <c r="F292" s="424"/>
      <c r="G292" s="410"/>
      <c r="H292" s="410"/>
      <c r="I292" s="413" t="str">
        <f t="shared" si="41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42"/>
        <v>-</v>
      </c>
      <c r="M292" s="425"/>
      <c r="N292" s="425"/>
      <c r="O292" s="160" t="str">
        <f t="shared" si="43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44"/>
        <v>OK</v>
      </c>
      <c r="AI292" s="22">
        <f t="shared" si="45"/>
        <v>0</v>
      </c>
      <c r="AJ292" s="22">
        <f t="shared" si="46"/>
        <v>0</v>
      </c>
      <c r="AK292" s="22">
        <f t="shared" si="47"/>
        <v>0</v>
      </c>
      <c r="AL292" s="22">
        <f t="shared" si="48"/>
        <v>0</v>
      </c>
      <c r="AM292" s="22">
        <f t="shared" si="49"/>
        <v>0</v>
      </c>
      <c r="AN292" s="22">
        <f t="shared" si="50"/>
        <v>0</v>
      </c>
      <c r="AO292" s="418" t="b">
        <f t="shared" si="51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52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53"/>
        <v>0</v>
      </c>
      <c r="AW292" s="67">
        <f t="shared" si="54"/>
        <v>0</v>
      </c>
      <c r="AX292" s="397">
        <f t="shared" si="55"/>
        <v>0</v>
      </c>
      <c r="AY292" s="32"/>
      <c r="AZ292" s="32"/>
      <c r="BA292" s="423" t="str">
        <f t="shared" si="56"/>
        <v xml:space="preserve"> </v>
      </c>
    </row>
    <row r="293" spans="1:53" s="339" customFormat="1" ht="15" x14ac:dyDescent="0.2">
      <c r="A293" s="32"/>
      <c r="B293" s="32"/>
      <c r="C293" s="410">
        <f t="shared" si="57"/>
        <v>272</v>
      </c>
      <c r="D293" s="424"/>
      <c r="E293" s="424"/>
      <c r="F293" s="424"/>
      <c r="G293" s="410"/>
      <c r="H293" s="410"/>
      <c r="I293" s="413" t="str">
        <f t="shared" si="41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42"/>
        <v>-</v>
      </c>
      <c r="M293" s="425"/>
      <c r="N293" s="425"/>
      <c r="O293" s="160" t="str">
        <f t="shared" si="43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44"/>
        <v>OK</v>
      </c>
      <c r="AI293" s="22">
        <f t="shared" si="45"/>
        <v>0</v>
      </c>
      <c r="AJ293" s="22">
        <f t="shared" si="46"/>
        <v>0</v>
      </c>
      <c r="AK293" s="22">
        <f t="shared" si="47"/>
        <v>0</v>
      </c>
      <c r="AL293" s="22">
        <f t="shared" si="48"/>
        <v>0</v>
      </c>
      <c r="AM293" s="22">
        <f t="shared" si="49"/>
        <v>0</v>
      </c>
      <c r="AN293" s="22">
        <f t="shared" si="50"/>
        <v>0</v>
      </c>
      <c r="AO293" s="418" t="b">
        <f t="shared" si="51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52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53"/>
        <v>0</v>
      </c>
      <c r="AW293" s="67">
        <f t="shared" si="54"/>
        <v>0</v>
      </c>
      <c r="AX293" s="397">
        <f t="shared" si="55"/>
        <v>0</v>
      </c>
      <c r="AY293" s="32"/>
      <c r="AZ293" s="32"/>
      <c r="BA293" s="423" t="str">
        <f t="shared" si="56"/>
        <v xml:space="preserve"> </v>
      </c>
    </row>
    <row r="294" spans="1:53" s="339" customFormat="1" ht="15" x14ac:dyDescent="0.2">
      <c r="A294" s="32"/>
      <c r="B294" s="32"/>
      <c r="C294" s="410">
        <f t="shared" si="57"/>
        <v>273</v>
      </c>
      <c r="D294" s="424"/>
      <c r="E294" s="424"/>
      <c r="F294" s="424"/>
      <c r="G294" s="410"/>
      <c r="H294" s="410"/>
      <c r="I294" s="413" t="str">
        <f t="shared" si="41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42"/>
        <v>-</v>
      </c>
      <c r="M294" s="425"/>
      <c r="N294" s="425"/>
      <c r="O294" s="160" t="str">
        <f t="shared" si="43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44"/>
        <v>OK</v>
      </c>
      <c r="AI294" s="22">
        <f t="shared" si="45"/>
        <v>0</v>
      </c>
      <c r="AJ294" s="22">
        <f t="shared" si="46"/>
        <v>0</v>
      </c>
      <c r="AK294" s="22">
        <f t="shared" si="47"/>
        <v>0</v>
      </c>
      <c r="AL294" s="22">
        <f t="shared" si="48"/>
        <v>0</v>
      </c>
      <c r="AM294" s="22">
        <f t="shared" si="49"/>
        <v>0</v>
      </c>
      <c r="AN294" s="22">
        <f t="shared" si="50"/>
        <v>0</v>
      </c>
      <c r="AO294" s="418" t="b">
        <f t="shared" si="51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52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53"/>
        <v>0</v>
      </c>
      <c r="AW294" s="67">
        <f t="shared" si="54"/>
        <v>0</v>
      </c>
      <c r="AX294" s="397">
        <f t="shared" si="55"/>
        <v>0</v>
      </c>
      <c r="AY294" s="32"/>
      <c r="AZ294" s="32"/>
      <c r="BA294" s="423" t="str">
        <f t="shared" si="56"/>
        <v xml:space="preserve"> </v>
      </c>
    </row>
    <row r="295" spans="1:53" s="339" customFormat="1" ht="15" x14ac:dyDescent="0.2">
      <c r="A295" s="32"/>
      <c r="B295" s="32"/>
      <c r="C295" s="410">
        <f t="shared" si="57"/>
        <v>274</v>
      </c>
      <c r="D295" s="424"/>
      <c r="E295" s="424"/>
      <c r="F295" s="424"/>
      <c r="G295" s="410"/>
      <c r="H295" s="410"/>
      <c r="I295" s="413" t="str">
        <f t="shared" si="41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42"/>
        <v>-</v>
      </c>
      <c r="M295" s="425"/>
      <c r="N295" s="425"/>
      <c r="O295" s="160" t="str">
        <f t="shared" si="43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44"/>
        <v>OK</v>
      </c>
      <c r="AI295" s="22">
        <f t="shared" si="45"/>
        <v>0</v>
      </c>
      <c r="AJ295" s="22">
        <f t="shared" si="46"/>
        <v>0</v>
      </c>
      <c r="AK295" s="22">
        <f t="shared" si="47"/>
        <v>0</v>
      </c>
      <c r="AL295" s="22">
        <f t="shared" si="48"/>
        <v>0</v>
      </c>
      <c r="AM295" s="22">
        <f t="shared" si="49"/>
        <v>0</v>
      </c>
      <c r="AN295" s="22">
        <f t="shared" si="50"/>
        <v>0</v>
      </c>
      <c r="AO295" s="418" t="b">
        <f t="shared" si="51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52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53"/>
        <v>0</v>
      </c>
      <c r="AW295" s="67">
        <f t="shared" si="54"/>
        <v>0</v>
      </c>
      <c r="AX295" s="397">
        <f t="shared" si="55"/>
        <v>0</v>
      </c>
      <c r="AY295" s="32"/>
      <c r="AZ295" s="32"/>
      <c r="BA295" s="423" t="str">
        <f t="shared" si="56"/>
        <v xml:space="preserve"> </v>
      </c>
    </row>
    <row r="296" spans="1:53" s="339" customFormat="1" ht="15" x14ac:dyDescent="0.2">
      <c r="A296" s="32"/>
      <c r="B296" s="32"/>
      <c r="C296" s="410">
        <f t="shared" si="57"/>
        <v>275</v>
      </c>
      <c r="D296" s="424"/>
      <c r="E296" s="424"/>
      <c r="F296" s="424"/>
      <c r="G296" s="410"/>
      <c r="H296" s="410"/>
      <c r="I296" s="413" t="str">
        <f t="shared" si="41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42"/>
        <v>-</v>
      </c>
      <c r="M296" s="425"/>
      <c r="N296" s="425"/>
      <c r="O296" s="160" t="str">
        <f t="shared" si="43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44"/>
        <v>OK</v>
      </c>
      <c r="AI296" s="22">
        <f t="shared" si="45"/>
        <v>0</v>
      </c>
      <c r="AJ296" s="22">
        <f t="shared" si="46"/>
        <v>0</v>
      </c>
      <c r="AK296" s="22">
        <f t="shared" si="47"/>
        <v>0</v>
      </c>
      <c r="AL296" s="22">
        <f t="shared" si="48"/>
        <v>0</v>
      </c>
      <c r="AM296" s="22">
        <f t="shared" si="49"/>
        <v>0</v>
      </c>
      <c r="AN296" s="22">
        <f t="shared" si="50"/>
        <v>0</v>
      </c>
      <c r="AO296" s="418" t="b">
        <f t="shared" si="51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52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53"/>
        <v>0</v>
      </c>
      <c r="AW296" s="67">
        <f t="shared" si="54"/>
        <v>0</v>
      </c>
      <c r="AX296" s="397">
        <f t="shared" si="55"/>
        <v>0</v>
      </c>
      <c r="AY296" s="32"/>
      <c r="AZ296" s="32"/>
      <c r="BA296" s="423" t="str">
        <f t="shared" si="56"/>
        <v xml:space="preserve"> </v>
      </c>
    </row>
    <row r="297" spans="1:53" s="339" customFormat="1" ht="15" x14ac:dyDescent="0.2">
      <c r="A297" s="32"/>
      <c r="B297" s="32"/>
      <c r="C297" s="410">
        <f t="shared" si="57"/>
        <v>276</v>
      </c>
      <c r="D297" s="424"/>
      <c r="E297" s="424"/>
      <c r="F297" s="424"/>
      <c r="G297" s="410"/>
      <c r="H297" s="410"/>
      <c r="I297" s="413" t="str">
        <f t="shared" si="41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42"/>
        <v>-</v>
      </c>
      <c r="M297" s="425"/>
      <c r="N297" s="425"/>
      <c r="O297" s="160" t="str">
        <f t="shared" si="43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44"/>
        <v>OK</v>
      </c>
      <c r="AI297" s="22">
        <f t="shared" si="45"/>
        <v>0</v>
      </c>
      <c r="AJ297" s="22">
        <f t="shared" si="46"/>
        <v>0</v>
      </c>
      <c r="AK297" s="22">
        <f t="shared" si="47"/>
        <v>0</v>
      </c>
      <c r="AL297" s="22">
        <f t="shared" si="48"/>
        <v>0</v>
      </c>
      <c r="AM297" s="22">
        <f t="shared" si="49"/>
        <v>0</v>
      </c>
      <c r="AN297" s="22">
        <f t="shared" si="50"/>
        <v>0</v>
      </c>
      <c r="AO297" s="418" t="b">
        <f t="shared" si="51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52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53"/>
        <v>0</v>
      </c>
      <c r="AW297" s="67">
        <f t="shared" si="54"/>
        <v>0</v>
      </c>
      <c r="AX297" s="397">
        <f t="shared" si="55"/>
        <v>0</v>
      </c>
      <c r="AY297" s="32"/>
      <c r="AZ297" s="32"/>
      <c r="BA297" s="423" t="str">
        <f t="shared" si="56"/>
        <v xml:space="preserve"> </v>
      </c>
    </row>
    <row r="298" spans="1:53" s="339" customFormat="1" ht="15" x14ac:dyDescent="0.2">
      <c r="A298" s="32"/>
      <c r="B298" s="32"/>
      <c r="C298" s="410">
        <f t="shared" si="57"/>
        <v>277</v>
      </c>
      <c r="D298" s="424"/>
      <c r="E298" s="424"/>
      <c r="F298" s="424"/>
      <c r="G298" s="410"/>
      <c r="H298" s="410"/>
      <c r="I298" s="413" t="str">
        <f t="shared" si="41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42"/>
        <v>-</v>
      </c>
      <c r="M298" s="425"/>
      <c r="N298" s="425"/>
      <c r="O298" s="160" t="str">
        <f t="shared" si="43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44"/>
        <v>OK</v>
      </c>
      <c r="AI298" s="22">
        <f t="shared" si="45"/>
        <v>0</v>
      </c>
      <c r="AJ298" s="22">
        <f t="shared" si="46"/>
        <v>0</v>
      </c>
      <c r="AK298" s="22">
        <f t="shared" si="47"/>
        <v>0</v>
      </c>
      <c r="AL298" s="22">
        <f t="shared" si="48"/>
        <v>0</v>
      </c>
      <c r="AM298" s="22">
        <f t="shared" si="49"/>
        <v>0</v>
      </c>
      <c r="AN298" s="22">
        <f t="shared" si="50"/>
        <v>0</v>
      </c>
      <c r="AO298" s="418" t="b">
        <f t="shared" si="51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52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53"/>
        <v>0</v>
      </c>
      <c r="AW298" s="67">
        <f t="shared" si="54"/>
        <v>0</v>
      </c>
      <c r="AX298" s="397">
        <f t="shared" si="55"/>
        <v>0</v>
      </c>
      <c r="AY298" s="32"/>
      <c r="AZ298" s="32"/>
      <c r="BA298" s="423" t="str">
        <f t="shared" si="56"/>
        <v xml:space="preserve"> </v>
      </c>
    </row>
    <row r="299" spans="1:53" s="339" customFormat="1" ht="15" x14ac:dyDescent="0.2">
      <c r="A299" s="32"/>
      <c r="B299" s="32"/>
      <c r="C299" s="410">
        <f t="shared" si="57"/>
        <v>278</v>
      </c>
      <c r="D299" s="424"/>
      <c r="E299" s="424"/>
      <c r="F299" s="424"/>
      <c r="G299" s="410"/>
      <c r="H299" s="410"/>
      <c r="I299" s="413" t="str">
        <f t="shared" si="41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42"/>
        <v>-</v>
      </c>
      <c r="M299" s="425"/>
      <c r="N299" s="425"/>
      <c r="O299" s="160" t="str">
        <f t="shared" si="43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44"/>
        <v>OK</v>
      </c>
      <c r="AI299" s="22">
        <f t="shared" si="45"/>
        <v>0</v>
      </c>
      <c r="AJ299" s="22">
        <f t="shared" si="46"/>
        <v>0</v>
      </c>
      <c r="AK299" s="22">
        <f t="shared" si="47"/>
        <v>0</v>
      </c>
      <c r="AL299" s="22">
        <f t="shared" si="48"/>
        <v>0</v>
      </c>
      <c r="AM299" s="22">
        <f t="shared" si="49"/>
        <v>0</v>
      </c>
      <c r="AN299" s="22">
        <f t="shared" si="50"/>
        <v>0</v>
      </c>
      <c r="AO299" s="418" t="b">
        <f t="shared" si="51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52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53"/>
        <v>0</v>
      </c>
      <c r="AW299" s="67">
        <f t="shared" si="54"/>
        <v>0</v>
      </c>
      <c r="AX299" s="397">
        <f t="shared" si="55"/>
        <v>0</v>
      </c>
      <c r="AY299" s="32"/>
      <c r="AZ299" s="32"/>
      <c r="BA299" s="423" t="str">
        <f t="shared" si="56"/>
        <v xml:space="preserve"> </v>
      </c>
    </row>
    <row r="300" spans="1:53" s="339" customFormat="1" ht="15" x14ac:dyDescent="0.2">
      <c r="A300" s="32"/>
      <c r="B300" s="32"/>
      <c r="C300" s="410">
        <f t="shared" si="57"/>
        <v>279</v>
      </c>
      <c r="D300" s="424"/>
      <c r="E300" s="424"/>
      <c r="F300" s="424"/>
      <c r="G300" s="410"/>
      <c r="H300" s="410"/>
      <c r="I300" s="413" t="str">
        <f t="shared" si="41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42"/>
        <v>-</v>
      </c>
      <c r="M300" s="425"/>
      <c r="N300" s="425"/>
      <c r="O300" s="160" t="str">
        <f t="shared" si="43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44"/>
        <v>OK</v>
      </c>
      <c r="AI300" s="22">
        <f t="shared" si="45"/>
        <v>0</v>
      </c>
      <c r="AJ300" s="22">
        <f t="shared" si="46"/>
        <v>0</v>
      </c>
      <c r="AK300" s="22">
        <f t="shared" si="47"/>
        <v>0</v>
      </c>
      <c r="AL300" s="22">
        <f t="shared" si="48"/>
        <v>0</v>
      </c>
      <c r="AM300" s="22">
        <f t="shared" si="49"/>
        <v>0</v>
      </c>
      <c r="AN300" s="22">
        <f t="shared" si="50"/>
        <v>0</v>
      </c>
      <c r="AO300" s="418" t="b">
        <f t="shared" si="51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52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53"/>
        <v>0</v>
      </c>
      <c r="AW300" s="67">
        <f t="shared" si="54"/>
        <v>0</v>
      </c>
      <c r="AX300" s="397">
        <f t="shared" si="55"/>
        <v>0</v>
      </c>
      <c r="AY300" s="32"/>
      <c r="AZ300" s="32"/>
      <c r="BA300" s="423" t="str">
        <f t="shared" si="56"/>
        <v xml:space="preserve"> </v>
      </c>
    </row>
    <row r="301" spans="1:53" s="339" customFormat="1" ht="15" x14ac:dyDescent="0.2">
      <c r="A301" s="32"/>
      <c r="B301" s="32"/>
      <c r="C301" s="410">
        <f t="shared" si="57"/>
        <v>280</v>
      </c>
      <c r="D301" s="424"/>
      <c r="E301" s="424"/>
      <c r="F301" s="424"/>
      <c r="G301" s="410"/>
      <c r="H301" s="410"/>
      <c r="I301" s="413" t="str">
        <f t="shared" si="41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42"/>
        <v>-</v>
      </c>
      <c r="M301" s="425"/>
      <c r="N301" s="425"/>
      <c r="O301" s="160" t="str">
        <f t="shared" si="43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44"/>
        <v>OK</v>
      </c>
      <c r="AI301" s="22">
        <f t="shared" si="45"/>
        <v>0</v>
      </c>
      <c r="AJ301" s="22">
        <f t="shared" si="46"/>
        <v>0</v>
      </c>
      <c r="AK301" s="22">
        <f t="shared" si="47"/>
        <v>0</v>
      </c>
      <c r="AL301" s="22">
        <f t="shared" si="48"/>
        <v>0</v>
      </c>
      <c r="AM301" s="22">
        <f t="shared" si="49"/>
        <v>0</v>
      </c>
      <c r="AN301" s="22">
        <f t="shared" si="50"/>
        <v>0</v>
      </c>
      <c r="AO301" s="418" t="b">
        <f t="shared" si="51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52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53"/>
        <v>0</v>
      </c>
      <c r="AW301" s="67">
        <f t="shared" si="54"/>
        <v>0</v>
      </c>
      <c r="AX301" s="397">
        <f t="shared" si="55"/>
        <v>0</v>
      </c>
      <c r="AY301" s="32"/>
      <c r="AZ301" s="32"/>
      <c r="BA301" s="423" t="str">
        <f t="shared" si="56"/>
        <v xml:space="preserve"> </v>
      </c>
    </row>
    <row r="302" spans="1:53" s="339" customFormat="1" ht="15" x14ac:dyDescent="0.2">
      <c r="A302" s="32"/>
      <c r="B302" s="32"/>
      <c r="C302" s="410">
        <f t="shared" si="57"/>
        <v>281</v>
      </c>
      <c r="D302" s="424"/>
      <c r="E302" s="424"/>
      <c r="F302" s="424"/>
      <c r="G302" s="410"/>
      <c r="H302" s="410"/>
      <c r="I302" s="413" t="str">
        <f t="shared" si="41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42"/>
        <v>-</v>
      </c>
      <c r="M302" s="425"/>
      <c r="N302" s="425"/>
      <c r="O302" s="160" t="str">
        <f t="shared" si="43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44"/>
        <v>OK</v>
      </c>
      <c r="AI302" s="22">
        <f t="shared" si="45"/>
        <v>0</v>
      </c>
      <c r="AJ302" s="22">
        <f t="shared" si="46"/>
        <v>0</v>
      </c>
      <c r="AK302" s="22">
        <f t="shared" si="47"/>
        <v>0</v>
      </c>
      <c r="AL302" s="22">
        <f t="shared" si="48"/>
        <v>0</v>
      </c>
      <c r="AM302" s="22">
        <f t="shared" si="49"/>
        <v>0</v>
      </c>
      <c r="AN302" s="22">
        <f t="shared" si="50"/>
        <v>0</v>
      </c>
      <c r="AO302" s="418" t="b">
        <f t="shared" si="51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52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53"/>
        <v>0</v>
      </c>
      <c r="AW302" s="67">
        <f t="shared" si="54"/>
        <v>0</v>
      </c>
      <c r="AX302" s="397">
        <f t="shared" si="55"/>
        <v>0</v>
      </c>
      <c r="AY302" s="32"/>
      <c r="AZ302" s="32"/>
      <c r="BA302" s="423" t="str">
        <f t="shared" si="56"/>
        <v xml:space="preserve"> </v>
      </c>
    </row>
    <row r="303" spans="1:53" s="339" customFormat="1" ht="15" x14ac:dyDescent="0.2">
      <c r="A303" s="32"/>
      <c r="B303" s="32"/>
      <c r="C303" s="410">
        <f t="shared" si="57"/>
        <v>282</v>
      </c>
      <c r="D303" s="424"/>
      <c r="E303" s="424"/>
      <c r="F303" s="424"/>
      <c r="G303" s="410"/>
      <c r="H303" s="410"/>
      <c r="I303" s="413" t="str">
        <f t="shared" si="41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42"/>
        <v>-</v>
      </c>
      <c r="M303" s="425"/>
      <c r="N303" s="425"/>
      <c r="O303" s="160" t="str">
        <f t="shared" si="43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44"/>
        <v>OK</v>
      </c>
      <c r="AI303" s="22">
        <f t="shared" si="45"/>
        <v>0</v>
      </c>
      <c r="AJ303" s="22">
        <f t="shared" si="46"/>
        <v>0</v>
      </c>
      <c r="AK303" s="22">
        <f t="shared" si="47"/>
        <v>0</v>
      </c>
      <c r="AL303" s="22">
        <f t="shared" si="48"/>
        <v>0</v>
      </c>
      <c r="AM303" s="22">
        <f t="shared" si="49"/>
        <v>0</v>
      </c>
      <c r="AN303" s="22">
        <f t="shared" si="50"/>
        <v>0</v>
      </c>
      <c r="AO303" s="418" t="b">
        <f t="shared" si="51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52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53"/>
        <v>0</v>
      </c>
      <c r="AW303" s="67">
        <f t="shared" si="54"/>
        <v>0</v>
      </c>
      <c r="AX303" s="397">
        <f t="shared" si="55"/>
        <v>0</v>
      </c>
      <c r="AY303" s="32"/>
      <c r="AZ303" s="32"/>
      <c r="BA303" s="423" t="str">
        <f t="shared" si="56"/>
        <v xml:space="preserve"> </v>
      </c>
    </row>
    <row r="304" spans="1:53" s="339" customFormat="1" ht="15" x14ac:dyDescent="0.2">
      <c r="A304" s="32"/>
      <c r="B304" s="32"/>
      <c r="C304" s="410">
        <f t="shared" si="57"/>
        <v>283</v>
      </c>
      <c r="D304" s="424"/>
      <c r="E304" s="424"/>
      <c r="F304" s="424"/>
      <c r="G304" s="410"/>
      <c r="H304" s="410"/>
      <c r="I304" s="413" t="str">
        <f t="shared" si="41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42"/>
        <v>-</v>
      </c>
      <c r="M304" s="425"/>
      <c r="N304" s="425"/>
      <c r="O304" s="160" t="str">
        <f t="shared" si="43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44"/>
        <v>OK</v>
      </c>
      <c r="AI304" s="22">
        <f t="shared" si="45"/>
        <v>0</v>
      </c>
      <c r="AJ304" s="22">
        <f t="shared" si="46"/>
        <v>0</v>
      </c>
      <c r="AK304" s="22">
        <f t="shared" si="47"/>
        <v>0</v>
      </c>
      <c r="AL304" s="22">
        <f t="shared" si="48"/>
        <v>0</v>
      </c>
      <c r="AM304" s="22">
        <f t="shared" si="49"/>
        <v>0</v>
      </c>
      <c r="AN304" s="22">
        <f t="shared" si="50"/>
        <v>0</v>
      </c>
      <c r="AO304" s="418" t="b">
        <f t="shared" si="51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52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53"/>
        <v>0</v>
      </c>
      <c r="AW304" s="67">
        <f t="shared" si="54"/>
        <v>0</v>
      </c>
      <c r="AX304" s="397">
        <f t="shared" si="55"/>
        <v>0</v>
      </c>
      <c r="AY304" s="32"/>
      <c r="AZ304" s="32"/>
      <c r="BA304" s="423" t="str">
        <f t="shared" si="56"/>
        <v xml:space="preserve"> </v>
      </c>
    </row>
    <row r="305" spans="1:53" s="339" customFormat="1" ht="15" x14ac:dyDescent="0.2">
      <c r="A305" s="32"/>
      <c r="B305" s="32"/>
      <c r="C305" s="410">
        <f t="shared" si="57"/>
        <v>284</v>
      </c>
      <c r="D305" s="424"/>
      <c r="E305" s="424"/>
      <c r="F305" s="424"/>
      <c r="G305" s="410"/>
      <c r="H305" s="410"/>
      <c r="I305" s="413" t="str">
        <f t="shared" si="41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42"/>
        <v>-</v>
      </c>
      <c r="M305" s="425"/>
      <c r="N305" s="425"/>
      <c r="O305" s="160" t="str">
        <f t="shared" si="43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44"/>
        <v>OK</v>
      </c>
      <c r="AI305" s="22">
        <f t="shared" si="45"/>
        <v>0</v>
      </c>
      <c r="AJ305" s="22">
        <f t="shared" si="46"/>
        <v>0</v>
      </c>
      <c r="AK305" s="22">
        <f t="shared" si="47"/>
        <v>0</v>
      </c>
      <c r="AL305" s="22">
        <f t="shared" si="48"/>
        <v>0</v>
      </c>
      <c r="AM305" s="22">
        <f t="shared" si="49"/>
        <v>0</v>
      </c>
      <c r="AN305" s="22">
        <f t="shared" si="50"/>
        <v>0</v>
      </c>
      <c r="AO305" s="418" t="b">
        <f t="shared" si="51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52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53"/>
        <v>0</v>
      </c>
      <c r="AW305" s="67">
        <f t="shared" si="54"/>
        <v>0</v>
      </c>
      <c r="AX305" s="397">
        <f t="shared" si="55"/>
        <v>0</v>
      </c>
      <c r="AY305" s="32"/>
      <c r="AZ305" s="32"/>
      <c r="BA305" s="423" t="str">
        <f t="shared" si="56"/>
        <v xml:space="preserve"> </v>
      </c>
    </row>
    <row r="306" spans="1:53" s="339" customFormat="1" ht="15" x14ac:dyDescent="0.2">
      <c r="A306" s="32"/>
      <c r="B306" s="32"/>
      <c r="C306" s="410">
        <f t="shared" si="57"/>
        <v>285</v>
      </c>
      <c r="D306" s="424"/>
      <c r="E306" s="424"/>
      <c r="F306" s="424"/>
      <c r="G306" s="410"/>
      <c r="H306" s="410"/>
      <c r="I306" s="413" t="str">
        <f t="shared" si="41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42"/>
        <v>-</v>
      </c>
      <c r="M306" s="425"/>
      <c r="N306" s="425"/>
      <c r="O306" s="160" t="str">
        <f t="shared" si="43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44"/>
        <v>OK</v>
      </c>
      <c r="AI306" s="22">
        <f t="shared" si="45"/>
        <v>0</v>
      </c>
      <c r="AJ306" s="22">
        <f t="shared" si="46"/>
        <v>0</v>
      </c>
      <c r="AK306" s="22">
        <f t="shared" si="47"/>
        <v>0</v>
      </c>
      <c r="AL306" s="22">
        <f t="shared" si="48"/>
        <v>0</v>
      </c>
      <c r="AM306" s="22">
        <f t="shared" si="49"/>
        <v>0</v>
      </c>
      <c r="AN306" s="22">
        <f t="shared" si="50"/>
        <v>0</v>
      </c>
      <c r="AO306" s="418" t="b">
        <f t="shared" si="51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52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53"/>
        <v>0</v>
      </c>
      <c r="AW306" s="67">
        <f t="shared" si="54"/>
        <v>0</v>
      </c>
      <c r="AX306" s="397">
        <f t="shared" si="55"/>
        <v>0</v>
      </c>
      <c r="AY306" s="32"/>
      <c r="AZ306" s="32"/>
      <c r="BA306" s="423" t="str">
        <f t="shared" si="56"/>
        <v xml:space="preserve"> </v>
      </c>
    </row>
    <row r="307" spans="1:53" s="339" customFormat="1" ht="15" x14ac:dyDescent="0.2">
      <c r="A307" s="32"/>
      <c r="B307" s="32"/>
      <c r="C307" s="410">
        <f t="shared" si="57"/>
        <v>286</v>
      </c>
      <c r="D307" s="424"/>
      <c r="E307" s="424"/>
      <c r="F307" s="424"/>
      <c r="G307" s="410"/>
      <c r="H307" s="410"/>
      <c r="I307" s="413" t="str">
        <f t="shared" si="41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42"/>
        <v>-</v>
      </c>
      <c r="M307" s="425"/>
      <c r="N307" s="425"/>
      <c r="O307" s="160" t="str">
        <f t="shared" si="43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44"/>
        <v>OK</v>
      </c>
      <c r="AI307" s="22">
        <f t="shared" si="45"/>
        <v>0</v>
      </c>
      <c r="AJ307" s="22">
        <f t="shared" si="46"/>
        <v>0</v>
      </c>
      <c r="AK307" s="22">
        <f t="shared" si="47"/>
        <v>0</v>
      </c>
      <c r="AL307" s="22">
        <f t="shared" si="48"/>
        <v>0</v>
      </c>
      <c r="AM307" s="22">
        <f t="shared" si="49"/>
        <v>0</v>
      </c>
      <c r="AN307" s="22">
        <f t="shared" si="50"/>
        <v>0</v>
      </c>
      <c r="AO307" s="418" t="b">
        <f t="shared" si="51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52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53"/>
        <v>0</v>
      </c>
      <c r="AW307" s="67">
        <f t="shared" si="54"/>
        <v>0</v>
      </c>
      <c r="AX307" s="397">
        <f t="shared" si="55"/>
        <v>0</v>
      </c>
      <c r="AY307" s="32"/>
      <c r="AZ307" s="32"/>
      <c r="BA307" s="423" t="str">
        <f t="shared" si="56"/>
        <v xml:space="preserve"> </v>
      </c>
    </row>
    <row r="308" spans="1:53" s="339" customFormat="1" ht="15" x14ac:dyDescent="0.2">
      <c r="A308" s="32"/>
      <c r="B308" s="32"/>
      <c r="C308" s="410">
        <f t="shared" si="57"/>
        <v>287</v>
      </c>
      <c r="D308" s="424"/>
      <c r="E308" s="424"/>
      <c r="F308" s="424"/>
      <c r="G308" s="410"/>
      <c r="H308" s="410"/>
      <c r="I308" s="413" t="str">
        <f t="shared" si="41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42"/>
        <v>-</v>
      </c>
      <c r="M308" s="425"/>
      <c r="N308" s="425"/>
      <c r="O308" s="160" t="str">
        <f t="shared" si="43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44"/>
        <v>OK</v>
      </c>
      <c r="AI308" s="22">
        <f t="shared" si="45"/>
        <v>0</v>
      </c>
      <c r="AJ308" s="22">
        <f t="shared" si="46"/>
        <v>0</v>
      </c>
      <c r="AK308" s="22">
        <f t="shared" si="47"/>
        <v>0</v>
      </c>
      <c r="AL308" s="22">
        <f t="shared" si="48"/>
        <v>0</v>
      </c>
      <c r="AM308" s="22">
        <f t="shared" si="49"/>
        <v>0</v>
      </c>
      <c r="AN308" s="22">
        <f t="shared" si="50"/>
        <v>0</v>
      </c>
      <c r="AO308" s="418" t="b">
        <f t="shared" si="51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52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53"/>
        <v>0</v>
      </c>
      <c r="AW308" s="67">
        <f t="shared" si="54"/>
        <v>0</v>
      </c>
      <c r="AX308" s="397">
        <f t="shared" si="55"/>
        <v>0</v>
      </c>
      <c r="AY308" s="32"/>
      <c r="AZ308" s="32"/>
      <c r="BA308" s="423" t="str">
        <f t="shared" si="56"/>
        <v xml:space="preserve"> </v>
      </c>
    </row>
    <row r="309" spans="1:53" s="339" customFormat="1" ht="15" x14ac:dyDescent="0.2">
      <c r="A309" s="32"/>
      <c r="B309" s="32"/>
      <c r="C309" s="410">
        <f t="shared" si="57"/>
        <v>288</v>
      </c>
      <c r="D309" s="424"/>
      <c r="E309" s="424"/>
      <c r="F309" s="424"/>
      <c r="G309" s="410"/>
      <c r="H309" s="410"/>
      <c r="I309" s="413" t="str">
        <f t="shared" si="41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42"/>
        <v>-</v>
      </c>
      <c r="M309" s="425"/>
      <c r="N309" s="425"/>
      <c r="O309" s="160" t="str">
        <f t="shared" si="43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44"/>
        <v>OK</v>
      </c>
      <c r="AI309" s="22">
        <f t="shared" si="45"/>
        <v>0</v>
      </c>
      <c r="AJ309" s="22">
        <f t="shared" si="46"/>
        <v>0</v>
      </c>
      <c r="AK309" s="22">
        <f t="shared" si="47"/>
        <v>0</v>
      </c>
      <c r="AL309" s="22">
        <f t="shared" si="48"/>
        <v>0</v>
      </c>
      <c r="AM309" s="22">
        <f t="shared" si="49"/>
        <v>0</v>
      </c>
      <c r="AN309" s="22">
        <f t="shared" si="50"/>
        <v>0</v>
      </c>
      <c r="AO309" s="418" t="b">
        <f t="shared" si="51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52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53"/>
        <v>0</v>
      </c>
      <c r="AW309" s="67">
        <f t="shared" si="54"/>
        <v>0</v>
      </c>
      <c r="AX309" s="397">
        <f t="shared" si="55"/>
        <v>0</v>
      </c>
      <c r="AY309" s="32"/>
      <c r="AZ309" s="32"/>
      <c r="BA309" s="423" t="str">
        <f t="shared" si="56"/>
        <v xml:space="preserve"> </v>
      </c>
    </row>
    <row r="310" spans="1:53" s="339" customFormat="1" ht="15" x14ac:dyDescent="0.2">
      <c r="A310" s="32"/>
      <c r="B310" s="32"/>
      <c r="C310" s="410">
        <f t="shared" si="57"/>
        <v>289</v>
      </c>
      <c r="D310" s="424"/>
      <c r="E310" s="424"/>
      <c r="F310" s="424"/>
      <c r="G310" s="410"/>
      <c r="H310" s="410"/>
      <c r="I310" s="413" t="str">
        <f t="shared" si="41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42"/>
        <v>-</v>
      </c>
      <c r="M310" s="425"/>
      <c r="N310" s="425"/>
      <c r="O310" s="160" t="str">
        <f t="shared" si="43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44"/>
        <v>OK</v>
      </c>
      <c r="AI310" s="22">
        <f t="shared" si="45"/>
        <v>0</v>
      </c>
      <c r="AJ310" s="22">
        <f t="shared" si="46"/>
        <v>0</v>
      </c>
      <c r="AK310" s="22">
        <f t="shared" si="47"/>
        <v>0</v>
      </c>
      <c r="AL310" s="22">
        <f t="shared" si="48"/>
        <v>0</v>
      </c>
      <c r="AM310" s="22">
        <f t="shared" si="49"/>
        <v>0</v>
      </c>
      <c r="AN310" s="22">
        <f t="shared" si="50"/>
        <v>0</v>
      </c>
      <c r="AO310" s="418" t="b">
        <f t="shared" si="51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52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53"/>
        <v>0</v>
      </c>
      <c r="AW310" s="67">
        <f t="shared" si="54"/>
        <v>0</v>
      </c>
      <c r="AX310" s="397">
        <f t="shared" si="55"/>
        <v>0</v>
      </c>
      <c r="AY310" s="32"/>
      <c r="AZ310" s="32"/>
      <c r="BA310" s="423" t="str">
        <f t="shared" si="56"/>
        <v xml:space="preserve"> </v>
      </c>
    </row>
    <row r="311" spans="1:53" s="339" customFormat="1" ht="15" x14ac:dyDescent="0.2">
      <c r="A311" s="32"/>
      <c r="B311" s="32"/>
      <c r="C311" s="410">
        <f t="shared" si="57"/>
        <v>290</v>
      </c>
      <c r="D311" s="424"/>
      <c r="E311" s="424"/>
      <c r="F311" s="424"/>
      <c r="G311" s="410"/>
      <c r="H311" s="410"/>
      <c r="I311" s="413" t="str">
        <f t="shared" si="41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42"/>
        <v>-</v>
      </c>
      <c r="M311" s="425"/>
      <c r="N311" s="425"/>
      <c r="O311" s="160" t="str">
        <f t="shared" si="43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44"/>
        <v>OK</v>
      </c>
      <c r="AI311" s="22">
        <f t="shared" si="45"/>
        <v>0</v>
      </c>
      <c r="AJ311" s="22">
        <f t="shared" si="46"/>
        <v>0</v>
      </c>
      <c r="AK311" s="22">
        <f t="shared" si="47"/>
        <v>0</v>
      </c>
      <c r="AL311" s="22">
        <f t="shared" si="48"/>
        <v>0</v>
      </c>
      <c r="AM311" s="22">
        <f t="shared" si="49"/>
        <v>0</v>
      </c>
      <c r="AN311" s="22">
        <f t="shared" si="50"/>
        <v>0</v>
      </c>
      <c r="AO311" s="418" t="b">
        <f t="shared" si="51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52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53"/>
        <v>0</v>
      </c>
      <c r="AW311" s="67">
        <f t="shared" si="54"/>
        <v>0</v>
      </c>
      <c r="AX311" s="397">
        <f t="shared" si="55"/>
        <v>0</v>
      </c>
      <c r="AY311" s="32"/>
      <c r="AZ311" s="32"/>
      <c r="BA311" s="423" t="str">
        <f t="shared" si="56"/>
        <v xml:space="preserve"> </v>
      </c>
    </row>
    <row r="312" spans="1:53" s="339" customFormat="1" ht="15" x14ac:dyDescent="0.2">
      <c r="A312" s="32"/>
      <c r="B312" s="32"/>
      <c r="C312" s="410">
        <f t="shared" si="57"/>
        <v>291</v>
      </c>
      <c r="D312" s="424"/>
      <c r="E312" s="424"/>
      <c r="F312" s="424"/>
      <c r="G312" s="410"/>
      <c r="H312" s="410"/>
      <c r="I312" s="413" t="str">
        <f t="shared" si="41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42"/>
        <v>-</v>
      </c>
      <c r="M312" s="425"/>
      <c r="N312" s="425"/>
      <c r="O312" s="160" t="str">
        <f t="shared" si="43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44"/>
        <v>OK</v>
      </c>
      <c r="AI312" s="22">
        <f t="shared" si="45"/>
        <v>0</v>
      </c>
      <c r="AJ312" s="22">
        <f t="shared" si="46"/>
        <v>0</v>
      </c>
      <c r="AK312" s="22">
        <f t="shared" si="47"/>
        <v>0</v>
      </c>
      <c r="AL312" s="22">
        <f t="shared" si="48"/>
        <v>0</v>
      </c>
      <c r="AM312" s="22">
        <f t="shared" si="49"/>
        <v>0</v>
      </c>
      <c r="AN312" s="22">
        <f t="shared" si="50"/>
        <v>0</v>
      </c>
      <c r="AO312" s="418" t="b">
        <f t="shared" si="51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52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53"/>
        <v>0</v>
      </c>
      <c r="AW312" s="67">
        <f t="shared" si="54"/>
        <v>0</v>
      </c>
      <c r="AX312" s="397">
        <f t="shared" si="55"/>
        <v>0</v>
      </c>
      <c r="AY312" s="32"/>
      <c r="AZ312" s="32"/>
      <c r="BA312" s="423" t="str">
        <f t="shared" si="56"/>
        <v xml:space="preserve"> </v>
      </c>
    </row>
    <row r="313" spans="1:53" s="339" customFormat="1" ht="15" x14ac:dyDescent="0.2">
      <c r="A313" s="32"/>
      <c r="B313" s="32"/>
      <c r="C313" s="410">
        <f t="shared" si="57"/>
        <v>292</v>
      </c>
      <c r="D313" s="424"/>
      <c r="E313" s="424"/>
      <c r="F313" s="424"/>
      <c r="G313" s="410"/>
      <c r="H313" s="410"/>
      <c r="I313" s="413" t="str">
        <f t="shared" si="41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42"/>
        <v>-</v>
      </c>
      <c r="M313" s="425"/>
      <c r="N313" s="425"/>
      <c r="O313" s="160" t="str">
        <f t="shared" si="43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44"/>
        <v>OK</v>
      </c>
      <c r="AI313" s="22">
        <f t="shared" si="45"/>
        <v>0</v>
      </c>
      <c r="AJ313" s="22">
        <f t="shared" si="46"/>
        <v>0</v>
      </c>
      <c r="AK313" s="22">
        <f t="shared" si="47"/>
        <v>0</v>
      </c>
      <c r="AL313" s="22">
        <f t="shared" si="48"/>
        <v>0</v>
      </c>
      <c r="AM313" s="22">
        <f t="shared" si="49"/>
        <v>0</v>
      </c>
      <c r="AN313" s="22">
        <f t="shared" si="50"/>
        <v>0</v>
      </c>
      <c r="AO313" s="418" t="b">
        <f t="shared" si="51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52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53"/>
        <v>0</v>
      </c>
      <c r="AW313" s="67">
        <f t="shared" si="54"/>
        <v>0</v>
      </c>
      <c r="AX313" s="397">
        <f t="shared" si="55"/>
        <v>0</v>
      </c>
      <c r="AY313" s="32"/>
      <c r="AZ313" s="32"/>
      <c r="BA313" s="423" t="str">
        <f t="shared" si="56"/>
        <v xml:space="preserve"> </v>
      </c>
    </row>
    <row r="314" spans="1:53" s="339" customFormat="1" ht="15" x14ac:dyDescent="0.2">
      <c r="A314" s="32"/>
      <c r="B314" s="32"/>
      <c r="C314" s="410">
        <f t="shared" si="57"/>
        <v>293</v>
      </c>
      <c r="D314" s="424"/>
      <c r="E314" s="424"/>
      <c r="F314" s="424"/>
      <c r="G314" s="410"/>
      <c r="H314" s="410"/>
      <c r="I314" s="413" t="str">
        <f t="shared" si="41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42"/>
        <v>-</v>
      </c>
      <c r="M314" s="425"/>
      <c r="N314" s="425"/>
      <c r="O314" s="160" t="str">
        <f t="shared" si="43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44"/>
        <v>OK</v>
      </c>
      <c r="AI314" s="22">
        <f t="shared" si="45"/>
        <v>0</v>
      </c>
      <c r="AJ314" s="22">
        <f t="shared" si="46"/>
        <v>0</v>
      </c>
      <c r="AK314" s="22">
        <f t="shared" si="47"/>
        <v>0</v>
      </c>
      <c r="AL314" s="22">
        <f t="shared" si="48"/>
        <v>0</v>
      </c>
      <c r="AM314" s="22">
        <f t="shared" si="49"/>
        <v>0</v>
      </c>
      <c r="AN314" s="22">
        <f t="shared" si="50"/>
        <v>0</v>
      </c>
      <c r="AO314" s="418" t="b">
        <f t="shared" si="51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52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53"/>
        <v>0</v>
      </c>
      <c r="AW314" s="67">
        <f t="shared" si="54"/>
        <v>0</v>
      </c>
      <c r="AX314" s="397">
        <f t="shared" si="55"/>
        <v>0</v>
      </c>
      <c r="AY314" s="32"/>
      <c r="AZ314" s="32"/>
      <c r="BA314" s="423" t="str">
        <f t="shared" si="56"/>
        <v xml:space="preserve"> </v>
      </c>
    </row>
    <row r="315" spans="1:53" s="339" customFormat="1" ht="15" x14ac:dyDescent="0.2">
      <c r="A315" s="32"/>
      <c r="B315" s="32"/>
      <c r="C315" s="410">
        <f t="shared" si="57"/>
        <v>294</v>
      </c>
      <c r="D315" s="424"/>
      <c r="E315" s="424"/>
      <c r="F315" s="424"/>
      <c r="G315" s="410"/>
      <c r="H315" s="410"/>
      <c r="I315" s="413" t="str">
        <f t="shared" si="41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42"/>
        <v>-</v>
      </c>
      <c r="M315" s="425"/>
      <c r="N315" s="425"/>
      <c r="O315" s="160" t="str">
        <f t="shared" si="43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44"/>
        <v>OK</v>
      </c>
      <c r="AI315" s="22">
        <f t="shared" si="45"/>
        <v>0</v>
      </c>
      <c r="AJ315" s="22">
        <f t="shared" si="46"/>
        <v>0</v>
      </c>
      <c r="AK315" s="22">
        <f t="shared" si="47"/>
        <v>0</v>
      </c>
      <c r="AL315" s="22">
        <f t="shared" si="48"/>
        <v>0</v>
      </c>
      <c r="AM315" s="22">
        <f t="shared" si="49"/>
        <v>0</v>
      </c>
      <c r="AN315" s="22">
        <f t="shared" si="50"/>
        <v>0</v>
      </c>
      <c r="AO315" s="418" t="b">
        <f t="shared" si="51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52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53"/>
        <v>0</v>
      </c>
      <c r="AW315" s="67">
        <f t="shared" si="54"/>
        <v>0</v>
      </c>
      <c r="AX315" s="397">
        <f t="shared" si="55"/>
        <v>0</v>
      </c>
      <c r="AY315" s="32"/>
      <c r="AZ315" s="32"/>
      <c r="BA315" s="423" t="str">
        <f t="shared" si="56"/>
        <v xml:space="preserve"> </v>
      </c>
    </row>
    <row r="316" spans="1:53" s="339" customFormat="1" ht="15" x14ac:dyDescent="0.2">
      <c r="A316" s="32"/>
      <c r="B316" s="32"/>
      <c r="C316" s="410">
        <f t="shared" si="57"/>
        <v>295</v>
      </c>
      <c r="D316" s="424"/>
      <c r="E316" s="424"/>
      <c r="F316" s="424"/>
      <c r="G316" s="410"/>
      <c r="H316" s="410"/>
      <c r="I316" s="413" t="str">
        <f t="shared" si="41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42"/>
        <v>-</v>
      </c>
      <c r="M316" s="425"/>
      <c r="N316" s="425"/>
      <c r="O316" s="160" t="str">
        <f t="shared" si="43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44"/>
        <v>OK</v>
      </c>
      <c r="AI316" s="22">
        <f t="shared" si="45"/>
        <v>0</v>
      </c>
      <c r="AJ316" s="22">
        <f t="shared" si="46"/>
        <v>0</v>
      </c>
      <c r="AK316" s="22">
        <f t="shared" si="47"/>
        <v>0</v>
      </c>
      <c r="AL316" s="22">
        <f t="shared" si="48"/>
        <v>0</v>
      </c>
      <c r="AM316" s="22">
        <f t="shared" si="49"/>
        <v>0</v>
      </c>
      <c r="AN316" s="22">
        <f t="shared" si="50"/>
        <v>0</v>
      </c>
      <c r="AO316" s="418" t="b">
        <f t="shared" si="51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52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53"/>
        <v>0</v>
      </c>
      <c r="AW316" s="67">
        <f t="shared" si="54"/>
        <v>0</v>
      </c>
      <c r="AX316" s="397">
        <f t="shared" si="55"/>
        <v>0</v>
      </c>
      <c r="AY316" s="32"/>
      <c r="AZ316" s="32"/>
      <c r="BA316" s="423" t="str">
        <f t="shared" si="56"/>
        <v xml:space="preserve"> </v>
      </c>
    </row>
    <row r="317" spans="1:53" s="339" customFormat="1" ht="15" x14ac:dyDescent="0.2">
      <c r="A317" s="32"/>
      <c r="B317" s="32"/>
      <c r="C317" s="410">
        <f t="shared" si="57"/>
        <v>296</v>
      </c>
      <c r="D317" s="424"/>
      <c r="E317" s="424"/>
      <c r="F317" s="424"/>
      <c r="G317" s="410"/>
      <c r="H317" s="410"/>
      <c r="I317" s="413" t="str">
        <f t="shared" si="41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42"/>
        <v>-</v>
      </c>
      <c r="M317" s="425"/>
      <c r="N317" s="425"/>
      <c r="O317" s="160" t="str">
        <f t="shared" si="43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44"/>
        <v>OK</v>
      </c>
      <c r="AI317" s="22">
        <f t="shared" si="45"/>
        <v>0</v>
      </c>
      <c r="AJ317" s="22">
        <f t="shared" si="46"/>
        <v>0</v>
      </c>
      <c r="AK317" s="22">
        <f t="shared" si="47"/>
        <v>0</v>
      </c>
      <c r="AL317" s="22">
        <f t="shared" si="48"/>
        <v>0</v>
      </c>
      <c r="AM317" s="22">
        <f t="shared" si="49"/>
        <v>0</v>
      </c>
      <c r="AN317" s="22">
        <f t="shared" si="50"/>
        <v>0</v>
      </c>
      <c r="AO317" s="418" t="b">
        <f t="shared" si="51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52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53"/>
        <v>0</v>
      </c>
      <c r="AW317" s="67">
        <f t="shared" si="54"/>
        <v>0</v>
      </c>
      <c r="AX317" s="397">
        <f t="shared" si="55"/>
        <v>0</v>
      </c>
      <c r="AY317" s="32"/>
      <c r="AZ317" s="32"/>
      <c r="BA317" s="423" t="str">
        <f t="shared" si="56"/>
        <v xml:space="preserve"> </v>
      </c>
    </row>
    <row r="318" spans="1:53" s="339" customFormat="1" ht="15" x14ac:dyDescent="0.2">
      <c r="A318" s="32"/>
      <c r="B318" s="32"/>
      <c r="C318" s="410">
        <f t="shared" si="57"/>
        <v>297</v>
      </c>
      <c r="D318" s="424"/>
      <c r="E318" s="424"/>
      <c r="F318" s="424"/>
      <c r="G318" s="410"/>
      <c r="H318" s="410"/>
      <c r="I318" s="413" t="str">
        <f t="shared" si="41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42"/>
        <v>-</v>
      </c>
      <c r="M318" s="425"/>
      <c r="N318" s="425"/>
      <c r="O318" s="160" t="str">
        <f t="shared" si="43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44"/>
        <v>OK</v>
      </c>
      <c r="AI318" s="22">
        <f t="shared" si="45"/>
        <v>0</v>
      </c>
      <c r="AJ318" s="22">
        <f t="shared" si="46"/>
        <v>0</v>
      </c>
      <c r="AK318" s="22">
        <f t="shared" si="47"/>
        <v>0</v>
      </c>
      <c r="AL318" s="22">
        <f t="shared" si="48"/>
        <v>0</v>
      </c>
      <c r="AM318" s="22">
        <f t="shared" si="49"/>
        <v>0</v>
      </c>
      <c r="AN318" s="22">
        <f t="shared" si="50"/>
        <v>0</v>
      </c>
      <c r="AO318" s="418" t="b">
        <f t="shared" si="51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52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53"/>
        <v>0</v>
      </c>
      <c r="AW318" s="67">
        <f t="shared" si="54"/>
        <v>0</v>
      </c>
      <c r="AX318" s="397">
        <f t="shared" si="55"/>
        <v>0</v>
      </c>
      <c r="AY318" s="32"/>
      <c r="AZ318" s="32"/>
      <c r="BA318" s="423" t="str">
        <f t="shared" si="56"/>
        <v xml:space="preserve"> </v>
      </c>
    </row>
    <row r="319" spans="1:53" s="339" customFormat="1" ht="15" x14ac:dyDescent="0.2">
      <c r="A319" s="32"/>
      <c r="B319" s="32"/>
      <c r="C319" s="410">
        <f t="shared" si="57"/>
        <v>298</v>
      </c>
      <c r="D319" s="424"/>
      <c r="E319" s="424"/>
      <c r="F319" s="424"/>
      <c r="G319" s="410"/>
      <c r="H319" s="410"/>
      <c r="I319" s="413" t="str">
        <f t="shared" si="41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42"/>
        <v>-</v>
      </c>
      <c r="M319" s="425"/>
      <c r="N319" s="425"/>
      <c r="O319" s="160" t="str">
        <f t="shared" si="43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44"/>
        <v>OK</v>
      </c>
      <c r="AI319" s="22">
        <f t="shared" si="45"/>
        <v>0</v>
      </c>
      <c r="AJ319" s="22">
        <f t="shared" si="46"/>
        <v>0</v>
      </c>
      <c r="AK319" s="22">
        <f t="shared" si="47"/>
        <v>0</v>
      </c>
      <c r="AL319" s="22">
        <f t="shared" si="48"/>
        <v>0</v>
      </c>
      <c r="AM319" s="22">
        <f t="shared" si="49"/>
        <v>0</v>
      </c>
      <c r="AN319" s="22">
        <f t="shared" si="50"/>
        <v>0</v>
      </c>
      <c r="AO319" s="418" t="b">
        <f t="shared" si="51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52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53"/>
        <v>0</v>
      </c>
      <c r="AW319" s="67">
        <f t="shared" si="54"/>
        <v>0</v>
      </c>
      <c r="AX319" s="397">
        <f t="shared" si="55"/>
        <v>0</v>
      </c>
      <c r="AY319" s="32"/>
      <c r="AZ319" s="32"/>
      <c r="BA319" s="423" t="str">
        <f t="shared" si="56"/>
        <v xml:space="preserve"> </v>
      </c>
    </row>
    <row r="320" spans="1:53" s="339" customFormat="1" ht="15" x14ac:dyDescent="0.2">
      <c r="A320" s="32"/>
      <c r="B320" s="32"/>
      <c r="C320" s="410">
        <f t="shared" si="57"/>
        <v>299</v>
      </c>
      <c r="D320" s="424"/>
      <c r="E320" s="424"/>
      <c r="F320" s="424"/>
      <c r="G320" s="410"/>
      <c r="H320" s="410"/>
      <c r="I320" s="413" t="str">
        <f t="shared" si="41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42"/>
        <v>-</v>
      </c>
      <c r="M320" s="425"/>
      <c r="N320" s="425"/>
      <c r="O320" s="160" t="str">
        <f t="shared" si="43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44"/>
        <v>OK</v>
      </c>
      <c r="AI320" s="22">
        <f t="shared" si="45"/>
        <v>0</v>
      </c>
      <c r="AJ320" s="22">
        <f t="shared" si="46"/>
        <v>0</v>
      </c>
      <c r="AK320" s="22">
        <f t="shared" si="47"/>
        <v>0</v>
      </c>
      <c r="AL320" s="22">
        <f t="shared" si="48"/>
        <v>0</v>
      </c>
      <c r="AM320" s="22">
        <f t="shared" si="49"/>
        <v>0</v>
      </c>
      <c r="AN320" s="22">
        <f t="shared" si="50"/>
        <v>0</v>
      </c>
      <c r="AO320" s="418" t="b">
        <f t="shared" si="51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52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53"/>
        <v>0</v>
      </c>
      <c r="AW320" s="67">
        <f t="shared" si="54"/>
        <v>0</v>
      </c>
      <c r="AX320" s="397">
        <f t="shared" si="55"/>
        <v>0</v>
      </c>
      <c r="AY320" s="32"/>
      <c r="AZ320" s="32"/>
      <c r="BA320" s="423" t="str">
        <f t="shared" si="56"/>
        <v xml:space="preserve"> </v>
      </c>
    </row>
    <row r="321" spans="1:53" s="339" customFormat="1" ht="15" x14ac:dyDescent="0.2">
      <c r="A321" s="32"/>
      <c r="B321" s="32"/>
      <c r="C321" s="410">
        <f t="shared" si="57"/>
        <v>300</v>
      </c>
      <c r="D321" s="424"/>
      <c r="E321" s="424"/>
      <c r="F321" s="424"/>
      <c r="G321" s="410"/>
      <c r="H321" s="410"/>
      <c r="I321" s="413" t="str">
        <f t="shared" si="41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42"/>
        <v>-</v>
      </c>
      <c r="M321" s="425"/>
      <c r="N321" s="425"/>
      <c r="O321" s="160" t="str">
        <f t="shared" si="43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44"/>
        <v>OK</v>
      </c>
      <c r="AI321" s="22">
        <f t="shared" si="45"/>
        <v>0</v>
      </c>
      <c r="AJ321" s="22">
        <f t="shared" si="46"/>
        <v>0</v>
      </c>
      <c r="AK321" s="22">
        <f t="shared" si="47"/>
        <v>0</v>
      </c>
      <c r="AL321" s="22">
        <f t="shared" si="48"/>
        <v>0</v>
      </c>
      <c r="AM321" s="22">
        <f t="shared" si="49"/>
        <v>0</v>
      </c>
      <c r="AN321" s="22">
        <f t="shared" si="50"/>
        <v>0</v>
      </c>
      <c r="AO321" s="418" t="b">
        <f t="shared" si="51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52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53"/>
        <v>0</v>
      </c>
      <c r="AW321" s="67">
        <f t="shared" si="54"/>
        <v>0</v>
      </c>
      <c r="AX321" s="397">
        <f t="shared" si="55"/>
        <v>0</v>
      </c>
      <c r="AY321" s="32"/>
      <c r="AZ321" s="32"/>
      <c r="BA321" s="423" t="str">
        <f t="shared" si="56"/>
        <v xml:space="preserve"> </v>
      </c>
    </row>
    <row r="322" spans="1:53" s="339" customFormat="1" ht="15" x14ac:dyDescent="0.2">
      <c r="A322" s="32"/>
      <c r="B322" s="32"/>
      <c r="C322" s="410">
        <f t="shared" si="57"/>
        <v>301</v>
      </c>
      <c r="D322" s="424"/>
      <c r="E322" s="424"/>
      <c r="F322" s="424"/>
      <c r="G322" s="410"/>
      <c r="H322" s="410"/>
      <c r="I322" s="413" t="str">
        <f t="shared" si="41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42"/>
        <v>-</v>
      </c>
      <c r="M322" s="425"/>
      <c r="N322" s="425"/>
      <c r="O322" s="160" t="str">
        <f t="shared" si="43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44"/>
        <v>OK</v>
      </c>
      <c r="AI322" s="22">
        <f t="shared" si="45"/>
        <v>0</v>
      </c>
      <c r="AJ322" s="22">
        <f t="shared" si="46"/>
        <v>0</v>
      </c>
      <c r="AK322" s="22">
        <f t="shared" si="47"/>
        <v>0</v>
      </c>
      <c r="AL322" s="22">
        <f t="shared" si="48"/>
        <v>0</v>
      </c>
      <c r="AM322" s="22">
        <f t="shared" si="49"/>
        <v>0</v>
      </c>
      <c r="AN322" s="22">
        <f t="shared" si="50"/>
        <v>0</v>
      </c>
      <c r="AO322" s="418" t="b">
        <f t="shared" si="51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52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53"/>
        <v>0</v>
      </c>
      <c r="AW322" s="67">
        <f t="shared" si="54"/>
        <v>0</v>
      </c>
      <c r="AX322" s="397">
        <f t="shared" si="55"/>
        <v>0</v>
      </c>
      <c r="AY322" s="32"/>
      <c r="AZ322" s="32"/>
      <c r="BA322" s="423" t="str">
        <f t="shared" si="56"/>
        <v xml:space="preserve"> </v>
      </c>
    </row>
    <row r="323" spans="1:53" s="339" customFormat="1" ht="15" x14ac:dyDescent="0.2">
      <c r="A323" s="32"/>
      <c r="B323" s="32"/>
      <c r="C323" s="410">
        <f t="shared" si="57"/>
        <v>302</v>
      </c>
      <c r="D323" s="424"/>
      <c r="E323" s="424"/>
      <c r="F323" s="424"/>
      <c r="G323" s="410"/>
      <c r="H323" s="410"/>
      <c r="I323" s="413" t="str">
        <f t="shared" si="41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42"/>
        <v>-</v>
      </c>
      <c r="M323" s="425"/>
      <c r="N323" s="425"/>
      <c r="O323" s="160" t="str">
        <f t="shared" si="43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44"/>
        <v>OK</v>
      </c>
      <c r="AI323" s="22">
        <f t="shared" si="45"/>
        <v>0</v>
      </c>
      <c r="AJ323" s="22">
        <f t="shared" si="46"/>
        <v>0</v>
      </c>
      <c r="AK323" s="22">
        <f t="shared" si="47"/>
        <v>0</v>
      </c>
      <c r="AL323" s="22">
        <f t="shared" si="48"/>
        <v>0</v>
      </c>
      <c r="AM323" s="22">
        <f t="shared" si="49"/>
        <v>0</v>
      </c>
      <c r="AN323" s="22">
        <f t="shared" si="50"/>
        <v>0</v>
      </c>
      <c r="AO323" s="418" t="b">
        <f t="shared" si="51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52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53"/>
        <v>0</v>
      </c>
      <c r="AW323" s="67">
        <f t="shared" si="54"/>
        <v>0</v>
      </c>
      <c r="AX323" s="397">
        <f t="shared" si="55"/>
        <v>0</v>
      </c>
      <c r="AY323" s="32"/>
      <c r="AZ323" s="32"/>
      <c r="BA323" s="423" t="str">
        <f t="shared" si="56"/>
        <v xml:space="preserve"> </v>
      </c>
    </row>
    <row r="324" spans="1:53" s="339" customFormat="1" ht="15" x14ac:dyDescent="0.2">
      <c r="A324" s="32"/>
      <c r="B324" s="32"/>
      <c r="C324" s="410">
        <f t="shared" si="57"/>
        <v>303</v>
      </c>
      <c r="D324" s="424"/>
      <c r="E324" s="424"/>
      <c r="F324" s="424"/>
      <c r="G324" s="410"/>
      <c r="H324" s="410"/>
      <c r="I324" s="413" t="str">
        <f t="shared" si="41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42"/>
        <v>-</v>
      </c>
      <c r="M324" s="425"/>
      <c r="N324" s="425"/>
      <c r="O324" s="160" t="str">
        <f t="shared" si="43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44"/>
        <v>OK</v>
      </c>
      <c r="AI324" s="22">
        <f t="shared" si="45"/>
        <v>0</v>
      </c>
      <c r="AJ324" s="22">
        <f t="shared" si="46"/>
        <v>0</v>
      </c>
      <c r="AK324" s="22">
        <f t="shared" si="47"/>
        <v>0</v>
      </c>
      <c r="AL324" s="22">
        <f t="shared" si="48"/>
        <v>0</v>
      </c>
      <c r="AM324" s="22">
        <f t="shared" si="49"/>
        <v>0</v>
      </c>
      <c r="AN324" s="22">
        <f t="shared" si="50"/>
        <v>0</v>
      </c>
      <c r="AO324" s="418" t="b">
        <f t="shared" si="51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52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53"/>
        <v>0</v>
      </c>
      <c r="AW324" s="67">
        <f t="shared" si="54"/>
        <v>0</v>
      </c>
      <c r="AX324" s="397">
        <f t="shared" si="55"/>
        <v>0</v>
      </c>
      <c r="AY324" s="32"/>
      <c r="AZ324" s="32"/>
      <c r="BA324" s="423" t="str">
        <f t="shared" si="56"/>
        <v xml:space="preserve"> </v>
      </c>
    </row>
    <row r="325" spans="1:53" s="339" customFormat="1" ht="15" x14ac:dyDescent="0.2">
      <c r="A325" s="32"/>
      <c r="B325" s="32"/>
      <c r="C325" s="410">
        <f t="shared" si="57"/>
        <v>304</v>
      </c>
      <c r="D325" s="424"/>
      <c r="E325" s="424"/>
      <c r="F325" s="424"/>
      <c r="G325" s="410"/>
      <c r="H325" s="410"/>
      <c r="I325" s="413" t="str">
        <f t="shared" si="41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42"/>
        <v>-</v>
      </c>
      <c r="M325" s="425"/>
      <c r="N325" s="425"/>
      <c r="O325" s="160" t="str">
        <f t="shared" si="43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44"/>
        <v>OK</v>
      </c>
      <c r="AI325" s="22">
        <f t="shared" si="45"/>
        <v>0</v>
      </c>
      <c r="AJ325" s="22">
        <f t="shared" si="46"/>
        <v>0</v>
      </c>
      <c r="AK325" s="22">
        <f t="shared" si="47"/>
        <v>0</v>
      </c>
      <c r="AL325" s="22">
        <f t="shared" si="48"/>
        <v>0</v>
      </c>
      <c r="AM325" s="22">
        <f t="shared" si="49"/>
        <v>0</v>
      </c>
      <c r="AN325" s="22">
        <f t="shared" si="50"/>
        <v>0</v>
      </c>
      <c r="AO325" s="418" t="b">
        <f t="shared" si="51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52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53"/>
        <v>0</v>
      </c>
      <c r="AW325" s="67">
        <f t="shared" si="54"/>
        <v>0</v>
      </c>
      <c r="AX325" s="397">
        <f t="shared" si="55"/>
        <v>0</v>
      </c>
      <c r="AY325" s="32"/>
      <c r="AZ325" s="32"/>
      <c r="BA325" s="423" t="str">
        <f t="shared" si="56"/>
        <v xml:space="preserve"> </v>
      </c>
    </row>
    <row r="326" spans="1:53" s="339" customFormat="1" ht="15" x14ac:dyDescent="0.2">
      <c r="A326" s="32"/>
      <c r="B326" s="32"/>
      <c r="C326" s="410">
        <f t="shared" si="57"/>
        <v>305</v>
      </c>
      <c r="D326" s="424"/>
      <c r="E326" s="424"/>
      <c r="F326" s="424"/>
      <c r="G326" s="410"/>
      <c r="H326" s="410"/>
      <c r="I326" s="413" t="str">
        <f t="shared" si="41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42"/>
        <v>-</v>
      </c>
      <c r="M326" s="425"/>
      <c r="N326" s="425"/>
      <c r="O326" s="160" t="str">
        <f t="shared" si="43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44"/>
        <v>OK</v>
      </c>
      <c r="AI326" s="22">
        <f t="shared" si="45"/>
        <v>0</v>
      </c>
      <c r="AJ326" s="22">
        <f t="shared" si="46"/>
        <v>0</v>
      </c>
      <c r="AK326" s="22">
        <f t="shared" si="47"/>
        <v>0</v>
      </c>
      <c r="AL326" s="22">
        <f t="shared" si="48"/>
        <v>0</v>
      </c>
      <c r="AM326" s="22">
        <f t="shared" si="49"/>
        <v>0</v>
      </c>
      <c r="AN326" s="22">
        <f t="shared" si="50"/>
        <v>0</v>
      </c>
      <c r="AO326" s="418" t="b">
        <f t="shared" si="51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52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53"/>
        <v>0</v>
      </c>
      <c r="AW326" s="67">
        <f t="shared" si="54"/>
        <v>0</v>
      </c>
      <c r="AX326" s="397">
        <f t="shared" si="55"/>
        <v>0</v>
      </c>
      <c r="AY326" s="32"/>
      <c r="AZ326" s="32"/>
      <c r="BA326" s="423" t="str">
        <f t="shared" si="56"/>
        <v xml:space="preserve"> </v>
      </c>
    </row>
    <row r="327" spans="1:53" s="339" customFormat="1" ht="15" x14ac:dyDescent="0.2">
      <c r="A327" s="32"/>
      <c r="B327" s="32"/>
      <c r="C327" s="410">
        <f t="shared" si="57"/>
        <v>306</v>
      </c>
      <c r="D327" s="424"/>
      <c r="E327" s="424"/>
      <c r="F327" s="424"/>
      <c r="G327" s="410"/>
      <c r="H327" s="410"/>
      <c r="I327" s="413" t="str">
        <f t="shared" si="41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42"/>
        <v>-</v>
      </c>
      <c r="M327" s="425"/>
      <c r="N327" s="425"/>
      <c r="O327" s="160" t="str">
        <f t="shared" si="43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44"/>
        <v>OK</v>
      </c>
      <c r="AI327" s="22">
        <f t="shared" si="45"/>
        <v>0</v>
      </c>
      <c r="AJ327" s="22">
        <f t="shared" si="46"/>
        <v>0</v>
      </c>
      <c r="AK327" s="22">
        <f t="shared" si="47"/>
        <v>0</v>
      </c>
      <c r="AL327" s="22">
        <f t="shared" si="48"/>
        <v>0</v>
      </c>
      <c r="AM327" s="22">
        <f t="shared" si="49"/>
        <v>0</v>
      </c>
      <c r="AN327" s="22">
        <f t="shared" si="50"/>
        <v>0</v>
      </c>
      <c r="AO327" s="418" t="b">
        <f t="shared" si="51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52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53"/>
        <v>0</v>
      </c>
      <c r="AW327" s="67">
        <f t="shared" si="54"/>
        <v>0</v>
      </c>
      <c r="AX327" s="397">
        <f t="shared" si="55"/>
        <v>0</v>
      </c>
      <c r="AY327" s="32"/>
      <c r="AZ327" s="32"/>
      <c r="BA327" s="423" t="str">
        <f t="shared" si="56"/>
        <v xml:space="preserve"> </v>
      </c>
    </row>
    <row r="328" spans="1:53" s="339" customFormat="1" ht="15" x14ac:dyDescent="0.2">
      <c r="A328" s="32"/>
      <c r="B328" s="32"/>
      <c r="C328" s="410">
        <f t="shared" si="57"/>
        <v>307</v>
      </c>
      <c r="D328" s="424"/>
      <c r="E328" s="424"/>
      <c r="F328" s="424"/>
      <c r="G328" s="410"/>
      <c r="H328" s="410"/>
      <c r="I328" s="413" t="str">
        <f t="shared" si="41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42"/>
        <v>-</v>
      </c>
      <c r="M328" s="425"/>
      <c r="N328" s="425"/>
      <c r="O328" s="160" t="str">
        <f t="shared" si="43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44"/>
        <v>OK</v>
      </c>
      <c r="AI328" s="22">
        <f t="shared" si="45"/>
        <v>0</v>
      </c>
      <c r="AJ328" s="22">
        <f t="shared" si="46"/>
        <v>0</v>
      </c>
      <c r="AK328" s="22">
        <f t="shared" si="47"/>
        <v>0</v>
      </c>
      <c r="AL328" s="22">
        <f t="shared" si="48"/>
        <v>0</v>
      </c>
      <c r="AM328" s="22">
        <f t="shared" si="49"/>
        <v>0</v>
      </c>
      <c r="AN328" s="22">
        <f t="shared" si="50"/>
        <v>0</v>
      </c>
      <c r="AO328" s="418" t="b">
        <f t="shared" si="51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52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53"/>
        <v>0</v>
      </c>
      <c r="AW328" s="67">
        <f t="shared" si="54"/>
        <v>0</v>
      </c>
      <c r="AX328" s="397">
        <f t="shared" si="55"/>
        <v>0</v>
      </c>
      <c r="AY328" s="32"/>
      <c r="AZ328" s="32"/>
      <c r="BA328" s="423" t="str">
        <f t="shared" si="56"/>
        <v xml:space="preserve"> </v>
      </c>
    </row>
    <row r="329" spans="1:53" s="339" customFormat="1" ht="15" x14ac:dyDescent="0.2">
      <c r="A329" s="32"/>
      <c r="B329" s="32"/>
      <c r="C329" s="410">
        <f t="shared" si="57"/>
        <v>308</v>
      </c>
      <c r="D329" s="424"/>
      <c r="E329" s="424"/>
      <c r="F329" s="424"/>
      <c r="G329" s="410"/>
      <c r="H329" s="410"/>
      <c r="I329" s="413" t="str">
        <f t="shared" si="41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42"/>
        <v>-</v>
      </c>
      <c r="M329" s="425"/>
      <c r="N329" s="425"/>
      <c r="O329" s="160" t="str">
        <f t="shared" si="43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44"/>
        <v>OK</v>
      </c>
      <c r="AI329" s="22">
        <f t="shared" si="45"/>
        <v>0</v>
      </c>
      <c r="AJ329" s="22">
        <f t="shared" si="46"/>
        <v>0</v>
      </c>
      <c r="AK329" s="22">
        <f t="shared" si="47"/>
        <v>0</v>
      </c>
      <c r="AL329" s="22">
        <f t="shared" si="48"/>
        <v>0</v>
      </c>
      <c r="AM329" s="22">
        <f t="shared" si="49"/>
        <v>0</v>
      </c>
      <c r="AN329" s="22">
        <f t="shared" si="50"/>
        <v>0</v>
      </c>
      <c r="AO329" s="418" t="b">
        <f t="shared" si="51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52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53"/>
        <v>0</v>
      </c>
      <c r="AW329" s="67">
        <f t="shared" si="54"/>
        <v>0</v>
      </c>
      <c r="AX329" s="397">
        <f t="shared" si="55"/>
        <v>0</v>
      </c>
      <c r="AY329" s="32"/>
      <c r="AZ329" s="32"/>
      <c r="BA329" s="423" t="str">
        <f t="shared" si="56"/>
        <v xml:space="preserve"> </v>
      </c>
    </row>
    <row r="330" spans="1:53" s="339" customFormat="1" ht="15" x14ac:dyDescent="0.2">
      <c r="A330" s="32"/>
      <c r="B330" s="32"/>
      <c r="C330" s="410">
        <f t="shared" si="57"/>
        <v>309</v>
      </c>
      <c r="D330" s="424"/>
      <c r="E330" s="424"/>
      <c r="F330" s="424"/>
      <c r="G330" s="410"/>
      <c r="H330" s="410"/>
      <c r="I330" s="413" t="str">
        <f t="shared" si="41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42"/>
        <v>-</v>
      </c>
      <c r="M330" s="425"/>
      <c r="N330" s="425"/>
      <c r="O330" s="160" t="str">
        <f t="shared" si="43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44"/>
        <v>OK</v>
      </c>
      <c r="AI330" s="22">
        <f t="shared" si="45"/>
        <v>0</v>
      </c>
      <c r="AJ330" s="22">
        <f t="shared" si="46"/>
        <v>0</v>
      </c>
      <c r="AK330" s="22">
        <f t="shared" si="47"/>
        <v>0</v>
      </c>
      <c r="AL330" s="22">
        <f t="shared" si="48"/>
        <v>0</v>
      </c>
      <c r="AM330" s="22">
        <f t="shared" si="49"/>
        <v>0</v>
      </c>
      <c r="AN330" s="22">
        <f t="shared" si="50"/>
        <v>0</v>
      </c>
      <c r="AO330" s="418" t="b">
        <f t="shared" si="51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52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53"/>
        <v>0</v>
      </c>
      <c r="AW330" s="67">
        <f t="shared" si="54"/>
        <v>0</v>
      </c>
      <c r="AX330" s="397">
        <f t="shared" si="55"/>
        <v>0</v>
      </c>
      <c r="AY330" s="32"/>
      <c r="AZ330" s="32"/>
      <c r="BA330" s="423" t="str">
        <f t="shared" si="56"/>
        <v xml:space="preserve"> </v>
      </c>
    </row>
    <row r="331" spans="1:53" s="339" customFormat="1" ht="15" x14ac:dyDescent="0.2">
      <c r="A331" s="32"/>
      <c r="B331" s="32"/>
      <c r="C331" s="410">
        <f t="shared" si="57"/>
        <v>310</v>
      </c>
      <c r="D331" s="424"/>
      <c r="E331" s="424"/>
      <c r="F331" s="424"/>
      <c r="G331" s="410"/>
      <c r="H331" s="410"/>
      <c r="I331" s="413" t="str">
        <f t="shared" si="41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42"/>
        <v>-</v>
      </c>
      <c r="M331" s="425"/>
      <c r="N331" s="425"/>
      <c r="O331" s="160" t="str">
        <f t="shared" si="43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44"/>
        <v>OK</v>
      </c>
      <c r="AI331" s="22">
        <f t="shared" si="45"/>
        <v>0</v>
      </c>
      <c r="AJ331" s="22">
        <f t="shared" si="46"/>
        <v>0</v>
      </c>
      <c r="AK331" s="22">
        <f t="shared" si="47"/>
        <v>0</v>
      </c>
      <c r="AL331" s="22">
        <f t="shared" si="48"/>
        <v>0</v>
      </c>
      <c r="AM331" s="22">
        <f t="shared" si="49"/>
        <v>0</v>
      </c>
      <c r="AN331" s="22">
        <f t="shared" si="50"/>
        <v>0</v>
      </c>
      <c r="AO331" s="418" t="b">
        <f t="shared" si="51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52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53"/>
        <v>0</v>
      </c>
      <c r="AW331" s="67">
        <f t="shared" si="54"/>
        <v>0</v>
      </c>
      <c r="AX331" s="397">
        <f t="shared" si="55"/>
        <v>0</v>
      </c>
      <c r="AY331" s="32"/>
      <c r="AZ331" s="32"/>
      <c r="BA331" s="423" t="str">
        <f t="shared" si="56"/>
        <v xml:space="preserve"> </v>
      </c>
    </row>
    <row r="332" spans="1:53" s="339" customFormat="1" ht="15" x14ac:dyDescent="0.2">
      <c r="A332" s="32"/>
      <c r="B332" s="32"/>
      <c r="C332" s="410">
        <f t="shared" si="57"/>
        <v>311</v>
      </c>
      <c r="D332" s="424"/>
      <c r="E332" s="424"/>
      <c r="F332" s="424"/>
      <c r="G332" s="410"/>
      <c r="H332" s="410"/>
      <c r="I332" s="413" t="str">
        <f t="shared" si="41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42"/>
        <v>-</v>
      </c>
      <c r="M332" s="425"/>
      <c r="N332" s="425"/>
      <c r="O332" s="160" t="str">
        <f t="shared" si="43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44"/>
        <v>OK</v>
      </c>
      <c r="AI332" s="22">
        <f t="shared" si="45"/>
        <v>0</v>
      </c>
      <c r="AJ332" s="22">
        <f t="shared" si="46"/>
        <v>0</v>
      </c>
      <c r="AK332" s="22">
        <f t="shared" si="47"/>
        <v>0</v>
      </c>
      <c r="AL332" s="22">
        <f t="shared" si="48"/>
        <v>0</v>
      </c>
      <c r="AM332" s="22">
        <f t="shared" si="49"/>
        <v>0</v>
      </c>
      <c r="AN332" s="22">
        <f t="shared" si="50"/>
        <v>0</v>
      </c>
      <c r="AO332" s="418" t="b">
        <f t="shared" si="51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52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53"/>
        <v>0</v>
      </c>
      <c r="AW332" s="67">
        <f t="shared" si="54"/>
        <v>0</v>
      </c>
      <c r="AX332" s="397">
        <f t="shared" si="55"/>
        <v>0</v>
      </c>
      <c r="AY332" s="32"/>
      <c r="AZ332" s="32"/>
      <c r="BA332" s="423" t="str">
        <f t="shared" si="56"/>
        <v xml:space="preserve"> </v>
      </c>
    </row>
    <row r="333" spans="1:53" s="339" customFormat="1" ht="15" x14ac:dyDescent="0.2">
      <c r="A333" s="32"/>
      <c r="B333" s="32"/>
      <c r="C333" s="410">
        <f t="shared" si="57"/>
        <v>312</v>
      </c>
      <c r="D333" s="424"/>
      <c r="E333" s="424"/>
      <c r="F333" s="424"/>
      <c r="G333" s="410"/>
      <c r="H333" s="410"/>
      <c r="I333" s="413" t="str">
        <f t="shared" si="41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42"/>
        <v>-</v>
      </c>
      <c r="M333" s="425"/>
      <c r="N333" s="425"/>
      <c r="O333" s="160" t="str">
        <f t="shared" si="43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44"/>
        <v>OK</v>
      </c>
      <c r="AI333" s="22">
        <f t="shared" si="45"/>
        <v>0</v>
      </c>
      <c r="AJ333" s="22">
        <f t="shared" si="46"/>
        <v>0</v>
      </c>
      <c r="AK333" s="22">
        <f t="shared" si="47"/>
        <v>0</v>
      </c>
      <c r="AL333" s="22">
        <f t="shared" si="48"/>
        <v>0</v>
      </c>
      <c r="AM333" s="22">
        <f t="shared" si="49"/>
        <v>0</v>
      </c>
      <c r="AN333" s="22">
        <f t="shared" si="50"/>
        <v>0</v>
      </c>
      <c r="AO333" s="418" t="b">
        <f t="shared" si="51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52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53"/>
        <v>0</v>
      </c>
      <c r="AW333" s="67">
        <f t="shared" si="54"/>
        <v>0</v>
      </c>
      <c r="AX333" s="397">
        <f t="shared" si="55"/>
        <v>0</v>
      </c>
      <c r="AY333" s="32"/>
      <c r="AZ333" s="32"/>
      <c r="BA333" s="423" t="str">
        <f t="shared" si="56"/>
        <v xml:space="preserve"> </v>
      </c>
    </row>
    <row r="334" spans="1:53" s="339" customFormat="1" ht="15" x14ac:dyDescent="0.2">
      <c r="A334" s="32"/>
      <c r="B334" s="32"/>
      <c r="C334" s="410">
        <f t="shared" si="57"/>
        <v>313</v>
      </c>
      <c r="D334" s="424"/>
      <c r="E334" s="424"/>
      <c r="F334" s="424"/>
      <c r="G334" s="410"/>
      <c r="H334" s="410"/>
      <c r="I334" s="413" t="str">
        <f t="shared" si="41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42"/>
        <v>-</v>
      </c>
      <c r="M334" s="425"/>
      <c r="N334" s="425"/>
      <c r="O334" s="160" t="str">
        <f t="shared" si="43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44"/>
        <v>OK</v>
      </c>
      <c r="AI334" s="22">
        <f t="shared" si="45"/>
        <v>0</v>
      </c>
      <c r="AJ334" s="22">
        <f t="shared" si="46"/>
        <v>0</v>
      </c>
      <c r="AK334" s="22">
        <f t="shared" si="47"/>
        <v>0</v>
      </c>
      <c r="AL334" s="22">
        <f t="shared" si="48"/>
        <v>0</v>
      </c>
      <c r="AM334" s="22">
        <f t="shared" si="49"/>
        <v>0</v>
      </c>
      <c r="AN334" s="22">
        <f t="shared" si="50"/>
        <v>0</v>
      </c>
      <c r="AO334" s="418" t="b">
        <f t="shared" si="51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52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53"/>
        <v>0</v>
      </c>
      <c r="AW334" s="67">
        <f t="shared" si="54"/>
        <v>0</v>
      </c>
      <c r="AX334" s="397">
        <f t="shared" si="55"/>
        <v>0</v>
      </c>
      <c r="AY334" s="32"/>
      <c r="AZ334" s="32"/>
      <c r="BA334" s="423" t="str">
        <f t="shared" si="56"/>
        <v xml:space="preserve"> </v>
      </c>
    </row>
    <row r="335" spans="1:53" s="339" customFormat="1" ht="15" x14ac:dyDescent="0.2">
      <c r="A335" s="32"/>
      <c r="B335" s="32"/>
      <c r="C335" s="410">
        <f t="shared" si="57"/>
        <v>314</v>
      </c>
      <c r="D335" s="424"/>
      <c r="E335" s="424"/>
      <c r="F335" s="424"/>
      <c r="G335" s="410"/>
      <c r="H335" s="410"/>
      <c r="I335" s="413" t="str">
        <f t="shared" si="41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42"/>
        <v>-</v>
      </c>
      <c r="M335" s="425"/>
      <c r="N335" s="425"/>
      <c r="O335" s="160" t="str">
        <f t="shared" si="43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44"/>
        <v>OK</v>
      </c>
      <c r="AI335" s="22">
        <f t="shared" si="45"/>
        <v>0</v>
      </c>
      <c r="AJ335" s="22">
        <f t="shared" si="46"/>
        <v>0</v>
      </c>
      <c r="AK335" s="22">
        <f t="shared" si="47"/>
        <v>0</v>
      </c>
      <c r="AL335" s="22">
        <f t="shared" si="48"/>
        <v>0</v>
      </c>
      <c r="AM335" s="22">
        <f t="shared" si="49"/>
        <v>0</v>
      </c>
      <c r="AN335" s="22">
        <f t="shared" si="50"/>
        <v>0</v>
      </c>
      <c r="AO335" s="418" t="b">
        <f t="shared" si="51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52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53"/>
        <v>0</v>
      </c>
      <c r="AW335" s="67">
        <f t="shared" si="54"/>
        <v>0</v>
      </c>
      <c r="AX335" s="397">
        <f t="shared" si="55"/>
        <v>0</v>
      </c>
      <c r="AY335" s="32"/>
      <c r="AZ335" s="32"/>
      <c r="BA335" s="423" t="str">
        <f t="shared" si="56"/>
        <v xml:space="preserve"> </v>
      </c>
    </row>
    <row r="336" spans="1:53" s="339" customFormat="1" ht="15" x14ac:dyDescent="0.2">
      <c r="A336" s="32"/>
      <c r="B336" s="32"/>
      <c r="C336" s="410">
        <f t="shared" si="57"/>
        <v>315</v>
      </c>
      <c r="D336" s="424"/>
      <c r="E336" s="424"/>
      <c r="F336" s="424"/>
      <c r="G336" s="410"/>
      <c r="H336" s="410"/>
      <c r="I336" s="413" t="str">
        <f t="shared" si="41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42"/>
        <v>-</v>
      </c>
      <c r="M336" s="425"/>
      <c r="N336" s="425"/>
      <c r="O336" s="160" t="str">
        <f t="shared" si="43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44"/>
        <v>OK</v>
      </c>
      <c r="AI336" s="22">
        <f t="shared" si="45"/>
        <v>0</v>
      </c>
      <c r="AJ336" s="22">
        <f t="shared" si="46"/>
        <v>0</v>
      </c>
      <c r="AK336" s="22">
        <f t="shared" si="47"/>
        <v>0</v>
      </c>
      <c r="AL336" s="22">
        <f t="shared" si="48"/>
        <v>0</v>
      </c>
      <c r="AM336" s="22">
        <f t="shared" si="49"/>
        <v>0</v>
      </c>
      <c r="AN336" s="22">
        <f t="shared" si="50"/>
        <v>0</v>
      </c>
      <c r="AO336" s="418" t="b">
        <f t="shared" si="51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52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53"/>
        <v>0</v>
      </c>
      <c r="AW336" s="67">
        <f t="shared" si="54"/>
        <v>0</v>
      </c>
      <c r="AX336" s="397">
        <f t="shared" si="55"/>
        <v>0</v>
      </c>
      <c r="AY336" s="32"/>
      <c r="AZ336" s="32"/>
      <c r="BA336" s="423" t="str">
        <f t="shared" si="56"/>
        <v xml:space="preserve"> </v>
      </c>
    </row>
    <row r="337" spans="1:53" s="339" customFormat="1" ht="15" x14ac:dyDescent="0.2">
      <c r="A337" s="32"/>
      <c r="B337" s="32"/>
      <c r="C337" s="410">
        <f t="shared" si="57"/>
        <v>316</v>
      </c>
      <c r="D337" s="424"/>
      <c r="E337" s="424"/>
      <c r="F337" s="424"/>
      <c r="G337" s="410"/>
      <c r="H337" s="410"/>
      <c r="I337" s="413" t="str">
        <f t="shared" ref="I337:I351" si="58">IF(K337="s",A337*B337,"-")</f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ref="L337:L351" si="59">IF(K337="s",AT337,AP337)</f>
        <v>-</v>
      </c>
      <c r="M337" s="425"/>
      <c r="N337" s="425"/>
      <c r="O337" s="160" t="str">
        <f t="shared" ref="O337:O351" si="60">IF(K337="S",IF(D337&lt;E337,E337,D337),"-")</f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ref="AH337:AH351" si="61">IF(F337&gt;(A337*12),"error","OK")</f>
        <v>OK</v>
      </c>
      <c r="AI337" s="22">
        <f t="shared" ref="AI337:AI351" si="62">IF(O337="-",0,IF(O337&gt;7.999,1,0))</f>
        <v>0</v>
      </c>
      <c r="AJ337" s="22">
        <f t="shared" ref="AJ337:AJ351" si="63">IF(O337&lt;8,IF(O337&gt;3.999,1,0),0)</f>
        <v>0</v>
      </c>
      <c r="AK337" s="22">
        <f t="shared" ref="AK337:AK351" si="64">IF(O337&lt;4,IF(O337&gt;0,1,0),0)</f>
        <v>0</v>
      </c>
      <c r="AL337" s="22">
        <f t="shared" ref="AL337:AL351" si="65">IF(K337="S",1,0)</f>
        <v>0</v>
      </c>
      <c r="AM337" s="22">
        <f t="shared" ref="AM337:AM351" si="66">IF(K337="C",1,0)</f>
        <v>0</v>
      </c>
      <c r="AN337" s="22">
        <f t="shared" ref="AN337:AN351" si="67">IF(K337="c",F337/12,0)</f>
        <v>0</v>
      </c>
      <c r="AO337" s="418" t="b">
        <f t="shared" ref="AO337:AO351" si="68">IF(K337="s",IF(A337&gt;B337,A337,B337))</f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ref="AR337:AR351" si="69">IF(K337="s",J337,"-")</f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53"/>
        <v>0</v>
      </c>
      <c r="AW337" s="67">
        <f t="shared" si="54"/>
        <v>0</v>
      </c>
      <c r="AX337" s="397">
        <f t="shared" si="55"/>
        <v>0</v>
      </c>
      <c r="AY337" s="32"/>
      <c r="AZ337" s="32"/>
      <c r="BA337" s="423" t="str">
        <f t="shared" si="56"/>
        <v xml:space="preserve"> </v>
      </c>
    </row>
    <row r="338" spans="1:53" s="339" customFormat="1" ht="15" x14ac:dyDescent="0.2">
      <c r="A338" s="32"/>
      <c r="B338" s="32"/>
      <c r="C338" s="410">
        <f t="shared" si="57"/>
        <v>317</v>
      </c>
      <c r="D338" s="424"/>
      <c r="E338" s="424"/>
      <c r="F338" s="424"/>
      <c r="G338" s="410"/>
      <c r="H338" s="410"/>
      <c r="I338" s="413" t="str">
        <f t="shared" si="58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59"/>
        <v>-</v>
      </c>
      <c r="M338" s="425"/>
      <c r="N338" s="425"/>
      <c r="O338" s="160" t="str">
        <f t="shared" si="60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61"/>
        <v>OK</v>
      </c>
      <c r="AI338" s="22">
        <f t="shared" si="62"/>
        <v>0</v>
      </c>
      <c r="AJ338" s="22">
        <f t="shared" si="63"/>
        <v>0</v>
      </c>
      <c r="AK338" s="22">
        <f t="shared" si="64"/>
        <v>0</v>
      </c>
      <c r="AL338" s="22">
        <f t="shared" si="65"/>
        <v>0</v>
      </c>
      <c r="AM338" s="22">
        <f t="shared" si="66"/>
        <v>0</v>
      </c>
      <c r="AN338" s="22">
        <f t="shared" si="67"/>
        <v>0</v>
      </c>
      <c r="AO338" s="418" t="b">
        <f t="shared" si="68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69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ref="AV338:AV351" si="70">IF(AI338=1,AT338,0)</f>
        <v>0</v>
      </c>
      <c r="AW338" s="67">
        <f t="shared" ref="AW338:AW351" si="71">IF(AJ338=1,AT338,0)</f>
        <v>0</v>
      </c>
      <c r="AX338" s="397">
        <f t="shared" ref="AX338:AX351" si="72">IF(AK338=1,AT338,0)</f>
        <v>0</v>
      </c>
      <c r="AY338" s="32"/>
      <c r="AZ338" s="32"/>
      <c r="BA338" s="423" t="str">
        <f t="shared" ref="BA338:BA351" si="73">IF(BB338="s",(AV338+AW338)/16*AX338/12," ")</f>
        <v xml:space="preserve"> </v>
      </c>
    </row>
    <row r="339" spans="1:53" s="339" customFormat="1" ht="15" x14ac:dyDescent="0.2">
      <c r="A339" s="32"/>
      <c r="B339" s="32"/>
      <c r="C339" s="410">
        <f t="shared" si="57"/>
        <v>318</v>
      </c>
      <c r="D339" s="424"/>
      <c r="E339" s="424"/>
      <c r="F339" s="424"/>
      <c r="G339" s="410"/>
      <c r="H339" s="410"/>
      <c r="I339" s="413" t="str">
        <f t="shared" si="58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59"/>
        <v>-</v>
      </c>
      <c r="M339" s="425"/>
      <c r="N339" s="425"/>
      <c r="O339" s="160" t="str">
        <f t="shared" si="60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61"/>
        <v>OK</v>
      </c>
      <c r="AI339" s="22">
        <f t="shared" si="62"/>
        <v>0</v>
      </c>
      <c r="AJ339" s="22">
        <f t="shared" si="63"/>
        <v>0</v>
      </c>
      <c r="AK339" s="22">
        <f t="shared" si="64"/>
        <v>0</v>
      </c>
      <c r="AL339" s="22">
        <f t="shared" si="65"/>
        <v>0</v>
      </c>
      <c r="AM339" s="22">
        <f t="shared" si="66"/>
        <v>0</v>
      </c>
      <c r="AN339" s="22">
        <f t="shared" si="67"/>
        <v>0</v>
      </c>
      <c r="AO339" s="418" t="b">
        <f t="shared" si="68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69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70"/>
        <v>0</v>
      </c>
      <c r="AW339" s="67">
        <f t="shared" si="71"/>
        <v>0</v>
      </c>
      <c r="AX339" s="397">
        <f t="shared" si="72"/>
        <v>0</v>
      </c>
      <c r="AY339" s="32"/>
      <c r="AZ339" s="32"/>
      <c r="BA339" s="423" t="str">
        <f t="shared" si="73"/>
        <v xml:space="preserve"> </v>
      </c>
    </row>
    <row r="340" spans="1:53" s="339" customFormat="1" ht="15" x14ac:dyDescent="0.2">
      <c r="A340" s="32"/>
      <c r="B340" s="32"/>
      <c r="C340" s="410">
        <f t="shared" si="57"/>
        <v>319</v>
      </c>
      <c r="D340" s="424"/>
      <c r="E340" s="424"/>
      <c r="F340" s="424"/>
      <c r="G340" s="410"/>
      <c r="H340" s="410"/>
      <c r="I340" s="413" t="str">
        <f t="shared" si="58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59"/>
        <v>-</v>
      </c>
      <c r="M340" s="425"/>
      <c r="N340" s="425"/>
      <c r="O340" s="160" t="str">
        <f t="shared" si="60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61"/>
        <v>OK</v>
      </c>
      <c r="AI340" s="22">
        <f t="shared" si="62"/>
        <v>0</v>
      </c>
      <c r="AJ340" s="22">
        <f t="shared" si="63"/>
        <v>0</v>
      </c>
      <c r="AK340" s="22">
        <f t="shared" si="64"/>
        <v>0</v>
      </c>
      <c r="AL340" s="22">
        <f t="shared" si="65"/>
        <v>0</v>
      </c>
      <c r="AM340" s="22">
        <f t="shared" si="66"/>
        <v>0</v>
      </c>
      <c r="AN340" s="22">
        <f t="shared" si="67"/>
        <v>0</v>
      </c>
      <c r="AO340" s="418" t="b">
        <f t="shared" si="68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69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70"/>
        <v>0</v>
      </c>
      <c r="AW340" s="67">
        <f t="shared" si="71"/>
        <v>0</v>
      </c>
      <c r="AX340" s="397">
        <f t="shared" si="72"/>
        <v>0</v>
      </c>
      <c r="AY340" s="32"/>
      <c r="AZ340" s="32"/>
      <c r="BA340" s="423" t="str">
        <f t="shared" si="73"/>
        <v xml:space="preserve"> </v>
      </c>
    </row>
    <row r="341" spans="1:53" s="339" customFormat="1" ht="15" x14ac:dyDescent="0.2">
      <c r="A341" s="32"/>
      <c r="B341" s="32"/>
      <c r="C341" s="410">
        <f t="shared" si="57"/>
        <v>320</v>
      </c>
      <c r="D341" s="424"/>
      <c r="E341" s="424"/>
      <c r="F341" s="424"/>
      <c r="G341" s="410"/>
      <c r="H341" s="410"/>
      <c r="I341" s="413" t="str">
        <f t="shared" si="58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59"/>
        <v>-</v>
      </c>
      <c r="M341" s="425"/>
      <c r="N341" s="425"/>
      <c r="O341" s="160" t="str">
        <f t="shared" si="60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61"/>
        <v>OK</v>
      </c>
      <c r="AI341" s="22">
        <f t="shared" si="62"/>
        <v>0</v>
      </c>
      <c r="AJ341" s="22">
        <f t="shared" si="63"/>
        <v>0</v>
      </c>
      <c r="AK341" s="22">
        <f t="shared" si="64"/>
        <v>0</v>
      </c>
      <c r="AL341" s="22">
        <f t="shared" si="65"/>
        <v>0</v>
      </c>
      <c r="AM341" s="22">
        <f t="shared" si="66"/>
        <v>0</v>
      </c>
      <c r="AN341" s="22">
        <f t="shared" si="67"/>
        <v>0</v>
      </c>
      <c r="AO341" s="418" t="b">
        <f t="shared" si="68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69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70"/>
        <v>0</v>
      </c>
      <c r="AW341" s="67">
        <f t="shared" si="71"/>
        <v>0</v>
      </c>
      <c r="AX341" s="397">
        <f t="shared" si="72"/>
        <v>0</v>
      </c>
      <c r="AY341" s="32"/>
      <c r="AZ341" s="32"/>
      <c r="BA341" s="423" t="str">
        <f t="shared" si="73"/>
        <v xml:space="preserve"> </v>
      </c>
    </row>
    <row r="342" spans="1:53" s="339" customFormat="1" ht="15" x14ac:dyDescent="0.2">
      <c r="A342" s="32"/>
      <c r="B342" s="32"/>
      <c r="C342" s="410">
        <f t="shared" si="57"/>
        <v>321</v>
      </c>
      <c r="D342" s="424"/>
      <c r="E342" s="424"/>
      <c r="F342" s="424"/>
      <c r="G342" s="410"/>
      <c r="H342" s="410"/>
      <c r="I342" s="413" t="str">
        <f t="shared" si="58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59"/>
        <v>-</v>
      </c>
      <c r="M342" s="425"/>
      <c r="N342" s="425"/>
      <c r="O342" s="160" t="str">
        <f t="shared" si="60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61"/>
        <v>OK</v>
      </c>
      <c r="AI342" s="22">
        <f t="shared" si="62"/>
        <v>0</v>
      </c>
      <c r="AJ342" s="22">
        <f t="shared" si="63"/>
        <v>0</v>
      </c>
      <c r="AK342" s="22">
        <f t="shared" si="64"/>
        <v>0</v>
      </c>
      <c r="AL342" s="22">
        <f t="shared" si="65"/>
        <v>0</v>
      </c>
      <c r="AM342" s="22">
        <f t="shared" si="66"/>
        <v>0</v>
      </c>
      <c r="AN342" s="22">
        <f t="shared" si="67"/>
        <v>0</v>
      </c>
      <c r="AO342" s="418" t="b">
        <f t="shared" si="68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69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70"/>
        <v>0</v>
      </c>
      <c r="AW342" s="67">
        <f t="shared" si="71"/>
        <v>0</v>
      </c>
      <c r="AX342" s="397">
        <f t="shared" si="72"/>
        <v>0</v>
      </c>
      <c r="AY342" s="32"/>
      <c r="AZ342" s="32"/>
      <c r="BA342" s="423" t="str">
        <f t="shared" si="73"/>
        <v xml:space="preserve"> </v>
      </c>
    </row>
    <row r="343" spans="1:53" s="339" customFormat="1" ht="15" x14ac:dyDescent="0.2">
      <c r="A343" s="32"/>
      <c r="B343" s="32"/>
      <c r="C343" s="410">
        <f t="shared" si="57"/>
        <v>322</v>
      </c>
      <c r="D343" s="424"/>
      <c r="E343" s="424"/>
      <c r="F343" s="424"/>
      <c r="G343" s="410"/>
      <c r="H343" s="410"/>
      <c r="I343" s="413" t="str">
        <f t="shared" si="58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59"/>
        <v>-</v>
      </c>
      <c r="M343" s="425"/>
      <c r="N343" s="425"/>
      <c r="O343" s="160" t="str">
        <f t="shared" si="60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61"/>
        <v>OK</v>
      </c>
      <c r="AI343" s="22">
        <f t="shared" si="62"/>
        <v>0</v>
      </c>
      <c r="AJ343" s="22">
        <f t="shared" si="63"/>
        <v>0</v>
      </c>
      <c r="AK343" s="22">
        <f t="shared" si="64"/>
        <v>0</v>
      </c>
      <c r="AL343" s="22">
        <f t="shared" si="65"/>
        <v>0</v>
      </c>
      <c r="AM343" s="22">
        <f t="shared" si="66"/>
        <v>0</v>
      </c>
      <c r="AN343" s="22">
        <f t="shared" si="67"/>
        <v>0</v>
      </c>
      <c r="AO343" s="418" t="b">
        <f t="shared" si="68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69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70"/>
        <v>0</v>
      </c>
      <c r="AW343" s="67">
        <f t="shared" si="71"/>
        <v>0</v>
      </c>
      <c r="AX343" s="397">
        <f t="shared" si="72"/>
        <v>0</v>
      </c>
      <c r="AY343" s="32"/>
      <c r="AZ343" s="32"/>
      <c r="BA343" s="423" t="str">
        <f t="shared" si="73"/>
        <v xml:space="preserve"> </v>
      </c>
    </row>
    <row r="344" spans="1:53" s="339" customFormat="1" ht="15" x14ac:dyDescent="0.2">
      <c r="A344" s="32"/>
      <c r="B344" s="32"/>
      <c r="C344" s="410">
        <f t="shared" ref="C344:C351" si="74">C343+1</f>
        <v>323</v>
      </c>
      <c r="D344" s="424"/>
      <c r="E344" s="424"/>
      <c r="F344" s="424"/>
      <c r="G344" s="410"/>
      <c r="H344" s="410"/>
      <c r="I344" s="413" t="str">
        <f t="shared" si="58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59"/>
        <v>-</v>
      </c>
      <c r="M344" s="425"/>
      <c r="N344" s="425"/>
      <c r="O344" s="160" t="str">
        <f t="shared" si="60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61"/>
        <v>OK</v>
      </c>
      <c r="AI344" s="22">
        <f t="shared" si="62"/>
        <v>0</v>
      </c>
      <c r="AJ344" s="22">
        <f t="shared" si="63"/>
        <v>0</v>
      </c>
      <c r="AK344" s="22">
        <f t="shared" si="64"/>
        <v>0</v>
      </c>
      <c r="AL344" s="22">
        <f t="shared" si="65"/>
        <v>0</v>
      </c>
      <c r="AM344" s="22">
        <f t="shared" si="66"/>
        <v>0</v>
      </c>
      <c r="AN344" s="22">
        <f t="shared" si="67"/>
        <v>0</v>
      </c>
      <c r="AO344" s="418" t="b">
        <f t="shared" si="68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69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70"/>
        <v>0</v>
      </c>
      <c r="AW344" s="67">
        <f t="shared" si="71"/>
        <v>0</v>
      </c>
      <c r="AX344" s="397">
        <f t="shared" si="72"/>
        <v>0</v>
      </c>
      <c r="AY344" s="32"/>
      <c r="AZ344" s="32"/>
      <c r="BA344" s="423" t="str">
        <f t="shared" si="73"/>
        <v xml:space="preserve"> </v>
      </c>
    </row>
    <row r="345" spans="1:53" s="339" customFormat="1" ht="15" x14ac:dyDescent="0.2">
      <c r="A345" s="32"/>
      <c r="B345" s="32"/>
      <c r="C345" s="410">
        <f t="shared" si="74"/>
        <v>324</v>
      </c>
      <c r="D345" s="424"/>
      <c r="E345" s="424"/>
      <c r="F345" s="424"/>
      <c r="G345" s="410"/>
      <c r="H345" s="410"/>
      <c r="I345" s="413" t="str">
        <f t="shared" si="58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59"/>
        <v>-</v>
      </c>
      <c r="M345" s="425"/>
      <c r="N345" s="425"/>
      <c r="O345" s="160" t="str">
        <f t="shared" si="60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61"/>
        <v>OK</v>
      </c>
      <c r="AI345" s="22">
        <f t="shared" si="62"/>
        <v>0</v>
      </c>
      <c r="AJ345" s="22">
        <f t="shared" si="63"/>
        <v>0</v>
      </c>
      <c r="AK345" s="22">
        <f t="shared" si="64"/>
        <v>0</v>
      </c>
      <c r="AL345" s="22">
        <f t="shared" si="65"/>
        <v>0</v>
      </c>
      <c r="AM345" s="22">
        <f t="shared" si="66"/>
        <v>0</v>
      </c>
      <c r="AN345" s="22">
        <f t="shared" si="67"/>
        <v>0</v>
      </c>
      <c r="AO345" s="418" t="b">
        <f t="shared" si="68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69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70"/>
        <v>0</v>
      </c>
      <c r="AW345" s="67">
        <f t="shared" si="71"/>
        <v>0</v>
      </c>
      <c r="AX345" s="397">
        <f t="shared" si="72"/>
        <v>0</v>
      </c>
      <c r="AY345" s="32"/>
      <c r="AZ345" s="32"/>
      <c r="BA345" s="423" t="str">
        <f t="shared" si="73"/>
        <v xml:space="preserve"> </v>
      </c>
    </row>
    <row r="346" spans="1:53" s="339" customFormat="1" ht="15" x14ac:dyDescent="0.2">
      <c r="A346" s="32"/>
      <c r="B346" s="32"/>
      <c r="C346" s="410">
        <f t="shared" si="74"/>
        <v>325</v>
      </c>
      <c r="D346" s="424"/>
      <c r="E346" s="424"/>
      <c r="F346" s="424"/>
      <c r="G346" s="410"/>
      <c r="H346" s="410"/>
      <c r="I346" s="413" t="str">
        <f t="shared" si="58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59"/>
        <v>-</v>
      </c>
      <c r="M346" s="425"/>
      <c r="N346" s="425"/>
      <c r="O346" s="160" t="str">
        <f t="shared" si="60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61"/>
        <v>OK</v>
      </c>
      <c r="AI346" s="22">
        <f t="shared" si="62"/>
        <v>0</v>
      </c>
      <c r="AJ346" s="22">
        <f t="shared" si="63"/>
        <v>0</v>
      </c>
      <c r="AK346" s="22">
        <f t="shared" si="64"/>
        <v>0</v>
      </c>
      <c r="AL346" s="22">
        <f t="shared" si="65"/>
        <v>0</v>
      </c>
      <c r="AM346" s="22">
        <f t="shared" si="66"/>
        <v>0</v>
      </c>
      <c r="AN346" s="22">
        <f t="shared" si="67"/>
        <v>0</v>
      </c>
      <c r="AO346" s="418" t="b">
        <f t="shared" si="68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69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70"/>
        <v>0</v>
      </c>
      <c r="AW346" s="67">
        <f t="shared" si="71"/>
        <v>0</v>
      </c>
      <c r="AX346" s="397">
        <f t="shared" si="72"/>
        <v>0</v>
      </c>
      <c r="AY346" s="32"/>
      <c r="AZ346" s="32"/>
      <c r="BA346" s="423" t="str">
        <f t="shared" si="73"/>
        <v xml:space="preserve"> </v>
      </c>
    </row>
    <row r="347" spans="1:53" s="339" customFormat="1" ht="15" x14ac:dyDescent="0.2">
      <c r="A347" s="32"/>
      <c r="B347" s="32"/>
      <c r="C347" s="410">
        <f t="shared" si="74"/>
        <v>326</v>
      </c>
      <c r="D347" s="424"/>
      <c r="E347" s="424"/>
      <c r="F347" s="424"/>
      <c r="G347" s="410"/>
      <c r="H347" s="410"/>
      <c r="I347" s="413" t="str">
        <f t="shared" si="58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59"/>
        <v>-</v>
      </c>
      <c r="M347" s="425"/>
      <c r="N347" s="425"/>
      <c r="O347" s="160" t="str">
        <f t="shared" si="60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61"/>
        <v>OK</v>
      </c>
      <c r="AI347" s="22">
        <f t="shared" si="62"/>
        <v>0</v>
      </c>
      <c r="AJ347" s="22">
        <f t="shared" si="63"/>
        <v>0</v>
      </c>
      <c r="AK347" s="22">
        <f t="shared" si="64"/>
        <v>0</v>
      </c>
      <c r="AL347" s="22">
        <f t="shared" si="65"/>
        <v>0</v>
      </c>
      <c r="AM347" s="22">
        <f t="shared" si="66"/>
        <v>0</v>
      </c>
      <c r="AN347" s="22">
        <f t="shared" si="67"/>
        <v>0</v>
      </c>
      <c r="AO347" s="418" t="b">
        <f t="shared" si="68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69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70"/>
        <v>0</v>
      </c>
      <c r="AW347" s="67">
        <f t="shared" si="71"/>
        <v>0</v>
      </c>
      <c r="AX347" s="397">
        <f t="shared" si="72"/>
        <v>0</v>
      </c>
      <c r="AY347" s="32"/>
      <c r="AZ347" s="32"/>
      <c r="BA347" s="423" t="str">
        <f t="shared" si="73"/>
        <v xml:space="preserve"> </v>
      </c>
    </row>
    <row r="348" spans="1:53" s="339" customFormat="1" ht="15" x14ac:dyDescent="0.2">
      <c r="A348" s="32"/>
      <c r="B348" s="32"/>
      <c r="C348" s="410">
        <f t="shared" si="74"/>
        <v>327</v>
      </c>
      <c r="D348" s="424"/>
      <c r="E348" s="424"/>
      <c r="F348" s="424"/>
      <c r="G348" s="410"/>
      <c r="H348" s="410"/>
      <c r="I348" s="413" t="str">
        <f t="shared" si="58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59"/>
        <v>-</v>
      </c>
      <c r="M348" s="425"/>
      <c r="N348" s="425"/>
      <c r="O348" s="160" t="str">
        <f t="shared" si="60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61"/>
        <v>OK</v>
      </c>
      <c r="AI348" s="22">
        <f t="shared" si="62"/>
        <v>0</v>
      </c>
      <c r="AJ348" s="22">
        <f t="shared" si="63"/>
        <v>0</v>
      </c>
      <c r="AK348" s="22">
        <f t="shared" si="64"/>
        <v>0</v>
      </c>
      <c r="AL348" s="22">
        <f t="shared" si="65"/>
        <v>0</v>
      </c>
      <c r="AM348" s="22">
        <f t="shared" si="66"/>
        <v>0</v>
      </c>
      <c r="AN348" s="22">
        <f t="shared" si="67"/>
        <v>0</v>
      </c>
      <c r="AO348" s="418" t="b">
        <f t="shared" si="68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69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70"/>
        <v>0</v>
      </c>
      <c r="AW348" s="67">
        <f t="shared" si="71"/>
        <v>0</v>
      </c>
      <c r="AX348" s="397">
        <f t="shared" si="72"/>
        <v>0</v>
      </c>
      <c r="AY348" s="32"/>
      <c r="AZ348" s="32"/>
      <c r="BA348" s="423" t="str">
        <f t="shared" si="73"/>
        <v xml:space="preserve"> </v>
      </c>
    </row>
    <row r="349" spans="1:53" s="339" customFormat="1" ht="15" x14ac:dyDescent="0.2">
      <c r="A349" s="32"/>
      <c r="B349" s="32"/>
      <c r="C349" s="410">
        <f t="shared" si="74"/>
        <v>328</v>
      </c>
      <c r="D349" s="424"/>
      <c r="E349" s="424"/>
      <c r="F349" s="424"/>
      <c r="G349" s="410"/>
      <c r="H349" s="410"/>
      <c r="I349" s="413" t="str">
        <f t="shared" si="58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59"/>
        <v>-</v>
      </c>
      <c r="M349" s="425"/>
      <c r="N349" s="425"/>
      <c r="O349" s="160" t="str">
        <f t="shared" si="60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61"/>
        <v>OK</v>
      </c>
      <c r="AI349" s="22">
        <f t="shared" si="62"/>
        <v>0</v>
      </c>
      <c r="AJ349" s="22">
        <f t="shared" si="63"/>
        <v>0</v>
      </c>
      <c r="AK349" s="22">
        <f t="shared" si="64"/>
        <v>0</v>
      </c>
      <c r="AL349" s="22">
        <f t="shared" si="65"/>
        <v>0</v>
      </c>
      <c r="AM349" s="22">
        <f t="shared" si="66"/>
        <v>0</v>
      </c>
      <c r="AN349" s="22">
        <f t="shared" si="67"/>
        <v>0</v>
      </c>
      <c r="AO349" s="418" t="b">
        <f t="shared" si="68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69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70"/>
        <v>0</v>
      </c>
      <c r="AW349" s="67">
        <f t="shared" si="71"/>
        <v>0</v>
      </c>
      <c r="AX349" s="397">
        <f t="shared" si="72"/>
        <v>0</v>
      </c>
      <c r="AY349" s="32"/>
      <c r="AZ349" s="32"/>
      <c r="BA349" s="423" t="str">
        <f t="shared" si="73"/>
        <v xml:space="preserve"> </v>
      </c>
    </row>
    <row r="350" spans="1:53" s="339" customFormat="1" ht="15" x14ac:dyDescent="0.2">
      <c r="A350" s="32"/>
      <c r="B350" s="32"/>
      <c r="C350" s="410">
        <f t="shared" si="74"/>
        <v>329</v>
      </c>
      <c r="D350" s="424"/>
      <c r="E350" s="424"/>
      <c r="F350" s="424"/>
      <c r="G350" s="410"/>
      <c r="H350" s="410"/>
      <c r="I350" s="413" t="str">
        <f t="shared" si="58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59"/>
        <v>-</v>
      </c>
      <c r="M350" s="425"/>
      <c r="N350" s="425"/>
      <c r="O350" s="160" t="str">
        <f t="shared" si="60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61"/>
        <v>OK</v>
      </c>
      <c r="AI350" s="22">
        <f t="shared" si="62"/>
        <v>0</v>
      </c>
      <c r="AJ350" s="22">
        <f t="shared" si="63"/>
        <v>0</v>
      </c>
      <c r="AK350" s="22">
        <f t="shared" si="64"/>
        <v>0</v>
      </c>
      <c r="AL350" s="22">
        <f t="shared" si="65"/>
        <v>0</v>
      </c>
      <c r="AM350" s="22">
        <f t="shared" si="66"/>
        <v>0</v>
      </c>
      <c r="AN350" s="22">
        <f t="shared" si="67"/>
        <v>0</v>
      </c>
      <c r="AO350" s="418" t="b">
        <f t="shared" si="68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69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70"/>
        <v>0</v>
      </c>
      <c r="AW350" s="67">
        <f t="shared" si="71"/>
        <v>0</v>
      </c>
      <c r="AX350" s="397">
        <f t="shared" si="72"/>
        <v>0</v>
      </c>
      <c r="AY350" s="32"/>
      <c r="AZ350" s="32"/>
      <c r="BA350" s="423" t="str">
        <f t="shared" si="73"/>
        <v xml:space="preserve"> </v>
      </c>
    </row>
    <row r="351" spans="1:53" s="339" customFormat="1" ht="15" x14ac:dyDescent="0.2">
      <c r="A351" s="32"/>
      <c r="B351" s="32"/>
      <c r="C351" s="410">
        <f t="shared" si="74"/>
        <v>330</v>
      </c>
      <c r="D351" s="424"/>
      <c r="E351" s="424"/>
      <c r="F351" s="424"/>
      <c r="G351" s="410"/>
      <c r="H351" s="410"/>
      <c r="I351" s="413" t="str">
        <f t="shared" si="58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59"/>
        <v>-</v>
      </c>
      <c r="M351" s="425"/>
      <c r="N351" s="425"/>
      <c r="O351" s="160" t="str">
        <f t="shared" si="60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61"/>
        <v>OK</v>
      </c>
      <c r="AI351" s="22">
        <f t="shared" si="62"/>
        <v>0</v>
      </c>
      <c r="AJ351" s="22">
        <f t="shared" si="63"/>
        <v>0</v>
      </c>
      <c r="AK351" s="22">
        <f t="shared" si="64"/>
        <v>0</v>
      </c>
      <c r="AL351" s="22">
        <f t="shared" si="65"/>
        <v>0</v>
      </c>
      <c r="AM351" s="22">
        <f t="shared" si="66"/>
        <v>0</v>
      </c>
      <c r="AN351" s="22">
        <f t="shared" si="67"/>
        <v>0</v>
      </c>
      <c r="AO351" s="418" t="b">
        <f t="shared" si="68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69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70"/>
        <v>0</v>
      </c>
      <c r="AW351" s="67">
        <f t="shared" si="71"/>
        <v>0</v>
      </c>
      <c r="AX351" s="397">
        <f t="shared" si="72"/>
        <v>0</v>
      </c>
      <c r="AY351" s="32"/>
      <c r="AZ351" s="32"/>
      <c r="BA351" s="423" t="str">
        <f t="shared" si="73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59763829-613D-4F9A-94F7-FCEC6D243012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8061A-DD58-4529-8DC6-AC7DC965B8AC}">
  <dimension ref="A1:BA469"/>
  <sheetViews>
    <sheetView topLeftCell="E4" workbookViewId="0">
      <selection activeCell="P22" sqref="P22:AF351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SUM(AL22:AL1277)</f>
        <v>0</v>
      </c>
      <c r="G14" s="3"/>
      <c r="H14" s="3"/>
      <c r="I14" s="3" t="s">
        <v>170</v>
      </c>
      <c r="J14" s="386">
        <f>SUM(AM22:AM1203)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SUM(AO22:AO1203)</f>
        <v>0</v>
      </c>
      <c r="G15" s="3"/>
      <c r="H15" s="3"/>
      <c r="I15" s="3" t="s">
        <v>171</v>
      </c>
      <c r="J15" s="388">
        <f>SUM(AN22:AN1203)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SUM(AR22:AR1203)</f>
        <v>0</v>
      </c>
      <c r="G16" s="3"/>
      <c r="H16" s="3"/>
      <c r="I16" s="3" t="s">
        <v>173</v>
      </c>
      <c r="J16" s="390">
        <f>SUM(AP22:AP1203)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SUM(I22:I1203)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SUM(O22:O1203)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SUM(AT22:AT1203)</f>
        <v>0</v>
      </c>
      <c r="G19" s="3"/>
      <c r="H19" s="348"/>
      <c r="I19" s="3" t="s">
        <v>176</v>
      </c>
      <c r="J19" s="394">
        <f>SUM(L22:L1203)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:AA19" si="2">IF(U18=U20,"OK","ERR")</f>
        <v>OK</v>
      </c>
      <c r="V19" s="372" t="str">
        <f t="shared" si="2"/>
        <v>OK</v>
      </c>
      <c r="W19" s="372" t="str">
        <f t="shared" si="2"/>
        <v>OK</v>
      </c>
      <c r="X19" s="372" t="str">
        <f t="shared" si="2"/>
        <v>OK</v>
      </c>
      <c r="Y19" s="372" t="str">
        <f t="shared" si="2"/>
        <v>OK</v>
      </c>
      <c r="Z19" s="372" t="str">
        <f t="shared" si="2"/>
        <v>OK</v>
      </c>
      <c r="AA19" s="372" t="str">
        <f t="shared" si="2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3">SUM(P22:P1087)</f>
        <v>0</v>
      </c>
      <c r="Q20" s="392">
        <f t="shared" si="3"/>
        <v>0</v>
      </c>
      <c r="R20" s="392">
        <f t="shared" si="3"/>
        <v>0</v>
      </c>
      <c r="S20" s="392">
        <f t="shared" si="3"/>
        <v>0</v>
      </c>
      <c r="T20" s="392">
        <f t="shared" si="3"/>
        <v>0</v>
      </c>
      <c r="U20" s="392">
        <f t="shared" si="3"/>
        <v>0</v>
      </c>
      <c r="V20" s="392">
        <f t="shared" ref="V20:AF20" si="4">SUM(V22:V1210)</f>
        <v>0</v>
      </c>
      <c r="W20" s="392">
        <f t="shared" si="4"/>
        <v>0</v>
      </c>
      <c r="X20" s="392">
        <f t="shared" si="4"/>
        <v>0</v>
      </c>
      <c r="Y20" s="392">
        <f t="shared" si="4"/>
        <v>0</v>
      </c>
      <c r="Z20" s="392">
        <f t="shared" si="4"/>
        <v>0</v>
      </c>
      <c r="AA20" s="392">
        <f t="shared" si="4"/>
        <v>0</v>
      </c>
      <c r="AB20" s="392">
        <f t="shared" si="4"/>
        <v>0</v>
      </c>
      <c r="AC20" s="392">
        <f t="shared" si="4"/>
        <v>0</v>
      </c>
      <c r="AD20" s="392">
        <f t="shared" si="4"/>
        <v>0</v>
      </c>
      <c r="AE20" s="392">
        <f t="shared" si="4"/>
        <v>0</v>
      </c>
      <c r="AF20" s="392">
        <f t="shared" si="4"/>
        <v>0</v>
      </c>
      <c r="AG20" s="392"/>
      <c r="AH20" s="396"/>
      <c r="AI20" s="396">
        <f>SUM(AI22:AI399)</f>
        <v>0</v>
      </c>
      <c r="AJ20" s="396">
        <f>SUM(AJ22:AJ399)</f>
        <v>0</v>
      </c>
      <c r="AK20" s="396">
        <f>SUM(AK22:AK399)</f>
        <v>0</v>
      </c>
      <c r="AL20" s="12"/>
      <c r="AM20" s="12"/>
      <c r="AN20" s="12"/>
      <c r="AO20" s="12"/>
      <c r="AP20" s="345"/>
      <c r="AQ20" s="346"/>
      <c r="AV20" s="397">
        <f>SUM(AV22:AV400)</f>
        <v>0</v>
      </c>
      <c r="AW20" s="397">
        <f>SUM(AW22:AW400)</f>
        <v>0</v>
      </c>
      <c r="AX20" s="397">
        <f>SUM(AX22:AX400)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286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208" si="5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208" si="6">IF(K22="s",AT22,AP22)</f>
        <v>-</v>
      </c>
      <c r="M22" s="415"/>
      <c r="N22" s="415"/>
      <c r="O22" s="160" t="str">
        <f t="shared" ref="O22:O208" si="7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208" si="8">IF(F22&gt;(A22*12),"error","OK")</f>
        <v>OK</v>
      </c>
      <c r="AI22" s="22">
        <f t="shared" ref="AI22:AI208" si="9">IF(O22="-",0,IF(O22&gt;7.999,1,0))</f>
        <v>0</v>
      </c>
      <c r="AJ22" s="22">
        <f t="shared" ref="AJ22:AJ208" si="10">IF(O22&lt;8,IF(O22&gt;3.999,1,0),0)</f>
        <v>0</v>
      </c>
      <c r="AK22" s="22">
        <f t="shared" ref="AK22:AK208" si="11">IF(O22&lt;4,IF(O22&gt;0,1,0),0)</f>
        <v>0</v>
      </c>
      <c r="AL22" s="22">
        <f t="shared" ref="AL22:AL208" si="12">IF(K22="S",1,0)</f>
        <v>0</v>
      </c>
      <c r="AM22" s="22">
        <f t="shared" ref="AM22:AM208" si="13">IF(K22="C",1,0)</f>
        <v>0</v>
      </c>
      <c r="AN22" s="22">
        <f t="shared" ref="AN22:AN208" si="14">IF(K22="c",F22/12,0)</f>
        <v>0</v>
      </c>
      <c r="AO22" s="418" t="b">
        <f t="shared" ref="AO22:AO208" si="15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208" si="16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5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6"/>
        <v>-</v>
      </c>
      <c r="M23" s="415"/>
      <c r="N23" s="415"/>
      <c r="O23" s="160" t="str">
        <f t="shared" si="7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8"/>
        <v>OK</v>
      </c>
      <c r="AI23" s="22">
        <f t="shared" si="9"/>
        <v>0</v>
      </c>
      <c r="AJ23" s="22">
        <f t="shared" si="10"/>
        <v>0</v>
      </c>
      <c r="AK23" s="22">
        <f t="shared" si="11"/>
        <v>0</v>
      </c>
      <c r="AL23" s="22">
        <f t="shared" si="12"/>
        <v>0</v>
      </c>
      <c r="AM23" s="22">
        <f t="shared" si="13"/>
        <v>0</v>
      </c>
      <c r="AN23" s="22">
        <f t="shared" si="14"/>
        <v>0</v>
      </c>
      <c r="AO23" s="418" t="b">
        <f t="shared" si="15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6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209" si="17">IF(AI23=1,AT23,0)</f>
        <v>0</v>
      </c>
      <c r="AW23" s="67">
        <f t="shared" ref="AW23:AW209" si="18">IF(AJ23=1,AT23,0)</f>
        <v>0</v>
      </c>
      <c r="AX23" s="397">
        <f t="shared" ref="AX23:AX209" si="19">IF(AK23=1,AT23,0)</f>
        <v>0</v>
      </c>
      <c r="AY23" s="32"/>
      <c r="AZ23" s="32"/>
      <c r="BA23" s="423" t="str">
        <f t="shared" ref="BA23:BA209" si="20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87" si="21">C23+1</f>
        <v>3</v>
      </c>
      <c r="D24" s="411"/>
      <c r="E24" s="411"/>
      <c r="F24" s="411"/>
      <c r="G24" s="412"/>
      <c r="H24" s="412"/>
      <c r="I24" s="413" t="str">
        <f t="shared" si="5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6"/>
        <v>-</v>
      </c>
      <c r="M24" s="415"/>
      <c r="N24" s="415"/>
      <c r="O24" s="160" t="str">
        <f t="shared" si="7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8"/>
        <v>OK</v>
      </c>
      <c r="AI24" s="22">
        <f t="shared" si="9"/>
        <v>0</v>
      </c>
      <c r="AJ24" s="22">
        <f t="shared" si="10"/>
        <v>0</v>
      </c>
      <c r="AK24" s="22">
        <f t="shared" si="11"/>
        <v>0</v>
      </c>
      <c r="AL24" s="22">
        <f t="shared" si="12"/>
        <v>0</v>
      </c>
      <c r="AM24" s="22">
        <f t="shared" si="13"/>
        <v>0</v>
      </c>
      <c r="AN24" s="22">
        <f t="shared" si="14"/>
        <v>0</v>
      </c>
      <c r="AO24" s="418" t="b">
        <f t="shared" si="15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6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7"/>
        <v>0</v>
      </c>
      <c r="AW24" s="67">
        <f t="shared" si="18"/>
        <v>0</v>
      </c>
      <c r="AX24" s="397">
        <f t="shared" si="19"/>
        <v>0</v>
      </c>
      <c r="AY24" s="32"/>
      <c r="AZ24" s="32"/>
      <c r="BA24" s="423" t="str">
        <f t="shared" si="20"/>
        <v xml:space="preserve"> </v>
      </c>
    </row>
    <row r="25" spans="1:53" s="339" customFormat="1" ht="15" x14ac:dyDescent="0.2">
      <c r="A25" s="409"/>
      <c r="B25" s="409"/>
      <c r="C25" s="410">
        <f t="shared" si="21"/>
        <v>4</v>
      </c>
      <c r="D25" s="411"/>
      <c r="E25" s="411"/>
      <c r="F25" s="411"/>
      <c r="G25" s="412"/>
      <c r="H25" s="412"/>
      <c r="I25" s="413" t="str">
        <f t="shared" si="5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6"/>
        <v>-</v>
      </c>
      <c r="M25" s="415"/>
      <c r="N25" s="415"/>
      <c r="O25" s="160" t="str">
        <f t="shared" si="7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8"/>
        <v>OK</v>
      </c>
      <c r="AI25" s="22">
        <f t="shared" si="9"/>
        <v>0</v>
      </c>
      <c r="AJ25" s="22">
        <f t="shared" si="10"/>
        <v>0</v>
      </c>
      <c r="AK25" s="22">
        <f t="shared" si="11"/>
        <v>0</v>
      </c>
      <c r="AL25" s="22">
        <f t="shared" si="12"/>
        <v>0</v>
      </c>
      <c r="AM25" s="22">
        <f t="shared" si="13"/>
        <v>0</v>
      </c>
      <c r="AN25" s="22">
        <f t="shared" si="14"/>
        <v>0</v>
      </c>
      <c r="AO25" s="418" t="b">
        <f t="shared" si="15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6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7"/>
        <v>0</v>
      </c>
      <c r="AW25" s="67">
        <f t="shared" si="18"/>
        <v>0</v>
      </c>
      <c r="AX25" s="397">
        <f t="shared" si="19"/>
        <v>0</v>
      </c>
      <c r="AY25" s="32"/>
      <c r="AZ25" s="32"/>
      <c r="BA25" s="423" t="str">
        <f t="shared" si="20"/>
        <v xml:space="preserve"> </v>
      </c>
    </row>
    <row r="26" spans="1:53" s="339" customFormat="1" ht="15" x14ac:dyDescent="0.2">
      <c r="A26" s="409"/>
      <c r="B26" s="409"/>
      <c r="C26" s="410">
        <f t="shared" si="21"/>
        <v>5</v>
      </c>
      <c r="D26" s="411"/>
      <c r="E26" s="411"/>
      <c r="F26" s="411"/>
      <c r="G26" s="412"/>
      <c r="H26" s="412"/>
      <c r="I26" s="413" t="str">
        <f t="shared" si="5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6"/>
        <v>-</v>
      </c>
      <c r="M26" s="415"/>
      <c r="N26" s="415"/>
      <c r="O26" s="160" t="str">
        <f t="shared" si="7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8"/>
        <v>OK</v>
      </c>
      <c r="AI26" s="22">
        <f t="shared" si="9"/>
        <v>0</v>
      </c>
      <c r="AJ26" s="22">
        <f t="shared" si="10"/>
        <v>0</v>
      </c>
      <c r="AK26" s="22">
        <f t="shared" si="11"/>
        <v>0</v>
      </c>
      <c r="AL26" s="22">
        <f t="shared" si="12"/>
        <v>0</v>
      </c>
      <c r="AM26" s="22">
        <f t="shared" si="13"/>
        <v>0</v>
      </c>
      <c r="AN26" s="22">
        <f t="shared" si="14"/>
        <v>0</v>
      </c>
      <c r="AO26" s="418" t="b">
        <f t="shared" si="15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6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7"/>
        <v>0</v>
      </c>
      <c r="AW26" s="67">
        <f t="shared" si="18"/>
        <v>0</v>
      </c>
      <c r="AX26" s="397">
        <f t="shared" si="19"/>
        <v>0</v>
      </c>
      <c r="AY26" s="32"/>
      <c r="AZ26" s="32"/>
      <c r="BA26" s="423" t="str">
        <f t="shared" si="20"/>
        <v xml:space="preserve"> </v>
      </c>
    </row>
    <row r="27" spans="1:53" s="339" customFormat="1" ht="15" x14ac:dyDescent="0.2">
      <c r="A27" s="409"/>
      <c r="B27" s="409"/>
      <c r="C27" s="410">
        <f t="shared" si="21"/>
        <v>6</v>
      </c>
      <c r="D27" s="411"/>
      <c r="E27" s="411"/>
      <c r="F27" s="411"/>
      <c r="G27" s="412"/>
      <c r="H27" s="412"/>
      <c r="I27" s="413" t="str">
        <f t="shared" si="5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6"/>
        <v>-</v>
      </c>
      <c r="M27" s="415"/>
      <c r="N27" s="415"/>
      <c r="O27" s="160" t="str">
        <f t="shared" si="7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8"/>
        <v>OK</v>
      </c>
      <c r="AI27" s="22">
        <f t="shared" si="9"/>
        <v>0</v>
      </c>
      <c r="AJ27" s="22">
        <f t="shared" si="10"/>
        <v>0</v>
      </c>
      <c r="AK27" s="22">
        <f t="shared" si="11"/>
        <v>0</v>
      </c>
      <c r="AL27" s="22">
        <f t="shared" si="12"/>
        <v>0</v>
      </c>
      <c r="AM27" s="22">
        <f t="shared" si="13"/>
        <v>0</v>
      </c>
      <c r="AN27" s="22">
        <f t="shared" si="14"/>
        <v>0</v>
      </c>
      <c r="AO27" s="418" t="b">
        <f t="shared" si="15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6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7"/>
        <v>0</v>
      </c>
      <c r="AW27" s="67">
        <f t="shared" si="18"/>
        <v>0</v>
      </c>
      <c r="AX27" s="397">
        <f t="shared" si="19"/>
        <v>0</v>
      </c>
      <c r="AY27" s="32"/>
      <c r="AZ27" s="32"/>
      <c r="BA27" s="423" t="str">
        <f t="shared" si="20"/>
        <v xml:space="preserve"> </v>
      </c>
    </row>
    <row r="28" spans="1:53" s="339" customFormat="1" ht="15" x14ac:dyDescent="0.2">
      <c r="A28" s="409"/>
      <c r="B28" s="409"/>
      <c r="C28" s="410">
        <f t="shared" si="21"/>
        <v>7</v>
      </c>
      <c r="D28" s="411"/>
      <c r="E28" s="411"/>
      <c r="F28" s="411"/>
      <c r="G28" s="412"/>
      <c r="H28" s="412"/>
      <c r="I28" s="413" t="str">
        <f t="shared" si="5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6"/>
        <v>-</v>
      </c>
      <c r="M28" s="415"/>
      <c r="N28" s="415"/>
      <c r="O28" s="160" t="str">
        <f t="shared" si="7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8"/>
        <v>OK</v>
      </c>
      <c r="AI28" s="22">
        <f t="shared" si="9"/>
        <v>0</v>
      </c>
      <c r="AJ28" s="22">
        <f t="shared" si="10"/>
        <v>0</v>
      </c>
      <c r="AK28" s="22">
        <f t="shared" si="11"/>
        <v>0</v>
      </c>
      <c r="AL28" s="22">
        <f t="shared" si="12"/>
        <v>0</v>
      </c>
      <c r="AM28" s="22">
        <f t="shared" si="13"/>
        <v>0</v>
      </c>
      <c r="AN28" s="22">
        <f t="shared" si="14"/>
        <v>0</v>
      </c>
      <c r="AO28" s="418" t="b">
        <f t="shared" si="15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6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7"/>
        <v>0</v>
      </c>
      <c r="AW28" s="67">
        <f t="shared" si="18"/>
        <v>0</v>
      </c>
      <c r="AX28" s="397">
        <f t="shared" si="19"/>
        <v>0</v>
      </c>
      <c r="AY28" s="32"/>
      <c r="AZ28" s="32"/>
      <c r="BA28" s="423" t="str">
        <f t="shared" si="20"/>
        <v xml:space="preserve"> </v>
      </c>
    </row>
    <row r="29" spans="1:53" s="339" customFormat="1" ht="15" x14ac:dyDescent="0.2">
      <c r="A29" s="409"/>
      <c r="B29" s="409"/>
      <c r="C29" s="410">
        <f t="shared" si="21"/>
        <v>8</v>
      </c>
      <c r="D29" s="411"/>
      <c r="E29" s="411"/>
      <c r="F29" s="411"/>
      <c r="G29" s="412"/>
      <c r="H29" s="412"/>
      <c r="I29" s="413" t="str">
        <f t="shared" si="5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6"/>
        <v>-</v>
      </c>
      <c r="M29" s="415"/>
      <c r="N29" s="415"/>
      <c r="O29" s="160" t="str">
        <f t="shared" si="7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8"/>
        <v>OK</v>
      </c>
      <c r="AI29" s="22">
        <f t="shared" si="9"/>
        <v>0</v>
      </c>
      <c r="AJ29" s="22">
        <f t="shared" si="10"/>
        <v>0</v>
      </c>
      <c r="AK29" s="22">
        <f t="shared" si="11"/>
        <v>0</v>
      </c>
      <c r="AL29" s="22">
        <f t="shared" si="12"/>
        <v>0</v>
      </c>
      <c r="AM29" s="22">
        <f t="shared" si="13"/>
        <v>0</v>
      </c>
      <c r="AN29" s="22">
        <f t="shared" si="14"/>
        <v>0</v>
      </c>
      <c r="AO29" s="418" t="b">
        <f t="shared" si="15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6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7"/>
        <v>0</v>
      </c>
      <c r="AW29" s="67">
        <f t="shared" si="18"/>
        <v>0</v>
      </c>
      <c r="AX29" s="397">
        <f t="shared" si="19"/>
        <v>0</v>
      </c>
      <c r="AY29" s="32"/>
      <c r="AZ29" s="32"/>
      <c r="BA29" s="423" t="str">
        <f t="shared" si="20"/>
        <v xml:space="preserve"> </v>
      </c>
    </row>
    <row r="30" spans="1:53" s="339" customFormat="1" ht="15" x14ac:dyDescent="0.2">
      <c r="A30" s="409"/>
      <c r="B30" s="409"/>
      <c r="C30" s="410">
        <f t="shared" si="21"/>
        <v>9</v>
      </c>
      <c r="D30" s="411"/>
      <c r="E30" s="411"/>
      <c r="F30" s="411"/>
      <c r="G30" s="412"/>
      <c r="H30" s="412"/>
      <c r="I30" s="413" t="str">
        <f t="shared" si="5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6"/>
        <v>-</v>
      </c>
      <c r="M30" s="415"/>
      <c r="N30" s="415"/>
      <c r="O30" s="160" t="str">
        <f t="shared" si="7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8"/>
        <v>OK</v>
      </c>
      <c r="AI30" s="22">
        <f t="shared" si="9"/>
        <v>0</v>
      </c>
      <c r="AJ30" s="22">
        <f t="shared" si="10"/>
        <v>0</v>
      </c>
      <c r="AK30" s="22">
        <f t="shared" si="11"/>
        <v>0</v>
      </c>
      <c r="AL30" s="22">
        <f t="shared" si="12"/>
        <v>0</v>
      </c>
      <c r="AM30" s="22">
        <f t="shared" si="13"/>
        <v>0</v>
      </c>
      <c r="AN30" s="22">
        <f t="shared" si="14"/>
        <v>0</v>
      </c>
      <c r="AO30" s="418" t="b">
        <f t="shared" si="15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6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7"/>
        <v>0</v>
      </c>
      <c r="AW30" s="67">
        <f t="shared" si="18"/>
        <v>0</v>
      </c>
      <c r="AX30" s="397">
        <f t="shared" si="19"/>
        <v>0</v>
      </c>
      <c r="AY30" s="32"/>
      <c r="AZ30" s="32"/>
      <c r="BA30" s="423" t="str">
        <f t="shared" si="20"/>
        <v xml:space="preserve"> </v>
      </c>
    </row>
    <row r="31" spans="1:53" s="339" customFormat="1" ht="15" x14ac:dyDescent="0.2">
      <c r="A31" s="409"/>
      <c r="B31" s="409"/>
      <c r="C31" s="410">
        <f t="shared" si="21"/>
        <v>10</v>
      </c>
      <c r="D31" s="411"/>
      <c r="E31" s="411"/>
      <c r="F31" s="411"/>
      <c r="G31" s="412"/>
      <c r="H31" s="412"/>
      <c r="I31" s="413" t="str">
        <f t="shared" si="5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6"/>
        <v>-</v>
      </c>
      <c r="M31" s="415"/>
      <c r="N31" s="415"/>
      <c r="O31" s="160" t="str">
        <f t="shared" si="7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8"/>
        <v>OK</v>
      </c>
      <c r="AI31" s="22">
        <f t="shared" si="9"/>
        <v>0</v>
      </c>
      <c r="AJ31" s="22">
        <f t="shared" si="10"/>
        <v>0</v>
      </c>
      <c r="AK31" s="22">
        <f t="shared" si="11"/>
        <v>0</v>
      </c>
      <c r="AL31" s="22">
        <f t="shared" si="12"/>
        <v>0</v>
      </c>
      <c r="AM31" s="22">
        <f t="shared" si="13"/>
        <v>0</v>
      </c>
      <c r="AN31" s="22">
        <f t="shared" si="14"/>
        <v>0</v>
      </c>
      <c r="AO31" s="418" t="b">
        <f t="shared" si="15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6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7"/>
        <v>0</v>
      </c>
      <c r="AW31" s="67">
        <f t="shared" si="18"/>
        <v>0</v>
      </c>
      <c r="AX31" s="397">
        <f t="shared" si="19"/>
        <v>0</v>
      </c>
      <c r="AY31" s="32"/>
      <c r="AZ31" s="32"/>
      <c r="BA31" s="423" t="str">
        <f t="shared" si="20"/>
        <v xml:space="preserve"> </v>
      </c>
    </row>
    <row r="32" spans="1:53" s="339" customFormat="1" ht="15" x14ac:dyDescent="0.2">
      <c r="A32" s="409"/>
      <c r="B32" s="409"/>
      <c r="C32" s="410">
        <f t="shared" si="21"/>
        <v>11</v>
      </c>
      <c r="D32" s="411"/>
      <c r="E32" s="411"/>
      <c r="F32" s="411"/>
      <c r="G32" s="412"/>
      <c r="H32" s="412"/>
      <c r="I32" s="413" t="str">
        <f t="shared" si="5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6"/>
        <v>-</v>
      </c>
      <c r="M32" s="415"/>
      <c r="N32" s="415"/>
      <c r="O32" s="160" t="str">
        <f t="shared" si="7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8"/>
        <v>OK</v>
      </c>
      <c r="AI32" s="22">
        <f t="shared" si="9"/>
        <v>0</v>
      </c>
      <c r="AJ32" s="22">
        <f t="shared" si="10"/>
        <v>0</v>
      </c>
      <c r="AK32" s="22">
        <f t="shared" si="11"/>
        <v>0</v>
      </c>
      <c r="AL32" s="22">
        <f t="shared" si="12"/>
        <v>0</v>
      </c>
      <c r="AM32" s="22">
        <f t="shared" si="13"/>
        <v>0</v>
      </c>
      <c r="AN32" s="22">
        <f t="shared" si="14"/>
        <v>0</v>
      </c>
      <c r="AO32" s="418" t="b">
        <f t="shared" si="15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6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7"/>
        <v>0</v>
      </c>
      <c r="AW32" s="67">
        <f t="shared" si="18"/>
        <v>0</v>
      </c>
      <c r="AX32" s="397">
        <f t="shared" si="19"/>
        <v>0</v>
      </c>
      <c r="AY32" s="32"/>
      <c r="AZ32" s="32"/>
      <c r="BA32" s="423" t="str">
        <f t="shared" si="20"/>
        <v xml:space="preserve"> </v>
      </c>
    </row>
    <row r="33" spans="1:53" s="339" customFormat="1" ht="15" x14ac:dyDescent="0.2">
      <c r="A33" s="409"/>
      <c r="B33" s="409"/>
      <c r="C33" s="410">
        <f t="shared" si="21"/>
        <v>12</v>
      </c>
      <c r="D33" s="411"/>
      <c r="E33" s="411"/>
      <c r="F33" s="411"/>
      <c r="G33" s="412"/>
      <c r="H33" s="412"/>
      <c r="I33" s="413" t="str">
        <f t="shared" si="5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6"/>
        <v>-</v>
      </c>
      <c r="M33" s="415"/>
      <c r="N33" s="415"/>
      <c r="O33" s="160" t="str">
        <f t="shared" si="7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8"/>
        <v>OK</v>
      </c>
      <c r="AI33" s="22">
        <f t="shared" si="9"/>
        <v>0</v>
      </c>
      <c r="AJ33" s="22">
        <f t="shared" si="10"/>
        <v>0</v>
      </c>
      <c r="AK33" s="22">
        <f t="shared" si="11"/>
        <v>0</v>
      </c>
      <c r="AL33" s="22">
        <f t="shared" si="12"/>
        <v>0</v>
      </c>
      <c r="AM33" s="22">
        <f t="shared" si="13"/>
        <v>0</v>
      </c>
      <c r="AN33" s="22">
        <f t="shared" si="14"/>
        <v>0</v>
      </c>
      <c r="AO33" s="418" t="b">
        <f t="shared" si="15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16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17"/>
        <v>0</v>
      </c>
      <c r="AW33" s="67">
        <f t="shared" si="18"/>
        <v>0</v>
      </c>
      <c r="AX33" s="397">
        <f t="shared" si="19"/>
        <v>0</v>
      </c>
      <c r="AY33" s="32"/>
      <c r="AZ33" s="32"/>
      <c r="BA33" s="423" t="str">
        <f t="shared" si="20"/>
        <v xml:space="preserve"> </v>
      </c>
    </row>
    <row r="34" spans="1:53" s="339" customFormat="1" ht="15" x14ac:dyDescent="0.2">
      <c r="A34" s="409"/>
      <c r="B34" s="409"/>
      <c r="C34" s="410">
        <f t="shared" si="21"/>
        <v>13</v>
      </c>
      <c r="D34" s="411"/>
      <c r="E34" s="411"/>
      <c r="F34" s="411"/>
      <c r="G34" s="412"/>
      <c r="H34" s="412"/>
      <c r="I34" s="413" t="str">
        <f t="shared" si="5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6"/>
        <v>-</v>
      </c>
      <c r="M34" s="415"/>
      <c r="N34" s="415"/>
      <c r="O34" s="160" t="str">
        <f t="shared" si="7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8"/>
        <v>OK</v>
      </c>
      <c r="AI34" s="22">
        <f t="shared" si="9"/>
        <v>0</v>
      </c>
      <c r="AJ34" s="22">
        <f t="shared" si="10"/>
        <v>0</v>
      </c>
      <c r="AK34" s="22">
        <f t="shared" si="11"/>
        <v>0</v>
      </c>
      <c r="AL34" s="22">
        <f t="shared" si="12"/>
        <v>0</v>
      </c>
      <c r="AM34" s="22">
        <f t="shared" si="13"/>
        <v>0</v>
      </c>
      <c r="AN34" s="22">
        <f t="shared" si="14"/>
        <v>0</v>
      </c>
      <c r="AO34" s="418" t="b">
        <f t="shared" si="15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16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17"/>
        <v>0</v>
      </c>
      <c r="AW34" s="67">
        <f t="shared" si="18"/>
        <v>0</v>
      </c>
      <c r="AX34" s="397">
        <f t="shared" si="19"/>
        <v>0</v>
      </c>
      <c r="AY34" s="32"/>
      <c r="AZ34" s="32"/>
      <c r="BA34" s="423" t="str">
        <f t="shared" si="20"/>
        <v xml:space="preserve"> </v>
      </c>
    </row>
    <row r="35" spans="1:53" s="339" customFormat="1" ht="15" x14ac:dyDescent="0.2">
      <c r="A35" s="409"/>
      <c r="B35" s="409"/>
      <c r="C35" s="410">
        <f t="shared" si="21"/>
        <v>14</v>
      </c>
      <c r="D35" s="411"/>
      <c r="E35" s="411"/>
      <c r="F35" s="411"/>
      <c r="G35" s="412"/>
      <c r="H35" s="412"/>
      <c r="I35" s="413" t="str">
        <f t="shared" si="5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6"/>
        <v>-</v>
      </c>
      <c r="M35" s="415"/>
      <c r="N35" s="415"/>
      <c r="O35" s="160" t="str">
        <f t="shared" si="7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8"/>
        <v>OK</v>
      </c>
      <c r="AI35" s="22">
        <f t="shared" si="9"/>
        <v>0</v>
      </c>
      <c r="AJ35" s="22">
        <f t="shared" si="10"/>
        <v>0</v>
      </c>
      <c r="AK35" s="22">
        <f t="shared" si="11"/>
        <v>0</v>
      </c>
      <c r="AL35" s="22">
        <f t="shared" si="12"/>
        <v>0</v>
      </c>
      <c r="AM35" s="22">
        <f t="shared" si="13"/>
        <v>0</v>
      </c>
      <c r="AN35" s="22">
        <f t="shared" si="14"/>
        <v>0</v>
      </c>
      <c r="AO35" s="418" t="b">
        <f t="shared" si="15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16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17"/>
        <v>0</v>
      </c>
      <c r="AW35" s="67">
        <f t="shared" si="18"/>
        <v>0</v>
      </c>
      <c r="AX35" s="397">
        <f t="shared" si="19"/>
        <v>0</v>
      </c>
      <c r="AY35" s="32"/>
      <c r="AZ35" s="32"/>
      <c r="BA35" s="423" t="str">
        <f t="shared" si="20"/>
        <v xml:space="preserve"> </v>
      </c>
    </row>
    <row r="36" spans="1:53" s="339" customFormat="1" ht="15" x14ac:dyDescent="0.2">
      <c r="A36" s="409"/>
      <c r="B36" s="409"/>
      <c r="C36" s="410">
        <f t="shared" si="21"/>
        <v>15</v>
      </c>
      <c r="D36" s="411"/>
      <c r="E36" s="411"/>
      <c r="F36" s="411"/>
      <c r="G36" s="412"/>
      <c r="H36" s="412"/>
      <c r="I36" s="413" t="str">
        <f t="shared" si="5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6"/>
        <v>-</v>
      </c>
      <c r="M36" s="415"/>
      <c r="N36" s="415"/>
      <c r="O36" s="160" t="str">
        <f t="shared" si="7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8"/>
        <v>OK</v>
      </c>
      <c r="AI36" s="22">
        <f t="shared" si="9"/>
        <v>0</v>
      </c>
      <c r="AJ36" s="22">
        <f t="shared" si="10"/>
        <v>0</v>
      </c>
      <c r="AK36" s="22">
        <f t="shared" si="11"/>
        <v>0</v>
      </c>
      <c r="AL36" s="22">
        <f t="shared" si="12"/>
        <v>0</v>
      </c>
      <c r="AM36" s="22">
        <f t="shared" si="13"/>
        <v>0</v>
      </c>
      <c r="AN36" s="22">
        <f t="shared" si="14"/>
        <v>0</v>
      </c>
      <c r="AO36" s="418" t="b">
        <f t="shared" si="15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16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17"/>
        <v>0</v>
      </c>
      <c r="AW36" s="67">
        <f t="shared" si="18"/>
        <v>0</v>
      </c>
      <c r="AX36" s="397">
        <f t="shared" si="19"/>
        <v>0</v>
      </c>
      <c r="AY36" s="32"/>
      <c r="AZ36" s="32"/>
      <c r="BA36" s="423" t="str">
        <f t="shared" si="20"/>
        <v xml:space="preserve"> </v>
      </c>
    </row>
    <row r="37" spans="1:53" s="339" customFormat="1" ht="15" x14ac:dyDescent="0.2">
      <c r="A37" s="409"/>
      <c r="B37" s="409"/>
      <c r="C37" s="410">
        <f t="shared" si="21"/>
        <v>16</v>
      </c>
      <c r="D37" s="411"/>
      <c r="E37" s="411"/>
      <c r="F37" s="411"/>
      <c r="G37" s="412"/>
      <c r="H37" s="412"/>
      <c r="I37" s="413" t="str">
        <f t="shared" si="5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6"/>
        <v>-</v>
      </c>
      <c r="M37" s="415"/>
      <c r="N37" s="415"/>
      <c r="O37" s="160" t="str">
        <f t="shared" si="7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8"/>
        <v>OK</v>
      </c>
      <c r="AI37" s="22">
        <f t="shared" si="9"/>
        <v>0</v>
      </c>
      <c r="AJ37" s="22">
        <f t="shared" si="10"/>
        <v>0</v>
      </c>
      <c r="AK37" s="22">
        <f t="shared" si="11"/>
        <v>0</v>
      </c>
      <c r="AL37" s="22">
        <f t="shared" si="12"/>
        <v>0</v>
      </c>
      <c r="AM37" s="22">
        <f t="shared" si="13"/>
        <v>0</v>
      </c>
      <c r="AN37" s="22">
        <f t="shared" si="14"/>
        <v>0</v>
      </c>
      <c r="AO37" s="418" t="b">
        <f t="shared" si="15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16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17"/>
        <v>0</v>
      </c>
      <c r="AW37" s="67">
        <f t="shared" si="18"/>
        <v>0</v>
      </c>
      <c r="AX37" s="397">
        <f t="shared" si="19"/>
        <v>0</v>
      </c>
      <c r="AY37" s="32"/>
      <c r="AZ37" s="32"/>
      <c r="BA37" s="423" t="str">
        <f t="shared" si="20"/>
        <v xml:space="preserve"> </v>
      </c>
    </row>
    <row r="38" spans="1:53" s="339" customFormat="1" ht="15" x14ac:dyDescent="0.2">
      <c r="A38" s="409"/>
      <c r="B38" s="409"/>
      <c r="C38" s="410">
        <f t="shared" si="21"/>
        <v>17</v>
      </c>
      <c r="D38" s="411"/>
      <c r="E38" s="411"/>
      <c r="F38" s="411"/>
      <c r="G38" s="412"/>
      <c r="H38" s="412"/>
      <c r="I38" s="413" t="str">
        <f t="shared" si="5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6"/>
        <v>-</v>
      </c>
      <c r="M38" s="415"/>
      <c r="N38" s="415"/>
      <c r="O38" s="160" t="str">
        <f t="shared" si="7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8"/>
        <v>OK</v>
      </c>
      <c r="AI38" s="22">
        <f t="shared" si="9"/>
        <v>0</v>
      </c>
      <c r="AJ38" s="22">
        <f t="shared" si="10"/>
        <v>0</v>
      </c>
      <c r="AK38" s="22">
        <f t="shared" si="11"/>
        <v>0</v>
      </c>
      <c r="AL38" s="22">
        <f t="shared" si="12"/>
        <v>0</v>
      </c>
      <c r="AM38" s="22">
        <f t="shared" si="13"/>
        <v>0</v>
      </c>
      <c r="AN38" s="22">
        <f t="shared" si="14"/>
        <v>0</v>
      </c>
      <c r="AO38" s="418" t="b">
        <f t="shared" si="15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16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17"/>
        <v>0</v>
      </c>
      <c r="AW38" s="67">
        <f t="shared" si="18"/>
        <v>0</v>
      </c>
      <c r="AX38" s="397">
        <f t="shared" si="19"/>
        <v>0</v>
      </c>
      <c r="AY38" s="32"/>
      <c r="AZ38" s="32"/>
      <c r="BA38" s="423" t="str">
        <f t="shared" si="20"/>
        <v xml:space="preserve"> </v>
      </c>
    </row>
    <row r="39" spans="1:53" s="339" customFormat="1" ht="15" x14ac:dyDescent="0.2">
      <c r="A39" s="409"/>
      <c r="B39" s="409"/>
      <c r="C39" s="410">
        <f t="shared" si="21"/>
        <v>18</v>
      </c>
      <c r="D39" s="411"/>
      <c r="E39" s="411"/>
      <c r="F39" s="411"/>
      <c r="G39" s="412"/>
      <c r="H39" s="412"/>
      <c r="I39" s="413" t="str">
        <f t="shared" si="5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6"/>
        <v>-</v>
      </c>
      <c r="M39" s="415"/>
      <c r="N39" s="415"/>
      <c r="O39" s="160" t="str">
        <f t="shared" si="7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8"/>
        <v>OK</v>
      </c>
      <c r="AI39" s="22">
        <f t="shared" si="9"/>
        <v>0</v>
      </c>
      <c r="AJ39" s="22">
        <f t="shared" si="10"/>
        <v>0</v>
      </c>
      <c r="AK39" s="22">
        <f t="shared" si="11"/>
        <v>0</v>
      </c>
      <c r="AL39" s="22">
        <f t="shared" si="12"/>
        <v>0</v>
      </c>
      <c r="AM39" s="22">
        <f t="shared" si="13"/>
        <v>0</v>
      </c>
      <c r="AN39" s="22">
        <f t="shared" si="14"/>
        <v>0</v>
      </c>
      <c r="AO39" s="418" t="b">
        <f t="shared" si="15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16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17"/>
        <v>0</v>
      </c>
      <c r="AW39" s="67">
        <f t="shared" si="18"/>
        <v>0</v>
      </c>
      <c r="AX39" s="397">
        <f t="shared" si="19"/>
        <v>0</v>
      </c>
      <c r="AY39" s="32"/>
      <c r="AZ39" s="32"/>
      <c r="BA39" s="423" t="str">
        <f t="shared" si="20"/>
        <v xml:space="preserve"> </v>
      </c>
    </row>
    <row r="40" spans="1:53" s="339" customFormat="1" ht="15" x14ac:dyDescent="0.2">
      <c r="A40" s="409"/>
      <c r="B40" s="409"/>
      <c r="C40" s="410">
        <f t="shared" si="21"/>
        <v>19</v>
      </c>
      <c r="D40" s="411"/>
      <c r="E40" s="411"/>
      <c r="F40" s="411"/>
      <c r="G40" s="412"/>
      <c r="H40" s="412"/>
      <c r="I40" s="413" t="str">
        <f t="shared" si="5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6"/>
        <v>-</v>
      </c>
      <c r="M40" s="415"/>
      <c r="N40" s="415"/>
      <c r="O40" s="160" t="str">
        <f t="shared" si="7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8"/>
        <v>OK</v>
      </c>
      <c r="AI40" s="22">
        <f t="shared" si="9"/>
        <v>0</v>
      </c>
      <c r="AJ40" s="22">
        <f t="shared" si="10"/>
        <v>0</v>
      </c>
      <c r="AK40" s="22">
        <f t="shared" si="11"/>
        <v>0</v>
      </c>
      <c r="AL40" s="22">
        <f t="shared" si="12"/>
        <v>0</v>
      </c>
      <c r="AM40" s="22">
        <f t="shared" si="13"/>
        <v>0</v>
      </c>
      <c r="AN40" s="22">
        <f t="shared" si="14"/>
        <v>0</v>
      </c>
      <c r="AO40" s="418" t="b">
        <f t="shared" si="15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16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17"/>
        <v>0</v>
      </c>
      <c r="AW40" s="67">
        <f t="shared" si="18"/>
        <v>0</v>
      </c>
      <c r="AX40" s="397">
        <f t="shared" si="19"/>
        <v>0</v>
      </c>
      <c r="AY40" s="32"/>
      <c r="AZ40" s="32"/>
      <c r="BA40" s="423" t="str">
        <f t="shared" si="20"/>
        <v xml:space="preserve"> </v>
      </c>
    </row>
    <row r="41" spans="1:53" s="339" customFormat="1" ht="15" x14ac:dyDescent="0.2">
      <c r="A41" s="409"/>
      <c r="B41" s="409"/>
      <c r="C41" s="410">
        <f t="shared" si="21"/>
        <v>20</v>
      </c>
      <c r="D41" s="411"/>
      <c r="E41" s="411"/>
      <c r="F41" s="411"/>
      <c r="G41" s="412"/>
      <c r="H41" s="412"/>
      <c r="I41" s="413" t="str">
        <f t="shared" si="5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6"/>
        <v>-</v>
      </c>
      <c r="M41" s="415"/>
      <c r="N41" s="415"/>
      <c r="O41" s="160" t="str">
        <f t="shared" si="7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8"/>
        <v>OK</v>
      </c>
      <c r="AI41" s="22">
        <f t="shared" si="9"/>
        <v>0</v>
      </c>
      <c r="AJ41" s="22">
        <f t="shared" si="10"/>
        <v>0</v>
      </c>
      <c r="AK41" s="22">
        <f t="shared" si="11"/>
        <v>0</v>
      </c>
      <c r="AL41" s="22">
        <f t="shared" si="12"/>
        <v>0</v>
      </c>
      <c r="AM41" s="22">
        <f t="shared" si="13"/>
        <v>0</v>
      </c>
      <c r="AN41" s="22">
        <f t="shared" si="14"/>
        <v>0</v>
      </c>
      <c r="AO41" s="418" t="b">
        <f t="shared" si="15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16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17"/>
        <v>0</v>
      </c>
      <c r="AW41" s="67">
        <f t="shared" si="18"/>
        <v>0</v>
      </c>
      <c r="AX41" s="397">
        <f t="shared" si="19"/>
        <v>0</v>
      </c>
      <c r="AY41" s="32"/>
      <c r="AZ41" s="32"/>
      <c r="BA41" s="423" t="str">
        <f t="shared" si="20"/>
        <v xml:space="preserve"> </v>
      </c>
    </row>
    <row r="42" spans="1:53" s="339" customFormat="1" ht="15" x14ac:dyDescent="0.2">
      <c r="A42" s="409"/>
      <c r="B42" s="409"/>
      <c r="C42" s="410">
        <f t="shared" si="21"/>
        <v>21</v>
      </c>
      <c r="D42" s="411"/>
      <c r="E42" s="411"/>
      <c r="F42" s="411"/>
      <c r="G42" s="412"/>
      <c r="H42" s="412"/>
      <c r="I42" s="413" t="str">
        <f t="shared" si="5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6"/>
        <v>-</v>
      </c>
      <c r="M42" s="415"/>
      <c r="N42" s="415"/>
      <c r="O42" s="160" t="str">
        <f t="shared" si="7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8"/>
        <v>OK</v>
      </c>
      <c r="AI42" s="22">
        <f t="shared" si="9"/>
        <v>0</v>
      </c>
      <c r="AJ42" s="22">
        <f t="shared" si="10"/>
        <v>0</v>
      </c>
      <c r="AK42" s="22">
        <f t="shared" si="11"/>
        <v>0</v>
      </c>
      <c r="AL42" s="22">
        <f t="shared" si="12"/>
        <v>0</v>
      </c>
      <c r="AM42" s="22">
        <f t="shared" si="13"/>
        <v>0</v>
      </c>
      <c r="AN42" s="22">
        <f t="shared" si="14"/>
        <v>0</v>
      </c>
      <c r="AO42" s="418" t="b">
        <f t="shared" si="15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16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17"/>
        <v>0</v>
      </c>
      <c r="AW42" s="67">
        <f t="shared" si="18"/>
        <v>0</v>
      </c>
      <c r="AX42" s="397">
        <f t="shared" si="19"/>
        <v>0</v>
      </c>
      <c r="AY42" s="32"/>
      <c r="AZ42" s="32"/>
      <c r="BA42" s="423" t="str">
        <f t="shared" si="20"/>
        <v xml:space="preserve"> </v>
      </c>
    </row>
    <row r="43" spans="1:53" s="339" customFormat="1" ht="15" x14ac:dyDescent="0.2">
      <c r="A43" s="409"/>
      <c r="B43" s="409"/>
      <c r="C43" s="410">
        <f t="shared" si="21"/>
        <v>22</v>
      </c>
      <c r="D43" s="411"/>
      <c r="E43" s="411"/>
      <c r="F43" s="411"/>
      <c r="G43" s="412"/>
      <c r="H43" s="412"/>
      <c r="I43" s="413" t="str">
        <f t="shared" si="5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6"/>
        <v>-</v>
      </c>
      <c r="M43" s="415"/>
      <c r="N43" s="415"/>
      <c r="O43" s="160" t="str">
        <f t="shared" si="7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8"/>
        <v>OK</v>
      </c>
      <c r="AI43" s="22">
        <f t="shared" si="9"/>
        <v>0</v>
      </c>
      <c r="AJ43" s="22">
        <f t="shared" si="10"/>
        <v>0</v>
      </c>
      <c r="AK43" s="22">
        <f t="shared" si="11"/>
        <v>0</v>
      </c>
      <c r="AL43" s="22">
        <f t="shared" si="12"/>
        <v>0</v>
      </c>
      <c r="AM43" s="22">
        <f t="shared" si="13"/>
        <v>0</v>
      </c>
      <c r="AN43" s="22">
        <f t="shared" si="14"/>
        <v>0</v>
      </c>
      <c r="AO43" s="418" t="b">
        <f t="shared" si="15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16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17"/>
        <v>0</v>
      </c>
      <c r="AW43" s="67">
        <f t="shared" si="18"/>
        <v>0</v>
      </c>
      <c r="AX43" s="397">
        <f t="shared" si="19"/>
        <v>0</v>
      </c>
      <c r="AY43" s="32"/>
      <c r="AZ43" s="32"/>
      <c r="BA43" s="423" t="str">
        <f t="shared" si="20"/>
        <v xml:space="preserve"> </v>
      </c>
    </row>
    <row r="44" spans="1:53" s="339" customFormat="1" ht="15" x14ac:dyDescent="0.2">
      <c r="A44" s="409"/>
      <c r="B44" s="409"/>
      <c r="C44" s="410">
        <f t="shared" si="21"/>
        <v>23</v>
      </c>
      <c r="D44" s="411"/>
      <c r="E44" s="411"/>
      <c r="F44" s="411"/>
      <c r="G44" s="412"/>
      <c r="H44" s="412"/>
      <c r="I44" s="413" t="str">
        <f t="shared" si="5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6"/>
        <v>-</v>
      </c>
      <c r="M44" s="415"/>
      <c r="N44" s="415"/>
      <c r="O44" s="160" t="str">
        <f t="shared" si="7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8"/>
        <v>OK</v>
      </c>
      <c r="AI44" s="22">
        <f t="shared" si="9"/>
        <v>0</v>
      </c>
      <c r="AJ44" s="22">
        <f t="shared" si="10"/>
        <v>0</v>
      </c>
      <c r="AK44" s="22">
        <f t="shared" si="11"/>
        <v>0</v>
      </c>
      <c r="AL44" s="22">
        <f t="shared" si="12"/>
        <v>0</v>
      </c>
      <c r="AM44" s="22">
        <f t="shared" si="13"/>
        <v>0</v>
      </c>
      <c r="AN44" s="22">
        <f t="shared" si="14"/>
        <v>0</v>
      </c>
      <c r="AO44" s="418" t="b">
        <f t="shared" si="15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16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17"/>
        <v>0</v>
      </c>
      <c r="AW44" s="67">
        <f t="shared" si="18"/>
        <v>0</v>
      </c>
      <c r="AX44" s="397">
        <f t="shared" si="19"/>
        <v>0</v>
      </c>
      <c r="AY44" s="32"/>
      <c r="AZ44" s="32"/>
      <c r="BA44" s="423" t="str">
        <f t="shared" si="20"/>
        <v xml:space="preserve"> </v>
      </c>
    </row>
    <row r="45" spans="1:53" s="339" customFormat="1" ht="15" x14ac:dyDescent="0.2">
      <c r="A45" s="409"/>
      <c r="B45" s="409"/>
      <c r="C45" s="410">
        <f t="shared" si="21"/>
        <v>24</v>
      </c>
      <c r="D45" s="411"/>
      <c r="E45" s="411"/>
      <c r="F45" s="411"/>
      <c r="G45" s="410"/>
      <c r="H45" s="410"/>
      <c r="I45" s="413" t="str">
        <f t="shared" si="5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6"/>
        <v>-</v>
      </c>
      <c r="M45" s="415"/>
      <c r="N45" s="415"/>
      <c r="O45" s="160" t="str">
        <f t="shared" si="7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8"/>
        <v>OK</v>
      </c>
      <c r="AI45" s="22">
        <f t="shared" si="9"/>
        <v>0</v>
      </c>
      <c r="AJ45" s="22">
        <f t="shared" si="10"/>
        <v>0</v>
      </c>
      <c r="AK45" s="22">
        <f t="shared" si="11"/>
        <v>0</v>
      </c>
      <c r="AL45" s="22">
        <f t="shared" si="12"/>
        <v>0</v>
      </c>
      <c r="AM45" s="22">
        <f t="shared" si="13"/>
        <v>0</v>
      </c>
      <c r="AN45" s="22">
        <f t="shared" si="14"/>
        <v>0</v>
      </c>
      <c r="AO45" s="418" t="b">
        <f t="shared" si="15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16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17"/>
        <v>0</v>
      </c>
      <c r="AW45" s="67">
        <f t="shared" si="18"/>
        <v>0</v>
      </c>
      <c r="AX45" s="397">
        <f t="shared" si="19"/>
        <v>0</v>
      </c>
      <c r="AY45" s="32"/>
      <c r="AZ45" s="32"/>
      <c r="BA45" s="423" t="str">
        <f t="shared" si="20"/>
        <v xml:space="preserve"> </v>
      </c>
    </row>
    <row r="46" spans="1:53" s="339" customFormat="1" ht="15" x14ac:dyDescent="0.2">
      <c r="A46" s="409"/>
      <c r="B46" s="409"/>
      <c r="C46" s="410">
        <f t="shared" si="21"/>
        <v>25</v>
      </c>
      <c r="D46" s="411"/>
      <c r="E46" s="411"/>
      <c r="F46" s="411"/>
      <c r="G46" s="410"/>
      <c r="H46" s="410"/>
      <c r="I46" s="413" t="str">
        <f t="shared" si="5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6"/>
        <v>-</v>
      </c>
      <c r="M46" s="415"/>
      <c r="N46" s="415"/>
      <c r="O46" s="160" t="str">
        <f t="shared" si="7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8"/>
        <v>OK</v>
      </c>
      <c r="AI46" s="22">
        <f t="shared" si="9"/>
        <v>0</v>
      </c>
      <c r="AJ46" s="22">
        <f t="shared" si="10"/>
        <v>0</v>
      </c>
      <c r="AK46" s="22">
        <f t="shared" si="11"/>
        <v>0</v>
      </c>
      <c r="AL46" s="22">
        <f t="shared" si="12"/>
        <v>0</v>
      </c>
      <c r="AM46" s="22">
        <f t="shared" si="13"/>
        <v>0</v>
      </c>
      <c r="AN46" s="22">
        <f t="shared" si="14"/>
        <v>0</v>
      </c>
      <c r="AO46" s="418" t="b">
        <f t="shared" si="15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16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17"/>
        <v>0</v>
      </c>
      <c r="AW46" s="67">
        <f t="shared" si="18"/>
        <v>0</v>
      </c>
      <c r="AX46" s="397">
        <f t="shared" si="19"/>
        <v>0</v>
      </c>
      <c r="AY46" s="32"/>
      <c r="AZ46" s="32"/>
      <c r="BA46" s="423" t="str">
        <f t="shared" si="20"/>
        <v xml:space="preserve"> </v>
      </c>
    </row>
    <row r="47" spans="1:53" s="339" customFormat="1" ht="15" x14ac:dyDescent="0.2">
      <c r="A47" s="409"/>
      <c r="B47" s="409"/>
      <c r="C47" s="410">
        <f t="shared" si="21"/>
        <v>26</v>
      </c>
      <c r="D47" s="411"/>
      <c r="E47" s="411"/>
      <c r="F47" s="411"/>
      <c r="G47" s="410"/>
      <c r="H47" s="410"/>
      <c r="I47" s="413" t="str">
        <f t="shared" si="5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6"/>
        <v>-</v>
      </c>
      <c r="M47" s="415"/>
      <c r="N47" s="415"/>
      <c r="O47" s="160" t="str">
        <f t="shared" si="7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8"/>
        <v>OK</v>
      </c>
      <c r="AI47" s="22">
        <f t="shared" si="9"/>
        <v>0</v>
      </c>
      <c r="AJ47" s="22">
        <f t="shared" si="10"/>
        <v>0</v>
      </c>
      <c r="AK47" s="22">
        <f t="shared" si="11"/>
        <v>0</v>
      </c>
      <c r="AL47" s="22">
        <f t="shared" si="12"/>
        <v>0</v>
      </c>
      <c r="AM47" s="22">
        <f t="shared" si="13"/>
        <v>0</v>
      </c>
      <c r="AN47" s="22">
        <f t="shared" si="14"/>
        <v>0</v>
      </c>
      <c r="AO47" s="418" t="b">
        <f t="shared" si="15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16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17"/>
        <v>0</v>
      </c>
      <c r="AW47" s="67">
        <f t="shared" si="18"/>
        <v>0</v>
      </c>
      <c r="AX47" s="397">
        <f t="shared" si="19"/>
        <v>0</v>
      </c>
      <c r="AY47" s="32"/>
      <c r="AZ47" s="32"/>
      <c r="BA47" s="423" t="str">
        <f t="shared" si="20"/>
        <v xml:space="preserve"> </v>
      </c>
    </row>
    <row r="48" spans="1:53" s="339" customFormat="1" ht="15" x14ac:dyDescent="0.2">
      <c r="A48" s="409"/>
      <c r="B48" s="409"/>
      <c r="C48" s="410">
        <f t="shared" si="21"/>
        <v>27</v>
      </c>
      <c r="D48" s="411"/>
      <c r="E48" s="411"/>
      <c r="F48" s="411"/>
      <c r="G48" s="410"/>
      <c r="H48" s="410"/>
      <c r="I48" s="413" t="str">
        <f t="shared" si="5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6"/>
        <v>-</v>
      </c>
      <c r="M48" s="415"/>
      <c r="N48" s="415"/>
      <c r="O48" s="160" t="str">
        <f t="shared" si="7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8"/>
        <v>OK</v>
      </c>
      <c r="AI48" s="22">
        <f t="shared" si="9"/>
        <v>0</v>
      </c>
      <c r="AJ48" s="22">
        <f t="shared" si="10"/>
        <v>0</v>
      </c>
      <c r="AK48" s="22">
        <f t="shared" si="11"/>
        <v>0</v>
      </c>
      <c r="AL48" s="22">
        <f t="shared" si="12"/>
        <v>0</v>
      </c>
      <c r="AM48" s="22">
        <f t="shared" si="13"/>
        <v>0</v>
      </c>
      <c r="AN48" s="22">
        <f t="shared" si="14"/>
        <v>0</v>
      </c>
      <c r="AO48" s="418" t="b">
        <f t="shared" si="15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16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17"/>
        <v>0</v>
      </c>
      <c r="AW48" s="67">
        <f t="shared" si="18"/>
        <v>0</v>
      </c>
      <c r="AX48" s="397">
        <f t="shared" si="19"/>
        <v>0</v>
      </c>
      <c r="AY48" s="32"/>
      <c r="AZ48" s="32"/>
      <c r="BA48" s="423" t="str">
        <f t="shared" si="20"/>
        <v xml:space="preserve"> </v>
      </c>
    </row>
    <row r="49" spans="1:53" s="339" customFormat="1" ht="15" x14ac:dyDescent="0.2">
      <c r="A49" s="409"/>
      <c r="B49" s="409"/>
      <c r="C49" s="410">
        <f t="shared" si="21"/>
        <v>28</v>
      </c>
      <c r="D49" s="411"/>
      <c r="E49" s="411"/>
      <c r="F49" s="411"/>
      <c r="G49" s="410"/>
      <c r="H49" s="410"/>
      <c r="I49" s="413" t="str">
        <f t="shared" si="5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6"/>
        <v>-</v>
      </c>
      <c r="M49" s="415"/>
      <c r="N49" s="415"/>
      <c r="O49" s="160" t="str">
        <f t="shared" si="7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8"/>
        <v>OK</v>
      </c>
      <c r="AI49" s="22">
        <f t="shared" si="9"/>
        <v>0</v>
      </c>
      <c r="AJ49" s="22">
        <f t="shared" si="10"/>
        <v>0</v>
      </c>
      <c r="AK49" s="22">
        <f t="shared" si="11"/>
        <v>0</v>
      </c>
      <c r="AL49" s="22">
        <f t="shared" si="12"/>
        <v>0</v>
      </c>
      <c r="AM49" s="22">
        <f t="shared" si="13"/>
        <v>0</v>
      </c>
      <c r="AN49" s="22">
        <f t="shared" si="14"/>
        <v>0</v>
      </c>
      <c r="AO49" s="418" t="b">
        <f t="shared" si="15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16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17"/>
        <v>0</v>
      </c>
      <c r="AW49" s="67">
        <f t="shared" si="18"/>
        <v>0</v>
      </c>
      <c r="AX49" s="397">
        <f t="shared" si="19"/>
        <v>0</v>
      </c>
      <c r="AY49" s="32"/>
      <c r="AZ49" s="32"/>
      <c r="BA49" s="423" t="str">
        <f t="shared" si="20"/>
        <v xml:space="preserve"> </v>
      </c>
    </row>
    <row r="50" spans="1:53" s="339" customFormat="1" ht="15" x14ac:dyDescent="0.2">
      <c r="A50" s="409"/>
      <c r="B50" s="409"/>
      <c r="C50" s="410">
        <f t="shared" si="21"/>
        <v>29</v>
      </c>
      <c r="D50" s="411"/>
      <c r="E50" s="411"/>
      <c r="F50" s="411"/>
      <c r="G50" s="410"/>
      <c r="H50" s="410"/>
      <c r="I50" s="413" t="str">
        <f t="shared" si="5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6"/>
        <v>-</v>
      </c>
      <c r="M50" s="415"/>
      <c r="N50" s="415"/>
      <c r="O50" s="160" t="str">
        <f t="shared" si="7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8"/>
        <v>OK</v>
      </c>
      <c r="AI50" s="22">
        <f t="shared" si="9"/>
        <v>0</v>
      </c>
      <c r="AJ50" s="22">
        <f t="shared" si="10"/>
        <v>0</v>
      </c>
      <c r="AK50" s="22">
        <f t="shared" si="11"/>
        <v>0</v>
      </c>
      <c r="AL50" s="22">
        <f t="shared" si="12"/>
        <v>0</v>
      </c>
      <c r="AM50" s="22">
        <f t="shared" si="13"/>
        <v>0</v>
      </c>
      <c r="AN50" s="22">
        <f t="shared" si="14"/>
        <v>0</v>
      </c>
      <c r="AO50" s="418" t="b">
        <f t="shared" si="15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16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17"/>
        <v>0</v>
      </c>
      <c r="AW50" s="67">
        <f t="shared" si="18"/>
        <v>0</v>
      </c>
      <c r="AX50" s="397">
        <f t="shared" si="19"/>
        <v>0</v>
      </c>
      <c r="AY50" s="32"/>
      <c r="AZ50" s="32"/>
      <c r="BA50" s="423" t="str">
        <f t="shared" si="20"/>
        <v xml:space="preserve"> </v>
      </c>
    </row>
    <row r="51" spans="1:53" s="339" customFormat="1" ht="15" x14ac:dyDescent="0.2">
      <c r="A51" s="409"/>
      <c r="B51" s="409"/>
      <c r="C51" s="410">
        <f t="shared" si="21"/>
        <v>30</v>
      </c>
      <c r="D51" s="411"/>
      <c r="E51" s="411"/>
      <c r="F51" s="411"/>
      <c r="G51" s="410"/>
      <c r="H51" s="410"/>
      <c r="I51" s="413" t="str">
        <f t="shared" si="5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6"/>
        <v>-</v>
      </c>
      <c r="M51" s="415"/>
      <c r="N51" s="415"/>
      <c r="O51" s="160" t="str">
        <f t="shared" si="7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8"/>
        <v>OK</v>
      </c>
      <c r="AI51" s="22">
        <f t="shared" si="9"/>
        <v>0</v>
      </c>
      <c r="AJ51" s="22">
        <f t="shared" si="10"/>
        <v>0</v>
      </c>
      <c r="AK51" s="22">
        <f t="shared" si="11"/>
        <v>0</v>
      </c>
      <c r="AL51" s="22">
        <f t="shared" si="12"/>
        <v>0</v>
      </c>
      <c r="AM51" s="22">
        <f t="shared" si="13"/>
        <v>0</v>
      </c>
      <c r="AN51" s="22">
        <f t="shared" si="14"/>
        <v>0</v>
      </c>
      <c r="AO51" s="418" t="b">
        <f t="shared" si="15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16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17"/>
        <v>0</v>
      </c>
      <c r="AW51" s="67">
        <f t="shared" si="18"/>
        <v>0</v>
      </c>
      <c r="AX51" s="397">
        <f t="shared" si="19"/>
        <v>0</v>
      </c>
      <c r="AY51" s="32"/>
      <c r="AZ51" s="32"/>
      <c r="BA51" s="423" t="str">
        <f t="shared" si="20"/>
        <v xml:space="preserve"> </v>
      </c>
    </row>
    <row r="52" spans="1:53" s="339" customFormat="1" ht="15" x14ac:dyDescent="0.2">
      <c r="A52" s="409"/>
      <c r="B52" s="409"/>
      <c r="C52" s="410">
        <f t="shared" si="21"/>
        <v>31</v>
      </c>
      <c r="D52" s="411"/>
      <c r="E52" s="411"/>
      <c r="F52" s="411"/>
      <c r="G52" s="410"/>
      <c r="H52" s="410"/>
      <c r="I52" s="413" t="str">
        <f t="shared" si="5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6"/>
        <v>-</v>
      </c>
      <c r="M52" s="415"/>
      <c r="N52" s="415"/>
      <c r="O52" s="160" t="str">
        <f t="shared" si="7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8"/>
        <v>OK</v>
      </c>
      <c r="AI52" s="22">
        <f t="shared" si="9"/>
        <v>0</v>
      </c>
      <c r="AJ52" s="22">
        <f t="shared" si="10"/>
        <v>0</v>
      </c>
      <c r="AK52" s="22">
        <f t="shared" si="11"/>
        <v>0</v>
      </c>
      <c r="AL52" s="22">
        <f t="shared" si="12"/>
        <v>0</v>
      </c>
      <c r="AM52" s="22">
        <f t="shared" si="13"/>
        <v>0</v>
      </c>
      <c r="AN52" s="22">
        <f t="shared" si="14"/>
        <v>0</v>
      </c>
      <c r="AO52" s="418" t="b">
        <f t="shared" si="15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16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17"/>
        <v>0</v>
      </c>
      <c r="AW52" s="67">
        <f t="shared" si="18"/>
        <v>0</v>
      </c>
      <c r="AX52" s="397">
        <f t="shared" si="19"/>
        <v>0</v>
      </c>
      <c r="AY52" s="32"/>
      <c r="AZ52" s="32"/>
      <c r="BA52" s="423" t="str">
        <f t="shared" si="20"/>
        <v xml:space="preserve"> </v>
      </c>
    </row>
    <row r="53" spans="1:53" s="339" customFormat="1" ht="15" x14ac:dyDescent="0.2">
      <c r="A53" s="409"/>
      <c r="B53" s="409"/>
      <c r="C53" s="410">
        <f t="shared" si="21"/>
        <v>32</v>
      </c>
      <c r="D53" s="411"/>
      <c r="E53" s="411"/>
      <c r="F53" s="411"/>
      <c r="G53" s="410"/>
      <c r="H53" s="410"/>
      <c r="I53" s="413" t="str">
        <f t="shared" si="5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6"/>
        <v>-</v>
      </c>
      <c r="M53" s="415"/>
      <c r="N53" s="415"/>
      <c r="O53" s="160" t="str">
        <f t="shared" si="7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8"/>
        <v>OK</v>
      </c>
      <c r="AI53" s="22">
        <f t="shared" si="9"/>
        <v>0</v>
      </c>
      <c r="AJ53" s="22">
        <f t="shared" si="10"/>
        <v>0</v>
      </c>
      <c r="AK53" s="22">
        <f t="shared" si="11"/>
        <v>0</v>
      </c>
      <c r="AL53" s="22">
        <f t="shared" si="12"/>
        <v>0</v>
      </c>
      <c r="AM53" s="22">
        <f t="shared" si="13"/>
        <v>0</v>
      </c>
      <c r="AN53" s="22">
        <f t="shared" si="14"/>
        <v>0</v>
      </c>
      <c r="AO53" s="418" t="b">
        <f t="shared" si="15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16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17"/>
        <v>0</v>
      </c>
      <c r="AW53" s="67">
        <f t="shared" si="18"/>
        <v>0</v>
      </c>
      <c r="AX53" s="397">
        <f t="shared" si="19"/>
        <v>0</v>
      </c>
      <c r="AY53" s="32"/>
      <c r="AZ53" s="32"/>
      <c r="BA53" s="423" t="str">
        <f t="shared" si="20"/>
        <v xml:space="preserve"> </v>
      </c>
    </row>
    <row r="54" spans="1:53" s="339" customFormat="1" ht="15" x14ac:dyDescent="0.2">
      <c r="A54" s="409"/>
      <c r="B54" s="409"/>
      <c r="C54" s="410">
        <f t="shared" si="21"/>
        <v>33</v>
      </c>
      <c r="D54" s="411"/>
      <c r="E54" s="411"/>
      <c r="F54" s="411"/>
      <c r="G54" s="410"/>
      <c r="H54" s="410"/>
      <c r="I54" s="413" t="str">
        <f t="shared" si="5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6"/>
        <v>-</v>
      </c>
      <c r="M54" s="415"/>
      <c r="N54" s="415"/>
      <c r="O54" s="160" t="str">
        <f t="shared" si="7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8"/>
        <v>OK</v>
      </c>
      <c r="AI54" s="22">
        <f t="shared" si="9"/>
        <v>0</v>
      </c>
      <c r="AJ54" s="22">
        <f t="shared" si="10"/>
        <v>0</v>
      </c>
      <c r="AK54" s="22">
        <f t="shared" si="11"/>
        <v>0</v>
      </c>
      <c r="AL54" s="22">
        <f t="shared" si="12"/>
        <v>0</v>
      </c>
      <c r="AM54" s="22">
        <f t="shared" si="13"/>
        <v>0</v>
      </c>
      <c r="AN54" s="22">
        <f t="shared" si="14"/>
        <v>0</v>
      </c>
      <c r="AO54" s="418" t="b">
        <f t="shared" si="15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16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17"/>
        <v>0</v>
      </c>
      <c r="AW54" s="67">
        <f t="shared" si="18"/>
        <v>0</v>
      </c>
      <c r="AX54" s="397">
        <f t="shared" si="19"/>
        <v>0</v>
      </c>
      <c r="AY54" s="32"/>
      <c r="AZ54" s="32"/>
      <c r="BA54" s="423" t="str">
        <f t="shared" si="20"/>
        <v xml:space="preserve"> </v>
      </c>
    </row>
    <row r="55" spans="1:53" s="339" customFormat="1" ht="15" x14ac:dyDescent="0.2">
      <c r="A55" s="409"/>
      <c r="B55" s="409"/>
      <c r="C55" s="410">
        <f t="shared" si="21"/>
        <v>34</v>
      </c>
      <c r="D55" s="411"/>
      <c r="E55" s="411"/>
      <c r="F55" s="411"/>
      <c r="G55" s="410"/>
      <c r="H55" s="410"/>
      <c r="I55" s="413" t="str">
        <f t="shared" si="5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6"/>
        <v>-</v>
      </c>
      <c r="M55" s="415"/>
      <c r="N55" s="415"/>
      <c r="O55" s="160" t="str">
        <f t="shared" si="7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8"/>
        <v>OK</v>
      </c>
      <c r="AI55" s="22">
        <f t="shared" si="9"/>
        <v>0</v>
      </c>
      <c r="AJ55" s="22">
        <f t="shared" si="10"/>
        <v>0</v>
      </c>
      <c r="AK55" s="22">
        <f t="shared" si="11"/>
        <v>0</v>
      </c>
      <c r="AL55" s="22">
        <f t="shared" si="12"/>
        <v>0</v>
      </c>
      <c r="AM55" s="22">
        <f t="shared" si="13"/>
        <v>0</v>
      </c>
      <c r="AN55" s="22">
        <f t="shared" si="14"/>
        <v>0</v>
      </c>
      <c r="AO55" s="418" t="b">
        <f t="shared" si="15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16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17"/>
        <v>0</v>
      </c>
      <c r="AW55" s="67">
        <f t="shared" si="18"/>
        <v>0</v>
      </c>
      <c r="AX55" s="397">
        <f t="shared" si="19"/>
        <v>0</v>
      </c>
      <c r="AY55" s="32"/>
      <c r="AZ55" s="32"/>
      <c r="BA55" s="423" t="str">
        <f t="shared" si="20"/>
        <v xml:space="preserve"> </v>
      </c>
    </row>
    <row r="56" spans="1:53" s="339" customFormat="1" ht="15" x14ac:dyDescent="0.2">
      <c r="A56" s="409"/>
      <c r="B56" s="409"/>
      <c r="C56" s="410">
        <f t="shared" si="21"/>
        <v>35</v>
      </c>
      <c r="D56" s="411"/>
      <c r="E56" s="411"/>
      <c r="F56" s="411"/>
      <c r="G56" s="410"/>
      <c r="H56" s="410"/>
      <c r="I56" s="413" t="str">
        <f t="shared" si="5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6"/>
        <v>-</v>
      </c>
      <c r="M56" s="415"/>
      <c r="N56" s="415"/>
      <c r="O56" s="160" t="str">
        <f t="shared" si="7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8"/>
        <v>OK</v>
      </c>
      <c r="AI56" s="22">
        <f t="shared" si="9"/>
        <v>0</v>
      </c>
      <c r="AJ56" s="22">
        <f t="shared" si="10"/>
        <v>0</v>
      </c>
      <c r="AK56" s="22">
        <f t="shared" si="11"/>
        <v>0</v>
      </c>
      <c r="AL56" s="22">
        <f t="shared" si="12"/>
        <v>0</v>
      </c>
      <c r="AM56" s="22">
        <f t="shared" si="13"/>
        <v>0</v>
      </c>
      <c r="AN56" s="22">
        <f t="shared" si="14"/>
        <v>0</v>
      </c>
      <c r="AO56" s="418" t="b">
        <f t="shared" si="15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16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17"/>
        <v>0</v>
      </c>
      <c r="AW56" s="67">
        <f t="shared" si="18"/>
        <v>0</v>
      </c>
      <c r="AX56" s="397">
        <f t="shared" si="19"/>
        <v>0</v>
      </c>
      <c r="AY56" s="32"/>
      <c r="AZ56" s="32"/>
      <c r="BA56" s="423" t="str">
        <f t="shared" si="20"/>
        <v xml:space="preserve"> </v>
      </c>
    </row>
    <row r="57" spans="1:53" s="339" customFormat="1" ht="15" x14ac:dyDescent="0.2">
      <c r="A57" s="409"/>
      <c r="B57" s="409"/>
      <c r="C57" s="410">
        <f t="shared" si="21"/>
        <v>36</v>
      </c>
      <c r="D57" s="411"/>
      <c r="E57" s="411"/>
      <c r="F57" s="411"/>
      <c r="G57" s="410"/>
      <c r="H57" s="410"/>
      <c r="I57" s="413" t="str">
        <f t="shared" si="5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6"/>
        <v>-</v>
      </c>
      <c r="M57" s="415"/>
      <c r="N57" s="415"/>
      <c r="O57" s="160" t="str">
        <f t="shared" si="7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8"/>
        <v>OK</v>
      </c>
      <c r="AI57" s="22">
        <f t="shared" si="9"/>
        <v>0</v>
      </c>
      <c r="AJ57" s="22">
        <f t="shared" si="10"/>
        <v>0</v>
      </c>
      <c r="AK57" s="22">
        <f t="shared" si="11"/>
        <v>0</v>
      </c>
      <c r="AL57" s="22">
        <f t="shared" si="12"/>
        <v>0</v>
      </c>
      <c r="AM57" s="22">
        <f t="shared" si="13"/>
        <v>0</v>
      </c>
      <c r="AN57" s="22">
        <f t="shared" si="14"/>
        <v>0</v>
      </c>
      <c r="AO57" s="418" t="b">
        <f t="shared" si="15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16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17"/>
        <v>0</v>
      </c>
      <c r="AW57" s="67">
        <f t="shared" si="18"/>
        <v>0</v>
      </c>
      <c r="AX57" s="397">
        <f t="shared" si="19"/>
        <v>0</v>
      </c>
      <c r="AY57" s="32"/>
      <c r="AZ57" s="32"/>
      <c r="BA57" s="423" t="str">
        <f t="shared" si="20"/>
        <v xml:space="preserve"> </v>
      </c>
    </row>
    <row r="58" spans="1:53" s="339" customFormat="1" ht="15" x14ac:dyDescent="0.2">
      <c r="A58" s="409"/>
      <c r="B58" s="409"/>
      <c r="C58" s="410">
        <f t="shared" si="21"/>
        <v>37</v>
      </c>
      <c r="D58" s="411"/>
      <c r="E58" s="411"/>
      <c r="F58" s="411"/>
      <c r="G58" s="410"/>
      <c r="H58" s="410"/>
      <c r="I58" s="413" t="str">
        <f t="shared" si="5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6"/>
        <v>-</v>
      </c>
      <c r="M58" s="415"/>
      <c r="N58" s="415"/>
      <c r="O58" s="160" t="str">
        <f t="shared" si="7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8"/>
        <v>OK</v>
      </c>
      <c r="AI58" s="22">
        <f t="shared" si="9"/>
        <v>0</v>
      </c>
      <c r="AJ58" s="22">
        <f t="shared" si="10"/>
        <v>0</v>
      </c>
      <c r="AK58" s="22">
        <f t="shared" si="11"/>
        <v>0</v>
      </c>
      <c r="AL58" s="22">
        <f t="shared" si="12"/>
        <v>0</v>
      </c>
      <c r="AM58" s="22">
        <f t="shared" si="13"/>
        <v>0</v>
      </c>
      <c r="AN58" s="22">
        <f t="shared" si="14"/>
        <v>0</v>
      </c>
      <c r="AO58" s="418" t="b">
        <f t="shared" si="15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16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17"/>
        <v>0</v>
      </c>
      <c r="AW58" s="67">
        <f t="shared" si="18"/>
        <v>0</v>
      </c>
      <c r="AX58" s="397">
        <f t="shared" si="19"/>
        <v>0</v>
      </c>
      <c r="AY58" s="32"/>
      <c r="AZ58" s="32"/>
      <c r="BA58" s="423" t="str">
        <f t="shared" si="20"/>
        <v xml:space="preserve"> </v>
      </c>
    </row>
    <row r="59" spans="1:53" s="339" customFormat="1" ht="15" x14ac:dyDescent="0.2">
      <c r="A59" s="409"/>
      <c r="B59" s="409"/>
      <c r="C59" s="410">
        <f t="shared" si="21"/>
        <v>38</v>
      </c>
      <c r="D59" s="411"/>
      <c r="E59" s="411"/>
      <c r="F59" s="411"/>
      <c r="G59" s="410"/>
      <c r="H59" s="410"/>
      <c r="I59" s="413" t="str">
        <f t="shared" si="5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6"/>
        <v>-</v>
      </c>
      <c r="M59" s="415"/>
      <c r="N59" s="415"/>
      <c r="O59" s="160" t="str">
        <f t="shared" si="7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8"/>
        <v>OK</v>
      </c>
      <c r="AI59" s="22">
        <f t="shared" si="9"/>
        <v>0</v>
      </c>
      <c r="AJ59" s="22">
        <f t="shared" si="10"/>
        <v>0</v>
      </c>
      <c r="AK59" s="22">
        <f t="shared" si="11"/>
        <v>0</v>
      </c>
      <c r="AL59" s="22">
        <f t="shared" si="12"/>
        <v>0</v>
      </c>
      <c r="AM59" s="22">
        <f t="shared" si="13"/>
        <v>0</v>
      </c>
      <c r="AN59" s="22">
        <f t="shared" si="14"/>
        <v>0</v>
      </c>
      <c r="AO59" s="418" t="b">
        <f t="shared" si="15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16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17"/>
        <v>0</v>
      </c>
      <c r="AW59" s="67">
        <f t="shared" si="18"/>
        <v>0</v>
      </c>
      <c r="AX59" s="397">
        <f t="shared" si="19"/>
        <v>0</v>
      </c>
      <c r="AY59" s="32"/>
      <c r="AZ59" s="32"/>
      <c r="BA59" s="423" t="str">
        <f t="shared" si="20"/>
        <v xml:space="preserve"> </v>
      </c>
    </row>
    <row r="60" spans="1:53" s="339" customFormat="1" ht="15" x14ac:dyDescent="0.2">
      <c r="A60" s="409"/>
      <c r="B60" s="409"/>
      <c r="C60" s="410">
        <f t="shared" si="21"/>
        <v>39</v>
      </c>
      <c r="D60" s="411"/>
      <c r="E60" s="411"/>
      <c r="F60" s="411"/>
      <c r="G60" s="410"/>
      <c r="H60" s="410"/>
      <c r="I60" s="413" t="str">
        <f t="shared" si="5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6"/>
        <v>-</v>
      </c>
      <c r="M60" s="415"/>
      <c r="N60" s="415"/>
      <c r="O60" s="160" t="str">
        <f t="shared" si="7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8"/>
        <v>OK</v>
      </c>
      <c r="AI60" s="22">
        <f t="shared" si="9"/>
        <v>0</v>
      </c>
      <c r="AJ60" s="22">
        <f t="shared" si="10"/>
        <v>0</v>
      </c>
      <c r="AK60" s="22">
        <f t="shared" si="11"/>
        <v>0</v>
      </c>
      <c r="AL60" s="22">
        <f t="shared" si="12"/>
        <v>0</v>
      </c>
      <c r="AM60" s="22">
        <f t="shared" si="13"/>
        <v>0</v>
      </c>
      <c r="AN60" s="22">
        <f t="shared" si="14"/>
        <v>0</v>
      </c>
      <c r="AO60" s="418" t="b">
        <f t="shared" si="15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16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17"/>
        <v>0</v>
      </c>
      <c r="AW60" s="67">
        <f t="shared" si="18"/>
        <v>0</v>
      </c>
      <c r="AX60" s="397">
        <f t="shared" si="19"/>
        <v>0</v>
      </c>
      <c r="AY60" s="32"/>
      <c r="AZ60" s="32"/>
      <c r="BA60" s="423" t="str">
        <f t="shared" si="20"/>
        <v xml:space="preserve"> </v>
      </c>
    </row>
    <row r="61" spans="1:53" s="339" customFormat="1" ht="15" x14ac:dyDescent="0.2">
      <c r="A61" s="409"/>
      <c r="B61" s="409"/>
      <c r="C61" s="410">
        <f t="shared" si="21"/>
        <v>40</v>
      </c>
      <c r="D61" s="411"/>
      <c r="E61" s="411"/>
      <c r="F61" s="411"/>
      <c r="G61" s="410"/>
      <c r="H61" s="410"/>
      <c r="I61" s="413" t="str">
        <f t="shared" si="5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6"/>
        <v>-</v>
      </c>
      <c r="M61" s="415"/>
      <c r="N61" s="415"/>
      <c r="O61" s="160" t="str">
        <f t="shared" si="7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8"/>
        <v>OK</v>
      </c>
      <c r="AI61" s="22">
        <f t="shared" si="9"/>
        <v>0</v>
      </c>
      <c r="AJ61" s="22">
        <f t="shared" si="10"/>
        <v>0</v>
      </c>
      <c r="AK61" s="22">
        <f t="shared" si="11"/>
        <v>0</v>
      </c>
      <c r="AL61" s="22">
        <f t="shared" si="12"/>
        <v>0</v>
      </c>
      <c r="AM61" s="22">
        <f t="shared" si="13"/>
        <v>0</v>
      </c>
      <c r="AN61" s="22">
        <f t="shared" si="14"/>
        <v>0</v>
      </c>
      <c r="AO61" s="418" t="b">
        <f t="shared" si="15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16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17"/>
        <v>0</v>
      </c>
      <c r="AW61" s="67">
        <f t="shared" si="18"/>
        <v>0</v>
      </c>
      <c r="AX61" s="397">
        <f t="shared" si="19"/>
        <v>0</v>
      </c>
      <c r="AY61" s="32"/>
      <c r="AZ61" s="32"/>
      <c r="BA61" s="423" t="str">
        <f t="shared" si="20"/>
        <v xml:space="preserve"> </v>
      </c>
    </row>
    <row r="62" spans="1:53" s="339" customFormat="1" ht="15" x14ac:dyDescent="0.2">
      <c r="A62" s="409"/>
      <c r="B62" s="409"/>
      <c r="C62" s="410">
        <f t="shared" si="21"/>
        <v>41</v>
      </c>
      <c r="D62" s="411"/>
      <c r="E62" s="411"/>
      <c r="F62" s="411"/>
      <c r="G62" s="410"/>
      <c r="H62" s="410"/>
      <c r="I62" s="413" t="str">
        <f t="shared" si="5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6"/>
        <v>-</v>
      </c>
      <c r="M62" s="415"/>
      <c r="N62" s="415"/>
      <c r="O62" s="160" t="str">
        <f t="shared" si="7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8"/>
        <v>OK</v>
      </c>
      <c r="AI62" s="22">
        <f t="shared" si="9"/>
        <v>0</v>
      </c>
      <c r="AJ62" s="22">
        <f t="shared" si="10"/>
        <v>0</v>
      </c>
      <c r="AK62" s="22">
        <f t="shared" si="11"/>
        <v>0</v>
      </c>
      <c r="AL62" s="22">
        <f t="shared" si="12"/>
        <v>0</v>
      </c>
      <c r="AM62" s="22">
        <f t="shared" si="13"/>
        <v>0</v>
      </c>
      <c r="AN62" s="22">
        <f t="shared" si="14"/>
        <v>0</v>
      </c>
      <c r="AO62" s="418" t="b">
        <f t="shared" si="15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16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17"/>
        <v>0</v>
      </c>
      <c r="AW62" s="67">
        <f t="shared" si="18"/>
        <v>0</v>
      </c>
      <c r="AX62" s="397">
        <f t="shared" si="19"/>
        <v>0</v>
      </c>
      <c r="AY62" s="32"/>
      <c r="AZ62" s="32"/>
      <c r="BA62" s="423" t="str">
        <f t="shared" si="20"/>
        <v xml:space="preserve"> </v>
      </c>
    </row>
    <row r="63" spans="1:53" s="339" customFormat="1" ht="15" x14ac:dyDescent="0.2">
      <c r="A63" s="409"/>
      <c r="B63" s="409"/>
      <c r="C63" s="410">
        <f t="shared" si="21"/>
        <v>42</v>
      </c>
      <c r="D63" s="411"/>
      <c r="E63" s="411"/>
      <c r="F63" s="411"/>
      <c r="G63" s="410"/>
      <c r="H63" s="410"/>
      <c r="I63" s="413" t="str">
        <f t="shared" si="5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6"/>
        <v>-</v>
      </c>
      <c r="M63" s="415"/>
      <c r="N63" s="415"/>
      <c r="O63" s="160" t="str">
        <f t="shared" si="7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8"/>
        <v>OK</v>
      </c>
      <c r="AI63" s="22">
        <f t="shared" si="9"/>
        <v>0</v>
      </c>
      <c r="AJ63" s="22">
        <f t="shared" si="10"/>
        <v>0</v>
      </c>
      <c r="AK63" s="22">
        <f t="shared" si="11"/>
        <v>0</v>
      </c>
      <c r="AL63" s="22">
        <f t="shared" si="12"/>
        <v>0</v>
      </c>
      <c r="AM63" s="22">
        <f t="shared" si="13"/>
        <v>0</v>
      </c>
      <c r="AN63" s="22">
        <f t="shared" si="14"/>
        <v>0</v>
      </c>
      <c r="AO63" s="418" t="b">
        <f t="shared" si="15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16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17"/>
        <v>0</v>
      </c>
      <c r="AW63" s="67">
        <f t="shared" si="18"/>
        <v>0</v>
      </c>
      <c r="AX63" s="397">
        <f t="shared" si="19"/>
        <v>0</v>
      </c>
      <c r="AY63" s="32"/>
      <c r="AZ63" s="32"/>
      <c r="BA63" s="423" t="str">
        <f t="shared" si="20"/>
        <v xml:space="preserve"> </v>
      </c>
    </row>
    <row r="64" spans="1:53" s="339" customFormat="1" ht="15" x14ac:dyDescent="0.2">
      <c r="A64" s="409"/>
      <c r="B64" s="409"/>
      <c r="C64" s="410">
        <f t="shared" si="21"/>
        <v>43</v>
      </c>
      <c r="D64" s="411"/>
      <c r="E64" s="411"/>
      <c r="F64" s="411"/>
      <c r="G64" s="410"/>
      <c r="H64" s="410"/>
      <c r="I64" s="413" t="str">
        <f t="shared" si="5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6"/>
        <v>-</v>
      </c>
      <c r="M64" s="415"/>
      <c r="N64" s="415"/>
      <c r="O64" s="160" t="str">
        <f t="shared" si="7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8"/>
        <v>OK</v>
      </c>
      <c r="AI64" s="22">
        <f t="shared" si="9"/>
        <v>0</v>
      </c>
      <c r="AJ64" s="22">
        <f t="shared" si="10"/>
        <v>0</v>
      </c>
      <c r="AK64" s="22">
        <f t="shared" si="11"/>
        <v>0</v>
      </c>
      <c r="AL64" s="22">
        <f t="shared" si="12"/>
        <v>0</v>
      </c>
      <c r="AM64" s="22">
        <f t="shared" si="13"/>
        <v>0</v>
      </c>
      <c r="AN64" s="22">
        <f t="shared" si="14"/>
        <v>0</v>
      </c>
      <c r="AO64" s="418" t="b">
        <f t="shared" si="15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16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17"/>
        <v>0</v>
      </c>
      <c r="AW64" s="67">
        <f t="shared" si="18"/>
        <v>0</v>
      </c>
      <c r="AX64" s="397">
        <f t="shared" si="19"/>
        <v>0</v>
      </c>
      <c r="AY64" s="32"/>
      <c r="AZ64" s="32"/>
      <c r="BA64" s="423" t="str">
        <f t="shared" si="20"/>
        <v xml:space="preserve"> </v>
      </c>
    </row>
    <row r="65" spans="1:53" s="339" customFormat="1" ht="15" x14ac:dyDescent="0.2">
      <c r="A65" s="409"/>
      <c r="B65" s="409"/>
      <c r="C65" s="410">
        <f t="shared" si="21"/>
        <v>44</v>
      </c>
      <c r="D65" s="411"/>
      <c r="E65" s="411"/>
      <c r="F65" s="411"/>
      <c r="G65" s="410"/>
      <c r="H65" s="410"/>
      <c r="I65" s="413" t="str">
        <f t="shared" si="5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6"/>
        <v>-</v>
      </c>
      <c r="M65" s="415"/>
      <c r="N65" s="415"/>
      <c r="O65" s="160" t="str">
        <f t="shared" si="7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8"/>
        <v>OK</v>
      </c>
      <c r="AI65" s="22">
        <f t="shared" si="9"/>
        <v>0</v>
      </c>
      <c r="AJ65" s="22">
        <f t="shared" si="10"/>
        <v>0</v>
      </c>
      <c r="AK65" s="22">
        <f t="shared" si="11"/>
        <v>0</v>
      </c>
      <c r="AL65" s="22">
        <f t="shared" si="12"/>
        <v>0</v>
      </c>
      <c r="AM65" s="22">
        <f t="shared" si="13"/>
        <v>0</v>
      </c>
      <c r="AN65" s="22">
        <f t="shared" si="14"/>
        <v>0</v>
      </c>
      <c r="AO65" s="418" t="b">
        <f t="shared" si="15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16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17"/>
        <v>0</v>
      </c>
      <c r="AW65" s="67">
        <f t="shared" si="18"/>
        <v>0</v>
      </c>
      <c r="AX65" s="397">
        <f t="shared" si="19"/>
        <v>0</v>
      </c>
      <c r="AY65" s="32"/>
      <c r="AZ65" s="32"/>
      <c r="BA65" s="423" t="str">
        <f t="shared" si="20"/>
        <v xml:space="preserve"> </v>
      </c>
    </row>
    <row r="66" spans="1:53" s="339" customFormat="1" ht="15" x14ac:dyDescent="0.2">
      <c r="A66" s="409"/>
      <c r="B66" s="409"/>
      <c r="C66" s="410">
        <f t="shared" si="21"/>
        <v>45</v>
      </c>
      <c r="D66" s="411"/>
      <c r="E66" s="411"/>
      <c r="F66" s="411"/>
      <c r="G66" s="410"/>
      <c r="H66" s="410"/>
      <c r="I66" s="413" t="str">
        <f t="shared" si="5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6"/>
        <v>-</v>
      </c>
      <c r="M66" s="415"/>
      <c r="N66" s="415"/>
      <c r="O66" s="160" t="str">
        <f t="shared" si="7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8"/>
        <v>OK</v>
      </c>
      <c r="AI66" s="22">
        <f t="shared" si="9"/>
        <v>0</v>
      </c>
      <c r="AJ66" s="22">
        <f t="shared" si="10"/>
        <v>0</v>
      </c>
      <c r="AK66" s="22">
        <f t="shared" si="11"/>
        <v>0</v>
      </c>
      <c r="AL66" s="22">
        <f t="shared" si="12"/>
        <v>0</v>
      </c>
      <c r="AM66" s="22">
        <f t="shared" si="13"/>
        <v>0</v>
      </c>
      <c r="AN66" s="22">
        <f t="shared" si="14"/>
        <v>0</v>
      </c>
      <c r="AO66" s="418" t="b">
        <f t="shared" si="15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16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17"/>
        <v>0</v>
      </c>
      <c r="AW66" s="67">
        <f t="shared" si="18"/>
        <v>0</v>
      </c>
      <c r="AX66" s="397">
        <f t="shared" si="19"/>
        <v>0</v>
      </c>
      <c r="AY66" s="32"/>
      <c r="AZ66" s="32"/>
      <c r="BA66" s="423" t="str">
        <f t="shared" si="20"/>
        <v xml:space="preserve"> </v>
      </c>
    </row>
    <row r="67" spans="1:53" s="339" customFormat="1" ht="15" x14ac:dyDescent="0.2">
      <c r="A67" s="409"/>
      <c r="B67" s="409"/>
      <c r="C67" s="410">
        <f t="shared" si="21"/>
        <v>46</v>
      </c>
      <c r="D67" s="411"/>
      <c r="E67" s="411"/>
      <c r="F67" s="411"/>
      <c r="G67" s="410"/>
      <c r="H67" s="410"/>
      <c r="I67" s="413" t="str">
        <f t="shared" si="5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6"/>
        <v>-</v>
      </c>
      <c r="M67" s="415"/>
      <c r="N67" s="415"/>
      <c r="O67" s="160" t="str">
        <f t="shared" si="7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8"/>
        <v>OK</v>
      </c>
      <c r="AI67" s="22">
        <f t="shared" si="9"/>
        <v>0</v>
      </c>
      <c r="AJ67" s="22">
        <f t="shared" si="10"/>
        <v>0</v>
      </c>
      <c r="AK67" s="22">
        <f t="shared" si="11"/>
        <v>0</v>
      </c>
      <c r="AL67" s="22">
        <f t="shared" si="12"/>
        <v>0</v>
      </c>
      <c r="AM67" s="22">
        <f t="shared" si="13"/>
        <v>0</v>
      </c>
      <c r="AN67" s="22">
        <f t="shared" si="14"/>
        <v>0</v>
      </c>
      <c r="AO67" s="418" t="b">
        <f t="shared" si="15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16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17"/>
        <v>0</v>
      </c>
      <c r="AW67" s="67">
        <f t="shared" si="18"/>
        <v>0</v>
      </c>
      <c r="AX67" s="397">
        <f t="shared" si="19"/>
        <v>0</v>
      </c>
      <c r="AY67" s="32"/>
      <c r="AZ67" s="32"/>
      <c r="BA67" s="423" t="str">
        <f t="shared" si="20"/>
        <v xml:space="preserve"> </v>
      </c>
    </row>
    <row r="68" spans="1:53" s="339" customFormat="1" ht="15" x14ac:dyDescent="0.2">
      <c r="A68" s="409"/>
      <c r="B68" s="409"/>
      <c r="C68" s="410">
        <f t="shared" si="21"/>
        <v>47</v>
      </c>
      <c r="D68" s="411"/>
      <c r="E68" s="411"/>
      <c r="F68" s="411"/>
      <c r="G68" s="410"/>
      <c r="H68" s="410"/>
      <c r="I68" s="413" t="str">
        <f t="shared" si="5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6"/>
        <v>-</v>
      </c>
      <c r="M68" s="415"/>
      <c r="N68" s="415"/>
      <c r="O68" s="160" t="str">
        <f t="shared" si="7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8"/>
        <v>OK</v>
      </c>
      <c r="AI68" s="22">
        <f t="shared" si="9"/>
        <v>0</v>
      </c>
      <c r="AJ68" s="22">
        <f t="shared" si="10"/>
        <v>0</v>
      </c>
      <c r="AK68" s="22">
        <f t="shared" si="11"/>
        <v>0</v>
      </c>
      <c r="AL68" s="22">
        <f t="shared" si="12"/>
        <v>0</v>
      </c>
      <c r="AM68" s="22">
        <f t="shared" si="13"/>
        <v>0</v>
      </c>
      <c r="AN68" s="22">
        <f t="shared" si="14"/>
        <v>0</v>
      </c>
      <c r="AO68" s="418" t="b">
        <f t="shared" si="15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16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17"/>
        <v>0</v>
      </c>
      <c r="AW68" s="67">
        <f t="shared" si="18"/>
        <v>0</v>
      </c>
      <c r="AX68" s="397">
        <f t="shared" si="19"/>
        <v>0</v>
      </c>
      <c r="AY68" s="32"/>
      <c r="AZ68" s="32"/>
      <c r="BA68" s="423" t="str">
        <f t="shared" si="20"/>
        <v xml:space="preserve"> </v>
      </c>
    </row>
    <row r="69" spans="1:53" s="339" customFormat="1" ht="15" x14ac:dyDescent="0.2">
      <c r="A69" s="409"/>
      <c r="B69" s="409"/>
      <c r="C69" s="410">
        <f t="shared" si="21"/>
        <v>48</v>
      </c>
      <c r="D69" s="411"/>
      <c r="E69" s="411"/>
      <c r="F69" s="411"/>
      <c r="G69" s="410"/>
      <c r="H69" s="410"/>
      <c r="I69" s="413" t="str">
        <f t="shared" si="5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6"/>
        <v>-</v>
      </c>
      <c r="M69" s="415"/>
      <c r="N69" s="415"/>
      <c r="O69" s="160" t="str">
        <f t="shared" si="7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8"/>
        <v>OK</v>
      </c>
      <c r="AI69" s="22">
        <f t="shared" si="9"/>
        <v>0</v>
      </c>
      <c r="AJ69" s="22">
        <f t="shared" si="10"/>
        <v>0</v>
      </c>
      <c r="AK69" s="22">
        <f t="shared" si="11"/>
        <v>0</v>
      </c>
      <c r="AL69" s="22">
        <f t="shared" si="12"/>
        <v>0</v>
      </c>
      <c r="AM69" s="22">
        <f t="shared" si="13"/>
        <v>0</v>
      </c>
      <c r="AN69" s="22">
        <f t="shared" si="14"/>
        <v>0</v>
      </c>
      <c r="AO69" s="418" t="b">
        <f t="shared" si="15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16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17"/>
        <v>0</v>
      </c>
      <c r="AW69" s="67">
        <f t="shared" si="18"/>
        <v>0</v>
      </c>
      <c r="AX69" s="397">
        <f t="shared" si="19"/>
        <v>0</v>
      </c>
      <c r="AY69" s="32"/>
      <c r="AZ69" s="32"/>
      <c r="BA69" s="423" t="str">
        <f t="shared" si="20"/>
        <v xml:space="preserve"> </v>
      </c>
    </row>
    <row r="70" spans="1:53" s="339" customFormat="1" ht="15" x14ac:dyDescent="0.2">
      <c r="A70" s="32"/>
      <c r="B70" s="32"/>
      <c r="C70" s="410">
        <f t="shared" si="21"/>
        <v>49</v>
      </c>
      <c r="D70" s="424"/>
      <c r="E70" s="424"/>
      <c r="F70" s="424"/>
      <c r="G70" s="410"/>
      <c r="H70" s="410"/>
      <c r="I70" s="413" t="str">
        <f t="shared" si="5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6"/>
        <v>-</v>
      </c>
      <c r="M70" s="415"/>
      <c r="N70" s="415"/>
      <c r="O70" s="160" t="str">
        <f t="shared" si="7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8"/>
        <v>OK</v>
      </c>
      <c r="AI70" s="22">
        <f t="shared" si="9"/>
        <v>0</v>
      </c>
      <c r="AJ70" s="22">
        <f t="shared" si="10"/>
        <v>0</v>
      </c>
      <c r="AK70" s="22">
        <f t="shared" si="11"/>
        <v>0</v>
      </c>
      <c r="AL70" s="22">
        <f t="shared" si="12"/>
        <v>0</v>
      </c>
      <c r="AM70" s="22">
        <f t="shared" si="13"/>
        <v>0</v>
      </c>
      <c r="AN70" s="22">
        <f t="shared" si="14"/>
        <v>0</v>
      </c>
      <c r="AO70" s="418" t="b">
        <f t="shared" si="15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16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17"/>
        <v>0</v>
      </c>
      <c r="AW70" s="67">
        <f t="shared" si="18"/>
        <v>0</v>
      </c>
      <c r="AX70" s="397">
        <f t="shared" si="19"/>
        <v>0</v>
      </c>
      <c r="AY70" s="32"/>
      <c r="AZ70" s="32"/>
      <c r="BA70" s="423" t="str">
        <f t="shared" si="20"/>
        <v xml:space="preserve"> </v>
      </c>
    </row>
    <row r="71" spans="1:53" s="339" customFormat="1" ht="15" x14ac:dyDescent="0.2">
      <c r="A71" s="32"/>
      <c r="B71" s="32"/>
      <c r="C71" s="410">
        <f t="shared" si="21"/>
        <v>50</v>
      </c>
      <c r="D71" s="424"/>
      <c r="E71" s="424"/>
      <c r="F71" s="424"/>
      <c r="G71" s="410"/>
      <c r="H71" s="410"/>
      <c r="I71" s="413" t="str">
        <f t="shared" si="5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6"/>
        <v>-</v>
      </c>
      <c r="M71" s="415"/>
      <c r="N71" s="415"/>
      <c r="O71" s="160" t="str">
        <f t="shared" si="7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8"/>
        <v>OK</v>
      </c>
      <c r="AI71" s="22">
        <f t="shared" si="9"/>
        <v>0</v>
      </c>
      <c r="AJ71" s="22">
        <f t="shared" si="10"/>
        <v>0</v>
      </c>
      <c r="AK71" s="22">
        <f t="shared" si="11"/>
        <v>0</v>
      </c>
      <c r="AL71" s="22">
        <f t="shared" si="12"/>
        <v>0</v>
      </c>
      <c r="AM71" s="22">
        <f t="shared" si="13"/>
        <v>0</v>
      </c>
      <c r="AN71" s="22">
        <f t="shared" si="14"/>
        <v>0</v>
      </c>
      <c r="AO71" s="418" t="b">
        <f t="shared" si="15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16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17"/>
        <v>0</v>
      </c>
      <c r="AW71" s="67">
        <f t="shared" si="18"/>
        <v>0</v>
      </c>
      <c r="AX71" s="397">
        <f t="shared" si="19"/>
        <v>0</v>
      </c>
      <c r="AY71" s="32"/>
      <c r="AZ71" s="32"/>
      <c r="BA71" s="423" t="str">
        <f t="shared" si="20"/>
        <v xml:space="preserve"> </v>
      </c>
    </row>
    <row r="72" spans="1:53" s="339" customFormat="1" ht="15" x14ac:dyDescent="0.2">
      <c r="A72" s="32"/>
      <c r="B72" s="32"/>
      <c r="C72" s="410">
        <f t="shared" si="21"/>
        <v>51</v>
      </c>
      <c r="D72" s="424"/>
      <c r="E72" s="424"/>
      <c r="F72" s="424"/>
      <c r="G72" s="410"/>
      <c r="H72" s="410"/>
      <c r="I72" s="413" t="str">
        <f t="shared" si="5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6"/>
        <v>-</v>
      </c>
      <c r="M72" s="415"/>
      <c r="N72" s="415"/>
      <c r="O72" s="160" t="str">
        <f t="shared" si="7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8"/>
        <v>OK</v>
      </c>
      <c r="AI72" s="22">
        <f t="shared" si="9"/>
        <v>0</v>
      </c>
      <c r="AJ72" s="22">
        <f t="shared" si="10"/>
        <v>0</v>
      </c>
      <c r="AK72" s="22">
        <f t="shared" si="11"/>
        <v>0</v>
      </c>
      <c r="AL72" s="22">
        <f t="shared" si="12"/>
        <v>0</v>
      </c>
      <c r="AM72" s="22">
        <f t="shared" si="13"/>
        <v>0</v>
      </c>
      <c r="AN72" s="22">
        <f t="shared" si="14"/>
        <v>0</v>
      </c>
      <c r="AO72" s="418" t="b">
        <f t="shared" si="15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16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17"/>
        <v>0</v>
      </c>
      <c r="AW72" s="67">
        <f t="shared" si="18"/>
        <v>0</v>
      </c>
      <c r="AX72" s="397">
        <f t="shared" si="19"/>
        <v>0</v>
      </c>
      <c r="AY72" s="32"/>
      <c r="AZ72" s="32"/>
      <c r="BA72" s="423" t="str">
        <f t="shared" si="20"/>
        <v xml:space="preserve"> </v>
      </c>
    </row>
    <row r="73" spans="1:53" s="339" customFormat="1" ht="15" x14ac:dyDescent="0.2">
      <c r="A73" s="32"/>
      <c r="B73" s="32"/>
      <c r="C73" s="410">
        <f t="shared" si="21"/>
        <v>52</v>
      </c>
      <c r="D73" s="424"/>
      <c r="E73" s="424"/>
      <c r="F73" s="424"/>
      <c r="G73" s="410"/>
      <c r="H73" s="410"/>
      <c r="I73" s="413" t="str">
        <f t="shared" si="5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6"/>
        <v>-</v>
      </c>
      <c r="M73" s="415"/>
      <c r="N73" s="415"/>
      <c r="O73" s="160" t="str">
        <f t="shared" si="7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8"/>
        <v>OK</v>
      </c>
      <c r="AI73" s="22">
        <f t="shared" si="9"/>
        <v>0</v>
      </c>
      <c r="AJ73" s="22">
        <f t="shared" si="10"/>
        <v>0</v>
      </c>
      <c r="AK73" s="22">
        <f t="shared" si="11"/>
        <v>0</v>
      </c>
      <c r="AL73" s="22">
        <f t="shared" si="12"/>
        <v>0</v>
      </c>
      <c r="AM73" s="22">
        <f t="shared" si="13"/>
        <v>0</v>
      </c>
      <c r="AN73" s="22">
        <f t="shared" si="14"/>
        <v>0</v>
      </c>
      <c r="AO73" s="418" t="b">
        <f t="shared" si="15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16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17"/>
        <v>0</v>
      </c>
      <c r="AW73" s="67">
        <f t="shared" si="18"/>
        <v>0</v>
      </c>
      <c r="AX73" s="397">
        <f t="shared" si="19"/>
        <v>0</v>
      </c>
      <c r="AY73" s="32"/>
      <c r="AZ73" s="32"/>
      <c r="BA73" s="423" t="str">
        <f t="shared" si="20"/>
        <v xml:space="preserve"> </v>
      </c>
    </row>
    <row r="74" spans="1:53" s="339" customFormat="1" ht="15" x14ac:dyDescent="0.2">
      <c r="A74" s="32"/>
      <c r="B74" s="32"/>
      <c r="C74" s="410">
        <f t="shared" si="21"/>
        <v>53</v>
      </c>
      <c r="D74" s="424"/>
      <c r="E74" s="424"/>
      <c r="F74" s="424"/>
      <c r="G74" s="410"/>
      <c r="H74" s="410"/>
      <c r="I74" s="413" t="str">
        <f t="shared" si="5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6"/>
        <v>-</v>
      </c>
      <c r="M74" s="415"/>
      <c r="N74" s="415"/>
      <c r="O74" s="160" t="str">
        <f t="shared" si="7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8"/>
        <v>OK</v>
      </c>
      <c r="AI74" s="22">
        <f t="shared" si="9"/>
        <v>0</v>
      </c>
      <c r="AJ74" s="22">
        <f t="shared" si="10"/>
        <v>0</v>
      </c>
      <c r="AK74" s="22">
        <f t="shared" si="11"/>
        <v>0</v>
      </c>
      <c r="AL74" s="22">
        <f t="shared" si="12"/>
        <v>0</v>
      </c>
      <c r="AM74" s="22">
        <f t="shared" si="13"/>
        <v>0</v>
      </c>
      <c r="AN74" s="22">
        <f t="shared" si="14"/>
        <v>0</v>
      </c>
      <c r="AO74" s="418" t="b">
        <f t="shared" si="15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16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17"/>
        <v>0</v>
      </c>
      <c r="AW74" s="67">
        <f t="shared" si="18"/>
        <v>0</v>
      </c>
      <c r="AX74" s="397">
        <f t="shared" si="19"/>
        <v>0</v>
      </c>
      <c r="AY74" s="32"/>
      <c r="AZ74" s="32"/>
      <c r="BA74" s="423" t="str">
        <f t="shared" si="20"/>
        <v xml:space="preserve"> </v>
      </c>
    </row>
    <row r="75" spans="1:53" s="339" customFormat="1" ht="15" x14ac:dyDescent="0.2">
      <c r="A75" s="32"/>
      <c r="B75" s="32"/>
      <c r="C75" s="410">
        <f t="shared" si="21"/>
        <v>54</v>
      </c>
      <c r="D75" s="424"/>
      <c r="E75" s="424"/>
      <c r="F75" s="424"/>
      <c r="G75" s="410"/>
      <c r="H75" s="410"/>
      <c r="I75" s="413" t="str">
        <f t="shared" si="5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6"/>
        <v>-</v>
      </c>
      <c r="M75" s="415"/>
      <c r="N75" s="415"/>
      <c r="O75" s="160" t="str">
        <f t="shared" si="7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8"/>
        <v>OK</v>
      </c>
      <c r="AI75" s="22">
        <f t="shared" si="9"/>
        <v>0</v>
      </c>
      <c r="AJ75" s="22">
        <f t="shared" si="10"/>
        <v>0</v>
      </c>
      <c r="AK75" s="22">
        <f t="shared" si="11"/>
        <v>0</v>
      </c>
      <c r="AL75" s="22">
        <f t="shared" si="12"/>
        <v>0</v>
      </c>
      <c r="AM75" s="22">
        <f t="shared" si="13"/>
        <v>0</v>
      </c>
      <c r="AN75" s="22">
        <f t="shared" si="14"/>
        <v>0</v>
      </c>
      <c r="AO75" s="418" t="b">
        <f t="shared" si="15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16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17"/>
        <v>0</v>
      </c>
      <c r="AW75" s="67">
        <f t="shared" si="18"/>
        <v>0</v>
      </c>
      <c r="AX75" s="397">
        <f t="shared" si="19"/>
        <v>0</v>
      </c>
      <c r="AY75" s="32"/>
      <c r="AZ75" s="32"/>
      <c r="BA75" s="423" t="str">
        <f t="shared" si="20"/>
        <v xml:space="preserve"> </v>
      </c>
    </row>
    <row r="76" spans="1:53" s="339" customFormat="1" ht="15" x14ac:dyDescent="0.2">
      <c r="A76" s="32"/>
      <c r="B76" s="32"/>
      <c r="C76" s="410">
        <f t="shared" si="21"/>
        <v>55</v>
      </c>
      <c r="D76" s="424"/>
      <c r="E76" s="424"/>
      <c r="F76" s="424"/>
      <c r="G76" s="410"/>
      <c r="H76" s="410"/>
      <c r="I76" s="413" t="str">
        <f t="shared" si="5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6"/>
        <v>-</v>
      </c>
      <c r="M76" s="415"/>
      <c r="N76" s="415"/>
      <c r="O76" s="160" t="str">
        <f t="shared" si="7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8"/>
        <v>OK</v>
      </c>
      <c r="AI76" s="22">
        <f t="shared" si="9"/>
        <v>0</v>
      </c>
      <c r="AJ76" s="22">
        <f t="shared" si="10"/>
        <v>0</v>
      </c>
      <c r="AK76" s="22">
        <f t="shared" si="11"/>
        <v>0</v>
      </c>
      <c r="AL76" s="22">
        <f t="shared" si="12"/>
        <v>0</v>
      </c>
      <c r="AM76" s="22">
        <f t="shared" si="13"/>
        <v>0</v>
      </c>
      <c r="AN76" s="22">
        <f t="shared" si="14"/>
        <v>0</v>
      </c>
      <c r="AO76" s="418" t="b">
        <f t="shared" si="15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16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17"/>
        <v>0</v>
      </c>
      <c r="AW76" s="67">
        <f t="shared" si="18"/>
        <v>0</v>
      </c>
      <c r="AX76" s="397">
        <f t="shared" si="19"/>
        <v>0</v>
      </c>
      <c r="AY76" s="32"/>
      <c r="AZ76" s="32"/>
      <c r="BA76" s="423" t="str">
        <f t="shared" si="20"/>
        <v xml:space="preserve"> </v>
      </c>
    </row>
    <row r="77" spans="1:53" s="339" customFormat="1" ht="15" x14ac:dyDescent="0.2">
      <c r="A77" s="32"/>
      <c r="B77" s="32"/>
      <c r="C77" s="410">
        <f t="shared" si="21"/>
        <v>56</v>
      </c>
      <c r="D77" s="424"/>
      <c r="E77" s="424"/>
      <c r="F77" s="424"/>
      <c r="G77" s="410"/>
      <c r="H77" s="410"/>
      <c r="I77" s="413" t="str">
        <f t="shared" si="5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6"/>
        <v>-</v>
      </c>
      <c r="M77" s="415"/>
      <c r="N77" s="415"/>
      <c r="O77" s="160" t="str">
        <f t="shared" si="7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8"/>
        <v>OK</v>
      </c>
      <c r="AI77" s="22">
        <f t="shared" si="9"/>
        <v>0</v>
      </c>
      <c r="AJ77" s="22">
        <f t="shared" si="10"/>
        <v>0</v>
      </c>
      <c r="AK77" s="22">
        <f t="shared" si="11"/>
        <v>0</v>
      </c>
      <c r="AL77" s="22">
        <f t="shared" si="12"/>
        <v>0</v>
      </c>
      <c r="AM77" s="22">
        <f t="shared" si="13"/>
        <v>0</v>
      </c>
      <c r="AN77" s="22">
        <f t="shared" si="14"/>
        <v>0</v>
      </c>
      <c r="AO77" s="418" t="b">
        <f t="shared" si="15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16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17"/>
        <v>0</v>
      </c>
      <c r="AW77" s="67">
        <f t="shared" si="18"/>
        <v>0</v>
      </c>
      <c r="AX77" s="397">
        <f t="shared" si="19"/>
        <v>0</v>
      </c>
      <c r="AY77" s="32"/>
      <c r="AZ77" s="32"/>
      <c r="BA77" s="423" t="str">
        <f t="shared" si="20"/>
        <v xml:space="preserve"> </v>
      </c>
    </row>
    <row r="78" spans="1:53" s="339" customFormat="1" ht="15" x14ac:dyDescent="0.2">
      <c r="A78" s="32"/>
      <c r="B78" s="32"/>
      <c r="C78" s="410">
        <f t="shared" si="21"/>
        <v>57</v>
      </c>
      <c r="D78" s="424"/>
      <c r="E78" s="424"/>
      <c r="F78" s="424"/>
      <c r="G78" s="410"/>
      <c r="H78" s="410"/>
      <c r="I78" s="413" t="str">
        <f t="shared" si="5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6"/>
        <v>-</v>
      </c>
      <c r="M78" s="415"/>
      <c r="N78" s="415"/>
      <c r="O78" s="160" t="str">
        <f t="shared" si="7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8"/>
        <v>OK</v>
      </c>
      <c r="AI78" s="22">
        <f t="shared" si="9"/>
        <v>0</v>
      </c>
      <c r="AJ78" s="22">
        <f t="shared" si="10"/>
        <v>0</v>
      </c>
      <c r="AK78" s="22">
        <f t="shared" si="11"/>
        <v>0</v>
      </c>
      <c r="AL78" s="22">
        <f t="shared" si="12"/>
        <v>0</v>
      </c>
      <c r="AM78" s="22">
        <f t="shared" si="13"/>
        <v>0</v>
      </c>
      <c r="AN78" s="22">
        <f t="shared" si="14"/>
        <v>0</v>
      </c>
      <c r="AO78" s="418" t="b">
        <f t="shared" si="15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16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17"/>
        <v>0</v>
      </c>
      <c r="AW78" s="67">
        <f t="shared" si="18"/>
        <v>0</v>
      </c>
      <c r="AX78" s="397">
        <f t="shared" si="19"/>
        <v>0</v>
      </c>
      <c r="AY78" s="32"/>
      <c r="AZ78" s="32"/>
      <c r="BA78" s="423" t="str">
        <f t="shared" si="20"/>
        <v xml:space="preserve"> </v>
      </c>
    </row>
    <row r="79" spans="1:53" s="339" customFormat="1" ht="15" x14ac:dyDescent="0.2">
      <c r="A79" s="32"/>
      <c r="B79" s="32"/>
      <c r="C79" s="410">
        <f t="shared" si="21"/>
        <v>58</v>
      </c>
      <c r="D79" s="424"/>
      <c r="E79" s="424"/>
      <c r="F79" s="424"/>
      <c r="G79" s="410"/>
      <c r="H79" s="410"/>
      <c r="I79" s="413" t="str">
        <f t="shared" si="5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6"/>
        <v>-</v>
      </c>
      <c r="M79" s="415"/>
      <c r="N79" s="415"/>
      <c r="O79" s="160" t="str">
        <f t="shared" si="7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8"/>
        <v>OK</v>
      </c>
      <c r="AI79" s="22">
        <f t="shared" si="9"/>
        <v>0</v>
      </c>
      <c r="AJ79" s="22">
        <f t="shared" si="10"/>
        <v>0</v>
      </c>
      <c r="AK79" s="22">
        <f t="shared" si="11"/>
        <v>0</v>
      </c>
      <c r="AL79" s="22">
        <f t="shared" si="12"/>
        <v>0</v>
      </c>
      <c r="AM79" s="22">
        <f t="shared" si="13"/>
        <v>0</v>
      </c>
      <c r="AN79" s="22">
        <f t="shared" si="14"/>
        <v>0</v>
      </c>
      <c r="AO79" s="418" t="b">
        <f t="shared" si="15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16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17"/>
        <v>0</v>
      </c>
      <c r="AW79" s="67">
        <f t="shared" si="18"/>
        <v>0</v>
      </c>
      <c r="AX79" s="397">
        <f t="shared" si="19"/>
        <v>0</v>
      </c>
      <c r="AY79" s="32"/>
      <c r="AZ79" s="32"/>
      <c r="BA79" s="423" t="str">
        <f t="shared" si="20"/>
        <v xml:space="preserve"> </v>
      </c>
    </row>
    <row r="80" spans="1:53" s="339" customFormat="1" ht="15" x14ac:dyDescent="0.2">
      <c r="A80" s="32"/>
      <c r="B80" s="32"/>
      <c r="C80" s="410">
        <f t="shared" si="21"/>
        <v>59</v>
      </c>
      <c r="D80" s="424"/>
      <c r="E80" s="424"/>
      <c r="F80" s="424"/>
      <c r="G80" s="410"/>
      <c r="H80" s="410"/>
      <c r="I80" s="413" t="str">
        <f t="shared" si="5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6"/>
        <v>-</v>
      </c>
      <c r="M80" s="415"/>
      <c r="N80" s="415"/>
      <c r="O80" s="160" t="str">
        <f t="shared" si="7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8"/>
        <v>OK</v>
      </c>
      <c r="AI80" s="22">
        <f t="shared" si="9"/>
        <v>0</v>
      </c>
      <c r="AJ80" s="22">
        <f t="shared" si="10"/>
        <v>0</v>
      </c>
      <c r="AK80" s="22">
        <f t="shared" si="11"/>
        <v>0</v>
      </c>
      <c r="AL80" s="22">
        <f t="shared" si="12"/>
        <v>0</v>
      </c>
      <c r="AM80" s="22">
        <f t="shared" si="13"/>
        <v>0</v>
      </c>
      <c r="AN80" s="22">
        <f t="shared" si="14"/>
        <v>0</v>
      </c>
      <c r="AO80" s="418" t="b">
        <f t="shared" si="15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16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17"/>
        <v>0</v>
      </c>
      <c r="AW80" s="67">
        <f t="shared" si="18"/>
        <v>0</v>
      </c>
      <c r="AX80" s="397">
        <f t="shared" si="19"/>
        <v>0</v>
      </c>
      <c r="AY80" s="32"/>
      <c r="AZ80" s="32"/>
      <c r="BA80" s="423" t="str">
        <f t="shared" si="20"/>
        <v xml:space="preserve"> </v>
      </c>
    </row>
    <row r="81" spans="1:53" s="339" customFormat="1" ht="15" x14ac:dyDescent="0.2">
      <c r="A81" s="32"/>
      <c r="B81" s="32"/>
      <c r="C81" s="410">
        <f t="shared" si="21"/>
        <v>60</v>
      </c>
      <c r="D81" s="424"/>
      <c r="E81" s="424"/>
      <c r="F81" s="424"/>
      <c r="G81" s="410"/>
      <c r="H81" s="410"/>
      <c r="I81" s="413" t="str">
        <f t="shared" si="5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6"/>
        <v>-</v>
      </c>
      <c r="M81" s="415"/>
      <c r="N81" s="415"/>
      <c r="O81" s="160" t="str">
        <f t="shared" si="7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8"/>
        <v>OK</v>
      </c>
      <c r="AI81" s="22">
        <f t="shared" si="9"/>
        <v>0</v>
      </c>
      <c r="AJ81" s="22">
        <f t="shared" si="10"/>
        <v>0</v>
      </c>
      <c r="AK81" s="22">
        <f t="shared" si="11"/>
        <v>0</v>
      </c>
      <c r="AL81" s="22">
        <f t="shared" si="12"/>
        <v>0</v>
      </c>
      <c r="AM81" s="22">
        <f t="shared" si="13"/>
        <v>0</v>
      </c>
      <c r="AN81" s="22">
        <f t="shared" si="14"/>
        <v>0</v>
      </c>
      <c r="AO81" s="418" t="b">
        <f t="shared" si="15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16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17"/>
        <v>0</v>
      </c>
      <c r="AW81" s="67">
        <f t="shared" si="18"/>
        <v>0</v>
      </c>
      <c r="AX81" s="397">
        <f t="shared" si="19"/>
        <v>0</v>
      </c>
      <c r="AY81" s="32"/>
      <c r="AZ81" s="32"/>
      <c r="BA81" s="423" t="str">
        <f t="shared" si="20"/>
        <v xml:space="preserve"> </v>
      </c>
    </row>
    <row r="82" spans="1:53" s="339" customFormat="1" ht="15" x14ac:dyDescent="0.2">
      <c r="A82" s="32"/>
      <c r="B82" s="32"/>
      <c r="C82" s="410">
        <f t="shared" si="21"/>
        <v>61</v>
      </c>
      <c r="D82" s="424"/>
      <c r="E82" s="424"/>
      <c r="F82" s="424"/>
      <c r="G82" s="410"/>
      <c r="H82" s="410"/>
      <c r="I82" s="413" t="str">
        <f t="shared" si="5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6"/>
        <v>-</v>
      </c>
      <c r="M82" s="415"/>
      <c r="N82" s="415"/>
      <c r="O82" s="160" t="str">
        <f t="shared" si="7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8"/>
        <v>OK</v>
      </c>
      <c r="AI82" s="22">
        <f t="shared" si="9"/>
        <v>0</v>
      </c>
      <c r="AJ82" s="22">
        <f t="shared" si="10"/>
        <v>0</v>
      </c>
      <c r="AK82" s="22">
        <f t="shared" si="11"/>
        <v>0</v>
      </c>
      <c r="AL82" s="22">
        <f t="shared" si="12"/>
        <v>0</v>
      </c>
      <c r="AM82" s="22">
        <f t="shared" si="13"/>
        <v>0</v>
      </c>
      <c r="AN82" s="22">
        <f t="shared" si="14"/>
        <v>0</v>
      </c>
      <c r="AO82" s="418" t="b">
        <f t="shared" si="15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16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17"/>
        <v>0</v>
      </c>
      <c r="AW82" s="67">
        <f t="shared" si="18"/>
        <v>0</v>
      </c>
      <c r="AX82" s="397">
        <f t="shared" si="19"/>
        <v>0</v>
      </c>
      <c r="AY82" s="32"/>
      <c r="AZ82" s="32"/>
      <c r="BA82" s="423" t="str">
        <f t="shared" si="20"/>
        <v xml:space="preserve"> </v>
      </c>
    </row>
    <row r="83" spans="1:53" s="339" customFormat="1" ht="15" x14ac:dyDescent="0.2">
      <c r="A83" s="32"/>
      <c r="B83" s="32"/>
      <c r="C83" s="410">
        <f t="shared" si="21"/>
        <v>62</v>
      </c>
      <c r="D83" s="424"/>
      <c r="E83" s="424"/>
      <c r="F83" s="424"/>
      <c r="G83" s="410"/>
      <c r="H83" s="410"/>
      <c r="I83" s="413" t="str">
        <f t="shared" si="5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6"/>
        <v>-</v>
      </c>
      <c r="M83" s="415"/>
      <c r="N83" s="415"/>
      <c r="O83" s="160" t="str">
        <f t="shared" si="7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8"/>
        <v>OK</v>
      </c>
      <c r="AI83" s="22">
        <f t="shared" si="9"/>
        <v>0</v>
      </c>
      <c r="AJ83" s="22">
        <f t="shared" si="10"/>
        <v>0</v>
      </c>
      <c r="AK83" s="22">
        <f t="shared" si="11"/>
        <v>0</v>
      </c>
      <c r="AL83" s="22">
        <f t="shared" si="12"/>
        <v>0</v>
      </c>
      <c r="AM83" s="22">
        <f t="shared" si="13"/>
        <v>0</v>
      </c>
      <c r="AN83" s="22">
        <f t="shared" si="14"/>
        <v>0</v>
      </c>
      <c r="AO83" s="418" t="b">
        <f t="shared" si="15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16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17"/>
        <v>0</v>
      </c>
      <c r="AW83" s="67">
        <f t="shared" si="18"/>
        <v>0</v>
      </c>
      <c r="AX83" s="397">
        <f t="shared" si="19"/>
        <v>0</v>
      </c>
      <c r="AY83" s="32"/>
      <c r="AZ83" s="32"/>
      <c r="BA83" s="423" t="str">
        <f t="shared" si="20"/>
        <v xml:space="preserve"> </v>
      </c>
    </row>
    <row r="84" spans="1:53" s="339" customFormat="1" ht="15" x14ac:dyDescent="0.2">
      <c r="A84" s="32"/>
      <c r="B84" s="32"/>
      <c r="C84" s="410">
        <f t="shared" si="21"/>
        <v>63</v>
      </c>
      <c r="D84" s="424"/>
      <c r="E84" s="424"/>
      <c r="F84" s="424"/>
      <c r="G84" s="410"/>
      <c r="H84" s="410"/>
      <c r="I84" s="413" t="str">
        <f t="shared" si="5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6"/>
        <v>-</v>
      </c>
      <c r="M84" s="415"/>
      <c r="N84" s="415"/>
      <c r="O84" s="160" t="str">
        <f t="shared" si="7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8"/>
        <v>OK</v>
      </c>
      <c r="AI84" s="22">
        <f t="shared" si="9"/>
        <v>0</v>
      </c>
      <c r="AJ84" s="22">
        <f t="shared" si="10"/>
        <v>0</v>
      </c>
      <c r="AK84" s="22">
        <f t="shared" si="11"/>
        <v>0</v>
      </c>
      <c r="AL84" s="22">
        <f t="shared" si="12"/>
        <v>0</v>
      </c>
      <c r="AM84" s="22">
        <f t="shared" si="13"/>
        <v>0</v>
      </c>
      <c r="AN84" s="22">
        <f t="shared" si="14"/>
        <v>0</v>
      </c>
      <c r="AO84" s="418" t="b">
        <f t="shared" si="15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16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17"/>
        <v>0</v>
      </c>
      <c r="AW84" s="67">
        <f t="shared" si="18"/>
        <v>0</v>
      </c>
      <c r="AX84" s="397">
        <f t="shared" si="19"/>
        <v>0</v>
      </c>
      <c r="AY84" s="32"/>
      <c r="AZ84" s="32"/>
      <c r="BA84" s="423" t="str">
        <f t="shared" si="20"/>
        <v xml:space="preserve"> </v>
      </c>
    </row>
    <row r="85" spans="1:53" s="339" customFormat="1" ht="15" x14ac:dyDescent="0.2">
      <c r="A85" s="32"/>
      <c r="B85" s="32"/>
      <c r="C85" s="410">
        <f t="shared" si="21"/>
        <v>64</v>
      </c>
      <c r="D85" s="424"/>
      <c r="E85" s="424"/>
      <c r="F85" s="424"/>
      <c r="G85" s="410"/>
      <c r="H85" s="410"/>
      <c r="I85" s="413" t="str">
        <f t="shared" si="5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6"/>
        <v>-</v>
      </c>
      <c r="M85" s="425"/>
      <c r="N85" s="425"/>
      <c r="O85" s="160" t="str">
        <f t="shared" si="7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8"/>
        <v>OK</v>
      </c>
      <c r="AI85" s="22">
        <f t="shared" si="9"/>
        <v>0</v>
      </c>
      <c r="AJ85" s="22">
        <f t="shared" si="10"/>
        <v>0</v>
      </c>
      <c r="AK85" s="22">
        <f t="shared" si="11"/>
        <v>0</v>
      </c>
      <c r="AL85" s="22">
        <f t="shared" si="12"/>
        <v>0</v>
      </c>
      <c r="AM85" s="22">
        <f t="shared" si="13"/>
        <v>0</v>
      </c>
      <c r="AN85" s="22">
        <f t="shared" si="14"/>
        <v>0</v>
      </c>
      <c r="AO85" s="418" t="b">
        <f t="shared" si="15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16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17"/>
        <v>0</v>
      </c>
      <c r="AW85" s="67">
        <f t="shared" si="18"/>
        <v>0</v>
      </c>
      <c r="AX85" s="397">
        <f t="shared" si="19"/>
        <v>0</v>
      </c>
      <c r="AY85" s="32"/>
      <c r="AZ85" s="32"/>
      <c r="BA85" s="423" t="str">
        <f t="shared" si="20"/>
        <v xml:space="preserve"> </v>
      </c>
    </row>
    <row r="86" spans="1:53" s="339" customFormat="1" ht="15" x14ac:dyDescent="0.2">
      <c r="A86" s="32"/>
      <c r="B86" s="32"/>
      <c r="C86" s="410">
        <f t="shared" si="21"/>
        <v>65</v>
      </c>
      <c r="D86" s="424"/>
      <c r="E86" s="424"/>
      <c r="F86" s="424"/>
      <c r="G86" s="410"/>
      <c r="H86" s="410"/>
      <c r="I86" s="413" t="str">
        <f t="shared" si="5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6"/>
        <v>-</v>
      </c>
      <c r="M86" s="425"/>
      <c r="N86" s="425"/>
      <c r="O86" s="160" t="str">
        <f t="shared" si="7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8"/>
        <v>OK</v>
      </c>
      <c r="AI86" s="22">
        <f t="shared" si="9"/>
        <v>0</v>
      </c>
      <c r="AJ86" s="22">
        <f t="shared" si="10"/>
        <v>0</v>
      </c>
      <c r="AK86" s="22">
        <f t="shared" si="11"/>
        <v>0</v>
      </c>
      <c r="AL86" s="22">
        <f t="shared" si="12"/>
        <v>0</v>
      </c>
      <c r="AM86" s="22">
        <f t="shared" si="13"/>
        <v>0</v>
      </c>
      <c r="AN86" s="22">
        <f t="shared" si="14"/>
        <v>0</v>
      </c>
      <c r="AO86" s="418" t="b">
        <f t="shared" si="15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16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17"/>
        <v>0</v>
      </c>
      <c r="AW86" s="67">
        <f t="shared" si="18"/>
        <v>0</v>
      </c>
      <c r="AX86" s="397">
        <f t="shared" si="19"/>
        <v>0</v>
      </c>
      <c r="AY86" s="32"/>
      <c r="AZ86" s="32"/>
      <c r="BA86" s="423" t="str">
        <f t="shared" si="20"/>
        <v xml:space="preserve"> </v>
      </c>
    </row>
    <row r="87" spans="1:53" s="339" customFormat="1" ht="15" x14ac:dyDescent="0.2">
      <c r="A87" s="32"/>
      <c r="B87" s="32"/>
      <c r="C87" s="410">
        <f t="shared" si="21"/>
        <v>66</v>
      </c>
      <c r="D87" s="424"/>
      <c r="E87" s="424"/>
      <c r="F87" s="424"/>
      <c r="G87" s="410"/>
      <c r="H87" s="410"/>
      <c r="I87" s="413" t="str">
        <f t="shared" si="5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6"/>
        <v>-</v>
      </c>
      <c r="M87" s="425"/>
      <c r="N87" s="425"/>
      <c r="O87" s="160" t="str">
        <f t="shared" si="7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8"/>
        <v>OK</v>
      </c>
      <c r="AI87" s="22">
        <f t="shared" si="9"/>
        <v>0</v>
      </c>
      <c r="AJ87" s="22">
        <f t="shared" si="10"/>
        <v>0</v>
      </c>
      <c r="AK87" s="22">
        <f t="shared" si="11"/>
        <v>0</v>
      </c>
      <c r="AL87" s="22">
        <f t="shared" si="12"/>
        <v>0</v>
      </c>
      <c r="AM87" s="22">
        <f t="shared" si="13"/>
        <v>0</v>
      </c>
      <c r="AN87" s="22">
        <f t="shared" si="14"/>
        <v>0</v>
      </c>
      <c r="AO87" s="418" t="b">
        <f t="shared" si="15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16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17"/>
        <v>0</v>
      </c>
      <c r="AW87" s="67">
        <f t="shared" si="18"/>
        <v>0</v>
      </c>
      <c r="AX87" s="397">
        <f t="shared" si="19"/>
        <v>0</v>
      </c>
      <c r="AY87" s="32"/>
      <c r="AZ87" s="32"/>
      <c r="BA87" s="423" t="str">
        <f t="shared" si="20"/>
        <v xml:space="preserve"> </v>
      </c>
    </row>
    <row r="88" spans="1:53" s="339" customFormat="1" ht="15" x14ac:dyDescent="0.2">
      <c r="A88" s="32"/>
      <c r="B88" s="32"/>
      <c r="C88" s="410">
        <f t="shared" ref="C88:C151" si="22">C87+1</f>
        <v>67</v>
      </c>
      <c r="D88" s="424"/>
      <c r="E88" s="424"/>
      <c r="F88" s="424"/>
      <c r="G88" s="410"/>
      <c r="H88" s="410"/>
      <c r="I88" s="413" t="str">
        <f t="shared" si="5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6"/>
        <v>-</v>
      </c>
      <c r="M88" s="425"/>
      <c r="N88" s="425"/>
      <c r="O88" s="160" t="str">
        <f t="shared" si="7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8"/>
        <v>OK</v>
      </c>
      <c r="AI88" s="22">
        <f t="shared" si="9"/>
        <v>0</v>
      </c>
      <c r="AJ88" s="22">
        <f t="shared" si="10"/>
        <v>0</v>
      </c>
      <c r="AK88" s="22">
        <f t="shared" si="11"/>
        <v>0</v>
      </c>
      <c r="AL88" s="22">
        <f t="shared" si="12"/>
        <v>0</v>
      </c>
      <c r="AM88" s="22">
        <f t="shared" si="13"/>
        <v>0</v>
      </c>
      <c r="AN88" s="22">
        <f t="shared" si="14"/>
        <v>0</v>
      </c>
      <c r="AO88" s="418" t="b">
        <f t="shared" si="15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16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17"/>
        <v>0</v>
      </c>
      <c r="AW88" s="67">
        <f t="shared" si="18"/>
        <v>0</v>
      </c>
      <c r="AX88" s="397">
        <f t="shared" si="19"/>
        <v>0</v>
      </c>
      <c r="AY88" s="32"/>
      <c r="AZ88" s="32"/>
      <c r="BA88" s="423" t="str">
        <f t="shared" si="20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5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6"/>
        <v>-</v>
      </c>
      <c r="M89" s="425"/>
      <c r="N89" s="425"/>
      <c r="O89" s="160" t="str">
        <f t="shared" si="7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8"/>
        <v>OK</v>
      </c>
      <c r="AI89" s="22">
        <f t="shared" si="9"/>
        <v>0</v>
      </c>
      <c r="AJ89" s="22">
        <f t="shared" si="10"/>
        <v>0</v>
      </c>
      <c r="AK89" s="22">
        <f t="shared" si="11"/>
        <v>0</v>
      </c>
      <c r="AL89" s="22">
        <f t="shared" si="12"/>
        <v>0</v>
      </c>
      <c r="AM89" s="22">
        <f t="shared" si="13"/>
        <v>0</v>
      </c>
      <c r="AN89" s="22">
        <f t="shared" si="14"/>
        <v>0</v>
      </c>
      <c r="AO89" s="418" t="b">
        <f t="shared" si="15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16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17"/>
        <v>0</v>
      </c>
      <c r="AW89" s="67">
        <f t="shared" si="18"/>
        <v>0</v>
      </c>
      <c r="AX89" s="397">
        <f t="shared" si="19"/>
        <v>0</v>
      </c>
      <c r="AY89" s="32"/>
      <c r="AZ89" s="32"/>
      <c r="BA89" s="423" t="str">
        <f t="shared" si="20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5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6"/>
        <v>-</v>
      </c>
      <c r="M90" s="425"/>
      <c r="N90" s="425"/>
      <c r="O90" s="160" t="str">
        <f t="shared" si="7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8"/>
        <v>OK</v>
      </c>
      <c r="AI90" s="22">
        <f t="shared" si="9"/>
        <v>0</v>
      </c>
      <c r="AJ90" s="22">
        <f t="shared" si="10"/>
        <v>0</v>
      </c>
      <c r="AK90" s="22">
        <f t="shared" si="11"/>
        <v>0</v>
      </c>
      <c r="AL90" s="22">
        <f t="shared" si="12"/>
        <v>0</v>
      </c>
      <c r="AM90" s="22">
        <f t="shared" si="13"/>
        <v>0</v>
      </c>
      <c r="AN90" s="22">
        <f t="shared" si="14"/>
        <v>0</v>
      </c>
      <c r="AO90" s="418" t="b">
        <f t="shared" si="15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16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17"/>
        <v>0</v>
      </c>
      <c r="AW90" s="67">
        <f t="shared" si="18"/>
        <v>0</v>
      </c>
      <c r="AX90" s="397">
        <f t="shared" si="19"/>
        <v>0</v>
      </c>
      <c r="AY90" s="32"/>
      <c r="AZ90" s="32"/>
      <c r="BA90" s="423" t="str">
        <f t="shared" si="20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5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6"/>
        <v>-</v>
      </c>
      <c r="M91" s="425"/>
      <c r="N91" s="425"/>
      <c r="O91" s="160" t="str">
        <f t="shared" si="7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8"/>
        <v>OK</v>
      </c>
      <c r="AI91" s="22">
        <f t="shared" si="9"/>
        <v>0</v>
      </c>
      <c r="AJ91" s="22">
        <f t="shared" si="10"/>
        <v>0</v>
      </c>
      <c r="AK91" s="22">
        <f t="shared" si="11"/>
        <v>0</v>
      </c>
      <c r="AL91" s="22">
        <f t="shared" si="12"/>
        <v>0</v>
      </c>
      <c r="AM91" s="22">
        <f t="shared" si="13"/>
        <v>0</v>
      </c>
      <c r="AN91" s="22">
        <f t="shared" si="14"/>
        <v>0</v>
      </c>
      <c r="AO91" s="418" t="b">
        <f t="shared" si="15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16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17"/>
        <v>0</v>
      </c>
      <c r="AW91" s="67">
        <f t="shared" si="18"/>
        <v>0</v>
      </c>
      <c r="AX91" s="397">
        <f t="shared" si="19"/>
        <v>0</v>
      </c>
      <c r="AY91" s="32"/>
      <c r="AZ91" s="32"/>
      <c r="BA91" s="423" t="str">
        <f t="shared" si="20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5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6"/>
        <v>-</v>
      </c>
      <c r="M92" s="425"/>
      <c r="N92" s="425"/>
      <c r="O92" s="160" t="str">
        <f t="shared" si="7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8"/>
        <v>OK</v>
      </c>
      <c r="AI92" s="22">
        <f t="shared" si="9"/>
        <v>0</v>
      </c>
      <c r="AJ92" s="22">
        <f t="shared" si="10"/>
        <v>0</v>
      </c>
      <c r="AK92" s="22">
        <f t="shared" si="11"/>
        <v>0</v>
      </c>
      <c r="AL92" s="22">
        <f t="shared" si="12"/>
        <v>0</v>
      </c>
      <c r="AM92" s="22">
        <f t="shared" si="13"/>
        <v>0</v>
      </c>
      <c r="AN92" s="22">
        <f t="shared" si="14"/>
        <v>0</v>
      </c>
      <c r="AO92" s="418" t="b">
        <f t="shared" si="15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16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17"/>
        <v>0</v>
      </c>
      <c r="AW92" s="67">
        <f t="shared" si="18"/>
        <v>0</v>
      </c>
      <c r="AX92" s="397">
        <f t="shared" si="19"/>
        <v>0</v>
      </c>
      <c r="AY92" s="32"/>
      <c r="AZ92" s="32"/>
      <c r="BA92" s="423" t="str">
        <f t="shared" si="20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5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6"/>
        <v>-</v>
      </c>
      <c r="M93" s="425"/>
      <c r="N93" s="425"/>
      <c r="O93" s="160" t="str">
        <f t="shared" si="7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8"/>
        <v>OK</v>
      </c>
      <c r="AI93" s="22">
        <f t="shared" si="9"/>
        <v>0</v>
      </c>
      <c r="AJ93" s="22">
        <f t="shared" si="10"/>
        <v>0</v>
      </c>
      <c r="AK93" s="22">
        <f t="shared" si="11"/>
        <v>0</v>
      </c>
      <c r="AL93" s="22">
        <f t="shared" si="12"/>
        <v>0</v>
      </c>
      <c r="AM93" s="22">
        <f t="shared" si="13"/>
        <v>0</v>
      </c>
      <c r="AN93" s="22">
        <f t="shared" si="14"/>
        <v>0</v>
      </c>
      <c r="AO93" s="418" t="b">
        <f t="shared" si="15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16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17"/>
        <v>0</v>
      </c>
      <c r="AW93" s="67">
        <f t="shared" si="18"/>
        <v>0</v>
      </c>
      <c r="AX93" s="397">
        <f t="shared" si="19"/>
        <v>0</v>
      </c>
      <c r="AY93" s="32"/>
      <c r="AZ93" s="32"/>
      <c r="BA93" s="423" t="str">
        <f t="shared" si="20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5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6"/>
        <v>-</v>
      </c>
      <c r="M94" s="425"/>
      <c r="N94" s="425"/>
      <c r="O94" s="160" t="str">
        <f t="shared" si="7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8"/>
        <v>OK</v>
      </c>
      <c r="AI94" s="22">
        <f t="shared" si="9"/>
        <v>0</v>
      </c>
      <c r="AJ94" s="22">
        <f t="shared" si="10"/>
        <v>0</v>
      </c>
      <c r="AK94" s="22">
        <f t="shared" si="11"/>
        <v>0</v>
      </c>
      <c r="AL94" s="22">
        <f t="shared" si="12"/>
        <v>0</v>
      </c>
      <c r="AM94" s="22">
        <f t="shared" si="13"/>
        <v>0</v>
      </c>
      <c r="AN94" s="22">
        <f t="shared" si="14"/>
        <v>0</v>
      </c>
      <c r="AO94" s="418" t="b">
        <f t="shared" si="15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16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17"/>
        <v>0</v>
      </c>
      <c r="AW94" s="67">
        <f t="shared" si="18"/>
        <v>0</v>
      </c>
      <c r="AX94" s="397">
        <f t="shared" si="19"/>
        <v>0</v>
      </c>
      <c r="AY94" s="32"/>
      <c r="AZ94" s="32"/>
      <c r="BA94" s="423" t="str">
        <f t="shared" si="20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si="5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6"/>
        <v>-</v>
      </c>
      <c r="M95" s="425"/>
      <c r="N95" s="425"/>
      <c r="O95" s="160" t="str">
        <f t="shared" si="7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8"/>
        <v>OK</v>
      </c>
      <c r="AI95" s="22">
        <f t="shared" si="9"/>
        <v>0</v>
      </c>
      <c r="AJ95" s="22">
        <f t="shared" si="10"/>
        <v>0</v>
      </c>
      <c r="AK95" s="22">
        <f t="shared" si="11"/>
        <v>0</v>
      </c>
      <c r="AL95" s="22">
        <f t="shared" si="12"/>
        <v>0</v>
      </c>
      <c r="AM95" s="22">
        <f t="shared" si="13"/>
        <v>0</v>
      </c>
      <c r="AN95" s="22">
        <f t="shared" si="14"/>
        <v>0</v>
      </c>
      <c r="AO95" s="418" t="b">
        <f t="shared" si="15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16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17"/>
        <v>0</v>
      </c>
      <c r="AW95" s="67">
        <f t="shared" si="18"/>
        <v>0</v>
      </c>
      <c r="AX95" s="397">
        <f t="shared" si="19"/>
        <v>0</v>
      </c>
      <c r="AY95" s="32"/>
      <c r="AZ95" s="32"/>
      <c r="BA95" s="423" t="str">
        <f t="shared" si="20"/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5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6"/>
        <v>-</v>
      </c>
      <c r="M96" s="425"/>
      <c r="N96" s="425"/>
      <c r="O96" s="160" t="str">
        <f t="shared" si="7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8"/>
        <v>OK</v>
      </c>
      <c r="AI96" s="22">
        <f t="shared" si="9"/>
        <v>0</v>
      </c>
      <c r="AJ96" s="22">
        <f t="shared" si="10"/>
        <v>0</v>
      </c>
      <c r="AK96" s="22">
        <f t="shared" si="11"/>
        <v>0</v>
      </c>
      <c r="AL96" s="22">
        <f t="shared" si="12"/>
        <v>0</v>
      </c>
      <c r="AM96" s="22">
        <f t="shared" si="13"/>
        <v>0</v>
      </c>
      <c r="AN96" s="22">
        <f t="shared" si="14"/>
        <v>0</v>
      </c>
      <c r="AO96" s="418" t="b">
        <f t="shared" si="15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16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17"/>
        <v>0</v>
      </c>
      <c r="AW96" s="67">
        <f t="shared" si="18"/>
        <v>0</v>
      </c>
      <c r="AX96" s="397">
        <f t="shared" si="19"/>
        <v>0</v>
      </c>
      <c r="AY96" s="32"/>
      <c r="AZ96" s="32"/>
      <c r="BA96" s="423" t="str">
        <f t="shared" si="20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5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6"/>
        <v>-</v>
      </c>
      <c r="M97" s="425"/>
      <c r="N97" s="425"/>
      <c r="O97" s="160" t="str">
        <f t="shared" si="7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8"/>
        <v>OK</v>
      </c>
      <c r="AI97" s="22">
        <f t="shared" si="9"/>
        <v>0</v>
      </c>
      <c r="AJ97" s="22">
        <f t="shared" si="10"/>
        <v>0</v>
      </c>
      <c r="AK97" s="22">
        <f t="shared" si="11"/>
        <v>0</v>
      </c>
      <c r="AL97" s="22">
        <f t="shared" si="12"/>
        <v>0</v>
      </c>
      <c r="AM97" s="22">
        <f t="shared" si="13"/>
        <v>0</v>
      </c>
      <c r="AN97" s="22">
        <f t="shared" si="14"/>
        <v>0</v>
      </c>
      <c r="AO97" s="418" t="b">
        <f t="shared" si="15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16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17"/>
        <v>0</v>
      </c>
      <c r="AW97" s="67">
        <f t="shared" si="18"/>
        <v>0</v>
      </c>
      <c r="AX97" s="397">
        <f t="shared" si="19"/>
        <v>0</v>
      </c>
      <c r="AY97" s="32"/>
      <c r="AZ97" s="32"/>
      <c r="BA97" s="423" t="str">
        <f t="shared" si="20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5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6"/>
        <v>-</v>
      </c>
      <c r="M98" s="425"/>
      <c r="N98" s="425"/>
      <c r="O98" s="160" t="str">
        <f t="shared" si="7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8"/>
        <v>OK</v>
      </c>
      <c r="AI98" s="22">
        <f t="shared" si="9"/>
        <v>0</v>
      </c>
      <c r="AJ98" s="22">
        <f t="shared" si="10"/>
        <v>0</v>
      </c>
      <c r="AK98" s="22">
        <f t="shared" si="11"/>
        <v>0</v>
      </c>
      <c r="AL98" s="22">
        <f t="shared" si="12"/>
        <v>0</v>
      </c>
      <c r="AM98" s="22">
        <f t="shared" si="13"/>
        <v>0</v>
      </c>
      <c r="AN98" s="22">
        <f t="shared" si="14"/>
        <v>0</v>
      </c>
      <c r="AO98" s="418" t="b">
        <f t="shared" si="15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16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17"/>
        <v>0</v>
      </c>
      <c r="AW98" s="67">
        <f t="shared" si="18"/>
        <v>0</v>
      </c>
      <c r="AX98" s="397">
        <f t="shared" si="19"/>
        <v>0</v>
      </c>
      <c r="AY98" s="32"/>
      <c r="AZ98" s="32"/>
      <c r="BA98" s="423" t="str">
        <f t="shared" si="20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5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6"/>
        <v>-</v>
      </c>
      <c r="M99" s="425"/>
      <c r="N99" s="425"/>
      <c r="O99" s="160" t="str">
        <f t="shared" si="7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8"/>
        <v>OK</v>
      </c>
      <c r="AI99" s="22">
        <f t="shared" si="9"/>
        <v>0</v>
      </c>
      <c r="AJ99" s="22">
        <f t="shared" si="10"/>
        <v>0</v>
      </c>
      <c r="AK99" s="22">
        <f t="shared" si="11"/>
        <v>0</v>
      </c>
      <c r="AL99" s="22">
        <f t="shared" si="12"/>
        <v>0</v>
      </c>
      <c r="AM99" s="22">
        <f t="shared" si="13"/>
        <v>0</v>
      </c>
      <c r="AN99" s="22">
        <f t="shared" si="14"/>
        <v>0</v>
      </c>
      <c r="AO99" s="418" t="b">
        <f t="shared" si="15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16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17"/>
        <v>0</v>
      </c>
      <c r="AW99" s="67">
        <f t="shared" si="18"/>
        <v>0</v>
      </c>
      <c r="AX99" s="397">
        <f t="shared" si="19"/>
        <v>0</v>
      </c>
      <c r="AY99" s="32"/>
      <c r="AZ99" s="32"/>
      <c r="BA99" s="423" t="str">
        <f t="shared" si="20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5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6"/>
        <v>-</v>
      </c>
      <c r="M100" s="425"/>
      <c r="N100" s="425"/>
      <c r="O100" s="160" t="str">
        <f t="shared" si="7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8"/>
        <v>OK</v>
      </c>
      <c r="AI100" s="22">
        <f t="shared" si="9"/>
        <v>0</v>
      </c>
      <c r="AJ100" s="22">
        <f t="shared" si="10"/>
        <v>0</v>
      </c>
      <c r="AK100" s="22">
        <f t="shared" si="11"/>
        <v>0</v>
      </c>
      <c r="AL100" s="22">
        <f t="shared" si="12"/>
        <v>0</v>
      </c>
      <c r="AM100" s="22">
        <f t="shared" si="13"/>
        <v>0</v>
      </c>
      <c r="AN100" s="22">
        <f t="shared" si="14"/>
        <v>0</v>
      </c>
      <c r="AO100" s="418" t="b">
        <f t="shared" si="15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16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17"/>
        <v>0</v>
      </c>
      <c r="AW100" s="67">
        <f t="shared" si="18"/>
        <v>0</v>
      </c>
      <c r="AX100" s="397">
        <f t="shared" si="19"/>
        <v>0</v>
      </c>
      <c r="AY100" s="32"/>
      <c r="AZ100" s="32"/>
      <c r="BA100" s="423" t="str">
        <f t="shared" si="20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5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6"/>
        <v>-</v>
      </c>
      <c r="M101" s="425"/>
      <c r="N101" s="425"/>
      <c r="O101" s="160" t="str">
        <f t="shared" si="7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8"/>
        <v>OK</v>
      </c>
      <c r="AI101" s="22">
        <f t="shared" si="9"/>
        <v>0</v>
      </c>
      <c r="AJ101" s="22">
        <f t="shared" si="10"/>
        <v>0</v>
      </c>
      <c r="AK101" s="22">
        <f t="shared" si="11"/>
        <v>0</v>
      </c>
      <c r="AL101" s="22">
        <f t="shared" si="12"/>
        <v>0</v>
      </c>
      <c r="AM101" s="22">
        <f t="shared" si="13"/>
        <v>0</v>
      </c>
      <c r="AN101" s="22">
        <f t="shared" si="14"/>
        <v>0</v>
      </c>
      <c r="AO101" s="418" t="b">
        <f t="shared" si="15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16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17"/>
        <v>0</v>
      </c>
      <c r="AW101" s="67">
        <f t="shared" si="18"/>
        <v>0</v>
      </c>
      <c r="AX101" s="397">
        <f t="shared" si="19"/>
        <v>0</v>
      </c>
      <c r="AY101" s="32"/>
      <c r="AZ101" s="32"/>
      <c r="BA101" s="423" t="str">
        <f t="shared" si="20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5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6"/>
        <v>-</v>
      </c>
      <c r="M102" s="425"/>
      <c r="N102" s="425"/>
      <c r="O102" s="160" t="str">
        <f t="shared" si="7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8"/>
        <v>OK</v>
      </c>
      <c r="AI102" s="22">
        <f t="shared" si="9"/>
        <v>0</v>
      </c>
      <c r="AJ102" s="22">
        <f t="shared" si="10"/>
        <v>0</v>
      </c>
      <c r="AK102" s="22">
        <f t="shared" si="11"/>
        <v>0</v>
      </c>
      <c r="AL102" s="22">
        <f t="shared" si="12"/>
        <v>0</v>
      </c>
      <c r="AM102" s="22">
        <f t="shared" si="13"/>
        <v>0</v>
      </c>
      <c r="AN102" s="22">
        <f t="shared" si="14"/>
        <v>0</v>
      </c>
      <c r="AO102" s="418" t="b">
        <f t="shared" si="15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16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17"/>
        <v>0</v>
      </c>
      <c r="AW102" s="67">
        <f t="shared" si="18"/>
        <v>0</v>
      </c>
      <c r="AX102" s="397">
        <f t="shared" si="19"/>
        <v>0</v>
      </c>
      <c r="AY102" s="32"/>
      <c r="AZ102" s="32"/>
      <c r="BA102" s="423" t="str">
        <f t="shared" si="20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5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6"/>
        <v>-</v>
      </c>
      <c r="M103" s="425"/>
      <c r="N103" s="425"/>
      <c r="O103" s="160" t="str">
        <f t="shared" si="7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8"/>
        <v>OK</v>
      </c>
      <c r="AI103" s="22">
        <f t="shared" si="9"/>
        <v>0</v>
      </c>
      <c r="AJ103" s="22">
        <f t="shared" si="10"/>
        <v>0</v>
      </c>
      <c r="AK103" s="22">
        <f t="shared" si="11"/>
        <v>0</v>
      </c>
      <c r="AL103" s="22">
        <f t="shared" si="12"/>
        <v>0</v>
      </c>
      <c r="AM103" s="22">
        <f t="shared" si="13"/>
        <v>0</v>
      </c>
      <c r="AN103" s="22">
        <f t="shared" si="14"/>
        <v>0</v>
      </c>
      <c r="AO103" s="418" t="b">
        <f t="shared" si="15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16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17"/>
        <v>0</v>
      </c>
      <c r="AW103" s="67">
        <f t="shared" si="18"/>
        <v>0</v>
      </c>
      <c r="AX103" s="397">
        <f t="shared" si="19"/>
        <v>0</v>
      </c>
      <c r="AY103" s="32"/>
      <c r="AZ103" s="32"/>
      <c r="BA103" s="423" t="str">
        <f t="shared" si="20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5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6"/>
        <v>-</v>
      </c>
      <c r="M104" s="425"/>
      <c r="N104" s="425"/>
      <c r="O104" s="160" t="str">
        <f t="shared" si="7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8"/>
        <v>OK</v>
      </c>
      <c r="AI104" s="22">
        <f t="shared" si="9"/>
        <v>0</v>
      </c>
      <c r="AJ104" s="22">
        <f t="shared" si="10"/>
        <v>0</v>
      </c>
      <c r="AK104" s="22">
        <f t="shared" si="11"/>
        <v>0</v>
      </c>
      <c r="AL104" s="22">
        <f t="shared" si="12"/>
        <v>0</v>
      </c>
      <c r="AM104" s="22">
        <f t="shared" si="13"/>
        <v>0</v>
      </c>
      <c r="AN104" s="22">
        <f t="shared" si="14"/>
        <v>0</v>
      </c>
      <c r="AO104" s="418" t="b">
        <f t="shared" si="15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16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17"/>
        <v>0</v>
      </c>
      <c r="AW104" s="67">
        <f t="shared" si="18"/>
        <v>0</v>
      </c>
      <c r="AX104" s="397">
        <f t="shared" si="19"/>
        <v>0</v>
      </c>
      <c r="AY104" s="32"/>
      <c r="AZ104" s="32"/>
      <c r="BA104" s="423" t="str">
        <f t="shared" si="20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5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6"/>
        <v>-</v>
      </c>
      <c r="M105" s="425"/>
      <c r="N105" s="425"/>
      <c r="O105" s="160" t="str">
        <f t="shared" si="7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8"/>
        <v>OK</v>
      </c>
      <c r="AI105" s="22">
        <f t="shared" si="9"/>
        <v>0</v>
      </c>
      <c r="AJ105" s="22">
        <f t="shared" si="10"/>
        <v>0</v>
      </c>
      <c r="AK105" s="22">
        <f t="shared" si="11"/>
        <v>0</v>
      </c>
      <c r="AL105" s="22">
        <f t="shared" si="12"/>
        <v>0</v>
      </c>
      <c r="AM105" s="22">
        <f t="shared" si="13"/>
        <v>0</v>
      </c>
      <c r="AN105" s="22">
        <f t="shared" si="14"/>
        <v>0</v>
      </c>
      <c r="AO105" s="418" t="b">
        <f t="shared" si="15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16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17"/>
        <v>0</v>
      </c>
      <c r="AW105" s="67">
        <f t="shared" si="18"/>
        <v>0</v>
      </c>
      <c r="AX105" s="397">
        <f t="shared" si="19"/>
        <v>0</v>
      </c>
      <c r="AY105" s="32"/>
      <c r="AZ105" s="32"/>
      <c r="BA105" s="423" t="str">
        <f t="shared" si="20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5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6"/>
        <v>-</v>
      </c>
      <c r="M106" s="425"/>
      <c r="N106" s="425"/>
      <c r="O106" s="160" t="str">
        <f t="shared" si="7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8"/>
        <v>OK</v>
      </c>
      <c r="AI106" s="22">
        <f t="shared" si="9"/>
        <v>0</v>
      </c>
      <c r="AJ106" s="22">
        <f t="shared" si="10"/>
        <v>0</v>
      </c>
      <c r="AK106" s="22">
        <f t="shared" si="11"/>
        <v>0</v>
      </c>
      <c r="AL106" s="22">
        <f t="shared" si="12"/>
        <v>0</v>
      </c>
      <c r="AM106" s="22">
        <f t="shared" si="13"/>
        <v>0</v>
      </c>
      <c r="AN106" s="22">
        <f t="shared" si="14"/>
        <v>0</v>
      </c>
      <c r="AO106" s="418" t="b">
        <f t="shared" si="15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16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17"/>
        <v>0</v>
      </c>
      <c r="AW106" s="67">
        <f t="shared" si="18"/>
        <v>0</v>
      </c>
      <c r="AX106" s="397">
        <f t="shared" si="19"/>
        <v>0</v>
      </c>
      <c r="AY106" s="32"/>
      <c r="AZ106" s="32"/>
      <c r="BA106" s="423" t="str">
        <f t="shared" si="20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5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6"/>
        <v>-</v>
      </c>
      <c r="M107" s="425"/>
      <c r="N107" s="425"/>
      <c r="O107" s="160" t="str">
        <f t="shared" si="7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8"/>
        <v>OK</v>
      </c>
      <c r="AI107" s="22">
        <f t="shared" si="9"/>
        <v>0</v>
      </c>
      <c r="AJ107" s="22">
        <f t="shared" si="10"/>
        <v>0</v>
      </c>
      <c r="AK107" s="22">
        <f t="shared" si="11"/>
        <v>0</v>
      </c>
      <c r="AL107" s="22">
        <f t="shared" si="12"/>
        <v>0</v>
      </c>
      <c r="AM107" s="22">
        <f t="shared" si="13"/>
        <v>0</v>
      </c>
      <c r="AN107" s="22">
        <f t="shared" si="14"/>
        <v>0</v>
      </c>
      <c r="AO107" s="418" t="b">
        <f t="shared" si="15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16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17"/>
        <v>0</v>
      </c>
      <c r="AW107" s="67">
        <f t="shared" si="18"/>
        <v>0</v>
      </c>
      <c r="AX107" s="397">
        <f t="shared" si="19"/>
        <v>0</v>
      </c>
      <c r="AY107" s="32"/>
      <c r="AZ107" s="32"/>
      <c r="BA107" s="423" t="str">
        <f t="shared" si="20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5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6"/>
        <v>-</v>
      </c>
      <c r="M108" s="425"/>
      <c r="N108" s="425"/>
      <c r="O108" s="160" t="str">
        <f t="shared" si="7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8"/>
        <v>OK</v>
      </c>
      <c r="AI108" s="22">
        <f t="shared" si="9"/>
        <v>0</v>
      </c>
      <c r="AJ108" s="22">
        <f t="shared" si="10"/>
        <v>0</v>
      </c>
      <c r="AK108" s="22">
        <f t="shared" si="11"/>
        <v>0</v>
      </c>
      <c r="AL108" s="22">
        <f t="shared" si="12"/>
        <v>0</v>
      </c>
      <c r="AM108" s="22">
        <f t="shared" si="13"/>
        <v>0</v>
      </c>
      <c r="AN108" s="22">
        <f t="shared" si="14"/>
        <v>0</v>
      </c>
      <c r="AO108" s="418" t="b">
        <f t="shared" si="15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16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17"/>
        <v>0</v>
      </c>
      <c r="AW108" s="67">
        <f t="shared" si="18"/>
        <v>0</v>
      </c>
      <c r="AX108" s="397">
        <f t="shared" si="19"/>
        <v>0</v>
      </c>
      <c r="AY108" s="32"/>
      <c r="AZ108" s="32"/>
      <c r="BA108" s="423" t="str">
        <f t="shared" si="20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5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6"/>
        <v>-</v>
      </c>
      <c r="M109" s="425"/>
      <c r="N109" s="425"/>
      <c r="O109" s="160" t="str">
        <f t="shared" si="7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8"/>
        <v>OK</v>
      </c>
      <c r="AI109" s="22">
        <f t="shared" si="9"/>
        <v>0</v>
      </c>
      <c r="AJ109" s="22">
        <f t="shared" si="10"/>
        <v>0</v>
      </c>
      <c r="AK109" s="22">
        <f t="shared" si="11"/>
        <v>0</v>
      </c>
      <c r="AL109" s="22">
        <f t="shared" si="12"/>
        <v>0</v>
      </c>
      <c r="AM109" s="22">
        <f t="shared" si="13"/>
        <v>0</v>
      </c>
      <c r="AN109" s="22">
        <f t="shared" si="14"/>
        <v>0</v>
      </c>
      <c r="AO109" s="418" t="b">
        <f t="shared" si="15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16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17"/>
        <v>0</v>
      </c>
      <c r="AW109" s="67">
        <f t="shared" si="18"/>
        <v>0</v>
      </c>
      <c r="AX109" s="397">
        <f t="shared" si="19"/>
        <v>0</v>
      </c>
      <c r="AY109" s="32"/>
      <c r="AZ109" s="32"/>
      <c r="BA109" s="423" t="str">
        <f t="shared" si="20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5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6"/>
        <v>-</v>
      </c>
      <c r="M110" s="425"/>
      <c r="N110" s="425"/>
      <c r="O110" s="160" t="str">
        <f t="shared" si="7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8"/>
        <v>OK</v>
      </c>
      <c r="AI110" s="22">
        <f t="shared" si="9"/>
        <v>0</v>
      </c>
      <c r="AJ110" s="22">
        <f t="shared" si="10"/>
        <v>0</v>
      </c>
      <c r="AK110" s="22">
        <f t="shared" si="11"/>
        <v>0</v>
      </c>
      <c r="AL110" s="22">
        <f t="shared" si="12"/>
        <v>0</v>
      </c>
      <c r="AM110" s="22">
        <f t="shared" si="13"/>
        <v>0</v>
      </c>
      <c r="AN110" s="22">
        <f t="shared" si="14"/>
        <v>0</v>
      </c>
      <c r="AO110" s="418" t="b">
        <f t="shared" si="15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16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17"/>
        <v>0</v>
      </c>
      <c r="AW110" s="67">
        <f t="shared" si="18"/>
        <v>0</v>
      </c>
      <c r="AX110" s="397">
        <f t="shared" si="19"/>
        <v>0</v>
      </c>
      <c r="AY110" s="32"/>
      <c r="AZ110" s="32"/>
      <c r="BA110" s="423" t="str">
        <f t="shared" si="20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5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6"/>
        <v>-</v>
      </c>
      <c r="M111" s="425"/>
      <c r="N111" s="425"/>
      <c r="O111" s="160" t="str">
        <f t="shared" si="7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8"/>
        <v>OK</v>
      </c>
      <c r="AI111" s="22">
        <f t="shared" si="9"/>
        <v>0</v>
      </c>
      <c r="AJ111" s="22">
        <f t="shared" si="10"/>
        <v>0</v>
      </c>
      <c r="AK111" s="22">
        <f t="shared" si="11"/>
        <v>0</v>
      </c>
      <c r="AL111" s="22">
        <f t="shared" si="12"/>
        <v>0</v>
      </c>
      <c r="AM111" s="22">
        <f t="shared" si="13"/>
        <v>0</v>
      </c>
      <c r="AN111" s="22">
        <f t="shared" si="14"/>
        <v>0</v>
      </c>
      <c r="AO111" s="418" t="b">
        <f t="shared" si="15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16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17"/>
        <v>0</v>
      </c>
      <c r="AW111" s="67">
        <f t="shared" si="18"/>
        <v>0</v>
      </c>
      <c r="AX111" s="397">
        <f t="shared" si="19"/>
        <v>0</v>
      </c>
      <c r="AY111" s="32"/>
      <c r="AZ111" s="32"/>
      <c r="BA111" s="423" t="str">
        <f t="shared" si="20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5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6"/>
        <v>-</v>
      </c>
      <c r="M112" s="425"/>
      <c r="N112" s="425"/>
      <c r="O112" s="160" t="str">
        <f t="shared" si="7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8"/>
        <v>OK</v>
      </c>
      <c r="AI112" s="22">
        <f t="shared" si="9"/>
        <v>0</v>
      </c>
      <c r="AJ112" s="22">
        <f t="shared" si="10"/>
        <v>0</v>
      </c>
      <c r="AK112" s="22">
        <f t="shared" si="11"/>
        <v>0</v>
      </c>
      <c r="AL112" s="22">
        <f t="shared" si="12"/>
        <v>0</v>
      </c>
      <c r="AM112" s="22">
        <f t="shared" si="13"/>
        <v>0</v>
      </c>
      <c r="AN112" s="22">
        <f t="shared" si="14"/>
        <v>0</v>
      </c>
      <c r="AO112" s="418" t="b">
        <f t="shared" si="15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16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17"/>
        <v>0</v>
      </c>
      <c r="AW112" s="67">
        <f t="shared" si="18"/>
        <v>0</v>
      </c>
      <c r="AX112" s="397">
        <f t="shared" si="19"/>
        <v>0</v>
      </c>
      <c r="AY112" s="32"/>
      <c r="AZ112" s="32"/>
      <c r="BA112" s="423" t="str">
        <f t="shared" si="20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5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6"/>
        <v>-</v>
      </c>
      <c r="M113" s="425"/>
      <c r="N113" s="425"/>
      <c r="O113" s="160" t="str">
        <f t="shared" si="7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8"/>
        <v>OK</v>
      </c>
      <c r="AI113" s="22">
        <f t="shared" si="9"/>
        <v>0</v>
      </c>
      <c r="AJ113" s="22">
        <f t="shared" si="10"/>
        <v>0</v>
      </c>
      <c r="AK113" s="22">
        <f t="shared" si="11"/>
        <v>0</v>
      </c>
      <c r="AL113" s="22">
        <f t="shared" si="12"/>
        <v>0</v>
      </c>
      <c r="AM113" s="22">
        <f t="shared" si="13"/>
        <v>0</v>
      </c>
      <c r="AN113" s="22">
        <f t="shared" si="14"/>
        <v>0</v>
      </c>
      <c r="AO113" s="418" t="b">
        <f t="shared" si="15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16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17"/>
        <v>0</v>
      </c>
      <c r="AW113" s="67">
        <f t="shared" si="18"/>
        <v>0</v>
      </c>
      <c r="AX113" s="397">
        <f t="shared" si="19"/>
        <v>0</v>
      </c>
      <c r="AY113" s="32"/>
      <c r="AZ113" s="32"/>
      <c r="BA113" s="423" t="str">
        <f t="shared" si="20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5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6"/>
        <v>-</v>
      </c>
      <c r="M114" s="425"/>
      <c r="N114" s="425"/>
      <c r="O114" s="160" t="str">
        <f t="shared" si="7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8"/>
        <v>OK</v>
      </c>
      <c r="AI114" s="22">
        <f t="shared" si="9"/>
        <v>0</v>
      </c>
      <c r="AJ114" s="22">
        <f t="shared" si="10"/>
        <v>0</v>
      </c>
      <c r="AK114" s="22">
        <f t="shared" si="11"/>
        <v>0</v>
      </c>
      <c r="AL114" s="22">
        <f t="shared" si="12"/>
        <v>0</v>
      </c>
      <c r="AM114" s="22">
        <f t="shared" si="13"/>
        <v>0</v>
      </c>
      <c r="AN114" s="22">
        <f t="shared" si="14"/>
        <v>0</v>
      </c>
      <c r="AO114" s="418" t="b">
        <f t="shared" si="15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16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17"/>
        <v>0</v>
      </c>
      <c r="AW114" s="67">
        <f t="shared" si="18"/>
        <v>0</v>
      </c>
      <c r="AX114" s="397">
        <f t="shared" si="19"/>
        <v>0</v>
      </c>
      <c r="AY114" s="32"/>
      <c r="AZ114" s="32"/>
      <c r="BA114" s="423" t="str">
        <f t="shared" si="20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5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6"/>
        <v>-</v>
      </c>
      <c r="M115" s="425"/>
      <c r="N115" s="425"/>
      <c r="O115" s="160" t="str">
        <f t="shared" si="7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8"/>
        <v>OK</v>
      </c>
      <c r="AI115" s="22">
        <f t="shared" si="9"/>
        <v>0</v>
      </c>
      <c r="AJ115" s="22">
        <f t="shared" si="10"/>
        <v>0</v>
      </c>
      <c r="AK115" s="22">
        <f t="shared" si="11"/>
        <v>0</v>
      </c>
      <c r="AL115" s="22">
        <f t="shared" si="12"/>
        <v>0</v>
      </c>
      <c r="AM115" s="22">
        <f t="shared" si="13"/>
        <v>0</v>
      </c>
      <c r="AN115" s="22">
        <f t="shared" si="14"/>
        <v>0</v>
      </c>
      <c r="AO115" s="418" t="b">
        <f t="shared" si="15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16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17"/>
        <v>0</v>
      </c>
      <c r="AW115" s="67">
        <f t="shared" si="18"/>
        <v>0</v>
      </c>
      <c r="AX115" s="397">
        <f t="shared" si="19"/>
        <v>0</v>
      </c>
      <c r="AY115" s="32"/>
      <c r="AZ115" s="32"/>
      <c r="BA115" s="423" t="str">
        <f t="shared" si="20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5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6"/>
        <v>-</v>
      </c>
      <c r="M116" s="425"/>
      <c r="N116" s="425"/>
      <c r="O116" s="160" t="str">
        <f t="shared" si="7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8"/>
        <v>OK</v>
      </c>
      <c r="AI116" s="22">
        <f t="shared" si="9"/>
        <v>0</v>
      </c>
      <c r="AJ116" s="22">
        <f t="shared" si="10"/>
        <v>0</v>
      </c>
      <c r="AK116" s="22">
        <f t="shared" si="11"/>
        <v>0</v>
      </c>
      <c r="AL116" s="22">
        <f t="shared" si="12"/>
        <v>0</v>
      </c>
      <c r="AM116" s="22">
        <f t="shared" si="13"/>
        <v>0</v>
      </c>
      <c r="AN116" s="22">
        <f t="shared" si="14"/>
        <v>0</v>
      </c>
      <c r="AO116" s="418" t="b">
        <f t="shared" si="15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16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17"/>
        <v>0</v>
      </c>
      <c r="AW116" s="67">
        <f t="shared" si="18"/>
        <v>0</v>
      </c>
      <c r="AX116" s="397">
        <f t="shared" si="19"/>
        <v>0</v>
      </c>
      <c r="AY116" s="32"/>
      <c r="AZ116" s="32"/>
      <c r="BA116" s="423" t="str">
        <f t="shared" si="20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5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6"/>
        <v>-</v>
      </c>
      <c r="M117" s="425"/>
      <c r="N117" s="425"/>
      <c r="O117" s="160" t="str">
        <f t="shared" si="7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8"/>
        <v>OK</v>
      </c>
      <c r="AI117" s="22">
        <f t="shared" si="9"/>
        <v>0</v>
      </c>
      <c r="AJ117" s="22">
        <f t="shared" si="10"/>
        <v>0</v>
      </c>
      <c r="AK117" s="22">
        <f t="shared" si="11"/>
        <v>0</v>
      </c>
      <c r="AL117" s="22">
        <f t="shared" si="12"/>
        <v>0</v>
      </c>
      <c r="AM117" s="22">
        <f t="shared" si="13"/>
        <v>0</v>
      </c>
      <c r="AN117" s="22">
        <f t="shared" si="14"/>
        <v>0</v>
      </c>
      <c r="AO117" s="418" t="b">
        <f t="shared" si="15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16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17"/>
        <v>0</v>
      </c>
      <c r="AW117" s="67">
        <f t="shared" si="18"/>
        <v>0</v>
      </c>
      <c r="AX117" s="397">
        <f t="shared" si="19"/>
        <v>0</v>
      </c>
      <c r="AY117" s="32"/>
      <c r="AZ117" s="32"/>
      <c r="BA117" s="423" t="str">
        <f t="shared" si="20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5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6"/>
        <v>-</v>
      </c>
      <c r="M118" s="425"/>
      <c r="N118" s="425"/>
      <c r="O118" s="160" t="str">
        <f t="shared" si="7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8"/>
        <v>OK</v>
      </c>
      <c r="AI118" s="22">
        <f t="shared" si="9"/>
        <v>0</v>
      </c>
      <c r="AJ118" s="22">
        <f t="shared" si="10"/>
        <v>0</v>
      </c>
      <c r="AK118" s="22">
        <f t="shared" si="11"/>
        <v>0</v>
      </c>
      <c r="AL118" s="22">
        <f t="shared" si="12"/>
        <v>0</v>
      </c>
      <c r="AM118" s="22">
        <f t="shared" si="13"/>
        <v>0</v>
      </c>
      <c r="AN118" s="22">
        <f t="shared" si="14"/>
        <v>0</v>
      </c>
      <c r="AO118" s="418" t="b">
        <f t="shared" si="15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16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17"/>
        <v>0</v>
      </c>
      <c r="AW118" s="67">
        <f t="shared" si="18"/>
        <v>0</v>
      </c>
      <c r="AX118" s="397">
        <f t="shared" si="19"/>
        <v>0</v>
      </c>
      <c r="AY118" s="32"/>
      <c r="AZ118" s="32"/>
      <c r="BA118" s="423" t="str">
        <f t="shared" si="20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5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6"/>
        <v>-</v>
      </c>
      <c r="M119" s="425"/>
      <c r="N119" s="425"/>
      <c r="O119" s="160" t="str">
        <f t="shared" si="7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8"/>
        <v>OK</v>
      </c>
      <c r="AI119" s="22">
        <f t="shared" si="9"/>
        <v>0</v>
      </c>
      <c r="AJ119" s="22">
        <f t="shared" si="10"/>
        <v>0</v>
      </c>
      <c r="AK119" s="22">
        <f t="shared" si="11"/>
        <v>0</v>
      </c>
      <c r="AL119" s="22">
        <f t="shared" si="12"/>
        <v>0</v>
      </c>
      <c r="AM119" s="22">
        <f t="shared" si="13"/>
        <v>0</v>
      </c>
      <c r="AN119" s="22">
        <f t="shared" si="14"/>
        <v>0</v>
      </c>
      <c r="AO119" s="418" t="b">
        <f t="shared" si="15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16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17"/>
        <v>0</v>
      </c>
      <c r="AW119" s="67">
        <f t="shared" si="18"/>
        <v>0</v>
      </c>
      <c r="AX119" s="397">
        <f t="shared" si="19"/>
        <v>0</v>
      </c>
      <c r="AY119" s="32"/>
      <c r="AZ119" s="32"/>
      <c r="BA119" s="423" t="str">
        <f t="shared" si="20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5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6"/>
        <v>-</v>
      </c>
      <c r="M120" s="425"/>
      <c r="N120" s="425"/>
      <c r="O120" s="160" t="str">
        <f t="shared" si="7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8"/>
        <v>OK</v>
      </c>
      <c r="AI120" s="22">
        <f t="shared" si="9"/>
        <v>0</v>
      </c>
      <c r="AJ120" s="22">
        <f t="shared" si="10"/>
        <v>0</v>
      </c>
      <c r="AK120" s="22">
        <f t="shared" si="11"/>
        <v>0</v>
      </c>
      <c r="AL120" s="22">
        <f t="shared" si="12"/>
        <v>0</v>
      </c>
      <c r="AM120" s="22">
        <f t="shared" si="13"/>
        <v>0</v>
      </c>
      <c r="AN120" s="22">
        <f t="shared" si="14"/>
        <v>0</v>
      </c>
      <c r="AO120" s="418" t="b">
        <f t="shared" si="15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16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17"/>
        <v>0</v>
      </c>
      <c r="AW120" s="67">
        <f t="shared" si="18"/>
        <v>0</v>
      </c>
      <c r="AX120" s="397">
        <f t="shared" si="19"/>
        <v>0</v>
      </c>
      <c r="AY120" s="32"/>
      <c r="AZ120" s="32"/>
      <c r="BA120" s="423" t="str">
        <f t="shared" si="20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5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6"/>
        <v>-</v>
      </c>
      <c r="M121" s="425"/>
      <c r="N121" s="425"/>
      <c r="O121" s="160" t="str">
        <f t="shared" si="7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8"/>
        <v>OK</v>
      </c>
      <c r="AI121" s="22">
        <f t="shared" si="9"/>
        <v>0</v>
      </c>
      <c r="AJ121" s="22">
        <f t="shared" si="10"/>
        <v>0</v>
      </c>
      <c r="AK121" s="22">
        <f t="shared" si="11"/>
        <v>0</v>
      </c>
      <c r="AL121" s="22">
        <f t="shared" si="12"/>
        <v>0</v>
      </c>
      <c r="AM121" s="22">
        <f t="shared" si="13"/>
        <v>0</v>
      </c>
      <c r="AN121" s="22">
        <f t="shared" si="14"/>
        <v>0</v>
      </c>
      <c r="AO121" s="418" t="b">
        <f t="shared" si="15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16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17"/>
        <v>0</v>
      </c>
      <c r="AW121" s="67">
        <f t="shared" si="18"/>
        <v>0</v>
      </c>
      <c r="AX121" s="397">
        <f t="shared" si="19"/>
        <v>0</v>
      </c>
      <c r="AY121" s="32"/>
      <c r="AZ121" s="32"/>
      <c r="BA121" s="423" t="str">
        <f t="shared" si="20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5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6"/>
        <v>-</v>
      </c>
      <c r="M122" s="425"/>
      <c r="N122" s="425"/>
      <c r="O122" s="160" t="str">
        <f t="shared" si="7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8"/>
        <v>OK</v>
      </c>
      <c r="AI122" s="22">
        <f t="shared" si="9"/>
        <v>0</v>
      </c>
      <c r="AJ122" s="22">
        <f t="shared" si="10"/>
        <v>0</v>
      </c>
      <c r="AK122" s="22">
        <f t="shared" si="11"/>
        <v>0</v>
      </c>
      <c r="AL122" s="22">
        <f t="shared" si="12"/>
        <v>0</v>
      </c>
      <c r="AM122" s="22">
        <f t="shared" si="13"/>
        <v>0</v>
      </c>
      <c r="AN122" s="22">
        <f t="shared" si="14"/>
        <v>0</v>
      </c>
      <c r="AO122" s="418" t="b">
        <f t="shared" si="15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16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17"/>
        <v>0</v>
      </c>
      <c r="AW122" s="67">
        <f t="shared" si="18"/>
        <v>0</v>
      </c>
      <c r="AX122" s="397">
        <f t="shared" si="19"/>
        <v>0</v>
      </c>
      <c r="AY122" s="32"/>
      <c r="AZ122" s="32"/>
      <c r="BA122" s="423" t="str">
        <f t="shared" si="20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5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6"/>
        <v>-</v>
      </c>
      <c r="M123" s="425"/>
      <c r="N123" s="425"/>
      <c r="O123" s="160" t="str">
        <f t="shared" si="7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8"/>
        <v>OK</v>
      </c>
      <c r="AI123" s="22">
        <f t="shared" si="9"/>
        <v>0</v>
      </c>
      <c r="AJ123" s="22">
        <f t="shared" si="10"/>
        <v>0</v>
      </c>
      <c r="AK123" s="22">
        <f t="shared" si="11"/>
        <v>0</v>
      </c>
      <c r="AL123" s="22">
        <f t="shared" si="12"/>
        <v>0</v>
      </c>
      <c r="AM123" s="22">
        <f t="shared" si="13"/>
        <v>0</v>
      </c>
      <c r="AN123" s="22">
        <f t="shared" si="14"/>
        <v>0</v>
      </c>
      <c r="AO123" s="418" t="b">
        <f t="shared" si="15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16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17"/>
        <v>0</v>
      </c>
      <c r="AW123" s="67">
        <f t="shared" si="18"/>
        <v>0</v>
      </c>
      <c r="AX123" s="397">
        <f t="shared" si="19"/>
        <v>0</v>
      </c>
      <c r="AY123" s="32"/>
      <c r="AZ123" s="32"/>
      <c r="BA123" s="423" t="str">
        <f t="shared" si="20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5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6"/>
        <v>-</v>
      </c>
      <c r="M124" s="425"/>
      <c r="N124" s="425"/>
      <c r="O124" s="160" t="str">
        <f t="shared" si="7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8"/>
        <v>OK</v>
      </c>
      <c r="AI124" s="22">
        <f t="shared" si="9"/>
        <v>0</v>
      </c>
      <c r="AJ124" s="22">
        <f t="shared" si="10"/>
        <v>0</v>
      </c>
      <c r="AK124" s="22">
        <f t="shared" si="11"/>
        <v>0</v>
      </c>
      <c r="AL124" s="22">
        <f t="shared" si="12"/>
        <v>0</v>
      </c>
      <c r="AM124" s="22">
        <f t="shared" si="13"/>
        <v>0</v>
      </c>
      <c r="AN124" s="22">
        <f t="shared" si="14"/>
        <v>0</v>
      </c>
      <c r="AO124" s="418" t="b">
        <f t="shared" si="15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16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17"/>
        <v>0</v>
      </c>
      <c r="AW124" s="67">
        <f t="shared" si="18"/>
        <v>0</v>
      </c>
      <c r="AX124" s="397">
        <f t="shared" si="19"/>
        <v>0</v>
      </c>
      <c r="AY124" s="32"/>
      <c r="AZ124" s="32"/>
      <c r="BA124" s="423" t="str">
        <f t="shared" si="20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5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6"/>
        <v>-</v>
      </c>
      <c r="M125" s="425"/>
      <c r="N125" s="425"/>
      <c r="O125" s="160" t="str">
        <f t="shared" si="7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8"/>
        <v>OK</v>
      </c>
      <c r="AI125" s="22">
        <f t="shared" si="9"/>
        <v>0</v>
      </c>
      <c r="AJ125" s="22">
        <f t="shared" si="10"/>
        <v>0</v>
      </c>
      <c r="AK125" s="22">
        <f t="shared" si="11"/>
        <v>0</v>
      </c>
      <c r="AL125" s="22">
        <f t="shared" si="12"/>
        <v>0</v>
      </c>
      <c r="AM125" s="22">
        <f t="shared" si="13"/>
        <v>0</v>
      </c>
      <c r="AN125" s="22">
        <f t="shared" si="14"/>
        <v>0</v>
      </c>
      <c r="AO125" s="418" t="b">
        <f t="shared" si="15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16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17"/>
        <v>0</v>
      </c>
      <c r="AW125" s="67">
        <f t="shared" si="18"/>
        <v>0</v>
      </c>
      <c r="AX125" s="397">
        <f t="shared" si="19"/>
        <v>0</v>
      </c>
      <c r="AY125" s="32"/>
      <c r="AZ125" s="32"/>
      <c r="BA125" s="423" t="str">
        <f t="shared" si="20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5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6"/>
        <v>-</v>
      </c>
      <c r="M126" s="425"/>
      <c r="N126" s="425"/>
      <c r="O126" s="160" t="str">
        <f t="shared" si="7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8"/>
        <v>OK</v>
      </c>
      <c r="AI126" s="22">
        <f t="shared" si="9"/>
        <v>0</v>
      </c>
      <c r="AJ126" s="22">
        <f t="shared" si="10"/>
        <v>0</v>
      </c>
      <c r="AK126" s="22">
        <f t="shared" si="11"/>
        <v>0</v>
      </c>
      <c r="AL126" s="22">
        <f t="shared" si="12"/>
        <v>0</v>
      </c>
      <c r="AM126" s="22">
        <f t="shared" si="13"/>
        <v>0</v>
      </c>
      <c r="AN126" s="22">
        <f t="shared" si="14"/>
        <v>0</v>
      </c>
      <c r="AO126" s="418" t="b">
        <f t="shared" si="15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16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17"/>
        <v>0</v>
      </c>
      <c r="AW126" s="67">
        <f t="shared" si="18"/>
        <v>0</v>
      </c>
      <c r="AX126" s="397">
        <f t="shared" si="19"/>
        <v>0</v>
      </c>
      <c r="AY126" s="32"/>
      <c r="AZ126" s="32"/>
      <c r="BA126" s="423" t="str">
        <f t="shared" si="20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5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6"/>
        <v>-</v>
      </c>
      <c r="M127" s="425"/>
      <c r="N127" s="425"/>
      <c r="O127" s="160" t="str">
        <f t="shared" si="7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8"/>
        <v>OK</v>
      </c>
      <c r="AI127" s="22">
        <f t="shared" si="9"/>
        <v>0</v>
      </c>
      <c r="AJ127" s="22">
        <f t="shared" si="10"/>
        <v>0</v>
      </c>
      <c r="AK127" s="22">
        <f t="shared" si="11"/>
        <v>0</v>
      </c>
      <c r="AL127" s="22">
        <f t="shared" si="12"/>
        <v>0</v>
      </c>
      <c r="AM127" s="22">
        <f t="shared" si="13"/>
        <v>0</v>
      </c>
      <c r="AN127" s="22">
        <f t="shared" si="14"/>
        <v>0</v>
      </c>
      <c r="AO127" s="418" t="b">
        <f t="shared" si="15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16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17"/>
        <v>0</v>
      </c>
      <c r="AW127" s="67">
        <f t="shared" si="18"/>
        <v>0</v>
      </c>
      <c r="AX127" s="397">
        <f t="shared" si="19"/>
        <v>0</v>
      </c>
      <c r="AY127" s="32"/>
      <c r="AZ127" s="32"/>
      <c r="BA127" s="423" t="str">
        <f t="shared" si="20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5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6"/>
        <v>-</v>
      </c>
      <c r="M128" s="425"/>
      <c r="N128" s="425"/>
      <c r="O128" s="160" t="str">
        <f t="shared" si="7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8"/>
        <v>OK</v>
      </c>
      <c r="AI128" s="22">
        <f t="shared" si="9"/>
        <v>0</v>
      </c>
      <c r="AJ128" s="22">
        <f t="shared" si="10"/>
        <v>0</v>
      </c>
      <c r="AK128" s="22">
        <f t="shared" si="11"/>
        <v>0</v>
      </c>
      <c r="AL128" s="22">
        <f t="shared" si="12"/>
        <v>0</v>
      </c>
      <c r="AM128" s="22">
        <f t="shared" si="13"/>
        <v>0</v>
      </c>
      <c r="AN128" s="22">
        <f t="shared" si="14"/>
        <v>0</v>
      </c>
      <c r="AO128" s="418" t="b">
        <f t="shared" si="15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16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17"/>
        <v>0</v>
      </c>
      <c r="AW128" s="67">
        <f t="shared" si="18"/>
        <v>0</v>
      </c>
      <c r="AX128" s="397">
        <f t="shared" si="19"/>
        <v>0</v>
      </c>
      <c r="AY128" s="32"/>
      <c r="AZ128" s="32"/>
      <c r="BA128" s="423" t="str">
        <f t="shared" si="20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5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6"/>
        <v>-</v>
      </c>
      <c r="M129" s="425"/>
      <c r="N129" s="425"/>
      <c r="O129" s="160" t="str">
        <f t="shared" si="7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8"/>
        <v>OK</v>
      </c>
      <c r="AI129" s="22">
        <f t="shared" si="9"/>
        <v>0</v>
      </c>
      <c r="AJ129" s="22">
        <f t="shared" si="10"/>
        <v>0</v>
      </c>
      <c r="AK129" s="22">
        <f t="shared" si="11"/>
        <v>0</v>
      </c>
      <c r="AL129" s="22">
        <f t="shared" si="12"/>
        <v>0</v>
      </c>
      <c r="AM129" s="22">
        <f t="shared" si="13"/>
        <v>0</v>
      </c>
      <c r="AN129" s="22">
        <f t="shared" si="14"/>
        <v>0</v>
      </c>
      <c r="AO129" s="418" t="b">
        <f t="shared" si="15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16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17"/>
        <v>0</v>
      </c>
      <c r="AW129" s="67">
        <f t="shared" si="18"/>
        <v>0</v>
      </c>
      <c r="AX129" s="397">
        <f t="shared" si="19"/>
        <v>0</v>
      </c>
      <c r="AY129" s="32"/>
      <c r="AZ129" s="32"/>
      <c r="BA129" s="423" t="str">
        <f t="shared" si="20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5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6"/>
        <v>-</v>
      </c>
      <c r="M130" s="425"/>
      <c r="N130" s="425"/>
      <c r="O130" s="160" t="str">
        <f t="shared" si="7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8"/>
        <v>OK</v>
      </c>
      <c r="AI130" s="22">
        <f t="shared" si="9"/>
        <v>0</v>
      </c>
      <c r="AJ130" s="22">
        <f t="shared" si="10"/>
        <v>0</v>
      </c>
      <c r="AK130" s="22">
        <f t="shared" si="11"/>
        <v>0</v>
      </c>
      <c r="AL130" s="22">
        <f t="shared" si="12"/>
        <v>0</v>
      </c>
      <c r="AM130" s="22">
        <f t="shared" si="13"/>
        <v>0</v>
      </c>
      <c r="AN130" s="22">
        <f t="shared" si="14"/>
        <v>0</v>
      </c>
      <c r="AO130" s="418" t="b">
        <f t="shared" si="15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16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17"/>
        <v>0</v>
      </c>
      <c r="AW130" s="67">
        <f t="shared" si="18"/>
        <v>0</v>
      </c>
      <c r="AX130" s="397">
        <f t="shared" si="19"/>
        <v>0</v>
      </c>
      <c r="AY130" s="32"/>
      <c r="AZ130" s="32"/>
      <c r="BA130" s="423" t="str">
        <f t="shared" si="20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5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6"/>
        <v>-</v>
      </c>
      <c r="M131" s="425"/>
      <c r="N131" s="425"/>
      <c r="O131" s="160" t="str">
        <f t="shared" si="7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8"/>
        <v>OK</v>
      </c>
      <c r="AI131" s="22">
        <f t="shared" si="9"/>
        <v>0</v>
      </c>
      <c r="AJ131" s="22">
        <f t="shared" si="10"/>
        <v>0</v>
      </c>
      <c r="AK131" s="22">
        <f t="shared" si="11"/>
        <v>0</v>
      </c>
      <c r="AL131" s="22">
        <f t="shared" si="12"/>
        <v>0</v>
      </c>
      <c r="AM131" s="22">
        <f t="shared" si="13"/>
        <v>0</v>
      </c>
      <c r="AN131" s="22">
        <f t="shared" si="14"/>
        <v>0</v>
      </c>
      <c r="AO131" s="418" t="b">
        <f t="shared" si="15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16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17"/>
        <v>0</v>
      </c>
      <c r="AW131" s="67">
        <f t="shared" si="18"/>
        <v>0</v>
      </c>
      <c r="AX131" s="397">
        <f t="shared" si="19"/>
        <v>0</v>
      </c>
      <c r="AY131" s="32"/>
      <c r="AZ131" s="32"/>
      <c r="BA131" s="423" t="str">
        <f t="shared" si="20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5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6"/>
        <v>-</v>
      </c>
      <c r="M132" s="425"/>
      <c r="N132" s="425"/>
      <c r="O132" s="160" t="str">
        <f t="shared" si="7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8"/>
        <v>OK</v>
      </c>
      <c r="AI132" s="22">
        <f t="shared" si="9"/>
        <v>0</v>
      </c>
      <c r="AJ132" s="22">
        <f t="shared" si="10"/>
        <v>0</v>
      </c>
      <c r="AK132" s="22">
        <f t="shared" si="11"/>
        <v>0</v>
      </c>
      <c r="AL132" s="22">
        <f t="shared" si="12"/>
        <v>0</v>
      </c>
      <c r="AM132" s="22">
        <f t="shared" si="13"/>
        <v>0</v>
      </c>
      <c r="AN132" s="22">
        <f t="shared" si="14"/>
        <v>0</v>
      </c>
      <c r="AO132" s="418" t="b">
        <f t="shared" si="15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16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17"/>
        <v>0</v>
      </c>
      <c r="AW132" s="67">
        <f t="shared" si="18"/>
        <v>0</v>
      </c>
      <c r="AX132" s="397">
        <f t="shared" si="19"/>
        <v>0</v>
      </c>
      <c r="AY132" s="32"/>
      <c r="AZ132" s="32"/>
      <c r="BA132" s="423" t="str">
        <f t="shared" si="20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5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6"/>
        <v>-</v>
      </c>
      <c r="M133" s="425"/>
      <c r="N133" s="425"/>
      <c r="O133" s="160" t="str">
        <f t="shared" si="7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8"/>
        <v>OK</v>
      </c>
      <c r="AI133" s="22">
        <f t="shared" si="9"/>
        <v>0</v>
      </c>
      <c r="AJ133" s="22">
        <f t="shared" si="10"/>
        <v>0</v>
      </c>
      <c r="AK133" s="22">
        <f t="shared" si="11"/>
        <v>0</v>
      </c>
      <c r="AL133" s="22">
        <f t="shared" si="12"/>
        <v>0</v>
      </c>
      <c r="AM133" s="22">
        <f t="shared" si="13"/>
        <v>0</v>
      </c>
      <c r="AN133" s="22">
        <f t="shared" si="14"/>
        <v>0</v>
      </c>
      <c r="AO133" s="418" t="b">
        <f t="shared" si="15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16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17"/>
        <v>0</v>
      </c>
      <c r="AW133" s="67">
        <f t="shared" si="18"/>
        <v>0</v>
      </c>
      <c r="AX133" s="397">
        <f t="shared" si="19"/>
        <v>0</v>
      </c>
      <c r="AY133" s="32"/>
      <c r="AZ133" s="32"/>
      <c r="BA133" s="423" t="str">
        <f t="shared" si="20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5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6"/>
        <v>-</v>
      </c>
      <c r="M134" s="425"/>
      <c r="N134" s="425"/>
      <c r="O134" s="160" t="str">
        <f t="shared" si="7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8"/>
        <v>OK</v>
      </c>
      <c r="AI134" s="22">
        <f t="shared" si="9"/>
        <v>0</v>
      </c>
      <c r="AJ134" s="22">
        <f t="shared" si="10"/>
        <v>0</v>
      </c>
      <c r="AK134" s="22">
        <f t="shared" si="11"/>
        <v>0</v>
      </c>
      <c r="AL134" s="22">
        <f t="shared" si="12"/>
        <v>0</v>
      </c>
      <c r="AM134" s="22">
        <f t="shared" si="13"/>
        <v>0</v>
      </c>
      <c r="AN134" s="22">
        <f t="shared" si="14"/>
        <v>0</v>
      </c>
      <c r="AO134" s="418" t="b">
        <f t="shared" si="15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16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17"/>
        <v>0</v>
      </c>
      <c r="AW134" s="67">
        <f t="shared" si="18"/>
        <v>0</v>
      </c>
      <c r="AX134" s="397">
        <f t="shared" si="19"/>
        <v>0</v>
      </c>
      <c r="AY134" s="32"/>
      <c r="AZ134" s="32"/>
      <c r="BA134" s="423" t="str">
        <f t="shared" si="20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5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6"/>
        <v>-</v>
      </c>
      <c r="M135" s="425"/>
      <c r="N135" s="425"/>
      <c r="O135" s="160" t="str">
        <f t="shared" si="7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8"/>
        <v>OK</v>
      </c>
      <c r="AI135" s="22">
        <f t="shared" si="9"/>
        <v>0</v>
      </c>
      <c r="AJ135" s="22">
        <f t="shared" si="10"/>
        <v>0</v>
      </c>
      <c r="AK135" s="22">
        <f t="shared" si="11"/>
        <v>0</v>
      </c>
      <c r="AL135" s="22">
        <f t="shared" si="12"/>
        <v>0</v>
      </c>
      <c r="AM135" s="22">
        <f t="shared" si="13"/>
        <v>0</v>
      </c>
      <c r="AN135" s="22">
        <f t="shared" si="14"/>
        <v>0</v>
      </c>
      <c r="AO135" s="418" t="b">
        <f t="shared" si="15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16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17"/>
        <v>0</v>
      </c>
      <c r="AW135" s="67">
        <f t="shared" si="18"/>
        <v>0</v>
      </c>
      <c r="AX135" s="397">
        <f t="shared" si="19"/>
        <v>0</v>
      </c>
      <c r="AY135" s="32"/>
      <c r="AZ135" s="32"/>
      <c r="BA135" s="423" t="str">
        <f t="shared" si="20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5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6"/>
        <v>-</v>
      </c>
      <c r="M136" s="425"/>
      <c r="N136" s="425"/>
      <c r="O136" s="160" t="str">
        <f t="shared" si="7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8"/>
        <v>OK</v>
      </c>
      <c r="AI136" s="22">
        <f t="shared" si="9"/>
        <v>0</v>
      </c>
      <c r="AJ136" s="22">
        <f t="shared" si="10"/>
        <v>0</v>
      </c>
      <c r="AK136" s="22">
        <f t="shared" si="11"/>
        <v>0</v>
      </c>
      <c r="AL136" s="22">
        <f t="shared" si="12"/>
        <v>0</v>
      </c>
      <c r="AM136" s="22">
        <f t="shared" si="13"/>
        <v>0</v>
      </c>
      <c r="AN136" s="22">
        <f t="shared" si="14"/>
        <v>0</v>
      </c>
      <c r="AO136" s="418" t="b">
        <f t="shared" si="15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16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17"/>
        <v>0</v>
      </c>
      <c r="AW136" s="67">
        <f t="shared" si="18"/>
        <v>0</v>
      </c>
      <c r="AX136" s="397">
        <f t="shared" si="19"/>
        <v>0</v>
      </c>
      <c r="AY136" s="32"/>
      <c r="AZ136" s="32"/>
      <c r="BA136" s="423" t="str">
        <f t="shared" si="20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5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6"/>
        <v>-</v>
      </c>
      <c r="M137" s="425"/>
      <c r="N137" s="425"/>
      <c r="O137" s="160" t="str">
        <f t="shared" si="7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8"/>
        <v>OK</v>
      </c>
      <c r="AI137" s="22">
        <f t="shared" si="9"/>
        <v>0</v>
      </c>
      <c r="AJ137" s="22">
        <f t="shared" si="10"/>
        <v>0</v>
      </c>
      <c r="AK137" s="22">
        <f t="shared" si="11"/>
        <v>0</v>
      </c>
      <c r="AL137" s="22">
        <f t="shared" si="12"/>
        <v>0</v>
      </c>
      <c r="AM137" s="22">
        <f t="shared" si="13"/>
        <v>0</v>
      </c>
      <c r="AN137" s="22">
        <f t="shared" si="14"/>
        <v>0</v>
      </c>
      <c r="AO137" s="418" t="b">
        <f t="shared" si="15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16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17"/>
        <v>0</v>
      </c>
      <c r="AW137" s="67">
        <f t="shared" si="18"/>
        <v>0</v>
      </c>
      <c r="AX137" s="397">
        <f t="shared" si="19"/>
        <v>0</v>
      </c>
      <c r="AY137" s="32"/>
      <c r="AZ137" s="32"/>
      <c r="BA137" s="423" t="str">
        <f t="shared" si="20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5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6"/>
        <v>-</v>
      </c>
      <c r="M138" s="425"/>
      <c r="N138" s="425"/>
      <c r="O138" s="160" t="str">
        <f t="shared" si="7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8"/>
        <v>OK</v>
      </c>
      <c r="AI138" s="22">
        <f t="shared" si="9"/>
        <v>0</v>
      </c>
      <c r="AJ138" s="22">
        <f t="shared" si="10"/>
        <v>0</v>
      </c>
      <c r="AK138" s="22">
        <f t="shared" si="11"/>
        <v>0</v>
      </c>
      <c r="AL138" s="22">
        <f t="shared" si="12"/>
        <v>0</v>
      </c>
      <c r="AM138" s="22">
        <f t="shared" si="13"/>
        <v>0</v>
      </c>
      <c r="AN138" s="22">
        <f t="shared" si="14"/>
        <v>0</v>
      </c>
      <c r="AO138" s="418" t="b">
        <f t="shared" si="15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16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17"/>
        <v>0</v>
      </c>
      <c r="AW138" s="67">
        <f t="shared" si="18"/>
        <v>0</v>
      </c>
      <c r="AX138" s="397">
        <f t="shared" si="19"/>
        <v>0</v>
      </c>
      <c r="AY138" s="32"/>
      <c r="AZ138" s="32"/>
      <c r="BA138" s="423" t="str">
        <f t="shared" si="20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5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6"/>
        <v>-</v>
      </c>
      <c r="M139" s="425"/>
      <c r="N139" s="425"/>
      <c r="O139" s="160" t="str">
        <f t="shared" si="7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8"/>
        <v>OK</v>
      </c>
      <c r="AI139" s="22">
        <f t="shared" si="9"/>
        <v>0</v>
      </c>
      <c r="AJ139" s="22">
        <f t="shared" si="10"/>
        <v>0</v>
      </c>
      <c r="AK139" s="22">
        <f t="shared" si="11"/>
        <v>0</v>
      </c>
      <c r="AL139" s="22">
        <f t="shared" si="12"/>
        <v>0</v>
      </c>
      <c r="AM139" s="22">
        <f t="shared" si="13"/>
        <v>0</v>
      </c>
      <c r="AN139" s="22">
        <f t="shared" si="14"/>
        <v>0</v>
      </c>
      <c r="AO139" s="418" t="b">
        <f t="shared" si="15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16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17"/>
        <v>0</v>
      </c>
      <c r="AW139" s="67">
        <f t="shared" si="18"/>
        <v>0</v>
      </c>
      <c r="AX139" s="397">
        <f t="shared" si="19"/>
        <v>0</v>
      </c>
      <c r="AY139" s="32"/>
      <c r="AZ139" s="32"/>
      <c r="BA139" s="423" t="str">
        <f t="shared" si="20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5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6"/>
        <v>-</v>
      </c>
      <c r="M140" s="425"/>
      <c r="N140" s="425"/>
      <c r="O140" s="160" t="str">
        <f t="shared" si="7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8"/>
        <v>OK</v>
      </c>
      <c r="AI140" s="22">
        <f t="shared" si="9"/>
        <v>0</v>
      </c>
      <c r="AJ140" s="22">
        <f t="shared" si="10"/>
        <v>0</v>
      </c>
      <c r="AK140" s="22">
        <f t="shared" si="11"/>
        <v>0</v>
      </c>
      <c r="AL140" s="22">
        <f t="shared" si="12"/>
        <v>0</v>
      </c>
      <c r="AM140" s="22">
        <f t="shared" si="13"/>
        <v>0</v>
      </c>
      <c r="AN140" s="22">
        <f t="shared" si="14"/>
        <v>0</v>
      </c>
      <c r="AO140" s="418" t="b">
        <f t="shared" si="15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16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17"/>
        <v>0</v>
      </c>
      <c r="AW140" s="67">
        <f t="shared" si="18"/>
        <v>0</v>
      </c>
      <c r="AX140" s="397">
        <f t="shared" si="19"/>
        <v>0</v>
      </c>
      <c r="AY140" s="32"/>
      <c r="AZ140" s="32"/>
      <c r="BA140" s="423" t="str">
        <f t="shared" si="20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5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6"/>
        <v>-</v>
      </c>
      <c r="M141" s="425"/>
      <c r="N141" s="425"/>
      <c r="O141" s="160" t="str">
        <f t="shared" si="7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8"/>
        <v>OK</v>
      </c>
      <c r="AI141" s="22">
        <f t="shared" si="9"/>
        <v>0</v>
      </c>
      <c r="AJ141" s="22">
        <f t="shared" si="10"/>
        <v>0</v>
      </c>
      <c r="AK141" s="22">
        <f t="shared" si="11"/>
        <v>0</v>
      </c>
      <c r="AL141" s="22">
        <f t="shared" si="12"/>
        <v>0</v>
      </c>
      <c r="AM141" s="22">
        <f t="shared" si="13"/>
        <v>0</v>
      </c>
      <c r="AN141" s="22">
        <f t="shared" si="14"/>
        <v>0</v>
      </c>
      <c r="AO141" s="418" t="b">
        <f t="shared" si="15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16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17"/>
        <v>0</v>
      </c>
      <c r="AW141" s="67">
        <f t="shared" si="18"/>
        <v>0</v>
      </c>
      <c r="AX141" s="397">
        <f t="shared" si="19"/>
        <v>0</v>
      </c>
      <c r="AY141" s="32"/>
      <c r="AZ141" s="32"/>
      <c r="BA141" s="423" t="str">
        <f t="shared" si="20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5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6"/>
        <v>-</v>
      </c>
      <c r="M142" s="425"/>
      <c r="N142" s="425"/>
      <c r="O142" s="160" t="str">
        <f t="shared" si="7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8"/>
        <v>OK</v>
      </c>
      <c r="AI142" s="22">
        <f t="shared" si="9"/>
        <v>0</v>
      </c>
      <c r="AJ142" s="22">
        <f t="shared" si="10"/>
        <v>0</v>
      </c>
      <c r="AK142" s="22">
        <f t="shared" si="11"/>
        <v>0</v>
      </c>
      <c r="AL142" s="22">
        <f t="shared" si="12"/>
        <v>0</v>
      </c>
      <c r="AM142" s="22">
        <f t="shared" si="13"/>
        <v>0</v>
      </c>
      <c r="AN142" s="22">
        <f t="shared" si="14"/>
        <v>0</v>
      </c>
      <c r="AO142" s="418" t="b">
        <f t="shared" si="15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16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17"/>
        <v>0</v>
      </c>
      <c r="AW142" s="67">
        <f t="shared" si="18"/>
        <v>0</v>
      </c>
      <c r="AX142" s="397">
        <f t="shared" si="19"/>
        <v>0</v>
      </c>
      <c r="AY142" s="32"/>
      <c r="AZ142" s="32"/>
      <c r="BA142" s="423" t="str">
        <f t="shared" si="20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5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6"/>
        <v>-</v>
      </c>
      <c r="M143" s="425"/>
      <c r="N143" s="425"/>
      <c r="O143" s="160" t="str">
        <f t="shared" si="7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8"/>
        <v>OK</v>
      </c>
      <c r="AI143" s="22">
        <f t="shared" si="9"/>
        <v>0</v>
      </c>
      <c r="AJ143" s="22">
        <f t="shared" si="10"/>
        <v>0</v>
      </c>
      <c r="AK143" s="22">
        <f t="shared" si="11"/>
        <v>0</v>
      </c>
      <c r="AL143" s="22">
        <f t="shared" si="12"/>
        <v>0</v>
      </c>
      <c r="AM143" s="22">
        <f t="shared" si="13"/>
        <v>0</v>
      </c>
      <c r="AN143" s="22">
        <f t="shared" si="14"/>
        <v>0</v>
      </c>
      <c r="AO143" s="418" t="b">
        <f t="shared" si="15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16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17"/>
        <v>0</v>
      </c>
      <c r="AW143" s="67">
        <f t="shared" si="18"/>
        <v>0</v>
      </c>
      <c r="AX143" s="397">
        <f t="shared" si="19"/>
        <v>0</v>
      </c>
      <c r="AY143" s="32"/>
      <c r="AZ143" s="32"/>
      <c r="BA143" s="423" t="str">
        <f t="shared" si="20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5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6"/>
        <v>-</v>
      </c>
      <c r="M144" s="425"/>
      <c r="N144" s="425"/>
      <c r="O144" s="160" t="str">
        <f t="shared" si="7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8"/>
        <v>OK</v>
      </c>
      <c r="AI144" s="22">
        <f t="shared" si="9"/>
        <v>0</v>
      </c>
      <c r="AJ144" s="22">
        <f t="shared" si="10"/>
        <v>0</v>
      </c>
      <c r="AK144" s="22">
        <f t="shared" si="11"/>
        <v>0</v>
      </c>
      <c r="AL144" s="22">
        <f t="shared" si="12"/>
        <v>0</v>
      </c>
      <c r="AM144" s="22">
        <f t="shared" si="13"/>
        <v>0</v>
      </c>
      <c r="AN144" s="22">
        <f t="shared" si="14"/>
        <v>0</v>
      </c>
      <c r="AO144" s="418" t="b">
        <f t="shared" si="15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16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17"/>
        <v>0</v>
      </c>
      <c r="AW144" s="67">
        <f t="shared" si="18"/>
        <v>0</v>
      </c>
      <c r="AX144" s="397">
        <f t="shared" si="19"/>
        <v>0</v>
      </c>
      <c r="AY144" s="32"/>
      <c r="AZ144" s="32"/>
      <c r="BA144" s="423" t="str">
        <f t="shared" si="20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5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6"/>
        <v>-</v>
      </c>
      <c r="M145" s="425"/>
      <c r="N145" s="425"/>
      <c r="O145" s="160" t="str">
        <f t="shared" si="7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8"/>
        <v>OK</v>
      </c>
      <c r="AI145" s="22">
        <f t="shared" si="9"/>
        <v>0</v>
      </c>
      <c r="AJ145" s="22">
        <f t="shared" si="10"/>
        <v>0</v>
      </c>
      <c r="AK145" s="22">
        <f t="shared" si="11"/>
        <v>0</v>
      </c>
      <c r="AL145" s="22">
        <f t="shared" si="12"/>
        <v>0</v>
      </c>
      <c r="AM145" s="22">
        <f t="shared" si="13"/>
        <v>0</v>
      </c>
      <c r="AN145" s="22">
        <f t="shared" si="14"/>
        <v>0</v>
      </c>
      <c r="AO145" s="418" t="b">
        <f t="shared" si="15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16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17"/>
        <v>0</v>
      </c>
      <c r="AW145" s="67">
        <f t="shared" si="18"/>
        <v>0</v>
      </c>
      <c r="AX145" s="397">
        <f t="shared" si="19"/>
        <v>0</v>
      </c>
      <c r="AY145" s="32"/>
      <c r="AZ145" s="32"/>
      <c r="BA145" s="423" t="str">
        <f t="shared" si="20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5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6"/>
        <v>-</v>
      </c>
      <c r="M146" s="425"/>
      <c r="N146" s="425"/>
      <c r="O146" s="160" t="str">
        <f t="shared" si="7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8"/>
        <v>OK</v>
      </c>
      <c r="AI146" s="22">
        <f t="shared" si="9"/>
        <v>0</v>
      </c>
      <c r="AJ146" s="22">
        <f t="shared" si="10"/>
        <v>0</v>
      </c>
      <c r="AK146" s="22">
        <f t="shared" si="11"/>
        <v>0</v>
      </c>
      <c r="AL146" s="22">
        <f t="shared" si="12"/>
        <v>0</v>
      </c>
      <c r="AM146" s="22">
        <f t="shared" si="13"/>
        <v>0</v>
      </c>
      <c r="AN146" s="22">
        <f t="shared" si="14"/>
        <v>0</v>
      </c>
      <c r="AO146" s="418" t="b">
        <f t="shared" si="15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16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17"/>
        <v>0</v>
      </c>
      <c r="AW146" s="67">
        <f t="shared" si="18"/>
        <v>0</v>
      </c>
      <c r="AX146" s="397">
        <f t="shared" si="19"/>
        <v>0</v>
      </c>
      <c r="AY146" s="32"/>
      <c r="AZ146" s="32"/>
      <c r="BA146" s="423" t="str">
        <f t="shared" si="20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5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6"/>
        <v>-</v>
      </c>
      <c r="M147" s="425"/>
      <c r="N147" s="425"/>
      <c r="O147" s="160" t="str">
        <f t="shared" si="7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8"/>
        <v>OK</v>
      </c>
      <c r="AI147" s="22">
        <f t="shared" si="9"/>
        <v>0</v>
      </c>
      <c r="AJ147" s="22">
        <f t="shared" si="10"/>
        <v>0</v>
      </c>
      <c r="AK147" s="22">
        <f t="shared" si="11"/>
        <v>0</v>
      </c>
      <c r="AL147" s="22">
        <f t="shared" si="12"/>
        <v>0</v>
      </c>
      <c r="AM147" s="22">
        <f t="shared" si="13"/>
        <v>0</v>
      </c>
      <c r="AN147" s="22">
        <f t="shared" si="14"/>
        <v>0</v>
      </c>
      <c r="AO147" s="418" t="b">
        <f t="shared" si="15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16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17"/>
        <v>0</v>
      </c>
      <c r="AW147" s="67">
        <f t="shared" si="18"/>
        <v>0</v>
      </c>
      <c r="AX147" s="397">
        <f t="shared" si="19"/>
        <v>0</v>
      </c>
      <c r="AY147" s="32"/>
      <c r="AZ147" s="32"/>
      <c r="BA147" s="423" t="str">
        <f t="shared" si="20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5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6"/>
        <v>-</v>
      </c>
      <c r="M148" s="425"/>
      <c r="N148" s="425"/>
      <c r="O148" s="160" t="str">
        <f t="shared" si="7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8"/>
        <v>OK</v>
      </c>
      <c r="AI148" s="22">
        <f t="shared" si="9"/>
        <v>0</v>
      </c>
      <c r="AJ148" s="22">
        <f t="shared" si="10"/>
        <v>0</v>
      </c>
      <c r="AK148" s="22">
        <f t="shared" si="11"/>
        <v>0</v>
      </c>
      <c r="AL148" s="22">
        <f t="shared" si="12"/>
        <v>0</v>
      </c>
      <c r="AM148" s="22">
        <f t="shared" si="13"/>
        <v>0</v>
      </c>
      <c r="AN148" s="22">
        <f t="shared" si="14"/>
        <v>0</v>
      </c>
      <c r="AO148" s="418" t="b">
        <f t="shared" si="15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16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17"/>
        <v>0</v>
      </c>
      <c r="AW148" s="67">
        <f t="shared" si="18"/>
        <v>0</v>
      </c>
      <c r="AX148" s="397">
        <f t="shared" si="19"/>
        <v>0</v>
      </c>
      <c r="AY148" s="32"/>
      <c r="AZ148" s="32"/>
      <c r="BA148" s="423" t="str">
        <f t="shared" si="20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5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6"/>
        <v>-</v>
      </c>
      <c r="M149" s="425"/>
      <c r="N149" s="425"/>
      <c r="O149" s="160" t="str">
        <f t="shared" si="7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8"/>
        <v>OK</v>
      </c>
      <c r="AI149" s="22">
        <f t="shared" si="9"/>
        <v>0</v>
      </c>
      <c r="AJ149" s="22">
        <f t="shared" si="10"/>
        <v>0</v>
      </c>
      <c r="AK149" s="22">
        <f t="shared" si="11"/>
        <v>0</v>
      </c>
      <c r="AL149" s="22">
        <f t="shared" si="12"/>
        <v>0</v>
      </c>
      <c r="AM149" s="22">
        <f t="shared" si="13"/>
        <v>0</v>
      </c>
      <c r="AN149" s="22">
        <f t="shared" si="14"/>
        <v>0</v>
      </c>
      <c r="AO149" s="418" t="b">
        <f t="shared" si="15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16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17"/>
        <v>0</v>
      </c>
      <c r="AW149" s="67">
        <f t="shared" si="18"/>
        <v>0</v>
      </c>
      <c r="AX149" s="397">
        <f t="shared" si="19"/>
        <v>0</v>
      </c>
      <c r="AY149" s="32"/>
      <c r="AZ149" s="32"/>
      <c r="BA149" s="423" t="str">
        <f t="shared" si="20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5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6"/>
        <v>-</v>
      </c>
      <c r="M150" s="425"/>
      <c r="N150" s="425"/>
      <c r="O150" s="160" t="str">
        <f t="shared" si="7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8"/>
        <v>OK</v>
      </c>
      <c r="AI150" s="22">
        <f t="shared" si="9"/>
        <v>0</v>
      </c>
      <c r="AJ150" s="22">
        <f t="shared" si="10"/>
        <v>0</v>
      </c>
      <c r="AK150" s="22">
        <f t="shared" si="11"/>
        <v>0</v>
      </c>
      <c r="AL150" s="22">
        <f t="shared" si="12"/>
        <v>0</v>
      </c>
      <c r="AM150" s="22">
        <f t="shared" si="13"/>
        <v>0</v>
      </c>
      <c r="AN150" s="22">
        <f t="shared" si="14"/>
        <v>0</v>
      </c>
      <c r="AO150" s="418" t="b">
        <f t="shared" si="15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16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17"/>
        <v>0</v>
      </c>
      <c r="AW150" s="67">
        <f t="shared" si="18"/>
        <v>0</v>
      </c>
      <c r="AX150" s="397">
        <f t="shared" si="19"/>
        <v>0</v>
      </c>
      <c r="AY150" s="32"/>
      <c r="AZ150" s="32"/>
      <c r="BA150" s="423" t="str">
        <f t="shared" si="20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5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6"/>
        <v>-</v>
      </c>
      <c r="M151" s="425"/>
      <c r="N151" s="425"/>
      <c r="O151" s="160" t="str">
        <f t="shared" si="7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8"/>
        <v>OK</v>
      </c>
      <c r="AI151" s="22">
        <f t="shared" si="9"/>
        <v>0</v>
      </c>
      <c r="AJ151" s="22">
        <f t="shared" si="10"/>
        <v>0</v>
      </c>
      <c r="AK151" s="22">
        <f t="shared" si="11"/>
        <v>0</v>
      </c>
      <c r="AL151" s="22">
        <f t="shared" si="12"/>
        <v>0</v>
      </c>
      <c r="AM151" s="22">
        <f t="shared" si="13"/>
        <v>0</v>
      </c>
      <c r="AN151" s="22">
        <f t="shared" si="14"/>
        <v>0</v>
      </c>
      <c r="AO151" s="418" t="b">
        <f t="shared" si="15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16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17"/>
        <v>0</v>
      </c>
      <c r="AW151" s="67">
        <f t="shared" si="18"/>
        <v>0</v>
      </c>
      <c r="AX151" s="397">
        <f t="shared" si="19"/>
        <v>0</v>
      </c>
      <c r="AY151" s="32"/>
      <c r="AZ151" s="32"/>
      <c r="BA151" s="423" t="str">
        <f t="shared" si="20"/>
        <v xml:space="preserve"> </v>
      </c>
    </row>
    <row r="152" spans="1:53" s="339" customFormat="1" ht="15" x14ac:dyDescent="0.2">
      <c r="A152" s="32"/>
      <c r="B152" s="32"/>
      <c r="C152" s="410">
        <f t="shared" ref="C152:C215" si="23">C151+1</f>
        <v>131</v>
      </c>
      <c r="D152" s="424"/>
      <c r="E152" s="424"/>
      <c r="F152" s="424"/>
      <c r="G152" s="410"/>
      <c r="H152" s="410"/>
      <c r="I152" s="413" t="str">
        <f t="shared" si="5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6"/>
        <v>-</v>
      </c>
      <c r="M152" s="425"/>
      <c r="N152" s="425"/>
      <c r="O152" s="160" t="str">
        <f t="shared" si="7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8"/>
        <v>OK</v>
      </c>
      <c r="AI152" s="22">
        <f t="shared" si="9"/>
        <v>0</v>
      </c>
      <c r="AJ152" s="22">
        <f t="shared" si="10"/>
        <v>0</v>
      </c>
      <c r="AK152" s="22">
        <f t="shared" si="11"/>
        <v>0</v>
      </c>
      <c r="AL152" s="22">
        <f t="shared" si="12"/>
        <v>0</v>
      </c>
      <c r="AM152" s="22">
        <f t="shared" si="13"/>
        <v>0</v>
      </c>
      <c r="AN152" s="22">
        <f t="shared" si="14"/>
        <v>0</v>
      </c>
      <c r="AO152" s="418" t="b">
        <f t="shared" si="15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16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17"/>
        <v>0</v>
      </c>
      <c r="AW152" s="67">
        <f t="shared" si="18"/>
        <v>0</v>
      </c>
      <c r="AX152" s="397">
        <f t="shared" si="19"/>
        <v>0</v>
      </c>
      <c r="AY152" s="32"/>
      <c r="AZ152" s="32"/>
      <c r="BA152" s="423" t="str">
        <f t="shared" si="20"/>
        <v xml:space="preserve"> </v>
      </c>
    </row>
    <row r="153" spans="1:53" s="339" customFormat="1" ht="15" x14ac:dyDescent="0.2">
      <c r="A153" s="32"/>
      <c r="B153" s="32"/>
      <c r="C153" s="410">
        <f t="shared" si="23"/>
        <v>132</v>
      </c>
      <c r="D153" s="424"/>
      <c r="E153" s="424"/>
      <c r="F153" s="424"/>
      <c r="G153" s="410"/>
      <c r="H153" s="410"/>
      <c r="I153" s="413" t="str">
        <f t="shared" si="5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6"/>
        <v>-</v>
      </c>
      <c r="M153" s="425"/>
      <c r="N153" s="425"/>
      <c r="O153" s="160" t="str">
        <f t="shared" si="7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8"/>
        <v>OK</v>
      </c>
      <c r="AI153" s="22">
        <f t="shared" si="9"/>
        <v>0</v>
      </c>
      <c r="AJ153" s="22">
        <f t="shared" si="10"/>
        <v>0</v>
      </c>
      <c r="AK153" s="22">
        <f t="shared" si="11"/>
        <v>0</v>
      </c>
      <c r="AL153" s="22">
        <f t="shared" si="12"/>
        <v>0</v>
      </c>
      <c r="AM153" s="22">
        <f t="shared" si="13"/>
        <v>0</v>
      </c>
      <c r="AN153" s="22">
        <f t="shared" si="14"/>
        <v>0</v>
      </c>
      <c r="AO153" s="418" t="b">
        <f t="shared" si="15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16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17"/>
        <v>0</v>
      </c>
      <c r="AW153" s="67">
        <f t="shared" si="18"/>
        <v>0</v>
      </c>
      <c r="AX153" s="397">
        <f t="shared" si="19"/>
        <v>0</v>
      </c>
      <c r="AY153" s="32"/>
      <c r="AZ153" s="32"/>
      <c r="BA153" s="423" t="str">
        <f t="shared" si="20"/>
        <v xml:space="preserve"> </v>
      </c>
    </row>
    <row r="154" spans="1:53" s="339" customFormat="1" ht="15" x14ac:dyDescent="0.2">
      <c r="A154" s="32"/>
      <c r="B154" s="32"/>
      <c r="C154" s="410">
        <f t="shared" si="23"/>
        <v>133</v>
      </c>
      <c r="D154" s="424"/>
      <c r="E154" s="424"/>
      <c r="F154" s="424"/>
      <c r="G154" s="410"/>
      <c r="H154" s="410"/>
      <c r="I154" s="413" t="str">
        <f t="shared" si="5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6"/>
        <v>-</v>
      </c>
      <c r="M154" s="425"/>
      <c r="N154" s="425"/>
      <c r="O154" s="160" t="str">
        <f t="shared" si="7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8"/>
        <v>OK</v>
      </c>
      <c r="AI154" s="22">
        <f t="shared" si="9"/>
        <v>0</v>
      </c>
      <c r="AJ154" s="22">
        <f t="shared" si="10"/>
        <v>0</v>
      </c>
      <c r="AK154" s="22">
        <f t="shared" si="11"/>
        <v>0</v>
      </c>
      <c r="AL154" s="22">
        <f t="shared" si="12"/>
        <v>0</v>
      </c>
      <c r="AM154" s="22">
        <f t="shared" si="13"/>
        <v>0</v>
      </c>
      <c r="AN154" s="22">
        <f t="shared" si="14"/>
        <v>0</v>
      </c>
      <c r="AO154" s="418" t="b">
        <f t="shared" si="15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16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17"/>
        <v>0</v>
      </c>
      <c r="AW154" s="67">
        <f t="shared" si="18"/>
        <v>0</v>
      </c>
      <c r="AX154" s="397">
        <f t="shared" si="19"/>
        <v>0</v>
      </c>
      <c r="AY154" s="32"/>
      <c r="AZ154" s="32"/>
      <c r="BA154" s="423" t="str">
        <f t="shared" si="20"/>
        <v xml:space="preserve"> </v>
      </c>
    </row>
    <row r="155" spans="1:53" s="339" customFormat="1" ht="15" x14ac:dyDescent="0.2">
      <c r="A155" s="32"/>
      <c r="B155" s="32"/>
      <c r="C155" s="410">
        <f t="shared" si="23"/>
        <v>134</v>
      </c>
      <c r="D155" s="424"/>
      <c r="E155" s="424"/>
      <c r="F155" s="424"/>
      <c r="G155" s="410"/>
      <c r="H155" s="410"/>
      <c r="I155" s="413" t="str">
        <f t="shared" si="5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6"/>
        <v>-</v>
      </c>
      <c r="M155" s="425"/>
      <c r="N155" s="425"/>
      <c r="O155" s="160" t="str">
        <f t="shared" si="7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8"/>
        <v>OK</v>
      </c>
      <c r="AI155" s="22">
        <f t="shared" si="9"/>
        <v>0</v>
      </c>
      <c r="AJ155" s="22">
        <f t="shared" si="10"/>
        <v>0</v>
      </c>
      <c r="AK155" s="22">
        <f t="shared" si="11"/>
        <v>0</v>
      </c>
      <c r="AL155" s="22">
        <f t="shared" si="12"/>
        <v>0</v>
      </c>
      <c r="AM155" s="22">
        <f t="shared" si="13"/>
        <v>0</v>
      </c>
      <c r="AN155" s="22">
        <f t="shared" si="14"/>
        <v>0</v>
      </c>
      <c r="AO155" s="418" t="b">
        <f t="shared" si="15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16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17"/>
        <v>0</v>
      </c>
      <c r="AW155" s="67">
        <f t="shared" si="18"/>
        <v>0</v>
      </c>
      <c r="AX155" s="397">
        <f t="shared" si="19"/>
        <v>0</v>
      </c>
      <c r="AY155" s="32"/>
      <c r="AZ155" s="32"/>
      <c r="BA155" s="423" t="str">
        <f t="shared" si="20"/>
        <v xml:space="preserve"> </v>
      </c>
    </row>
    <row r="156" spans="1:53" s="339" customFormat="1" ht="15" x14ac:dyDescent="0.2">
      <c r="A156" s="32"/>
      <c r="B156" s="32"/>
      <c r="C156" s="410">
        <f t="shared" si="23"/>
        <v>135</v>
      </c>
      <c r="D156" s="424"/>
      <c r="E156" s="424"/>
      <c r="F156" s="424"/>
      <c r="G156" s="410"/>
      <c r="H156" s="410"/>
      <c r="I156" s="413" t="str">
        <f t="shared" si="5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6"/>
        <v>-</v>
      </c>
      <c r="M156" s="425"/>
      <c r="N156" s="425"/>
      <c r="O156" s="160" t="str">
        <f t="shared" si="7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8"/>
        <v>OK</v>
      </c>
      <c r="AI156" s="22">
        <f t="shared" si="9"/>
        <v>0</v>
      </c>
      <c r="AJ156" s="22">
        <f t="shared" si="10"/>
        <v>0</v>
      </c>
      <c r="AK156" s="22">
        <f t="shared" si="11"/>
        <v>0</v>
      </c>
      <c r="AL156" s="22">
        <f t="shared" si="12"/>
        <v>0</v>
      </c>
      <c r="AM156" s="22">
        <f t="shared" si="13"/>
        <v>0</v>
      </c>
      <c r="AN156" s="22">
        <f t="shared" si="14"/>
        <v>0</v>
      </c>
      <c r="AO156" s="418" t="b">
        <f t="shared" si="15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16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17"/>
        <v>0</v>
      </c>
      <c r="AW156" s="67">
        <f t="shared" si="18"/>
        <v>0</v>
      </c>
      <c r="AX156" s="397">
        <f t="shared" si="19"/>
        <v>0</v>
      </c>
      <c r="AY156" s="32"/>
      <c r="AZ156" s="32"/>
      <c r="BA156" s="423" t="str">
        <f t="shared" si="20"/>
        <v xml:space="preserve"> </v>
      </c>
    </row>
    <row r="157" spans="1:53" s="339" customFormat="1" ht="15" x14ac:dyDescent="0.2">
      <c r="A157" s="32"/>
      <c r="B157" s="32"/>
      <c r="C157" s="410">
        <f t="shared" si="23"/>
        <v>136</v>
      </c>
      <c r="D157" s="424"/>
      <c r="E157" s="424"/>
      <c r="F157" s="424"/>
      <c r="G157" s="410"/>
      <c r="H157" s="410"/>
      <c r="I157" s="413" t="str">
        <f t="shared" si="5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6"/>
        <v>-</v>
      </c>
      <c r="M157" s="425"/>
      <c r="N157" s="425"/>
      <c r="O157" s="160" t="str">
        <f t="shared" si="7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8"/>
        <v>OK</v>
      </c>
      <c r="AI157" s="22">
        <f t="shared" si="9"/>
        <v>0</v>
      </c>
      <c r="AJ157" s="22">
        <f t="shared" si="10"/>
        <v>0</v>
      </c>
      <c r="AK157" s="22">
        <f t="shared" si="11"/>
        <v>0</v>
      </c>
      <c r="AL157" s="22">
        <f t="shared" si="12"/>
        <v>0</v>
      </c>
      <c r="AM157" s="22">
        <f t="shared" si="13"/>
        <v>0</v>
      </c>
      <c r="AN157" s="22">
        <f t="shared" si="14"/>
        <v>0</v>
      </c>
      <c r="AO157" s="418" t="b">
        <f t="shared" si="15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16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17"/>
        <v>0</v>
      </c>
      <c r="AW157" s="67">
        <f t="shared" si="18"/>
        <v>0</v>
      </c>
      <c r="AX157" s="397">
        <f t="shared" si="19"/>
        <v>0</v>
      </c>
      <c r="AY157" s="32"/>
      <c r="AZ157" s="32"/>
      <c r="BA157" s="423" t="str">
        <f t="shared" si="20"/>
        <v xml:space="preserve"> </v>
      </c>
    </row>
    <row r="158" spans="1:53" s="339" customFormat="1" ht="15" x14ac:dyDescent="0.2">
      <c r="A158" s="32"/>
      <c r="B158" s="32"/>
      <c r="C158" s="410">
        <f t="shared" si="23"/>
        <v>137</v>
      </c>
      <c r="D158" s="424"/>
      <c r="E158" s="424"/>
      <c r="F158" s="424"/>
      <c r="G158" s="410"/>
      <c r="H158" s="410"/>
      <c r="I158" s="413" t="str">
        <f t="shared" si="5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6"/>
        <v>-</v>
      </c>
      <c r="M158" s="425"/>
      <c r="N158" s="425"/>
      <c r="O158" s="160" t="str">
        <f t="shared" si="7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8"/>
        <v>OK</v>
      </c>
      <c r="AI158" s="22">
        <f t="shared" si="9"/>
        <v>0</v>
      </c>
      <c r="AJ158" s="22">
        <f t="shared" si="10"/>
        <v>0</v>
      </c>
      <c r="AK158" s="22">
        <f t="shared" si="11"/>
        <v>0</v>
      </c>
      <c r="AL158" s="22">
        <f t="shared" si="12"/>
        <v>0</v>
      </c>
      <c r="AM158" s="22">
        <f t="shared" si="13"/>
        <v>0</v>
      </c>
      <c r="AN158" s="22">
        <f t="shared" si="14"/>
        <v>0</v>
      </c>
      <c r="AO158" s="418" t="b">
        <f t="shared" si="15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16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17"/>
        <v>0</v>
      </c>
      <c r="AW158" s="67">
        <f t="shared" si="18"/>
        <v>0</v>
      </c>
      <c r="AX158" s="397">
        <f t="shared" si="19"/>
        <v>0</v>
      </c>
      <c r="AY158" s="32"/>
      <c r="AZ158" s="32"/>
      <c r="BA158" s="423" t="str">
        <f t="shared" si="20"/>
        <v xml:space="preserve"> </v>
      </c>
    </row>
    <row r="159" spans="1:53" s="339" customFormat="1" ht="15" x14ac:dyDescent="0.2">
      <c r="A159" s="32"/>
      <c r="B159" s="32"/>
      <c r="C159" s="410">
        <f t="shared" si="23"/>
        <v>138</v>
      </c>
      <c r="D159" s="424"/>
      <c r="E159" s="424"/>
      <c r="F159" s="424"/>
      <c r="G159" s="410"/>
      <c r="H159" s="410"/>
      <c r="I159" s="413" t="str">
        <f t="shared" si="5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6"/>
        <v>-</v>
      </c>
      <c r="M159" s="425"/>
      <c r="N159" s="425"/>
      <c r="O159" s="160" t="str">
        <f t="shared" si="7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8"/>
        <v>OK</v>
      </c>
      <c r="AI159" s="22">
        <f t="shared" si="9"/>
        <v>0</v>
      </c>
      <c r="AJ159" s="22">
        <f t="shared" si="10"/>
        <v>0</v>
      </c>
      <c r="AK159" s="22">
        <f t="shared" si="11"/>
        <v>0</v>
      </c>
      <c r="AL159" s="22">
        <f t="shared" si="12"/>
        <v>0</v>
      </c>
      <c r="AM159" s="22">
        <f t="shared" si="13"/>
        <v>0</v>
      </c>
      <c r="AN159" s="22">
        <f t="shared" si="14"/>
        <v>0</v>
      </c>
      <c r="AO159" s="418" t="b">
        <f t="shared" si="15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16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17"/>
        <v>0</v>
      </c>
      <c r="AW159" s="67">
        <f t="shared" si="18"/>
        <v>0</v>
      </c>
      <c r="AX159" s="397">
        <f t="shared" si="19"/>
        <v>0</v>
      </c>
      <c r="AY159" s="32"/>
      <c r="AZ159" s="32"/>
      <c r="BA159" s="423" t="str">
        <f t="shared" si="20"/>
        <v xml:space="preserve"> </v>
      </c>
    </row>
    <row r="160" spans="1:53" s="339" customFormat="1" ht="15" x14ac:dyDescent="0.2">
      <c r="A160" s="32"/>
      <c r="B160" s="32"/>
      <c r="C160" s="410">
        <f t="shared" si="23"/>
        <v>139</v>
      </c>
      <c r="D160" s="424"/>
      <c r="E160" s="424"/>
      <c r="F160" s="424"/>
      <c r="G160" s="410"/>
      <c r="H160" s="410"/>
      <c r="I160" s="413" t="str">
        <f t="shared" si="5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6"/>
        <v>-</v>
      </c>
      <c r="M160" s="425"/>
      <c r="N160" s="425"/>
      <c r="O160" s="160" t="str">
        <f t="shared" si="7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8"/>
        <v>OK</v>
      </c>
      <c r="AI160" s="22">
        <f t="shared" si="9"/>
        <v>0</v>
      </c>
      <c r="AJ160" s="22">
        <f t="shared" si="10"/>
        <v>0</v>
      </c>
      <c r="AK160" s="22">
        <f t="shared" si="11"/>
        <v>0</v>
      </c>
      <c r="AL160" s="22">
        <f t="shared" si="12"/>
        <v>0</v>
      </c>
      <c r="AM160" s="22">
        <f t="shared" si="13"/>
        <v>0</v>
      </c>
      <c r="AN160" s="22">
        <f t="shared" si="14"/>
        <v>0</v>
      </c>
      <c r="AO160" s="418" t="b">
        <f t="shared" si="15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16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17"/>
        <v>0</v>
      </c>
      <c r="AW160" s="67">
        <f t="shared" si="18"/>
        <v>0</v>
      </c>
      <c r="AX160" s="397">
        <f t="shared" si="19"/>
        <v>0</v>
      </c>
      <c r="AY160" s="32"/>
      <c r="AZ160" s="32"/>
      <c r="BA160" s="423" t="str">
        <f t="shared" si="20"/>
        <v xml:space="preserve"> </v>
      </c>
    </row>
    <row r="161" spans="1:53" s="339" customFormat="1" ht="15" x14ac:dyDescent="0.2">
      <c r="A161" s="32"/>
      <c r="B161" s="32"/>
      <c r="C161" s="410">
        <f t="shared" si="23"/>
        <v>140</v>
      </c>
      <c r="D161" s="424"/>
      <c r="E161" s="424"/>
      <c r="F161" s="424"/>
      <c r="G161" s="410"/>
      <c r="H161" s="410"/>
      <c r="I161" s="413" t="str">
        <f t="shared" si="5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6"/>
        <v>-</v>
      </c>
      <c r="M161" s="425"/>
      <c r="N161" s="425"/>
      <c r="O161" s="160" t="str">
        <f t="shared" si="7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8"/>
        <v>OK</v>
      </c>
      <c r="AI161" s="22">
        <f t="shared" si="9"/>
        <v>0</v>
      </c>
      <c r="AJ161" s="22">
        <f t="shared" si="10"/>
        <v>0</v>
      </c>
      <c r="AK161" s="22">
        <f t="shared" si="11"/>
        <v>0</v>
      </c>
      <c r="AL161" s="22">
        <f t="shared" si="12"/>
        <v>0</v>
      </c>
      <c r="AM161" s="22">
        <f t="shared" si="13"/>
        <v>0</v>
      </c>
      <c r="AN161" s="22">
        <f t="shared" si="14"/>
        <v>0</v>
      </c>
      <c r="AO161" s="418" t="b">
        <f t="shared" si="15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16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17"/>
        <v>0</v>
      </c>
      <c r="AW161" s="67">
        <f t="shared" si="18"/>
        <v>0</v>
      </c>
      <c r="AX161" s="397">
        <f t="shared" si="19"/>
        <v>0</v>
      </c>
      <c r="AY161" s="32"/>
      <c r="AZ161" s="32"/>
      <c r="BA161" s="423" t="str">
        <f t="shared" si="20"/>
        <v xml:space="preserve"> </v>
      </c>
    </row>
    <row r="162" spans="1:53" s="339" customFormat="1" ht="15" x14ac:dyDescent="0.2">
      <c r="A162" s="32"/>
      <c r="B162" s="32"/>
      <c r="C162" s="410">
        <f t="shared" si="23"/>
        <v>141</v>
      </c>
      <c r="D162" s="424"/>
      <c r="E162" s="424"/>
      <c r="F162" s="424"/>
      <c r="G162" s="410"/>
      <c r="H162" s="410"/>
      <c r="I162" s="413" t="str">
        <f t="shared" si="5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6"/>
        <v>-</v>
      </c>
      <c r="M162" s="425"/>
      <c r="N162" s="425"/>
      <c r="O162" s="160" t="str">
        <f t="shared" si="7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8"/>
        <v>OK</v>
      </c>
      <c r="AI162" s="22">
        <f t="shared" si="9"/>
        <v>0</v>
      </c>
      <c r="AJ162" s="22">
        <f t="shared" si="10"/>
        <v>0</v>
      </c>
      <c r="AK162" s="22">
        <f t="shared" si="11"/>
        <v>0</v>
      </c>
      <c r="AL162" s="22">
        <f t="shared" si="12"/>
        <v>0</v>
      </c>
      <c r="AM162" s="22">
        <f t="shared" si="13"/>
        <v>0</v>
      </c>
      <c r="AN162" s="22">
        <f t="shared" si="14"/>
        <v>0</v>
      </c>
      <c r="AO162" s="418" t="b">
        <f t="shared" si="15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16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17"/>
        <v>0</v>
      </c>
      <c r="AW162" s="67">
        <f t="shared" si="18"/>
        <v>0</v>
      </c>
      <c r="AX162" s="397">
        <f t="shared" si="19"/>
        <v>0</v>
      </c>
      <c r="AY162" s="32"/>
      <c r="AZ162" s="32"/>
      <c r="BA162" s="423" t="str">
        <f t="shared" si="20"/>
        <v xml:space="preserve"> </v>
      </c>
    </row>
    <row r="163" spans="1:53" s="339" customFormat="1" ht="15" x14ac:dyDescent="0.2">
      <c r="A163" s="32"/>
      <c r="B163" s="32"/>
      <c r="C163" s="410">
        <f t="shared" si="23"/>
        <v>142</v>
      </c>
      <c r="D163" s="424"/>
      <c r="E163" s="424"/>
      <c r="F163" s="424"/>
      <c r="G163" s="410"/>
      <c r="H163" s="410"/>
      <c r="I163" s="413" t="str">
        <f t="shared" si="5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6"/>
        <v>-</v>
      </c>
      <c r="M163" s="425"/>
      <c r="N163" s="425"/>
      <c r="O163" s="160" t="str">
        <f t="shared" si="7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8"/>
        <v>OK</v>
      </c>
      <c r="AI163" s="22">
        <f t="shared" si="9"/>
        <v>0</v>
      </c>
      <c r="AJ163" s="22">
        <f t="shared" si="10"/>
        <v>0</v>
      </c>
      <c r="AK163" s="22">
        <f t="shared" si="11"/>
        <v>0</v>
      </c>
      <c r="AL163" s="22">
        <f t="shared" si="12"/>
        <v>0</v>
      </c>
      <c r="AM163" s="22">
        <f t="shared" si="13"/>
        <v>0</v>
      </c>
      <c r="AN163" s="22">
        <f t="shared" si="14"/>
        <v>0</v>
      </c>
      <c r="AO163" s="418" t="b">
        <f t="shared" si="15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16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17"/>
        <v>0</v>
      </c>
      <c r="AW163" s="67">
        <f t="shared" si="18"/>
        <v>0</v>
      </c>
      <c r="AX163" s="397">
        <f t="shared" si="19"/>
        <v>0</v>
      </c>
      <c r="AY163" s="32"/>
      <c r="AZ163" s="32"/>
      <c r="BA163" s="423" t="str">
        <f t="shared" si="20"/>
        <v xml:space="preserve"> </v>
      </c>
    </row>
    <row r="164" spans="1:53" s="339" customFormat="1" ht="15" x14ac:dyDescent="0.2">
      <c r="A164" s="32"/>
      <c r="B164" s="32"/>
      <c r="C164" s="410">
        <f t="shared" si="23"/>
        <v>143</v>
      </c>
      <c r="D164" s="424"/>
      <c r="E164" s="424"/>
      <c r="F164" s="424"/>
      <c r="G164" s="410"/>
      <c r="H164" s="410"/>
      <c r="I164" s="413" t="str">
        <f t="shared" si="5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6"/>
        <v>-</v>
      </c>
      <c r="M164" s="425"/>
      <c r="N164" s="425"/>
      <c r="O164" s="160" t="str">
        <f t="shared" si="7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8"/>
        <v>OK</v>
      </c>
      <c r="AI164" s="22">
        <f t="shared" si="9"/>
        <v>0</v>
      </c>
      <c r="AJ164" s="22">
        <f t="shared" si="10"/>
        <v>0</v>
      </c>
      <c r="AK164" s="22">
        <f t="shared" si="11"/>
        <v>0</v>
      </c>
      <c r="AL164" s="22">
        <f t="shared" si="12"/>
        <v>0</v>
      </c>
      <c r="AM164" s="22">
        <f t="shared" si="13"/>
        <v>0</v>
      </c>
      <c r="AN164" s="22">
        <f t="shared" si="14"/>
        <v>0</v>
      </c>
      <c r="AO164" s="418" t="b">
        <f t="shared" si="15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16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17"/>
        <v>0</v>
      </c>
      <c r="AW164" s="67">
        <f t="shared" si="18"/>
        <v>0</v>
      </c>
      <c r="AX164" s="397">
        <f t="shared" si="19"/>
        <v>0</v>
      </c>
      <c r="AY164" s="32"/>
      <c r="AZ164" s="32"/>
      <c r="BA164" s="423" t="str">
        <f t="shared" si="20"/>
        <v xml:space="preserve"> </v>
      </c>
    </row>
    <row r="165" spans="1:53" s="339" customFormat="1" ht="15" x14ac:dyDescent="0.2">
      <c r="A165" s="32"/>
      <c r="B165" s="32"/>
      <c r="C165" s="410">
        <f t="shared" si="23"/>
        <v>144</v>
      </c>
      <c r="D165" s="424"/>
      <c r="E165" s="424"/>
      <c r="F165" s="424"/>
      <c r="G165" s="410"/>
      <c r="H165" s="410"/>
      <c r="I165" s="413" t="str">
        <f t="shared" si="5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6"/>
        <v>-</v>
      </c>
      <c r="M165" s="425"/>
      <c r="N165" s="425"/>
      <c r="O165" s="160" t="str">
        <f t="shared" si="7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8"/>
        <v>OK</v>
      </c>
      <c r="AI165" s="22">
        <f t="shared" si="9"/>
        <v>0</v>
      </c>
      <c r="AJ165" s="22">
        <f t="shared" si="10"/>
        <v>0</v>
      </c>
      <c r="AK165" s="22">
        <f t="shared" si="11"/>
        <v>0</v>
      </c>
      <c r="AL165" s="22">
        <f t="shared" si="12"/>
        <v>0</v>
      </c>
      <c r="AM165" s="22">
        <f t="shared" si="13"/>
        <v>0</v>
      </c>
      <c r="AN165" s="22">
        <f t="shared" si="14"/>
        <v>0</v>
      </c>
      <c r="AO165" s="418" t="b">
        <f t="shared" si="15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16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17"/>
        <v>0</v>
      </c>
      <c r="AW165" s="67">
        <f t="shared" si="18"/>
        <v>0</v>
      </c>
      <c r="AX165" s="397">
        <f t="shared" si="19"/>
        <v>0</v>
      </c>
      <c r="AY165" s="32"/>
      <c r="AZ165" s="32"/>
      <c r="BA165" s="423" t="str">
        <f t="shared" si="20"/>
        <v xml:space="preserve"> </v>
      </c>
    </row>
    <row r="166" spans="1:53" s="339" customFormat="1" ht="15" x14ac:dyDescent="0.2">
      <c r="A166" s="32"/>
      <c r="B166" s="32"/>
      <c r="C166" s="410">
        <f t="shared" si="23"/>
        <v>145</v>
      </c>
      <c r="D166" s="424"/>
      <c r="E166" s="424"/>
      <c r="F166" s="424"/>
      <c r="G166" s="410"/>
      <c r="H166" s="410"/>
      <c r="I166" s="413" t="str">
        <f t="shared" si="5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6"/>
        <v>-</v>
      </c>
      <c r="M166" s="425"/>
      <c r="N166" s="425"/>
      <c r="O166" s="160" t="str">
        <f t="shared" si="7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8"/>
        <v>OK</v>
      </c>
      <c r="AI166" s="22">
        <f t="shared" si="9"/>
        <v>0</v>
      </c>
      <c r="AJ166" s="22">
        <f t="shared" si="10"/>
        <v>0</v>
      </c>
      <c r="AK166" s="22">
        <f t="shared" si="11"/>
        <v>0</v>
      </c>
      <c r="AL166" s="22">
        <f t="shared" si="12"/>
        <v>0</v>
      </c>
      <c r="AM166" s="22">
        <f t="shared" si="13"/>
        <v>0</v>
      </c>
      <c r="AN166" s="22">
        <f t="shared" si="14"/>
        <v>0</v>
      </c>
      <c r="AO166" s="418" t="b">
        <f t="shared" si="15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16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17"/>
        <v>0</v>
      </c>
      <c r="AW166" s="67">
        <f t="shared" si="18"/>
        <v>0</v>
      </c>
      <c r="AX166" s="397">
        <f t="shared" si="19"/>
        <v>0</v>
      </c>
      <c r="AY166" s="32"/>
      <c r="AZ166" s="32"/>
      <c r="BA166" s="423" t="str">
        <f t="shared" si="20"/>
        <v xml:space="preserve"> </v>
      </c>
    </row>
    <row r="167" spans="1:53" s="339" customFormat="1" ht="15" x14ac:dyDescent="0.2">
      <c r="A167" s="32"/>
      <c r="B167" s="32"/>
      <c r="C167" s="410">
        <f t="shared" si="23"/>
        <v>146</v>
      </c>
      <c r="D167" s="424"/>
      <c r="E167" s="424"/>
      <c r="F167" s="424"/>
      <c r="G167" s="410"/>
      <c r="H167" s="410"/>
      <c r="I167" s="413" t="str">
        <f t="shared" si="5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6"/>
        <v>-</v>
      </c>
      <c r="M167" s="425"/>
      <c r="N167" s="425"/>
      <c r="O167" s="160" t="str">
        <f t="shared" si="7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8"/>
        <v>OK</v>
      </c>
      <c r="AI167" s="22">
        <f t="shared" si="9"/>
        <v>0</v>
      </c>
      <c r="AJ167" s="22">
        <f t="shared" si="10"/>
        <v>0</v>
      </c>
      <c r="AK167" s="22">
        <f t="shared" si="11"/>
        <v>0</v>
      </c>
      <c r="AL167" s="22">
        <f t="shared" si="12"/>
        <v>0</v>
      </c>
      <c r="AM167" s="22">
        <f t="shared" si="13"/>
        <v>0</v>
      </c>
      <c r="AN167" s="22">
        <f t="shared" si="14"/>
        <v>0</v>
      </c>
      <c r="AO167" s="418" t="b">
        <f t="shared" si="15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16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17"/>
        <v>0</v>
      </c>
      <c r="AW167" s="67">
        <f t="shared" si="18"/>
        <v>0</v>
      </c>
      <c r="AX167" s="397">
        <f t="shared" si="19"/>
        <v>0</v>
      </c>
      <c r="AY167" s="32"/>
      <c r="AZ167" s="32"/>
      <c r="BA167" s="423" t="str">
        <f t="shared" si="20"/>
        <v xml:space="preserve"> </v>
      </c>
    </row>
    <row r="168" spans="1:53" s="339" customFormat="1" ht="15" x14ac:dyDescent="0.2">
      <c r="A168" s="32"/>
      <c r="B168" s="32"/>
      <c r="C168" s="410">
        <f t="shared" si="23"/>
        <v>147</v>
      </c>
      <c r="D168" s="424"/>
      <c r="E168" s="424"/>
      <c r="F168" s="424"/>
      <c r="G168" s="410"/>
      <c r="H168" s="410"/>
      <c r="I168" s="413" t="str">
        <f t="shared" si="5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6"/>
        <v>-</v>
      </c>
      <c r="M168" s="425"/>
      <c r="N168" s="425"/>
      <c r="O168" s="160" t="str">
        <f t="shared" si="7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8"/>
        <v>OK</v>
      </c>
      <c r="AI168" s="22">
        <f t="shared" si="9"/>
        <v>0</v>
      </c>
      <c r="AJ168" s="22">
        <f t="shared" si="10"/>
        <v>0</v>
      </c>
      <c r="AK168" s="22">
        <f t="shared" si="11"/>
        <v>0</v>
      </c>
      <c r="AL168" s="22">
        <f t="shared" si="12"/>
        <v>0</v>
      </c>
      <c r="AM168" s="22">
        <f t="shared" si="13"/>
        <v>0</v>
      </c>
      <c r="AN168" s="22">
        <f t="shared" si="14"/>
        <v>0</v>
      </c>
      <c r="AO168" s="418" t="b">
        <f t="shared" si="15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16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17"/>
        <v>0</v>
      </c>
      <c r="AW168" s="67">
        <f t="shared" si="18"/>
        <v>0</v>
      </c>
      <c r="AX168" s="397">
        <f t="shared" si="19"/>
        <v>0</v>
      </c>
      <c r="AY168" s="32"/>
      <c r="AZ168" s="32"/>
      <c r="BA168" s="423" t="str">
        <f t="shared" si="20"/>
        <v xml:space="preserve"> </v>
      </c>
    </row>
    <row r="169" spans="1:53" s="339" customFormat="1" ht="15" x14ac:dyDescent="0.2">
      <c r="A169" s="32"/>
      <c r="B169" s="32"/>
      <c r="C169" s="410">
        <f t="shared" si="23"/>
        <v>148</v>
      </c>
      <c r="D169" s="424"/>
      <c r="E169" s="424"/>
      <c r="F169" s="424"/>
      <c r="G169" s="410"/>
      <c r="H169" s="410"/>
      <c r="I169" s="413" t="str">
        <f t="shared" si="5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6"/>
        <v>-</v>
      </c>
      <c r="M169" s="425"/>
      <c r="N169" s="425"/>
      <c r="O169" s="160" t="str">
        <f t="shared" si="7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8"/>
        <v>OK</v>
      </c>
      <c r="AI169" s="22">
        <f t="shared" si="9"/>
        <v>0</v>
      </c>
      <c r="AJ169" s="22">
        <f t="shared" si="10"/>
        <v>0</v>
      </c>
      <c r="AK169" s="22">
        <f t="shared" si="11"/>
        <v>0</v>
      </c>
      <c r="AL169" s="22">
        <f t="shared" si="12"/>
        <v>0</v>
      </c>
      <c r="AM169" s="22">
        <f t="shared" si="13"/>
        <v>0</v>
      </c>
      <c r="AN169" s="22">
        <f t="shared" si="14"/>
        <v>0</v>
      </c>
      <c r="AO169" s="418" t="b">
        <f t="shared" si="15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16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17"/>
        <v>0</v>
      </c>
      <c r="AW169" s="67">
        <f t="shared" si="18"/>
        <v>0</v>
      </c>
      <c r="AX169" s="397">
        <f t="shared" si="19"/>
        <v>0</v>
      </c>
      <c r="AY169" s="32"/>
      <c r="AZ169" s="32"/>
      <c r="BA169" s="423" t="str">
        <f t="shared" si="20"/>
        <v xml:space="preserve"> </v>
      </c>
    </row>
    <row r="170" spans="1:53" s="339" customFormat="1" ht="15" x14ac:dyDescent="0.2">
      <c r="A170" s="32"/>
      <c r="B170" s="32"/>
      <c r="C170" s="410">
        <f t="shared" si="23"/>
        <v>149</v>
      </c>
      <c r="D170" s="424"/>
      <c r="E170" s="424"/>
      <c r="F170" s="424"/>
      <c r="G170" s="410"/>
      <c r="H170" s="410"/>
      <c r="I170" s="413" t="str">
        <f t="shared" si="5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6"/>
        <v>-</v>
      </c>
      <c r="M170" s="425"/>
      <c r="N170" s="425"/>
      <c r="O170" s="160" t="str">
        <f t="shared" si="7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8"/>
        <v>OK</v>
      </c>
      <c r="AI170" s="22">
        <f t="shared" si="9"/>
        <v>0</v>
      </c>
      <c r="AJ170" s="22">
        <f t="shared" si="10"/>
        <v>0</v>
      </c>
      <c r="AK170" s="22">
        <f t="shared" si="11"/>
        <v>0</v>
      </c>
      <c r="AL170" s="22">
        <f t="shared" si="12"/>
        <v>0</v>
      </c>
      <c r="AM170" s="22">
        <f t="shared" si="13"/>
        <v>0</v>
      </c>
      <c r="AN170" s="22">
        <f t="shared" si="14"/>
        <v>0</v>
      </c>
      <c r="AO170" s="418" t="b">
        <f t="shared" si="15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16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17"/>
        <v>0</v>
      </c>
      <c r="AW170" s="67">
        <f t="shared" si="18"/>
        <v>0</v>
      </c>
      <c r="AX170" s="397">
        <f t="shared" si="19"/>
        <v>0</v>
      </c>
      <c r="AY170" s="32"/>
      <c r="AZ170" s="32"/>
      <c r="BA170" s="423" t="str">
        <f t="shared" si="20"/>
        <v xml:space="preserve"> </v>
      </c>
    </row>
    <row r="171" spans="1:53" s="339" customFormat="1" ht="15" x14ac:dyDescent="0.2">
      <c r="A171" s="32"/>
      <c r="B171" s="32"/>
      <c r="C171" s="410">
        <f t="shared" si="23"/>
        <v>150</v>
      </c>
      <c r="D171" s="424"/>
      <c r="E171" s="424"/>
      <c r="F171" s="424"/>
      <c r="G171" s="410"/>
      <c r="H171" s="410"/>
      <c r="I171" s="413" t="str">
        <f t="shared" si="5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6"/>
        <v>-</v>
      </c>
      <c r="M171" s="425"/>
      <c r="N171" s="425"/>
      <c r="O171" s="160" t="str">
        <f t="shared" si="7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8"/>
        <v>OK</v>
      </c>
      <c r="AI171" s="22">
        <f t="shared" si="9"/>
        <v>0</v>
      </c>
      <c r="AJ171" s="22">
        <f t="shared" si="10"/>
        <v>0</v>
      </c>
      <c r="AK171" s="22">
        <f t="shared" si="11"/>
        <v>0</v>
      </c>
      <c r="AL171" s="22">
        <f t="shared" si="12"/>
        <v>0</v>
      </c>
      <c r="AM171" s="22">
        <f t="shared" si="13"/>
        <v>0</v>
      </c>
      <c r="AN171" s="22">
        <f t="shared" si="14"/>
        <v>0</v>
      </c>
      <c r="AO171" s="418" t="b">
        <f t="shared" si="15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16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17"/>
        <v>0</v>
      </c>
      <c r="AW171" s="67">
        <f t="shared" si="18"/>
        <v>0</v>
      </c>
      <c r="AX171" s="397">
        <f t="shared" si="19"/>
        <v>0</v>
      </c>
      <c r="AY171" s="32"/>
      <c r="AZ171" s="32"/>
      <c r="BA171" s="423" t="str">
        <f t="shared" si="20"/>
        <v xml:space="preserve"> </v>
      </c>
    </row>
    <row r="172" spans="1:53" s="339" customFormat="1" ht="15" x14ac:dyDescent="0.2">
      <c r="A172" s="32"/>
      <c r="B172" s="32"/>
      <c r="C172" s="410">
        <f t="shared" si="23"/>
        <v>151</v>
      </c>
      <c r="D172" s="424"/>
      <c r="E172" s="424"/>
      <c r="F172" s="424"/>
      <c r="G172" s="410"/>
      <c r="H172" s="410"/>
      <c r="I172" s="413" t="str">
        <f t="shared" si="5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6"/>
        <v>-</v>
      </c>
      <c r="M172" s="425"/>
      <c r="N172" s="425"/>
      <c r="O172" s="160" t="str">
        <f t="shared" si="7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8"/>
        <v>OK</v>
      </c>
      <c r="AI172" s="22">
        <f t="shared" si="9"/>
        <v>0</v>
      </c>
      <c r="AJ172" s="22">
        <f t="shared" si="10"/>
        <v>0</v>
      </c>
      <c r="AK172" s="22">
        <f t="shared" si="11"/>
        <v>0</v>
      </c>
      <c r="AL172" s="22">
        <f t="shared" si="12"/>
        <v>0</v>
      </c>
      <c r="AM172" s="22">
        <f t="shared" si="13"/>
        <v>0</v>
      </c>
      <c r="AN172" s="22">
        <f t="shared" si="14"/>
        <v>0</v>
      </c>
      <c r="AO172" s="418" t="b">
        <f t="shared" si="15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16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17"/>
        <v>0</v>
      </c>
      <c r="AW172" s="67">
        <f t="shared" si="18"/>
        <v>0</v>
      </c>
      <c r="AX172" s="397">
        <f t="shared" si="19"/>
        <v>0</v>
      </c>
      <c r="AY172" s="32"/>
      <c r="AZ172" s="32"/>
      <c r="BA172" s="423" t="str">
        <f t="shared" si="20"/>
        <v xml:space="preserve"> </v>
      </c>
    </row>
    <row r="173" spans="1:53" s="339" customFormat="1" ht="15" x14ac:dyDescent="0.2">
      <c r="A173" s="32"/>
      <c r="B173" s="32"/>
      <c r="C173" s="410">
        <f t="shared" si="23"/>
        <v>152</v>
      </c>
      <c r="D173" s="424"/>
      <c r="E173" s="424"/>
      <c r="F173" s="424"/>
      <c r="G173" s="410"/>
      <c r="H173" s="410"/>
      <c r="I173" s="413" t="str">
        <f t="shared" si="5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6"/>
        <v>-</v>
      </c>
      <c r="M173" s="425"/>
      <c r="N173" s="425"/>
      <c r="O173" s="160" t="str">
        <f t="shared" si="7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8"/>
        <v>OK</v>
      </c>
      <c r="AI173" s="22">
        <f t="shared" si="9"/>
        <v>0</v>
      </c>
      <c r="AJ173" s="22">
        <f t="shared" si="10"/>
        <v>0</v>
      </c>
      <c r="AK173" s="22">
        <f t="shared" si="11"/>
        <v>0</v>
      </c>
      <c r="AL173" s="22">
        <f t="shared" si="12"/>
        <v>0</v>
      </c>
      <c r="AM173" s="22">
        <f t="shared" si="13"/>
        <v>0</v>
      </c>
      <c r="AN173" s="22">
        <f t="shared" si="14"/>
        <v>0</v>
      </c>
      <c r="AO173" s="418" t="b">
        <f t="shared" si="15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16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17"/>
        <v>0</v>
      </c>
      <c r="AW173" s="67">
        <f t="shared" si="18"/>
        <v>0</v>
      </c>
      <c r="AX173" s="397">
        <f t="shared" si="19"/>
        <v>0</v>
      </c>
      <c r="AY173" s="32"/>
      <c r="AZ173" s="32"/>
      <c r="BA173" s="423" t="str">
        <f t="shared" si="20"/>
        <v xml:space="preserve"> </v>
      </c>
    </row>
    <row r="174" spans="1:53" s="339" customFormat="1" ht="15" x14ac:dyDescent="0.2">
      <c r="A174" s="32"/>
      <c r="B174" s="32"/>
      <c r="C174" s="410">
        <f t="shared" si="23"/>
        <v>153</v>
      </c>
      <c r="D174" s="424"/>
      <c r="E174" s="424"/>
      <c r="F174" s="424"/>
      <c r="G174" s="410"/>
      <c r="H174" s="410"/>
      <c r="I174" s="413" t="str">
        <f t="shared" si="5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6"/>
        <v>-</v>
      </c>
      <c r="M174" s="425"/>
      <c r="N174" s="425"/>
      <c r="O174" s="160" t="str">
        <f t="shared" si="7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8"/>
        <v>OK</v>
      </c>
      <c r="AI174" s="22">
        <f t="shared" si="9"/>
        <v>0</v>
      </c>
      <c r="AJ174" s="22">
        <f t="shared" si="10"/>
        <v>0</v>
      </c>
      <c r="AK174" s="22">
        <f t="shared" si="11"/>
        <v>0</v>
      </c>
      <c r="AL174" s="22">
        <f t="shared" si="12"/>
        <v>0</v>
      </c>
      <c r="AM174" s="22">
        <f t="shared" si="13"/>
        <v>0</v>
      </c>
      <c r="AN174" s="22">
        <f t="shared" si="14"/>
        <v>0</v>
      </c>
      <c r="AO174" s="418" t="b">
        <f t="shared" si="15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16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17"/>
        <v>0</v>
      </c>
      <c r="AW174" s="67">
        <f t="shared" si="18"/>
        <v>0</v>
      </c>
      <c r="AX174" s="397">
        <f t="shared" si="19"/>
        <v>0</v>
      </c>
      <c r="AY174" s="32"/>
      <c r="AZ174" s="32"/>
      <c r="BA174" s="423" t="str">
        <f t="shared" si="20"/>
        <v xml:space="preserve"> </v>
      </c>
    </row>
    <row r="175" spans="1:53" s="339" customFormat="1" ht="15" x14ac:dyDescent="0.2">
      <c r="A175" s="32"/>
      <c r="B175" s="32"/>
      <c r="C175" s="410">
        <f t="shared" si="23"/>
        <v>154</v>
      </c>
      <c r="D175" s="424"/>
      <c r="E175" s="424"/>
      <c r="F175" s="424"/>
      <c r="G175" s="410"/>
      <c r="H175" s="410"/>
      <c r="I175" s="413" t="str">
        <f t="shared" si="5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6"/>
        <v>-</v>
      </c>
      <c r="M175" s="425"/>
      <c r="N175" s="425"/>
      <c r="O175" s="160" t="str">
        <f t="shared" si="7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8"/>
        <v>OK</v>
      </c>
      <c r="AI175" s="22">
        <f t="shared" si="9"/>
        <v>0</v>
      </c>
      <c r="AJ175" s="22">
        <f t="shared" si="10"/>
        <v>0</v>
      </c>
      <c r="AK175" s="22">
        <f t="shared" si="11"/>
        <v>0</v>
      </c>
      <c r="AL175" s="22">
        <f t="shared" si="12"/>
        <v>0</v>
      </c>
      <c r="AM175" s="22">
        <f t="shared" si="13"/>
        <v>0</v>
      </c>
      <c r="AN175" s="22">
        <f t="shared" si="14"/>
        <v>0</v>
      </c>
      <c r="AO175" s="418" t="b">
        <f t="shared" si="15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16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17"/>
        <v>0</v>
      </c>
      <c r="AW175" s="67">
        <f t="shared" si="18"/>
        <v>0</v>
      </c>
      <c r="AX175" s="397">
        <f t="shared" si="19"/>
        <v>0</v>
      </c>
      <c r="AY175" s="32"/>
      <c r="AZ175" s="32"/>
      <c r="BA175" s="423" t="str">
        <f t="shared" si="20"/>
        <v xml:space="preserve"> </v>
      </c>
    </row>
    <row r="176" spans="1:53" s="339" customFormat="1" ht="15" x14ac:dyDescent="0.2">
      <c r="A176" s="32"/>
      <c r="B176" s="32"/>
      <c r="C176" s="410">
        <f t="shared" si="23"/>
        <v>155</v>
      </c>
      <c r="D176" s="424"/>
      <c r="E176" s="424"/>
      <c r="F176" s="424"/>
      <c r="G176" s="410"/>
      <c r="H176" s="410"/>
      <c r="I176" s="413" t="str">
        <f t="shared" si="5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6"/>
        <v>-</v>
      </c>
      <c r="M176" s="425"/>
      <c r="N176" s="425"/>
      <c r="O176" s="160" t="str">
        <f t="shared" si="7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8"/>
        <v>OK</v>
      </c>
      <c r="AI176" s="22">
        <f t="shared" si="9"/>
        <v>0</v>
      </c>
      <c r="AJ176" s="22">
        <f t="shared" si="10"/>
        <v>0</v>
      </c>
      <c r="AK176" s="22">
        <f t="shared" si="11"/>
        <v>0</v>
      </c>
      <c r="AL176" s="22">
        <f t="shared" si="12"/>
        <v>0</v>
      </c>
      <c r="AM176" s="22">
        <f t="shared" si="13"/>
        <v>0</v>
      </c>
      <c r="AN176" s="22">
        <f t="shared" si="14"/>
        <v>0</v>
      </c>
      <c r="AO176" s="418" t="b">
        <f t="shared" si="15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16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17"/>
        <v>0</v>
      </c>
      <c r="AW176" s="67">
        <f t="shared" si="18"/>
        <v>0</v>
      </c>
      <c r="AX176" s="397">
        <f t="shared" si="19"/>
        <v>0</v>
      </c>
      <c r="AY176" s="32"/>
      <c r="AZ176" s="32"/>
      <c r="BA176" s="423" t="str">
        <f t="shared" si="20"/>
        <v xml:space="preserve"> </v>
      </c>
    </row>
    <row r="177" spans="1:53" s="339" customFormat="1" ht="15" x14ac:dyDescent="0.2">
      <c r="A177" s="32"/>
      <c r="B177" s="32"/>
      <c r="C177" s="410">
        <f t="shared" si="23"/>
        <v>156</v>
      </c>
      <c r="D177" s="424"/>
      <c r="E177" s="424"/>
      <c r="F177" s="424"/>
      <c r="G177" s="410"/>
      <c r="H177" s="410"/>
      <c r="I177" s="413" t="str">
        <f t="shared" si="5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6"/>
        <v>-</v>
      </c>
      <c r="M177" s="425"/>
      <c r="N177" s="425"/>
      <c r="O177" s="160" t="str">
        <f t="shared" si="7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8"/>
        <v>OK</v>
      </c>
      <c r="AI177" s="22">
        <f t="shared" si="9"/>
        <v>0</v>
      </c>
      <c r="AJ177" s="22">
        <f t="shared" si="10"/>
        <v>0</v>
      </c>
      <c r="AK177" s="22">
        <f t="shared" si="11"/>
        <v>0</v>
      </c>
      <c r="AL177" s="22">
        <f t="shared" si="12"/>
        <v>0</v>
      </c>
      <c r="AM177" s="22">
        <f t="shared" si="13"/>
        <v>0</v>
      </c>
      <c r="AN177" s="22">
        <f t="shared" si="14"/>
        <v>0</v>
      </c>
      <c r="AO177" s="418" t="b">
        <f t="shared" si="15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16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7"/>
        <v>0</v>
      </c>
      <c r="AW177" s="67">
        <f t="shared" si="18"/>
        <v>0</v>
      </c>
      <c r="AX177" s="397">
        <f t="shared" si="19"/>
        <v>0</v>
      </c>
      <c r="AY177" s="32"/>
      <c r="AZ177" s="32"/>
      <c r="BA177" s="423" t="str">
        <f t="shared" si="20"/>
        <v xml:space="preserve"> </v>
      </c>
    </row>
    <row r="178" spans="1:53" s="339" customFormat="1" ht="15" x14ac:dyDescent="0.2">
      <c r="A178" s="32"/>
      <c r="B178" s="32"/>
      <c r="C178" s="410">
        <f t="shared" si="23"/>
        <v>157</v>
      </c>
      <c r="D178" s="424"/>
      <c r="E178" s="424"/>
      <c r="F178" s="424"/>
      <c r="G178" s="410"/>
      <c r="H178" s="410"/>
      <c r="I178" s="413" t="str">
        <f t="shared" si="5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6"/>
        <v>-</v>
      </c>
      <c r="M178" s="425"/>
      <c r="N178" s="425"/>
      <c r="O178" s="160" t="str">
        <f t="shared" si="7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8"/>
        <v>OK</v>
      </c>
      <c r="AI178" s="22">
        <f t="shared" si="9"/>
        <v>0</v>
      </c>
      <c r="AJ178" s="22">
        <f t="shared" si="10"/>
        <v>0</v>
      </c>
      <c r="AK178" s="22">
        <f t="shared" si="11"/>
        <v>0</v>
      </c>
      <c r="AL178" s="22">
        <f t="shared" si="12"/>
        <v>0</v>
      </c>
      <c r="AM178" s="22">
        <f t="shared" si="13"/>
        <v>0</v>
      </c>
      <c r="AN178" s="22">
        <f t="shared" si="14"/>
        <v>0</v>
      </c>
      <c r="AO178" s="418" t="b">
        <f t="shared" si="15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16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17"/>
        <v>0</v>
      </c>
      <c r="AW178" s="67">
        <f t="shared" si="18"/>
        <v>0</v>
      </c>
      <c r="AX178" s="397">
        <f t="shared" si="19"/>
        <v>0</v>
      </c>
      <c r="AY178" s="32"/>
      <c r="AZ178" s="32"/>
      <c r="BA178" s="423" t="str">
        <f t="shared" si="20"/>
        <v xml:space="preserve"> </v>
      </c>
    </row>
    <row r="179" spans="1:53" s="339" customFormat="1" ht="15" x14ac:dyDescent="0.2">
      <c r="A179" s="32"/>
      <c r="B179" s="32"/>
      <c r="C179" s="410">
        <f t="shared" si="23"/>
        <v>158</v>
      </c>
      <c r="D179" s="424"/>
      <c r="E179" s="424"/>
      <c r="F179" s="424"/>
      <c r="G179" s="410"/>
      <c r="H179" s="410"/>
      <c r="I179" s="413" t="str">
        <f t="shared" si="5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6"/>
        <v>-</v>
      </c>
      <c r="M179" s="425"/>
      <c r="N179" s="425"/>
      <c r="O179" s="160" t="str">
        <f t="shared" si="7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8"/>
        <v>OK</v>
      </c>
      <c r="AI179" s="22">
        <f t="shared" si="9"/>
        <v>0</v>
      </c>
      <c r="AJ179" s="22">
        <f t="shared" si="10"/>
        <v>0</v>
      </c>
      <c r="AK179" s="22">
        <f t="shared" si="11"/>
        <v>0</v>
      </c>
      <c r="AL179" s="22">
        <f t="shared" si="12"/>
        <v>0</v>
      </c>
      <c r="AM179" s="22">
        <f t="shared" si="13"/>
        <v>0</v>
      </c>
      <c r="AN179" s="22">
        <f t="shared" si="14"/>
        <v>0</v>
      </c>
      <c r="AO179" s="418" t="b">
        <f t="shared" si="15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16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17"/>
        <v>0</v>
      </c>
      <c r="AW179" s="67">
        <f t="shared" si="18"/>
        <v>0</v>
      </c>
      <c r="AX179" s="397">
        <f t="shared" si="19"/>
        <v>0</v>
      </c>
      <c r="AY179" s="32"/>
      <c r="AZ179" s="32"/>
      <c r="BA179" s="423" t="str">
        <f t="shared" si="20"/>
        <v xml:space="preserve"> </v>
      </c>
    </row>
    <row r="180" spans="1:53" s="339" customFormat="1" ht="15" x14ac:dyDescent="0.2">
      <c r="A180" s="32"/>
      <c r="B180" s="32"/>
      <c r="C180" s="410">
        <f t="shared" si="23"/>
        <v>159</v>
      </c>
      <c r="D180" s="424"/>
      <c r="E180" s="424"/>
      <c r="F180" s="424"/>
      <c r="G180" s="410"/>
      <c r="H180" s="410"/>
      <c r="I180" s="413" t="str">
        <f t="shared" si="5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6"/>
        <v>-</v>
      </c>
      <c r="M180" s="425"/>
      <c r="N180" s="425"/>
      <c r="O180" s="160" t="str">
        <f t="shared" si="7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8"/>
        <v>OK</v>
      </c>
      <c r="AI180" s="22">
        <f t="shared" si="9"/>
        <v>0</v>
      </c>
      <c r="AJ180" s="22">
        <f t="shared" si="10"/>
        <v>0</v>
      </c>
      <c r="AK180" s="22">
        <f t="shared" si="11"/>
        <v>0</v>
      </c>
      <c r="AL180" s="22">
        <f t="shared" si="12"/>
        <v>0</v>
      </c>
      <c r="AM180" s="22">
        <f t="shared" si="13"/>
        <v>0</v>
      </c>
      <c r="AN180" s="22">
        <f t="shared" si="14"/>
        <v>0</v>
      </c>
      <c r="AO180" s="418" t="b">
        <f t="shared" si="15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16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17"/>
        <v>0</v>
      </c>
      <c r="AW180" s="67">
        <f t="shared" si="18"/>
        <v>0</v>
      </c>
      <c r="AX180" s="397">
        <f t="shared" si="19"/>
        <v>0</v>
      </c>
      <c r="AY180" s="32"/>
      <c r="AZ180" s="32"/>
      <c r="BA180" s="423" t="str">
        <f t="shared" si="20"/>
        <v xml:space="preserve"> </v>
      </c>
    </row>
    <row r="181" spans="1:53" s="339" customFormat="1" ht="15" x14ac:dyDescent="0.2">
      <c r="A181" s="32"/>
      <c r="B181" s="32"/>
      <c r="C181" s="410">
        <f t="shared" si="23"/>
        <v>160</v>
      </c>
      <c r="D181" s="424"/>
      <c r="E181" s="424"/>
      <c r="F181" s="424"/>
      <c r="G181" s="410"/>
      <c r="H181" s="410"/>
      <c r="I181" s="413" t="str">
        <f t="shared" si="5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6"/>
        <v>-</v>
      </c>
      <c r="M181" s="425"/>
      <c r="N181" s="425"/>
      <c r="O181" s="160" t="str">
        <f t="shared" si="7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8"/>
        <v>OK</v>
      </c>
      <c r="AI181" s="22">
        <f t="shared" si="9"/>
        <v>0</v>
      </c>
      <c r="AJ181" s="22">
        <f t="shared" si="10"/>
        <v>0</v>
      </c>
      <c r="AK181" s="22">
        <f t="shared" si="11"/>
        <v>0</v>
      </c>
      <c r="AL181" s="22">
        <f t="shared" si="12"/>
        <v>0</v>
      </c>
      <c r="AM181" s="22">
        <f t="shared" si="13"/>
        <v>0</v>
      </c>
      <c r="AN181" s="22">
        <f t="shared" si="14"/>
        <v>0</v>
      </c>
      <c r="AO181" s="418" t="b">
        <f t="shared" si="15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16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17"/>
        <v>0</v>
      </c>
      <c r="AW181" s="67">
        <f t="shared" si="18"/>
        <v>0</v>
      </c>
      <c r="AX181" s="397">
        <f t="shared" si="19"/>
        <v>0</v>
      </c>
      <c r="AY181" s="32"/>
      <c r="AZ181" s="32"/>
      <c r="BA181" s="423" t="str">
        <f t="shared" si="20"/>
        <v xml:space="preserve"> </v>
      </c>
    </row>
    <row r="182" spans="1:53" s="339" customFormat="1" ht="15" x14ac:dyDescent="0.2">
      <c r="A182" s="32"/>
      <c r="B182" s="32"/>
      <c r="C182" s="410">
        <f t="shared" si="23"/>
        <v>161</v>
      </c>
      <c r="D182" s="424"/>
      <c r="E182" s="424"/>
      <c r="F182" s="424"/>
      <c r="G182" s="410"/>
      <c r="H182" s="410"/>
      <c r="I182" s="413" t="str">
        <f t="shared" si="5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6"/>
        <v>-</v>
      </c>
      <c r="M182" s="425"/>
      <c r="N182" s="425"/>
      <c r="O182" s="160" t="str">
        <f t="shared" si="7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8"/>
        <v>OK</v>
      </c>
      <c r="AI182" s="22">
        <f t="shared" si="9"/>
        <v>0</v>
      </c>
      <c r="AJ182" s="22">
        <f t="shared" si="10"/>
        <v>0</v>
      </c>
      <c r="AK182" s="22">
        <f t="shared" si="11"/>
        <v>0</v>
      </c>
      <c r="AL182" s="22">
        <f t="shared" si="12"/>
        <v>0</v>
      </c>
      <c r="AM182" s="22">
        <f t="shared" si="13"/>
        <v>0</v>
      </c>
      <c r="AN182" s="22">
        <f t="shared" si="14"/>
        <v>0</v>
      </c>
      <c r="AO182" s="418" t="b">
        <f t="shared" si="15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16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17"/>
        <v>0</v>
      </c>
      <c r="AW182" s="67">
        <f t="shared" si="18"/>
        <v>0</v>
      </c>
      <c r="AX182" s="397">
        <f t="shared" si="19"/>
        <v>0</v>
      </c>
      <c r="AY182" s="32"/>
      <c r="AZ182" s="32"/>
      <c r="BA182" s="423" t="str">
        <f t="shared" si="20"/>
        <v xml:space="preserve"> </v>
      </c>
    </row>
    <row r="183" spans="1:53" s="339" customFormat="1" ht="15" x14ac:dyDescent="0.2">
      <c r="A183" s="32"/>
      <c r="B183" s="32"/>
      <c r="C183" s="410">
        <f t="shared" si="23"/>
        <v>162</v>
      </c>
      <c r="D183" s="424"/>
      <c r="E183" s="424"/>
      <c r="F183" s="424"/>
      <c r="G183" s="410"/>
      <c r="H183" s="410"/>
      <c r="I183" s="413" t="str">
        <f t="shared" si="5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6"/>
        <v>-</v>
      </c>
      <c r="M183" s="425"/>
      <c r="N183" s="425"/>
      <c r="O183" s="160" t="str">
        <f t="shared" si="7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8"/>
        <v>OK</v>
      </c>
      <c r="AI183" s="22">
        <f t="shared" si="9"/>
        <v>0</v>
      </c>
      <c r="AJ183" s="22">
        <f t="shared" si="10"/>
        <v>0</v>
      </c>
      <c r="AK183" s="22">
        <f t="shared" si="11"/>
        <v>0</v>
      </c>
      <c r="AL183" s="22">
        <f t="shared" si="12"/>
        <v>0</v>
      </c>
      <c r="AM183" s="22">
        <f t="shared" si="13"/>
        <v>0</v>
      </c>
      <c r="AN183" s="22">
        <f t="shared" si="14"/>
        <v>0</v>
      </c>
      <c r="AO183" s="418" t="b">
        <f t="shared" si="15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16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17"/>
        <v>0</v>
      </c>
      <c r="AW183" s="67">
        <f t="shared" si="18"/>
        <v>0</v>
      </c>
      <c r="AX183" s="397">
        <f t="shared" si="19"/>
        <v>0</v>
      </c>
      <c r="AY183" s="32"/>
      <c r="AZ183" s="32"/>
      <c r="BA183" s="423" t="str">
        <f t="shared" si="20"/>
        <v xml:space="preserve"> </v>
      </c>
    </row>
    <row r="184" spans="1:53" s="339" customFormat="1" ht="15" x14ac:dyDescent="0.2">
      <c r="A184" s="32"/>
      <c r="B184" s="32"/>
      <c r="C184" s="410">
        <f t="shared" si="23"/>
        <v>163</v>
      </c>
      <c r="D184" s="424"/>
      <c r="E184" s="424"/>
      <c r="F184" s="424"/>
      <c r="G184" s="410"/>
      <c r="H184" s="410"/>
      <c r="I184" s="413" t="str">
        <f t="shared" si="5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6"/>
        <v>-</v>
      </c>
      <c r="M184" s="425"/>
      <c r="N184" s="425"/>
      <c r="O184" s="160" t="str">
        <f t="shared" si="7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8"/>
        <v>OK</v>
      </c>
      <c r="AI184" s="22">
        <f t="shared" si="9"/>
        <v>0</v>
      </c>
      <c r="AJ184" s="22">
        <f t="shared" si="10"/>
        <v>0</v>
      </c>
      <c r="AK184" s="22">
        <f t="shared" si="11"/>
        <v>0</v>
      </c>
      <c r="AL184" s="22">
        <f t="shared" si="12"/>
        <v>0</v>
      </c>
      <c r="AM184" s="22">
        <f t="shared" si="13"/>
        <v>0</v>
      </c>
      <c r="AN184" s="22">
        <f t="shared" si="14"/>
        <v>0</v>
      </c>
      <c r="AO184" s="418" t="b">
        <f t="shared" si="15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16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17"/>
        <v>0</v>
      </c>
      <c r="AW184" s="67">
        <f t="shared" si="18"/>
        <v>0</v>
      </c>
      <c r="AX184" s="397">
        <f t="shared" si="19"/>
        <v>0</v>
      </c>
      <c r="AY184" s="32"/>
      <c r="AZ184" s="32"/>
      <c r="BA184" s="423" t="str">
        <f t="shared" si="20"/>
        <v xml:space="preserve"> </v>
      </c>
    </row>
    <row r="185" spans="1:53" s="339" customFormat="1" ht="15" x14ac:dyDescent="0.2">
      <c r="A185" s="32"/>
      <c r="B185" s="32"/>
      <c r="C185" s="410">
        <f t="shared" si="23"/>
        <v>164</v>
      </c>
      <c r="D185" s="424"/>
      <c r="E185" s="424"/>
      <c r="F185" s="424"/>
      <c r="G185" s="410"/>
      <c r="H185" s="410"/>
      <c r="I185" s="413" t="str">
        <f t="shared" si="5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6"/>
        <v>-</v>
      </c>
      <c r="M185" s="425"/>
      <c r="N185" s="425"/>
      <c r="O185" s="160" t="str">
        <f t="shared" si="7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8"/>
        <v>OK</v>
      </c>
      <c r="AI185" s="22">
        <f t="shared" si="9"/>
        <v>0</v>
      </c>
      <c r="AJ185" s="22">
        <f t="shared" si="10"/>
        <v>0</v>
      </c>
      <c r="AK185" s="22">
        <f t="shared" si="11"/>
        <v>0</v>
      </c>
      <c r="AL185" s="22">
        <f t="shared" si="12"/>
        <v>0</v>
      </c>
      <c r="AM185" s="22">
        <f t="shared" si="13"/>
        <v>0</v>
      </c>
      <c r="AN185" s="22">
        <f t="shared" si="14"/>
        <v>0</v>
      </c>
      <c r="AO185" s="418" t="b">
        <f t="shared" si="15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16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17"/>
        <v>0</v>
      </c>
      <c r="AW185" s="67">
        <f t="shared" si="18"/>
        <v>0</v>
      </c>
      <c r="AX185" s="397">
        <f t="shared" si="19"/>
        <v>0</v>
      </c>
      <c r="AY185" s="32"/>
      <c r="AZ185" s="32"/>
      <c r="BA185" s="423" t="str">
        <f t="shared" si="20"/>
        <v xml:space="preserve"> </v>
      </c>
    </row>
    <row r="186" spans="1:53" s="339" customFormat="1" ht="15" x14ac:dyDescent="0.2">
      <c r="A186" s="32"/>
      <c r="B186" s="32"/>
      <c r="C186" s="410">
        <f t="shared" si="23"/>
        <v>165</v>
      </c>
      <c r="D186" s="424"/>
      <c r="E186" s="424"/>
      <c r="F186" s="424"/>
      <c r="G186" s="410"/>
      <c r="H186" s="410"/>
      <c r="I186" s="413" t="str">
        <f t="shared" si="5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6"/>
        <v>-</v>
      </c>
      <c r="M186" s="425"/>
      <c r="N186" s="425"/>
      <c r="O186" s="160" t="str">
        <f t="shared" si="7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8"/>
        <v>OK</v>
      </c>
      <c r="AI186" s="22">
        <f t="shared" si="9"/>
        <v>0</v>
      </c>
      <c r="AJ186" s="22">
        <f t="shared" si="10"/>
        <v>0</v>
      </c>
      <c r="AK186" s="22">
        <f t="shared" si="11"/>
        <v>0</v>
      </c>
      <c r="AL186" s="22">
        <f t="shared" si="12"/>
        <v>0</v>
      </c>
      <c r="AM186" s="22">
        <f t="shared" si="13"/>
        <v>0</v>
      </c>
      <c r="AN186" s="22">
        <f t="shared" si="14"/>
        <v>0</v>
      </c>
      <c r="AO186" s="418" t="b">
        <f t="shared" si="15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16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17"/>
        <v>0</v>
      </c>
      <c r="AW186" s="67">
        <f t="shared" si="18"/>
        <v>0</v>
      </c>
      <c r="AX186" s="397">
        <f t="shared" si="19"/>
        <v>0</v>
      </c>
      <c r="AY186" s="32"/>
      <c r="AZ186" s="32"/>
      <c r="BA186" s="423" t="str">
        <f t="shared" si="20"/>
        <v xml:space="preserve"> </v>
      </c>
    </row>
    <row r="187" spans="1:53" s="339" customFormat="1" ht="15" x14ac:dyDescent="0.2">
      <c r="A187" s="32"/>
      <c r="B187" s="32"/>
      <c r="C187" s="410">
        <f t="shared" si="23"/>
        <v>166</v>
      </c>
      <c r="D187" s="424"/>
      <c r="E187" s="424"/>
      <c r="F187" s="424"/>
      <c r="G187" s="410"/>
      <c r="H187" s="410"/>
      <c r="I187" s="413" t="str">
        <f t="shared" si="5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6"/>
        <v>-</v>
      </c>
      <c r="M187" s="425"/>
      <c r="N187" s="425"/>
      <c r="O187" s="160" t="str">
        <f t="shared" si="7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8"/>
        <v>OK</v>
      </c>
      <c r="AI187" s="22">
        <f t="shared" si="9"/>
        <v>0</v>
      </c>
      <c r="AJ187" s="22">
        <f t="shared" si="10"/>
        <v>0</v>
      </c>
      <c r="AK187" s="22">
        <f t="shared" si="11"/>
        <v>0</v>
      </c>
      <c r="AL187" s="22">
        <f t="shared" si="12"/>
        <v>0</v>
      </c>
      <c r="AM187" s="22">
        <f t="shared" si="13"/>
        <v>0</v>
      </c>
      <c r="AN187" s="22">
        <f t="shared" si="14"/>
        <v>0</v>
      </c>
      <c r="AO187" s="418" t="b">
        <f t="shared" si="15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16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17"/>
        <v>0</v>
      </c>
      <c r="AW187" s="67">
        <f t="shared" si="18"/>
        <v>0</v>
      </c>
      <c r="AX187" s="397">
        <f t="shared" si="19"/>
        <v>0</v>
      </c>
      <c r="AY187" s="32"/>
      <c r="AZ187" s="32"/>
      <c r="BA187" s="423" t="str">
        <f t="shared" si="20"/>
        <v xml:space="preserve"> </v>
      </c>
    </row>
    <row r="188" spans="1:53" s="339" customFormat="1" ht="15" x14ac:dyDescent="0.2">
      <c r="A188" s="32"/>
      <c r="B188" s="32"/>
      <c r="C188" s="410">
        <f t="shared" si="23"/>
        <v>167</v>
      </c>
      <c r="D188" s="424"/>
      <c r="E188" s="424"/>
      <c r="F188" s="424"/>
      <c r="G188" s="410"/>
      <c r="H188" s="410"/>
      <c r="I188" s="413" t="str">
        <f t="shared" si="5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6"/>
        <v>-</v>
      </c>
      <c r="M188" s="425"/>
      <c r="N188" s="425"/>
      <c r="O188" s="160" t="str">
        <f t="shared" si="7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8"/>
        <v>OK</v>
      </c>
      <c r="AI188" s="22">
        <f t="shared" si="9"/>
        <v>0</v>
      </c>
      <c r="AJ188" s="22">
        <f t="shared" si="10"/>
        <v>0</v>
      </c>
      <c r="AK188" s="22">
        <f t="shared" si="11"/>
        <v>0</v>
      </c>
      <c r="AL188" s="22">
        <f t="shared" si="12"/>
        <v>0</v>
      </c>
      <c r="AM188" s="22">
        <f t="shared" si="13"/>
        <v>0</v>
      </c>
      <c r="AN188" s="22">
        <f t="shared" si="14"/>
        <v>0</v>
      </c>
      <c r="AO188" s="418" t="b">
        <f t="shared" si="15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16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17"/>
        <v>0</v>
      </c>
      <c r="AW188" s="67">
        <f t="shared" si="18"/>
        <v>0</v>
      </c>
      <c r="AX188" s="397">
        <f t="shared" si="19"/>
        <v>0</v>
      </c>
      <c r="AY188" s="32"/>
      <c r="AZ188" s="32"/>
      <c r="BA188" s="423" t="str">
        <f t="shared" si="20"/>
        <v xml:space="preserve"> </v>
      </c>
    </row>
    <row r="189" spans="1:53" s="339" customFormat="1" ht="15" x14ac:dyDescent="0.2">
      <c r="A189" s="32"/>
      <c r="B189" s="32"/>
      <c r="C189" s="410">
        <f t="shared" si="23"/>
        <v>168</v>
      </c>
      <c r="D189" s="424"/>
      <c r="E189" s="424"/>
      <c r="F189" s="424"/>
      <c r="G189" s="410"/>
      <c r="H189" s="410"/>
      <c r="I189" s="413" t="str">
        <f t="shared" si="5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6"/>
        <v>-</v>
      </c>
      <c r="M189" s="425"/>
      <c r="N189" s="425"/>
      <c r="O189" s="160" t="str">
        <f t="shared" si="7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8"/>
        <v>OK</v>
      </c>
      <c r="AI189" s="22">
        <f t="shared" si="9"/>
        <v>0</v>
      </c>
      <c r="AJ189" s="22">
        <f t="shared" si="10"/>
        <v>0</v>
      </c>
      <c r="AK189" s="22">
        <f t="shared" si="11"/>
        <v>0</v>
      </c>
      <c r="AL189" s="22">
        <f t="shared" si="12"/>
        <v>0</v>
      </c>
      <c r="AM189" s="22">
        <f t="shared" si="13"/>
        <v>0</v>
      </c>
      <c r="AN189" s="22">
        <f t="shared" si="14"/>
        <v>0</v>
      </c>
      <c r="AO189" s="418" t="b">
        <f t="shared" si="15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16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17"/>
        <v>0</v>
      </c>
      <c r="AW189" s="67">
        <f t="shared" si="18"/>
        <v>0</v>
      </c>
      <c r="AX189" s="397">
        <f t="shared" si="19"/>
        <v>0</v>
      </c>
      <c r="AY189" s="32"/>
      <c r="AZ189" s="32"/>
      <c r="BA189" s="423" t="str">
        <f t="shared" si="20"/>
        <v xml:space="preserve"> </v>
      </c>
    </row>
    <row r="190" spans="1:53" s="339" customFormat="1" ht="15" x14ac:dyDescent="0.2">
      <c r="A190" s="32"/>
      <c r="B190" s="32"/>
      <c r="C190" s="410">
        <f t="shared" si="23"/>
        <v>169</v>
      </c>
      <c r="D190" s="424"/>
      <c r="E190" s="424"/>
      <c r="F190" s="424"/>
      <c r="G190" s="410"/>
      <c r="H190" s="410"/>
      <c r="I190" s="413" t="str">
        <f t="shared" si="5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6"/>
        <v>-</v>
      </c>
      <c r="M190" s="425"/>
      <c r="N190" s="425"/>
      <c r="O190" s="160" t="str">
        <f t="shared" si="7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8"/>
        <v>OK</v>
      </c>
      <c r="AI190" s="22">
        <f t="shared" si="9"/>
        <v>0</v>
      </c>
      <c r="AJ190" s="22">
        <f t="shared" si="10"/>
        <v>0</v>
      </c>
      <c r="AK190" s="22">
        <f t="shared" si="11"/>
        <v>0</v>
      </c>
      <c r="AL190" s="22">
        <f t="shared" si="12"/>
        <v>0</v>
      </c>
      <c r="AM190" s="22">
        <f t="shared" si="13"/>
        <v>0</v>
      </c>
      <c r="AN190" s="22">
        <f t="shared" si="14"/>
        <v>0</v>
      </c>
      <c r="AO190" s="418" t="b">
        <f t="shared" si="15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16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17"/>
        <v>0</v>
      </c>
      <c r="AW190" s="67">
        <f t="shared" si="18"/>
        <v>0</v>
      </c>
      <c r="AX190" s="397">
        <f t="shared" si="19"/>
        <v>0</v>
      </c>
      <c r="AY190" s="32"/>
      <c r="AZ190" s="32"/>
      <c r="BA190" s="423" t="str">
        <f t="shared" si="20"/>
        <v xml:space="preserve"> </v>
      </c>
    </row>
    <row r="191" spans="1:53" s="339" customFormat="1" ht="15" x14ac:dyDescent="0.2">
      <c r="A191" s="32"/>
      <c r="B191" s="32"/>
      <c r="C191" s="410">
        <f t="shared" si="23"/>
        <v>170</v>
      </c>
      <c r="D191" s="424"/>
      <c r="E191" s="424"/>
      <c r="F191" s="424"/>
      <c r="G191" s="410"/>
      <c r="H191" s="410"/>
      <c r="I191" s="413" t="str">
        <f t="shared" si="5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6"/>
        <v>-</v>
      </c>
      <c r="M191" s="425"/>
      <c r="N191" s="425"/>
      <c r="O191" s="160" t="str">
        <f t="shared" si="7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8"/>
        <v>OK</v>
      </c>
      <c r="AI191" s="22">
        <f t="shared" si="9"/>
        <v>0</v>
      </c>
      <c r="AJ191" s="22">
        <f t="shared" si="10"/>
        <v>0</v>
      </c>
      <c r="AK191" s="22">
        <f t="shared" si="11"/>
        <v>0</v>
      </c>
      <c r="AL191" s="22">
        <f t="shared" si="12"/>
        <v>0</v>
      </c>
      <c r="AM191" s="22">
        <f t="shared" si="13"/>
        <v>0</v>
      </c>
      <c r="AN191" s="22">
        <f t="shared" si="14"/>
        <v>0</v>
      </c>
      <c r="AO191" s="418" t="b">
        <f t="shared" si="15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16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17"/>
        <v>0</v>
      </c>
      <c r="AW191" s="67">
        <f t="shared" si="18"/>
        <v>0</v>
      </c>
      <c r="AX191" s="397">
        <f t="shared" si="19"/>
        <v>0</v>
      </c>
      <c r="AY191" s="32"/>
      <c r="AZ191" s="32"/>
      <c r="BA191" s="423" t="str">
        <f t="shared" si="20"/>
        <v xml:space="preserve"> </v>
      </c>
    </row>
    <row r="192" spans="1:53" s="339" customFormat="1" ht="15" x14ac:dyDescent="0.2">
      <c r="A192" s="32"/>
      <c r="B192" s="32"/>
      <c r="C192" s="410">
        <f t="shared" si="23"/>
        <v>171</v>
      </c>
      <c r="D192" s="424"/>
      <c r="E192" s="424"/>
      <c r="F192" s="424"/>
      <c r="G192" s="410"/>
      <c r="H192" s="410"/>
      <c r="I192" s="413" t="str">
        <f t="shared" si="5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6"/>
        <v>-</v>
      </c>
      <c r="M192" s="425"/>
      <c r="N192" s="425"/>
      <c r="O192" s="160" t="str">
        <f t="shared" si="7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8"/>
        <v>OK</v>
      </c>
      <c r="AI192" s="22">
        <f t="shared" si="9"/>
        <v>0</v>
      </c>
      <c r="AJ192" s="22">
        <f t="shared" si="10"/>
        <v>0</v>
      </c>
      <c r="AK192" s="22">
        <f t="shared" si="11"/>
        <v>0</v>
      </c>
      <c r="AL192" s="22">
        <f t="shared" si="12"/>
        <v>0</v>
      </c>
      <c r="AM192" s="22">
        <f t="shared" si="13"/>
        <v>0</v>
      </c>
      <c r="AN192" s="22">
        <f t="shared" si="14"/>
        <v>0</v>
      </c>
      <c r="AO192" s="418" t="b">
        <f t="shared" si="15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16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17"/>
        <v>0</v>
      </c>
      <c r="AW192" s="67">
        <f t="shared" si="18"/>
        <v>0</v>
      </c>
      <c r="AX192" s="397">
        <f t="shared" si="19"/>
        <v>0</v>
      </c>
      <c r="AY192" s="32"/>
      <c r="AZ192" s="32"/>
      <c r="BA192" s="423" t="str">
        <f t="shared" si="20"/>
        <v xml:space="preserve"> </v>
      </c>
    </row>
    <row r="193" spans="1:53" s="339" customFormat="1" ht="15" x14ac:dyDescent="0.2">
      <c r="A193" s="32"/>
      <c r="B193" s="32"/>
      <c r="C193" s="410">
        <f t="shared" si="23"/>
        <v>172</v>
      </c>
      <c r="D193" s="424"/>
      <c r="E193" s="424"/>
      <c r="F193" s="424"/>
      <c r="G193" s="410"/>
      <c r="H193" s="410"/>
      <c r="I193" s="413" t="str">
        <f t="shared" si="5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6"/>
        <v>-</v>
      </c>
      <c r="M193" s="425"/>
      <c r="N193" s="425"/>
      <c r="O193" s="160" t="str">
        <f t="shared" si="7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8"/>
        <v>OK</v>
      </c>
      <c r="AI193" s="22">
        <f t="shared" si="9"/>
        <v>0</v>
      </c>
      <c r="AJ193" s="22">
        <f t="shared" si="10"/>
        <v>0</v>
      </c>
      <c r="AK193" s="22">
        <f t="shared" si="11"/>
        <v>0</v>
      </c>
      <c r="AL193" s="22">
        <f t="shared" si="12"/>
        <v>0</v>
      </c>
      <c r="AM193" s="22">
        <f t="shared" si="13"/>
        <v>0</v>
      </c>
      <c r="AN193" s="22">
        <f t="shared" si="14"/>
        <v>0</v>
      </c>
      <c r="AO193" s="418" t="b">
        <f t="shared" si="15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16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17"/>
        <v>0</v>
      </c>
      <c r="AW193" s="67">
        <f t="shared" si="18"/>
        <v>0</v>
      </c>
      <c r="AX193" s="397">
        <f t="shared" si="19"/>
        <v>0</v>
      </c>
      <c r="AY193" s="32"/>
      <c r="AZ193" s="32"/>
      <c r="BA193" s="423" t="str">
        <f t="shared" si="20"/>
        <v xml:space="preserve"> </v>
      </c>
    </row>
    <row r="194" spans="1:53" s="339" customFormat="1" ht="15" x14ac:dyDescent="0.2">
      <c r="A194" s="32"/>
      <c r="B194" s="32"/>
      <c r="C194" s="410">
        <f t="shared" si="23"/>
        <v>173</v>
      </c>
      <c r="D194" s="424"/>
      <c r="E194" s="424"/>
      <c r="F194" s="424"/>
      <c r="G194" s="410"/>
      <c r="H194" s="410"/>
      <c r="I194" s="413" t="str">
        <f t="shared" si="5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6"/>
        <v>-</v>
      </c>
      <c r="M194" s="425"/>
      <c r="N194" s="425"/>
      <c r="O194" s="160" t="str">
        <f t="shared" si="7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8"/>
        <v>OK</v>
      </c>
      <c r="AI194" s="22">
        <f t="shared" si="9"/>
        <v>0</v>
      </c>
      <c r="AJ194" s="22">
        <f t="shared" si="10"/>
        <v>0</v>
      </c>
      <c r="AK194" s="22">
        <f t="shared" si="11"/>
        <v>0</v>
      </c>
      <c r="AL194" s="22">
        <f t="shared" si="12"/>
        <v>0</v>
      </c>
      <c r="AM194" s="22">
        <f t="shared" si="13"/>
        <v>0</v>
      </c>
      <c r="AN194" s="22">
        <f t="shared" si="14"/>
        <v>0</v>
      </c>
      <c r="AO194" s="418" t="b">
        <f t="shared" si="15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16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17"/>
        <v>0</v>
      </c>
      <c r="AW194" s="67">
        <f t="shared" si="18"/>
        <v>0</v>
      </c>
      <c r="AX194" s="397">
        <f t="shared" si="19"/>
        <v>0</v>
      </c>
      <c r="AY194" s="32"/>
      <c r="AZ194" s="32"/>
      <c r="BA194" s="423" t="str">
        <f t="shared" si="20"/>
        <v xml:space="preserve"> </v>
      </c>
    </row>
    <row r="195" spans="1:53" s="339" customFormat="1" ht="15" x14ac:dyDescent="0.2">
      <c r="A195" s="32"/>
      <c r="B195" s="32"/>
      <c r="C195" s="410">
        <f t="shared" si="23"/>
        <v>174</v>
      </c>
      <c r="D195" s="424"/>
      <c r="E195" s="424"/>
      <c r="F195" s="424"/>
      <c r="G195" s="410"/>
      <c r="H195" s="410"/>
      <c r="I195" s="413" t="str">
        <f t="shared" si="5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6"/>
        <v>-</v>
      </c>
      <c r="M195" s="425"/>
      <c r="N195" s="425"/>
      <c r="O195" s="160" t="str">
        <f t="shared" si="7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8"/>
        <v>OK</v>
      </c>
      <c r="AI195" s="22">
        <f t="shared" si="9"/>
        <v>0</v>
      </c>
      <c r="AJ195" s="22">
        <f t="shared" si="10"/>
        <v>0</v>
      </c>
      <c r="AK195" s="22">
        <f t="shared" si="11"/>
        <v>0</v>
      </c>
      <c r="AL195" s="22">
        <f t="shared" si="12"/>
        <v>0</v>
      </c>
      <c r="AM195" s="22">
        <f t="shared" si="13"/>
        <v>0</v>
      </c>
      <c r="AN195" s="22">
        <f t="shared" si="14"/>
        <v>0</v>
      </c>
      <c r="AO195" s="418" t="b">
        <f t="shared" si="15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16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17"/>
        <v>0</v>
      </c>
      <c r="AW195" s="67">
        <f t="shared" si="18"/>
        <v>0</v>
      </c>
      <c r="AX195" s="397">
        <f t="shared" si="19"/>
        <v>0</v>
      </c>
      <c r="AY195" s="32"/>
      <c r="AZ195" s="32"/>
      <c r="BA195" s="423" t="str">
        <f t="shared" si="20"/>
        <v xml:space="preserve"> </v>
      </c>
    </row>
    <row r="196" spans="1:53" s="339" customFormat="1" ht="15" x14ac:dyDescent="0.2">
      <c r="A196" s="32"/>
      <c r="B196" s="32"/>
      <c r="C196" s="410">
        <f t="shared" si="23"/>
        <v>175</v>
      </c>
      <c r="D196" s="424"/>
      <c r="E196" s="424"/>
      <c r="F196" s="424"/>
      <c r="G196" s="410"/>
      <c r="H196" s="410"/>
      <c r="I196" s="413" t="str">
        <f t="shared" si="5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6"/>
        <v>-</v>
      </c>
      <c r="M196" s="425"/>
      <c r="N196" s="425"/>
      <c r="O196" s="160" t="str">
        <f t="shared" si="7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8"/>
        <v>OK</v>
      </c>
      <c r="AI196" s="22">
        <f t="shared" si="9"/>
        <v>0</v>
      </c>
      <c r="AJ196" s="22">
        <f t="shared" si="10"/>
        <v>0</v>
      </c>
      <c r="AK196" s="22">
        <f t="shared" si="11"/>
        <v>0</v>
      </c>
      <c r="AL196" s="22">
        <f t="shared" si="12"/>
        <v>0</v>
      </c>
      <c r="AM196" s="22">
        <f t="shared" si="13"/>
        <v>0</v>
      </c>
      <c r="AN196" s="22">
        <f t="shared" si="14"/>
        <v>0</v>
      </c>
      <c r="AO196" s="418" t="b">
        <f t="shared" si="15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16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17"/>
        <v>0</v>
      </c>
      <c r="AW196" s="67">
        <f t="shared" si="18"/>
        <v>0</v>
      </c>
      <c r="AX196" s="397">
        <f t="shared" si="19"/>
        <v>0</v>
      </c>
      <c r="AY196" s="32"/>
      <c r="AZ196" s="32"/>
      <c r="BA196" s="423" t="str">
        <f t="shared" si="20"/>
        <v xml:space="preserve"> </v>
      </c>
    </row>
    <row r="197" spans="1:53" s="339" customFormat="1" ht="15" x14ac:dyDescent="0.2">
      <c r="A197" s="32"/>
      <c r="B197" s="32"/>
      <c r="C197" s="410">
        <f t="shared" si="23"/>
        <v>176</v>
      </c>
      <c r="D197" s="424"/>
      <c r="E197" s="424"/>
      <c r="F197" s="424"/>
      <c r="G197" s="410"/>
      <c r="H197" s="410"/>
      <c r="I197" s="413" t="str">
        <f t="shared" si="5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6"/>
        <v>-</v>
      </c>
      <c r="M197" s="425"/>
      <c r="N197" s="425"/>
      <c r="O197" s="160" t="str">
        <f t="shared" si="7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8"/>
        <v>OK</v>
      </c>
      <c r="AI197" s="22">
        <f t="shared" si="9"/>
        <v>0</v>
      </c>
      <c r="AJ197" s="22">
        <f t="shared" si="10"/>
        <v>0</v>
      </c>
      <c r="AK197" s="22">
        <f t="shared" si="11"/>
        <v>0</v>
      </c>
      <c r="AL197" s="22">
        <f t="shared" si="12"/>
        <v>0</v>
      </c>
      <c r="AM197" s="22">
        <f t="shared" si="13"/>
        <v>0</v>
      </c>
      <c r="AN197" s="22">
        <f t="shared" si="14"/>
        <v>0</v>
      </c>
      <c r="AO197" s="418" t="b">
        <f t="shared" si="15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16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17"/>
        <v>0</v>
      </c>
      <c r="AW197" s="67">
        <f t="shared" si="18"/>
        <v>0</v>
      </c>
      <c r="AX197" s="397">
        <f t="shared" si="19"/>
        <v>0</v>
      </c>
      <c r="AY197" s="32"/>
      <c r="AZ197" s="32"/>
      <c r="BA197" s="423" t="str">
        <f t="shared" si="20"/>
        <v xml:space="preserve"> </v>
      </c>
    </row>
    <row r="198" spans="1:53" s="339" customFormat="1" ht="15" x14ac:dyDescent="0.2">
      <c r="A198" s="32"/>
      <c r="B198" s="32"/>
      <c r="C198" s="410">
        <f t="shared" si="23"/>
        <v>177</v>
      </c>
      <c r="D198" s="424"/>
      <c r="E198" s="424"/>
      <c r="F198" s="424"/>
      <c r="G198" s="410"/>
      <c r="H198" s="410"/>
      <c r="I198" s="413" t="str">
        <f t="shared" si="5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6"/>
        <v>-</v>
      </c>
      <c r="M198" s="425"/>
      <c r="N198" s="425"/>
      <c r="O198" s="160" t="str">
        <f t="shared" si="7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8"/>
        <v>OK</v>
      </c>
      <c r="AI198" s="22">
        <f t="shared" si="9"/>
        <v>0</v>
      </c>
      <c r="AJ198" s="22">
        <f t="shared" si="10"/>
        <v>0</v>
      </c>
      <c r="AK198" s="22">
        <f t="shared" si="11"/>
        <v>0</v>
      </c>
      <c r="AL198" s="22">
        <f t="shared" si="12"/>
        <v>0</v>
      </c>
      <c r="AM198" s="22">
        <f t="shared" si="13"/>
        <v>0</v>
      </c>
      <c r="AN198" s="22">
        <f t="shared" si="14"/>
        <v>0</v>
      </c>
      <c r="AO198" s="418" t="b">
        <f t="shared" si="15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16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17"/>
        <v>0</v>
      </c>
      <c r="AW198" s="67">
        <f t="shared" si="18"/>
        <v>0</v>
      </c>
      <c r="AX198" s="397">
        <f t="shared" si="19"/>
        <v>0</v>
      </c>
      <c r="AY198" s="32"/>
      <c r="AZ198" s="32"/>
      <c r="BA198" s="423" t="str">
        <f t="shared" si="20"/>
        <v xml:space="preserve"> </v>
      </c>
    </row>
    <row r="199" spans="1:53" s="339" customFormat="1" ht="15" x14ac:dyDescent="0.2">
      <c r="A199" s="32"/>
      <c r="B199" s="32"/>
      <c r="C199" s="410">
        <f t="shared" si="23"/>
        <v>178</v>
      </c>
      <c r="D199" s="424"/>
      <c r="E199" s="424"/>
      <c r="F199" s="424"/>
      <c r="G199" s="410"/>
      <c r="H199" s="410"/>
      <c r="I199" s="413" t="str">
        <f t="shared" si="5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6"/>
        <v>-</v>
      </c>
      <c r="M199" s="425"/>
      <c r="N199" s="425"/>
      <c r="O199" s="160" t="str">
        <f t="shared" si="7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8"/>
        <v>OK</v>
      </c>
      <c r="AI199" s="22">
        <f t="shared" si="9"/>
        <v>0</v>
      </c>
      <c r="AJ199" s="22">
        <f t="shared" si="10"/>
        <v>0</v>
      </c>
      <c r="AK199" s="22">
        <f t="shared" si="11"/>
        <v>0</v>
      </c>
      <c r="AL199" s="22">
        <f t="shared" si="12"/>
        <v>0</v>
      </c>
      <c r="AM199" s="22">
        <f t="shared" si="13"/>
        <v>0</v>
      </c>
      <c r="AN199" s="22">
        <f t="shared" si="14"/>
        <v>0</v>
      </c>
      <c r="AO199" s="418" t="b">
        <f t="shared" si="15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16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17"/>
        <v>0</v>
      </c>
      <c r="AW199" s="67">
        <f t="shared" si="18"/>
        <v>0</v>
      </c>
      <c r="AX199" s="397">
        <f t="shared" si="19"/>
        <v>0</v>
      </c>
      <c r="AY199" s="32"/>
      <c r="AZ199" s="32"/>
      <c r="BA199" s="423" t="str">
        <f t="shared" si="20"/>
        <v xml:space="preserve"> </v>
      </c>
    </row>
    <row r="200" spans="1:53" s="339" customFormat="1" ht="15" x14ac:dyDescent="0.2">
      <c r="A200" s="32"/>
      <c r="B200" s="32"/>
      <c r="C200" s="410">
        <f t="shared" si="23"/>
        <v>179</v>
      </c>
      <c r="D200" s="424"/>
      <c r="E200" s="424"/>
      <c r="F200" s="424"/>
      <c r="G200" s="410"/>
      <c r="H200" s="410"/>
      <c r="I200" s="413" t="str">
        <f t="shared" si="5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6"/>
        <v>-</v>
      </c>
      <c r="M200" s="425"/>
      <c r="N200" s="425"/>
      <c r="O200" s="160" t="str">
        <f t="shared" si="7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8"/>
        <v>OK</v>
      </c>
      <c r="AI200" s="22">
        <f t="shared" si="9"/>
        <v>0</v>
      </c>
      <c r="AJ200" s="22">
        <f t="shared" si="10"/>
        <v>0</v>
      </c>
      <c r="AK200" s="22">
        <f t="shared" si="11"/>
        <v>0</v>
      </c>
      <c r="AL200" s="22">
        <f t="shared" si="12"/>
        <v>0</v>
      </c>
      <c r="AM200" s="22">
        <f t="shared" si="13"/>
        <v>0</v>
      </c>
      <c r="AN200" s="22">
        <f t="shared" si="14"/>
        <v>0</v>
      </c>
      <c r="AO200" s="418" t="b">
        <f t="shared" si="15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16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17"/>
        <v>0</v>
      </c>
      <c r="AW200" s="67">
        <f t="shared" si="18"/>
        <v>0</v>
      </c>
      <c r="AX200" s="397">
        <f t="shared" si="19"/>
        <v>0</v>
      </c>
      <c r="AY200" s="32"/>
      <c r="AZ200" s="32"/>
      <c r="BA200" s="423" t="str">
        <f t="shared" si="20"/>
        <v xml:space="preserve"> </v>
      </c>
    </row>
    <row r="201" spans="1:53" s="339" customFormat="1" ht="15" x14ac:dyDescent="0.2">
      <c r="A201" s="32"/>
      <c r="B201" s="32"/>
      <c r="C201" s="410">
        <f t="shared" si="23"/>
        <v>180</v>
      </c>
      <c r="D201" s="424"/>
      <c r="E201" s="424"/>
      <c r="F201" s="424"/>
      <c r="G201" s="410"/>
      <c r="H201" s="410"/>
      <c r="I201" s="413" t="str">
        <f t="shared" si="5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6"/>
        <v>-</v>
      </c>
      <c r="M201" s="425"/>
      <c r="N201" s="425"/>
      <c r="O201" s="160" t="str">
        <f t="shared" si="7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8"/>
        <v>OK</v>
      </c>
      <c r="AI201" s="22">
        <f t="shared" si="9"/>
        <v>0</v>
      </c>
      <c r="AJ201" s="22">
        <f t="shared" si="10"/>
        <v>0</v>
      </c>
      <c r="AK201" s="22">
        <f t="shared" si="11"/>
        <v>0</v>
      </c>
      <c r="AL201" s="22">
        <f t="shared" si="12"/>
        <v>0</v>
      </c>
      <c r="AM201" s="22">
        <f t="shared" si="13"/>
        <v>0</v>
      </c>
      <c r="AN201" s="22">
        <f t="shared" si="14"/>
        <v>0</v>
      </c>
      <c r="AO201" s="418" t="b">
        <f t="shared" si="15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16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17"/>
        <v>0</v>
      </c>
      <c r="AW201" s="67">
        <f t="shared" si="18"/>
        <v>0</v>
      </c>
      <c r="AX201" s="397">
        <f t="shared" si="19"/>
        <v>0</v>
      </c>
      <c r="AY201" s="32"/>
      <c r="AZ201" s="32"/>
      <c r="BA201" s="423" t="str">
        <f t="shared" si="20"/>
        <v xml:space="preserve"> </v>
      </c>
    </row>
    <row r="202" spans="1:53" s="339" customFormat="1" ht="15" x14ac:dyDescent="0.2">
      <c r="A202" s="32"/>
      <c r="B202" s="32"/>
      <c r="C202" s="410">
        <f t="shared" si="23"/>
        <v>181</v>
      </c>
      <c r="D202" s="424"/>
      <c r="E202" s="424"/>
      <c r="F202" s="424"/>
      <c r="G202" s="410"/>
      <c r="H202" s="410"/>
      <c r="I202" s="413" t="str">
        <f t="shared" si="5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6"/>
        <v>-</v>
      </c>
      <c r="M202" s="425"/>
      <c r="N202" s="425"/>
      <c r="O202" s="160" t="str">
        <f t="shared" si="7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8"/>
        <v>OK</v>
      </c>
      <c r="AI202" s="22">
        <f t="shared" si="9"/>
        <v>0</v>
      </c>
      <c r="AJ202" s="22">
        <f t="shared" si="10"/>
        <v>0</v>
      </c>
      <c r="AK202" s="22">
        <f t="shared" si="11"/>
        <v>0</v>
      </c>
      <c r="AL202" s="22">
        <f t="shared" si="12"/>
        <v>0</v>
      </c>
      <c r="AM202" s="22">
        <f t="shared" si="13"/>
        <v>0</v>
      </c>
      <c r="AN202" s="22">
        <f t="shared" si="14"/>
        <v>0</v>
      </c>
      <c r="AO202" s="418" t="b">
        <f t="shared" si="15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16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17"/>
        <v>0</v>
      </c>
      <c r="AW202" s="67">
        <f t="shared" si="18"/>
        <v>0</v>
      </c>
      <c r="AX202" s="397">
        <f t="shared" si="19"/>
        <v>0</v>
      </c>
      <c r="AY202" s="32"/>
      <c r="AZ202" s="32"/>
      <c r="BA202" s="423" t="str">
        <f t="shared" si="20"/>
        <v xml:space="preserve"> </v>
      </c>
    </row>
    <row r="203" spans="1:53" s="339" customFormat="1" ht="15" x14ac:dyDescent="0.2">
      <c r="A203" s="32"/>
      <c r="B203" s="32"/>
      <c r="C203" s="410">
        <f t="shared" si="23"/>
        <v>182</v>
      </c>
      <c r="D203" s="424"/>
      <c r="E203" s="424"/>
      <c r="F203" s="424"/>
      <c r="G203" s="410"/>
      <c r="H203" s="410"/>
      <c r="I203" s="413" t="str">
        <f t="shared" si="5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6"/>
        <v>-</v>
      </c>
      <c r="M203" s="425"/>
      <c r="N203" s="425"/>
      <c r="O203" s="160" t="str">
        <f t="shared" si="7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8"/>
        <v>OK</v>
      </c>
      <c r="AI203" s="22">
        <f t="shared" si="9"/>
        <v>0</v>
      </c>
      <c r="AJ203" s="22">
        <f t="shared" si="10"/>
        <v>0</v>
      </c>
      <c r="AK203" s="22">
        <f t="shared" si="11"/>
        <v>0</v>
      </c>
      <c r="AL203" s="22">
        <f t="shared" si="12"/>
        <v>0</v>
      </c>
      <c r="AM203" s="22">
        <f t="shared" si="13"/>
        <v>0</v>
      </c>
      <c r="AN203" s="22">
        <f t="shared" si="14"/>
        <v>0</v>
      </c>
      <c r="AO203" s="418" t="b">
        <f t="shared" si="15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16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17"/>
        <v>0</v>
      </c>
      <c r="AW203" s="67">
        <f t="shared" si="18"/>
        <v>0</v>
      </c>
      <c r="AX203" s="397">
        <f t="shared" si="19"/>
        <v>0</v>
      </c>
      <c r="AY203" s="32"/>
      <c r="AZ203" s="32"/>
      <c r="BA203" s="423" t="str">
        <f t="shared" si="20"/>
        <v xml:space="preserve"> </v>
      </c>
    </row>
    <row r="204" spans="1:53" s="339" customFormat="1" ht="15" x14ac:dyDescent="0.2">
      <c r="A204" s="32"/>
      <c r="B204" s="32"/>
      <c r="C204" s="410">
        <f t="shared" si="23"/>
        <v>183</v>
      </c>
      <c r="D204" s="424"/>
      <c r="E204" s="424"/>
      <c r="F204" s="424"/>
      <c r="G204" s="410"/>
      <c r="H204" s="410"/>
      <c r="I204" s="413" t="str">
        <f t="shared" si="5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6"/>
        <v>-</v>
      </c>
      <c r="M204" s="425"/>
      <c r="N204" s="425"/>
      <c r="O204" s="160" t="str">
        <f t="shared" si="7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8"/>
        <v>OK</v>
      </c>
      <c r="AI204" s="22">
        <f t="shared" si="9"/>
        <v>0</v>
      </c>
      <c r="AJ204" s="22">
        <f t="shared" si="10"/>
        <v>0</v>
      </c>
      <c r="AK204" s="22">
        <f t="shared" si="11"/>
        <v>0</v>
      </c>
      <c r="AL204" s="22">
        <f t="shared" si="12"/>
        <v>0</v>
      </c>
      <c r="AM204" s="22">
        <f t="shared" si="13"/>
        <v>0</v>
      </c>
      <c r="AN204" s="22">
        <f t="shared" si="14"/>
        <v>0</v>
      </c>
      <c r="AO204" s="418" t="b">
        <f t="shared" si="15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16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17"/>
        <v>0</v>
      </c>
      <c r="AW204" s="67">
        <f t="shared" si="18"/>
        <v>0</v>
      </c>
      <c r="AX204" s="397">
        <f t="shared" si="19"/>
        <v>0</v>
      </c>
      <c r="AY204" s="32"/>
      <c r="AZ204" s="32"/>
      <c r="BA204" s="423" t="str">
        <f t="shared" si="20"/>
        <v xml:space="preserve"> </v>
      </c>
    </row>
    <row r="205" spans="1:53" s="339" customFormat="1" ht="15" x14ac:dyDescent="0.2">
      <c r="A205" s="32"/>
      <c r="B205" s="32"/>
      <c r="C205" s="410">
        <f t="shared" si="23"/>
        <v>184</v>
      </c>
      <c r="D205" s="424"/>
      <c r="E205" s="424"/>
      <c r="F205" s="424"/>
      <c r="G205" s="410"/>
      <c r="H205" s="410"/>
      <c r="I205" s="413" t="str">
        <f t="shared" si="5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6"/>
        <v>-</v>
      </c>
      <c r="M205" s="425"/>
      <c r="N205" s="425"/>
      <c r="O205" s="160" t="str">
        <f t="shared" si="7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8"/>
        <v>OK</v>
      </c>
      <c r="AI205" s="22">
        <f t="shared" si="9"/>
        <v>0</v>
      </c>
      <c r="AJ205" s="22">
        <f t="shared" si="10"/>
        <v>0</v>
      </c>
      <c r="AK205" s="22">
        <f t="shared" si="11"/>
        <v>0</v>
      </c>
      <c r="AL205" s="22">
        <f t="shared" si="12"/>
        <v>0</v>
      </c>
      <c r="AM205" s="22">
        <f t="shared" si="13"/>
        <v>0</v>
      </c>
      <c r="AN205" s="22">
        <f t="shared" si="14"/>
        <v>0</v>
      </c>
      <c r="AO205" s="418" t="b">
        <f t="shared" si="15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16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17"/>
        <v>0</v>
      </c>
      <c r="AW205" s="67">
        <f t="shared" si="18"/>
        <v>0</v>
      </c>
      <c r="AX205" s="397">
        <f t="shared" si="19"/>
        <v>0</v>
      </c>
      <c r="AY205" s="32"/>
      <c r="AZ205" s="32"/>
      <c r="BA205" s="423" t="str">
        <f t="shared" si="20"/>
        <v xml:space="preserve"> </v>
      </c>
    </row>
    <row r="206" spans="1:53" s="339" customFormat="1" ht="15" x14ac:dyDescent="0.2">
      <c r="A206" s="32"/>
      <c r="B206" s="32"/>
      <c r="C206" s="410">
        <f t="shared" si="23"/>
        <v>185</v>
      </c>
      <c r="D206" s="424"/>
      <c r="E206" s="424"/>
      <c r="F206" s="424"/>
      <c r="G206" s="410"/>
      <c r="H206" s="410"/>
      <c r="I206" s="413" t="str">
        <f t="shared" si="5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6"/>
        <v>-</v>
      </c>
      <c r="M206" s="425"/>
      <c r="N206" s="425"/>
      <c r="O206" s="160" t="str">
        <f t="shared" si="7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8"/>
        <v>OK</v>
      </c>
      <c r="AI206" s="22">
        <f t="shared" si="9"/>
        <v>0</v>
      </c>
      <c r="AJ206" s="22">
        <f t="shared" si="10"/>
        <v>0</v>
      </c>
      <c r="AK206" s="22">
        <f t="shared" si="11"/>
        <v>0</v>
      </c>
      <c r="AL206" s="22">
        <f t="shared" si="12"/>
        <v>0</v>
      </c>
      <c r="AM206" s="22">
        <f t="shared" si="13"/>
        <v>0</v>
      </c>
      <c r="AN206" s="22">
        <f t="shared" si="14"/>
        <v>0</v>
      </c>
      <c r="AO206" s="418" t="b">
        <f t="shared" si="15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16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17"/>
        <v>0</v>
      </c>
      <c r="AW206" s="67">
        <f t="shared" si="18"/>
        <v>0</v>
      </c>
      <c r="AX206" s="397">
        <f t="shared" si="19"/>
        <v>0</v>
      </c>
      <c r="AY206" s="32"/>
      <c r="AZ206" s="32"/>
      <c r="BA206" s="423" t="str">
        <f t="shared" si="20"/>
        <v xml:space="preserve"> </v>
      </c>
    </row>
    <row r="207" spans="1:53" s="339" customFormat="1" ht="15" x14ac:dyDescent="0.2">
      <c r="A207" s="32"/>
      <c r="B207" s="32"/>
      <c r="C207" s="410">
        <f t="shared" si="23"/>
        <v>186</v>
      </c>
      <c r="D207" s="424"/>
      <c r="E207" s="424"/>
      <c r="F207" s="424"/>
      <c r="G207" s="410"/>
      <c r="H207" s="410"/>
      <c r="I207" s="413" t="str">
        <f t="shared" si="5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6"/>
        <v>-</v>
      </c>
      <c r="M207" s="425"/>
      <c r="N207" s="425"/>
      <c r="O207" s="160" t="str">
        <f t="shared" si="7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8"/>
        <v>OK</v>
      </c>
      <c r="AI207" s="22">
        <f t="shared" si="9"/>
        <v>0</v>
      </c>
      <c r="AJ207" s="22">
        <f t="shared" si="10"/>
        <v>0</v>
      </c>
      <c r="AK207" s="22">
        <f t="shared" si="11"/>
        <v>0</v>
      </c>
      <c r="AL207" s="22">
        <f t="shared" si="12"/>
        <v>0</v>
      </c>
      <c r="AM207" s="22">
        <f t="shared" si="13"/>
        <v>0</v>
      </c>
      <c r="AN207" s="22">
        <f t="shared" si="14"/>
        <v>0</v>
      </c>
      <c r="AO207" s="418" t="b">
        <f t="shared" si="15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16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17"/>
        <v>0</v>
      </c>
      <c r="AW207" s="67">
        <f t="shared" si="18"/>
        <v>0</v>
      </c>
      <c r="AX207" s="397">
        <f t="shared" si="19"/>
        <v>0</v>
      </c>
      <c r="AY207" s="32"/>
      <c r="AZ207" s="32"/>
      <c r="BA207" s="423" t="str">
        <f t="shared" si="20"/>
        <v xml:space="preserve"> </v>
      </c>
    </row>
    <row r="208" spans="1:53" s="339" customFormat="1" ht="15" x14ac:dyDescent="0.2">
      <c r="A208" s="32"/>
      <c r="B208" s="32"/>
      <c r="C208" s="410">
        <f t="shared" si="23"/>
        <v>187</v>
      </c>
      <c r="D208" s="424"/>
      <c r="E208" s="424"/>
      <c r="F208" s="424"/>
      <c r="G208" s="410"/>
      <c r="H208" s="410"/>
      <c r="I208" s="413" t="str">
        <f t="shared" si="5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6"/>
        <v>-</v>
      </c>
      <c r="M208" s="425"/>
      <c r="N208" s="425"/>
      <c r="O208" s="160" t="str">
        <f t="shared" si="7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8"/>
        <v>OK</v>
      </c>
      <c r="AI208" s="22">
        <f t="shared" si="9"/>
        <v>0</v>
      </c>
      <c r="AJ208" s="22">
        <f t="shared" si="10"/>
        <v>0</v>
      </c>
      <c r="AK208" s="22">
        <f t="shared" si="11"/>
        <v>0</v>
      </c>
      <c r="AL208" s="22">
        <f t="shared" si="12"/>
        <v>0</v>
      </c>
      <c r="AM208" s="22">
        <f t="shared" si="13"/>
        <v>0</v>
      </c>
      <c r="AN208" s="22">
        <f t="shared" si="14"/>
        <v>0</v>
      </c>
      <c r="AO208" s="418" t="b">
        <f t="shared" si="15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16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17"/>
        <v>0</v>
      </c>
      <c r="AW208" s="67">
        <f t="shared" si="18"/>
        <v>0</v>
      </c>
      <c r="AX208" s="397">
        <f t="shared" si="19"/>
        <v>0</v>
      </c>
      <c r="AY208" s="32"/>
      <c r="AZ208" s="32"/>
      <c r="BA208" s="423" t="str">
        <f t="shared" si="20"/>
        <v xml:space="preserve"> </v>
      </c>
    </row>
    <row r="209" spans="1:53" s="339" customFormat="1" ht="15" x14ac:dyDescent="0.2">
      <c r="A209" s="32"/>
      <c r="B209" s="32"/>
      <c r="C209" s="410">
        <f t="shared" si="23"/>
        <v>188</v>
      </c>
      <c r="D209" s="424"/>
      <c r="E209" s="424"/>
      <c r="F209" s="424"/>
      <c r="G209" s="410"/>
      <c r="H209" s="410"/>
      <c r="I209" s="413" t="str">
        <f t="shared" ref="I209:I272" si="24">IF(K209="s",A209*B209,"-")</f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ref="L209:L272" si="25">IF(K209="s",AT209,AP209)</f>
        <v>-</v>
      </c>
      <c r="M209" s="425"/>
      <c r="N209" s="425"/>
      <c r="O209" s="160" t="str">
        <f t="shared" ref="O209:O272" si="26">IF(K209="S",IF(D209&lt;E209,E209,D209),"-")</f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ref="AH209:AH272" si="27">IF(F209&gt;(A209*12),"error","OK")</f>
        <v>OK</v>
      </c>
      <c r="AI209" s="22">
        <f t="shared" ref="AI209:AI272" si="28">IF(O209="-",0,IF(O209&gt;7.999,1,0))</f>
        <v>0</v>
      </c>
      <c r="AJ209" s="22">
        <f t="shared" ref="AJ209:AJ272" si="29">IF(O209&lt;8,IF(O209&gt;3.999,1,0),0)</f>
        <v>0</v>
      </c>
      <c r="AK209" s="22">
        <f t="shared" ref="AK209:AK272" si="30">IF(O209&lt;4,IF(O209&gt;0,1,0),0)</f>
        <v>0</v>
      </c>
      <c r="AL209" s="22">
        <f t="shared" ref="AL209:AL272" si="31">IF(K209="S",1,0)</f>
        <v>0</v>
      </c>
      <c r="AM209" s="22">
        <f t="shared" ref="AM209:AM272" si="32">IF(K209="C",1,0)</f>
        <v>0</v>
      </c>
      <c r="AN209" s="22">
        <f t="shared" ref="AN209:AN272" si="33">IF(K209="c",F209/12,0)</f>
        <v>0</v>
      </c>
      <c r="AO209" s="418" t="b">
        <f t="shared" ref="AO209:AO272" si="34">IF(K209="s",IF(A209&gt;B209,A209,B209))</f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ref="AR209:AR272" si="35">IF(K209="s",J209,"-")</f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17"/>
        <v>0</v>
      </c>
      <c r="AW209" s="67">
        <f t="shared" si="18"/>
        <v>0</v>
      </c>
      <c r="AX209" s="397">
        <f t="shared" si="19"/>
        <v>0</v>
      </c>
      <c r="AY209" s="32"/>
      <c r="AZ209" s="32"/>
      <c r="BA209" s="423" t="str">
        <f t="shared" si="20"/>
        <v xml:space="preserve"> </v>
      </c>
    </row>
    <row r="210" spans="1:53" s="339" customFormat="1" ht="15" x14ac:dyDescent="0.2">
      <c r="A210" s="32"/>
      <c r="B210" s="32"/>
      <c r="C210" s="410">
        <f t="shared" si="23"/>
        <v>189</v>
      </c>
      <c r="D210" s="424"/>
      <c r="E210" s="424"/>
      <c r="F210" s="424"/>
      <c r="G210" s="410"/>
      <c r="H210" s="410"/>
      <c r="I210" s="413" t="str">
        <f t="shared" si="24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25"/>
        <v>-</v>
      </c>
      <c r="M210" s="425"/>
      <c r="N210" s="425"/>
      <c r="O210" s="160" t="str">
        <f t="shared" si="26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27"/>
        <v>OK</v>
      </c>
      <c r="AI210" s="22">
        <f t="shared" si="28"/>
        <v>0</v>
      </c>
      <c r="AJ210" s="22">
        <f t="shared" si="29"/>
        <v>0</v>
      </c>
      <c r="AK210" s="22">
        <f t="shared" si="30"/>
        <v>0</v>
      </c>
      <c r="AL210" s="22">
        <f t="shared" si="31"/>
        <v>0</v>
      </c>
      <c r="AM210" s="22">
        <f t="shared" si="32"/>
        <v>0</v>
      </c>
      <c r="AN210" s="22">
        <f t="shared" si="33"/>
        <v>0</v>
      </c>
      <c r="AO210" s="418" t="b">
        <f t="shared" si="34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35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ref="AV210:AV273" si="36">IF(AI210=1,AT210,0)</f>
        <v>0</v>
      </c>
      <c r="AW210" s="67">
        <f t="shared" ref="AW210:AW273" si="37">IF(AJ210=1,AT210,0)</f>
        <v>0</v>
      </c>
      <c r="AX210" s="397">
        <f t="shared" ref="AX210:AX273" si="38">IF(AK210=1,AT210,0)</f>
        <v>0</v>
      </c>
      <c r="AY210" s="32"/>
      <c r="AZ210" s="32"/>
      <c r="BA210" s="423" t="str">
        <f t="shared" ref="BA210:BA273" si="39">IF(BB210="s",(AV210+AW210)/16*AX210/12," ")</f>
        <v xml:space="preserve"> </v>
      </c>
    </row>
    <row r="211" spans="1:53" s="339" customFormat="1" ht="15" x14ac:dyDescent="0.2">
      <c r="A211" s="32"/>
      <c r="B211" s="32"/>
      <c r="C211" s="410">
        <f t="shared" si="23"/>
        <v>190</v>
      </c>
      <c r="D211" s="424"/>
      <c r="E211" s="424"/>
      <c r="F211" s="424"/>
      <c r="G211" s="410"/>
      <c r="H211" s="410"/>
      <c r="I211" s="413" t="str">
        <f t="shared" si="24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25"/>
        <v>-</v>
      </c>
      <c r="M211" s="425"/>
      <c r="N211" s="425"/>
      <c r="O211" s="160" t="str">
        <f t="shared" si="26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27"/>
        <v>OK</v>
      </c>
      <c r="AI211" s="22">
        <f t="shared" si="28"/>
        <v>0</v>
      </c>
      <c r="AJ211" s="22">
        <f t="shared" si="29"/>
        <v>0</v>
      </c>
      <c r="AK211" s="22">
        <f t="shared" si="30"/>
        <v>0</v>
      </c>
      <c r="AL211" s="22">
        <f t="shared" si="31"/>
        <v>0</v>
      </c>
      <c r="AM211" s="22">
        <f t="shared" si="32"/>
        <v>0</v>
      </c>
      <c r="AN211" s="22">
        <f t="shared" si="33"/>
        <v>0</v>
      </c>
      <c r="AO211" s="418" t="b">
        <f t="shared" si="34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35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36"/>
        <v>0</v>
      </c>
      <c r="AW211" s="67">
        <f t="shared" si="37"/>
        <v>0</v>
      </c>
      <c r="AX211" s="397">
        <f t="shared" si="38"/>
        <v>0</v>
      </c>
      <c r="AY211" s="32"/>
      <c r="AZ211" s="32"/>
      <c r="BA211" s="423" t="str">
        <f t="shared" si="39"/>
        <v xml:space="preserve"> </v>
      </c>
    </row>
    <row r="212" spans="1:53" s="339" customFormat="1" ht="15" x14ac:dyDescent="0.2">
      <c r="A212" s="32"/>
      <c r="B212" s="32"/>
      <c r="C212" s="410">
        <f t="shared" si="23"/>
        <v>191</v>
      </c>
      <c r="D212" s="424"/>
      <c r="E212" s="424"/>
      <c r="F212" s="424"/>
      <c r="G212" s="410"/>
      <c r="H212" s="410"/>
      <c r="I212" s="413" t="str">
        <f t="shared" si="24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25"/>
        <v>-</v>
      </c>
      <c r="M212" s="425"/>
      <c r="N212" s="425"/>
      <c r="O212" s="160" t="str">
        <f t="shared" si="26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27"/>
        <v>OK</v>
      </c>
      <c r="AI212" s="22">
        <f t="shared" si="28"/>
        <v>0</v>
      </c>
      <c r="AJ212" s="22">
        <f t="shared" si="29"/>
        <v>0</v>
      </c>
      <c r="AK212" s="22">
        <f t="shared" si="30"/>
        <v>0</v>
      </c>
      <c r="AL212" s="22">
        <f t="shared" si="31"/>
        <v>0</v>
      </c>
      <c r="AM212" s="22">
        <f t="shared" si="32"/>
        <v>0</v>
      </c>
      <c r="AN212" s="22">
        <f t="shared" si="33"/>
        <v>0</v>
      </c>
      <c r="AO212" s="418" t="b">
        <f t="shared" si="34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35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36"/>
        <v>0</v>
      </c>
      <c r="AW212" s="67">
        <f t="shared" si="37"/>
        <v>0</v>
      </c>
      <c r="AX212" s="397">
        <f t="shared" si="38"/>
        <v>0</v>
      </c>
      <c r="AY212" s="32"/>
      <c r="AZ212" s="32"/>
      <c r="BA212" s="423" t="str">
        <f t="shared" si="39"/>
        <v xml:space="preserve"> </v>
      </c>
    </row>
    <row r="213" spans="1:53" s="339" customFormat="1" ht="15" x14ac:dyDescent="0.2">
      <c r="A213" s="32"/>
      <c r="B213" s="32"/>
      <c r="C213" s="410">
        <f t="shared" si="23"/>
        <v>192</v>
      </c>
      <c r="D213" s="424"/>
      <c r="E213" s="424"/>
      <c r="F213" s="424"/>
      <c r="G213" s="410"/>
      <c r="H213" s="410"/>
      <c r="I213" s="413" t="str">
        <f t="shared" si="24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25"/>
        <v>-</v>
      </c>
      <c r="M213" s="425"/>
      <c r="N213" s="425"/>
      <c r="O213" s="160" t="str">
        <f t="shared" si="26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27"/>
        <v>OK</v>
      </c>
      <c r="AI213" s="22">
        <f t="shared" si="28"/>
        <v>0</v>
      </c>
      <c r="AJ213" s="22">
        <f t="shared" si="29"/>
        <v>0</v>
      </c>
      <c r="AK213" s="22">
        <f t="shared" si="30"/>
        <v>0</v>
      </c>
      <c r="AL213" s="22">
        <f t="shared" si="31"/>
        <v>0</v>
      </c>
      <c r="AM213" s="22">
        <f t="shared" si="32"/>
        <v>0</v>
      </c>
      <c r="AN213" s="22">
        <f t="shared" si="33"/>
        <v>0</v>
      </c>
      <c r="AO213" s="418" t="b">
        <f t="shared" si="34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35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36"/>
        <v>0</v>
      </c>
      <c r="AW213" s="67">
        <f t="shared" si="37"/>
        <v>0</v>
      </c>
      <c r="AX213" s="397">
        <f t="shared" si="38"/>
        <v>0</v>
      </c>
      <c r="AY213" s="32"/>
      <c r="AZ213" s="32"/>
      <c r="BA213" s="423" t="str">
        <f t="shared" si="39"/>
        <v xml:space="preserve"> </v>
      </c>
    </row>
    <row r="214" spans="1:53" s="339" customFormat="1" ht="15" x14ac:dyDescent="0.2">
      <c r="A214" s="32"/>
      <c r="B214" s="32"/>
      <c r="C214" s="410">
        <f t="shared" si="23"/>
        <v>193</v>
      </c>
      <c r="D214" s="424"/>
      <c r="E214" s="424"/>
      <c r="F214" s="424"/>
      <c r="G214" s="410"/>
      <c r="H214" s="410"/>
      <c r="I214" s="413" t="str">
        <f t="shared" si="24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25"/>
        <v>-</v>
      </c>
      <c r="M214" s="425"/>
      <c r="N214" s="425"/>
      <c r="O214" s="160" t="str">
        <f t="shared" si="26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27"/>
        <v>OK</v>
      </c>
      <c r="AI214" s="22">
        <f t="shared" si="28"/>
        <v>0</v>
      </c>
      <c r="AJ214" s="22">
        <f t="shared" si="29"/>
        <v>0</v>
      </c>
      <c r="AK214" s="22">
        <f t="shared" si="30"/>
        <v>0</v>
      </c>
      <c r="AL214" s="22">
        <f t="shared" si="31"/>
        <v>0</v>
      </c>
      <c r="AM214" s="22">
        <f t="shared" si="32"/>
        <v>0</v>
      </c>
      <c r="AN214" s="22">
        <f t="shared" si="33"/>
        <v>0</v>
      </c>
      <c r="AO214" s="418" t="b">
        <f t="shared" si="34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35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36"/>
        <v>0</v>
      </c>
      <c r="AW214" s="67">
        <f t="shared" si="37"/>
        <v>0</v>
      </c>
      <c r="AX214" s="397">
        <f t="shared" si="38"/>
        <v>0</v>
      </c>
      <c r="AY214" s="32"/>
      <c r="AZ214" s="32"/>
      <c r="BA214" s="423" t="str">
        <f t="shared" si="39"/>
        <v xml:space="preserve"> </v>
      </c>
    </row>
    <row r="215" spans="1:53" s="339" customFormat="1" ht="15" x14ac:dyDescent="0.2">
      <c r="A215" s="32"/>
      <c r="B215" s="32"/>
      <c r="C215" s="410">
        <f t="shared" si="23"/>
        <v>194</v>
      </c>
      <c r="D215" s="424"/>
      <c r="E215" s="424"/>
      <c r="F215" s="424"/>
      <c r="G215" s="410"/>
      <c r="H215" s="410"/>
      <c r="I215" s="413" t="str">
        <f t="shared" si="24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25"/>
        <v>-</v>
      </c>
      <c r="M215" s="425"/>
      <c r="N215" s="425"/>
      <c r="O215" s="160" t="str">
        <f t="shared" si="26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27"/>
        <v>OK</v>
      </c>
      <c r="AI215" s="22">
        <f t="shared" si="28"/>
        <v>0</v>
      </c>
      <c r="AJ215" s="22">
        <f t="shared" si="29"/>
        <v>0</v>
      </c>
      <c r="AK215" s="22">
        <f t="shared" si="30"/>
        <v>0</v>
      </c>
      <c r="AL215" s="22">
        <f t="shared" si="31"/>
        <v>0</v>
      </c>
      <c r="AM215" s="22">
        <f t="shared" si="32"/>
        <v>0</v>
      </c>
      <c r="AN215" s="22">
        <f t="shared" si="33"/>
        <v>0</v>
      </c>
      <c r="AO215" s="418" t="b">
        <f t="shared" si="34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35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36"/>
        <v>0</v>
      </c>
      <c r="AW215" s="67">
        <f t="shared" si="37"/>
        <v>0</v>
      </c>
      <c r="AX215" s="397">
        <f t="shared" si="38"/>
        <v>0</v>
      </c>
      <c r="AY215" s="32"/>
      <c r="AZ215" s="32"/>
      <c r="BA215" s="423" t="str">
        <f t="shared" si="39"/>
        <v xml:space="preserve"> </v>
      </c>
    </row>
    <row r="216" spans="1:53" s="339" customFormat="1" ht="15" x14ac:dyDescent="0.2">
      <c r="A216" s="32"/>
      <c r="B216" s="32"/>
      <c r="C216" s="410">
        <f t="shared" ref="C216:C279" si="40">C215+1</f>
        <v>195</v>
      </c>
      <c r="D216" s="424"/>
      <c r="E216" s="424"/>
      <c r="F216" s="424"/>
      <c r="G216" s="410"/>
      <c r="H216" s="410"/>
      <c r="I216" s="413" t="str">
        <f t="shared" si="24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25"/>
        <v>-</v>
      </c>
      <c r="M216" s="425"/>
      <c r="N216" s="425"/>
      <c r="O216" s="160" t="str">
        <f t="shared" si="26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27"/>
        <v>OK</v>
      </c>
      <c r="AI216" s="22">
        <f t="shared" si="28"/>
        <v>0</v>
      </c>
      <c r="AJ216" s="22">
        <f t="shared" si="29"/>
        <v>0</v>
      </c>
      <c r="AK216" s="22">
        <f t="shared" si="30"/>
        <v>0</v>
      </c>
      <c r="AL216" s="22">
        <f t="shared" si="31"/>
        <v>0</v>
      </c>
      <c r="AM216" s="22">
        <f t="shared" si="32"/>
        <v>0</v>
      </c>
      <c r="AN216" s="22">
        <f t="shared" si="33"/>
        <v>0</v>
      </c>
      <c r="AO216" s="418" t="b">
        <f t="shared" si="34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35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36"/>
        <v>0</v>
      </c>
      <c r="AW216" s="67">
        <f t="shared" si="37"/>
        <v>0</v>
      </c>
      <c r="AX216" s="397">
        <f t="shared" si="38"/>
        <v>0</v>
      </c>
      <c r="AY216" s="32"/>
      <c r="AZ216" s="32"/>
      <c r="BA216" s="423" t="str">
        <f t="shared" si="39"/>
        <v xml:space="preserve"> </v>
      </c>
    </row>
    <row r="217" spans="1:53" s="339" customFormat="1" ht="15" x14ac:dyDescent="0.2">
      <c r="A217" s="32"/>
      <c r="B217" s="32"/>
      <c r="C217" s="410">
        <f t="shared" si="40"/>
        <v>196</v>
      </c>
      <c r="D217" s="424"/>
      <c r="E217" s="424"/>
      <c r="F217" s="424"/>
      <c r="G217" s="410"/>
      <c r="H217" s="410"/>
      <c r="I217" s="413" t="str">
        <f t="shared" si="24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25"/>
        <v>-</v>
      </c>
      <c r="M217" s="425"/>
      <c r="N217" s="425"/>
      <c r="O217" s="160" t="str">
        <f t="shared" si="26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27"/>
        <v>OK</v>
      </c>
      <c r="AI217" s="22">
        <f t="shared" si="28"/>
        <v>0</v>
      </c>
      <c r="AJ217" s="22">
        <f t="shared" si="29"/>
        <v>0</v>
      </c>
      <c r="AK217" s="22">
        <f t="shared" si="30"/>
        <v>0</v>
      </c>
      <c r="AL217" s="22">
        <f t="shared" si="31"/>
        <v>0</v>
      </c>
      <c r="AM217" s="22">
        <f t="shared" si="32"/>
        <v>0</v>
      </c>
      <c r="AN217" s="22">
        <f t="shared" si="33"/>
        <v>0</v>
      </c>
      <c r="AO217" s="418" t="b">
        <f t="shared" si="34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35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36"/>
        <v>0</v>
      </c>
      <c r="AW217" s="67">
        <f t="shared" si="37"/>
        <v>0</v>
      </c>
      <c r="AX217" s="397">
        <f t="shared" si="38"/>
        <v>0</v>
      </c>
      <c r="AY217" s="32"/>
      <c r="AZ217" s="32"/>
      <c r="BA217" s="423" t="str">
        <f t="shared" si="39"/>
        <v xml:space="preserve"> </v>
      </c>
    </row>
    <row r="218" spans="1:53" s="339" customFormat="1" ht="15" x14ac:dyDescent="0.2">
      <c r="A218" s="32"/>
      <c r="B218" s="32"/>
      <c r="C218" s="410">
        <f t="shared" si="40"/>
        <v>197</v>
      </c>
      <c r="D218" s="424"/>
      <c r="E218" s="424"/>
      <c r="F218" s="424"/>
      <c r="G218" s="410"/>
      <c r="H218" s="410"/>
      <c r="I218" s="413" t="str">
        <f t="shared" si="24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25"/>
        <v>-</v>
      </c>
      <c r="M218" s="425"/>
      <c r="N218" s="425"/>
      <c r="O218" s="160" t="str">
        <f t="shared" si="26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27"/>
        <v>OK</v>
      </c>
      <c r="AI218" s="22">
        <f t="shared" si="28"/>
        <v>0</v>
      </c>
      <c r="AJ218" s="22">
        <f t="shared" si="29"/>
        <v>0</v>
      </c>
      <c r="AK218" s="22">
        <f t="shared" si="30"/>
        <v>0</v>
      </c>
      <c r="AL218" s="22">
        <f t="shared" si="31"/>
        <v>0</v>
      </c>
      <c r="AM218" s="22">
        <f t="shared" si="32"/>
        <v>0</v>
      </c>
      <c r="AN218" s="22">
        <f t="shared" si="33"/>
        <v>0</v>
      </c>
      <c r="AO218" s="418" t="b">
        <f t="shared" si="34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35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36"/>
        <v>0</v>
      </c>
      <c r="AW218" s="67">
        <f t="shared" si="37"/>
        <v>0</v>
      </c>
      <c r="AX218" s="397">
        <f t="shared" si="38"/>
        <v>0</v>
      </c>
      <c r="AY218" s="32"/>
      <c r="AZ218" s="32"/>
      <c r="BA218" s="423" t="str">
        <f t="shared" si="39"/>
        <v xml:space="preserve"> </v>
      </c>
    </row>
    <row r="219" spans="1:53" s="339" customFormat="1" ht="15" x14ac:dyDescent="0.2">
      <c r="A219" s="32"/>
      <c r="B219" s="32"/>
      <c r="C219" s="410">
        <f t="shared" si="40"/>
        <v>198</v>
      </c>
      <c r="D219" s="424"/>
      <c r="E219" s="424"/>
      <c r="F219" s="424"/>
      <c r="G219" s="410"/>
      <c r="H219" s="410"/>
      <c r="I219" s="413" t="str">
        <f t="shared" si="24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25"/>
        <v>-</v>
      </c>
      <c r="M219" s="425"/>
      <c r="N219" s="425"/>
      <c r="O219" s="160" t="str">
        <f t="shared" si="26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27"/>
        <v>OK</v>
      </c>
      <c r="AI219" s="22">
        <f t="shared" si="28"/>
        <v>0</v>
      </c>
      <c r="AJ219" s="22">
        <f t="shared" si="29"/>
        <v>0</v>
      </c>
      <c r="AK219" s="22">
        <f t="shared" si="30"/>
        <v>0</v>
      </c>
      <c r="AL219" s="22">
        <f t="shared" si="31"/>
        <v>0</v>
      </c>
      <c r="AM219" s="22">
        <f t="shared" si="32"/>
        <v>0</v>
      </c>
      <c r="AN219" s="22">
        <f t="shared" si="33"/>
        <v>0</v>
      </c>
      <c r="AO219" s="418" t="b">
        <f t="shared" si="34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35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36"/>
        <v>0</v>
      </c>
      <c r="AW219" s="67">
        <f t="shared" si="37"/>
        <v>0</v>
      </c>
      <c r="AX219" s="397">
        <f t="shared" si="38"/>
        <v>0</v>
      </c>
      <c r="AY219" s="32"/>
      <c r="AZ219" s="32"/>
      <c r="BA219" s="423" t="str">
        <f t="shared" si="39"/>
        <v xml:space="preserve"> </v>
      </c>
    </row>
    <row r="220" spans="1:53" s="339" customFormat="1" ht="15" x14ac:dyDescent="0.2">
      <c r="A220" s="32"/>
      <c r="B220" s="32"/>
      <c r="C220" s="410">
        <f t="shared" si="40"/>
        <v>199</v>
      </c>
      <c r="D220" s="424"/>
      <c r="E220" s="424"/>
      <c r="F220" s="424"/>
      <c r="G220" s="410"/>
      <c r="H220" s="410"/>
      <c r="I220" s="413" t="str">
        <f t="shared" si="24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25"/>
        <v>-</v>
      </c>
      <c r="M220" s="425"/>
      <c r="N220" s="425"/>
      <c r="O220" s="160" t="str">
        <f t="shared" si="26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27"/>
        <v>OK</v>
      </c>
      <c r="AI220" s="22">
        <f t="shared" si="28"/>
        <v>0</v>
      </c>
      <c r="AJ220" s="22">
        <f t="shared" si="29"/>
        <v>0</v>
      </c>
      <c r="AK220" s="22">
        <f t="shared" si="30"/>
        <v>0</v>
      </c>
      <c r="AL220" s="22">
        <f t="shared" si="31"/>
        <v>0</v>
      </c>
      <c r="AM220" s="22">
        <f t="shared" si="32"/>
        <v>0</v>
      </c>
      <c r="AN220" s="22">
        <f t="shared" si="33"/>
        <v>0</v>
      </c>
      <c r="AO220" s="418" t="b">
        <f t="shared" si="34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35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36"/>
        <v>0</v>
      </c>
      <c r="AW220" s="67">
        <f t="shared" si="37"/>
        <v>0</v>
      </c>
      <c r="AX220" s="397">
        <f t="shared" si="38"/>
        <v>0</v>
      </c>
      <c r="AY220" s="32"/>
      <c r="AZ220" s="32"/>
      <c r="BA220" s="423" t="str">
        <f t="shared" si="39"/>
        <v xml:space="preserve"> </v>
      </c>
    </row>
    <row r="221" spans="1:53" s="339" customFormat="1" ht="15" x14ac:dyDescent="0.2">
      <c r="A221" s="32"/>
      <c r="B221" s="32"/>
      <c r="C221" s="410">
        <f t="shared" si="40"/>
        <v>200</v>
      </c>
      <c r="D221" s="424"/>
      <c r="E221" s="424"/>
      <c r="F221" s="424"/>
      <c r="G221" s="410"/>
      <c r="H221" s="410"/>
      <c r="I221" s="413" t="str">
        <f t="shared" si="24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25"/>
        <v>-</v>
      </c>
      <c r="M221" s="425"/>
      <c r="N221" s="425"/>
      <c r="O221" s="160" t="str">
        <f t="shared" si="26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27"/>
        <v>OK</v>
      </c>
      <c r="AI221" s="22">
        <f t="shared" si="28"/>
        <v>0</v>
      </c>
      <c r="AJ221" s="22">
        <f t="shared" si="29"/>
        <v>0</v>
      </c>
      <c r="AK221" s="22">
        <f t="shared" si="30"/>
        <v>0</v>
      </c>
      <c r="AL221" s="22">
        <f t="shared" si="31"/>
        <v>0</v>
      </c>
      <c r="AM221" s="22">
        <f t="shared" si="32"/>
        <v>0</v>
      </c>
      <c r="AN221" s="22">
        <f t="shared" si="33"/>
        <v>0</v>
      </c>
      <c r="AO221" s="418" t="b">
        <f t="shared" si="34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35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36"/>
        <v>0</v>
      </c>
      <c r="AW221" s="67">
        <f t="shared" si="37"/>
        <v>0</v>
      </c>
      <c r="AX221" s="397">
        <f t="shared" si="38"/>
        <v>0</v>
      </c>
      <c r="AY221" s="32"/>
      <c r="AZ221" s="32"/>
      <c r="BA221" s="423" t="str">
        <f t="shared" si="39"/>
        <v xml:space="preserve"> </v>
      </c>
    </row>
    <row r="222" spans="1:53" s="339" customFormat="1" ht="15" x14ac:dyDescent="0.2">
      <c r="A222" s="32"/>
      <c r="B222" s="32"/>
      <c r="C222" s="410">
        <f t="shared" si="40"/>
        <v>201</v>
      </c>
      <c r="D222" s="424"/>
      <c r="E222" s="424"/>
      <c r="F222" s="424"/>
      <c r="G222" s="410"/>
      <c r="H222" s="410"/>
      <c r="I222" s="413" t="str">
        <f t="shared" si="24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25"/>
        <v>-</v>
      </c>
      <c r="M222" s="425"/>
      <c r="N222" s="425"/>
      <c r="O222" s="160" t="str">
        <f t="shared" si="26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27"/>
        <v>OK</v>
      </c>
      <c r="AI222" s="22">
        <f t="shared" si="28"/>
        <v>0</v>
      </c>
      <c r="AJ222" s="22">
        <f t="shared" si="29"/>
        <v>0</v>
      </c>
      <c r="AK222" s="22">
        <f t="shared" si="30"/>
        <v>0</v>
      </c>
      <c r="AL222" s="22">
        <f t="shared" si="31"/>
        <v>0</v>
      </c>
      <c r="AM222" s="22">
        <f t="shared" si="32"/>
        <v>0</v>
      </c>
      <c r="AN222" s="22">
        <f t="shared" si="33"/>
        <v>0</v>
      </c>
      <c r="AO222" s="418" t="b">
        <f t="shared" si="34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35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36"/>
        <v>0</v>
      </c>
      <c r="AW222" s="67">
        <f t="shared" si="37"/>
        <v>0</v>
      </c>
      <c r="AX222" s="397">
        <f t="shared" si="38"/>
        <v>0</v>
      </c>
      <c r="AY222" s="32"/>
      <c r="AZ222" s="32"/>
      <c r="BA222" s="423" t="str">
        <f t="shared" si="39"/>
        <v xml:space="preserve"> </v>
      </c>
    </row>
    <row r="223" spans="1:53" s="339" customFormat="1" ht="15" x14ac:dyDescent="0.2">
      <c r="A223" s="32"/>
      <c r="B223" s="32"/>
      <c r="C223" s="410">
        <f t="shared" si="40"/>
        <v>202</v>
      </c>
      <c r="D223" s="424"/>
      <c r="E223" s="424"/>
      <c r="F223" s="424"/>
      <c r="G223" s="410"/>
      <c r="H223" s="410"/>
      <c r="I223" s="413" t="str">
        <f t="shared" si="24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25"/>
        <v>-</v>
      </c>
      <c r="M223" s="425"/>
      <c r="N223" s="425"/>
      <c r="O223" s="160" t="str">
        <f t="shared" si="26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27"/>
        <v>OK</v>
      </c>
      <c r="AI223" s="22">
        <f t="shared" si="28"/>
        <v>0</v>
      </c>
      <c r="AJ223" s="22">
        <f t="shared" si="29"/>
        <v>0</v>
      </c>
      <c r="AK223" s="22">
        <f t="shared" si="30"/>
        <v>0</v>
      </c>
      <c r="AL223" s="22">
        <f t="shared" si="31"/>
        <v>0</v>
      </c>
      <c r="AM223" s="22">
        <f t="shared" si="32"/>
        <v>0</v>
      </c>
      <c r="AN223" s="22">
        <f t="shared" si="33"/>
        <v>0</v>
      </c>
      <c r="AO223" s="418" t="b">
        <f t="shared" si="34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35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36"/>
        <v>0</v>
      </c>
      <c r="AW223" s="67">
        <f t="shared" si="37"/>
        <v>0</v>
      </c>
      <c r="AX223" s="397">
        <f t="shared" si="38"/>
        <v>0</v>
      </c>
      <c r="AY223" s="32"/>
      <c r="AZ223" s="32"/>
      <c r="BA223" s="423" t="str">
        <f t="shared" si="39"/>
        <v xml:space="preserve"> </v>
      </c>
    </row>
    <row r="224" spans="1:53" s="339" customFormat="1" ht="15" x14ac:dyDescent="0.2">
      <c r="A224" s="32"/>
      <c r="B224" s="32"/>
      <c r="C224" s="410">
        <f t="shared" si="40"/>
        <v>203</v>
      </c>
      <c r="D224" s="424"/>
      <c r="E224" s="424"/>
      <c r="F224" s="424"/>
      <c r="G224" s="410"/>
      <c r="H224" s="410"/>
      <c r="I224" s="413" t="str">
        <f t="shared" si="24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25"/>
        <v>-</v>
      </c>
      <c r="M224" s="425"/>
      <c r="N224" s="425"/>
      <c r="O224" s="160" t="str">
        <f t="shared" si="26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27"/>
        <v>OK</v>
      </c>
      <c r="AI224" s="22">
        <f t="shared" si="28"/>
        <v>0</v>
      </c>
      <c r="AJ224" s="22">
        <f t="shared" si="29"/>
        <v>0</v>
      </c>
      <c r="AK224" s="22">
        <f t="shared" si="30"/>
        <v>0</v>
      </c>
      <c r="AL224" s="22">
        <f t="shared" si="31"/>
        <v>0</v>
      </c>
      <c r="AM224" s="22">
        <f t="shared" si="32"/>
        <v>0</v>
      </c>
      <c r="AN224" s="22">
        <f t="shared" si="33"/>
        <v>0</v>
      </c>
      <c r="AO224" s="418" t="b">
        <f t="shared" si="34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35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36"/>
        <v>0</v>
      </c>
      <c r="AW224" s="67">
        <f t="shared" si="37"/>
        <v>0</v>
      </c>
      <c r="AX224" s="397">
        <f t="shared" si="38"/>
        <v>0</v>
      </c>
      <c r="AY224" s="32"/>
      <c r="AZ224" s="32"/>
      <c r="BA224" s="423" t="str">
        <f t="shared" si="39"/>
        <v xml:space="preserve"> </v>
      </c>
    </row>
    <row r="225" spans="1:53" s="339" customFormat="1" ht="15" x14ac:dyDescent="0.2">
      <c r="A225" s="32"/>
      <c r="B225" s="32"/>
      <c r="C225" s="410">
        <f t="shared" si="40"/>
        <v>204</v>
      </c>
      <c r="D225" s="424"/>
      <c r="E225" s="424"/>
      <c r="F225" s="424"/>
      <c r="G225" s="410"/>
      <c r="H225" s="410"/>
      <c r="I225" s="413" t="str">
        <f t="shared" si="24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25"/>
        <v>-</v>
      </c>
      <c r="M225" s="425"/>
      <c r="N225" s="425"/>
      <c r="O225" s="160" t="str">
        <f t="shared" si="26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27"/>
        <v>OK</v>
      </c>
      <c r="AI225" s="22">
        <f t="shared" si="28"/>
        <v>0</v>
      </c>
      <c r="AJ225" s="22">
        <f t="shared" si="29"/>
        <v>0</v>
      </c>
      <c r="AK225" s="22">
        <f t="shared" si="30"/>
        <v>0</v>
      </c>
      <c r="AL225" s="22">
        <f t="shared" si="31"/>
        <v>0</v>
      </c>
      <c r="AM225" s="22">
        <f t="shared" si="32"/>
        <v>0</v>
      </c>
      <c r="AN225" s="22">
        <f t="shared" si="33"/>
        <v>0</v>
      </c>
      <c r="AO225" s="418" t="b">
        <f t="shared" si="34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35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36"/>
        <v>0</v>
      </c>
      <c r="AW225" s="67">
        <f t="shared" si="37"/>
        <v>0</v>
      </c>
      <c r="AX225" s="397">
        <f t="shared" si="38"/>
        <v>0</v>
      </c>
      <c r="AY225" s="32"/>
      <c r="AZ225" s="32"/>
      <c r="BA225" s="423" t="str">
        <f t="shared" si="39"/>
        <v xml:space="preserve"> </v>
      </c>
    </row>
    <row r="226" spans="1:53" s="339" customFormat="1" ht="15" x14ac:dyDescent="0.2">
      <c r="A226" s="32"/>
      <c r="B226" s="32"/>
      <c r="C226" s="410">
        <f t="shared" si="40"/>
        <v>205</v>
      </c>
      <c r="D226" s="424"/>
      <c r="E226" s="424"/>
      <c r="F226" s="424"/>
      <c r="G226" s="410"/>
      <c r="H226" s="410"/>
      <c r="I226" s="413" t="str">
        <f t="shared" si="24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25"/>
        <v>-</v>
      </c>
      <c r="M226" s="425"/>
      <c r="N226" s="425"/>
      <c r="O226" s="160" t="str">
        <f t="shared" si="26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27"/>
        <v>OK</v>
      </c>
      <c r="AI226" s="22">
        <f t="shared" si="28"/>
        <v>0</v>
      </c>
      <c r="AJ226" s="22">
        <f t="shared" si="29"/>
        <v>0</v>
      </c>
      <c r="AK226" s="22">
        <f t="shared" si="30"/>
        <v>0</v>
      </c>
      <c r="AL226" s="22">
        <f t="shared" si="31"/>
        <v>0</v>
      </c>
      <c r="AM226" s="22">
        <f t="shared" si="32"/>
        <v>0</v>
      </c>
      <c r="AN226" s="22">
        <f t="shared" si="33"/>
        <v>0</v>
      </c>
      <c r="AO226" s="418" t="b">
        <f t="shared" si="34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35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36"/>
        <v>0</v>
      </c>
      <c r="AW226" s="67">
        <f t="shared" si="37"/>
        <v>0</v>
      </c>
      <c r="AX226" s="397">
        <f t="shared" si="38"/>
        <v>0</v>
      </c>
      <c r="AY226" s="32"/>
      <c r="AZ226" s="32"/>
      <c r="BA226" s="423" t="str">
        <f t="shared" si="39"/>
        <v xml:space="preserve"> </v>
      </c>
    </row>
    <row r="227" spans="1:53" s="339" customFormat="1" ht="15" x14ac:dyDescent="0.2">
      <c r="A227" s="32"/>
      <c r="B227" s="32"/>
      <c r="C227" s="410">
        <f t="shared" si="40"/>
        <v>206</v>
      </c>
      <c r="D227" s="424"/>
      <c r="E227" s="424"/>
      <c r="F227" s="424"/>
      <c r="G227" s="410"/>
      <c r="H227" s="410"/>
      <c r="I227" s="413" t="str">
        <f t="shared" si="24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25"/>
        <v>-</v>
      </c>
      <c r="M227" s="425"/>
      <c r="N227" s="425"/>
      <c r="O227" s="160" t="str">
        <f t="shared" si="26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27"/>
        <v>OK</v>
      </c>
      <c r="AI227" s="22">
        <f t="shared" si="28"/>
        <v>0</v>
      </c>
      <c r="AJ227" s="22">
        <f t="shared" si="29"/>
        <v>0</v>
      </c>
      <c r="AK227" s="22">
        <f t="shared" si="30"/>
        <v>0</v>
      </c>
      <c r="AL227" s="22">
        <f t="shared" si="31"/>
        <v>0</v>
      </c>
      <c r="AM227" s="22">
        <f t="shared" si="32"/>
        <v>0</v>
      </c>
      <c r="AN227" s="22">
        <f t="shared" si="33"/>
        <v>0</v>
      </c>
      <c r="AO227" s="418" t="b">
        <f t="shared" si="34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35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36"/>
        <v>0</v>
      </c>
      <c r="AW227" s="67">
        <f t="shared" si="37"/>
        <v>0</v>
      </c>
      <c r="AX227" s="397">
        <f t="shared" si="38"/>
        <v>0</v>
      </c>
      <c r="AY227" s="32"/>
      <c r="AZ227" s="32"/>
      <c r="BA227" s="423" t="str">
        <f t="shared" si="39"/>
        <v xml:space="preserve"> </v>
      </c>
    </row>
    <row r="228" spans="1:53" s="339" customFormat="1" ht="15" x14ac:dyDescent="0.2">
      <c r="A228" s="32"/>
      <c r="B228" s="32"/>
      <c r="C228" s="410">
        <f t="shared" si="40"/>
        <v>207</v>
      </c>
      <c r="D228" s="424"/>
      <c r="E228" s="424"/>
      <c r="F228" s="424"/>
      <c r="G228" s="410"/>
      <c r="H228" s="410"/>
      <c r="I228" s="413" t="str">
        <f t="shared" si="24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25"/>
        <v>-</v>
      </c>
      <c r="M228" s="425"/>
      <c r="N228" s="425"/>
      <c r="O228" s="160" t="str">
        <f t="shared" si="26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27"/>
        <v>OK</v>
      </c>
      <c r="AI228" s="22">
        <f t="shared" si="28"/>
        <v>0</v>
      </c>
      <c r="AJ228" s="22">
        <f t="shared" si="29"/>
        <v>0</v>
      </c>
      <c r="AK228" s="22">
        <f t="shared" si="30"/>
        <v>0</v>
      </c>
      <c r="AL228" s="22">
        <f t="shared" si="31"/>
        <v>0</v>
      </c>
      <c r="AM228" s="22">
        <f t="shared" si="32"/>
        <v>0</v>
      </c>
      <c r="AN228" s="22">
        <f t="shared" si="33"/>
        <v>0</v>
      </c>
      <c r="AO228" s="418" t="b">
        <f t="shared" si="34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35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36"/>
        <v>0</v>
      </c>
      <c r="AW228" s="67">
        <f t="shared" si="37"/>
        <v>0</v>
      </c>
      <c r="AX228" s="397">
        <f t="shared" si="38"/>
        <v>0</v>
      </c>
      <c r="AY228" s="32"/>
      <c r="AZ228" s="32"/>
      <c r="BA228" s="423" t="str">
        <f t="shared" si="39"/>
        <v xml:space="preserve"> </v>
      </c>
    </row>
    <row r="229" spans="1:53" s="339" customFormat="1" ht="15" x14ac:dyDescent="0.2">
      <c r="A229" s="32"/>
      <c r="B229" s="32"/>
      <c r="C229" s="410">
        <f t="shared" si="40"/>
        <v>208</v>
      </c>
      <c r="D229" s="424"/>
      <c r="E229" s="424"/>
      <c r="F229" s="424"/>
      <c r="G229" s="410"/>
      <c r="H229" s="410"/>
      <c r="I229" s="413" t="str">
        <f t="shared" si="24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25"/>
        <v>-</v>
      </c>
      <c r="M229" s="425"/>
      <c r="N229" s="425"/>
      <c r="O229" s="160" t="str">
        <f t="shared" si="26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27"/>
        <v>OK</v>
      </c>
      <c r="AI229" s="22">
        <f t="shared" si="28"/>
        <v>0</v>
      </c>
      <c r="AJ229" s="22">
        <f t="shared" si="29"/>
        <v>0</v>
      </c>
      <c r="AK229" s="22">
        <f t="shared" si="30"/>
        <v>0</v>
      </c>
      <c r="AL229" s="22">
        <f t="shared" si="31"/>
        <v>0</v>
      </c>
      <c r="AM229" s="22">
        <f t="shared" si="32"/>
        <v>0</v>
      </c>
      <c r="AN229" s="22">
        <f t="shared" si="33"/>
        <v>0</v>
      </c>
      <c r="AO229" s="418" t="b">
        <f t="shared" si="34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35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36"/>
        <v>0</v>
      </c>
      <c r="AW229" s="67">
        <f t="shared" si="37"/>
        <v>0</v>
      </c>
      <c r="AX229" s="397">
        <f t="shared" si="38"/>
        <v>0</v>
      </c>
      <c r="AY229" s="32"/>
      <c r="AZ229" s="32"/>
      <c r="BA229" s="423" t="str">
        <f t="shared" si="39"/>
        <v xml:space="preserve"> </v>
      </c>
    </row>
    <row r="230" spans="1:53" s="339" customFormat="1" ht="15" x14ac:dyDescent="0.2">
      <c r="A230" s="32"/>
      <c r="B230" s="32"/>
      <c r="C230" s="410">
        <f t="shared" si="40"/>
        <v>209</v>
      </c>
      <c r="D230" s="424"/>
      <c r="E230" s="424"/>
      <c r="F230" s="424"/>
      <c r="G230" s="410"/>
      <c r="H230" s="410"/>
      <c r="I230" s="413" t="str">
        <f t="shared" si="24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25"/>
        <v>-</v>
      </c>
      <c r="M230" s="425"/>
      <c r="N230" s="425"/>
      <c r="O230" s="160" t="str">
        <f t="shared" si="26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27"/>
        <v>OK</v>
      </c>
      <c r="AI230" s="22">
        <f t="shared" si="28"/>
        <v>0</v>
      </c>
      <c r="AJ230" s="22">
        <f t="shared" si="29"/>
        <v>0</v>
      </c>
      <c r="AK230" s="22">
        <f t="shared" si="30"/>
        <v>0</v>
      </c>
      <c r="AL230" s="22">
        <f t="shared" si="31"/>
        <v>0</v>
      </c>
      <c r="AM230" s="22">
        <f t="shared" si="32"/>
        <v>0</v>
      </c>
      <c r="AN230" s="22">
        <f t="shared" si="33"/>
        <v>0</v>
      </c>
      <c r="AO230" s="418" t="b">
        <f t="shared" si="34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35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36"/>
        <v>0</v>
      </c>
      <c r="AW230" s="67">
        <f t="shared" si="37"/>
        <v>0</v>
      </c>
      <c r="AX230" s="397">
        <f t="shared" si="38"/>
        <v>0</v>
      </c>
      <c r="AY230" s="32"/>
      <c r="AZ230" s="32"/>
      <c r="BA230" s="423" t="str">
        <f t="shared" si="39"/>
        <v xml:space="preserve"> </v>
      </c>
    </row>
    <row r="231" spans="1:53" s="339" customFormat="1" ht="15" x14ac:dyDescent="0.2">
      <c r="A231" s="32"/>
      <c r="B231" s="32"/>
      <c r="C231" s="410">
        <f t="shared" si="40"/>
        <v>210</v>
      </c>
      <c r="D231" s="424"/>
      <c r="E231" s="424"/>
      <c r="F231" s="424"/>
      <c r="G231" s="410"/>
      <c r="H231" s="410"/>
      <c r="I231" s="413" t="str">
        <f t="shared" si="24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25"/>
        <v>-</v>
      </c>
      <c r="M231" s="425"/>
      <c r="N231" s="425"/>
      <c r="O231" s="160" t="str">
        <f t="shared" si="26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27"/>
        <v>OK</v>
      </c>
      <c r="AI231" s="22">
        <f t="shared" si="28"/>
        <v>0</v>
      </c>
      <c r="AJ231" s="22">
        <f t="shared" si="29"/>
        <v>0</v>
      </c>
      <c r="AK231" s="22">
        <f t="shared" si="30"/>
        <v>0</v>
      </c>
      <c r="AL231" s="22">
        <f t="shared" si="31"/>
        <v>0</v>
      </c>
      <c r="AM231" s="22">
        <f t="shared" si="32"/>
        <v>0</v>
      </c>
      <c r="AN231" s="22">
        <f t="shared" si="33"/>
        <v>0</v>
      </c>
      <c r="AO231" s="418" t="b">
        <f t="shared" si="34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35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36"/>
        <v>0</v>
      </c>
      <c r="AW231" s="67">
        <f t="shared" si="37"/>
        <v>0</v>
      </c>
      <c r="AX231" s="397">
        <f t="shared" si="38"/>
        <v>0</v>
      </c>
      <c r="AY231" s="32"/>
      <c r="AZ231" s="32"/>
      <c r="BA231" s="423" t="str">
        <f t="shared" si="39"/>
        <v xml:space="preserve"> </v>
      </c>
    </row>
    <row r="232" spans="1:53" s="339" customFormat="1" ht="15" x14ac:dyDescent="0.2">
      <c r="A232" s="32"/>
      <c r="B232" s="32"/>
      <c r="C232" s="410">
        <f t="shared" si="40"/>
        <v>211</v>
      </c>
      <c r="D232" s="424"/>
      <c r="E232" s="424"/>
      <c r="F232" s="424"/>
      <c r="G232" s="410"/>
      <c r="H232" s="410"/>
      <c r="I232" s="413" t="str">
        <f t="shared" si="24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25"/>
        <v>-</v>
      </c>
      <c r="M232" s="425"/>
      <c r="N232" s="425"/>
      <c r="O232" s="160" t="str">
        <f t="shared" si="26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27"/>
        <v>OK</v>
      </c>
      <c r="AI232" s="22">
        <f t="shared" si="28"/>
        <v>0</v>
      </c>
      <c r="AJ232" s="22">
        <f t="shared" si="29"/>
        <v>0</v>
      </c>
      <c r="AK232" s="22">
        <f t="shared" si="30"/>
        <v>0</v>
      </c>
      <c r="AL232" s="22">
        <f t="shared" si="31"/>
        <v>0</v>
      </c>
      <c r="AM232" s="22">
        <f t="shared" si="32"/>
        <v>0</v>
      </c>
      <c r="AN232" s="22">
        <f t="shared" si="33"/>
        <v>0</v>
      </c>
      <c r="AO232" s="418" t="b">
        <f t="shared" si="34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35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36"/>
        <v>0</v>
      </c>
      <c r="AW232" s="67">
        <f t="shared" si="37"/>
        <v>0</v>
      </c>
      <c r="AX232" s="397">
        <f t="shared" si="38"/>
        <v>0</v>
      </c>
      <c r="AY232" s="32"/>
      <c r="AZ232" s="32"/>
      <c r="BA232" s="423" t="str">
        <f t="shared" si="39"/>
        <v xml:space="preserve"> </v>
      </c>
    </row>
    <row r="233" spans="1:53" s="339" customFormat="1" ht="15" x14ac:dyDescent="0.2">
      <c r="A233" s="32"/>
      <c r="B233" s="32"/>
      <c r="C233" s="410">
        <f t="shared" si="40"/>
        <v>212</v>
      </c>
      <c r="D233" s="424"/>
      <c r="E233" s="424"/>
      <c r="F233" s="424"/>
      <c r="G233" s="410"/>
      <c r="H233" s="410"/>
      <c r="I233" s="413" t="str">
        <f t="shared" si="24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25"/>
        <v>-</v>
      </c>
      <c r="M233" s="425"/>
      <c r="N233" s="425"/>
      <c r="O233" s="160" t="str">
        <f t="shared" si="26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27"/>
        <v>OK</v>
      </c>
      <c r="AI233" s="22">
        <f t="shared" si="28"/>
        <v>0</v>
      </c>
      <c r="AJ233" s="22">
        <f t="shared" si="29"/>
        <v>0</v>
      </c>
      <c r="AK233" s="22">
        <f t="shared" si="30"/>
        <v>0</v>
      </c>
      <c r="AL233" s="22">
        <f t="shared" si="31"/>
        <v>0</v>
      </c>
      <c r="AM233" s="22">
        <f t="shared" si="32"/>
        <v>0</v>
      </c>
      <c r="AN233" s="22">
        <f t="shared" si="33"/>
        <v>0</v>
      </c>
      <c r="AO233" s="418" t="b">
        <f t="shared" si="34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35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36"/>
        <v>0</v>
      </c>
      <c r="AW233" s="67">
        <f t="shared" si="37"/>
        <v>0</v>
      </c>
      <c r="AX233" s="397">
        <f t="shared" si="38"/>
        <v>0</v>
      </c>
      <c r="AY233" s="32"/>
      <c r="AZ233" s="32"/>
      <c r="BA233" s="423" t="str">
        <f t="shared" si="39"/>
        <v xml:space="preserve"> </v>
      </c>
    </row>
    <row r="234" spans="1:53" s="339" customFormat="1" ht="15" x14ac:dyDescent="0.2">
      <c r="A234" s="32"/>
      <c r="B234" s="32"/>
      <c r="C234" s="410">
        <f t="shared" si="40"/>
        <v>213</v>
      </c>
      <c r="D234" s="424"/>
      <c r="E234" s="424"/>
      <c r="F234" s="424"/>
      <c r="G234" s="410"/>
      <c r="H234" s="410"/>
      <c r="I234" s="413" t="str">
        <f t="shared" si="24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25"/>
        <v>-</v>
      </c>
      <c r="M234" s="425"/>
      <c r="N234" s="425"/>
      <c r="O234" s="160" t="str">
        <f t="shared" si="26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27"/>
        <v>OK</v>
      </c>
      <c r="AI234" s="22">
        <f t="shared" si="28"/>
        <v>0</v>
      </c>
      <c r="AJ234" s="22">
        <f t="shared" si="29"/>
        <v>0</v>
      </c>
      <c r="AK234" s="22">
        <f t="shared" si="30"/>
        <v>0</v>
      </c>
      <c r="AL234" s="22">
        <f t="shared" si="31"/>
        <v>0</v>
      </c>
      <c r="AM234" s="22">
        <f t="shared" si="32"/>
        <v>0</v>
      </c>
      <c r="AN234" s="22">
        <f t="shared" si="33"/>
        <v>0</v>
      </c>
      <c r="AO234" s="418" t="b">
        <f t="shared" si="34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35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36"/>
        <v>0</v>
      </c>
      <c r="AW234" s="67">
        <f t="shared" si="37"/>
        <v>0</v>
      </c>
      <c r="AX234" s="397">
        <f t="shared" si="38"/>
        <v>0</v>
      </c>
      <c r="AY234" s="32"/>
      <c r="AZ234" s="32"/>
      <c r="BA234" s="423" t="str">
        <f t="shared" si="39"/>
        <v xml:space="preserve"> </v>
      </c>
    </row>
    <row r="235" spans="1:53" s="339" customFormat="1" ht="15" x14ac:dyDescent="0.2">
      <c r="A235" s="32"/>
      <c r="B235" s="32"/>
      <c r="C235" s="410">
        <f t="shared" si="40"/>
        <v>214</v>
      </c>
      <c r="D235" s="424"/>
      <c r="E235" s="424"/>
      <c r="F235" s="424"/>
      <c r="G235" s="410"/>
      <c r="H235" s="410"/>
      <c r="I235" s="413" t="str">
        <f t="shared" si="24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25"/>
        <v>-</v>
      </c>
      <c r="M235" s="425"/>
      <c r="N235" s="425"/>
      <c r="O235" s="160" t="str">
        <f t="shared" si="26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27"/>
        <v>OK</v>
      </c>
      <c r="AI235" s="22">
        <f t="shared" si="28"/>
        <v>0</v>
      </c>
      <c r="AJ235" s="22">
        <f t="shared" si="29"/>
        <v>0</v>
      </c>
      <c r="AK235" s="22">
        <f t="shared" si="30"/>
        <v>0</v>
      </c>
      <c r="AL235" s="22">
        <f t="shared" si="31"/>
        <v>0</v>
      </c>
      <c r="AM235" s="22">
        <f t="shared" si="32"/>
        <v>0</v>
      </c>
      <c r="AN235" s="22">
        <f t="shared" si="33"/>
        <v>0</v>
      </c>
      <c r="AO235" s="418" t="b">
        <f t="shared" si="34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35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36"/>
        <v>0</v>
      </c>
      <c r="AW235" s="67">
        <f t="shared" si="37"/>
        <v>0</v>
      </c>
      <c r="AX235" s="397">
        <f t="shared" si="38"/>
        <v>0</v>
      </c>
      <c r="AY235" s="32"/>
      <c r="AZ235" s="32"/>
      <c r="BA235" s="423" t="str">
        <f t="shared" si="39"/>
        <v xml:space="preserve"> </v>
      </c>
    </row>
    <row r="236" spans="1:53" s="339" customFormat="1" ht="15" x14ac:dyDescent="0.2">
      <c r="A236" s="32"/>
      <c r="B236" s="32"/>
      <c r="C236" s="410">
        <f t="shared" si="40"/>
        <v>215</v>
      </c>
      <c r="D236" s="424"/>
      <c r="E236" s="424"/>
      <c r="F236" s="424"/>
      <c r="G236" s="410"/>
      <c r="H236" s="410"/>
      <c r="I236" s="413" t="str">
        <f t="shared" si="24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25"/>
        <v>-</v>
      </c>
      <c r="M236" s="425"/>
      <c r="N236" s="425"/>
      <c r="O236" s="160" t="str">
        <f t="shared" si="26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27"/>
        <v>OK</v>
      </c>
      <c r="AI236" s="22">
        <f t="shared" si="28"/>
        <v>0</v>
      </c>
      <c r="AJ236" s="22">
        <f t="shared" si="29"/>
        <v>0</v>
      </c>
      <c r="AK236" s="22">
        <f t="shared" si="30"/>
        <v>0</v>
      </c>
      <c r="AL236" s="22">
        <f t="shared" si="31"/>
        <v>0</v>
      </c>
      <c r="AM236" s="22">
        <f t="shared" si="32"/>
        <v>0</v>
      </c>
      <c r="AN236" s="22">
        <f t="shared" si="33"/>
        <v>0</v>
      </c>
      <c r="AO236" s="418" t="b">
        <f t="shared" si="34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35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36"/>
        <v>0</v>
      </c>
      <c r="AW236" s="67">
        <f t="shared" si="37"/>
        <v>0</v>
      </c>
      <c r="AX236" s="397">
        <f t="shared" si="38"/>
        <v>0</v>
      </c>
      <c r="AY236" s="32"/>
      <c r="AZ236" s="32"/>
      <c r="BA236" s="423" t="str">
        <f t="shared" si="39"/>
        <v xml:space="preserve"> </v>
      </c>
    </row>
    <row r="237" spans="1:53" s="339" customFormat="1" ht="15" x14ac:dyDescent="0.2">
      <c r="A237" s="32"/>
      <c r="B237" s="32"/>
      <c r="C237" s="410">
        <f t="shared" si="40"/>
        <v>216</v>
      </c>
      <c r="D237" s="424"/>
      <c r="E237" s="424"/>
      <c r="F237" s="424"/>
      <c r="G237" s="410"/>
      <c r="H237" s="410"/>
      <c r="I237" s="413" t="str">
        <f t="shared" si="24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25"/>
        <v>-</v>
      </c>
      <c r="M237" s="425"/>
      <c r="N237" s="425"/>
      <c r="O237" s="160" t="str">
        <f t="shared" si="26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27"/>
        <v>OK</v>
      </c>
      <c r="AI237" s="22">
        <f t="shared" si="28"/>
        <v>0</v>
      </c>
      <c r="AJ237" s="22">
        <f t="shared" si="29"/>
        <v>0</v>
      </c>
      <c r="AK237" s="22">
        <f t="shared" si="30"/>
        <v>0</v>
      </c>
      <c r="AL237" s="22">
        <f t="shared" si="31"/>
        <v>0</v>
      </c>
      <c r="AM237" s="22">
        <f t="shared" si="32"/>
        <v>0</v>
      </c>
      <c r="AN237" s="22">
        <f t="shared" si="33"/>
        <v>0</v>
      </c>
      <c r="AO237" s="418" t="b">
        <f t="shared" si="34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35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36"/>
        <v>0</v>
      </c>
      <c r="AW237" s="67">
        <f t="shared" si="37"/>
        <v>0</v>
      </c>
      <c r="AX237" s="397">
        <f t="shared" si="38"/>
        <v>0</v>
      </c>
      <c r="AY237" s="32"/>
      <c r="AZ237" s="32"/>
      <c r="BA237" s="423" t="str">
        <f t="shared" si="39"/>
        <v xml:space="preserve"> </v>
      </c>
    </row>
    <row r="238" spans="1:53" s="339" customFormat="1" ht="15" x14ac:dyDescent="0.2">
      <c r="A238" s="32"/>
      <c r="B238" s="32"/>
      <c r="C238" s="410">
        <f t="shared" si="40"/>
        <v>217</v>
      </c>
      <c r="D238" s="424"/>
      <c r="E238" s="424"/>
      <c r="F238" s="424"/>
      <c r="G238" s="410"/>
      <c r="H238" s="410"/>
      <c r="I238" s="413" t="str">
        <f t="shared" si="24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25"/>
        <v>-</v>
      </c>
      <c r="M238" s="425"/>
      <c r="N238" s="425"/>
      <c r="O238" s="160" t="str">
        <f t="shared" si="26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27"/>
        <v>OK</v>
      </c>
      <c r="AI238" s="22">
        <f t="shared" si="28"/>
        <v>0</v>
      </c>
      <c r="AJ238" s="22">
        <f t="shared" si="29"/>
        <v>0</v>
      </c>
      <c r="AK238" s="22">
        <f t="shared" si="30"/>
        <v>0</v>
      </c>
      <c r="AL238" s="22">
        <f t="shared" si="31"/>
        <v>0</v>
      </c>
      <c r="AM238" s="22">
        <f t="shared" si="32"/>
        <v>0</v>
      </c>
      <c r="AN238" s="22">
        <f t="shared" si="33"/>
        <v>0</v>
      </c>
      <c r="AO238" s="418" t="b">
        <f t="shared" si="34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35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36"/>
        <v>0</v>
      </c>
      <c r="AW238" s="67">
        <f t="shared" si="37"/>
        <v>0</v>
      </c>
      <c r="AX238" s="397">
        <f t="shared" si="38"/>
        <v>0</v>
      </c>
      <c r="AY238" s="32"/>
      <c r="AZ238" s="32"/>
      <c r="BA238" s="423" t="str">
        <f t="shared" si="39"/>
        <v xml:space="preserve"> </v>
      </c>
    </row>
    <row r="239" spans="1:53" s="339" customFormat="1" ht="15" x14ac:dyDescent="0.2">
      <c r="A239" s="32"/>
      <c r="B239" s="32"/>
      <c r="C239" s="410">
        <f t="shared" si="40"/>
        <v>218</v>
      </c>
      <c r="D239" s="424"/>
      <c r="E239" s="424"/>
      <c r="F239" s="424"/>
      <c r="G239" s="410"/>
      <c r="H239" s="410"/>
      <c r="I239" s="413" t="str">
        <f t="shared" si="24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25"/>
        <v>-</v>
      </c>
      <c r="M239" s="425"/>
      <c r="N239" s="425"/>
      <c r="O239" s="160" t="str">
        <f t="shared" si="26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27"/>
        <v>OK</v>
      </c>
      <c r="AI239" s="22">
        <f t="shared" si="28"/>
        <v>0</v>
      </c>
      <c r="AJ239" s="22">
        <f t="shared" si="29"/>
        <v>0</v>
      </c>
      <c r="AK239" s="22">
        <f t="shared" si="30"/>
        <v>0</v>
      </c>
      <c r="AL239" s="22">
        <f t="shared" si="31"/>
        <v>0</v>
      </c>
      <c r="AM239" s="22">
        <f t="shared" si="32"/>
        <v>0</v>
      </c>
      <c r="AN239" s="22">
        <f t="shared" si="33"/>
        <v>0</v>
      </c>
      <c r="AO239" s="418" t="b">
        <f t="shared" si="34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35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36"/>
        <v>0</v>
      </c>
      <c r="AW239" s="67">
        <f t="shared" si="37"/>
        <v>0</v>
      </c>
      <c r="AX239" s="397">
        <f t="shared" si="38"/>
        <v>0</v>
      </c>
      <c r="AY239" s="32"/>
      <c r="AZ239" s="32"/>
      <c r="BA239" s="423" t="str">
        <f t="shared" si="39"/>
        <v xml:space="preserve"> </v>
      </c>
    </row>
    <row r="240" spans="1:53" s="339" customFormat="1" ht="15" x14ac:dyDescent="0.2">
      <c r="A240" s="32"/>
      <c r="B240" s="32"/>
      <c r="C240" s="410">
        <f t="shared" si="40"/>
        <v>219</v>
      </c>
      <c r="D240" s="424"/>
      <c r="E240" s="424"/>
      <c r="F240" s="424"/>
      <c r="G240" s="410"/>
      <c r="H240" s="410"/>
      <c r="I240" s="413" t="str">
        <f t="shared" si="24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25"/>
        <v>-</v>
      </c>
      <c r="M240" s="425"/>
      <c r="N240" s="425"/>
      <c r="O240" s="160" t="str">
        <f t="shared" si="26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27"/>
        <v>OK</v>
      </c>
      <c r="AI240" s="22">
        <f t="shared" si="28"/>
        <v>0</v>
      </c>
      <c r="AJ240" s="22">
        <f t="shared" si="29"/>
        <v>0</v>
      </c>
      <c r="AK240" s="22">
        <f t="shared" si="30"/>
        <v>0</v>
      </c>
      <c r="AL240" s="22">
        <f t="shared" si="31"/>
        <v>0</v>
      </c>
      <c r="AM240" s="22">
        <f t="shared" si="32"/>
        <v>0</v>
      </c>
      <c r="AN240" s="22">
        <f t="shared" si="33"/>
        <v>0</v>
      </c>
      <c r="AO240" s="418" t="b">
        <f t="shared" si="34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35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36"/>
        <v>0</v>
      </c>
      <c r="AW240" s="67">
        <f t="shared" si="37"/>
        <v>0</v>
      </c>
      <c r="AX240" s="397">
        <f t="shared" si="38"/>
        <v>0</v>
      </c>
      <c r="AY240" s="32"/>
      <c r="AZ240" s="32"/>
      <c r="BA240" s="423" t="str">
        <f t="shared" si="39"/>
        <v xml:space="preserve"> </v>
      </c>
    </row>
    <row r="241" spans="1:53" s="339" customFormat="1" ht="15" x14ac:dyDescent="0.2">
      <c r="A241" s="32"/>
      <c r="B241" s="32"/>
      <c r="C241" s="410">
        <f t="shared" si="40"/>
        <v>220</v>
      </c>
      <c r="D241" s="424"/>
      <c r="E241" s="424"/>
      <c r="F241" s="424"/>
      <c r="G241" s="410"/>
      <c r="H241" s="410"/>
      <c r="I241" s="413" t="str">
        <f t="shared" si="24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25"/>
        <v>-</v>
      </c>
      <c r="M241" s="425"/>
      <c r="N241" s="425"/>
      <c r="O241" s="160" t="str">
        <f t="shared" si="26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27"/>
        <v>OK</v>
      </c>
      <c r="AI241" s="22">
        <f t="shared" si="28"/>
        <v>0</v>
      </c>
      <c r="AJ241" s="22">
        <f t="shared" si="29"/>
        <v>0</v>
      </c>
      <c r="AK241" s="22">
        <f t="shared" si="30"/>
        <v>0</v>
      </c>
      <c r="AL241" s="22">
        <f t="shared" si="31"/>
        <v>0</v>
      </c>
      <c r="AM241" s="22">
        <f t="shared" si="32"/>
        <v>0</v>
      </c>
      <c r="AN241" s="22">
        <f t="shared" si="33"/>
        <v>0</v>
      </c>
      <c r="AO241" s="418" t="b">
        <f t="shared" si="34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35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36"/>
        <v>0</v>
      </c>
      <c r="AW241" s="67">
        <f t="shared" si="37"/>
        <v>0</v>
      </c>
      <c r="AX241" s="397">
        <f t="shared" si="38"/>
        <v>0</v>
      </c>
      <c r="AY241" s="32"/>
      <c r="AZ241" s="32"/>
      <c r="BA241" s="423" t="str">
        <f t="shared" si="39"/>
        <v xml:space="preserve"> </v>
      </c>
    </row>
    <row r="242" spans="1:53" s="339" customFormat="1" ht="15" x14ac:dyDescent="0.2">
      <c r="A242" s="32"/>
      <c r="B242" s="32"/>
      <c r="C242" s="410">
        <f t="shared" si="40"/>
        <v>221</v>
      </c>
      <c r="D242" s="424"/>
      <c r="E242" s="424"/>
      <c r="F242" s="424"/>
      <c r="G242" s="410"/>
      <c r="H242" s="410"/>
      <c r="I242" s="413" t="str">
        <f t="shared" si="24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25"/>
        <v>-</v>
      </c>
      <c r="M242" s="425"/>
      <c r="N242" s="425"/>
      <c r="O242" s="160" t="str">
        <f t="shared" si="26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27"/>
        <v>OK</v>
      </c>
      <c r="AI242" s="22">
        <f t="shared" si="28"/>
        <v>0</v>
      </c>
      <c r="AJ242" s="22">
        <f t="shared" si="29"/>
        <v>0</v>
      </c>
      <c r="AK242" s="22">
        <f t="shared" si="30"/>
        <v>0</v>
      </c>
      <c r="AL242" s="22">
        <f t="shared" si="31"/>
        <v>0</v>
      </c>
      <c r="AM242" s="22">
        <f t="shared" si="32"/>
        <v>0</v>
      </c>
      <c r="AN242" s="22">
        <f t="shared" si="33"/>
        <v>0</v>
      </c>
      <c r="AO242" s="418" t="b">
        <f t="shared" si="34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35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36"/>
        <v>0</v>
      </c>
      <c r="AW242" s="67">
        <f t="shared" si="37"/>
        <v>0</v>
      </c>
      <c r="AX242" s="397">
        <f t="shared" si="38"/>
        <v>0</v>
      </c>
      <c r="AY242" s="32"/>
      <c r="AZ242" s="32"/>
      <c r="BA242" s="423" t="str">
        <f t="shared" si="39"/>
        <v xml:space="preserve"> </v>
      </c>
    </row>
    <row r="243" spans="1:53" s="339" customFormat="1" ht="15" x14ac:dyDescent="0.2">
      <c r="A243" s="32"/>
      <c r="B243" s="32"/>
      <c r="C243" s="410">
        <f t="shared" si="40"/>
        <v>222</v>
      </c>
      <c r="D243" s="424"/>
      <c r="E243" s="424"/>
      <c r="F243" s="424"/>
      <c r="G243" s="410"/>
      <c r="H243" s="410"/>
      <c r="I243" s="413" t="str">
        <f t="shared" si="24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25"/>
        <v>-</v>
      </c>
      <c r="M243" s="425"/>
      <c r="N243" s="425"/>
      <c r="O243" s="160" t="str">
        <f t="shared" si="26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27"/>
        <v>OK</v>
      </c>
      <c r="AI243" s="22">
        <f t="shared" si="28"/>
        <v>0</v>
      </c>
      <c r="AJ243" s="22">
        <f t="shared" si="29"/>
        <v>0</v>
      </c>
      <c r="AK243" s="22">
        <f t="shared" si="30"/>
        <v>0</v>
      </c>
      <c r="AL243" s="22">
        <f t="shared" si="31"/>
        <v>0</v>
      </c>
      <c r="AM243" s="22">
        <f t="shared" si="32"/>
        <v>0</v>
      </c>
      <c r="AN243" s="22">
        <f t="shared" si="33"/>
        <v>0</v>
      </c>
      <c r="AO243" s="418" t="b">
        <f t="shared" si="34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35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36"/>
        <v>0</v>
      </c>
      <c r="AW243" s="67">
        <f t="shared" si="37"/>
        <v>0</v>
      </c>
      <c r="AX243" s="397">
        <f t="shared" si="38"/>
        <v>0</v>
      </c>
      <c r="AY243" s="32"/>
      <c r="AZ243" s="32"/>
      <c r="BA243" s="423" t="str">
        <f t="shared" si="39"/>
        <v xml:space="preserve"> </v>
      </c>
    </row>
    <row r="244" spans="1:53" s="339" customFormat="1" ht="15" x14ac:dyDescent="0.2">
      <c r="A244" s="32"/>
      <c r="B244" s="32"/>
      <c r="C244" s="410">
        <f t="shared" si="40"/>
        <v>223</v>
      </c>
      <c r="D244" s="424"/>
      <c r="E244" s="424"/>
      <c r="F244" s="424"/>
      <c r="G244" s="410"/>
      <c r="H244" s="410"/>
      <c r="I244" s="413" t="str">
        <f t="shared" si="24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25"/>
        <v>-</v>
      </c>
      <c r="M244" s="425"/>
      <c r="N244" s="425"/>
      <c r="O244" s="160" t="str">
        <f t="shared" si="26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27"/>
        <v>OK</v>
      </c>
      <c r="AI244" s="22">
        <f t="shared" si="28"/>
        <v>0</v>
      </c>
      <c r="AJ244" s="22">
        <f t="shared" si="29"/>
        <v>0</v>
      </c>
      <c r="AK244" s="22">
        <f t="shared" si="30"/>
        <v>0</v>
      </c>
      <c r="AL244" s="22">
        <f t="shared" si="31"/>
        <v>0</v>
      </c>
      <c r="AM244" s="22">
        <f t="shared" si="32"/>
        <v>0</v>
      </c>
      <c r="AN244" s="22">
        <f t="shared" si="33"/>
        <v>0</v>
      </c>
      <c r="AO244" s="418" t="b">
        <f t="shared" si="34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35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36"/>
        <v>0</v>
      </c>
      <c r="AW244" s="67">
        <f t="shared" si="37"/>
        <v>0</v>
      </c>
      <c r="AX244" s="397">
        <f t="shared" si="38"/>
        <v>0</v>
      </c>
      <c r="AY244" s="32"/>
      <c r="AZ244" s="32"/>
      <c r="BA244" s="423" t="str">
        <f t="shared" si="39"/>
        <v xml:space="preserve"> </v>
      </c>
    </row>
    <row r="245" spans="1:53" s="339" customFormat="1" ht="15" x14ac:dyDescent="0.2">
      <c r="A245" s="32"/>
      <c r="B245" s="32"/>
      <c r="C245" s="410">
        <f t="shared" si="40"/>
        <v>224</v>
      </c>
      <c r="D245" s="424"/>
      <c r="E245" s="424"/>
      <c r="F245" s="424"/>
      <c r="G245" s="410"/>
      <c r="H245" s="410"/>
      <c r="I245" s="413" t="str">
        <f t="shared" si="24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25"/>
        <v>-</v>
      </c>
      <c r="M245" s="425"/>
      <c r="N245" s="425"/>
      <c r="O245" s="160" t="str">
        <f t="shared" si="26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27"/>
        <v>OK</v>
      </c>
      <c r="AI245" s="22">
        <f t="shared" si="28"/>
        <v>0</v>
      </c>
      <c r="AJ245" s="22">
        <f t="shared" si="29"/>
        <v>0</v>
      </c>
      <c r="AK245" s="22">
        <f t="shared" si="30"/>
        <v>0</v>
      </c>
      <c r="AL245" s="22">
        <f t="shared" si="31"/>
        <v>0</v>
      </c>
      <c r="AM245" s="22">
        <f t="shared" si="32"/>
        <v>0</v>
      </c>
      <c r="AN245" s="22">
        <f t="shared" si="33"/>
        <v>0</v>
      </c>
      <c r="AO245" s="418" t="b">
        <f t="shared" si="34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35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36"/>
        <v>0</v>
      </c>
      <c r="AW245" s="67">
        <f t="shared" si="37"/>
        <v>0</v>
      </c>
      <c r="AX245" s="397">
        <f t="shared" si="38"/>
        <v>0</v>
      </c>
      <c r="AY245" s="32"/>
      <c r="AZ245" s="32"/>
      <c r="BA245" s="423" t="str">
        <f t="shared" si="39"/>
        <v xml:space="preserve"> </v>
      </c>
    </row>
    <row r="246" spans="1:53" s="339" customFormat="1" ht="15" x14ac:dyDescent="0.2">
      <c r="A246" s="32"/>
      <c r="B246" s="32"/>
      <c r="C246" s="410">
        <f t="shared" si="40"/>
        <v>225</v>
      </c>
      <c r="D246" s="424"/>
      <c r="E246" s="424"/>
      <c r="F246" s="424"/>
      <c r="G246" s="410"/>
      <c r="H246" s="410"/>
      <c r="I246" s="413" t="str">
        <f t="shared" si="24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25"/>
        <v>-</v>
      </c>
      <c r="M246" s="425"/>
      <c r="N246" s="425"/>
      <c r="O246" s="160" t="str">
        <f t="shared" si="26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27"/>
        <v>OK</v>
      </c>
      <c r="AI246" s="22">
        <f t="shared" si="28"/>
        <v>0</v>
      </c>
      <c r="AJ246" s="22">
        <f t="shared" si="29"/>
        <v>0</v>
      </c>
      <c r="AK246" s="22">
        <f t="shared" si="30"/>
        <v>0</v>
      </c>
      <c r="AL246" s="22">
        <f t="shared" si="31"/>
        <v>0</v>
      </c>
      <c r="AM246" s="22">
        <f t="shared" si="32"/>
        <v>0</v>
      </c>
      <c r="AN246" s="22">
        <f t="shared" si="33"/>
        <v>0</v>
      </c>
      <c r="AO246" s="418" t="b">
        <f t="shared" si="34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35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36"/>
        <v>0</v>
      </c>
      <c r="AW246" s="67">
        <f t="shared" si="37"/>
        <v>0</v>
      </c>
      <c r="AX246" s="397">
        <f t="shared" si="38"/>
        <v>0</v>
      </c>
      <c r="AY246" s="32"/>
      <c r="AZ246" s="32"/>
      <c r="BA246" s="423" t="str">
        <f t="shared" si="39"/>
        <v xml:space="preserve"> </v>
      </c>
    </row>
    <row r="247" spans="1:53" s="339" customFormat="1" ht="15" x14ac:dyDescent="0.2">
      <c r="A247" s="32"/>
      <c r="B247" s="32"/>
      <c r="C247" s="410">
        <f t="shared" si="40"/>
        <v>226</v>
      </c>
      <c r="D247" s="424"/>
      <c r="E247" s="424"/>
      <c r="F247" s="424"/>
      <c r="G247" s="410"/>
      <c r="H247" s="410"/>
      <c r="I247" s="413" t="str">
        <f t="shared" si="24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25"/>
        <v>-</v>
      </c>
      <c r="M247" s="425"/>
      <c r="N247" s="425"/>
      <c r="O247" s="160" t="str">
        <f t="shared" si="26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27"/>
        <v>OK</v>
      </c>
      <c r="AI247" s="22">
        <f t="shared" si="28"/>
        <v>0</v>
      </c>
      <c r="AJ247" s="22">
        <f t="shared" si="29"/>
        <v>0</v>
      </c>
      <c r="AK247" s="22">
        <f t="shared" si="30"/>
        <v>0</v>
      </c>
      <c r="AL247" s="22">
        <f t="shared" si="31"/>
        <v>0</v>
      </c>
      <c r="AM247" s="22">
        <f t="shared" si="32"/>
        <v>0</v>
      </c>
      <c r="AN247" s="22">
        <f t="shared" si="33"/>
        <v>0</v>
      </c>
      <c r="AO247" s="418" t="b">
        <f t="shared" si="34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35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36"/>
        <v>0</v>
      </c>
      <c r="AW247" s="67">
        <f t="shared" si="37"/>
        <v>0</v>
      </c>
      <c r="AX247" s="397">
        <f t="shared" si="38"/>
        <v>0</v>
      </c>
      <c r="AY247" s="32"/>
      <c r="AZ247" s="32"/>
      <c r="BA247" s="423" t="str">
        <f t="shared" si="39"/>
        <v xml:space="preserve"> </v>
      </c>
    </row>
    <row r="248" spans="1:53" s="339" customFormat="1" ht="15" x14ac:dyDescent="0.2">
      <c r="A248" s="32"/>
      <c r="B248" s="32"/>
      <c r="C248" s="410">
        <f t="shared" si="40"/>
        <v>227</v>
      </c>
      <c r="D248" s="424"/>
      <c r="E248" s="424"/>
      <c r="F248" s="424"/>
      <c r="G248" s="410"/>
      <c r="H248" s="410"/>
      <c r="I248" s="413" t="str">
        <f t="shared" si="24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25"/>
        <v>-</v>
      </c>
      <c r="M248" s="425"/>
      <c r="N248" s="425"/>
      <c r="O248" s="160" t="str">
        <f t="shared" si="26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27"/>
        <v>OK</v>
      </c>
      <c r="AI248" s="22">
        <f t="shared" si="28"/>
        <v>0</v>
      </c>
      <c r="AJ248" s="22">
        <f t="shared" si="29"/>
        <v>0</v>
      </c>
      <c r="AK248" s="22">
        <f t="shared" si="30"/>
        <v>0</v>
      </c>
      <c r="AL248" s="22">
        <f t="shared" si="31"/>
        <v>0</v>
      </c>
      <c r="AM248" s="22">
        <f t="shared" si="32"/>
        <v>0</v>
      </c>
      <c r="AN248" s="22">
        <f t="shared" si="33"/>
        <v>0</v>
      </c>
      <c r="AO248" s="418" t="b">
        <f t="shared" si="34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35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36"/>
        <v>0</v>
      </c>
      <c r="AW248" s="67">
        <f t="shared" si="37"/>
        <v>0</v>
      </c>
      <c r="AX248" s="397">
        <f t="shared" si="38"/>
        <v>0</v>
      </c>
      <c r="AY248" s="32"/>
      <c r="AZ248" s="32"/>
      <c r="BA248" s="423" t="str">
        <f t="shared" si="39"/>
        <v xml:space="preserve"> </v>
      </c>
    </row>
    <row r="249" spans="1:53" s="339" customFormat="1" ht="15" x14ac:dyDescent="0.2">
      <c r="A249" s="32"/>
      <c r="B249" s="32"/>
      <c r="C249" s="410">
        <f t="shared" si="40"/>
        <v>228</v>
      </c>
      <c r="D249" s="424"/>
      <c r="E249" s="424"/>
      <c r="F249" s="424"/>
      <c r="G249" s="410"/>
      <c r="H249" s="410"/>
      <c r="I249" s="413" t="str">
        <f t="shared" si="24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25"/>
        <v>-</v>
      </c>
      <c r="M249" s="425"/>
      <c r="N249" s="425"/>
      <c r="O249" s="160" t="str">
        <f t="shared" si="26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27"/>
        <v>OK</v>
      </c>
      <c r="AI249" s="22">
        <f t="shared" si="28"/>
        <v>0</v>
      </c>
      <c r="AJ249" s="22">
        <f t="shared" si="29"/>
        <v>0</v>
      </c>
      <c r="AK249" s="22">
        <f t="shared" si="30"/>
        <v>0</v>
      </c>
      <c r="AL249" s="22">
        <f t="shared" si="31"/>
        <v>0</v>
      </c>
      <c r="AM249" s="22">
        <f t="shared" si="32"/>
        <v>0</v>
      </c>
      <c r="AN249" s="22">
        <f t="shared" si="33"/>
        <v>0</v>
      </c>
      <c r="AO249" s="418" t="b">
        <f t="shared" si="34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35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36"/>
        <v>0</v>
      </c>
      <c r="AW249" s="67">
        <f t="shared" si="37"/>
        <v>0</v>
      </c>
      <c r="AX249" s="397">
        <f t="shared" si="38"/>
        <v>0</v>
      </c>
      <c r="AY249" s="32"/>
      <c r="AZ249" s="32"/>
      <c r="BA249" s="423" t="str">
        <f t="shared" si="39"/>
        <v xml:space="preserve"> </v>
      </c>
    </row>
    <row r="250" spans="1:53" s="339" customFormat="1" ht="15" x14ac:dyDescent="0.2">
      <c r="A250" s="32"/>
      <c r="B250" s="32"/>
      <c r="C250" s="410">
        <f t="shared" si="40"/>
        <v>229</v>
      </c>
      <c r="D250" s="424"/>
      <c r="E250" s="424"/>
      <c r="F250" s="424"/>
      <c r="G250" s="410"/>
      <c r="H250" s="410"/>
      <c r="I250" s="413" t="str">
        <f t="shared" si="24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25"/>
        <v>-</v>
      </c>
      <c r="M250" s="425"/>
      <c r="N250" s="425"/>
      <c r="O250" s="160" t="str">
        <f t="shared" si="26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27"/>
        <v>OK</v>
      </c>
      <c r="AI250" s="22">
        <f t="shared" si="28"/>
        <v>0</v>
      </c>
      <c r="AJ250" s="22">
        <f t="shared" si="29"/>
        <v>0</v>
      </c>
      <c r="AK250" s="22">
        <f t="shared" si="30"/>
        <v>0</v>
      </c>
      <c r="AL250" s="22">
        <f t="shared" si="31"/>
        <v>0</v>
      </c>
      <c r="AM250" s="22">
        <f t="shared" si="32"/>
        <v>0</v>
      </c>
      <c r="AN250" s="22">
        <f t="shared" si="33"/>
        <v>0</v>
      </c>
      <c r="AO250" s="418" t="b">
        <f t="shared" si="34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35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36"/>
        <v>0</v>
      </c>
      <c r="AW250" s="67">
        <f t="shared" si="37"/>
        <v>0</v>
      </c>
      <c r="AX250" s="397">
        <f t="shared" si="38"/>
        <v>0</v>
      </c>
      <c r="AY250" s="32"/>
      <c r="AZ250" s="32"/>
      <c r="BA250" s="423" t="str">
        <f t="shared" si="39"/>
        <v xml:space="preserve"> </v>
      </c>
    </row>
    <row r="251" spans="1:53" s="339" customFormat="1" ht="15" x14ac:dyDescent="0.2">
      <c r="A251" s="32"/>
      <c r="B251" s="32"/>
      <c r="C251" s="410">
        <f t="shared" si="40"/>
        <v>230</v>
      </c>
      <c r="D251" s="424"/>
      <c r="E251" s="424"/>
      <c r="F251" s="424"/>
      <c r="G251" s="410"/>
      <c r="H251" s="410"/>
      <c r="I251" s="413" t="str">
        <f t="shared" si="24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25"/>
        <v>-</v>
      </c>
      <c r="M251" s="425"/>
      <c r="N251" s="425"/>
      <c r="O251" s="160" t="str">
        <f t="shared" si="26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27"/>
        <v>OK</v>
      </c>
      <c r="AI251" s="22">
        <f t="shared" si="28"/>
        <v>0</v>
      </c>
      <c r="AJ251" s="22">
        <f t="shared" si="29"/>
        <v>0</v>
      </c>
      <c r="AK251" s="22">
        <f t="shared" si="30"/>
        <v>0</v>
      </c>
      <c r="AL251" s="22">
        <f t="shared" si="31"/>
        <v>0</v>
      </c>
      <c r="AM251" s="22">
        <f t="shared" si="32"/>
        <v>0</v>
      </c>
      <c r="AN251" s="22">
        <f t="shared" si="33"/>
        <v>0</v>
      </c>
      <c r="AO251" s="418" t="b">
        <f t="shared" si="34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35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36"/>
        <v>0</v>
      </c>
      <c r="AW251" s="67">
        <f t="shared" si="37"/>
        <v>0</v>
      </c>
      <c r="AX251" s="397">
        <f t="shared" si="38"/>
        <v>0</v>
      </c>
      <c r="AY251" s="32"/>
      <c r="AZ251" s="32"/>
      <c r="BA251" s="423" t="str">
        <f t="shared" si="39"/>
        <v xml:space="preserve"> </v>
      </c>
    </row>
    <row r="252" spans="1:53" s="339" customFormat="1" ht="15" x14ac:dyDescent="0.2">
      <c r="A252" s="32"/>
      <c r="B252" s="32"/>
      <c r="C252" s="410">
        <f t="shared" si="40"/>
        <v>231</v>
      </c>
      <c r="D252" s="424"/>
      <c r="E252" s="424"/>
      <c r="F252" s="424"/>
      <c r="G252" s="410"/>
      <c r="H252" s="410"/>
      <c r="I252" s="413" t="str">
        <f t="shared" si="24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25"/>
        <v>-</v>
      </c>
      <c r="M252" s="425"/>
      <c r="N252" s="425"/>
      <c r="O252" s="160" t="str">
        <f t="shared" si="26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27"/>
        <v>OK</v>
      </c>
      <c r="AI252" s="22">
        <f t="shared" si="28"/>
        <v>0</v>
      </c>
      <c r="AJ252" s="22">
        <f t="shared" si="29"/>
        <v>0</v>
      </c>
      <c r="AK252" s="22">
        <f t="shared" si="30"/>
        <v>0</v>
      </c>
      <c r="AL252" s="22">
        <f t="shared" si="31"/>
        <v>0</v>
      </c>
      <c r="AM252" s="22">
        <f t="shared" si="32"/>
        <v>0</v>
      </c>
      <c r="AN252" s="22">
        <f t="shared" si="33"/>
        <v>0</v>
      </c>
      <c r="AO252" s="418" t="b">
        <f t="shared" si="34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35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36"/>
        <v>0</v>
      </c>
      <c r="AW252" s="67">
        <f t="shared" si="37"/>
        <v>0</v>
      </c>
      <c r="AX252" s="397">
        <f t="shared" si="38"/>
        <v>0</v>
      </c>
      <c r="AY252" s="32"/>
      <c r="AZ252" s="32"/>
      <c r="BA252" s="423" t="str">
        <f t="shared" si="39"/>
        <v xml:space="preserve"> </v>
      </c>
    </row>
    <row r="253" spans="1:53" s="339" customFormat="1" ht="15" x14ac:dyDescent="0.2">
      <c r="A253" s="32"/>
      <c r="B253" s="32"/>
      <c r="C253" s="410">
        <f t="shared" si="40"/>
        <v>232</v>
      </c>
      <c r="D253" s="424"/>
      <c r="E253" s="424"/>
      <c r="F253" s="424"/>
      <c r="G253" s="410"/>
      <c r="H253" s="410"/>
      <c r="I253" s="413" t="str">
        <f t="shared" si="24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25"/>
        <v>-</v>
      </c>
      <c r="M253" s="425"/>
      <c r="N253" s="425"/>
      <c r="O253" s="160" t="str">
        <f t="shared" si="26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27"/>
        <v>OK</v>
      </c>
      <c r="AI253" s="22">
        <f t="shared" si="28"/>
        <v>0</v>
      </c>
      <c r="AJ253" s="22">
        <f t="shared" si="29"/>
        <v>0</v>
      </c>
      <c r="AK253" s="22">
        <f t="shared" si="30"/>
        <v>0</v>
      </c>
      <c r="AL253" s="22">
        <f t="shared" si="31"/>
        <v>0</v>
      </c>
      <c r="AM253" s="22">
        <f t="shared" si="32"/>
        <v>0</v>
      </c>
      <c r="AN253" s="22">
        <f t="shared" si="33"/>
        <v>0</v>
      </c>
      <c r="AO253" s="418" t="b">
        <f t="shared" si="34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35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36"/>
        <v>0</v>
      </c>
      <c r="AW253" s="67">
        <f t="shared" si="37"/>
        <v>0</v>
      </c>
      <c r="AX253" s="397">
        <f t="shared" si="38"/>
        <v>0</v>
      </c>
      <c r="AY253" s="32"/>
      <c r="AZ253" s="32"/>
      <c r="BA253" s="423" t="str">
        <f t="shared" si="39"/>
        <v xml:space="preserve"> </v>
      </c>
    </row>
    <row r="254" spans="1:53" s="339" customFormat="1" ht="15" x14ac:dyDescent="0.2">
      <c r="A254" s="32"/>
      <c r="B254" s="32"/>
      <c r="C254" s="410">
        <f t="shared" si="40"/>
        <v>233</v>
      </c>
      <c r="D254" s="424"/>
      <c r="E254" s="424"/>
      <c r="F254" s="424"/>
      <c r="G254" s="410"/>
      <c r="H254" s="410"/>
      <c r="I254" s="413" t="str">
        <f t="shared" si="24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25"/>
        <v>-</v>
      </c>
      <c r="M254" s="425"/>
      <c r="N254" s="425"/>
      <c r="O254" s="160" t="str">
        <f t="shared" si="26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27"/>
        <v>OK</v>
      </c>
      <c r="AI254" s="22">
        <f t="shared" si="28"/>
        <v>0</v>
      </c>
      <c r="AJ254" s="22">
        <f t="shared" si="29"/>
        <v>0</v>
      </c>
      <c r="AK254" s="22">
        <f t="shared" si="30"/>
        <v>0</v>
      </c>
      <c r="AL254" s="22">
        <f t="shared" si="31"/>
        <v>0</v>
      </c>
      <c r="AM254" s="22">
        <f t="shared" si="32"/>
        <v>0</v>
      </c>
      <c r="AN254" s="22">
        <f t="shared" si="33"/>
        <v>0</v>
      </c>
      <c r="AO254" s="418" t="b">
        <f t="shared" si="34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35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36"/>
        <v>0</v>
      </c>
      <c r="AW254" s="67">
        <f t="shared" si="37"/>
        <v>0</v>
      </c>
      <c r="AX254" s="397">
        <f t="shared" si="38"/>
        <v>0</v>
      </c>
      <c r="AY254" s="32"/>
      <c r="AZ254" s="32"/>
      <c r="BA254" s="423" t="str">
        <f t="shared" si="39"/>
        <v xml:space="preserve"> </v>
      </c>
    </row>
    <row r="255" spans="1:53" s="339" customFormat="1" ht="15" x14ac:dyDescent="0.2">
      <c r="A255" s="32"/>
      <c r="B255" s="32"/>
      <c r="C255" s="410">
        <f t="shared" si="40"/>
        <v>234</v>
      </c>
      <c r="D255" s="424"/>
      <c r="E255" s="424"/>
      <c r="F255" s="424"/>
      <c r="G255" s="410"/>
      <c r="H255" s="410"/>
      <c r="I255" s="413" t="str">
        <f t="shared" si="24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25"/>
        <v>-</v>
      </c>
      <c r="M255" s="425"/>
      <c r="N255" s="425"/>
      <c r="O255" s="160" t="str">
        <f t="shared" si="26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27"/>
        <v>OK</v>
      </c>
      <c r="AI255" s="22">
        <f t="shared" si="28"/>
        <v>0</v>
      </c>
      <c r="AJ255" s="22">
        <f t="shared" si="29"/>
        <v>0</v>
      </c>
      <c r="AK255" s="22">
        <f t="shared" si="30"/>
        <v>0</v>
      </c>
      <c r="AL255" s="22">
        <f t="shared" si="31"/>
        <v>0</v>
      </c>
      <c r="AM255" s="22">
        <f t="shared" si="32"/>
        <v>0</v>
      </c>
      <c r="AN255" s="22">
        <f t="shared" si="33"/>
        <v>0</v>
      </c>
      <c r="AO255" s="418" t="b">
        <f t="shared" si="34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35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36"/>
        <v>0</v>
      </c>
      <c r="AW255" s="67">
        <f t="shared" si="37"/>
        <v>0</v>
      </c>
      <c r="AX255" s="397">
        <f t="shared" si="38"/>
        <v>0</v>
      </c>
      <c r="AY255" s="32"/>
      <c r="AZ255" s="32"/>
      <c r="BA255" s="423" t="str">
        <f t="shared" si="39"/>
        <v xml:space="preserve"> </v>
      </c>
    </row>
    <row r="256" spans="1:53" s="339" customFormat="1" ht="15" x14ac:dyDescent="0.2">
      <c r="A256" s="32"/>
      <c r="B256" s="32"/>
      <c r="C256" s="410">
        <f t="shared" si="40"/>
        <v>235</v>
      </c>
      <c r="D256" s="424"/>
      <c r="E256" s="424"/>
      <c r="F256" s="424"/>
      <c r="G256" s="410"/>
      <c r="H256" s="410"/>
      <c r="I256" s="413" t="str">
        <f t="shared" si="24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25"/>
        <v>-</v>
      </c>
      <c r="M256" s="425"/>
      <c r="N256" s="425"/>
      <c r="O256" s="160" t="str">
        <f t="shared" si="26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27"/>
        <v>OK</v>
      </c>
      <c r="AI256" s="22">
        <f t="shared" si="28"/>
        <v>0</v>
      </c>
      <c r="AJ256" s="22">
        <f t="shared" si="29"/>
        <v>0</v>
      </c>
      <c r="AK256" s="22">
        <f t="shared" si="30"/>
        <v>0</v>
      </c>
      <c r="AL256" s="22">
        <f t="shared" si="31"/>
        <v>0</v>
      </c>
      <c r="AM256" s="22">
        <f t="shared" si="32"/>
        <v>0</v>
      </c>
      <c r="AN256" s="22">
        <f t="shared" si="33"/>
        <v>0</v>
      </c>
      <c r="AO256" s="418" t="b">
        <f t="shared" si="34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35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36"/>
        <v>0</v>
      </c>
      <c r="AW256" s="67">
        <f t="shared" si="37"/>
        <v>0</v>
      </c>
      <c r="AX256" s="397">
        <f t="shared" si="38"/>
        <v>0</v>
      </c>
      <c r="AY256" s="32"/>
      <c r="AZ256" s="32"/>
      <c r="BA256" s="423" t="str">
        <f t="shared" si="39"/>
        <v xml:space="preserve"> </v>
      </c>
    </row>
    <row r="257" spans="1:53" s="339" customFormat="1" ht="15" x14ac:dyDescent="0.2">
      <c r="A257" s="32"/>
      <c r="B257" s="32"/>
      <c r="C257" s="410">
        <f t="shared" si="40"/>
        <v>236</v>
      </c>
      <c r="D257" s="424"/>
      <c r="E257" s="424"/>
      <c r="F257" s="424"/>
      <c r="G257" s="410"/>
      <c r="H257" s="410"/>
      <c r="I257" s="413" t="str">
        <f t="shared" si="24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25"/>
        <v>-</v>
      </c>
      <c r="M257" s="425"/>
      <c r="N257" s="425"/>
      <c r="O257" s="160" t="str">
        <f t="shared" si="26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27"/>
        <v>OK</v>
      </c>
      <c r="AI257" s="22">
        <f t="shared" si="28"/>
        <v>0</v>
      </c>
      <c r="AJ257" s="22">
        <f t="shared" si="29"/>
        <v>0</v>
      </c>
      <c r="AK257" s="22">
        <f t="shared" si="30"/>
        <v>0</v>
      </c>
      <c r="AL257" s="22">
        <f t="shared" si="31"/>
        <v>0</v>
      </c>
      <c r="AM257" s="22">
        <f t="shared" si="32"/>
        <v>0</v>
      </c>
      <c r="AN257" s="22">
        <f t="shared" si="33"/>
        <v>0</v>
      </c>
      <c r="AO257" s="418" t="b">
        <f t="shared" si="34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35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36"/>
        <v>0</v>
      </c>
      <c r="AW257" s="67">
        <f t="shared" si="37"/>
        <v>0</v>
      </c>
      <c r="AX257" s="397">
        <f t="shared" si="38"/>
        <v>0</v>
      </c>
      <c r="AY257" s="32"/>
      <c r="AZ257" s="32"/>
      <c r="BA257" s="423" t="str">
        <f t="shared" si="39"/>
        <v xml:space="preserve"> </v>
      </c>
    </row>
    <row r="258" spans="1:53" s="339" customFormat="1" ht="15" x14ac:dyDescent="0.2">
      <c r="A258" s="32"/>
      <c r="B258" s="32"/>
      <c r="C258" s="410">
        <f t="shared" si="40"/>
        <v>237</v>
      </c>
      <c r="D258" s="424"/>
      <c r="E258" s="424"/>
      <c r="F258" s="424"/>
      <c r="G258" s="410"/>
      <c r="H258" s="410"/>
      <c r="I258" s="413" t="str">
        <f t="shared" si="24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25"/>
        <v>-</v>
      </c>
      <c r="M258" s="425"/>
      <c r="N258" s="425"/>
      <c r="O258" s="160" t="str">
        <f t="shared" si="26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27"/>
        <v>OK</v>
      </c>
      <c r="AI258" s="22">
        <f t="shared" si="28"/>
        <v>0</v>
      </c>
      <c r="AJ258" s="22">
        <f t="shared" si="29"/>
        <v>0</v>
      </c>
      <c r="AK258" s="22">
        <f t="shared" si="30"/>
        <v>0</v>
      </c>
      <c r="AL258" s="22">
        <f t="shared" si="31"/>
        <v>0</v>
      </c>
      <c r="AM258" s="22">
        <f t="shared" si="32"/>
        <v>0</v>
      </c>
      <c r="AN258" s="22">
        <f t="shared" si="33"/>
        <v>0</v>
      </c>
      <c r="AO258" s="418" t="b">
        <f t="shared" si="34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35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36"/>
        <v>0</v>
      </c>
      <c r="AW258" s="67">
        <f t="shared" si="37"/>
        <v>0</v>
      </c>
      <c r="AX258" s="397">
        <f t="shared" si="38"/>
        <v>0</v>
      </c>
      <c r="AY258" s="32"/>
      <c r="AZ258" s="32"/>
      <c r="BA258" s="423" t="str">
        <f t="shared" si="39"/>
        <v xml:space="preserve"> </v>
      </c>
    </row>
    <row r="259" spans="1:53" s="339" customFormat="1" ht="15" x14ac:dyDescent="0.2">
      <c r="A259" s="32"/>
      <c r="B259" s="32"/>
      <c r="C259" s="410">
        <f t="shared" si="40"/>
        <v>238</v>
      </c>
      <c r="D259" s="424"/>
      <c r="E259" s="424"/>
      <c r="F259" s="424"/>
      <c r="G259" s="410"/>
      <c r="H259" s="410"/>
      <c r="I259" s="413" t="str">
        <f t="shared" si="24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25"/>
        <v>-</v>
      </c>
      <c r="M259" s="425"/>
      <c r="N259" s="425"/>
      <c r="O259" s="160" t="str">
        <f t="shared" si="26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27"/>
        <v>OK</v>
      </c>
      <c r="AI259" s="22">
        <f t="shared" si="28"/>
        <v>0</v>
      </c>
      <c r="AJ259" s="22">
        <f t="shared" si="29"/>
        <v>0</v>
      </c>
      <c r="AK259" s="22">
        <f t="shared" si="30"/>
        <v>0</v>
      </c>
      <c r="AL259" s="22">
        <f t="shared" si="31"/>
        <v>0</v>
      </c>
      <c r="AM259" s="22">
        <f t="shared" si="32"/>
        <v>0</v>
      </c>
      <c r="AN259" s="22">
        <f t="shared" si="33"/>
        <v>0</v>
      </c>
      <c r="AO259" s="418" t="b">
        <f t="shared" si="34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35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36"/>
        <v>0</v>
      </c>
      <c r="AW259" s="67">
        <f t="shared" si="37"/>
        <v>0</v>
      </c>
      <c r="AX259" s="397">
        <f t="shared" si="38"/>
        <v>0</v>
      </c>
      <c r="AY259" s="32"/>
      <c r="AZ259" s="32"/>
      <c r="BA259" s="423" t="str">
        <f t="shared" si="39"/>
        <v xml:space="preserve"> </v>
      </c>
    </row>
    <row r="260" spans="1:53" s="339" customFormat="1" ht="15" x14ac:dyDescent="0.2">
      <c r="A260" s="32"/>
      <c r="B260" s="32"/>
      <c r="C260" s="410">
        <f t="shared" si="40"/>
        <v>239</v>
      </c>
      <c r="D260" s="424"/>
      <c r="E260" s="424"/>
      <c r="F260" s="424"/>
      <c r="G260" s="410"/>
      <c r="H260" s="410"/>
      <c r="I260" s="413" t="str">
        <f t="shared" si="24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25"/>
        <v>-</v>
      </c>
      <c r="M260" s="425"/>
      <c r="N260" s="425"/>
      <c r="O260" s="160" t="str">
        <f t="shared" si="26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27"/>
        <v>OK</v>
      </c>
      <c r="AI260" s="22">
        <f t="shared" si="28"/>
        <v>0</v>
      </c>
      <c r="AJ260" s="22">
        <f t="shared" si="29"/>
        <v>0</v>
      </c>
      <c r="AK260" s="22">
        <f t="shared" si="30"/>
        <v>0</v>
      </c>
      <c r="AL260" s="22">
        <f t="shared" si="31"/>
        <v>0</v>
      </c>
      <c r="AM260" s="22">
        <f t="shared" si="32"/>
        <v>0</v>
      </c>
      <c r="AN260" s="22">
        <f t="shared" si="33"/>
        <v>0</v>
      </c>
      <c r="AO260" s="418" t="b">
        <f t="shared" si="34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35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36"/>
        <v>0</v>
      </c>
      <c r="AW260" s="67">
        <f t="shared" si="37"/>
        <v>0</v>
      </c>
      <c r="AX260" s="397">
        <f t="shared" si="38"/>
        <v>0</v>
      </c>
      <c r="AY260" s="32"/>
      <c r="AZ260" s="32"/>
      <c r="BA260" s="423" t="str">
        <f t="shared" si="39"/>
        <v xml:space="preserve"> </v>
      </c>
    </row>
    <row r="261" spans="1:53" s="339" customFormat="1" ht="15" x14ac:dyDescent="0.2">
      <c r="A261" s="32"/>
      <c r="B261" s="32"/>
      <c r="C261" s="410">
        <f t="shared" si="40"/>
        <v>240</v>
      </c>
      <c r="D261" s="424"/>
      <c r="E261" s="424"/>
      <c r="F261" s="424"/>
      <c r="G261" s="410"/>
      <c r="H261" s="410"/>
      <c r="I261" s="413" t="str">
        <f t="shared" si="24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25"/>
        <v>-</v>
      </c>
      <c r="M261" s="425"/>
      <c r="N261" s="425"/>
      <c r="O261" s="160" t="str">
        <f t="shared" si="26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27"/>
        <v>OK</v>
      </c>
      <c r="AI261" s="22">
        <f t="shared" si="28"/>
        <v>0</v>
      </c>
      <c r="AJ261" s="22">
        <f t="shared" si="29"/>
        <v>0</v>
      </c>
      <c r="AK261" s="22">
        <f t="shared" si="30"/>
        <v>0</v>
      </c>
      <c r="AL261" s="22">
        <f t="shared" si="31"/>
        <v>0</v>
      </c>
      <c r="AM261" s="22">
        <f t="shared" si="32"/>
        <v>0</v>
      </c>
      <c r="AN261" s="22">
        <f t="shared" si="33"/>
        <v>0</v>
      </c>
      <c r="AO261" s="418" t="b">
        <f t="shared" si="34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35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36"/>
        <v>0</v>
      </c>
      <c r="AW261" s="67">
        <f t="shared" si="37"/>
        <v>0</v>
      </c>
      <c r="AX261" s="397">
        <f t="shared" si="38"/>
        <v>0</v>
      </c>
      <c r="AY261" s="32"/>
      <c r="AZ261" s="32"/>
      <c r="BA261" s="423" t="str">
        <f t="shared" si="39"/>
        <v xml:space="preserve"> </v>
      </c>
    </row>
    <row r="262" spans="1:53" s="339" customFormat="1" ht="15" x14ac:dyDescent="0.2">
      <c r="A262" s="32"/>
      <c r="B262" s="32"/>
      <c r="C262" s="410">
        <f t="shared" si="40"/>
        <v>241</v>
      </c>
      <c r="D262" s="424"/>
      <c r="E262" s="424"/>
      <c r="F262" s="424"/>
      <c r="G262" s="410"/>
      <c r="H262" s="410"/>
      <c r="I262" s="413" t="str">
        <f t="shared" si="24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25"/>
        <v>-</v>
      </c>
      <c r="M262" s="425"/>
      <c r="N262" s="425"/>
      <c r="O262" s="160" t="str">
        <f t="shared" si="26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27"/>
        <v>OK</v>
      </c>
      <c r="AI262" s="22">
        <f t="shared" si="28"/>
        <v>0</v>
      </c>
      <c r="AJ262" s="22">
        <f t="shared" si="29"/>
        <v>0</v>
      </c>
      <c r="AK262" s="22">
        <f t="shared" si="30"/>
        <v>0</v>
      </c>
      <c r="AL262" s="22">
        <f t="shared" si="31"/>
        <v>0</v>
      </c>
      <c r="AM262" s="22">
        <f t="shared" si="32"/>
        <v>0</v>
      </c>
      <c r="AN262" s="22">
        <f t="shared" si="33"/>
        <v>0</v>
      </c>
      <c r="AO262" s="418" t="b">
        <f t="shared" si="34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35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36"/>
        <v>0</v>
      </c>
      <c r="AW262" s="67">
        <f t="shared" si="37"/>
        <v>0</v>
      </c>
      <c r="AX262" s="397">
        <f t="shared" si="38"/>
        <v>0</v>
      </c>
      <c r="AY262" s="32"/>
      <c r="AZ262" s="32"/>
      <c r="BA262" s="423" t="str">
        <f t="shared" si="39"/>
        <v xml:space="preserve"> </v>
      </c>
    </row>
    <row r="263" spans="1:53" s="339" customFormat="1" ht="15" x14ac:dyDescent="0.2">
      <c r="A263" s="32"/>
      <c r="B263" s="32"/>
      <c r="C263" s="410">
        <f t="shared" si="40"/>
        <v>242</v>
      </c>
      <c r="D263" s="424"/>
      <c r="E263" s="424"/>
      <c r="F263" s="424"/>
      <c r="G263" s="410"/>
      <c r="H263" s="410"/>
      <c r="I263" s="413" t="str">
        <f t="shared" si="24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25"/>
        <v>-</v>
      </c>
      <c r="M263" s="425"/>
      <c r="N263" s="425"/>
      <c r="O263" s="160" t="str">
        <f t="shared" si="26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27"/>
        <v>OK</v>
      </c>
      <c r="AI263" s="22">
        <f t="shared" si="28"/>
        <v>0</v>
      </c>
      <c r="AJ263" s="22">
        <f t="shared" si="29"/>
        <v>0</v>
      </c>
      <c r="AK263" s="22">
        <f t="shared" si="30"/>
        <v>0</v>
      </c>
      <c r="AL263" s="22">
        <f t="shared" si="31"/>
        <v>0</v>
      </c>
      <c r="AM263" s="22">
        <f t="shared" si="32"/>
        <v>0</v>
      </c>
      <c r="AN263" s="22">
        <f t="shared" si="33"/>
        <v>0</v>
      </c>
      <c r="AO263" s="418" t="b">
        <f t="shared" si="34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35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36"/>
        <v>0</v>
      </c>
      <c r="AW263" s="67">
        <f t="shared" si="37"/>
        <v>0</v>
      </c>
      <c r="AX263" s="397">
        <f t="shared" si="38"/>
        <v>0</v>
      </c>
      <c r="AY263" s="32"/>
      <c r="AZ263" s="32"/>
      <c r="BA263" s="423" t="str">
        <f t="shared" si="39"/>
        <v xml:space="preserve"> </v>
      </c>
    </row>
    <row r="264" spans="1:53" s="339" customFormat="1" ht="15" x14ac:dyDescent="0.2">
      <c r="A264" s="32"/>
      <c r="B264" s="32"/>
      <c r="C264" s="410">
        <f t="shared" si="40"/>
        <v>243</v>
      </c>
      <c r="D264" s="424"/>
      <c r="E264" s="424"/>
      <c r="F264" s="424"/>
      <c r="G264" s="410"/>
      <c r="H264" s="410"/>
      <c r="I264" s="413" t="str">
        <f t="shared" si="24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25"/>
        <v>-</v>
      </c>
      <c r="M264" s="425"/>
      <c r="N264" s="425"/>
      <c r="O264" s="160" t="str">
        <f t="shared" si="26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27"/>
        <v>OK</v>
      </c>
      <c r="AI264" s="22">
        <f t="shared" si="28"/>
        <v>0</v>
      </c>
      <c r="AJ264" s="22">
        <f t="shared" si="29"/>
        <v>0</v>
      </c>
      <c r="AK264" s="22">
        <f t="shared" si="30"/>
        <v>0</v>
      </c>
      <c r="AL264" s="22">
        <f t="shared" si="31"/>
        <v>0</v>
      </c>
      <c r="AM264" s="22">
        <f t="shared" si="32"/>
        <v>0</v>
      </c>
      <c r="AN264" s="22">
        <f t="shared" si="33"/>
        <v>0</v>
      </c>
      <c r="AO264" s="418" t="b">
        <f t="shared" si="34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35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36"/>
        <v>0</v>
      </c>
      <c r="AW264" s="67">
        <f t="shared" si="37"/>
        <v>0</v>
      </c>
      <c r="AX264" s="397">
        <f t="shared" si="38"/>
        <v>0</v>
      </c>
      <c r="AY264" s="32"/>
      <c r="AZ264" s="32"/>
      <c r="BA264" s="423" t="str">
        <f t="shared" si="39"/>
        <v xml:space="preserve"> </v>
      </c>
    </row>
    <row r="265" spans="1:53" s="339" customFormat="1" ht="15" x14ac:dyDescent="0.2">
      <c r="A265" s="32"/>
      <c r="B265" s="32"/>
      <c r="C265" s="410">
        <f t="shared" si="40"/>
        <v>244</v>
      </c>
      <c r="D265" s="424"/>
      <c r="E265" s="424"/>
      <c r="F265" s="424"/>
      <c r="G265" s="410"/>
      <c r="H265" s="410"/>
      <c r="I265" s="413" t="str">
        <f t="shared" si="24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25"/>
        <v>-</v>
      </c>
      <c r="M265" s="425"/>
      <c r="N265" s="425"/>
      <c r="O265" s="160" t="str">
        <f t="shared" si="26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27"/>
        <v>OK</v>
      </c>
      <c r="AI265" s="22">
        <f t="shared" si="28"/>
        <v>0</v>
      </c>
      <c r="AJ265" s="22">
        <f t="shared" si="29"/>
        <v>0</v>
      </c>
      <c r="AK265" s="22">
        <f t="shared" si="30"/>
        <v>0</v>
      </c>
      <c r="AL265" s="22">
        <f t="shared" si="31"/>
        <v>0</v>
      </c>
      <c r="AM265" s="22">
        <f t="shared" si="32"/>
        <v>0</v>
      </c>
      <c r="AN265" s="22">
        <f t="shared" si="33"/>
        <v>0</v>
      </c>
      <c r="AO265" s="418" t="b">
        <f t="shared" si="34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35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36"/>
        <v>0</v>
      </c>
      <c r="AW265" s="67">
        <f t="shared" si="37"/>
        <v>0</v>
      </c>
      <c r="AX265" s="397">
        <f t="shared" si="38"/>
        <v>0</v>
      </c>
      <c r="AY265" s="32"/>
      <c r="AZ265" s="32"/>
      <c r="BA265" s="423" t="str">
        <f t="shared" si="39"/>
        <v xml:space="preserve"> </v>
      </c>
    </row>
    <row r="266" spans="1:53" s="339" customFormat="1" ht="15" x14ac:dyDescent="0.2">
      <c r="A266" s="32"/>
      <c r="B266" s="32"/>
      <c r="C266" s="410">
        <f t="shared" si="40"/>
        <v>245</v>
      </c>
      <c r="D266" s="424"/>
      <c r="E266" s="424"/>
      <c r="F266" s="424"/>
      <c r="G266" s="410"/>
      <c r="H266" s="410"/>
      <c r="I266" s="413" t="str">
        <f t="shared" si="24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25"/>
        <v>-</v>
      </c>
      <c r="M266" s="425"/>
      <c r="N266" s="425"/>
      <c r="O266" s="160" t="str">
        <f t="shared" si="26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27"/>
        <v>OK</v>
      </c>
      <c r="AI266" s="22">
        <f t="shared" si="28"/>
        <v>0</v>
      </c>
      <c r="AJ266" s="22">
        <f t="shared" si="29"/>
        <v>0</v>
      </c>
      <c r="AK266" s="22">
        <f t="shared" si="30"/>
        <v>0</v>
      </c>
      <c r="AL266" s="22">
        <f t="shared" si="31"/>
        <v>0</v>
      </c>
      <c r="AM266" s="22">
        <f t="shared" si="32"/>
        <v>0</v>
      </c>
      <c r="AN266" s="22">
        <f t="shared" si="33"/>
        <v>0</v>
      </c>
      <c r="AO266" s="418" t="b">
        <f t="shared" si="34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35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36"/>
        <v>0</v>
      </c>
      <c r="AW266" s="67">
        <f t="shared" si="37"/>
        <v>0</v>
      </c>
      <c r="AX266" s="397">
        <f t="shared" si="38"/>
        <v>0</v>
      </c>
      <c r="AY266" s="32"/>
      <c r="AZ266" s="32"/>
      <c r="BA266" s="423" t="str">
        <f t="shared" si="39"/>
        <v xml:space="preserve"> </v>
      </c>
    </row>
    <row r="267" spans="1:53" s="339" customFormat="1" ht="15" x14ac:dyDescent="0.2">
      <c r="A267" s="32"/>
      <c r="B267" s="32"/>
      <c r="C267" s="410">
        <f t="shared" si="40"/>
        <v>246</v>
      </c>
      <c r="D267" s="424"/>
      <c r="E267" s="424"/>
      <c r="F267" s="424"/>
      <c r="G267" s="410"/>
      <c r="H267" s="410"/>
      <c r="I267" s="413" t="str">
        <f t="shared" si="24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25"/>
        <v>-</v>
      </c>
      <c r="M267" s="425"/>
      <c r="N267" s="425"/>
      <c r="O267" s="160" t="str">
        <f t="shared" si="26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27"/>
        <v>OK</v>
      </c>
      <c r="AI267" s="22">
        <f t="shared" si="28"/>
        <v>0</v>
      </c>
      <c r="AJ267" s="22">
        <f t="shared" si="29"/>
        <v>0</v>
      </c>
      <c r="AK267" s="22">
        <f t="shared" si="30"/>
        <v>0</v>
      </c>
      <c r="AL267" s="22">
        <f t="shared" si="31"/>
        <v>0</v>
      </c>
      <c r="AM267" s="22">
        <f t="shared" si="32"/>
        <v>0</v>
      </c>
      <c r="AN267" s="22">
        <f t="shared" si="33"/>
        <v>0</v>
      </c>
      <c r="AO267" s="418" t="b">
        <f t="shared" si="34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35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36"/>
        <v>0</v>
      </c>
      <c r="AW267" s="67">
        <f t="shared" si="37"/>
        <v>0</v>
      </c>
      <c r="AX267" s="397">
        <f t="shared" si="38"/>
        <v>0</v>
      </c>
      <c r="AY267" s="32"/>
      <c r="AZ267" s="32"/>
      <c r="BA267" s="423" t="str">
        <f t="shared" si="39"/>
        <v xml:space="preserve"> </v>
      </c>
    </row>
    <row r="268" spans="1:53" s="339" customFormat="1" ht="15" x14ac:dyDescent="0.2">
      <c r="A268" s="32"/>
      <c r="B268" s="32"/>
      <c r="C268" s="410">
        <f t="shared" si="40"/>
        <v>247</v>
      </c>
      <c r="D268" s="424"/>
      <c r="E268" s="424"/>
      <c r="F268" s="424"/>
      <c r="G268" s="410"/>
      <c r="H268" s="410"/>
      <c r="I268" s="413" t="str">
        <f t="shared" si="24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25"/>
        <v>-</v>
      </c>
      <c r="M268" s="425"/>
      <c r="N268" s="425"/>
      <c r="O268" s="160" t="str">
        <f t="shared" si="26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27"/>
        <v>OK</v>
      </c>
      <c r="AI268" s="22">
        <f t="shared" si="28"/>
        <v>0</v>
      </c>
      <c r="AJ268" s="22">
        <f t="shared" si="29"/>
        <v>0</v>
      </c>
      <c r="AK268" s="22">
        <f t="shared" si="30"/>
        <v>0</v>
      </c>
      <c r="AL268" s="22">
        <f t="shared" si="31"/>
        <v>0</v>
      </c>
      <c r="AM268" s="22">
        <f t="shared" si="32"/>
        <v>0</v>
      </c>
      <c r="AN268" s="22">
        <f t="shared" si="33"/>
        <v>0</v>
      </c>
      <c r="AO268" s="418" t="b">
        <f t="shared" si="34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35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36"/>
        <v>0</v>
      </c>
      <c r="AW268" s="67">
        <f t="shared" si="37"/>
        <v>0</v>
      </c>
      <c r="AX268" s="397">
        <f t="shared" si="38"/>
        <v>0</v>
      </c>
      <c r="AY268" s="32"/>
      <c r="AZ268" s="32"/>
      <c r="BA268" s="423" t="str">
        <f t="shared" si="39"/>
        <v xml:space="preserve"> </v>
      </c>
    </row>
    <row r="269" spans="1:53" s="339" customFormat="1" ht="15" x14ac:dyDescent="0.2">
      <c r="A269" s="32"/>
      <c r="B269" s="32"/>
      <c r="C269" s="410">
        <f t="shared" si="40"/>
        <v>248</v>
      </c>
      <c r="D269" s="424"/>
      <c r="E269" s="424"/>
      <c r="F269" s="424"/>
      <c r="G269" s="410"/>
      <c r="H269" s="410"/>
      <c r="I269" s="413" t="str">
        <f t="shared" si="24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25"/>
        <v>-</v>
      </c>
      <c r="M269" s="425"/>
      <c r="N269" s="425"/>
      <c r="O269" s="160" t="str">
        <f t="shared" si="26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27"/>
        <v>OK</v>
      </c>
      <c r="AI269" s="22">
        <f t="shared" si="28"/>
        <v>0</v>
      </c>
      <c r="AJ269" s="22">
        <f t="shared" si="29"/>
        <v>0</v>
      </c>
      <c r="AK269" s="22">
        <f t="shared" si="30"/>
        <v>0</v>
      </c>
      <c r="AL269" s="22">
        <f t="shared" si="31"/>
        <v>0</v>
      </c>
      <c r="AM269" s="22">
        <f t="shared" si="32"/>
        <v>0</v>
      </c>
      <c r="AN269" s="22">
        <f t="shared" si="33"/>
        <v>0</v>
      </c>
      <c r="AO269" s="418" t="b">
        <f t="shared" si="34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35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36"/>
        <v>0</v>
      </c>
      <c r="AW269" s="67">
        <f t="shared" si="37"/>
        <v>0</v>
      </c>
      <c r="AX269" s="397">
        <f t="shared" si="38"/>
        <v>0</v>
      </c>
      <c r="AY269" s="32"/>
      <c r="AZ269" s="32"/>
      <c r="BA269" s="423" t="str">
        <f t="shared" si="39"/>
        <v xml:space="preserve"> </v>
      </c>
    </row>
    <row r="270" spans="1:53" s="339" customFormat="1" ht="15" x14ac:dyDescent="0.2">
      <c r="A270" s="32"/>
      <c r="B270" s="32"/>
      <c r="C270" s="410">
        <f t="shared" si="40"/>
        <v>249</v>
      </c>
      <c r="D270" s="424"/>
      <c r="E270" s="424"/>
      <c r="F270" s="424"/>
      <c r="G270" s="410"/>
      <c r="H270" s="410"/>
      <c r="I270" s="413" t="str">
        <f t="shared" si="24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25"/>
        <v>-</v>
      </c>
      <c r="M270" s="425"/>
      <c r="N270" s="425"/>
      <c r="O270" s="160" t="str">
        <f t="shared" si="26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27"/>
        <v>OK</v>
      </c>
      <c r="AI270" s="22">
        <f t="shared" si="28"/>
        <v>0</v>
      </c>
      <c r="AJ270" s="22">
        <f t="shared" si="29"/>
        <v>0</v>
      </c>
      <c r="AK270" s="22">
        <f t="shared" si="30"/>
        <v>0</v>
      </c>
      <c r="AL270" s="22">
        <f t="shared" si="31"/>
        <v>0</v>
      </c>
      <c r="AM270" s="22">
        <f t="shared" si="32"/>
        <v>0</v>
      </c>
      <c r="AN270" s="22">
        <f t="shared" si="33"/>
        <v>0</v>
      </c>
      <c r="AO270" s="418" t="b">
        <f t="shared" si="34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35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36"/>
        <v>0</v>
      </c>
      <c r="AW270" s="67">
        <f t="shared" si="37"/>
        <v>0</v>
      </c>
      <c r="AX270" s="397">
        <f t="shared" si="38"/>
        <v>0</v>
      </c>
      <c r="AY270" s="32"/>
      <c r="AZ270" s="32"/>
      <c r="BA270" s="423" t="str">
        <f t="shared" si="39"/>
        <v xml:space="preserve"> </v>
      </c>
    </row>
    <row r="271" spans="1:53" s="339" customFormat="1" ht="15" x14ac:dyDescent="0.2">
      <c r="A271" s="32"/>
      <c r="B271" s="32"/>
      <c r="C271" s="410">
        <f t="shared" si="40"/>
        <v>250</v>
      </c>
      <c r="D271" s="424"/>
      <c r="E271" s="424"/>
      <c r="F271" s="424"/>
      <c r="G271" s="410"/>
      <c r="H271" s="410"/>
      <c r="I271" s="413" t="str">
        <f t="shared" si="24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25"/>
        <v>-</v>
      </c>
      <c r="M271" s="425"/>
      <c r="N271" s="425"/>
      <c r="O271" s="160" t="str">
        <f t="shared" si="26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27"/>
        <v>OK</v>
      </c>
      <c r="AI271" s="22">
        <f t="shared" si="28"/>
        <v>0</v>
      </c>
      <c r="AJ271" s="22">
        <f t="shared" si="29"/>
        <v>0</v>
      </c>
      <c r="AK271" s="22">
        <f t="shared" si="30"/>
        <v>0</v>
      </c>
      <c r="AL271" s="22">
        <f t="shared" si="31"/>
        <v>0</v>
      </c>
      <c r="AM271" s="22">
        <f t="shared" si="32"/>
        <v>0</v>
      </c>
      <c r="AN271" s="22">
        <f t="shared" si="33"/>
        <v>0</v>
      </c>
      <c r="AO271" s="418" t="b">
        <f t="shared" si="34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35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36"/>
        <v>0</v>
      </c>
      <c r="AW271" s="67">
        <f t="shared" si="37"/>
        <v>0</v>
      </c>
      <c r="AX271" s="397">
        <f t="shared" si="38"/>
        <v>0</v>
      </c>
      <c r="AY271" s="32"/>
      <c r="AZ271" s="32"/>
      <c r="BA271" s="423" t="str">
        <f t="shared" si="39"/>
        <v xml:space="preserve"> </v>
      </c>
    </row>
    <row r="272" spans="1:53" s="339" customFormat="1" ht="15" x14ac:dyDescent="0.2">
      <c r="A272" s="32"/>
      <c r="B272" s="32"/>
      <c r="C272" s="410">
        <f t="shared" si="40"/>
        <v>251</v>
      </c>
      <c r="D272" s="424"/>
      <c r="E272" s="424"/>
      <c r="F272" s="424"/>
      <c r="G272" s="410"/>
      <c r="H272" s="410"/>
      <c r="I272" s="413" t="str">
        <f t="shared" si="24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25"/>
        <v>-</v>
      </c>
      <c r="M272" s="425"/>
      <c r="N272" s="425"/>
      <c r="O272" s="160" t="str">
        <f t="shared" si="26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27"/>
        <v>OK</v>
      </c>
      <c r="AI272" s="22">
        <f t="shared" si="28"/>
        <v>0</v>
      </c>
      <c r="AJ272" s="22">
        <f t="shared" si="29"/>
        <v>0</v>
      </c>
      <c r="AK272" s="22">
        <f t="shared" si="30"/>
        <v>0</v>
      </c>
      <c r="AL272" s="22">
        <f t="shared" si="31"/>
        <v>0</v>
      </c>
      <c r="AM272" s="22">
        <f t="shared" si="32"/>
        <v>0</v>
      </c>
      <c r="AN272" s="22">
        <f t="shared" si="33"/>
        <v>0</v>
      </c>
      <c r="AO272" s="418" t="b">
        <f t="shared" si="34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35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36"/>
        <v>0</v>
      </c>
      <c r="AW272" s="67">
        <f t="shared" si="37"/>
        <v>0</v>
      </c>
      <c r="AX272" s="397">
        <f t="shared" si="38"/>
        <v>0</v>
      </c>
      <c r="AY272" s="32"/>
      <c r="AZ272" s="32"/>
      <c r="BA272" s="423" t="str">
        <f t="shared" si="39"/>
        <v xml:space="preserve"> </v>
      </c>
    </row>
    <row r="273" spans="1:53" s="339" customFormat="1" ht="15" x14ac:dyDescent="0.2">
      <c r="A273" s="32"/>
      <c r="B273" s="32"/>
      <c r="C273" s="410">
        <f t="shared" si="40"/>
        <v>252</v>
      </c>
      <c r="D273" s="424"/>
      <c r="E273" s="424"/>
      <c r="F273" s="424"/>
      <c r="G273" s="410"/>
      <c r="H273" s="410"/>
      <c r="I273" s="413" t="str">
        <f t="shared" ref="I273:I336" si="41">IF(K273="s",A273*B273,"-")</f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ref="L273:L336" si="42">IF(K273="s",AT273,AP273)</f>
        <v>-</v>
      </c>
      <c r="M273" s="425"/>
      <c r="N273" s="425"/>
      <c r="O273" s="160" t="str">
        <f t="shared" ref="O273:O336" si="43">IF(K273="S",IF(D273&lt;E273,E273,D273),"-")</f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ref="AH273:AH336" si="44">IF(F273&gt;(A273*12),"error","OK")</f>
        <v>OK</v>
      </c>
      <c r="AI273" s="22">
        <f t="shared" ref="AI273:AI336" si="45">IF(O273="-",0,IF(O273&gt;7.999,1,0))</f>
        <v>0</v>
      </c>
      <c r="AJ273" s="22">
        <f t="shared" ref="AJ273:AJ336" si="46">IF(O273&lt;8,IF(O273&gt;3.999,1,0),0)</f>
        <v>0</v>
      </c>
      <c r="AK273" s="22">
        <f t="shared" ref="AK273:AK336" si="47">IF(O273&lt;4,IF(O273&gt;0,1,0),0)</f>
        <v>0</v>
      </c>
      <c r="AL273" s="22">
        <f t="shared" ref="AL273:AL336" si="48">IF(K273="S",1,0)</f>
        <v>0</v>
      </c>
      <c r="AM273" s="22">
        <f t="shared" ref="AM273:AM336" si="49">IF(K273="C",1,0)</f>
        <v>0</v>
      </c>
      <c r="AN273" s="22">
        <f t="shared" ref="AN273:AN336" si="50">IF(K273="c",F273/12,0)</f>
        <v>0</v>
      </c>
      <c r="AO273" s="418" t="b">
        <f t="shared" ref="AO273:AO336" si="51">IF(K273="s",IF(A273&gt;B273,A273,B273))</f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ref="AR273:AR336" si="52">IF(K273="s",J273,"-")</f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36"/>
        <v>0</v>
      </c>
      <c r="AW273" s="67">
        <f t="shared" si="37"/>
        <v>0</v>
      </c>
      <c r="AX273" s="397">
        <f t="shared" si="38"/>
        <v>0</v>
      </c>
      <c r="AY273" s="32"/>
      <c r="AZ273" s="32"/>
      <c r="BA273" s="423" t="str">
        <f t="shared" si="39"/>
        <v xml:space="preserve"> </v>
      </c>
    </row>
    <row r="274" spans="1:53" s="339" customFormat="1" ht="15" x14ac:dyDescent="0.2">
      <c r="A274" s="32"/>
      <c r="B274" s="32"/>
      <c r="C274" s="410">
        <f t="shared" si="40"/>
        <v>253</v>
      </c>
      <c r="D274" s="424"/>
      <c r="E274" s="424"/>
      <c r="F274" s="424"/>
      <c r="G274" s="410"/>
      <c r="H274" s="410"/>
      <c r="I274" s="413" t="str">
        <f t="shared" si="41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42"/>
        <v>-</v>
      </c>
      <c r="M274" s="425"/>
      <c r="N274" s="425"/>
      <c r="O274" s="160" t="str">
        <f t="shared" si="43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44"/>
        <v>OK</v>
      </c>
      <c r="AI274" s="22">
        <f t="shared" si="45"/>
        <v>0</v>
      </c>
      <c r="AJ274" s="22">
        <f t="shared" si="46"/>
        <v>0</v>
      </c>
      <c r="AK274" s="22">
        <f t="shared" si="47"/>
        <v>0</v>
      </c>
      <c r="AL274" s="22">
        <f t="shared" si="48"/>
        <v>0</v>
      </c>
      <c r="AM274" s="22">
        <f t="shared" si="49"/>
        <v>0</v>
      </c>
      <c r="AN274" s="22">
        <f t="shared" si="50"/>
        <v>0</v>
      </c>
      <c r="AO274" s="418" t="b">
        <f t="shared" si="51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52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ref="AV274:AV337" si="53">IF(AI274=1,AT274,0)</f>
        <v>0</v>
      </c>
      <c r="AW274" s="67">
        <f t="shared" ref="AW274:AW337" si="54">IF(AJ274=1,AT274,0)</f>
        <v>0</v>
      </c>
      <c r="AX274" s="397">
        <f t="shared" ref="AX274:AX337" si="55">IF(AK274=1,AT274,0)</f>
        <v>0</v>
      </c>
      <c r="AY274" s="32"/>
      <c r="AZ274" s="32"/>
      <c r="BA274" s="423" t="str">
        <f t="shared" ref="BA274:BA337" si="56">IF(BB274="s",(AV274+AW274)/16*AX274/12," ")</f>
        <v xml:space="preserve"> </v>
      </c>
    </row>
    <row r="275" spans="1:53" s="339" customFormat="1" ht="15" x14ac:dyDescent="0.2">
      <c r="A275" s="32"/>
      <c r="B275" s="32"/>
      <c r="C275" s="410">
        <f t="shared" si="40"/>
        <v>254</v>
      </c>
      <c r="D275" s="424"/>
      <c r="E275" s="424"/>
      <c r="F275" s="424"/>
      <c r="G275" s="410"/>
      <c r="H275" s="410"/>
      <c r="I275" s="413" t="str">
        <f t="shared" si="41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42"/>
        <v>-</v>
      </c>
      <c r="M275" s="425"/>
      <c r="N275" s="425"/>
      <c r="O275" s="160" t="str">
        <f t="shared" si="43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44"/>
        <v>OK</v>
      </c>
      <c r="AI275" s="22">
        <f t="shared" si="45"/>
        <v>0</v>
      </c>
      <c r="AJ275" s="22">
        <f t="shared" si="46"/>
        <v>0</v>
      </c>
      <c r="AK275" s="22">
        <f t="shared" si="47"/>
        <v>0</v>
      </c>
      <c r="AL275" s="22">
        <f t="shared" si="48"/>
        <v>0</v>
      </c>
      <c r="AM275" s="22">
        <f t="shared" si="49"/>
        <v>0</v>
      </c>
      <c r="AN275" s="22">
        <f t="shared" si="50"/>
        <v>0</v>
      </c>
      <c r="AO275" s="418" t="b">
        <f t="shared" si="51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52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53"/>
        <v>0</v>
      </c>
      <c r="AW275" s="67">
        <f t="shared" si="54"/>
        <v>0</v>
      </c>
      <c r="AX275" s="397">
        <f t="shared" si="55"/>
        <v>0</v>
      </c>
      <c r="AY275" s="32"/>
      <c r="AZ275" s="32"/>
      <c r="BA275" s="423" t="str">
        <f t="shared" si="56"/>
        <v xml:space="preserve"> </v>
      </c>
    </row>
    <row r="276" spans="1:53" s="339" customFormat="1" ht="15" x14ac:dyDescent="0.2">
      <c r="A276" s="32"/>
      <c r="B276" s="32"/>
      <c r="C276" s="410">
        <f t="shared" si="40"/>
        <v>255</v>
      </c>
      <c r="D276" s="424"/>
      <c r="E276" s="424"/>
      <c r="F276" s="424"/>
      <c r="G276" s="410"/>
      <c r="H276" s="410"/>
      <c r="I276" s="413" t="str">
        <f t="shared" si="41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42"/>
        <v>-</v>
      </c>
      <c r="M276" s="425"/>
      <c r="N276" s="425"/>
      <c r="O276" s="160" t="str">
        <f t="shared" si="43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44"/>
        <v>OK</v>
      </c>
      <c r="AI276" s="22">
        <f t="shared" si="45"/>
        <v>0</v>
      </c>
      <c r="AJ276" s="22">
        <f t="shared" si="46"/>
        <v>0</v>
      </c>
      <c r="AK276" s="22">
        <f t="shared" si="47"/>
        <v>0</v>
      </c>
      <c r="AL276" s="22">
        <f t="shared" si="48"/>
        <v>0</v>
      </c>
      <c r="AM276" s="22">
        <f t="shared" si="49"/>
        <v>0</v>
      </c>
      <c r="AN276" s="22">
        <f t="shared" si="50"/>
        <v>0</v>
      </c>
      <c r="AO276" s="418" t="b">
        <f t="shared" si="51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52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53"/>
        <v>0</v>
      </c>
      <c r="AW276" s="67">
        <f t="shared" si="54"/>
        <v>0</v>
      </c>
      <c r="AX276" s="397">
        <f t="shared" si="55"/>
        <v>0</v>
      </c>
      <c r="AY276" s="32"/>
      <c r="AZ276" s="32"/>
      <c r="BA276" s="423" t="str">
        <f t="shared" si="56"/>
        <v xml:space="preserve"> </v>
      </c>
    </row>
    <row r="277" spans="1:53" s="339" customFormat="1" ht="15" x14ac:dyDescent="0.2">
      <c r="A277" s="32"/>
      <c r="B277" s="32"/>
      <c r="C277" s="410">
        <f t="shared" si="40"/>
        <v>256</v>
      </c>
      <c r="D277" s="424"/>
      <c r="E277" s="424"/>
      <c r="F277" s="424"/>
      <c r="G277" s="410"/>
      <c r="H277" s="410"/>
      <c r="I277" s="413" t="str">
        <f t="shared" si="41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42"/>
        <v>-</v>
      </c>
      <c r="M277" s="425"/>
      <c r="N277" s="425"/>
      <c r="O277" s="160" t="str">
        <f t="shared" si="43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44"/>
        <v>OK</v>
      </c>
      <c r="AI277" s="22">
        <f t="shared" si="45"/>
        <v>0</v>
      </c>
      <c r="AJ277" s="22">
        <f t="shared" si="46"/>
        <v>0</v>
      </c>
      <c r="AK277" s="22">
        <f t="shared" si="47"/>
        <v>0</v>
      </c>
      <c r="AL277" s="22">
        <f t="shared" si="48"/>
        <v>0</v>
      </c>
      <c r="AM277" s="22">
        <f t="shared" si="49"/>
        <v>0</v>
      </c>
      <c r="AN277" s="22">
        <f t="shared" si="50"/>
        <v>0</v>
      </c>
      <c r="AO277" s="418" t="b">
        <f t="shared" si="51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52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53"/>
        <v>0</v>
      </c>
      <c r="AW277" s="67">
        <f t="shared" si="54"/>
        <v>0</v>
      </c>
      <c r="AX277" s="397">
        <f t="shared" si="55"/>
        <v>0</v>
      </c>
      <c r="AY277" s="32"/>
      <c r="AZ277" s="32"/>
      <c r="BA277" s="423" t="str">
        <f t="shared" si="56"/>
        <v xml:space="preserve"> </v>
      </c>
    </row>
    <row r="278" spans="1:53" s="339" customFormat="1" ht="15" x14ac:dyDescent="0.2">
      <c r="A278" s="32"/>
      <c r="B278" s="32"/>
      <c r="C278" s="410">
        <f t="shared" si="40"/>
        <v>257</v>
      </c>
      <c r="D278" s="424"/>
      <c r="E278" s="424"/>
      <c r="F278" s="424"/>
      <c r="G278" s="410"/>
      <c r="H278" s="410"/>
      <c r="I278" s="413" t="str">
        <f t="shared" si="41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42"/>
        <v>-</v>
      </c>
      <c r="M278" s="425"/>
      <c r="N278" s="425"/>
      <c r="O278" s="160" t="str">
        <f t="shared" si="43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44"/>
        <v>OK</v>
      </c>
      <c r="AI278" s="22">
        <f t="shared" si="45"/>
        <v>0</v>
      </c>
      <c r="AJ278" s="22">
        <f t="shared" si="46"/>
        <v>0</v>
      </c>
      <c r="AK278" s="22">
        <f t="shared" si="47"/>
        <v>0</v>
      </c>
      <c r="AL278" s="22">
        <f t="shared" si="48"/>
        <v>0</v>
      </c>
      <c r="AM278" s="22">
        <f t="shared" si="49"/>
        <v>0</v>
      </c>
      <c r="AN278" s="22">
        <f t="shared" si="50"/>
        <v>0</v>
      </c>
      <c r="AO278" s="418" t="b">
        <f t="shared" si="51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52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53"/>
        <v>0</v>
      </c>
      <c r="AW278" s="67">
        <f t="shared" si="54"/>
        <v>0</v>
      </c>
      <c r="AX278" s="397">
        <f t="shared" si="55"/>
        <v>0</v>
      </c>
      <c r="AY278" s="32"/>
      <c r="AZ278" s="32"/>
      <c r="BA278" s="423" t="str">
        <f t="shared" si="56"/>
        <v xml:space="preserve"> </v>
      </c>
    </row>
    <row r="279" spans="1:53" s="339" customFormat="1" ht="15" x14ac:dyDescent="0.2">
      <c r="A279" s="32"/>
      <c r="B279" s="32"/>
      <c r="C279" s="410">
        <f t="shared" si="40"/>
        <v>258</v>
      </c>
      <c r="D279" s="424"/>
      <c r="E279" s="424"/>
      <c r="F279" s="424"/>
      <c r="G279" s="410"/>
      <c r="H279" s="410"/>
      <c r="I279" s="413" t="str">
        <f t="shared" si="41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42"/>
        <v>-</v>
      </c>
      <c r="M279" s="425"/>
      <c r="N279" s="425"/>
      <c r="O279" s="160" t="str">
        <f t="shared" si="43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44"/>
        <v>OK</v>
      </c>
      <c r="AI279" s="22">
        <f t="shared" si="45"/>
        <v>0</v>
      </c>
      <c r="AJ279" s="22">
        <f t="shared" si="46"/>
        <v>0</v>
      </c>
      <c r="AK279" s="22">
        <f t="shared" si="47"/>
        <v>0</v>
      </c>
      <c r="AL279" s="22">
        <f t="shared" si="48"/>
        <v>0</v>
      </c>
      <c r="AM279" s="22">
        <f t="shared" si="49"/>
        <v>0</v>
      </c>
      <c r="AN279" s="22">
        <f t="shared" si="50"/>
        <v>0</v>
      </c>
      <c r="AO279" s="418" t="b">
        <f t="shared" si="51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52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53"/>
        <v>0</v>
      </c>
      <c r="AW279" s="67">
        <f t="shared" si="54"/>
        <v>0</v>
      </c>
      <c r="AX279" s="397">
        <f t="shared" si="55"/>
        <v>0</v>
      </c>
      <c r="AY279" s="32"/>
      <c r="AZ279" s="32"/>
      <c r="BA279" s="423" t="str">
        <f t="shared" si="56"/>
        <v xml:space="preserve"> </v>
      </c>
    </row>
    <row r="280" spans="1:53" s="339" customFormat="1" ht="15" x14ac:dyDescent="0.2">
      <c r="A280" s="32"/>
      <c r="B280" s="32"/>
      <c r="C280" s="410">
        <f t="shared" ref="C280:C343" si="57">C279+1</f>
        <v>259</v>
      </c>
      <c r="D280" s="424"/>
      <c r="E280" s="424"/>
      <c r="F280" s="424"/>
      <c r="G280" s="410"/>
      <c r="H280" s="410"/>
      <c r="I280" s="413" t="str">
        <f t="shared" si="41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42"/>
        <v>-</v>
      </c>
      <c r="M280" s="425"/>
      <c r="N280" s="425"/>
      <c r="O280" s="160" t="str">
        <f t="shared" si="43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44"/>
        <v>OK</v>
      </c>
      <c r="AI280" s="22">
        <f t="shared" si="45"/>
        <v>0</v>
      </c>
      <c r="AJ280" s="22">
        <f t="shared" si="46"/>
        <v>0</v>
      </c>
      <c r="AK280" s="22">
        <f t="shared" si="47"/>
        <v>0</v>
      </c>
      <c r="AL280" s="22">
        <f t="shared" si="48"/>
        <v>0</v>
      </c>
      <c r="AM280" s="22">
        <f t="shared" si="49"/>
        <v>0</v>
      </c>
      <c r="AN280" s="22">
        <f t="shared" si="50"/>
        <v>0</v>
      </c>
      <c r="AO280" s="418" t="b">
        <f t="shared" si="51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52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53"/>
        <v>0</v>
      </c>
      <c r="AW280" s="67">
        <f t="shared" si="54"/>
        <v>0</v>
      </c>
      <c r="AX280" s="397">
        <f t="shared" si="55"/>
        <v>0</v>
      </c>
      <c r="AY280" s="32"/>
      <c r="AZ280" s="32"/>
      <c r="BA280" s="423" t="str">
        <f t="shared" si="56"/>
        <v xml:space="preserve"> </v>
      </c>
    </row>
    <row r="281" spans="1:53" s="339" customFormat="1" ht="15" x14ac:dyDescent="0.2">
      <c r="A281" s="32"/>
      <c r="B281" s="32"/>
      <c r="C281" s="410">
        <f t="shared" si="57"/>
        <v>260</v>
      </c>
      <c r="D281" s="424"/>
      <c r="E281" s="424"/>
      <c r="F281" s="424"/>
      <c r="G281" s="410"/>
      <c r="H281" s="410"/>
      <c r="I281" s="413" t="str">
        <f t="shared" si="41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42"/>
        <v>-</v>
      </c>
      <c r="M281" s="425"/>
      <c r="N281" s="425"/>
      <c r="O281" s="160" t="str">
        <f t="shared" si="43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44"/>
        <v>OK</v>
      </c>
      <c r="AI281" s="22">
        <f t="shared" si="45"/>
        <v>0</v>
      </c>
      <c r="AJ281" s="22">
        <f t="shared" si="46"/>
        <v>0</v>
      </c>
      <c r="AK281" s="22">
        <f t="shared" si="47"/>
        <v>0</v>
      </c>
      <c r="AL281" s="22">
        <f t="shared" si="48"/>
        <v>0</v>
      </c>
      <c r="AM281" s="22">
        <f t="shared" si="49"/>
        <v>0</v>
      </c>
      <c r="AN281" s="22">
        <f t="shared" si="50"/>
        <v>0</v>
      </c>
      <c r="AO281" s="418" t="b">
        <f t="shared" si="51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52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53"/>
        <v>0</v>
      </c>
      <c r="AW281" s="67">
        <f t="shared" si="54"/>
        <v>0</v>
      </c>
      <c r="AX281" s="397">
        <f t="shared" si="55"/>
        <v>0</v>
      </c>
      <c r="AY281" s="32"/>
      <c r="AZ281" s="32"/>
      <c r="BA281" s="423" t="str">
        <f t="shared" si="56"/>
        <v xml:space="preserve"> </v>
      </c>
    </row>
    <row r="282" spans="1:53" s="339" customFormat="1" ht="15" x14ac:dyDescent="0.2">
      <c r="A282" s="32"/>
      <c r="B282" s="32"/>
      <c r="C282" s="410">
        <f t="shared" si="57"/>
        <v>261</v>
      </c>
      <c r="D282" s="424"/>
      <c r="E282" s="424"/>
      <c r="F282" s="424"/>
      <c r="G282" s="410"/>
      <c r="H282" s="410"/>
      <c r="I282" s="413" t="str">
        <f t="shared" si="41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42"/>
        <v>-</v>
      </c>
      <c r="M282" s="425"/>
      <c r="N282" s="425"/>
      <c r="O282" s="160" t="str">
        <f t="shared" si="43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44"/>
        <v>OK</v>
      </c>
      <c r="AI282" s="22">
        <f t="shared" si="45"/>
        <v>0</v>
      </c>
      <c r="AJ282" s="22">
        <f t="shared" si="46"/>
        <v>0</v>
      </c>
      <c r="AK282" s="22">
        <f t="shared" si="47"/>
        <v>0</v>
      </c>
      <c r="AL282" s="22">
        <f t="shared" si="48"/>
        <v>0</v>
      </c>
      <c r="AM282" s="22">
        <f t="shared" si="49"/>
        <v>0</v>
      </c>
      <c r="AN282" s="22">
        <f t="shared" si="50"/>
        <v>0</v>
      </c>
      <c r="AO282" s="418" t="b">
        <f t="shared" si="51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52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53"/>
        <v>0</v>
      </c>
      <c r="AW282" s="67">
        <f t="shared" si="54"/>
        <v>0</v>
      </c>
      <c r="AX282" s="397">
        <f t="shared" si="55"/>
        <v>0</v>
      </c>
      <c r="AY282" s="32"/>
      <c r="AZ282" s="32"/>
      <c r="BA282" s="423" t="str">
        <f t="shared" si="56"/>
        <v xml:space="preserve"> </v>
      </c>
    </row>
    <row r="283" spans="1:53" s="339" customFormat="1" ht="15" x14ac:dyDescent="0.2">
      <c r="A283" s="32"/>
      <c r="B283" s="32"/>
      <c r="C283" s="410">
        <f t="shared" si="57"/>
        <v>262</v>
      </c>
      <c r="D283" s="424"/>
      <c r="E283" s="424"/>
      <c r="F283" s="424"/>
      <c r="G283" s="410"/>
      <c r="H283" s="410"/>
      <c r="I283" s="413" t="str">
        <f t="shared" si="41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42"/>
        <v>-</v>
      </c>
      <c r="M283" s="425"/>
      <c r="N283" s="425"/>
      <c r="O283" s="160" t="str">
        <f t="shared" si="43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44"/>
        <v>OK</v>
      </c>
      <c r="AI283" s="22">
        <f t="shared" si="45"/>
        <v>0</v>
      </c>
      <c r="AJ283" s="22">
        <f t="shared" si="46"/>
        <v>0</v>
      </c>
      <c r="AK283" s="22">
        <f t="shared" si="47"/>
        <v>0</v>
      </c>
      <c r="AL283" s="22">
        <f t="shared" si="48"/>
        <v>0</v>
      </c>
      <c r="AM283" s="22">
        <f t="shared" si="49"/>
        <v>0</v>
      </c>
      <c r="AN283" s="22">
        <f t="shared" si="50"/>
        <v>0</v>
      </c>
      <c r="AO283" s="418" t="b">
        <f t="shared" si="51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52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53"/>
        <v>0</v>
      </c>
      <c r="AW283" s="67">
        <f t="shared" si="54"/>
        <v>0</v>
      </c>
      <c r="AX283" s="397">
        <f t="shared" si="55"/>
        <v>0</v>
      </c>
      <c r="AY283" s="32"/>
      <c r="AZ283" s="32"/>
      <c r="BA283" s="423" t="str">
        <f t="shared" si="56"/>
        <v xml:space="preserve"> </v>
      </c>
    </row>
    <row r="284" spans="1:53" s="339" customFormat="1" ht="15" x14ac:dyDescent="0.2">
      <c r="A284" s="32"/>
      <c r="B284" s="32"/>
      <c r="C284" s="410">
        <f t="shared" si="57"/>
        <v>263</v>
      </c>
      <c r="D284" s="424"/>
      <c r="E284" s="424"/>
      <c r="F284" s="424"/>
      <c r="G284" s="410"/>
      <c r="H284" s="410"/>
      <c r="I284" s="413" t="str">
        <f t="shared" si="41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42"/>
        <v>-</v>
      </c>
      <c r="M284" s="425"/>
      <c r="N284" s="425"/>
      <c r="O284" s="160" t="str">
        <f t="shared" si="43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44"/>
        <v>OK</v>
      </c>
      <c r="AI284" s="22">
        <f t="shared" si="45"/>
        <v>0</v>
      </c>
      <c r="AJ284" s="22">
        <f t="shared" si="46"/>
        <v>0</v>
      </c>
      <c r="AK284" s="22">
        <f t="shared" si="47"/>
        <v>0</v>
      </c>
      <c r="AL284" s="22">
        <f t="shared" si="48"/>
        <v>0</v>
      </c>
      <c r="AM284" s="22">
        <f t="shared" si="49"/>
        <v>0</v>
      </c>
      <c r="AN284" s="22">
        <f t="shared" si="50"/>
        <v>0</v>
      </c>
      <c r="AO284" s="418" t="b">
        <f t="shared" si="51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52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53"/>
        <v>0</v>
      </c>
      <c r="AW284" s="67">
        <f t="shared" si="54"/>
        <v>0</v>
      </c>
      <c r="AX284" s="397">
        <f t="shared" si="55"/>
        <v>0</v>
      </c>
      <c r="AY284" s="32"/>
      <c r="AZ284" s="32"/>
      <c r="BA284" s="423" t="str">
        <f t="shared" si="56"/>
        <v xml:space="preserve"> </v>
      </c>
    </row>
    <row r="285" spans="1:53" s="339" customFormat="1" ht="15" x14ac:dyDescent="0.2">
      <c r="A285" s="32"/>
      <c r="B285" s="32"/>
      <c r="C285" s="410">
        <f t="shared" si="57"/>
        <v>264</v>
      </c>
      <c r="D285" s="424"/>
      <c r="E285" s="424"/>
      <c r="F285" s="424"/>
      <c r="G285" s="410"/>
      <c r="H285" s="410"/>
      <c r="I285" s="413" t="str">
        <f t="shared" si="41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42"/>
        <v>-</v>
      </c>
      <c r="M285" s="425"/>
      <c r="N285" s="425"/>
      <c r="O285" s="160" t="str">
        <f t="shared" si="43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44"/>
        <v>OK</v>
      </c>
      <c r="AI285" s="22">
        <f t="shared" si="45"/>
        <v>0</v>
      </c>
      <c r="AJ285" s="22">
        <f t="shared" si="46"/>
        <v>0</v>
      </c>
      <c r="AK285" s="22">
        <f t="shared" si="47"/>
        <v>0</v>
      </c>
      <c r="AL285" s="22">
        <f t="shared" si="48"/>
        <v>0</v>
      </c>
      <c r="AM285" s="22">
        <f t="shared" si="49"/>
        <v>0</v>
      </c>
      <c r="AN285" s="22">
        <f t="shared" si="50"/>
        <v>0</v>
      </c>
      <c r="AO285" s="418" t="b">
        <f t="shared" si="51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52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53"/>
        <v>0</v>
      </c>
      <c r="AW285" s="67">
        <f t="shared" si="54"/>
        <v>0</v>
      </c>
      <c r="AX285" s="397">
        <f t="shared" si="55"/>
        <v>0</v>
      </c>
      <c r="AY285" s="32"/>
      <c r="AZ285" s="32"/>
      <c r="BA285" s="423" t="str">
        <f t="shared" si="56"/>
        <v xml:space="preserve"> </v>
      </c>
    </row>
    <row r="286" spans="1:53" s="339" customFormat="1" ht="15" x14ac:dyDescent="0.2">
      <c r="A286" s="32"/>
      <c r="B286" s="32"/>
      <c r="C286" s="410">
        <f t="shared" si="57"/>
        <v>265</v>
      </c>
      <c r="D286" s="424"/>
      <c r="E286" s="424"/>
      <c r="F286" s="424"/>
      <c r="G286" s="410"/>
      <c r="H286" s="410"/>
      <c r="I286" s="413" t="str">
        <f t="shared" si="41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42"/>
        <v>-</v>
      </c>
      <c r="M286" s="425"/>
      <c r="N286" s="425"/>
      <c r="O286" s="160" t="str">
        <f t="shared" si="43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44"/>
        <v>OK</v>
      </c>
      <c r="AI286" s="22">
        <f t="shared" si="45"/>
        <v>0</v>
      </c>
      <c r="AJ286" s="22">
        <f t="shared" si="46"/>
        <v>0</v>
      </c>
      <c r="AK286" s="22">
        <f t="shared" si="47"/>
        <v>0</v>
      </c>
      <c r="AL286" s="22">
        <f t="shared" si="48"/>
        <v>0</v>
      </c>
      <c r="AM286" s="22">
        <f t="shared" si="49"/>
        <v>0</v>
      </c>
      <c r="AN286" s="22">
        <f t="shared" si="50"/>
        <v>0</v>
      </c>
      <c r="AO286" s="418" t="b">
        <f t="shared" si="51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52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53"/>
        <v>0</v>
      </c>
      <c r="AW286" s="67">
        <f t="shared" si="54"/>
        <v>0</v>
      </c>
      <c r="AX286" s="397">
        <f t="shared" si="55"/>
        <v>0</v>
      </c>
      <c r="AY286" s="32"/>
      <c r="AZ286" s="32"/>
      <c r="BA286" s="423" t="str">
        <f t="shared" si="56"/>
        <v xml:space="preserve"> </v>
      </c>
    </row>
    <row r="287" spans="1:53" s="339" customFormat="1" ht="15" x14ac:dyDescent="0.2">
      <c r="A287" s="32"/>
      <c r="B287" s="32"/>
      <c r="C287" s="410">
        <f t="shared" si="57"/>
        <v>266</v>
      </c>
      <c r="D287" s="424"/>
      <c r="E287" s="424"/>
      <c r="F287" s="424"/>
      <c r="G287" s="410"/>
      <c r="H287" s="410"/>
      <c r="I287" s="413" t="str">
        <f t="shared" si="41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42"/>
        <v>-</v>
      </c>
      <c r="M287" s="425"/>
      <c r="N287" s="425"/>
      <c r="O287" s="160" t="str">
        <f t="shared" si="43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44"/>
        <v>OK</v>
      </c>
      <c r="AI287" s="22">
        <f t="shared" si="45"/>
        <v>0</v>
      </c>
      <c r="AJ287" s="22">
        <f t="shared" si="46"/>
        <v>0</v>
      </c>
      <c r="AK287" s="22">
        <f t="shared" si="47"/>
        <v>0</v>
      </c>
      <c r="AL287" s="22">
        <f t="shared" si="48"/>
        <v>0</v>
      </c>
      <c r="AM287" s="22">
        <f t="shared" si="49"/>
        <v>0</v>
      </c>
      <c r="AN287" s="22">
        <f t="shared" si="50"/>
        <v>0</v>
      </c>
      <c r="AO287" s="418" t="b">
        <f t="shared" si="51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52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53"/>
        <v>0</v>
      </c>
      <c r="AW287" s="67">
        <f t="shared" si="54"/>
        <v>0</v>
      </c>
      <c r="AX287" s="397">
        <f t="shared" si="55"/>
        <v>0</v>
      </c>
      <c r="AY287" s="32"/>
      <c r="AZ287" s="32"/>
      <c r="BA287" s="423" t="str">
        <f t="shared" si="56"/>
        <v xml:space="preserve"> </v>
      </c>
    </row>
    <row r="288" spans="1:53" s="339" customFormat="1" ht="15" x14ac:dyDescent="0.2">
      <c r="A288" s="32"/>
      <c r="B288" s="32"/>
      <c r="C288" s="410">
        <f t="shared" si="57"/>
        <v>267</v>
      </c>
      <c r="D288" s="424"/>
      <c r="E288" s="424"/>
      <c r="F288" s="424"/>
      <c r="G288" s="410"/>
      <c r="H288" s="410"/>
      <c r="I288" s="413" t="str">
        <f t="shared" si="41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42"/>
        <v>-</v>
      </c>
      <c r="M288" s="425"/>
      <c r="N288" s="425"/>
      <c r="O288" s="160" t="str">
        <f t="shared" si="43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44"/>
        <v>OK</v>
      </c>
      <c r="AI288" s="22">
        <f t="shared" si="45"/>
        <v>0</v>
      </c>
      <c r="AJ288" s="22">
        <f t="shared" si="46"/>
        <v>0</v>
      </c>
      <c r="AK288" s="22">
        <f t="shared" si="47"/>
        <v>0</v>
      </c>
      <c r="AL288" s="22">
        <f t="shared" si="48"/>
        <v>0</v>
      </c>
      <c r="AM288" s="22">
        <f t="shared" si="49"/>
        <v>0</v>
      </c>
      <c r="AN288" s="22">
        <f t="shared" si="50"/>
        <v>0</v>
      </c>
      <c r="AO288" s="418" t="b">
        <f t="shared" si="51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52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53"/>
        <v>0</v>
      </c>
      <c r="AW288" s="67">
        <f t="shared" si="54"/>
        <v>0</v>
      </c>
      <c r="AX288" s="397">
        <f t="shared" si="55"/>
        <v>0</v>
      </c>
      <c r="AY288" s="32"/>
      <c r="AZ288" s="32"/>
      <c r="BA288" s="423" t="str">
        <f t="shared" si="56"/>
        <v xml:space="preserve"> </v>
      </c>
    </row>
    <row r="289" spans="1:53" s="339" customFormat="1" ht="15" x14ac:dyDescent="0.2">
      <c r="A289" s="32"/>
      <c r="B289" s="32"/>
      <c r="C289" s="410">
        <f t="shared" si="57"/>
        <v>268</v>
      </c>
      <c r="D289" s="424"/>
      <c r="E289" s="424"/>
      <c r="F289" s="424"/>
      <c r="G289" s="410"/>
      <c r="H289" s="410"/>
      <c r="I289" s="413" t="str">
        <f t="shared" si="41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42"/>
        <v>-</v>
      </c>
      <c r="M289" s="425"/>
      <c r="N289" s="425"/>
      <c r="O289" s="160" t="str">
        <f t="shared" si="43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44"/>
        <v>OK</v>
      </c>
      <c r="AI289" s="22">
        <f t="shared" si="45"/>
        <v>0</v>
      </c>
      <c r="AJ289" s="22">
        <f t="shared" si="46"/>
        <v>0</v>
      </c>
      <c r="AK289" s="22">
        <f t="shared" si="47"/>
        <v>0</v>
      </c>
      <c r="AL289" s="22">
        <f t="shared" si="48"/>
        <v>0</v>
      </c>
      <c r="AM289" s="22">
        <f t="shared" si="49"/>
        <v>0</v>
      </c>
      <c r="AN289" s="22">
        <f t="shared" si="50"/>
        <v>0</v>
      </c>
      <c r="AO289" s="418" t="b">
        <f t="shared" si="51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52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53"/>
        <v>0</v>
      </c>
      <c r="AW289" s="67">
        <f t="shared" si="54"/>
        <v>0</v>
      </c>
      <c r="AX289" s="397">
        <f t="shared" si="55"/>
        <v>0</v>
      </c>
      <c r="AY289" s="32"/>
      <c r="AZ289" s="32"/>
      <c r="BA289" s="423" t="str">
        <f t="shared" si="56"/>
        <v xml:space="preserve"> </v>
      </c>
    </row>
    <row r="290" spans="1:53" s="339" customFormat="1" ht="15" x14ac:dyDescent="0.2">
      <c r="A290" s="32"/>
      <c r="B290" s="32"/>
      <c r="C290" s="410">
        <f t="shared" si="57"/>
        <v>269</v>
      </c>
      <c r="D290" s="424"/>
      <c r="E290" s="424"/>
      <c r="F290" s="424"/>
      <c r="G290" s="410"/>
      <c r="H290" s="410"/>
      <c r="I290" s="413" t="str">
        <f t="shared" si="41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42"/>
        <v>-</v>
      </c>
      <c r="M290" s="425"/>
      <c r="N290" s="425"/>
      <c r="O290" s="160" t="str">
        <f t="shared" si="43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44"/>
        <v>OK</v>
      </c>
      <c r="AI290" s="22">
        <f t="shared" si="45"/>
        <v>0</v>
      </c>
      <c r="AJ290" s="22">
        <f t="shared" si="46"/>
        <v>0</v>
      </c>
      <c r="AK290" s="22">
        <f t="shared" si="47"/>
        <v>0</v>
      </c>
      <c r="AL290" s="22">
        <f t="shared" si="48"/>
        <v>0</v>
      </c>
      <c r="AM290" s="22">
        <f t="shared" si="49"/>
        <v>0</v>
      </c>
      <c r="AN290" s="22">
        <f t="shared" si="50"/>
        <v>0</v>
      </c>
      <c r="AO290" s="418" t="b">
        <f t="shared" si="51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52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53"/>
        <v>0</v>
      </c>
      <c r="AW290" s="67">
        <f t="shared" si="54"/>
        <v>0</v>
      </c>
      <c r="AX290" s="397">
        <f t="shared" si="55"/>
        <v>0</v>
      </c>
      <c r="AY290" s="32"/>
      <c r="AZ290" s="32"/>
      <c r="BA290" s="423" t="str">
        <f t="shared" si="56"/>
        <v xml:space="preserve"> </v>
      </c>
    </row>
    <row r="291" spans="1:53" s="339" customFormat="1" ht="15" x14ac:dyDescent="0.2">
      <c r="A291" s="32"/>
      <c r="B291" s="32"/>
      <c r="C291" s="410">
        <f t="shared" si="57"/>
        <v>270</v>
      </c>
      <c r="D291" s="424"/>
      <c r="E291" s="424"/>
      <c r="F291" s="424"/>
      <c r="G291" s="410"/>
      <c r="H291" s="410"/>
      <c r="I291" s="413" t="str">
        <f t="shared" si="41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42"/>
        <v>-</v>
      </c>
      <c r="M291" s="425"/>
      <c r="N291" s="425"/>
      <c r="O291" s="160" t="str">
        <f t="shared" si="43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44"/>
        <v>OK</v>
      </c>
      <c r="AI291" s="22">
        <f t="shared" si="45"/>
        <v>0</v>
      </c>
      <c r="AJ291" s="22">
        <f t="shared" si="46"/>
        <v>0</v>
      </c>
      <c r="AK291" s="22">
        <f t="shared" si="47"/>
        <v>0</v>
      </c>
      <c r="AL291" s="22">
        <f t="shared" si="48"/>
        <v>0</v>
      </c>
      <c r="AM291" s="22">
        <f t="shared" si="49"/>
        <v>0</v>
      </c>
      <c r="AN291" s="22">
        <f t="shared" si="50"/>
        <v>0</v>
      </c>
      <c r="AO291" s="418" t="b">
        <f t="shared" si="51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52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53"/>
        <v>0</v>
      </c>
      <c r="AW291" s="67">
        <f t="shared" si="54"/>
        <v>0</v>
      </c>
      <c r="AX291" s="397">
        <f t="shared" si="55"/>
        <v>0</v>
      </c>
      <c r="AY291" s="32"/>
      <c r="AZ291" s="32"/>
      <c r="BA291" s="423" t="str">
        <f t="shared" si="56"/>
        <v xml:space="preserve"> </v>
      </c>
    </row>
    <row r="292" spans="1:53" s="339" customFormat="1" ht="15" x14ac:dyDescent="0.2">
      <c r="A292" s="32"/>
      <c r="B292" s="32"/>
      <c r="C292" s="410">
        <f t="shared" si="57"/>
        <v>271</v>
      </c>
      <c r="D292" s="424"/>
      <c r="E292" s="424"/>
      <c r="F292" s="424"/>
      <c r="G292" s="410"/>
      <c r="H292" s="410"/>
      <c r="I292" s="413" t="str">
        <f t="shared" si="41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42"/>
        <v>-</v>
      </c>
      <c r="M292" s="425"/>
      <c r="N292" s="425"/>
      <c r="O292" s="160" t="str">
        <f t="shared" si="43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44"/>
        <v>OK</v>
      </c>
      <c r="AI292" s="22">
        <f t="shared" si="45"/>
        <v>0</v>
      </c>
      <c r="AJ292" s="22">
        <f t="shared" si="46"/>
        <v>0</v>
      </c>
      <c r="AK292" s="22">
        <f t="shared" si="47"/>
        <v>0</v>
      </c>
      <c r="AL292" s="22">
        <f t="shared" si="48"/>
        <v>0</v>
      </c>
      <c r="AM292" s="22">
        <f t="shared" si="49"/>
        <v>0</v>
      </c>
      <c r="AN292" s="22">
        <f t="shared" si="50"/>
        <v>0</v>
      </c>
      <c r="AO292" s="418" t="b">
        <f t="shared" si="51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52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53"/>
        <v>0</v>
      </c>
      <c r="AW292" s="67">
        <f t="shared" si="54"/>
        <v>0</v>
      </c>
      <c r="AX292" s="397">
        <f t="shared" si="55"/>
        <v>0</v>
      </c>
      <c r="AY292" s="32"/>
      <c r="AZ292" s="32"/>
      <c r="BA292" s="423" t="str">
        <f t="shared" si="56"/>
        <v xml:space="preserve"> </v>
      </c>
    </row>
    <row r="293" spans="1:53" s="339" customFormat="1" ht="15" x14ac:dyDescent="0.2">
      <c r="A293" s="32"/>
      <c r="B293" s="32"/>
      <c r="C293" s="410">
        <f t="shared" si="57"/>
        <v>272</v>
      </c>
      <c r="D293" s="424"/>
      <c r="E293" s="424"/>
      <c r="F293" s="424"/>
      <c r="G293" s="410"/>
      <c r="H293" s="410"/>
      <c r="I293" s="413" t="str">
        <f t="shared" si="41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42"/>
        <v>-</v>
      </c>
      <c r="M293" s="425"/>
      <c r="N293" s="425"/>
      <c r="O293" s="160" t="str">
        <f t="shared" si="43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44"/>
        <v>OK</v>
      </c>
      <c r="AI293" s="22">
        <f t="shared" si="45"/>
        <v>0</v>
      </c>
      <c r="AJ293" s="22">
        <f t="shared" si="46"/>
        <v>0</v>
      </c>
      <c r="AK293" s="22">
        <f t="shared" si="47"/>
        <v>0</v>
      </c>
      <c r="AL293" s="22">
        <f t="shared" si="48"/>
        <v>0</v>
      </c>
      <c r="AM293" s="22">
        <f t="shared" si="49"/>
        <v>0</v>
      </c>
      <c r="AN293" s="22">
        <f t="shared" si="50"/>
        <v>0</v>
      </c>
      <c r="AO293" s="418" t="b">
        <f t="shared" si="51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52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53"/>
        <v>0</v>
      </c>
      <c r="AW293" s="67">
        <f t="shared" si="54"/>
        <v>0</v>
      </c>
      <c r="AX293" s="397">
        <f t="shared" si="55"/>
        <v>0</v>
      </c>
      <c r="AY293" s="32"/>
      <c r="AZ293" s="32"/>
      <c r="BA293" s="423" t="str">
        <f t="shared" si="56"/>
        <v xml:space="preserve"> </v>
      </c>
    </row>
    <row r="294" spans="1:53" s="339" customFormat="1" ht="15" x14ac:dyDescent="0.2">
      <c r="A294" s="32"/>
      <c r="B294" s="32"/>
      <c r="C294" s="410">
        <f t="shared" si="57"/>
        <v>273</v>
      </c>
      <c r="D294" s="424"/>
      <c r="E294" s="424"/>
      <c r="F294" s="424"/>
      <c r="G294" s="410"/>
      <c r="H294" s="410"/>
      <c r="I294" s="413" t="str">
        <f t="shared" si="41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42"/>
        <v>-</v>
      </c>
      <c r="M294" s="425"/>
      <c r="N294" s="425"/>
      <c r="O294" s="160" t="str">
        <f t="shared" si="43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44"/>
        <v>OK</v>
      </c>
      <c r="AI294" s="22">
        <f t="shared" si="45"/>
        <v>0</v>
      </c>
      <c r="AJ294" s="22">
        <f t="shared" si="46"/>
        <v>0</v>
      </c>
      <c r="AK294" s="22">
        <f t="shared" si="47"/>
        <v>0</v>
      </c>
      <c r="AL294" s="22">
        <f t="shared" si="48"/>
        <v>0</v>
      </c>
      <c r="AM294" s="22">
        <f t="shared" si="49"/>
        <v>0</v>
      </c>
      <c r="AN294" s="22">
        <f t="shared" si="50"/>
        <v>0</v>
      </c>
      <c r="AO294" s="418" t="b">
        <f t="shared" si="51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52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53"/>
        <v>0</v>
      </c>
      <c r="AW294" s="67">
        <f t="shared" si="54"/>
        <v>0</v>
      </c>
      <c r="AX294" s="397">
        <f t="shared" si="55"/>
        <v>0</v>
      </c>
      <c r="AY294" s="32"/>
      <c r="AZ294" s="32"/>
      <c r="BA294" s="423" t="str">
        <f t="shared" si="56"/>
        <v xml:space="preserve"> </v>
      </c>
    </row>
    <row r="295" spans="1:53" s="339" customFormat="1" ht="15" x14ac:dyDescent="0.2">
      <c r="A295" s="32"/>
      <c r="B295" s="32"/>
      <c r="C295" s="410">
        <f t="shared" si="57"/>
        <v>274</v>
      </c>
      <c r="D295" s="424"/>
      <c r="E295" s="424"/>
      <c r="F295" s="424"/>
      <c r="G295" s="410"/>
      <c r="H295" s="410"/>
      <c r="I295" s="413" t="str">
        <f t="shared" si="41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42"/>
        <v>-</v>
      </c>
      <c r="M295" s="425"/>
      <c r="N295" s="425"/>
      <c r="O295" s="160" t="str">
        <f t="shared" si="43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44"/>
        <v>OK</v>
      </c>
      <c r="AI295" s="22">
        <f t="shared" si="45"/>
        <v>0</v>
      </c>
      <c r="AJ295" s="22">
        <f t="shared" si="46"/>
        <v>0</v>
      </c>
      <c r="AK295" s="22">
        <f t="shared" si="47"/>
        <v>0</v>
      </c>
      <c r="AL295" s="22">
        <f t="shared" si="48"/>
        <v>0</v>
      </c>
      <c r="AM295" s="22">
        <f t="shared" si="49"/>
        <v>0</v>
      </c>
      <c r="AN295" s="22">
        <f t="shared" si="50"/>
        <v>0</v>
      </c>
      <c r="AO295" s="418" t="b">
        <f t="shared" si="51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52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53"/>
        <v>0</v>
      </c>
      <c r="AW295" s="67">
        <f t="shared" si="54"/>
        <v>0</v>
      </c>
      <c r="AX295" s="397">
        <f t="shared" si="55"/>
        <v>0</v>
      </c>
      <c r="AY295" s="32"/>
      <c r="AZ295" s="32"/>
      <c r="BA295" s="423" t="str">
        <f t="shared" si="56"/>
        <v xml:space="preserve"> </v>
      </c>
    </row>
    <row r="296" spans="1:53" s="339" customFormat="1" ht="15" x14ac:dyDescent="0.2">
      <c r="A296" s="32"/>
      <c r="B296" s="32"/>
      <c r="C296" s="410">
        <f t="shared" si="57"/>
        <v>275</v>
      </c>
      <c r="D296" s="424"/>
      <c r="E296" s="424"/>
      <c r="F296" s="424"/>
      <c r="G296" s="410"/>
      <c r="H296" s="410"/>
      <c r="I296" s="413" t="str">
        <f t="shared" si="41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42"/>
        <v>-</v>
      </c>
      <c r="M296" s="425"/>
      <c r="N296" s="425"/>
      <c r="O296" s="160" t="str">
        <f t="shared" si="43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44"/>
        <v>OK</v>
      </c>
      <c r="AI296" s="22">
        <f t="shared" si="45"/>
        <v>0</v>
      </c>
      <c r="AJ296" s="22">
        <f t="shared" si="46"/>
        <v>0</v>
      </c>
      <c r="AK296" s="22">
        <f t="shared" si="47"/>
        <v>0</v>
      </c>
      <c r="AL296" s="22">
        <f t="shared" si="48"/>
        <v>0</v>
      </c>
      <c r="AM296" s="22">
        <f t="shared" si="49"/>
        <v>0</v>
      </c>
      <c r="AN296" s="22">
        <f t="shared" si="50"/>
        <v>0</v>
      </c>
      <c r="AO296" s="418" t="b">
        <f t="shared" si="51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52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53"/>
        <v>0</v>
      </c>
      <c r="AW296" s="67">
        <f t="shared" si="54"/>
        <v>0</v>
      </c>
      <c r="AX296" s="397">
        <f t="shared" si="55"/>
        <v>0</v>
      </c>
      <c r="AY296" s="32"/>
      <c r="AZ296" s="32"/>
      <c r="BA296" s="423" t="str">
        <f t="shared" si="56"/>
        <v xml:space="preserve"> </v>
      </c>
    </row>
    <row r="297" spans="1:53" s="339" customFormat="1" ht="15" x14ac:dyDescent="0.2">
      <c r="A297" s="32"/>
      <c r="B297" s="32"/>
      <c r="C297" s="410">
        <f t="shared" si="57"/>
        <v>276</v>
      </c>
      <c r="D297" s="424"/>
      <c r="E297" s="424"/>
      <c r="F297" s="424"/>
      <c r="G297" s="410"/>
      <c r="H297" s="410"/>
      <c r="I297" s="413" t="str">
        <f t="shared" si="41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42"/>
        <v>-</v>
      </c>
      <c r="M297" s="425"/>
      <c r="N297" s="425"/>
      <c r="O297" s="160" t="str">
        <f t="shared" si="43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44"/>
        <v>OK</v>
      </c>
      <c r="AI297" s="22">
        <f t="shared" si="45"/>
        <v>0</v>
      </c>
      <c r="AJ297" s="22">
        <f t="shared" si="46"/>
        <v>0</v>
      </c>
      <c r="AK297" s="22">
        <f t="shared" si="47"/>
        <v>0</v>
      </c>
      <c r="AL297" s="22">
        <f t="shared" si="48"/>
        <v>0</v>
      </c>
      <c r="AM297" s="22">
        <f t="shared" si="49"/>
        <v>0</v>
      </c>
      <c r="AN297" s="22">
        <f t="shared" si="50"/>
        <v>0</v>
      </c>
      <c r="AO297" s="418" t="b">
        <f t="shared" si="51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52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53"/>
        <v>0</v>
      </c>
      <c r="AW297" s="67">
        <f t="shared" si="54"/>
        <v>0</v>
      </c>
      <c r="AX297" s="397">
        <f t="shared" si="55"/>
        <v>0</v>
      </c>
      <c r="AY297" s="32"/>
      <c r="AZ297" s="32"/>
      <c r="BA297" s="423" t="str">
        <f t="shared" si="56"/>
        <v xml:space="preserve"> </v>
      </c>
    </row>
    <row r="298" spans="1:53" s="339" customFormat="1" ht="15" x14ac:dyDescent="0.2">
      <c r="A298" s="32"/>
      <c r="B298" s="32"/>
      <c r="C298" s="410">
        <f t="shared" si="57"/>
        <v>277</v>
      </c>
      <c r="D298" s="424"/>
      <c r="E298" s="424"/>
      <c r="F298" s="424"/>
      <c r="G298" s="410"/>
      <c r="H298" s="410"/>
      <c r="I298" s="413" t="str">
        <f t="shared" si="41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42"/>
        <v>-</v>
      </c>
      <c r="M298" s="425"/>
      <c r="N298" s="425"/>
      <c r="O298" s="160" t="str">
        <f t="shared" si="43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44"/>
        <v>OK</v>
      </c>
      <c r="AI298" s="22">
        <f t="shared" si="45"/>
        <v>0</v>
      </c>
      <c r="AJ298" s="22">
        <f t="shared" si="46"/>
        <v>0</v>
      </c>
      <c r="AK298" s="22">
        <f t="shared" si="47"/>
        <v>0</v>
      </c>
      <c r="AL298" s="22">
        <f t="shared" si="48"/>
        <v>0</v>
      </c>
      <c r="AM298" s="22">
        <f t="shared" si="49"/>
        <v>0</v>
      </c>
      <c r="AN298" s="22">
        <f t="shared" si="50"/>
        <v>0</v>
      </c>
      <c r="AO298" s="418" t="b">
        <f t="shared" si="51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52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53"/>
        <v>0</v>
      </c>
      <c r="AW298" s="67">
        <f t="shared" si="54"/>
        <v>0</v>
      </c>
      <c r="AX298" s="397">
        <f t="shared" si="55"/>
        <v>0</v>
      </c>
      <c r="AY298" s="32"/>
      <c r="AZ298" s="32"/>
      <c r="BA298" s="423" t="str">
        <f t="shared" si="56"/>
        <v xml:space="preserve"> </v>
      </c>
    </row>
    <row r="299" spans="1:53" s="339" customFormat="1" ht="15" x14ac:dyDescent="0.2">
      <c r="A299" s="32"/>
      <c r="B299" s="32"/>
      <c r="C299" s="410">
        <f t="shared" si="57"/>
        <v>278</v>
      </c>
      <c r="D299" s="424"/>
      <c r="E299" s="424"/>
      <c r="F299" s="424"/>
      <c r="G299" s="410"/>
      <c r="H299" s="410"/>
      <c r="I299" s="413" t="str">
        <f t="shared" si="41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42"/>
        <v>-</v>
      </c>
      <c r="M299" s="425"/>
      <c r="N299" s="425"/>
      <c r="O299" s="160" t="str">
        <f t="shared" si="43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44"/>
        <v>OK</v>
      </c>
      <c r="AI299" s="22">
        <f t="shared" si="45"/>
        <v>0</v>
      </c>
      <c r="AJ299" s="22">
        <f t="shared" si="46"/>
        <v>0</v>
      </c>
      <c r="AK299" s="22">
        <f t="shared" si="47"/>
        <v>0</v>
      </c>
      <c r="AL299" s="22">
        <f t="shared" si="48"/>
        <v>0</v>
      </c>
      <c r="AM299" s="22">
        <f t="shared" si="49"/>
        <v>0</v>
      </c>
      <c r="AN299" s="22">
        <f t="shared" si="50"/>
        <v>0</v>
      </c>
      <c r="AO299" s="418" t="b">
        <f t="shared" si="51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52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53"/>
        <v>0</v>
      </c>
      <c r="AW299" s="67">
        <f t="shared" si="54"/>
        <v>0</v>
      </c>
      <c r="AX299" s="397">
        <f t="shared" si="55"/>
        <v>0</v>
      </c>
      <c r="AY299" s="32"/>
      <c r="AZ299" s="32"/>
      <c r="BA299" s="423" t="str">
        <f t="shared" si="56"/>
        <v xml:space="preserve"> </v>
      </c>
    </row>
    <row r="300" spans="1:53" s="339" customFormat="1" ht="15" x14ac:dyDescent="0.2">
      <c r="A300" s="32"/>
      <c r="B300" s="32"/>
      <c r="C300" s="410">
        <f t="shared" si="57"/>
        <v>279</v>
      </c>
      <c r="D300" s="424"/>
      <c r="E300" s="424"/>
      <c r="F300" s="424"/>
      <c r="G300" s="410"/>
      <c r="H300" s="410"/>
      <c r="I300" s="413" t="str">
        <f t="shared" si="41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42"/>
        <v>-</v>
      </c>
      <c r="M300" s="425"/>
      <c r="N300" s="425"/>
      <c r="O300" s="160" t="str">
        <f t="shared" si="43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44"/>
        <v>OK</v>
      </c>
      <c r="AI300" s="22">
        <f t="shared" si="45"/>
        <v>0</v>
      </c>
      <c r="AJ300" s="22">
        <f t="shared" si="46"/>
        <v>0</v>
      </c>
      <c r="AK300" s="22">
        <f t="shared" si="47"/>
        <v>0</v>
      </c>
      <c r="AL300" s="22">
        <f t="shared" si="48"/>
        <v>0</v>
      </c>
      <c r="AM300" s="22">
        <f t="shared" si="49"/>
        <v>0</v>
      </c>
      <c r="AN300" s="22">
        <f t="shared" si="50"/>
        <v>0</v>
      </c>
      <c r="AO300" s="418" t="b">
        <f t="shared" si="51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52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53"/>
        <v>0</v>
      </c>
      <c r="AW300" s="67">
        <f t="shared" si="54"/>
        <v>0</v>
      </c>
      <c r="AX300" s="397">
        <f t="shared" si="55"/>
        <v>0</v>
      </c>
      <c r="AY300" s="32"/>
      <c r="AZ300" s="32"/>
      <c r="BA300" s="423" t="str">
        <f t="shared" si="56"/>
        <v xml:space="preserve"> </v>
      </c>
    </row>
    <row r="301" spans="1:53" s="339" customFormat="1" ht="15" x14ac:dyDescent="0.2">
      <c r="A301" s="32"/>
      <c r="B301" s="32"/>
      <c r="C301" s="410">
        <f t="shared" si="57"/>
        <v>280</v>
      </c>
      <c r="D301" s="424"/>
      <c r="E301" s="424"/>
      <c r="F301" s="424"/>
      <c r="G301" s="410"/>
      <c r="H301" s="410"/>
      <c r="I301" s="413" t="str">
        <f t="shared" si="41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42"/>
        <v>-</v>
      </c>
      <c r="M301" s="425"/>
      <c r="N301" s="425"/>
      <c r="O301" s="160" t="str">
        <f t="shared" si="43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44"/>
        <v>OK</v>
      </c>
      <c r="AI301" s="22">
        <f t="shared" si="45"/>
        <v>0</v>
      </c>
      <c r="AJ301" s="22">
        <f t="shared" si="46"/>
        <v>0</v>
      </c>
      <c r="AK301" s="22">
        <f t="shared" si="47"/>
        <v>0</v>
      </c>
      <c r="AL301" s="22">
        <f t="shared" si="48"/>
        <v>0</v>
      </c>
      <c r="AM301" s="22">
        <f t="shared" si="49"/>
        <v>0</v>
      </c>
      <c r="AN301" s="22">
        <f t="shared" si="50"/>
        <v>0</v>
      </c>
      <c r="AO301" s="418" t="b">
        <f t="shared" si="51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52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53"/>
        <v>0</v>
      </c>
      <c r="AW301" s="67">
        <f t="shared" si="54"/>
        <v>0</v>
      </c>
      <c r="AX301" s="397">
        <f t="shared" si="55"/>
        <v>0</v>
      </c>
      <c r="AY301" s="32"/>
      <c r="AZ301" s="32"/>
      <c r="BA301" s="423" t="str">
        <f t="shared" si="56"/>
        <v xml:space="preserve"> </v>
      </c>
    </row>
    <row r="302" spans="1:53" s="339" customFormat="1" ht="15" x14ac:dyDescent="0.2">
      <c r="A302" s="32"/>
      <c r="B302" s="32"/>
      <c r="C302" s="410">
        <f t="shared" si="57"/>
        <v>281</v>
      </c>
      <c r="D302" s="424"/>
      <c r="E302" s="424"/>
      <c r="F302" s="424"/>
      <c r="G302" s="410"/>
      <c r="H302" s="410"/>
      <c r="I302" s="413" t="str">
        <f t="shared" si="41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42"/>
        <v>-</v>
      </c>
      <c r="M302" s="425"/>
      <c r="N302" s="425"/>
      <c r="O302" s="160" t="str">
        <f t="shared" si="43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44"/>
        <v>OK</v>
      </c>
      <c r="AI302" s="22">
        <f t="shared" si="45"/>
        <v>0</v>
      </c>
      <c r="AJ302" s="22">
        <f t="shared" si="46"/>
        <v>0</v>
      </c>
      <c r="AK302" s="22">
        <f t="shared" si="47"/>
        <v>0</v>
      </c>
      <c r="AL302" s="22">
        <f t="shared" si="48"/>
        <v>0</v>
      </c>
      <c r="AM302" s="22">
        <f t="shared" si="49"/>
        <v>0</v>
      </c>
      <c r="AN302" s="22">
        <f t="shared" si="50"/>
        <v>0</v>
      </c>
      <c r="AO302" s="418" t="b">
        <f t="shared" si="51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52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53"/>
        <v>0</v>
      </c>
      <c r="AW302" s="67">
        <f t="shared" si="54"/>
        <v>0</v>
      </c>
      <c r="AX302" s="397">
        <f t="shared" si="55"/>
        <v>0</v>
      </c>
      <c r="AY302" s="32"/>
      <c r="AZ302" s="32"/>
      <c r="BA302" s="423" t="str">
        <f t="shared" si="56"/>
        <v xml:space="preserve"> </v>
      </c>
    </row>
    <row r="303" spans="1:53" s="339" customFormat="1" ht="15" x14ac:dyDescent="0.2">
      <c r="A303" s="32"/>
      <c r="B303" s="32"/>
      <c r="C303" s="410">
        <f t="shared" si="57"/>
        <v>282</v>
      </c>
      <c r="D303" s="424"/>
      <c r="E303" s="424"/>
      <c r="F303" s="424"/>
      <c r="G303" s="410"/>
      <c r="H303" s="410"/>
      <c r="I303" s="413" t="str">
        <f t="shared" si="41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42"/>
        <v>-</v>
      </c>
      <c r="M303" s="425"/>
      <c r="N303" s="425"/>
      <c r="O303" s="160" t="str">
        <f t="shared" si="43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44"/>
        <v>OK</v>
      </c>
      <c r="AI303" s="22">
        <f t="shared" si="45"/>
        <v>0</v>
      </c>
      <c r="AJ303" s="22">
        <f t="shared" si="46"/>
        <v>0</v>
      </c>
      <c r="AK303" s="22">
        <f t="shared" si="47"/>
        <v>0</v>
      </c>
      <c r="AL303" s="22">
        <f t="shared" si="48"/>
        <v>0</v>
      </c>
      <c r="AM303" s="22">
        <f t="shared" si="49"/>
        <v>0</v>
      </c>
      <c r="AN303" s="22">
        <f t="shared" si="50"/>
        <v>0</v>
      </c>
      <c r="AO303" s="418" t="b">
        <f t="shared" si="51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52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53"/>
        <v>0</v>
      </c>
      <c r="AW303" s="67">
        <f t="shared" si="54"/>
        <v>0</v>
      </c>
      <c r="AX303" s="397">
        <f t="shared" si="55"/>
        <v>0</v>
      </c>
      <c r="AY303" s="32"/>
      <c r="AZ303" s="32"/>
      <c r="BA303" s="423" t="str">
        <f t="shared" si="56"/>
        <v xml:space="preserve"> </v>
      </c>
    </row>
    <row r="304" spans="1:53" s="339" customFormat="1" ht="15" x14ac:dyDescent="0.2">
      <c r="A304" s="32"/>
      <c r="B304" s="32"/>
      <c r="C304" s="410">
        <f t="shared" si="57"/>
        <v>283</v>
      </c>
      <c r="D304" s="424"/>
      <c r="E304" s="424"/>
      <c r="F304" s="424"/>
      <c r="G304" s="410"/>
      <c r="H304" s="410"/>
      <c r="I304" s="413" t="str">
        <f t="shared" si="41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42"/>
        <v>-</v>
      </c>
      <c r="M304" s="425"/>
      <c r="N304" s="425"/>
      <c r="O304" s="160" t="str">
        <f t="shared" si="43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44"/>
        <v>OK</v>
      </c>
      <c r="AI304" s="22">
        <f t="shared" si="45"/>
        <v>0</v>
      </c>
      <c r="AJ304" s="22">
        <f t="shared" si="46"/>
        <v>0</v>
      </c>
      <c r="AK304" s="22">
        <f t="shared" si="47"/>
        <v>0</v>
      </c>
      <c r="AL304" s="22">
        <f t="shared" si="48"/>
        <v>0</v>
      </c>
      <c r="AM304" s="22">
        <f t="shared" si="49"/>
        <v>0</v>
      </c>
      <c r="AN304" s="22">
        <f t="shared" si="50"/>
        <v>0</v>
      </c>
      <c r="AO304" s="418" t="b">
        <f t="shared" si="51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52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53"/>
        <v>0</v>
      </c>
      <c r="AW304" s="67">
        <f t="shared" si="54"/>
        <v>0</v>
      </c>
      <c r="AX304" s="397">
        <f t="shared" si="55"/>
        <v>0</v>
      </c>
      <c r="AY304" s="32"/>
      <c r="AZ304" s="32"/>
      <c r="BA304" s="423" t="str">
        <f t="shared" si="56"/>
        <v xml:space="preserve"> </v>
      </c>
    </row>
    <row r="305" spans="1:53" s="339" customFormat="1" ht="15" x14ac:dyDescent="0.2">
      <c r="A305" s="32"/>
      <c r="B305" s="32"/>
      <c r="C305" s="410">
        <f t="shared" si="57"/>
        <v>284</v>
      </c>
      <c r="D305" s="424"/>
      <c r="E305" s="424"/>
      <c r="F305" s="424"/>
      <c r="G305" s="410"/>
      <c r="H305" s="410"/>
      <c r="I305" s="413" t="str">
        <f t="shared" si="41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42"/>
        <v>-</v>
      </c>
      <c r="M305" s="425"/>
      <c r="N305" s="425"/>
      <c r="O305" s="160" t="str">
        <f t="shared" si="43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44"/>
        <v>OK</v>
      </c>
      <c r="AI305" s="22">
        <f t="shared" si="45"/>
        <v>0</v>
      </c>
      <c r="AJ305" s="22">
        <f t="shared" si="46"/>
        <v>0</v>
      </c>
      <c r="AK305" s="22">
        <f t="shared" si="47"/>
        <v>0</v>
      </c>
      <c r="AL305" s="22">
        <f t="shared" si="48"/>
        <v>0</v>
      </c>
      <c r="AM305" s="22">
        <f t="shared" si="49"/>
        <v>0</v>
      </c>
      <c r="AN305" s="22">
        <f t="shared" si="50"/>
        <v>0</v>
      </c>
      <c r="AO305" s="418" t="b">
        <f t="shared" si="51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52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53"/>
        <v>0</v>
      </c>
      <c r="AW305" s="67">
        <f t="shared" si="54"/>
        <v>0</v>
      </c>
      <c r="AX305" s="397">
        <f t="shared" si="55"/>
        <v>0</v>
      </c>
      <c r="AY305" s="32"/>
      <c r="AZ305" s="32"/>
      <c r="BA305" s="423" t="str">
        <f t="shared" si="56"/>
        <v xml:space="preserve"> </v>
      </c>
    </row>
    <row r="306" spans="1:53" s="339" customFormat="1" ht="15" x14ac:dyDescent="0.2">
      <c r="A306" s="32"/>
      <c r="B306" s="32"/>
      <c r="C306" s="410">
        <f t="shared" si="57"/>
        <v>285</v>
      </c>
      <c r="D306" s="424"/>
      <c r="E306" s="424"/>
      <c r="F306" s="424"/>
      <c r="G306" s="410"/>
      <c r="H306" s="410"/>
      <c r="I306" s="413" t="str">
        <f t="shared" si="41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42"/>
        <v>-</v>
      </c>
      <c r="M306" s="425"/>
      <c r="N306" s="425"/>
      <c r="O306" s="160" t="str">
        <f t="shared" si="43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44"/>
        <v>OK</v>
      </c>
      <c r="AI306" s="22">
        <f t="shared" si="45"/>
        <v>0</v>
      </c>
      <c r="AJ306" s="22">
        <f t="shared" si="46"/>
        <v>0</v>
      </c>
      <c r="AK306" s="22">
        <f t="shared" si="47"/>
        <v>0</v>
      </c>
      <c r="AL306" s="22">
        <f t="shared" si="48"/>
        <v>0</v>
      </c>
      <c r="AM306" s="22">
        <f t="shared" si="49"/>
        <v>0</v>
      </c>
      <c r="AN306" s="22">
        <f t="shared" si="50"/>
        <v>0</v>
      </c>
      <c r="AO306" s="418" t="b">
        <f t="shared" si="51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52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53"/>
        <v>0</v>
      </c>
      <c r="AW306" s="67">
        <f t="shared" si="54"/>
        <v>0</v>
      </c>
      <c r="AX306" s="397">
        <f t="shared" si="55"/>
        <v>0</v>
      </c>
      <c r="AY306" s="32"/>
      <c r="AZ306" s="32"/>
      <c r="BA306" s="423" t="str">
        <f t="shared" si="56"/>
        <v xml:space="preserve"> </v>
      </c>
    </row>
    <row r="307" spans="1:53" s="339" customFormat="1" ht="15" x14ac:dyDescent="0.2">
      <c r="A307" s="32"/>
      <c r="B307" s="32"/>
      <c r="C307" s="410">
        <f t="shared" si="57"/>
        <v>286</v>
      </c>
      <c r="D307" s="424"/>
      <c r="E307" s="424"/>
      <c r="F307" s="424"/>
      <c r="G307" s="410"/>
      <c r="H307" s="410"/>
      <c r="I307" s="413" t="str">
        <f t="shared" si="41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42"/>
        <v>-</v>
      </c>
      <c r="M307" s="425"/>
      <c r="N307" s="425"/>
      <c r="O307" s="160" t="str">
        <f t="shared" si="43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44"/>
        <v>OK</v>
      </c>
      <c r="AI307" s="22">
        <f t="shared" si="45"/>
        <v>0</v>
      </c>
      <c r="AJ307" s="22">
        <f t="shared" si="46"/>
        <v>0</v>
      </c>
      <c r="AK307" s="22">
        <f t="shared" si="47"/>
        <v>0</v>
      </c>
      <c r="AL307" s="22">
        <f t="shared" si="48"/>
        <v>0</v>
      </c>
      <c r="AM307" s="22">
        <f t="shared" si="49"/>
        <v>0</v>
      </c>
      <c r="AN307" s="22">
        <f t="shared" si="50"/>
        <v>0</v>
      </c>
      <c r="AO307" s="418" t="b">
        <f t="shared" si="51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52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53"/>
        <v>0</v>
      </c>
      <c r="AW307" s="67">
        <f t="shared" si="54"/>
        <v>0</v>
      </c>
      <c r="AX307" s="397">
        <f t="shared" si="55"/>
        <v>0</v>
      </c>
      <c r="AY307" s="32"/>
      <c r="AZ307" s="32"/>
      <c r="BA307" s="423" t="str">
        <f t="shared" si="56"/>
        <v xml:space="preserve"> </v>
      </c>
    </row>
    <row r="308" spans="1:53" s="339" customFormat="1" ht="15" x14ac:dyDescent="0.2">
      <c r="A308" s="32"/>
      <c r="B308" s="32"/>
      <c r="C308" s="410">
        <f t="shared" si="57"/>
        <v>287</v>
      </c>
      <c r="D308" s="424"/>
      <c r="E308" s="424"/>
      <c r="F308" s="424"/>
      <c r="G308" s="410"/>
      <c r="H308" s="410"/>
      <c r="I308" s="413" t="str">
        <f t="shared" si="41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42"/>
        <v>-</v>
      </c>
      <c r="M308" s="425"/>
      <c r="N308" s="425"/>
      <c r="O308" s="160" t="str">
        <f t="shared" si="43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44"/>
        <v>OK</v>
      </c>
      <c r="AI308" s="22">
        <f t="shared" si="45"/>
        <v>0</v>
      </c>
      <c r="AJ308" s="22">
        <f t="shared" si="46"/>
        <v>0</v>
      </c>
      <c r="AK308" s="22">
        <f t="shared" si="47"/>
        <v>0</v>
      </c>
      <c r="AL308" s="22">
        <f t="shared" si="48"/>
        <v>0</v>
      </c>
      <c r="AM308" s="22">
        <f t="shared" si="49"/>
        <v>0</v>
      </c>
      <c r="AN308" s="22">
        <f t="shared" si="50"/>
        <v>0</v>
      </c>
      <c r="AO308" s="418" t="b">
        <f t="shared" si="51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52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53"/>
        <v>0</v>
      </c>
      <c r="AW308" s="67">
        <f t="shared" si="54"/>
        <v>0</v>
      </c>
      <c r="AX308" s="397">
        <f t="shared" si="55"/>
        <v>0</v>
      </c>
      <c r="AY308" s="32"/>
      <c r="AZ308" s="32"/>
      <c r="BA308" s="423" t="str">
        <f t="shared" si="56"/>
        <v xml:space="preserve"> </v>
      </c>
    </row>
    <row r="309" spans="1:53" s="339" customFormat="1" ht="15" x14ac:dyDescent="0.2">
      <c r="A309" s="32"/>
      <c r="B309" s="32"/>
      <c r="C309" s="410">
        <f t="shared" si="57"/>
        <v>288</v>
      </c>
      <c r="D309" s="424"/>
      <c r="E309" s="424"/>
      <c r="F309" s="424"/>
      <c r="G309" s="410"/>
      <c r="H309" s="410"/>
      <c r="I309" s="413" t="str">
        <f t="shared" si="41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42"/>
        <v>-</v>
      </c>
      <c r="M309" s="425"/>
      <c r="N309" s="425"/>
      <c r="O309" s="160" t="str">
        <f t="shared" si="43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44"/>
        <v>OK</v>
      </c>
      <c r="AI309" s="22">
        <f t="shared" si="45"/>
        <v>0</v>
      </c>
      <c r="AJ309" s="22">
        <f t="shared" si="46"/>
        <v>0</v>
      </c>
      <c r="AK309" s="22">
        <f t="shared" si="47"/>
        <v>0</v>
      </c>
      <c r="AL309" s="22">
        <f t="shared" si="48"/>
        <v>0</v>
      </c>
      <c r="AM309" s="22">
        <f t="shared" si="49"/>
        <v>0</v>
      </c>
      <c r="AN309" s="22">
        <f t="shared" si="50"/>
        <v>0</v>
      </c>
      <c r="AO309" s="418" t="b">
        <f t="shared" si="51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52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53"/>
        <v>0</v>
      </c>
      <c r="AW309" s="67">
        <f t="shared" si="54"/>
        <v>0</v>
      </c>
      <c r="AX309" s="397">
        <f t="shared" si="55"/>
        <v>0</v>
      </c>
      <c r="AY309" s="32"/>
      <c r="AZ309" s="32"/>
      <c r="BA309" s="423" t="str">
        <f t="shared" si="56"/>
        <v xml:space="preserve"> </v>
      </c>
    </row>
    <row r="310" spans="1:53" s="339" customFormat="1" ht="15" x14ac:dyDescent="0.2">
      <c r="A310" s="32"/>
      <c r="B310" s="32"/>
      <c r="C310" s="410">
        <f t="shared" si="57"/>
        <v>289</v>
      </c>
      <c r="D310" s="424"/>
      <c r="E310" s="424"/>
      <c r="F310" s="424"/>
      <c r="G310" s="410"/>
      <c r="H310" s="410"/>
      <c r="I310" s="413" t="str">
        <f t="shared" si="41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42"/>
        <v>-</v>
      </c>
      <c r="M310" s="425"/>
      <c r="N310" s="425"/>
      <c r="O310" s="160" t="str">
        <f t="shared" si="43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44"/>
        <v>OK</v>
      </c>
      <c r="AI310" s="22">
        <f t="shared" si="45"/>
        <v>0</v>
      </c>
      <c r="AJ310" s="22">
        <f t="shared" si="46"/>
        <v>0</v>
      </c>
      <c r="AK310" s="22">
        <f t="shared" si="47"/>
        <v>0</v>
      </c>
      <c r="AL310" s="22">
        <f t="shared" si="48"/>
        <v>0</v>
      </c>
      <c r="AM310" s="22">
        <f t="shared" si="49"/>
        <v>0</v>
      </c>
      <c r="AN310" s="22">
        <f t="shared" si="50"/>
        <v>0</v>
      </c>
      <c r="AO310" s="418" t="b">
        <f t="shared" si="51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52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53"/>
        <v>0</v>
      </c>
      <c r="AW310" s="67">
        <f t="shared" si="54"/>
        <v>0</v>
      </c>
      <c r="AX310" s="397">
        <f t="shared" si="55"/>
        <v>0</v>
      </c>
      <c r="AY310" s="32"/>
      <c r="AZ310" s="32"/>
      <c r="BA310" s="423" t="str">
        <f t="shared" si="56"/>
        <v xml:space="preserve"> </v>
      </c>
    </row>
    <row r="311" spans="1:53" s="339" customFormat="1" ht="15" x14ac:dyDescent="0.2">
      <c r="A311" s="32"/>
      <c r="B311" s="32"/>
      <c r="C311" s="410">
        <f t="shared" si="57"/>
        <v>290</v>
      </c>
      <c r="D311" s="424"/>
      <c r="E311" s="424"/>
      <c r="F311" s="424"/>
      <c r="G311" s="410"/>
      <c r="H311" s="410"/>
      <c r="I311" s="413" t="str">
        <f t="shared" si="41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42"/>
        <v>-</v>
      </c>
      <c r="M311" s="425"/>
      <c r="N311" s="425"/>
      <c r="O311" s="160" t="str">
        <f t="shared" si="43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44"/>
        <v>OK</v>
      </c>
      <c r="AI311" s="22">
        <f t="shared" si="45"/>
        <v>0</v>
      </c>
      <c r="AJ311" s="22">
        <f t="shared" si="46"/>
        <v>0</v>
      </c>
      <c r="AK311" s="22">
        <f t="shared" si="47"/>
        <v>0</v>
      </c>
      <c r="AL311" s="22">
        <f t="shared" si="48"/>
        <v>0</v>
      </c>
      <c r="AM311" s="22">
        <f t="shared" si="49"/>
        <v>0</v>
      </c>
      <c r="AN311" s="22">
        <f t="shared" si="50"/>
        <v>0</v>
      </c>
      <c r="AO311" s="418" t="b">
        <f t="shared" si="51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52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53"/>
        <v>0</v>
      </c>
      <c r="AW311" s="67">
        <f t="shared" si="54"/>
        <v>0</v>
      </c>
      <c r="AX311" s="397">
        <f t="shared" si="55"/>
        <v>0</v>
      </c>
      <c r="AY311" s="32"/>
      <c r="AZ311" s="32"/>
      <c r="BA311" s="423" t="str">
        <f t="shared" si="56"/>
        <v xml:space="preserve"> </v>
      </c>
    </row>
    <row r="312" spans="1:53" s="339" customFormat="1" ht="15" x14ac:dyDescent="0.2">
      <c r="A312" s="32"/>
      <c r="B312" s="32"/>
      <c r="C312" s="410">
        <f t="shared" si="57"/>
        <v>291</v>
      </c>
      <c r="D312" s="424"/>
      <c r="E312" s="424"/>
      <c r="F312" s="424"/>
      <c r="G312" s="410"/>
      <c r="H312" s="410"/>
      <c r="I312" s="413" t="str">
        <f t="shared" si="41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42"/>
        <v>-</v>
      </c>
      <c r="M312" s="425"/>
      <c r="N312" s="425"/>
      <c r="O312" s="160" t="str">
        <f t="shared" si="43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44"/>
        <v>OK</v>
      </c>
      <c r="AI312" s="22">
        <f t="shared" si="45"/>
        <v>0</v>
      </c>
      <c r="AJ312" s="22">
        <f t="shared" si="46"/>
        <v>0</v>
      </c>
      <c r="AK312" s="22">
        <f t="shared" si="47"/>
        <v>0</v>
      </c>
      <c r="AL312" s="22">
        <f t="shared" si="48"/>
        <v>0</v>
      </c>
      <c r="AM312" s="22">
        <f t="shared" si="49"/>
        <v>0</v>
      </c>
      <c r="AN312" s="22">
        <f t="shared" si="50"/>
        <v>0</v>
      </c>
      <c r="AO312" s="418" t="b">
        <f t="shared" si="51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52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53"/>
        <v>0</v>
      </c>
      <c r="AW312" s="67">
        <f t="shared" si="54"/>
        <v>0</v>
      </c>
      <c r="AX312" s="397">
        <f t="shared" si="55"/>
        <v>0</v>
      </c>
      <c r="AY312" s="32"/>
      <c r="AZ312" s="32"/>
      <c r="BA312" s="423" t="str">
        <f t="shared" si="56"/>
        <v xml:space="preserve"> </v>
      </c>
    </row>
    <row r="313" spans="1:53" s="339" customFormat="1" ht="15" x14ac:dyDescent="0.2">
      <c r="A313" s="32"/>
      <c r="B313" s="32"/>
      <c r="C313" s="410">
        <f t="shared" si="57"/>
        <v>292</v>
      </c>
      <c r="D313" s="424"/>
      <c r="E313" s="424"/>
      <c r="F313" s="424"/>
      <c r="G313" s="410"/>
      <c r="H313" s="410"/>
      <c r="I313" s="413" t="str">
        <f t="shared" si="41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42"/>
        <v>-</v>
      </c>
      <c r="M313" s="425"/>
      <c r="N313" s="425"/>
      <c r="O313" s="160" t="str">
        <f t="shared" si="43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44"/>
        <v>OK</v>
      </c>
      <c r="AI313" s="22">
        <f t="shared" si="45"/>
        <v>0</v>
      </c>
      <c r="AJ313" s="22">
        <f t="shared" si="46"/>
        <v>0</v>
      </c>
      <c r="AK313" s="22">
        <f t="shared" si="47"/>
        <v>0</v>
      </c>
      <c r="AL313" s="22">
        <f t="shared" si="48"/>
        <v>0</v>
      </c>
      <c r="AM313" s="22">
        <f t="shared" si="49"/>
        <v>0</v>
      </c>
      <c r="AN313" s="22">
        <f t="shared" si="50"/>
        <v>0</v>
      </c>
      <c r="AO313" s="418" t="b">
        <f t="shared" si="51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52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53"/>
        <v>0</v>
      </c>
      <c r="AW313" s="67">
        <f t="shared" si="54"/>
        <v>0</v>
      </c>
      <c r="AX313" s="397">
        <f t="shared" si="55"/>
        <v>0</v>
      </c>
      <c r="AY313" s="32"/>
      <c r="AZ313" s="32"/>
      <c r="BA313" s="423" t="str">
        <f t="shared" si="56"/>
        <v xml:space="preserve"> </v>
      </c>
    </row>
    <row r="314" spans="1:53" s="339" customFormat="1" ht="15" x14ac:dyDescent="0.2">
      <c r="A314" s="32"/>
      <c r="B314" s="32"/>
      <c r="C314" s="410">
        <f t="shared" si="57"/>
        <v>293</v>
      </c>
      <c r="D314" s="424"/>
      <c r="E314" s="424"/>
      <c r="F314" s="424"/>
      <c r="G314" s="410"/>
      <c r="H314" s="410"/>
      <c r="I314" s="413" t="str">
        <f t="shared" si="41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42"/>
        <v>-</v>
      </c>
      <c r="M314" s="425"/>
      <c r="N314" s="425"/>
      <c r="O314" s="160" t="str">
        <f t="shared" si="43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44"/>
        <v>OK</v>
      </c>
      <c r="AI314" s="22">
        <f t="shared" si="45"/>
        <v>0</v>
      </c>
      <c r="AJ314" s="22">
        <f t="shared" si="46"/>
        <v>0</v>
      </c>
      <c r="AK314" s="22">
        <f t="shared" si="47"/>
        <v>0</v>
      </c>
      <c r="AL314" s="22">
        <f t="shared" si="48"/>
        <v>0</v>
      </c>
      <c r="AM314" s="22">
        <f t="shared" si="49"/>
        <v>0</v>
      </c>
      <c r="AN314" s="22">
        <f t="shared" si="50"/>
        <v>0</v>
      </c>
      <c r="AO314" s="418" t="b">
        <f t="shared" si="51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52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53"/>
        <v>0</v>
      </c>
      <c r="AW314" s="67">
        <f t="shared" si="54"/>
        <v>0</v>
      </c>
      <c r="AX314" s="397">
        <f t="shared" si="55"/>
        <v>0</v>
      </c>
      <c r="AY314" s="32"/>
      <c r="AZ314" s="32"/>
      <c r="BA314" s="423" t="str">
        <f t="shared" si="56"/>
        <v xml:space="preserve"> </v>
      </c>
    </row>
    <row r="315" spans="1:53" s="339" customFormat="1" ht="15" x14ac:dyDescent="0.2">
      <c r="A315" s="32"/>
      <c r="B315" s="32"/>
      <c r="C315" s="410">
        <f t="shared" si="57"/>
        <v>294</v>
      </c>
      <c r="D315" s="424"/>
      <c r="E315" s="424"/>
      <c r="F315" s="424"/>
      <c r="G315" s="410"/>
      <c r="H315" s="410"/>
      <c r="I315" s="413" t="str">
        <f t="shared" si="41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42"/>
        <v>-</v>
      </c>
      <c r="M315" s="425"/>
      <c r="N315" s="425"/>
      <c r="O315" s="160" t="str">
        <f t="shared" si="43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44"/>
        <v>OK</v>
      </c>
      <c r="AI315" s="22">
        <f t="shared" si="45"/>
        <v>0</v>
      </c>
      <c r="AJ315" s="22">
        <f t="shared" si="46"/>
        <v>0</v>
      </c>
      <c r="AK315" s="22">
        <f t="shared" si="47"/>
        <v>0</v>
      </c>
      <c r="AL315" s="22">
        <f t="shared" si="48"/>
        <v>0</v>
      </c>
      <c r="AM315" s="22">
        <f t="shared" si="49"/>
        <v>0</v>
      </c>
      <c r="AN315" s="22">
        <f t="shared" si="50"/>
        <v>0</v>
      </c>
      <c r="AO315" s="418" t="b">
        <f t="shared" si="51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52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53"/>
        <v>0</v>
      </c>
      <c r="AW315" s="67">
        <f t="shared" si="54"/>
        <v>0</v>
      </c>
      <c r="AX315" s="397">
        <f t="shared" si="55"/>
        <v>0</v>
      </c>
      <c r="AY315" s="32"/>
      <c r="AZ315" s="32"/>
      <c r="BA315" s="423" t="str">
        <f t="shared" si="56"/>
        <v xml:space="preserve"> </v>
      </c>
    </row>
    <row r="316" spans="1:53" s="339" customFormat="1" ht="15" x14ac:dyDescent="0.2">
      <c r="A316" s="32"/>
      <c r="B316" s="32"/>
      <c r="C316" s="410">
        <f t="shared" si="57"/>
        <v>295</v>
      </c>
      <c r="D316" s="424"/>
      <c r="E316" s="424"/>
      <c r="F316" s="424"/>
      <c r="G316" s="410"/>
      <c r="H316" s="410"/>
      <c r="I316" s="413" t="str">
        <f t="shared" si="41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42"/>
        <v>-</v>
      </c>
      <c r="M316" s="425"/>
      <c r="N316" s="425"/>
      <c r="O316" s="160" t="str">
        <f t="shared" si="43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44"/>
        <v>OK</v>
      </c>
      <c r="AI316" s="22">
        <f t="shared" si="45"/>
        <v>0</v>
      </c>
      <c r="AJ316" s="22">
        <f t="shared" si="46"/>
        <v>0</v>
      </c>
      <c r="AK316" s="22">
        <f t="shared" si="47"/>
        <v>0</v>
      </c>
      <c r="AL316" s="22">
        <f t="shared" si="48"/>
        <v>0</v>
      </c>
      <c r="AM316" s="22">
        <f t="shared" si="49"/>
        <v>0</v>
      </c>
      <c r="AN316" s="22">
        <f t="shared" si="50"/>
        <v>0</v>
      </c>
      <c r="AO316" s="418" t="b">
        <f t="shared" si="51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52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53"/>
        <v>0</v>
      </c>
      <c r="AW316" s="67">
        <f t="shared" si="54"/>
        <v>0</v>
      </c>
      <c r="AX316" s="397">
        <f t="shared" si="55"/>
        <v>0</v>
      </c>
      <c r="AY316" s="32"/>
      <c r="AZ316" s="32"/>
      <c r="BA316" s="423" t="str">
        <f t="shared" si="56"/>
        <v xml:space="preserve"> </v>
      </c>
    </row>
    <row r="317" spans="1:53" s="339" customFormat="1" ht="15" x14ac:dyDescent="0.2">
      <c r="A317" s="32"/>
      <c r="B317" s="32"/>
      <c r="C317" s="410">
        <f t="shared" si="57"/>
        <v>296</v>
      </c>
      <c r="D317" s="424"/>
      <c r="E317" s="424"/>
      <c r="F317" s="424"/>
      <c r="G317" s="410"/>
      <c r="H317" s="410"/>
      <c r="I317" s="413" t="str">
        <f t="shared" si="41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42"/>
        <v>-</v>
      </c>
      <c r="M317" s="425"/>
      <c r="N317" s="425"/>
      <c r="O317" s="160" t="str">
        <f t="shared" si="43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44"/>
        <v>OK</v>
      </c>
      <c r="AI317" s="22">
        <f t="shared" si="45"/>
        <v>0</v>
      </c>
      <c r="AJ317" s="22">
        <f t="shared" si="46"/>
        <v>0</v>
      </c>
      <c r="AK317" s="22">
        <f t="shared" si="47"/>
        <v>0</v>
      </c>
      <c r="AL317" s="22">
        <f t="shared" si="48"/>
        <v>0</v>
      </c>
      <c r="AM317" s="22">
        <f t="shared" si="49"/>
        <v>0</v>
      </c>
      <c r="AN317" s="22">
        <f t="shared" si="50"/>
        <v>0</v>
      </c>
      <c r="AO317" s="418" t="b">
        <f t="shared" si="51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52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53"/>
        <v>0</v>
      </c>
      <c r="AW317" s="67">
        <f t="shared" si="54"/>
        <v>0</v>
      </c>
      <c r="AX317" s="397">
        <f t="shared" si="55"/>
        <v>0</v>
      </c>
      <c r="AY317" s="32"/>
      <c r="AZ317" s="32"/>
      <c r="BA317" s="423" t="str">
        <f t="shared" si="56"/>
        <v xml:space="preserve"> </v>
      </c>
    </row>
    <row r="318" spans="1:53" s="339" customFormat="1" ht="15" x14ac:dyDescent="0.2">
      <c r="A318" s="32"/>
      <c r="B318" s="32"/>
      <c r="C318" s="410">
        <f t="shared" si="57"/>
        <v>297</v>
      </c>
      <c r="D318" s="424"/>
      <c r="E318" s="424"/>
      <c r="F318" s="424"/>
      <c r="G318" s="410"/>
      <c r="H318" s="410"/>
      <c r="I318" s="413" t="str">
        <f t="shared" si="41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42"/>
        <v>-</v>
      </c>
      <c r="M318" s="425"/>
      <c r="N318" s="425"/>
      <c r="O318" s="160" t="str">
        <f t="shared" si="43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44"/>
        <v>OK</v>
      </c>
      <c r="AI318" s="22">
        <f t="shared" si="45"/>
        <v>0</v>
      </c>
      <c r="AJ318" s="22">
        <f t="shared" si="46"/>
        <v>0</v>
      </c>
      <c r="AK318" s="22">
        <f t="shared" si="47"/>
        <v>0</v>
      </c>
      <c r="AL318" s="22">
        <f t="shared" si="48"/>
        <v>0</v>
      </c>
      <c r="AM318" s="22">
        <f t="shared" si="49"/>
        <v>0</v>
      </c>
      <c r="AN318" s="22">
        <f t="shared" si="50"/>
        <v>0</v>
      </c>
      <c r="AO318" s="418" t="b">
        <f t="shared" si="51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52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53"/>
        <v>0</v>
      </c>
      <c r="AW318" s="67">
        <f t="shared" si="54"/>
        <v>0</v>
      </c>
      <c r="AX318" s="397">
        <f t="shared" si="55"/>
        <v>0</v>
      </c>
      <c r="AY318" s="32"/>
      <c r="AZ318" s="32"/>
      <c r="BA318" s="423" t="str">
        <f t="shared" si="56"/>
        <v xml:space="preserve"> </v>
      </c>
    </row>
    <row r="319" spans="1:53" s="339" customFormat="1" ht="15" x14ac:dyDescent="0.2">
      <c r="A319" s="32"/>
      <c r="B319" s="32"/>
      <c r="C319" s="410">
        <f t="shared" si="57"/>
        <v>298</v>
      </c>
      <c r="D319" s="424"/>
      <c r="E319" s="424"/>
      <c r="F319" s="424"/>
      <c r="G319" s="410"/>
      <c r="H319" s="410"/>
      <c r="I319" s="413" t="str">
        <f t="shared" si="41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42"/>
        <v>-</v>
      </c>
      <c r="M319" s="425"/>
      <c r="N319" s="425"/>
      <c r="O319" s="160" t="str">
        <f t="shared" si="43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44"/>
        <v>OK</v>
      </c>
      <c r="AI319" s="22">
        <f t="shared" si="45"/>
        <v>0</v>
      </c>
      <c r="AJ319" s="22">
        <f t="shared" si="46"/>
        <v>0</v>
      </c>
      <c r="AK319" s="22">
        <f t="shared" si="47"/>
        <v>0</v>
      </c>
      <c r="AL319" s="22">
        <f t="shared" si="48"/>
        <v>0</v>
      </c>
      <c r="AM319" s="22">
        <f t="shared" si="49"/>
        <v>0</v>
      </c>
      <c r="AN319" s="22">
        <f t="shared" si="50"/>
        <v>0</v>
      </c>
      <c r="AO319" s="418" t="b">
        <f t="shared" si="51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52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53"/>
        <v>0</v>
      </c>
      <c r="AW319" s="67">
        <f t="shared" si="54"/>
        <v>0</v>
      </c>
      <c r="AX319" s="397">
        <f t="shared" si="55"/>
        <v>0</v>
      </c>
      <c r="AY319" s="32"/>
      <c r="AZ319" s="32"/>
      <c r="BA319" s="423" t="str">
        <f t="shared" si="56"/>
        <v xml:space="preserve"> </v>
      </c>
    </row>
    <row r="320" spans="1:53" s="339" customFormat="1" ht="15" x14ac:dyDescent="0.2">
      <c r="A320" s="32"/>
      <c r="B320" s="32"/>
      <c r="C320" s="410">
        <f t="shared" si="57"/>
        <v>299</v>
      </c>
      <c r="D320" s="424"/>
      <c r="E320" s="424"/>
      <c r="F320" s="424"/>
      <c r="G320" s="410"/>
      <c r="H320" s="410"/>
      <c r="I320" s="413" t="str">
        <f t="shared" si="41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42"/>
        <v>-</v>
      </c>
      <c r="M320" s="425"/>
      <c r="N320" s="425"/>
      <c r="O320" s="160" t="str">
        <f t="shared" si="43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44"/>
        <v>OK</v>
      </c>
      <c r="AI320" s="22">
        <f t="shared" si="45"/>
        <v>0</v>
      </c>
      <c r="AJ320" s="22">
        <f t="shared" si="46"/>
        <v>0</v>
      </c>
      <c r="AK320" s="22">
        <f t="shared" si="47"/>
        <v>0</v>
      </c>
      <c r="AL320" s="22">
        <f t="shared" si="48"/>
        <v>0</v>
      </c>
      <c r="AM320" s="22">
        <f t="shared" si="49"/>
        <v>0</v>
      </c>
      <c r="AN320" s="22">
        <f t="shared" si="50"/>
        <v>0</v>
      </c>
      <c r="AO320" s="418" t="b">
        <f t="shared" si="51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52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53"/>
        <v>0</v>
      </c>
      <c r="AW320" s="67">
        <f t="shared" si="54"/>
        <v>0</v>
      </c>
      <c r="AX320" s="397">
        <f t="shared" si="55"/>
        <v>0</v>
      </c>
      <c r="AY320" s="32"/>
      <c r="AZ320" s="32"/>
      <c r="BA320" s="423" t="str">
        <f t="shared" si="56"/>
        <v xml:space="preserve"> </v>
      </c>
    </row>
    <row r="321" spans="1:53" s="339" customFormat="1" ht="15" x14ac:dyDescent="0.2">
      <c r="A321" s="32"/>
      <c r="B321" s="32"/>
      <c r="C321" s="410">
        <f t="shared" si="57"/>
        <v>300</v>
      </c>
      <c r="D321" s="424"/>
      <c r="E321" s="424"/>
      <c r="F321" s="424"/>
      <c r="G321" s="410"/>
      <c r="H321" s="410"/>
      <c r="I321" s="413" t="str">
        <f t="shared" si="41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42"/>
        <v>-</v>
      </c>
      <c r="M321" s="425"/>
      <c r="N321" s="425"/>
      <c r="O321" s="160" t="str">
        <f t="shared" si="43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44"/>
        <v>OK</v>
      </c>
      <c r="AI321" s="22">
        <f t="shared" si="45"/>
        <v>0</v>
      </c>
      <c r="AJ321" s="22">
        <f t="shared" si="46"/>
        <v>0</v>
      </c>
      <c r="AK321" s="22">
        <f t="shared" si="47"/>
        <v>0</v>
      </c>
      <c r="AL321" s="22">
        <f t="shared" si="48"/>
        <v>0</v>
      </c>
      <c r="AM321" s="22">
        <f t="shared" si="49"/>
        <v>0</v>
      </c>
      <c r="AN321" s="22">
        <f t="shared" si="50"/>
        <v>0</v>
      </c>
      <c r="AO321" s="418" t="b">
        <f t="shared" si="51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52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53"/>
        <v>0</v>
      </c>
      <c r="AW321" s="67">
        <f t="shared" si="54"/>
        <v>0</v>
      </c>
      <c r="AX321" s="397">
        <f t="shared" si="55"/>
        <v>0</v>
      </c>
      <c r="AY321" s="32"/>
      <c r="AZ321" s="32"/>
      <c r="BA321" s="423" t="str">
        <f t="shared" si="56"/>
        <v xml:space="preserve"> </v>
      </c>
    </row>
    <row r="322" spans="1:53" s="339" customFormat="1" ht="15" x14ac:dyDescent="0.2">
      <c r="A322" s="32"/>
      <c r="B322" s="32"/>
      <c r="C322" s="410">
        <f t="shared" si="57"/>
        <v>301</v>
      </c>
      <c r="D322" s="424"/>
      <c r="E322" s="424"/>
      <c r="F322" s="424"/>
      <c r="G322" s="410"/>
      <c r="H322" s="410"/>
      <c r="I322" s="413" t="str">
        <f t="shared" si="41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42"/>
        <v>-</v>
      </c>
      <c r="M322" s="425"/>
      <c r="N322" s="425"/>
      <c r="O322" s="160" t="str">
        <f t="shared" si="43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44"/>
        <v>OK</v>
      </c>
      <c r="AI322" s="22">
        <f t="shared" si="45"/>
        <v>0</v>
      </c>
      <c r="AJ322" s="22">
        <f t="shared" si="46"/>
        <v>0</v>
      </c>
      <c r="AK322" s="22">
        <f t="shared" si="47"/>
        <v>0</v>
      </c>
      <c r="AL322" s="22">
        <f t="shared" si="48"/>
        <v>0</v>
      </c>
      <c r="AM322" s="22">
        <f t="shared" si="49"/>
        <v>0</v>
      </c>
      <c r="AN322" s="22">
        <f t="shared" si="50"/>
        <v>0</v>
      </c>
      <c r="AO322" s="418" t="b">
        <f t="shared" si="51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52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53"/>
        <v>0</v>
      </c>
      <c r="AW322" s="67">
        <f t="shared" si="54"/>
        <v>0</v>
      </c>
      <c r="AX322" s="397">
        <f t="shared" si="55"/>
        <v>0</v>
      </c>
      <c r="AY322" s="32"/>
      <c r="AZ322" s="32"/>
      <c r="BA322" s="423" t="str">
        <f t="shared" si="56"/>
        <v xml:space="preserve"> </v>
      </c>
    </row>
    <row r="323" spans="1:53" s="339" customFormat="1" ht="15" x14ac:dyDescent="0.2">
      <c r="A323" s="32"/>
      <c r="B323" s="32"/>
      <c r="C323" s="410">
        <f t="shared" si="57"/>
        <v>302</v>
      </c>
      <c r="D323" s="424"/>
      <c r="E323" s="424"/>
      <c r="F323" s="424"/>
      <c r="G323" s="410"/>
      <c r="H323" s="410"/>
      <c r="I323" s="413" t="str">
        <f t="shared" si="41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42"/>
        <v>-</v>
      </c>
      <c r="M323" s="425"/>
      <c r="N323" s="425"/>
      <c r="O323" s="160" t="str">
        <f t="shared" si="43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44"/>
        <v>OK</v>
      </c>
      <c r="AI323" s="22">
        <f t="shared" si="45"/>
        <v>0</v>
      </c>
      <c r="AJ323" s="22">
        <f t="shared" si="46"/>
        <v>0</v>
      </c>
      <c r="AK323" s="22">
        <f t="shared" si="47"/>
        <v>0</v>
      </c>
      <c r="AL323" s="22">
        <f t="shared" si="48"/>
        <v>0</v>
      </c>
      <c r="AM323" s="22">
        <f t="shared" si="49"/>
        <v>0</v>
      </c>
      <c r="AN323" s="22">
        <f t="shared" si="50"/>
        <v>0</v>
      </c>
      <c r="AO323" s="418" t="b">
        <f t="shared" si="51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52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53"/>
        <v>0</v>
      </c>
      <c r="AW323" s="67">
        <f t="shared" si="54"/>
        <v>0</v>
      </c>
      <c r="AX323" s="397">
        <f t="shared" si="55"/>
        <v>0</v>
      </c>
      <c r="AY323" s="32"/>
      <c r="AZ323" s="32"/>
      <c r="BA323" s="423" t="str">
        <f t="shared" si="56"/>
        <v xml:space="preserve"> </v>
      </c>
    </row>
    <row r="324" spans="1:53" s="339" customFormat="1" ht="15" x14ac:dyDescent="0.2">
      <c r="A324" s="32"/>
      <c r="B324" s="32"/>
      <c r="C324" s="410">
        <f t="shared" si="57"/>
        <v>303</v>
      </c>
      <c r="D324" s="424"/>
      <c r="E324" s="424"/>
      <c r="F324" s="424"/>
      <c r="G324" s="410"/>
      <c r="H324" s="410"/>
      <c r="I324" s="413" t="str">
        <f t="shared" si="41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42"/>
        <v>-</v>
      </c>
      <c r="M324" s="425"/>
      <c r="N324" s="425"/>
      <c r="O324" s="160" t="str">
        <f t="shared" si="43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44"/>
        <v>OK</v>
      </c>
      <c r="AI324" s="22">
        <f t="shared" si="45"/>
        <v>0</v>
      </c>
      <c r="AJ324" s="22">
        <f t="shared" si="46"/>
        <v>0</v>
      </c>
      <c r="AK324" s="22">
        <f t="shared" si="47"/>
        <v>0</v>
      </c>
      <c r="AL324" s="22">
        <f t="shared" si="48"/>
        <v>0</v>
      </c>
      <c r="AM324" s="22">
        <f t="shared" si="49"/>
        <v>0</v>
      </c>
      <c r="AN324" s="22">
        <f t="shared" si="50"/>
        <v>0</v>
      </c>
      <c r="AO324" s="418" t="b">
        <f t="shared" si="51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52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53"/>
        <v>0</v>
      </c>
      <c r="AW324" s="67">
        <f t="shared" si="54"/>
        <v>0</v>
      </c>
      <c r="AX324" s="397">
        <f t="shared" si="55"/>
        <v>0</v>
      </c>
      <c r="AY324" s="32"/>
      <c r="AZ324" s="32"/>
      <c r="BA324" s="423" t="str">
        <f t="shared" si="56"/>
        <v xml:space="preserve"> </v>
      </c>
    </row>
    <row r="325" spans="1:53" s="339" customFormat="1" ht="15" x14ac:dyDescent="0.2">
      <c r="A325" s="32"/>
      <c r="B325" s="32"/>
      <c r="C325" s="410">
        <f t="shared" si="57"/>
        <v>304</v>
      </c>
      <c r="D325" s="424"/>
      <c r="E325" s="424"/>
      <c r="F325" s="424"/>
      <c r="G325" s="410"/>
      <c r="H325" s="410"/>
      <c r="I325" s="413" t="str">
        <f t="shared" si="41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42"/>
        <v>-</v>
      </c>
      <c r="M325" s="425"/>
      <c r="N325" s="425"/>
      <c r="O325" s="160" t="str">
        <f t="shared" si="43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44"/>
        <v>OK</v>
      </c>
      <c r="AI325" s="22">
        <f t="shared" si="45"/>
        <v>0</v>
      </c>
      <c r="AJ325" s="22">
        <f t="shared" si="46"/>
        <v>0</v>
      </c>
      <c r="AK325" s="22">
        <f t="shared" si="47"/>
        <v>0</v>
      </c>
      <c r="AL325" s="22">
        <f t="shared" si="48"/>
        <v>0</v>
      </c>
      <c r="AM325" s="22">
        <f t="shared" si="49"/>
        <v>0</v>
      </c>
      <c r="AN325" s="22">
        <f t="shared" si="50"/>
        <v>0</v>
      </c>
      <c r="AO325" s="418" t="b">
        <f t="shared" si="51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52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53"/>
        <v>0</v>
      </c>
      <c r="AW325" s="67">
        <f t="shared" si="54"/>
        <v>0</v>
      </c>
      <c r="AX325" s="397">
        <f t="shared" si="55"/>
        <v>0</v>
      </c>
      <c r="AY325" s="32"/>
      <c r="AZ325" s="32"/>
      <c r="BA325" s="423" t="str">
        <f t="shared" si="56"/>
        <v xml:space="preserve"> </v>
      </c>
    </row>
    <row r="326" spans="1:53" s="339" customFormat="1" ht="15" x14ac:dyDescent="0.2">
      <c r="A326" s="32"/>
      <c r="B326" s="32"/>
      <c r="C326" s="410">
        <f t="shared" si="57"/>
        <v>305</v>
      </c>
      <c r="D326" s="424"/>
      <c r="E326" s="424"/>
      <c r="F326" s="424"/>
      <c r="G326" s="410"/>
      <c r="H326" s="410"/>
      <c r="I326" s="413" t="str">
        <f t="shared" si="41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42"/>
        <v>-</v>
      </c>
      <c r="M326" s="425"/>
      <c r="N326" s="425"/>
      <c r="O326" s="160" t="str">
        <f t="shared" si="43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44"/>
        <v>OK</v>
      </c>
      <c r="AI326" s="22">
        <f t="shared" si="45"/>
        <v>0</v>
      </c>
      <c r="AJ326" s="22">
        <f t="shared" si="46"/>
        <v>0</v>
      </c>
      <c r="AK326" s="22">
        <f t="shared" si="47"/>
        <v>0</v>
      </c>
      <c r="AL326" s="22">
        <f t="shared" si="48"/>
        <v>0</v>
      </c>
      <c r="AM326" s="22">
        <f t="shared" si="49"/>
        <v>0</v>
      </c>
      <c r="AN326" s="22">
        <f t="shared" si="50"/>
        <v>0</v>
      </c>
      <c r="AO326" s="418" t="b">
        <f t="shared" si="51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52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53"/>
        <v>0</v>
      </c>
      <c r="AW326" s="67">
        <f t="shared" si="54"/>
        <v>0</v>
      </c>
      <c r="AX326" s="397">
        <f t="shared" si="55"/>
        <v>0</v>
      </c>
      <c r="AY326" s="32"/>
      <c r="AZ326" s="32"/>
      <c r="BA326" s="423" t="str">
        <f t="shared" si="56"/>
        <v xml:space="preserve"> </v>
      </c>
    </row>
    <row r="327" spans="1:53" s="339" customFormat="1" ht="15" x14ac:dyDescent="0.2">
      <c r="A327" s="32"/>
      <c r="B327" s="32"/>
      <c r="C327" s="410">
        <f t="shared" si="57"/>
        <v>306</v>
      </c>
      <c r="D327" s="424"/>
      <c r="E327" s="424"/>
      <c r="F327" s="424"/>
      <c r="G327" s="410"/>
      <c r="H327" s="410"/>
      <c r="I327" s="413" t="str">
        <f t="shared" si="41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42"/>
        <v>-</v>
      </c>
      <c r="M327" s="425"/>
      <c r="N327" s="425"/>
      <c r="O327" s="160" t="str">
        <f t="shared" si="43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44"/>
        <v>OK</v>
      </c>
      <c r="AI327" s="22">
        <f t="shared" si="45"/>
        <v>0</v>
      </c>
      <c r="AJ327" s="22">
        <f t="shared" si="46"/>
        <v>0</v>
      </c>
      <c r="AK327" s="22">
        <f t="shared" si="47"/>
        <v>0</v>
      </c>
      <c r="AL327" s="22">
        <f t="shared" si="48"/>
        <v>0</v>
      </c>
      <c r="AM327" s="22">
        <f t="shared" si="49"/>
        <v>0</v>
      </c>
      <c r="AN327" s="22">
        <f t="shared" si="50"/>
        <v>0</v>
      </c>
      <c r="AO327" s="418" t="b">
        <f t="shared" si="51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52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53"/>
        <v>0</v>
      </c>
      <c r="AW327" s="67">
        <f t="shared" si="54"/>
        <v>0</v>
      </c>
      <c r="AX327" s="397">
        <f t="shared" si="55"/>
        <v>0</v>
      </c>
      <c r="AY327" s="32"/>
      <c r="AZ327" s="32"/>
      <c r="BA327" s="423" t="str">
        <f t="shared" si="56"/>
        <v xml:space="preserve"> </v>
      </c>
    </row>
    <row r="328" spans="1:53" s="339" customFormat="1" ht="15" x14ac:dyDescent="0.2">
      <c r="A328" s="32"/>
      <c r="B328" s="32"/>
      <c r="C328" s="410">
        <f t="shared" si="57"/>
        <v>307</v>
      </c>
      <c r="D328" s="424"/>
      <c r="E328" s="424"/>
      <c r="F328" s="424"/>
      <c r="G328" s="410"/>
      <c r="H328" s="410"/>
      <c r="I328" s="413" t="str">
        <f t="shared" si="41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42"/>
        <v>-</v>
      </c>
      <c r="M328" s="425"/>
      <c r="N328" s="425"/>
      <c r="O328" s="160" t="str">
        <f t="shared" si="43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44"/>
        <v>OK</v>
      </c>
      <c r="AI328" s="22">
        <f t="shared" si="45"/>
        <v>0</v>
      </c>
      <c r="AJ328" s="22">
        <f t="shared" si="46"/>
        <v>0</v>
      </c>
      <c r="AK328" s="22">
        <f t="shared" si="47"/>
        <v>0</v>
      </c>
      <c r="AL328" s="22">
        <f t="shared" si="48"/>
        <v>0</v>
      </c>
      <c r="AM328" s="22">
        <f t="shared" si="49"/>
        <v>0</v>
      </c>
      <c r="AN328" s="22">
        <f t="shared" si="50"/>
        <v>0</v>
      </c>
      <c r="AO328" s="418" t="b">
        <f t="shared" si="51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52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53"/>
        <v>0</v>
      </c>
      <c r="AW328" s="67">
        <f t="shared" si="54"/>
        <v>0</v>
      </c>
      <c r="AX328" s="397">
        <f t="shared" si="55"/>
        <v>0</v>
      </c>
      <c r="AY328" s="32"/>
      <c r="AZ328" s="32"/>
      <c r="BA328" s="423" t="str">
        <f t="shared" si="56"/>
        <v xml:space="preserve"> </v>
      </c>
    </row>
    <row r="329" spans="1:53" s="339" customFormat="1" ht="15" x14ac:dyDescent="0.2">
      <c r="A329" s="32"/>
      <c r="B329" s="32"/>
      <c r="C329" s="410">
        <f t="shared" si="57"/>
        <v>308</v>
      </c>
      <c r="D329" s="424"/>
      <c r="E329" s="424"/>
      <c r="F329" s="424"/>
      <c r="G329" s="410"/>
      <c r="H329" s="410"/>
      <c r="I329" s="413" t="str">
        <f t="shared" si="41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42"/>
        <v>-</v>
      </c>
      <c r="M329" s="425"/>
      <c r="N329" s="425"/>
      <c r="O329" s="160" t="str">
        <f t="shared" si="43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44"/>
        <v>OK</v>
      </c>
      <c r="AI329" s="22">
        <f t="shared" si="45"/>
        <v>0</v>
      </c>
      <c r="AJ329" s="22">
        <f t="shared" si="46"/>
        <v>0</v>
      </c>
      <c r="AK329" s="22">
        <f t="shared" si="47"/>
        <v>0</v>
      </c>
      <c r="AL329" s="22">
        <f t="shared" si="48"/>
        <v>0</v>
      </c>
      <c r="AM329" s="22">
        <f t="shared" si="49"/>
        <v>0</v>
      </c>
      <c r="AN329" s="22">
        <f t="shared" si="50"/>
        <v>0</v>
      </c>
      <c r="AO329" s="418" t="b">
        <f t="shared" si="51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52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53"/>
        <v>0</v>
      </c>
      <c r="AW329" s="67">
        <f t="shared" si="54"/>
        <v>0</v>
      </c>
      <c r="AX329" s="397">
        <f t="shared" si="55"/>
        <v>0</v>
      </c>
      <c r="AY329" s="32"/>
      <c r="AZ329" s="32"/>
      <c r="BA329" s="423" t="str">
        <f t="shared" si="56"/>
        <v xml:space="preserve"> </v>
      </c>
    </row>
    <row r="330" spans="1:53" s="339" customFormat="1" ht="15" x14ac:dyDescent="0.2">
      <c r="A330" s="32"/>
      <c r="B330" s="32"/>
      <c r="C330" s="410">
        <f t="shared" si="57"/>
        <v>309</v>
      </c>
      <c r="D330" s="424"/>
      <c r="E330" s="424"/>
      <c r="F330" s="424"/>
      <c r="G330" s="410"/>
      <c r="H330" s="410"/>
      <c r="I330" s="413" t="str">
        <f t="shared" si="41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42"/>
        <v>-</v>
      </c>
      <c r="M330" s="425"/>
      <c r="N330" s="425"/>
      <c r="O330" s="160" t="str">
        <f t="shared" si="43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44"/>
        <v>OK</v>
      </c>
      <c r="AI330" s="22">
        <f t="shared" si="45"/>
        <v>0</v>
      </c>
      <c r="AJ330" s="22">
        <f t="shared" si="46"/>
        <v>0</v>
      </c>
      <c r="AK330" s="22">
        <f t="shared" si="47"/>
        <v>0</v>
      </c>
      <c r="AL330" s="22">
        <f t="shared" si="48"/>
        <v>0</v>
      </c>
      <c r="AM330" s="22">
        <f t="shared" si="49"/>
        <v>0</v>
      </c>
      <c r="AN330" s="22">
        <f t="shared" si="50"/>
        <v>0</v>
      </c>
      <c r="AO330" s="418" t="b">
        <f t="shared" si="51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52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53"/>
        <v>0</v>
      </c>
      <c r="AW330" s="67">
        <f t="shared" si="54"/>
        <v>0</v>
      </c>
      <c r="AX330" s="397">
        <f t="shared" si="55"/>
        <v>0</v>
      </c>
      <c r="AY330" s="32"/>
      <c r="AZ330" s="32"/>
      <c r="BA330" s="423" t="str">
        <f t="shared" si="56"/>
        <v xml:space="preserve"> </v>
      </c>
    </row>
    <row r="331" spans="1:53" s="339" customFormat="1" ht="15" x14ac:dyDescent="0.2">
      <c r="A331" s="32"/>
      <c r="B331" s="32"/>
      <c r="C331" s="410">
        <f t="shared" si="57"/>
        <v>310</v>
      </c>
      <c r="D331" s="424"/>
      <c r="E331" s="424"/>
      <c r="F331" s="424"/>
      <c r="G331" s="410"/>
      <c r="H331" s="410"/>
      <c r="I331" s="413" t="str">
        <f t="shared" si="41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42"/>
        <v>-</v>
      </c>
      <c r="M331" s="425"/>
      <c r="N331" s="425"/>
      <c r="O331" s="160" t="str">
        <f t="shared" si="43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44"/>
        <v>OK</v>
      </c>
      <c r="AI331" s="22">
        <f t="shared" si="45"/>
        <v>0</v>
      </c>
      <c r="AJ331" s="22">
        <f t="shared" si="46"/>
        <v>0</v>
      </c>
      <c r="AK331" s="22">
        <f t="shared" si="47"/>
        <v>0</v>
      </c>
      <c r="AL331" s="22">
        <f t="shared" si="48"/>
        <v>0</v>
      </c>
      <c r="AM331" s="22">
        <f t="shared" si="49"/>
        <v>0</v>
      </c>
      <c r="AN331" s="22">
        <f t="shared" si="50"/>
        <v>0</v>
      </c>
      <c r="AO331" s="418" t="b">
        <f t="shared" si="51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52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53"/>
        <v>0</v>
      </c>
      <c r="AW331" s="67">
        <f t="shared" si="54"/>
        <v>0</v>
      </c>
      <c r="AX331" s="397">
        <f t="shared" si="55"/>
        <v>0</v>
      </c>
      <c r="AY331" s="32"/>
      <c r="AZ331" s="32"/>
      <c r="BA331" s="423" t="str">
        <f t="shared" si="56"/>
        <v xml:space="preserve"> </v>
      </c>
    </row>
    <row r="332" spans="1:53" s="339" customFormat="1" ht="15" x14ac:dyDescent="0.2">
      <c r="A332" s="32"/>
      <c r="B332" s="32"/>
      <c r="C332" s="410">
        <f t="shared" si="57"/>
        <v>311</v>
      </c>
      <c r="D332" s="424"/>
      <c r="E332" s="424"/>
      <c r="F332" s="424"/>
      <c r="G332" s="410"/>
      <c r="H332" s="410"/>
      <c r="I332" s="413" t="str">
        <f t="shared" si="41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42"/>
        <v>-</v>
      </c>
      <c r="M332" s="425"/>
      <c r="N332" s="425"/>
      <c r="O332" s="160" t="str">
        <f t="shared" si="43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44"/>
        <v>OK</v>
      </c>
      <c r="AI332" s="22">
        <f t="shared" si="45"/>
        <v>0</v>
      </c>
      <c r="AJ332" s="22">
        <f t="shared" si="46"/>
        <v>0</v>
      </c>
      <c r="AK332" s="22">
        <f t="shared" si="47"/>
        <v>0</v>
      </c>
      <c r="AL332" s="22">
        <f t="shared" si="48"/>
        <v>0</v>
      </c>
      <c r="AM332" s="22">
        <f t="shared" si="49"/>
        <v>0</v>
      </c>
      <c r="AN332" s="22">
        <f t="shared" si="50"/>
        <v>0</v>
      </c>
      <c r="AO332" s="418" t="b">
        <f t="shared" si="51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52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53"/>
        <v>0</v>
      </c>
      <c r="AW332" s="67">
        <f t="shared" si="54"/>
        <v>0</v>
      </c>
      <c r="AX332" s="397">
        <f t="shared" si="55"/>
        <v>0</v>
      </c>
      <c r="AY332" s="32"/>
      <c r="AZ332" s="32"/>
      <c r="BA332" s="423" t="str">
        <f t="shared" si="56"/>
        <v xml:space="preserve"> </v>
      </c>
    </row>
    <row r="333" spans="1:53" s="339" customFormat="1" ht="15" x14ac:dyDescent="0.2">
      <c r="A333" s="32"/>
      <c r="B333" s="32"/>
      <c r="C333" s="410">
        <f t="shared" si="57"/>
        <v>312</v>
      </c>
      <c r="D333" s="424"/>
      <c r="E333" s="424"/>
      <c r="F333" s="424"/>
      <c r="G333" s="410"/>
      <c r="H333" s="410"/>
      <c r="I333" s="413" t="str">
        <f t="shared" si="41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42"/>
        <v>-</v>
      </c>
      <c r="M333" s="425"/>
      <c r="N333" s="425"/>
      <c r="O333" s="160" t="str">
        <f t="shared" si="43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44"/>
        <v>OK</v>
      </c>
      <c r="AI333" s="22">
        <f t="shared" si="45"/>
        <v>0</v>
      </c>
      <c r="AJ333" s="22">
        <f t="shared" si="46"/>
        <v>0</v>
      </c>
      <c r="AK333" s="22">
        <f t="shared" si="47"/>
        <v>0</v>
      </c>
      <c r="AL333" s="22">
        <f t="shared" si="48"/>
        <v>0</v>
      </c>
      <c r="AM333" s="22">
        <f t="shared" si="49"/>
        <v>0</v>
      </c>
      <c r="AN333" s="22">
        <f t="shared" si="50"/>
        <v>0</v>
      </c>
      <c r="AO333" s="418" t="b">
        <f t="shared" si="51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52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53"/>
        <v>0</v>
      </c>
      <c r="AW333" s="67">
        <f t="shared" si="54"/>
        <v>0</v>
      </c>
      <c r="AX333" s="397">
        <f t="shared" si="55"/>
        <v>0</v>
      </c>
      <c r="AY333" s="32"/>
      <c r="AZ333" s="32"/>
      <c r="BA333" s="423" t="str">
        <f t="shared" si="56"/>
        <v xml:space="preserve"> </v>
      </c>
    </row>
    <row r="334" spans="1:53" s="339" customFormat="1" ht="15" x14ac:dyDescent="0.2">
      <c r="A334" s="32"/>
      <c r="B334" s="32"/>
      <c r="C334" s="410">
        <f t="shared" si="57"/>
        <v>313</v>
      </c>
      <c r="D334" s="424"/>
      <c r="E334" s="424"/>
      <c r="F334" s="424"/>
      <c r="G334" s="410"/>
      <c r="H334" s="410"/>
      <c r="I334" s="413" t="str">
        <f t="shared" si="41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42"/>
        <v>-</v>
      </c>
      <c r="M334" s="425"/>
      <c r="N334" s="425"/>
      <c r="O334" s="160" t="str">
        <f t="shared" si="43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44"/>
        <v>OK</v>
      </c>
      <c r="AI334" s="22">
        <f t="shared" si="45"/>
        <v>0</v>
      </c>
      <c r="AJ334" s="22">
        <f t="shared" si="46"/>
        <v>0</v>
      </c>
      <c r="AK334" s="22">
        <f t="shared" si="47"/>
        <v>0</v>
      </c>
      <c r="AL334" s="22">
        <f t="shared" si="48"/>
        <v>0</v>
      </c>
      <c r="AM334" s="22">
        <f t="shared" si="49"/>
        <v>0</v>
      </c>
      <c r="AN334" s="22">
        <f t="shared" si="50"/>
        <v>0</v>
      </c>
      <c r="AO334" s="418" t="b">
        <f t="shared" si="51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52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53"/>
        <v>0</v>
      </c>
      <c r="AW334" s="67">
        <f t="shared" si="54"/>
        <v>0</v>
      </c>
      <c r="AX334" s="397">
        <f t="shared" si="55"/>
        <v>0</v>
      </c>
      <c r="AY334" s="32"/>
      <c r="AZ334" s="32"/>
      <c r="BA334" s="423" t="str">
        <f t="shared" si="56"/>
        <v xml:space="preserve"> </v>
      </c>
    </row>
    <row r="335" spans="1:53" s="339" customFormat="1" ht="15" x14ac:dyDescent="0.2">
      <c r="A335" s="32"/>
      <c r="B335" s="32"/>
      <c r="C335" s="410">
        <f t="shared" si="57"/>
        <v>314</v>
      </c>
      <c r="D335" s="424"/>
      <c r="E335" s="424"/>
      <c r="F335" s="424"/>
      <c r="G335" s="410"/>
      <c r="H335" s="410"/>
      <c r="I335" s="413" t="str">
        <f t="shared" si="41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42"/>
        <v>-</v>
      </c>
      <c r="M335" s="425"/>
      <c r="N335" s="425"/>
      <c r="O335" s="160" t="str">
        <f t="shared" si="43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44"/>
        <v>OK</v>
      </c>
      <c r="AI335" s="22">
        <f t="shared" si="45"/>
        <v>0</v>
      </c>
      <c r="AJ335" s="22">
        <f t="shared" si="46"/>
        <v>0</v>
      </c>
      <c r="AK335" s="22">
        <f t="shared" si="47"/>
        <v>0</v>
      </c>
      <c r="AL335" s="22">
        <f t="shared" si="48"/>
        <v>0</v>
      </c>
      <c r="AM335" s="22">
        <f t="shared" si="49"/>
        <v>0</v>
      </c>
      <c r="AN335" s="22">
        <f t="shared" si="50"/>
        <v>0</v>
      </c>
      <c r="AO335" s="418" t="b">
        <f t="shared" si="51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52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53"/>
        <v>0</v>
      </c>
      <c r="AW335" s="67">
        <f t="shared" si="54"/>
        <v>0</v>
      </c>
      <c r="AX335" s="397">
        <f t="shared" si="55"/>
        <v>0</v>
      </c>
      <c r="AY335" s="32"/>
      <c r="AZ335" s="32"/>
      <c r="BA335" s="423" t="str">
        <f t="shared" si="56"/>
        <v xml:space="preserve"> </v>
      </c>
    </row>
    <row r="336" spans="1:53" s="339" customFormat="1" ht="15" x14ac:dyDescent="0.2">
      <c r="A336" s="32"/>
      <c r="B336" s="32"/>
      <c r="C336" s="410">
        <f t="shared" si="57"/>
        <v>315</v>
      </c>
      <c r="D336" s="424"/>
      <c r="E336" s="424"/>
      <c r="F336" s="424"/>
      <c r="G336" s="410"/>
      <c r="H336" s="410"/>
      <c r="I336" s="413" t="str">
        <f t="shared" si="41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42"/>
        <v>-</v>
      </c>
      <c r="M336" s="425"/>
      <c r="N336" s="425"/>
      <c r="O336" s="160" t="str">
        <f t="shared" si="43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44"/>
        <v>OK</v>
      </c>
      <c r="AI336" s="22">
        <f t="shared" si="45"/>
        <v>0</v>
      </c>
      <c r="AJ336" s="22">
        <f t="shared" si="46"/>
        <v>0</v>
      </c>
      <c r="AK336" s="22">
        <f t="shared" si="47"/>
        <v>0</v>
      </c>
      <c r="AL336" s="22">
        <f t="shared" si="48"/>
        <v>0</v>
      </c>
      <c r="AM336" s="22">
        <f t="shared" si="49"/>
        <v>0</v>
      </c>
      <c r="AN336" s="22">
        <f t="shared" si="50"/>
        <v>0</v>
      </c>
      <c r="AO336" s="418" t="b">
        <f t="shared" si="51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52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53"/>
        <v>0</v>
      </c>
      <c r="AW336" s="67">
        <f t="shared" si="54"/>
        <v>0</v>
      </c>
      <c r="AX336" s="397">
        <f t="shared" si="55"/>
        <v>0</v>
      </c>
      <c r="AY336" s="32"/>
      <c r="AZ336" s="32"/>
      <c r="BA336" s="423" t="str">
        <f t="shared" si="56"/>
        <v xml:space="preserve"> </v>
      </c>
    </row>
    <row r="337" spans="1:53" s="339" customFormat="1" ht="15" x14ac:dyDescent="0.2">
      <c r="A337" s="32"/>
      <c r="B337" s="32"/>
      <c r="C337" s="410">
        <f t="shared" si="57"/>
        <v>316</v>
      </c>
      <c r="D337" s="424"/>
      <c r="E337" s="424"/>
      <c r="F337" s="424"/>
      <c r="G337" s="410"/>
      <c r="H337" s="410"/>
      <c r="I337" s="413" t="str">
        <f t="shared" ref="I337:I351" si="58">IF(K337="s",A337*B337,"-")</f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ref="L337:L351" si="59">IF(K337="s",AT337,AP337)</f>
        <v>-</v>
      </c>
      <c r="M337" s="425"/>
      <c r="N337" s="425"/>
      <c r="O337" s="160" t="str">
        <f t="shared" ref="O337:O351" si="60">IF(K337="S",IF(D337&lt;E337,E337,D337),"-")</f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ref="AH337:AH351" si="61">IF(F337&gt;(A337*12),"error","OK")</f>
        <v>OK</v>
      </c>
      <c r="AI337" s="22">
        <f t="shared" ref="AI337:AI351" si="62">IF(O337="-",0,IF(O337&gt;7.999,1,0))</f>
        <v>0</v>
      </c>
      <c r="AJ337" s="22">
        <f t="shared" ref="AJ337:AJ351" si="63">IF(O337&lt;8,IF(O337&gt;3.999,1,0),0)</f>
        <v>0</v>
      </c>
      <c r="AK337" s="22">
        <f t="shared" ref="AK337:AK351" si="64">IF(O337&lt;4,IF(O337&gt;0,1,0),0)</f>
        <v>0</v>
      </c>
      <c r="AL337" s="22">
        <f t="shared" ref="AL337:AL351" si="65">IF(K337="S",1,0)</f>
        <v>0</v>
      </c>
      <c r="AM337" s="22">
        <f t="shared" ref="AM337:AM351" si="66">IF(K337="C",1,0)</f>
        <v>0</v>
      </c>
      <c r="AN337" s="22">
        <f t="shared" ref="AN337:AN351" si="67">IF(K337="c",F337/12,0)</f>
        <v>0</v>
      </c>
      <c r="AO337" s="418" t="b">
        <f t="shared" ref="AO337:AO351" si="68">IF(K337="s",IF(A337&gt;B337,A337,B337))</f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ref="AR337:AR351" si="69">IF(K337="s",J337,"-")</f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53"/>
        <v>0</v>
      </c>
      <c r="AW337" s="67">
        <f t="shared" si="54"/>
        <v>0</v>
      </c>
      <c r="AX337" s="397">
        <f t="shared" si="55"/>
        <v>0</v>
      </c>
      <c r="AY337" s="32"/>
      <c r="AZ337" s="32"/>
      <c r="BA337" s="423" t="str">
        <f t="shared" si="56"/>
        <v xml:space="preserve"> </v>
      </c>
    </row>
    <row r="338" spans="1:53" s="339" customFormat="1" ht="15" x14ac:dyDescent="0.2">
      <c r="A338" s="32"/>
      <c r="B338" s="32"/>
      <c r="C338" s="410">
        <f t="shared" si="57"/>
        <v>317</v>
      </c>
      <c r="D338" s="424"/>
      <c r="E338" s="424"/>
      <c r="F338" s="424"/>
      <c r="G338" s="410"/>
      <c r="H338" s="410"/>
      <c r="I338" s="413" t="str">
        <f t="shared" si="58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59"/>
        <v>-</v>
      </c>
      <c r="M338" s="425"/>
      <c r="N338" s="425"/>
      <c r="O338" s="160" t="str">
        <f t="shared" si="60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61"/>
        <v>OK</v>
      </c>
      <c r="AI338" s="22">
        <f t="shared" si="62"/>
        <v>0</v>
      </c>
      <c r="AJ338" s="22">
        <f t="shared" si="63"/>
        <v>0</v>
      </c>
      <c r="AK338" s="22">
        <f t="shared" si="64"/>
        <v>0</v>
      </c>
      <c r="AL338" s="22">
        <f t="shared" si="65"/>
        <v>0</v>
      </c>
      <c r="AM338" s="22">
        <f t="shared" si="66"/>
        <v>0</v>
      </c>
      <c r="AN338" s="22">
        <f t="shared" si="67"/>
        <v>0</v>
      </c>
      <c r="AO338" s="418" t="b">
        <f t="shared" si="68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69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ref="AV338:AV351" si="70">IF(AI338=1,AT338,0)</f>
        <v>0</v>
      </c>
      <c r="AW338" s="67">
        <f t="shared" ref="AW338:AW351" si="71">IF(AJ338=1,AT338,0)</f>
        <v>0</v>
      </c>
      <c r="AX338" s="397">
        <f t="shared" ref="AX338:AX351" si="72">IF(AK338=1,AT338,0)</f>
        <v>0</v>
      </c>
      <c r="AY338" s="32"/>
      <c r="AZ338" s="32"/>
      <c r="BA338" s="423" t="str">
        <f t="shared" ref="BA338:BA351" si="73">IF(BB338="s",(AV338+AW338)/16*AX338/12," ")</f>
        <v xml:space="preserve"> </v>
      </c>
    </row>
    <row r="339" spans="1:53" s="339" customFormat="1" ht="15" x14ac:dyDescent="0.2">
      <c r="A339" s="32"/>
      <c r="B339" s="32"/>
      <c r="C339" s="410">
        <f t="shared" si="57"/>
        <v>318</v>
      </c>
      <c r="D339" s="424"/>
      <c r="E339" s="424"/>
      <c r="F339" s="424"/>
      <c r="G339" s="410"/>
      <c r="H339" s="410"/>
      <c r="I339" s="413" t="str">
        <f t="shared" si="58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59"/>
        <v>-</v>
      </c>
      <c r="M339" s="425"/>
      <c r="N339" s="425"/>
      <c r="O339" s="160" t="str">
        <f t="shared" si="60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61"/>
        <v>OK</v>
      </c>
      <c r="AI339" s="22">
        <f t="shared" si="62"/>
        <v>0</v>
      </c>
      <c r="AJ339" s="22">
        <f t="shared" si="63"/>
        <v>0</v>
      </c>
      <c r="AK339" s="22">
        <f t="shared" si="64"/>
        <v>0</v>
      </c>
      <c r="AL339" s="22">
        <f t="shared" si="65"/>
        <v>0</v>
      </c>
      <c r="AM339" s="22">
        <f t="shared" si="66"/>
        <v>0</v>
      </c>
      <c r="AN339" s="22">
        <f t="shared" si="67"/>
        <v>0</v>
      </c>
      <c r="AO339" s="418" t="b">
        <f t="shared" si="68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69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70"/>
        <v>0</v>
      </c>
      <c r="AW339" s="67">
        <f t="shared" si="71"/>
        <v>0</v>
      </c>
      <c r="AX339" s="397">
        <f t="shared" si="72"/>
        <v>0</v>
      </c>
      <c r="AY339" s="32"/>
      <c r="AZ339" s="32"/>
      <c r="BA339" s="423" t="str">
        <f t="shared" si="73"/>
        <v xml:space="preserve"> </v>
      </c>
    </row>
    <row r="340" spans="1:53" s="339" customFormat="1" ht="15" x14ac:dyDescent="0.2">
      <c r="A340" s="32"/>
      <c r="B340" s="32"/>
      <c r="C340" s="410">
        <f t="shared" si="57"/>
        <v>319</v>
      </c>
      <c r="D340" s="424"/>
      <c r="E340" s="424"/>
      <c r="F340" s="424"/>
      <c r="G340" s="410"/>
      <c r="H340" s="410"/>
      <c r="I340" s="413" t="str">
        <f t="shared" si="58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59"/>
        <v>-</v>
      </c>
      <c r="M340" s="425"/>
      <c r="N340" s="425"/>
      <c r="O340" s="160" t="str">
        <f t="shared" si="60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61"/>
        <v>OK</v>
      </c>
      <c r="AI340" s="22">
        <f t="shared" si="62"/>
        <v>0</v>
      </c>
      <c r="AJ340" s="22">
        <f t="shared" si="63"/>
        <v>0</v>
      </c>
      <c r="AK340" s="22">
        <f t="shared" si="64"/>
        <v>0</v>
      </c>
      <c r="AL340" s="22">
        <f t="shared" si="65"/>
        <v>0</v>
      </c>
      <c r="AM340" s="22">
        <f t="shared" si="66"/>
        <v>0</v>
      </c>
      <c r="AN340" s="22">
        <f t="shared" si="67"/>
        <v>0</v>
      </c>
      <c r="AO340" s="418" t="b">
        <f t="shared" si="68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69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70"/>
        <v>0</v>
      </c>
      <c r="AW340" s="67">
        <f t="shared" si="71"/>
        <v>0</v>
      </c>
      <c r="AX340" s="397">
        <f t="shared" si="72"/>
        <v>0</v>
      </c>
      <c r="AY340" s="32"/>
      <c r="AZ340" s="32"/>
      <c r="BA340" s="423" t="str">
        <f t="shared" si="73"/>
        <v xml:space="preserve"> </v>
      </c>
    </row>
    <row r="341" spans="1:53" s="339" customFormat="1" ht="15" x14ac:dyDescent="0.2">
      <c r="A341" s="32"/>
      <c r="B341" s="32"/>
      <c r="C341" s="410">
        <f t="shared" si="57"/>
        <v>320</v>
      </c>
      <c r="D341" s="424"/>
      <c r="E341" s="424"/>
      <c r="F341" s="424"/>
      <c r="G341" s="410"/>
      <c r="H341" s="410"/>
      <c r="I341" s="413" t="str">
        <f t="shared" si="58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59"/>
        <v>-</v>
      </c>
      <c r="M341" s="425"/>
      <c r="N341" s="425"/>
      <c r="O341" s="160" t="str">
        <f t="shared" si="60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61"/>
        <v>OK</v>
      </c>
      <c r="AI341" s="22">
        <f t="shared" si="62"/>
        <v>0</v>
      </c>
      <c r="AJ341" s="22">
        <f t="shared" si="63"/>
        <v>0</v>
      </c>
      <c r="AK341" s="22">
        <f t="shared" si="64"/>
        <v>0</v>
      </c>
      <c r="AL341" s="22">
        <f t="shared" si="65"/>
        <v>0</v>
      </c>
      <c r="AM341" s="22">
        <f t="shared" si="66"/>
        <v>0</v>
      </c>
      <c r="AN341" s="22">
        <f t="shared" si="67"/>
        <v>0</v>
      </c>
      <c r="AO341" s="418" t="b">
        <f t="shared" si="68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69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70"/>
        <v>0</v>
      </c>
      <c r="AW341" s="67">
        <f t="shared" si="71"/>
        <v>0</v>
      </c>
      <c r="AX341" s="397">
        <f t="shared" si="72"/>
        <v>0</v>
      </c>
      <c r="AY341" s="32"/>
      <c r="AZ341" s="32"/>
      <c r="BA341" s="423" t="str">
        <f t="shared" si="73"/>
        <v xml:space="preserve"> </v>
      </c>
    </row>
    <row r="342" spans="1:53" s="339" customFormat="1" ht="15" x14ac:dyDescent="0.2">
      <c r="A342" s="32"/>
      <c r="B342" s="32"/>
      <c r="C342" s="410">
        <f t="shared" si="57"/>
        <v>321</v>
      </c>
      <c r="D342" s="424"/>
      <c r="E342" s="424"/>
      <c r="F342" s="424"/>
      <c r="G342" s="410"/>
      <c r="H342" s="410"/>
      <c r="I342" s="413" t="str">
        <f t="shared" si="58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59"/>
        <v>-</v>
      </c>
      <c r="M342" s="425"/>
      <c r="N342" s="425"/>
      <c r="O342" s="160" t="str">
        <f t="shared" si="60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61"/>
        <v>OK</v>
      </c>
      <c r="AI342" s="22">
        <f t="shared" si="62"/>
        <v>0</v>
      </c>
      <c r="AJ342" s="22">
        <f t="shared" si="63"/>
        <v>0</v>
      </c>
      <c r="AK342" s="22">
        <f t="shared" si="64"/>
        <v>0</v>
      </c>
      <c r="AL342" s="22">
        <f t="shared" si="65"/>
        <v>0</v>
      </c>
      <c r="AM342" s="22">
        <f t="shared" si="66"/>
        <v>0</v>
      </c>
      <c r="AN342" s="22">
        <f t="shared" si="67"/>
        <v>0</v>
      </c>
      <c r="AO342" s="418" t="b">
        <f t="shared" si="68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69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70"/>
        <v>0</v>
      </c>
      <c r="AW342" s="67">
        <f t="shared" si="71"/>
        <v>0</v>
      </c>
      <c r="AX342" s="397">
        <f t="shared" si="72"/>
        <v>0</v>
      </c>
      <c r="AY342" s="32"/>
      <c r="AZ342" s="32"/>
      <c r="BA342" s="423" t="str">
        <f t="shared" si="73"/>
        <v xml:space="preserve"> </v>
      </c>
    </row>
    <row r="343" spans="1:53" s="339" customFormat="1" ht="15" x14ac:dyDescent="0.2">
      <c r="A343" s="32"/>
      <c r="B343" s="32"/>
      <c r="C343" s="410">
        <f t="shared" si="57"/>
        <v>322</v>
      </c>
      <c r="D343" s="424"/>
      <c r="E343" s="424"/>
      <c r="F343" s="424"/>
      <c r="G343" s="410"/>
      <c r="H343" s="410"/>
      <c r="I343" s="413" t="str">
        <f t="shared" si="58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59"/>
        <v>-</v>
      </c>
      <c r="M343" s="425"/>
      <c r="N343" s="425"/>
      <c r="O343" s="160" t="str">
        <f t="shared" si="60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61"/>
        <v>OK</v>
      </c>
      <c r="AI343" s="22">
        <f t="shared" si="62"/>
        <v>0</v>
      </c>
      <c r="AJ343" s="22">
        <f t="shared" si="63"/>
        <v>0</v>
      </c>
      <c r="AK343" s="22">
        <f t="shared" si="64"/>
        <v>0</v>
      </c>
      <c r="AL343" s="22">
        <f t="shared" si="65"/>
        <v>0</v>
      </c>
      <c r="AM343" s="22">
        <f t="shared" si="66"/>
        <v>0</v>
      </c>
      <c r="AN343" s="22">
        <f t="shared" si="67"/>
        <v>0</v>
      </c>
      <c r="AO343" s="418" t="b">
        <f t="shared" si="68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69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70"/>
        <v>0</v>
      </c>
      <c r="AW343" s="67">
        <f t="shared" si="71"/>
        <v>0</v>
      </c>
      <c r="AX343" s="397">
        <f t="shared" si="72"/>
        <v>0</v>
      </c>
      <c r="AY343" s="32"/>
      <c r="AZ343" s="32"/>
      <c r="BA343" s="423" t="str">
        <f t="shared" si="73"/>
        <v xml:space="preserve"> </v>
      </c>
    </row>
    <row r="344" spans="1:53" s="339" customFormat="1" ht="15" x14ac:dyDescent="0.2">
      <c r="A344" s="32"/>
      <c r="B344" s="32"/>
      <c r="C344" s="410">
        <f t="shared" ref="C344:C351" si="74">C343+1</f>
        <v>323</v>
      </c>
      <c r="D344" s="424"/>
      <c r="E344" s="424"/>
      <c r="F344" s="424"/>
      <c r="G344" s="410"/>
      <c r="H344" s="410"/>
      <c r="I344" s="413" t="str">
        <f t="shared" si="58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59"/>
        <v>-</v>
      </c>
      <c r="M344" s="425"/>
      <c r="N344" s="425"/>
      <c r="O344" s="160" t="str">
        <f t="shared" si="60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61"/>
        <v>OK</v>
      </c>
      <c r="AI344" s="22">
        <f t="shared" si="62"/>
        <v>0</v>
      </c>
      <c r="AJ344" s="22">
        <f t="shared" si="63"/>
        <v>0</v>
      </c>
      <c r="AK344" s="22">
        <f t="shared" si="64"/>
        <v>0</v>
      </c>
      <c r="AL344" s="22">
        <f t="shared" si="65"/>
        <v>0</v>
      </c>
      <c r="AM344" s="22">
        <f t="shared" si="66"/>
        <v>0</v>
      </c>
      <c r="AN344" s="22">
        <f t="shared" si="67"/>
        <v>0</v>
      </c>
      <c r="AO344" s="418" t="b">
        <f t="shared" si="68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69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70"/>
        <v>0</v>
      </c>
      <c r="AW344" s="67">
        <f t="shared" si="71"/>
        <v>0</v>
      </c>
      <c r="AX344" s="397">
        <f t="shared" si="72"/>
        <v>0</v>
      </c>
      <c r="AY344" s="32"/>
      <c r="AZ344" s="32"/>
      <c r="BA344" s="423" t="str">
        <f t="shared" si="73"/>
        <v xml:space="preserve"> </v>
      </c>
    </row>
    <row r="345" spans="1:53" s="339" customFormat="1" ht="15" x14ac:dyDescent="0.2">
      <c r="A345" s="32"/>
      <c r="B345" s="32"/>
      <c r="C345" s="410">
        <f t="shared" si="74"/>
        <v>324</v>
      </c>
      <c r="D345" s="424"/>
      <c r="E345" s="424"/>
      <c r="F345" s="424"/>
      <c r="G345" s="410"/>
      <c r="H345" s="410"/>
      <c r="I345" s="413" t="str">
        <f t="shared" si="58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59"/>
        <v>-</v>
      </c>
      <c r="M345" s="425"/>
      <c r="N345" s="425"/>
      <c r="O345" s="160" t="str">
        <f t="shared" si="60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61"/>
        <v>OK</v>
      </c>
      <c r="AI345" s="22">
        <f t="shared" si="62"/>
        <v>0</v>
      </c>
      <c r="AJ345" s="22">
        <f t="shared" si="63"/>
        <v>0</v>
      </c>
      <c r="AK345" s="22">
        <f t="shared" si="64"/>
        <v>0</v>
      </c>
      <c r="AL345" s="22">
        <f t="shared" si="65"/>
        <v>0</v>
      </c>
      <c r="AM345" s="22">
        <f t="shared" si="66"/>
        <v>0</v>
      </c>
      <c r="AN345" s="22">
        <f t="shared" si="67"/>
        <v>0</v>
      </c>
      <c r="AO345" s="418" t="b">
        <f t="shared" si="68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69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70"/>
        <v>0</v>
      </c>
      <c r="AW345" s="67">
        <f t="shared" si="71"/>
        <v>0</v>
      </c>
      <c r="AX345" s="397">
        <f t="shared" si="72"/>
        <v>0</v>
      </c>
      <c r="AY345" s="32"/>
      <c r="AZ345" s="32"/>
      <c r="BA345" s="423" t="str">
        <f t="shared" si="73"/>
        <v xml:space="preserve"> </v>
      </c>
    </row>
    <row r="346" spans="1:53" s="339" customFormat="1" ht="15" x14ac:dyDescent="0.2">
      <c r="A346" s="32"/>
      <c r="B346" s="32"/>
      <c r="C346" s="410">
        <f t="shared" si="74"/>
        <v>325</v>
      </c>
      <c r="D346" s="424"/>
      <c r="E346" s="424"/>
      <c r="F346" s="424"/>
      <c r="G346" s="410"/>
      <c r="H346" s="410"/>
      <c r="I346" s="413" t="str">
        <f t="shared" si="58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59"/>
        <v>-</v>
      </c>
      <c r="M346" s="425"/>
      <c r="N346" s="425"/>
      <c r="O346" s="160" t="str">
        <f t="shared" si="60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61"/>
        <v>OK</v>
      </c>
      <c r="AI346" s="22">
        <f t="shared" si="62"/>
        <v>0</v>
      </c>
      <c r="AJ346" s="22">
        <f t="shared" si="63"/>
        <v>0</v>
      </c>
      <c r="AK346" s="22">
        <f t="shared" si="64"/>
        <v>0</v>
      </c>
      <c r="AL346" s="22">
        <f t="shared" si="65"/>
        <v>0</v>
      </c>
      <c r="AM346" s="22">
        <f t="shared" si="66"/>
        <v>0</v>
      </c>
      <c r="AN346" s="22">
        <f t="shared" si="67"/>
        <v>0</v>
      </c>
      <c r="AO346" s="418" t="b">
        <f t="shared" si="68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69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70"/>
        <v>0</v>
      </c>
      <c r="AW346" s="67">
        <f t="shared" si="71"/>
        <v>0</v>
      </c>
      <c r="AX346" s="397">
        <f t="shared" si="72"/>
        <v>0</v>
      </c>
      <c r="AY346" s="32"/>
      <c r="AZ346" s="32"/>
      <c r="BA346" s="423" t="str">
        <f t="shared" si="73"/>
        <v xml:space="preserve"> </v>
      </c>
    </row>
    <row r="347" spans="1:53" s="339" customFormat="1" ht="15" x14ac:dyDescent="0.2">
      <c r="A347" s="32"/>
      <c r="B347" s="32"/>
      <c r="C347" s="410">
        <f t="shared" si="74"/>
        <v>326</v>
      </c>
      <c r="D347" s="424"/>
      <c r="E347" s="424"/>
      <c r="F347" s="424"/>
      <c r="G347" s="410"/>
      <c r="H347" s="410"/>
      <c r="I347" s="413" t="str">
        <f t="shared" si="58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59"/>
        <v>-</v>
      </c>
      <c r="M347" s="425"/>
      <c r="N347" s="425"/>
      <c r="O347" s="160" t="str">
        <f t="shared" si="60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61"/>
        <v>OK</v>
      </c>
      <c r="AI347" s="22">
        <f t="shared" si="62"/>
        <v>0</v>
      </c>
      <c r="AJ347" s="22">
        <f t="shared" si="63"/>
        <v>0</v>
      </c>
      <c r="AK347" s="22">
        <f t="shared" si="64"/>
        <v>0</v>
      </c>
      <c r="AL347" s="22">
        <f t="shared" si="65"/>
        <v>0</v>
      </c>
      <c r="AM347" s="22">
        <f t="shared" si="66"/>
        <v>0</v>
      </c>
      <c r="AN347" s="22">
        <f t="shared" si="67"/>
        <v>0</v>
      </c>
      <c r="AO347" s="418" t="b">
        <f t="shared" si="68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69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70"/>
        <v>0</v>
      </c>
      <c r="AW347" s="67">
        <f t="shared" si="71"/>
        <v>0</v>
      </c>
      <c r="AX347" s="397">
        <f t="shared" si="72"/>
        <v>0</v>
      </c>
      <c r="AY347" s="32"/>
      <c r="AZ347" s="32"/>
      <c r="BA347" s="423" t="str">
        <f t="shared" si="73"/>
        <v xml:space="preserve"> </v>
      </c>
    </row>
    <row r="348" spans="1:53" s="339" customFormat="1" ht="15" x14ac:dyDescent="0.2">
      <c r="A348" s="32"/>
      <c r="B348" s="32"/>
      <c r="C348" s="410">
        <f t="shared" si="74"/>
        <v>327</v>
      </c>
      <c r="D348" s="424"/>
      <c r="E348" s="424"/>
      <c r="F348" s="424"/>
      <c r="G348" s="410"/>
      <c r="H348" s="410"/>
      <c r="I348" s="413" t="str">
        <f t="shared" si="58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59"/>
        <v>-</v>
      </c>
      <c r="M348" s="425"/>
      <c r="N348" s="425"/>
      <c r="O348" s="160" t="str">
        <f t="shared" si="60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61"/>
        <v>OK</v>
      </c>
      <c r="AI348" s="22">
        <f t="shared" si="62"/>
        <v>0</v>
      </c>
      <c r="AJ348" s="22">
        <f t="shared" si="63"/>
        <v>0</v>
      </c>
      <c r="AK348" s="22">
        <f t="shared" si="64"/>
        <v>0</v>
      </c>
      <c r="AL348" s="22">
        <f t="shared" si="65"/>
        <v>0</v>
      </c>
      <c r="AM348" s="22">
        <f t="shared" si="66"/>
        <v>0</v>
      </c>
      <c r="AN348" s="22">
        <f t="shared" si="67"/>
        <v>0</v>
      </c>
      <c r="AO348" s="418" t="b">
        <f t="shared" si="68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69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70"/>
        <v>0</v>
      </c>
      <c r="AW348" s="67">
        <f t="shared" si="71"/>
        <v>0</v>
      </c>
      <c r="AX348" s="397">
        <f t="shared" si="72"/>
        <v>0</v>
      </c>
      <c r="AY348" s="32"/>
      <c r="AZ348" s="32"/>
      <c r="BA348" s="423" t="str">
        <f t="shared" si="73"/>
        <v xml:space="preserve"> </v>
      </c>
    </row>
    <row r="349" spans="1:53" s="339" customFormat="1" ht="15" x14ac:dyDescent="0.2">
      <c r="A349" s="32"/>
      <c r="B349" s="32"/>
      <c r="C349" s="410">
        <f t="shared" si="74"/>
        <v>328</v>
      </c>
      <c r="D349" s="424"/>
      <c r="E349" s="424"/>
      <c r="F349" s="424"/>
      <c r="G349" s="410"/>
      <c r="H349" s="410"/>
      <c r="I349" s="413" t="str">
        <f t="shared" si="58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59"/>
        <v>-</v>
      </c>
      <c r="M349" s="425"/>
      <c r="N349" s="425"/>
      <c r="O349" s="160" t="str">
        <f t="shared" si="60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61"/>
        <v>OK</v>
      </c>
      <c r="AI349" s="22">
        <f t="shared" si="62"/>
        <v>0</v>
      </c>
      <c r="AJ349" s="22">
        <f t="shared" si="63"/>
        <v>0</v>
      </c>
      <c r="AK349" s="22">
        <f t="shared" si="64"/>
        <v>0</v>
      </c>
      <c r="AL349" s="22">
        <f t="shared" si="65"/>
        <v>0</v>
      </c>
      <c r="AM349" s="22">
        <f t="shared" si="66"/>
        <v>0</v>
      </c>
      <c r="AN349" s="22">
        <f t="shared" si="67"/>
        <v>0</v>
      </c>
      <c r="AO349" s="418" t="b">
        <f t="shared" si="68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69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70"/>
        <v>0</v>
      </c>
      <c r="AW349" s="67">
        <f t="shared" si="71"/>
        <v>0</v>
      </c>
      <c r="AX349" s="397">
        <f t="shared" si="72"/>
        <v>0</v>
      </c>
      <c r="AY349" s="32"/>
      <c r="AZ349" s="32"/>
      <c r="BA349" s="423" t="str">
        <f t="shared" si="73"/>
        <v xml:space="preserve"> </v>
      </c>
    </row>
    <row r="350" spans="1:53" s="339" customFormat="1" ht="15" x14ac:dyDescent="0.2">
      <c r="A350" s="32"/>
      <c r="B350" s="32"/>
      <c r="C350" s="410">
        <f t="shared" si="74"/>
        <v>329</v>
      </c>
      <c r="D350" s="424"/>
      <c r="E350" s="424"/>
      <c r="F350" s="424"/>
      <c r="G350" s="410"/>
      <c r="H350" s="410"/>
      <c r="I350" s="413" t="str">
        <f t="shared" si="58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59"/>
        <v>-</v>
      </c>
      <c r="M350" s="425"/>
      <c r="N350" s="425"/>
      <c r="O350" s="160" t="str">
        <f t="shared" si="60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61"/>
        <v>OK</v>
      </c>
      <c r="AI350" s="22">
        <f t="shared" si="62"/>
        <v>0</v>
      </c>
      <c r="AJ350" s="22">
        <f t="shared" si="63"/>
        <v>0</v>
      </c>
      <c r="AK350" s="22">
        <f t="shared" si="64"/>
        <v>0</v>
      </c>
      <c r="AL350" s="22">
        <f t="shared" si="65"/>
        <v>0</v>
      </c>
      <c r="AM350" s="22">
        <f t="shared" si="66"/>
        <v>0</v>
      </c>
      <c r="AN350" s="22">
        <f t="shared" si="67"/>
        <v>0</v>
      </c>
      <c r="AO350" s="418" t="b">
        <f t="shared" si="68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69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70"/>
        <v>0</v>
      </c>
      <c r="AW350" s="67">
        <f t="shared" si="71"/>
        <v>0</v>
      </c>
      <c r="AX350" s="397">
        <f t="shared" si="72"/>
        <v>0</v>
      </c>
      <c r="AY350" s="32"/>
      <c r="AZ350" s="32"/>
      <c r="BA350" s="423" t="str">
        <f t="shared" si="73"/>
        <v xml:space="preserve"> </v>
      </c>
    </row>
    <row r="351" spans="1:53" s="339" customFormat="1" ht="15" x14ac:dyDescent="0.2">
      <c r="A351" s="32"/>
      <c r="B351" s="32"/>
      <c r="C351" s="410">
        <f t="shared" si="74"/>
        <v>330</v>
      </c>
      <c r="D351" s="424"/>
      <c r="E351" s="424"/>
      <c r="F351" s="424"/>
      <c r="G351" s="410"/>
      <c r="H351" s="410"/>
      <c r="I351" s="413" t="str">
        <f t="shared" si="58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59"/>
        <v>-</v>
      </c>
      <c r="M351" s="425"/>
      <c r="N351" s="425"/>
      <c r="O351" s="160" t="str">
        <f t="shared" si="60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61"/>
        <v>OK</v>
      </c>
      <c r="AI351" s="22">
        <f t="shared" si="62"/>
        <v>0</v>
      </c>
      <c r="AJ351" s="22">
        <f t="shared" si="63"/>
        <v>0</v>
      </c>
      <c r="AK351" s="22">
        <f t="shared" si="64"/>
        <v>0</v>
      </c>
      <c r="AL351" s="22">
        <f t="shared" si="65"/>
        <v>0</v>
      </c>
      <c r="AM351" s="22">
        <f t="shared" si="66"/>
        <v>0</v>
      </c>
      <c r="AN351" s="22">
        <f t="shared" si="67"/>
        <v>0</v>
      </c>
      <c r="AO351" s="418" t="b">
        <f t="shared" si="68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69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70"/>
        <v>0</v>
      </c>
      <c r="AW351" s="67">
        <f t="shared" si="71"/>
        <v>0</v>
      </c>
      <c r="AX351" s="397">
        <f t="shared" si="72"/>
        <v>0</v>
      </c>
      <c r="AY351" s="32"/>
      <c r="AZ351" s="32"/>
      <c r="BA351" s="423" t="str">
        <f t="shared" si="73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763F57EC-D69C-445C-BAE9-63FCC1518FD6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E9C08-F644-4D48-A34F-9CA26DAC7BBB}">
  <dimension ref="A1:BA469"/>
  <sheetViews>
    <sheetView topLeftCell="K4" workbookViewId="0">
      <selection activeCell="P22" sqref="P22:AF351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SUM(AL22:AL1277)</f>
        <v>0</v>
      </c>
      <c r="G14" s="3"/>
      <c r="H14" s="3"/>
      <c r="I14" s="3" t="s">
        <v>170</v>
      </c>
      <c r="J14" s="386">
        <f>SUM(AM22:AM1203)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SUM(AO22:AO1203)</f>
        <v>0</v>
      </c>
      <c r="G15" s="3"/>
      <c r="H15" s="3"/>
      <c r="I15" s="3" t="s">
        <v>171</v>
      </c>
      <c r="J15" s="388">
        <f>SUM(AN22:AN1203)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SUM(AR22:AR1203)</f>
        <v>0</v>
      </c>
      <c r="G16" s="3"/>
      <c r="H16" s="3"/>
      <c r="I16" s="3" t="s">
        <v>173</v>
      </c>
      <c r="J16" s="390">
        <f>SUM(AP22:AP1203)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SUM(I22:I1203)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SUM(O22:O1203)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SUM(AT22:AT1203)</f>
        <v>0</v>
      </c>
      <c r="G19" s="3"/>
      <c r="H19" s="348"/>
      <c r="I19" s="3" t="s">
        <v>176</v>
      </c>
      <c r="J19" s="394">
        <f>SUM(L22:L1203)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:AA19" si="2">IF(U18=U20,"OK","ERR")</f>
        <v>OK</v>
      </c>
      <c r="V19" s="372" t="str">
        <f t="shared" si="2"/>
        <v>OK</v>
      </c>
      <c r="W19" s="372" t="str">
        <f t="shared" si="2"/>
        <v>OK</v>
      </c>
      <c r="X19" s="372" t="str">
        <f t="shared" si="2"/>
        <v>OK</v>
      </c>
      <c r="Y19" s="372" t="str">
        <f t="shared" si="2"/>
        <v>OK</v>
      </c>
      <c r="Z19" s="372" t="str">
        <f t="shared" si="2"/>
        <v>OK</v>
      </c>
      <c r="AA19" s="372" t="str">
        <f t="shared" si="2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3">SUM(P22:P1087)</f>
        <v>0</v>
      </c>
      <c r="Q20" s="392">
        <f t="shared" si="3"/>
        <v>0</v>
      </c>
      <c r="R20" s="392">
        <f t="shared" si="3"/>
        <v>0</v>
      </c>
      <c r="S20" s="392">
        <f t="shared" si="3"/>
        <v>0</v>
      </c>
      <c r="T20" s="392">
        <f t="shared" si="3"/>
        <v>0</v>
      </c>
      <c r="U20" s="392">
        <f t="shared" si="3"/>
        <v>0</v>
      </c>
      <c r="V20" s="392">
        <f t="shared" ref="V20:AF20" si="4">SUM(V22:V1210)</f>
        <v>0</v>
      </c>
      <c r="W20" s="392">
        <f t="shared" si="4"/>
        <v>0</v>
      </c>
      <c r="X20" s="392">
        <f t="shared" si="4"/>
        <v>0</v>
      </c>
      <c r="Y20" s="392">
        <f t="shared" si="4"/>
        <v>0</v>
      </c>
      <c r="Z20" s="392">
        <f t="shared" si="4"/>
        <v>0</v>
      </c>
      <c r="AA20" s="392">
        <f t="shared" si="4"/>
        <v>0</v>
      </c>
      <c r="AB20" s="392">
        <f t="shared" si="4"/>
        <v>0</v>
      </c>
      <c r="AC20" s="392">
        <f t="shared" si="4"/>
        <v>0</v>
      </c>
      <c r="AD20" s="392">
        <f t="shared" si="4"/>
        <v>0</v>
      </c>
      <c r="AE20" s="392">
        <f t="shared" si="4"/>
        <v>0</v>
      </c>
      <c r="AF20" s="392">
        <f t="shared" si="4"/>
        <v>0</v>
      </c>
      <c r="AG20" s="392"/>
      <c r="AH20" s="396"/>
      <c r="AI20" s="396">
        <f>SUM(AI22:AI399)</f>
        <v>0</v>
      </c>
      <c r="AJ20" s="396">
        <f>SUM(AJ22:AJ399)</f>
        <v>0</v>
      </c>
      <c r="AK20" s="396">
        <f>SUM(AK22:AK399)</f>
        <v>0</v>
      </c>
      <c r="AL20" s="12"/>
      <c r="AM20" s="12"/>
      <c r="AN20" s="12"/>
      <c r="AO20" s="12"/>
      <c r="AP20" s="345"/>
      <c r="AQ20" s="346"/>
      <c r="AV20" s="397">
        <f>SUM(AV22:AV400)</f>
        <v>0</v>
      </c>
      <c r="AW20" s="397">
        <f>SUM(AW22:AW400)</f>
        <v>0</v>
      </c>
      <c r="AX20" s="397">
        <f>SUM(AX22:AX400)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293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286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208" si="5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208" si="6">IF(K22="s",AT22,AP22)</f>
        <v>-</v>
      </c>
      <c r="M22" s="415"/>
      <c r="N22" s="415"/>
      <c r="O22" s="160" t="str">
        <f t="shared" ref="O22:O208" si="7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208" si="8">IF(F22&gt;(A22*12),"error","OK")</f>
        <v>OK</v>
      </c>
      <c r="AI22" s="22">
        <f t="shared" ref="AI22:AI208" si="9">IF(O22="-",0,IF(O22&gt;7.999,1,0))</f>
        <v>0</v>
      </c>
      <c r="AJ22" s="22">
        <f t="shared" ref="AJ22:AJ208" si="10">IF(O22&lt;8,IF(O22&gt;3.999,1,0),0)</f>
        <v>0</v>
      </c>
      <c r="AK22" s="22">
        <f t="shared" ref="AK22:AK208" si="11">IF(O22&lt;4,IF(O22&gt;0,1,0),0)</f>
        <v>0</v>
      </c>
      <c r="AL22" s="22">
        <f t="shared" ref="AL22:AL208" si="12">IF(K22="S",1,0)</f>
        <v>0</v>
      </c>
      <c r="AM22" s="22">
        <f t="shared" ref="AM22:AM208" si="13">IF(K22="C",1,0)</f>
        <v>0</v>
      </c>
      <c r="AN22" s="22">
        <f t="shared" ref="AN22:AN208" si="14">IF(K22="c",F22/12,0)</f>
        <v>0</v>
      </c>
      <c r="AO22" s="418" t="b">
        <f t="shared" ref="AO22:AO208" si="15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208" si="16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5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6"/>
        <v>-</v>
      </c>
      <c r="M23" s="415"/>
      <c r="N23" s="415"/>
      <c r="O23" s="160" t="str">
        <f t="shared" si="7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8"/>
        <v>OK</v>
      </c>
      <c r="AI23" s="22">
        <f t="shared" si="9"/>
        <v>0</v>
      </c>
      <c r="AJ23" s="22">
        <f t="shared" si="10"/>
        <v>0</v>
      </c>
      <c r="AK23" s="22">
        <f t="shared" si="11"/>
        <v>0</v>
      </c>
      <c r="AL23" s="22">
        <f t="shared" si="12"/>
        <v>0</v>
      </c>
      <c r="AM23" s="22">
        <f t="shared" si="13"/>
        <v>0</v>
      </c>
      <c r="AN23" s="22">
        <f t="shared" si="14"/>
        <v>0</v>
      </c>
      <c r="AO23" s="418" t="b">
        <f t="shared" si="15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6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209" si="17">IF(AI23=1,AT23,0)</f>
        <v>0</v>
      </c>
      <c r="AW23" s="67">
        <f t="shared" ref="AW23:AW209" si="18">IF(AJ23=1,AT23,0)</f>
        <v>0</v>
      </c>
      <c r="AX23" s="397">
        <f t="shared" ref="AX23:AX209" si="19">IF(AK23=1,AT23,0)</f>
        <v>0</v>
      </c>
      <c r="AY23" s="32"/>
      <c r="AZ23" s="32"/>
      <c r="BA23" s="423" t="str">
        <f t="shared" ref="BA23:BA209" si="20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87" si="21">C23+1</f>
        <v>3</v>
      </c>
      <c r="D24" s="411"/>
      <c r="E24" s="411"/>
      <c r="F24" s="411"/>
      <c r="G24" s="412"/>
      <c r="H24" s="412"/>
      <c r="I24" s="413" t="str">
        <f t="shared" si="5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6"/>
        <v>-</v>
      </c>
      <c r="M24" s="415"/>
      <c r="N24" s="415"/>
      <c r="O24" s="160" t="str">
        <f t="shared" si="7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8"/>
        <v>OK</v>
      </c>
      <c r="AI24" s="22">
        <f t="shared" si="9"/>
        <v>0</v>
      </c>
      <c r="AJ24" s="22">
        <f t="shared" si="10"/>
        <v>0</v>
      </c>
      <c r="AK24" s="22">
        <f t="shared" si="11"/>
        <v>0</v>
      </c>
      <c r="AL24" s="22">
        <f t="shared" si="12"/>
        <v>0</v>
      </c>
      <c r="AM24" s="22">
        <f t="shared" si="13"/>
        <v>0</v>
      </c>
      <c r="AN24" s="22">
        <f t="shared" si="14"/>
        <v>0</v>
      </c>
      <c r="AO24" s="418" t="b">
        <f t="shared" si="15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6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7"/>
        <v>0</v>
      </c>
      <c r="AW24" s="67">
        <f t="shared" si="18"/>
        <v>0</v>
      </c>
      <c r="AX24" s="397">
        <f t="shared" si="19"/>
        <v>0</v>
      </c>
      <c r="AY24" s="32"/>
      <c r="AZ24" s="32"/>
      <c r="BA24" s="423" t="str">
        <f t="shared" si="20"/>
        <v xml:space="preserve"> </v>
      </c>
    </row>
    <row r="25" spans="1:53" s="339" customFormat="1" ht="15" x14ac:dyDescent="0.2">
      <c r="A25" s="409"/>
      <c r="B25" s="409"/>
      <c r="C25" s="410">
        <f t="shared" si="21"/>
        <v>4</v>
      </c>
      <c r="D25" s="411"/>
      <c r="E25" s="411"/>
      <c r="F25" s="411"/>
      <c r="G25" s="412"/>
      <c r="H25" s="412"/>
      <c r="I25" s="413" t="str">
        <f t="shared" si="5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6"/>
        <v>-</v>
      </c>
      <c r="M25" s="415"/>
      <c r="N25" s="415"/>
      <c r="O25" s="160" t="str">
        <f t="shared" si="7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8"/>
        <v>OK</v>
      </c>
      <c r="AI25" s="22">
        <f t="shared" si="9"/>
        <v>0</v>
      </c>
      <c r="AJ25" s="22">
        <f t="shared" si="10"/>
        <v>0</v>
      </c>
      <c r="AK25" s="22">
        <f t="shared" si="11"/>
        <v>0</v>
      </c>
      <c r="AL25" s="22">
        <f t="shared" si="12"/>
        <v>0</v>
      </c>
      <c r="AM25" s="22">
        <f t="shared" si="13"/>
        <v>0</v>
      </c>
      <c r="AN25" s="22">
        <f t="shared" si="14"/>
        <v>0</v>
      </c>
      <c r="AO25" s="418" t="b">
        <f t="shared" si="15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6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7"/>
        <v>0</v>
      </c>
      <c r="AW25" s="67">
        <f t="shared" si="18"/>
        <v>0</v>
      </c>
      <c r="AX25" s="397">
        <f t="shared" si="19"/>
        <v>0</v>
      </c>
      <c r="AY25" s="32"/>
      <c r="AZ25" s="32"/>
      <c r="BA25" s="423" t="str">
        <f t="shared" si="20"/>
        <v xml:space="preserve"> </v>
      </c>
    </row>
    <row r="26" spans="1:53" s="339" customFormat="1" ht="15" x14ac:dyDescent="0.2">
      <c r="A26" s="409"/>
      <c r="B26" s="409"/>
      <c r="C26" s="410">
        <f t="shared" si="21"/>
        <v>5</v>
      </c>
      <c r="D26" s="411"/>
      <c r="E26" s="411"/>
      <c r="F26" s="411"/>
      <c r="G26" s="412"/>
      <c r="H26" s="412"/>
      <c r="I26" s="413" t="str">
        <f t="shared" si="5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6"/>
        <v>-</v>
      </c>
      <c r="M26" s="415"/>
      <c r="N26" s="415"/>
      <c r="O26" s="160" t="str">
        <f t="shared" si="7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8"/>
        <v>OK</v>
      </c>
      <c r="AI26" s="22">
        <f t="shared" si="9"/>
        <v>0</v>
      </c>
      <c r="AJ26" s="22">
        <f t="shared" si="10"/>
        <v>0</v>
      </c>
      <c r="AK26" s="22">
        <f t="shared" si="11"/>
        <v>0</v>
      </c>
      <c r="AL26" s="22">
        <f t="shared" si="12"/>
        <v>0</v>
      </c>
      <c r="AM26" s="22">
        <f t="shared" si="13"/>
        <v>0</v>
      </c>
      <c r="AN26" s="22">
        <f t="shared" si="14"/>
        <v>0</v>
      </c>
      <c r="AO26" s="418" t="b">
        <f t="shared" si="15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6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7"/>
        <v>0</v>
      </c>
      <c r="AW26" s="67">
        <f t="shared" si="18"/>
        <v>0</v>
      </c>
      <c r="AX26" s="397">
        <f t="shared" si="19"/>
        <v>0</v>
      </c>
      <c r="AY26" s="32"/>
      <c r="AZ26" s="32"/>
      <c r="BA26" s="423" t="str">
        <f t="shared" si="20"/>
        <v xml:space="preserve"> </v>
      </c>
    </row>
    <row r="27" spans="1:53" s="339" customFormat="1" ht="15" x14ac:dyDescent="0.2">
      <c r="A27" s="409"/>
      <c r="B27" s="409"/>
      <c r="C27" s="410">
        <f t="shared" si="21"/>
        <v>6</v>
      </c>
      <c r="D27" s="411"/>
      <c r="E27" s="411"/>
      <c r="F27" s="411"/>
      <c r="G27" s="412"/>
      <c r="H27" s="412"/>
      <c r="I27" s="413" t="str">
        <f t="shared" si="5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6"/>
        <v>-</v>
      </c>
      <c r="M27" s="415"/>
      <c r="N27" s="415"/>
      <c r="O27" s="160" t="str">
        <f t="shared" si="7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8"/>
        <v>OK</v>
      </c>
      <c r="AI27" s="22">
        <f t="shared" si="9"/>
        <v>0</v>
      </c>
      <c r="AJ27" s="22">
        <f t="shared" si="10"/>
        <v>0</v>
      </c>
      <c r="AK27" s="22">
        <f t="shared" si="11"/>
        <v>0</v>
      </c>
      <c r="AL27" s="22">
        <f t="shared" si="12"/>
        <v>0</v>
      </c>
      <c r="AM27" s="22">
        <f t="shared" si="13"/>
        <v>0</v>
      </c>
      <c r="AN27" s="22">
        <f t="shared" si="14"/>
        <v>0</v>
      </c>
      <c r="AO27" s="418" t="b">
        <f t="shared" si="15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6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7"/>
        <v>0</v>
      </c>
      <c r="AW27" s="67">
        <f t="shared" si="18"/>
        <v>0</v>
      </c>
      <c r="AX27" s="397">
        <f t="shared" si="19"/>
        <v>0</v>
      </c>
      <c r="AY27" s="32"/>
      <c r="AZ27" s="32"/>
      <c r="BA27" s="423" t="str">
        <f t="shared" si="20"/>
        <v xml:space="preserve"> </v>
      </c>
    </row>
    <row r="28" spans="1:53" s="339" customFormat="1" ht="15" x14ac:dyDescent="0.2">
      <c r="A28" s="409"/>
      <c r="B28" s="409"/>
      <c r="C28" s="410">
        <f t="shared" si="21"/>
        <v>7</v>
      </c>
      <c r="D28" s="411"/>
      <c r="E28" s="411"/>
      <c r="F28" s="411"/>
      <c r="G28" s="412"/>
      <c r="H28" s="412"/>
      <c r="I28" s="413" t="str">
        <f t="shared" si="5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6"/>
        <v>-</v>
      </c>
      <c r="M28" s="415"/>
      <c r="N28" s="415"/>
      <c r="O28" s="160" t="str">
        <f t="shared" si="7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8"/>
        <v>OK</v>
      </c>
      <c r="AI28" s="22">
        <f t="shared" si="9"/>
        <v>0</v>
      </c>
      <c r="AJ28" s="22">
        <f t="shared" si="10"/>
        <v>0</v>
      </c>
      <c r="AK28" s="22">
        <f t="shared" si="11"/>
        <v>0</v>
      </c>
      <c r="AL28" s="22">
        <f t="shared" si="12"/>
        <v>0</v>
      </c>
      <c r="AM28" s="22">
        <f t="shared" si="13"/>
        <v>0</v>
      </c>
      <c r="AN28" s="22">
        <f t="shared" si="14"/>
        <v>0</v>
      </c>
      <c r="AO28" s="418" t="b">
        <f t="shared" si="15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6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7"/>
        <v>0</v>
      </c>
      <c r="AW28" s="67">
        <f t="shared" si="18"/>
        <v>0</v>
      </c>
      <c r="AX28" s="397">
        <f t="shared" si="19"/>
        <v>0</v>
      </c>
      <c r="AY28" s="32"/>
      <c r="AZ28" s="32"/>
      <c r="BA28" s="423" t="str">
        <f t="shared" si="20"/>
        <v xml:space="preserve"> </v>
      </c>
    </row>
    <row r="29" spans="1:53" s="339" customFormat="1" ht="15" x14ac:dyDescent="0.2">
      <c r="A29" s="409"/>
      <c r="B29" s="409"/>
      <c r="C29" s="410">
        <f t="shared" si="21"/>
        <v>8</v>
      </c>
      <c r="D29" s="411"/>
      <c r="E29" s="411"/>
      <c r="F29" s="411"/>
      <c r="G29" s="412"/>
      <c r="H29" s="412"/>
      <c r="I29" s="413" t="str">
        <f t="shared" si="5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6"/>
        <v>-</v>
      </c>
      <c r="M29" s="415"/>
      <c r="N29" s="415"/>
      <c r="O29" s="160" t="str">
        <f t="shared" si="7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8"/>
        <v>OK</v>
      </c>
      <c r="AI29" s="22">
        <f t="shared" si="9"/>
        <v>0</v>
      </c>
      <c r="AJ29" s="22">
        <f t="shared" si="10"/>
        <v>0</v>
      </c>
      <c r="AK29" s="22">
        <f t="shared" si="11"/>
        <v>0</v>
      </c>
      <c r="AL29" s="22">
        <f t="shared" si="12"/>
        <v>0</v>
      </c>
      <c r="AM29" s="22">
        <f t="shared" si="13"/>
        <v>0</v>
      </c>
      <c r="AN29" s="22">
        <f t="shared" si="14"/>
        <v>0</v>
      </c>
      <c r="AO29" s="418" t="b">
        <f t="shared" si="15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6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7"/>
        <v>0</v>
      </c>
      <c r="AW29" s="67">
        <f t="shared" si="18"/>
        <v>0</v>
      </c>
      <c r="AX29" s="397">
        <f t="shared" si="19"/>
        <v>0</v>
      </c>
      <c r="AY29" s="32"/>
      <c r="AZ29" s="32"/>
      <c r="BA29" s="423" t="str">
        <f t="shared" si="20"/>
        <v xml:space="preserve"> </v>
      </c>
    </row>
    <row r="30" spans="1:53" s="339" customFormat="1" ht="15" x14ac:dyDescent="0.2">
      <c r="A30" s="409"/>
      <c r="B30" s="409"/>
      <c r="C30" s="410">
        <f t="shared" si="21"/>
        <v>9</v>
      </c>
      <c r="D30" s="411"/>
      <c r="E30" s="411"/>
      <c r="F30" s="411"/>
      <c r="G30" s="412"/>
      <c r="H30" s="412"/>
      <c r="I30" s="413" t="str">
        <f t="shared" si="5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6"/>
        <v>-</v>
      </c>
      <c r="M30" s="415"/>
      <c r="N30" s="415"/>
      <c r="O30" s="160" t="str">
        <f t="shared" si="7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8"/>
        <v>OK</v>
      </c>
      <c r="AI30" s="22">
        <f t="shared" si="9"/>
        <v>0</v>
      </c>
      <c r="AJ30" s="22">
        <f t="shared" si="10"/>
        <v>0</v>
      </c>
      <c r="AK30" s="22">
        <f t="shared" si="11"/>
        <v>0</v>
      </c>
      <c r="AL30" s="22">
        <f t="shared" si="12"/>
        <v>0</v>
      </c>
      <c r="AM30" s="22">
        <f t="shared" si="13"/>
        <v>0</v>
      </c>
      <c r="AN30" s="22">
        <f t="shared" si="14"/>
        <v>0</v>
      </c>
      <c r="AO30" s="418" t="b">
        <f t="shared" si="15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6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7"/>
        <v>0</v>
      </c>
      <c r="AW30" s="67">
        <f t="shared" si="18"/>
        <v>0</v>
      </c>
      <c r="AX30" s="397">
        <f t="shared" si="19"/>
        <v>0</v>
      </c>
      <c r="AY30" s="32"/>
      <c r="AZ30" s="32"/>
      <c r="BA30" s="423" t="str">
        <f t="shared" si="20"/>
        <v xml:space="preserve"> </v>
      </c>
    </row>
    <row r="31" spans="1:53" s="339" customFormat="1" ht="15" x14ac:dyDescent="0.2">
      <c r="A31" s="409"/>
      <c r="B31" s="409"/>
      <c r="C31" s="410">
        <f t="shared" si="21"/>
        <v>10</v>
      </c>
      <c r="D31" s="411"/>
      <c r="E31" s="411"/>
      <c r="F31" s="411"/>
      <c r="G31" s="412"/>
      <c r="H31" s="412"/>
      <c r="I31" s="413" t="str">
        <f t="shared" si="5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6"/>
        <v>-</v>
      </c>
      <c r="M31" s="415"/>
      <c r="N31" s="415"/>
      <c r="O31" s="160" t="str">
        <f t="shared" si="7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8"/>
        <v>OK</v>
      </c>
      <c r="AI31" s="22">
        <f t="shared" si="9"/>
        <v>0</v>
      </c>
      <c r="AJ31" s="22">
        <f t="shared" si="10"/>
        <v>0</v>
      </c>
      <c r="AK31" s="22">
        <f t="shared" si="11"/>
        <v>0</v>
      </c>
      <c r="AL31" s="22">
        <f t="shared" si="12"/>
        <v>0</v>
      </c>
      <c r="AM31" s="22">
        <f t="shared" si="13"/>
        <v>0</v>
      </c>
      <c r="AN31" s="22">
        <f t="shared" si="14"/>
        <v>0</v>
      </c>
      <c r="AO31" s="418" t="b">
        <f t="shared" si="15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6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7"/>
        <v>0</v>
      </c>
      <c r="AW31" s="67">
        <f t="shared" si="18"/>
        <v>0</v>
      </c>
      <c r="AX31" s="397">
        <f t="shared" si="19"/>
        <v>0</v>
      </c>
      <c r="AY31" s="32"/>
      <c r="AZ31" s="32"/>
      <c r="BA31" s="423" t="str">
        <f t="shared" si="20"/>
        <v xml:space="preserve"> </v>
      </c>
    </row>
    <row r="32" spans="1:53" s="339" customFormat="1" ht="15" x14ac:dyDescent="0.2">
      <c r="A32" s="409"/>
      <c r="B32" s="409"/>
      <c r="C32" s="410">
        <f t="shared" si="21"/>
        <v>11</v>
      </c>
      <c r="D32" s="411"/>
      <c r="E32" s="411"/>
      <c r="F32" s="411"/>
      <c r="G32" s="412"/>
      <c r="H32" s="412"/>
      <c r="I32" s="413" t="str">
        <f t="shared" si="5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6"/>
        <v>-</v>
      </c>
      <c r="M32" s="415"/>
      <c r="N32" s="415"/>
      <c r="O32" s="160" t="str">
        <f t="shared" si="7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8"/>
        <v>OK</v>
      </c>
      <c r="AI32" s="22">
        <f t="shared" si="9"/>
        <v>0</v>
      </c>
      <c r="AJ32" s="22">
        <f t="shared" si="10"/>
        <v>0</v>
      </c>
      <c r="AK32" s="22">
        <f t="shared" si="11"/>
        <v>0</v>
      </c>
      <c r="AL32" s="22">
        <f t="shared" si="12"/>
        <v>0</v>
      </c>
      <c r="AM32" s="22">
        <f t="shared" si="13"/>
        <v>0</v>
      </c>
      <c r="AN32" s="22">
        <f t="shared" si="14"/>
        <v>0</v>
      </c>
      <c r="AO32" s="418" t="b">
        <f t="shared" si="15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6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7"/>
        <v>0</v>
      </c>
      <c r="AW32" s="67">
        <f t="shared" si="18"/>
        <v>0</v>
      </c>
      <c r="AX32" s="397">
        <f t="shared" si="19"/>
        <v>0</v>
      </c>
      <c r="AY32" s="32"/>
      <c r="AZ32" s="32"/>
      <c r="BA32" s="423" t="str">
        <f t="shared" si="20"/>
        <v xml:space="preserve"> </v>
      </c>
    </row>
    <row r="33" spans="1:53" s="339" customFormat="1" ht="15" x14ac:dyDescent="0.2">
      <c r="A33" s="409"/>
      <c r="B33" s="409"/>
      <c r="C33" s="410">
        <f t="shared" si="21"/>
        <v>12</v>
      </c>
      <c r="D33" s="411"/>
      <c r="E33" s="411"/>
      <c r="F33" s="411"/>
      <c r="G33" s="412"/>
      <c r="H33" s="412"/>
      <c r="I33" s="413" t="str">
        <f t="shared" si="5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6"/>
        <v>-</v>
      </c>
      <c r="M33" s="415"/>
      <c r="N33" s="415"/>
      <c r="O33" s="160" t="str">
        <f t="shared" si="7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8"/>
        <v>OK</v>
      </c>
      <c r="AI33" s="22">
        <f t="shared" si="9"/>
        <v>0</v>
      </c>
      <c r="AJ33" s="22">
        <f t="shared" si="10"/>
        <v>0</v>
      </c>
      <c r="AK33" s="22">
        <f t="shared" si="11"/>
        <v>0</v>
      </c>
      <c r="AL33" s="22">
        <f t="shared" si="12"/>
        <v>0</v>
      </c>
      <c r="AM33" s="22">
        <f t="shared" si="13"/>
        <v>0</v>
      </c>
      <c r="AN33" s="22">
        <f t="shared" si="14"/>
        <v>0</v>
      </c>
      <c r="AO33" s="418" t="b">
        <f t="shared" si="15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16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17"/>
        <v>0</v>
      </c>
      <c r="AW33" s="67">
        <f t="shared" si="18"/>
        <v>0</v>
      </c>
      <c r="AX33" s="397">
        <f t="shared" si="19"/>
        <v>0</v>
      </c>
      <c r="AY33" s="32"/>
      <c r="AZ33" s="32"/>
      <c r="BA33" s="423" t="str">
        <f t="shared" si="20"/>
        <v xml:space="preserve"> </v>
      </c>
    </row>
    <row r="34" spans="1:53" s="339" customFormat="1" ht="15" x14ac:dyDescent="0.2">
      <c r="A34" s="409"/>
      <c r="B34" s="409"/>
      <c r="C34" s="410">
        <f t="shared" si="21"/>
        <v>13</v>
      </c>
      <c r="D34" s="411"/>
      <c r="E34" s="411"/>
      <c r="F34" s="411"/>
      <c r="G34" s="412"/>
      <c r="H34" s="412"/>
      <c r="I34" s="413" t="str">
        <f t="shared" si="5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6"/>
        <v>-</v>
      </c>
      <c r="M34" s="415"/>
      <c r="N34" s="415"/>
      <c r="O34" s="160" t="str">
        <f t="shared" si="7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8"/>
        <v>OK</v>
      </c>
      <c r="AI34" s="22">
        <f t="shared" si="9"/>
        <v>0</v>
      </c>
      <c r="AJ34" s="22">
        <f t="shared" si="10"/>
        <v>0</v>
      </c>
      <c r="AK34" s="22">
        <f t="shared" si="11"/>
        <v>0</v>
      </c>
      <c r="AL34" s="22">
        <f t="shared" si="12"/>
        <v>0</v>
      </c>
      <c r="AM34" s="22">
        <f t="shared" si="13"/>
        <v>0</v>
      </c>
      <c r="AN34" s="22">
        <f t="shared" si="14"/>
        <v>0</v>
      </c>
      <c r="AO34" s="418" t="b">
        <f t="shared" si="15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16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17"/>
        <v>0</v>
      </c>
      <c r="AW34" s="67">
        <f t="shared" si="18"/>
        <v>0</v>
      </c>
      <c r="AX34" s="397">
        <f t="shared" si="19"/>
        <v>0</v>
      </c>
      <c r="AY34" s="32"/>
      <c r="AZ34" s="32"/>
      <c r="BA34" s="423" t="str">
        <f t="shared" si="20"/>
        <v xml:space="preserve"> </v>
      </c>
    </row>
    <row r="35" spans="1:53" s="339" customFormat="1" ht="15" x14ac:dyDescent="0.2">
      <c r="A35" s="409"/>
      <c r="B35" s="409"/>
      <c r="C35" s="410">
        <f t="shared" si="21"/>
        <v>14</v>
      </c>
      <c r="D35" s="411"/>
      <c r="E35" s="411"/>
      <c r="F35" s="411"/>
      <c r="G35" s="412"/>
      <c r="H35" s="412"/>
      <c r="I35" s="413" t="str">
        <f t="shared" si="5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6"/>
        <v>-</v>
      </c>
      <c r="M35" s="415"/>
      <c r="N35" s="415"/>
      <c r="O35" s="160" t="str">
        <f t="shared" si="7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8"/>
        <v>OK</v>
      </c>
      <c r="AI35" s="22">
        <f t="shared" si="9"/>
        <v>0</v>
      </c>
      <c r="AJ35" s="22">
        <f t="shared" si="10"/>
        <v>0</v>
      </c>
      <c r="AK35" s="22">
        <f t="shared" si="11"/>
        <v>0</v>
      </c>
      <c r="AL35" s="22">
        <f t="shared" si="12"/>
        <v>0</v>
      </c>
      <c r="AM35" s="22">
        <f t="shared" si="13"/>
        <v>0</v>
      </c>
      <c r="AN35" s="22">
        <f t="shared" si="14"/>
        <v>0</v>
      </c>
      <c r="AO35" s="418" t="b">
        <f t="shared" si="15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16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17"/>
        <v>0</v>
      </c>
      <c r="AW35" s="67">
        <f t="shared" si="18"/>
        <v>0</v>
      </c>
      <c r="AX35" s="397">
        <f t="shared" si="19"/>
        <v>0</v>
      </c>
      <c r="AY35" s="32"/>
      <c r="AZ35" s="32"/>
      <c r="BA35" s="423" t="str">
        <f t="shared" si="20"/>
        <v xml:space="preserve"> </v>
      </c>
    </row>
    <row r="36" spans="1:53" s="339" customFormat="1" ht="15" x14ac:dyDescent="0.2">
      <c r="A36" s="409"/>
      <c r="B36" s="409"/>
      <c r="C36" s="410">
        <f t="shared" si="21"/>
        <v>15</v>
      </c>
      <c r="D36" s="411"/>
      <c r="E36" s="411"/>
      <c r="F36" s="411"/>
      <c r="G36" s="412"/>
      <c r="H36" s="412"/>
      <c r="I36" s="413" t="str">
        <f t="shared" si="5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6"/>
        <v>-</v>
      </c>
      <c r="M36" s="415"/>
      <c r="N36" s="415"/>
      <c r="O36" s="160" t="str">
        <f t="shared" si="7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8"/>
        <v>OK</v>
      </c>
      <c r="AI36" s="22">
        <f t="shared" si="9"/>
        <v>0</v>
      </c>
      <c r="AJ36" s="22">
        <f t="shared" si="10"/>
        <v>0</v>
      </c>
      <c r="AK36" s="22">
        <f t="shared" si="11"/>
        <v>0</v>
      </c>
      <c r="AL36" s="22">
        <f t="shared" si="12"/>
        <v>0</v>
      </c>
      <c r="AM36" s="22">
        <f t="shared" si="13"/>
        <v>0</v>
      </c>
      <c r="AN36" s="22">
        <f t="shared" si="14"/>
        <v>0</v>
      </c>
      <c r="AO36" s="418" t="b">
        <f t="shared" si="15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16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17"/>
        <v>0</v>
      </c>
      <c r="AW36" s="67">
        <f t="shared" si="18"/>
        <v>0</v>
      </c>
      <c r="AX36" s="397">
        <f t="shared" si="19"/>
        <v>0</v>
      </c>
      <c r="AY36" s="32"/>
      <c r="AZ36" s="32"/>
      <c r="BA36" s="423" t="str">
        <f t="shared" si="20"/>
        <v xml:space="preserve"> </v>
      </c>
    </row>
    <row r="37" spans="1:53" s="339" customFormat="1" ht="15" x14ac:dyDescent="0.2">
      <c r="A37" s="409"/>
      <c r="B37" s="409"/>
      <c r="C37" s="410">
        <f t="shared" si="21"/>
        <v>16</v>
      </c>
      <c r="D37" s="411"/>
      <c r="E37" s="411"/>
      <c r="F37" s="411"/>
      <c r="G37" s="412"/>
      <c r="H37" s="412"/>
      <c r="I37" s="413" t="str">
        <f t="shared" si="5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6"/>
        <v>-</v>
      </c>
      <c r="M37" s="415"/>
      <c r="N37" s="415"/>
      <c r="O37" s="160" t="str">
        <f t="shared" si="7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8"/>
        <v>OK</v>
      </c>
      <c r="AI37" s="22">
        <f t="shared" si="9"/>
        <v>0</v>
      </c>
      <c r="AJ37" s="22">
        <f t="shared" si="10"/>
        <v>0</v>
      </c>
      <c r="AK37" s="22">
        <f t="shared" si="11"/>
        <v>0</v>
      </c>
      <c r="AL37" s="22">
        <f t="shared" si="12"/>
        <v>0</v>
      </c>
      <c r="AM37" s="22">
        <f t="shared" si="13"/>
        <v>0</v>
      </c>
      <c r="AN37" s="22">
        <f t="shared" si="14"/>
        <v>0</v>
      </c>
      <c r="AO37" s="418" t="b">
        <f t="shared" si="15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16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17"/>
        <v>0</v>
      </c>
      <c r="AW37" s="67">
        <f t="shared" si="18"/>
        <v>0</v>
      </c>
      <c r="AX37" s="397">
        <f t="shared" si="19"/>
        <v>0</v>
      </c>
      <c r="AY37" s="32"/>
      <c r="AZ37" s="32"/>
      <c r="BA37" s="423" t="str">
        <f t="shared" si="20"/>
        <v xml:space="preserve"> </v>
      </c>
    </row>
    <row r="38" spans="1:53" s="339" customFormat="1" ht="15" x14ac:dyDescent="0.2">
      <c r="A38" s="409"/>
      <c r="B38" s="409"/>
      <c r="C38" s="410">
        <f t="shared" si="21"/>
        <v>17</v>
      </c>
      <c r="D38" s="411"/>
      <c r="E38" s="411"/>
      <c r="F38" s="411"/>
      <c r="G38" s="412"/>
      <c r="H38" s="412"/>
      <c r="I38" s="413" t="str">
        <f t="shared" si="5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6"/>
        <v>-</v>
      </c>
      <c r="M38" s="415"/>
      <c r="N38" s="415"/>
      <c r="O38" s="160" t="str">
        <f t="shared" si="7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8"/>
        <v>OK</v>
      </c>
      <c r="AI38" s="22">
        <f t="shared" si="9"/>
        <v>0</v>
      </c>
      <c r="AJ38" s="22">
        <f t="shared" si="10"/>
        <v>0</v>
      </c>
      <c r="AK38" s="22">
        <f t="shared" si="11"/>
        <v>0</v>
      </c>
      <c r="AL38" s="22">
        <f t="shared" si="12"/>
        <v>0</v>
      </c>
      <c r="AM38" s="22">
        <f t="shared" si="13"/>
        <v>0</v>
      </c>
      <c r="AN38" s="22">
        <f t="shared" si="14"/>
        <v>0</v>
      </c>
      <c r="AO38" s="418" t="b">
        <f t="shared" si="15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16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17"/>
        <v>0</v>
      </c>
      <c r="AW38" s="67">
        <f t="shared" si="18"/>
        <v>0</v>
      </c>
      <c r="AX38" s="397">
        <f t="shared" si="19"/>
        <v>0</v>
      </c>
      <c r="AY38" s="32"/>
      <c r="AZ38" s="32"/>
      <c r="BA38" s="423" t="str">
        <f t="shared" si="20"/>
        <v xml:space="preserve"> </v>
      </c>
    </row>
    <row r="39" spans="1:53" s="339" customFormat="1" ht="15" x14ac:dyDescent="0.2">
      <c r="A39" s="409"/>
      <c r="B39" s="409"/>
      <c r="C39" s="410">
        <f t="shared" si="21"/>
        <v>18</v>
      </c>
      <c r="D39" s="411"/>
      <c r="E39" s="411"/>
      <c r="F39" s="411"/>
      <c r="G39" s="412"/>
      <c r="H39" s="412"/>
      <c r="I39" s="413" t="str">
        <f t="shared" si="5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6"/>
        <v>-</v>
      </c>
      <c r="M39" s="415"/>
      <c r="N39" s="415"/>
      <c r="O39" s="160" t="str">
        <f t="shared" si="7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8"/>
        <v>OK</v>
      </c>
      <c r="AI39" s="22">
        <f t="shared" si="9"/>
        <v>0</v>
      </c>
      <c r="AJ39" s="22">
        <f t="shared" si="10"/>
        <v>0</v>
      </c>
      <c r="AK39" s="22">
        <f t="shared" si="11"/>
        <v>0</v>
      </c>
      <c r="AL39" s="22">
        <f t="shared" si="12"/>
        <v>0</v>
      </c>
      <c r="AM39" s="22">
        <f t="shared" si="13"/>
        <v>0</v>
      </c>
      <c r="AN39" s="22">
        <f t="shared" si="14"/>
        <v>0</v>
      </c>
      <c r="AO39" s="418" t="b">
        <f t="shared" si="15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16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17"/>
        <v>0</v>
      </c>
      <c r="AW39" s="67">
        <f t="shared" si="18"/>
        <v>0</v>
      </c>
      <c r="AX39" s="397">
        <f t="shared" si="19"/>
        <v>0</v>
      </c>
      <c r="AY39" s="32"/>
      <c r="AZ39" s="32"/>
      <c r="BA39" s="423" t="str">
        <f t="shared" si="20"/>
        <v xml:space="preserve"> </v>
      </c>
    </row>
    <row r="40" spans="1:53" s="339" customFormat="1" ht="15" x14ac:dyDescent="0.2">
      <c r="A40" s="409"/>
      <c r="B40" s="409"/>
      <c r="C40" s="410">
        <f t="shared" si="21"/>
        <v>19</v>
      </c>
      <c r="D40" s="411"/>
      <c r="E40" s="411"/>
      <c r="F40" s="411"/>
      <c r="G40" s="412"/>
      <c r="H40" s="412"/>
      <c r="I40" s="413" t="str">
        <f t="shared" si="5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6"/>
        <v>-</v>
      </c>
      <c r="M40" s="415"/>
      <c r="N40" s="415"/>
      <c r="O40" s="160" t="str">
        <f t="shared" si="7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8"/>
        <v>OK</v>
      </c>
      <c r="AI40" s="22">
        <f t="shared" si="9"/>
        <v>0</v>
      </c>
      <c r="AJ40" s="22">
        <f t="shared" si="10"/>
        <v>0</v>
      </c>
      <c r="AK40" s="22">
        <f t="shared" si="11"/>
        <v>0</v>
      </c>
      <c r="AL40" s="22">
        <f t="shared" si="12"/>
        <v>0</v>
      </c>
      <c r="AM40" s="22">
        <f t="shared" si="13"/>
        <v>0</v>
      </c>
      <c r="AN40" s="22">
        <f t="shared" si="14"/>
        <v>0</v>
      </c>
      <c r="AO40" s="418" t="b">
        <f t="shared" si="15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16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17"/>
        <v>0</v>
      </c>
      <c r="AW40" s="67">
        <f t="shared" si="18"/>
        <v>0</v>
      </c>
      <c r="AX40" s="397">
        <f t="shared" si="19"/>
        <v>0</v>
      </c>
      <c r="AY40" s="32"/>
      <c r="AZ40" s="32"/>
      <c r="BA40" s="423" t="str">
        <f t="shared" si="20"/>
        <v xml:space="preserve"> </v>
      </c>
    </row>
    <row r="41" spans="1:53" s="339" customFormat="1" ht="15" x14ac:dyDescent="0.2">
      <c r="A41" s="409"/>
      <c r="B41" s="409"/>
      <c r="C41" s="410">
        <f t="shared" si="21"/>
        <v>20</v>
      </c>
      <c r="D41" s="411"/>
      <c r="E41" s="411"/>
      <c r="F41" s="411"/>
      <c r="G41" s="412"/>
      <c r="H41" s="412"/>
      <c r="I41" s="413" t="str">
        <f t="shared" si="5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6"/>
        <v>-</v>
      </c>
      <c r="M41" s="415"/>
      <c r="N41" s="415"/>
      <c r="O41" s="160" t="str">
        <f t="shared" si="7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8"/>
        <v>OK</v>
      </c>
      <c r="AI41" s="22">
        <f t="shared" si="9"/>
        <v>0</v>
      </c>
      <c r="AJ41" s="22">
        <f t="shared" si="10"/>
        <v>0</v>
      </c>
      <c r="AK41" s="22">
        <f t="shared" si="11"/>
        <v>0</v>
      </c>
      <c r="AL41" s="22">
        <f t="shared" si="12"/>
        <v>0</v>
      </c>
      <c r="AM41" s="22">
        <f t="shared" si="13"/>
        <v>0</v>
      </c>
      <c r="AN41" s="22">
        <f t="shared" si="14"/>
        <v>0</v>
      </c>
      <c r="AO41" s="418" t="b">
        <f t="shared" si="15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16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17"/>
        <v>0</v>
      </c>
      <c r="AW41" s="67">
        <f t="shared" si="18"/>
        <v>0</v>
      </c>
      <c r="AX41" s="397">
        <f t="shared" si="19"/>
        <v>0</v>
      </c>
      <c r="AY41" s="32"/>
      <c r="AZ41" s="32"/>
      <c r="BA41" s="423" t="str">
        <f t="shared" si="20"/>
        <v xml:space="preserve"> </v>
      </c>
    </row>
    <row r="42" spans="1:53" s="339" customFormat="1" ht="15" x14ac:dyDescent="0.2">
      <c r="A42" s="409"/>
      <c r="B42" s="409"/>
      <c r="C42" s="410">
        <f t="shared" si="21"/>
        <v>21</v>
      </c>
      <c r="D42" s="411"/>
      <c r="E42" s="411"/>
      <c r="F42" s="411"/>
      <c r="G42" s="412"/>
      <c r="H42" s="412"/>
      <c r="I42" s="413" t="str">
        <f t="shared" si="5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6"/>
        <v>-</v>
      </c>
      <c r="M42" s="415"/>
      <c r="N42" s="415"/>
      <c r="O42" s="160" t="str">
        <f t="shared" si="7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8"/>
        <v>OK</v>
      </c>
      <c r="AI42" s="22">
        <f t="shared" si="9"/>
        <v>0</v>
      </c>
      <c r="AJ42" s="22">
        <f t="shared" si="10"/>
        <v>0</v>
      </c>
      <c r="AK42" s="22">
        <f t="shared" si="11"/>
        <v>0</v>
      </c>
      <c r="AL42" s="22">
        <f t="shared" si="12"/>
        <v>0</v>
      </c>
      <c r="AM42" s="22">
        <f t="shared" si="13"/>
        <v>0</v>
      </c>
      <c r="AN42" s="22">
        <f t="shared" si="14"/>
        <v>0</v>
      </c>
      <c r="AO42" s="418" t="b">
        <f t="shared" si="15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16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17"/>
        <v>0</v>
      </c>
      <c r="AW42" s="67">
        <f t="shared" si="18"/>
        <v>0</v>
      </c>
      <c r="AX42" s="397">
        <f t="shared" si="19"/>
        <v>0</v>
      </c>
      <c r="AY42" s="32"/>
      <c r="AZ42" s="32"/>
      <c r="BA42" s="423" t="str">
        <f t="shared" si="20"/>
        <v xml:space="preserve"> </v>
      </c>
    </row>
    <row r="43" spans="1:53" s="339" customFormat="1" ht="15" x14ac:dyDescent="0.2">
      <c r="A43" s="409"/>
      <c r="B43" s="409"/>
      <c r="C43" s="410">
        <f t="shared" si="21"/>
        <v>22</v>
      </c>
      <c r="D43" s="411"/>
      <c r="E43" s="411"/>
      <c r="F43" s="411"/>
      <c r="G43" s="412"/>
      <c r="H43" s="412"/>
      <c r="I43" s="413" t="str">
        <f t="shared" si="5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6"/>
        <v>-</v>
      </c>
      <c r="M43" s="415"/>
      <c r="N43" s="415"/>
      <c r="O43" s="160" t="str">
        <f t="shared" si="7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8"/>
        <v>OK</v>
      </c>
      <c r="AI43" s="22">
        <f t="shared" si="9"/>
        <v>0</v>
      </c>
      <c r="AJ43" s="22">
        <f t="shared" si="10"/>
        <v>0</v>
      </c>
      <c r="AK43" s="22">
        <f t="shared" si="11"/>
        <v>0</v>
      </c>
      <c r="AL43" s="22">
        <f t="shared" si="12"/>
        <v>0</v>
      </c>
      <c r="AM43" s="22">
        <f t="shared" si="13"/>
        <v>0</v>
      </c>
      <c r="AN43" s="22">
        <f t="shared" si="14"/>
        <v>0</v>
      </c>
      <c r="AO43" s="418" t="b">
        <f t="shared" si="15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16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17"/>
        <v>0</v>
      </c>
      <c r="AW43" s="67">
        <f t="shared" si="18"/>
        <v>0</v>
      </c>
      <c r="AX43" s="397">
        <f t="shared" si="19"/>
        <v>0</v>
      </c>
      <c r="AY43" s="32"/>
      <c r="AZ43" s="32"/>
      <c r="BA43" s="423" t="str">
        <f t="shared" si="20"/>
        <v xml:space="preserve"> </v>
      </c>
    </row>
    <row r="44" spans="1:53" s="339" customFormat="1" ht="15" x14ac:dyDescent="0.2">
      <c r="A44" s="409"/>
      <c r="B44" s="409"/>
      <c r="C44" s="410">
        <f t="shared" si="21"/>
        <v>23</v>
      </c>
      <c r="D44" s="411"/>
      <c r="E44" s="411"/>
      <c r="F44" s="411"/>
      <c r="G44" s="412"/>
      <c r="H44" s="412"/>
      <c r="I44" s="413" t="str">
        <f t="shared" si="5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6"/>
        <v>-</v>
      </c>
      <c r="M44" s="415"/>
      <c r="N44" s="415"/>
      <c r="O44" s="160" t="str">
        <f t="shared" si="7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8"/>
        <v>OK</v>
      </c>
      <c r="AI44" s="22">
        <f t="shared" si="9"/>
        <v>0</v>
      </c>
      <c r="AJ44" s="22">
        <f t="shared" si="10"/>
        <v>0</v>
      </c>
      <c r="AK44" s="22">
        <f t="shared" si="11"/>
        <v>0</v>
      </c>
      <c r="AL44" s="22">
        <f t="shared" si="12"/>
        <v>0</v>
      </c>
      <c r="AM44" s="22">
        <f t="shared" si="13"/>
        <v>0</v>
      </c>
      <c r="AN44" s="22">
        <f t="shared" si="14"/>
        <v>0</v>
      </c>
      <c r="AO44" s="418" t="b">
        <f t="shared" si="15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16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17"/>
        <v>0</v>
      </c>
      <c r="AW44" s="67">
        <f t="shared" si="18"/>
        <v>0</v>
      </c>
      <c r="AX44" s="397">
        <f t="shared" si="19"/>
        <v>0</v>
      </c>
      <c r="AY44" s="32"/>
      <c r="AZ44" s="32"/>
      <c r="BA44" s="423" t="str">
        <f t="shared" si="20"/>
        <v xml:space="preserve"> </v>
      </c>
    </row>
    <row r="45" spans="1:53" s="339" customFormat="1" ht="15" x14ac:dyDescent="0.2">
      <c r="A45" s="409"/>
      <c r="B45" s="409"/>
      <c r="C45" s="410">
        <f t="shared" si="21"/>
        <v>24</v>
      </c>
      <c r="D45" s="411"/>
      <c r="E45" s="411"/>
      <c r="F45" s="411"/>
      <c r="G45" s="410"/>
      <c r="H45" s="410"/>
      <c r="I45" s="413" t="str">
        <f t="shared" si="5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6"/>
        <v>-</v>
      </c>
      <c r="M45" s="415"/>
      <c r="N45" s="415"/>
      <c r="O45" s="160" t="str">
        <f t="shared" si="7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8"/>
        <v>OK</v>
      </c>
      <c r="AI45" s="22">
        <f t="shared" si="9"/>
        <v>0</v>
      </c>
      <c r="AJ45" s="22">
        <f t="shared" si="10"/>
        <v>0</v>
      </c>
      <c r="AK45" s="22">
        <f t="shared" si="11"/>
        <v>0</v>
      </c>
      <c r="AL45" s="22">
        <f t="shared" si="12"/>
        <v>0</v>
      </c>
      <c r="AM45" s="22">
        <f t="shared" si="13"/>
        <v>0</v>
      </c>
      <c r="AN45" s="22">
        <f t="shared" si="14"/>
        <v>0</v>
      </c>
      <c r="AO45" s="418" t="b">
        <f t="shared" si="15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16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17"/>
        <v>0</v>
      </c>
      <c r="AW45" s="67">
        <f t="shared" si="18"/>
        <v>0</v>
      </c>
      <c r="AX45" s="397">
        <f t="shared" si="19"/>
        <v>0</v>
      </c>
      <c r="AY45" s="32"/>
      <c r="AZ45" s="32"/>
      <c r="BA45" s="423" t="str">
        <f t="shared" si="20"/>
        <v xml:space="preserve"> </v>
      </c>
    </row>
    <row r="46" spans="1:53" s="339" customFormat="1" ht="15" x14ac:dyDescent="0.2">
      <c r="A46" s="409"/>
      <c r="B46" s="409"/>
      <c r="C46" s="410">
        <f t="shared" si="21"/>
        <v>25</v>
      </c>
      <c r="D46" s="411"/>
      <c r="E46" s="411"/>
      <c r="F46" s="411"/>
      <c r="G46" s="410"/>
      <c r="H46" s="410"/>
      <c r="I46" s="413" t="str">
        <f t="shared" si="5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6"/>
        <v>-</v>
      </c>
      <c r="M46" s="415"/>
      <c r="N46" s="415"/>
      <c r="O46" s="160" t="str">
        <f t="shared" si="7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8"/>
        <v>OK</v>
      </c>
      <c r="AI46" s="22">
        <f t="shared" si="9"/>
        <v>0</v>
      </c>
      <c r="AJ46" s="22">
        <f t="shared" si="10"/>
        <v>0</v>
      </c>
      <c r="AK46" s="22">
        <f t="shared" si="11"/>
        <v>0</v>
      </c>
      <c r="AL46" s="22">
        <f t="shared" si="12"/>
        <v>0</v>
      </c>
      <c r="AM46" s="22">
        <f t="shared" si="13"/>
        <v>0</v>
      </c>
      <c r="AN46" s="22">
        <f t="shared" si="14"/>
        <v>0</v>
      </c>
      <c r="AO46" s="418" t="b">
        <f t="shared" si="15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16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17"/>
        <v>0</v>
      </c>
      <c r="AW46" s="67">
        <f t="shared" si="18"/>
        <v>0</v>
      </c>
      <c r="AX46" s="397">
        <f t="shared" si="19"/>
        <v>0</v>
      </c>
      <c r="AY46" s="32"/>
      <c r="AZ46" s="32"/>
      <c r="BA46" s="423" t="str">
        <f t="shared" si="20"/>
        <v xml:space="preserve"> </v>
      </c>
    </row>
    <row r="47" spans="1:53" s="339" customFormat="1" ht="15" x14ac:dyDescent="0.2">
      <c r="A47" s="409"/>
      <c r="B47" s="409"/>
      <c r="C47" s="410">
        <f t="shared" si="21"/>
        <v>26</v>
      </c>
      <c r="D47" s="411"/>
      <c r="E47" s="411"/>
      <c r="F47" s="411"/>
      <c r="G47" s="410"/>
      <c r="H47" s="410"/>
      <c r="I47" s="413" t="str">
        <f t="shared" si="5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6"/>
        <v>-</v>
      </c>
      <c r="M47" s="415"/>
      <c r="N47" s="415"/>
      <c r="O47" s="160" t="str">
        <f t="shared" si="7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8"/>
        <v>OK</v>
      </c>
      <c r="AI47" s="22">
        <f t="shared" si="9"/>
        <v>0</v>
      </c>
      <c r="AJ47" s="22">
        <f t="shared" si="10"/>
        <v>0</v>
      </c>
      <c r="AK47" s="22">
        <f t="shared" si="11"/>
        <v>0</v>
      </c>
      <c r="AL47" s="22">
        <f t="shared" si="12"/>
        <v>0</v>
      </c>
      <c r="AM47" s="22">
        <f t="shared" si="13"/>
        <v>0</v>
      </c>
      <c r="AN47" s="22">
        <f t="shared" si="14"/>
        <v>0</v>
      </c>
      <c r="AO47" s="418" t="b">
        <f t="shared" si="15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16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17"/>
        <v>0</v>
      </c>
      <c r="AW47" s="67">
        <f t="shared" si="18"/>
        <v>0</v>
      </c>
      <c r="AX47" s="397">
        <f t="shared" si="19"/>
        <v>0</v>
      </c>
      <c r="AY47" s="32"/>
      <c r="AZ47" s="32"/>
      <c r="BA47" s="423" t="str">
        <f t="shared" si="20"/>
        <v xml:space="preserve"> </v>
      </c>
    </row>
    <row r="48" spans="1:53" s="339" customFormat="1" ht="15" x14ac:dyDescent="0.2">
      <c r="A48" s="409"/>
      <c r="B48" s="409"/>
      <c r="C48" s="410">
        <f t="shared" si="21"/>
        <v>27</v>
      </c>
      <c r="D48" s="411"/>
      <c r="E48" s="411"/>
      <c r="F48" s="411"/>
      <c r="G48" s="410"/>
      <c r="H48" s="410"/>
      <c r="I48" s="413" t="str">
        <f t="shared" si="5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6"/>
        <v>-</v>
      </c>
      <c r="M48" s="415"/>
      <c r="N48" s="415"/>
      <c r="O48" s="160" t="str">
        <f t="shared" si="7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8"/>
        <v>OK</v>
      </c>
      <c r="AI48" s="22">
        <f t="shared" si="9"/>
        <v>0</v>
      </c>
      <c r="AJ48" s="22">
        <f t="shared" si="10"/>
        <v>0</v>
      </c>
      <c r="AK48" s="22">
        <f t="shared" si="11"/>
        <v>0</v>
      </c>
      <c r="AL48" s="22">
        <f t="shared" si="12"/>
        <v>0</v>
      </c>
      <c r="AM48" s="22">
        <f t="shared" si="13"/>
        <v>0</v>
      </c>
      <c r="AN48" s="22">
        <f t="shared" si="14"/>
        <v>0</v>
      </c>
      <c r="AO48" s="418" t="b">
        <f t="shared" si="15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16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17"/>
        <v>0</v>
      </c>
      <c r="AW48" s="67">
        <f t="shared" si="18"/>
        <v>0</v>
      </c>
      <c r="AX48" s="397">
        <f t="shared" si="19"/>
        <v>0</v>
      </c>
      <c r="AY48" s="32"/>
      <c r="AZ48" s="32"/>
      <c r="BA48" s="423" t="str">
        <f t="shared" si="20"/>
        <v xml:space="preserve"> </v>
      </c>
    </row>
    <row r="49" spans="1:53" s="339" customFormat="1" ht="15" x14ac:dyDescent="0.2">
      <c r="A49" s="409"/>
      <c r="B49" s="409"/>
      <c r="C49" s="410">
        <f t="shared" si="21"/>
        <v>28</v>
      </c>
      <c r="D49" s="411"/>
      <c r="E49" s="411"/>
      <c r="F49" s="411"/>
      <c r="G49" s="410"/>
      <c r="H49" s="410"/>
      <c r="I49" s="413" t="str">
        <f t="shared" si="5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6"/>
        <v>-</v>
      </c>
      <c r="M49" s="415"/>
      <c r="N49" s="415"/>
      <c r="O49" s="160" t="str">
        <f t="shared" si="7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8"/>
        <v>OK</v>
      </c>
      <c r="AI49" s="22">
        <f t="shared" si="9"/>
        <v>0</v>
      </c>
      <c r="AJ49" s="22">
        <f t="shared" si="10"/>
        <v>0</v>
      </c>
      <c r="AK49" s="22">
        <f t="shared" si="11"/>
        <v>0</v>
      </c>
      <c r="AL49" s="22">
        <f t="shared" si="12"/>
        <v>0</v>
      </c>
      <c r="AM49" s="22">
        <f t="shared" si="13"/>
        <v>0</v>
      </c>
      <c r="AN49" s="22">
        <f t="shared" si="14"/>
        <v>0</v>
      </c>
      <c r="AO49" s="418" t="b">
        <f t="shared" si="15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16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17"/>
        <v>0</v>
      </c>
      <c r="AW49" s="67">
        <f t="shared" si="18"/>
        <v>0</v>
      </c>
      <c r="AX49" s="397">
        <f t="shared" si="19"/>
        <v>0</v>
      </c>
      <c r="AY49" s="32"/>
      <c r="AZ49" s="32"/>
      <c r="BA49" s="423" t="str">
        <f t="shared" si="20"/>
        <v xml:space="preserve"> </v>
      </c>
    </row>
    <row r="50" spans="1:53" s="339" customFormat="1" ht="15" x14ac:dyDescent="0.2">
      <c r="A50" s="409"/>
      <c r="B50" s="409"/>
      <c r="C50" s="410">
        <f t="shared" si="21"/>
        <v>29</v>
      </c>
      <c r="D50" s="411"/>
      <c r="E50" s="411"/>
      <c r="F50" s="411"/>
      <c r="G50" s="410"/>
      <c r="H50" s="410"/>
      <c r="I50" s="413" t="str">
        <f t="shared" si="5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6"/>
        <v>-</v>
      </c>
      <c r="M50" s="415"/>
      <c r="N50" s="415"/>
      <c r="O50" s="160" t="str">
        <f t="shared" si="7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8"/>
        <v>OK</v>
      </c>
      <c r="AI50" s="22">
        <f t="shared" si="9"/>
        <v>0</v>
      </c>
      <c r="AJ50" s="22">
        <f t="shared" si="10"/>
        <v>0</v>
      </c>
      <c r="AK50" s="22">
        <f t="shared" si="11"/>
        <v>0</v>
      </c>
      <c r="AL50" s="22">
        <f t="shared" si="12"/>
        <v>0</v>
      </c>
      <c r="AM50" s="22">
        <f t="shared" si="13"/>
        <v>0</v>
      </c>
      <c r="AN50" s="22">
        <f t="shared" si="14"/>
        <v>0</v>
      </c>
      <c r="AO50" s="418" t="b">
        <f t="shared" si="15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16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17"/>
        <v>0</v>
      </c>
      <c r="AW50" s="67">
        <f t="shared" si="18"/>
        <v>0</v>
      </c>
      <c r="AX50" s="397">
        <f t="shared" si="19"/>
        <v>0</v>
      </c>
      <c r="AY50" s="32"/>
      <c r="AZ50" s="32"/>
      <c r="BA50" s="423" t="str">
        <f t="shared" si="20"/>
        <v xml:space="preserve"> </v>
      </c>
    </row>
    <row r="51" spans="1:53" s="339" customFormat="1" ht="15" x14ac:dyDescent="0.2">
      <c r="A51" s="409"/>
      <c r="B51" s="409"/>
      <c r="C51" s="410">
        <f t="shared" si="21"/>
        <v>30</v>
      </c>
      <c r="D51" s="411"/>
      <c r="E51" s="411"/>
      <c r="F51" s="411"/>
      <c r="G51" s="410"/>
      <c r="H51" s="410"/>
      <c r="I51" s="413" t="str">
        <f t="shared" si="5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6"/>
        <v>-</v>
      </c>
      <c r="M51" s="415"/>
      <c r="N51" s="415"/>
      <c r="O51" s="160" t="str">
        <f t="shared" si="7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8"/>
        <v>OK</v>
      </c>
      <c r="AI51" s="22">
        <f t="shared" si="9"/>
        <v>0</v>
      </c>
      <c r="AJ51" s="22">
        <f t="shared" si="10"/>
        <v>0</v>
      </c>
      <c r="AK51" s="22">
        <f t="shared" si="11"/>
        <v>0</v>
      </c>
      <c r="AL51" s="22">
        <f t="shared" si="12"/>
        <v>0</v>
      </c>
      <c r="AM51" s="22">
        <f t="shared" si="13"/>
        <v>0</v>
      </c>
      <c r="AN51" s="22">
        <f t="shared" si="14"/>
        <v>0</v>
      </c>
      <c r="AO51" s="418" t="b">
        <f t="shared" si="15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16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17"/>
        <v>0</v>
      </c>
      <c r="AW51" s="67">
        <f t="shared" si="18"/>
        <v>0</v>
      </c>
      <c r="AX51" s="397">
        <f t="shared" si="19"/>
        <v>0</v>
      </c>
      <c r="AY51" s="32"/>
      <c r="AZ51" s="32"/>
      <c r="BA51" s="423" t="str">
        <f t="shared" si="20"/>
        <v xml:space="preserve"> </v>
      </c>
    </row>
    <row r="52" spans="1:53" s="339" customFormat="1" ht="15" x14ac:dyDescent="0.2">
      <c r="A52" s="409"/>
      <c r="B52" s="409"/>
      <c r="C52" s="410">
        <f t="shared" si="21"/>
        <v>31</v>
      </c>
      <c r="D52" s="411"/>
      <c r="E52" s="411"/>
      <c r="F52" s="411"/>
      <c r="G52" s="410"/>
      <c r="H52" s="410"/>
      <c r="I52" s="413" t="str">
        <f t="shared" si="5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6"/>
        <v>-</v>
      </c>
      <c r="M52" s="415"/>
      <c r="N52" s="415"/>
      <c r="O52" s="160" t="str">
        <f t="shared" si="7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8"/>
        <v>OK</v>
      </c>
      <c r="AI52" s="22">
        <f t="shared" si="9"/>
        <v>0</v>
      </c>
      <c r="AJ52" s="22">
        <f t="shared" si="10"/>
        <v>0</v>
      </c>
      <c r="AK52" s="22">
        <f t="shared" si="11"/>
        <v>0</v>
      </c>
      <c r="AL52" s="22">
        <f t="shared" si="12"/>
        <v>0</v>
      </c>
      <c r="AM52" s="22">
        <f t="shared" si="13"/>
        <v>0</v>
      </c>
      <c r="AN52" s="22">
        <f t="shared" si="14"/>
        <v>0</v>
      </c>
      <c r="AO52" s="418" t="b">
        <f t="shared" si="15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16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17"/>
        <v>0</v>
      </c>
      <c r="AW52" s="67">
        <f t="shared" si="18"/>
        <v>0</v>
      </c>
      <c r="AX52" s="397">
        <f t="shared" si="19"/>
        <v>0</v>
      </c>
      <c r="AY52" s="32"/>
      <c r="AZ52" s="32"/>
      <c r="BA52" s="423" t="str">
        <f t="shared" si="20"/>
        <v xml:space="preserve"> </v>
      </c>
    </row>
    <row r="53" spans="1:53" s="339" customFormat="1" ht="15" x14ac:dyDescent="0.2">
      <c r="A53" s="409"/>
      <c r="B53" s="409"/>
      <c r="C53" s="410">
        <f t="shared" si="21"/>
        <v>32</v>
      </c>
      <c r="D53" s="411"/>
      <c r="E53" s="411"/>
      <c r="F53" s="411"/>
      <c r="G53" s="410"/>
      <c r="H53" s="410"/>
      <c r="I53" s="413" t="str">
        <f t="shared" si="5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6"/>
        <v>-</v>
      </c>
      <c r="M53" s="415"/>
      <c r="N53" s="415"/>
      <c r="O53" s="160" t="str">
        <f t="shared" si="7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8"/>
        <v>OK</v>
      </c>
      <c r="AI53" s="22">
        <f t="shared" si="9"/>
        <v>0</v>
      </c>
      <c r="AJ53" s="22">
        <f t="shared" si="10"/>
        <v>0</v>
      </c>
      <c r="AK53" s="22">
        <f t="shared" si="11"/>
        <v>0</v>
      </c>
      <c r="AL53" s="22">
        <f t="shared" si="12"/>
        <v>0</v>
      </c>
      <c r="AM53" s="22">
        <f t="shared" si="13"/>
        <v>0</v>
      </c>
      <c r="AN53" s="22">
        <f t="shared" si="14"/>
        <v>0</v>
      </c>
      <c r="AO53" s="418" t="b">
        <f t="shared" si="15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16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17"/>
        <v>0</v>
      </c>
      <c r="AW53" s="67">
        <f t="shared" si="18"/>
        <v>0</v>
      </c>
      <c r="AX53" s="397">
        <f t="shared" si="19"/>
        <v>0</v>
      </c>
      <c r="AY53" s="32"/>
      <c r="AZ53" s="32"/>
      <c r="BA53" s="423" t="str">
        <f t="shared" si="20"/>
        <v xml:space="preserve"> </v>
      </c>
    </row>
    <row r="54" spans="1:53" s="339" customFormat="1" ht="15" x14ac:dyDescent="0.2">
      <c r="A54" s="409"/>
      <c r="B54" s="409"/>
      <c r="C54" s="410">
        <f t="shared" si="21"/>
        <v>33</v>
      </c>
      <c r="D54" s="411"/>
      <c r="E54" s="411"/>
      <c r="F54" s="411"/>
      <c r="G54" s="410"/>
      <c r="H54" s="410"/>
      <c r="I54" s="413" t="str">
        <f t="shared" si="5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6"/>
        <v>-</v>
      </c>
      <c r="M54" s="415"/>
      <c r="N54" s="415"/>
      <c r="O54" s="160" t="str">
        <f t="shared" si="7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8"/>
        <v>OK</v>
      </c>
      <c r="AI54" s="22">
        <f t="shared" si="9"/>
        <v>0</v>
      </c>
      <c r="AJ54" s="22">
        <f t="shared" si="10"/>
        <v>0</v>
      </c>
      <c r="AK54" s="22">
        <f t="shared" si="11"/>
        <v>0</v>
      </c>
      <c r="AL54" s="22">
        <f t="shared" si="12"/>
        <v>0</v>
      </c>
      <c r="AM54" s="22">
        <f t="shared" si="13"/>
        <v>0</v>
      </c>
      <c r="AN54" s="22">
        <f t="shared" si="14"/>
        <v>0</v>
      </c>
      <c r="AO54" s="418" t="b">
        <f t="shared" si="15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16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17"/>
        <v>0</v>
      </c>
      <c r="AW54" s="67">
        <f t="shared" si="18"/>
        <v>0</v>
      </c>
      <c r="AX54" s="397">
        <f t="shared" si="19"/>
        <v>0</v>
      </c>
      <c r="AY54" s="32"/>
      <c r="AZ54" s="32"/>
      <c r="BA54" s="423" t="str">
        <f t="shared" si="20"/>
        <v xml:space="preserve"> </v>
      </c>
    </row>
    <row r="55" spans="1:53" s="339" customFormat="1" ht="15" x14ac:dyDescent="0.2">
      <c r="A55" s="409"/>
      <c r="B55" s="409"/>
      <c r="C55" s="410">
        <f t="shared" si="21"/>
        <v>34</v>
      </c>
      <c r="D55" s="411"/>
      <c r="E55" s="411"/>
      <c r="F55" s="411"/>
      <c r="G55" s="410"/>
      <c r="H55" s="410"/>
      <c r="I55" s="413" t="str">
        <f t="shared" si="5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6"/>
        <v>-</v>
      </c>
      <c r="M55" s="415"/>
      <c r="N55" s="415"/>
      <c r="O55" s="160" t="str">
        <f t="shared" si="7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8"/>
        <v>OK</v>
      </c>
      <c r="AI55" s="22">
        <f t="shared" si="9"/>
        <v>0</v>
      </c>
      <c r="AJ55" s="22">
        <f t="shared" si="10"/>
        <v>0</v>
      </c>
      <c r="AK55" s="22">
        <f t="shared" si="11"/>
        <v>0</v>
      </c>
      <c r="AL55" s="22">
        <f t="shared" si="12"/>
        <v>0</v>
      </c>
      <c r="AM55" s="22">
        <f t="shared" si="13"/>
        <v>0</v>
      </c>
      <c r="AN55" s="22">
        <f t="shared" si="14"/>
        <v>0</v>
      </c>
      <c r="AO55" s="418" t="b">
        <f t="shared" si="15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16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17"/>
        <v>0</v>
      </c>
      <c r="AW55" s="67">
        <f t="shared" si="18"/>
        <v>0</v>
      </c>
      <c r="AX55" s="397">
        <f t="shared" si="19"/>
        <v>0</v>
      </c>
      <c r="AY55" s="32"/>
      <c r="AZ55" s="32"/>
      <c r="BA55" s="423" t="str">
        <f t="shared" si="20"/>
        <v xml:space="preserve"> </v>
      </c>
    </row>
    <row r="56" spans="1:53" s="339" customFormat="1" ht="15" x14ac:dyDescent="0.2">
      <c r="A56" s="409"/>
      <c r="B56" s="409"/>
      <c r="C56" s="410">
        <f t="shared" si="21"/>
        <v>35</v>
      </c>
      <c r="D56" s="411"/>
      <c r="E56" s="411"/>
      <c r="F56" s="411"/>
      <c r="G56" s="410"/>
      <c r="H56" s="410"/>
      <c r="I56" s="413" t="str">
        <f t="shared" si="5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6"/>
        <v>-</v>
      </c>
      <c r="M56" s="415"/>
      <c r="N56" s="415"/>
      <c r="O56" s="160" t="str">
        <f t="shared" si="7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8"/>
        <v>OK</v>
      </c>
      <c r="AI56" s="22">
        <f t="shared" si="9"/>
        <v>0</v>
      </c>
      <c r="AJ56" s="22">
        <f t="shared" si="10"/>
        <v>0</v>
      </c>
      <c r="AK56" s="22">
        <f t="shared" si="11"/>
        <v>0</v>
      </c>
      <c r="AL56" s="22">
        <f t="shared" si="12"/>
        <v>0</v>
      </c>
      <c r="AM56" s="22">
        <f t="shared" si="13"/>
        <v>0</v>
      </c>
      <c r="AN56" s="22">
        <f t="shared" si="14"/>
        <v>0</v>
      </c>
      <c r="AO56" s="418" t="b">
        <f t="shared" si="15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16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17"/>
        <v>0</v>
      </c>
      <c r="AW56" s="67">
        <f t="shared" si="18"/>
        <v>0</v>
      </c>
      <c r="AX56" s="397">
        <f t="shared" si="19"/>
        <v>0</v>
      </c>
      <c r="AY56" s="32"/>
      <c r="AZ56" s="32"/>
      <c r="BA56" s="423" t="str">
        <f t="shared" si="20"/>
        <v xml:space="preserve"> </v>
      </c>
    </row>
    <row r="57" spans="1:53" s="339" customFormat="1" ht="15" x14ac:dyDescent="0.2">
      <c r="A57" s="409"/>
      <c r="B57" s="409"/>
      <c r="C57" s="410">
        <f t="shared" si="21"/>
        <v>36</v>
      </c>
      <c r="D57" s="411"/>
      <c r="E57" s="411"/>
      <c r="F57" s="411"/>
      <c r="G57" s="410"/>
      <c r="H57" s="410"/>
      <c r="I57" s="413" t="str">
        <f t="shared" si="5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6"/>
        <v>-</v>
      </c>
      <c r="M57" s="415"/>
      <c r="N57" s="415"/>
      <c r="O57" s="160" t="str">
        <f t="shared" si="7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8"/>
        <v>OK</v>
      </c>
      <c r="AI57" s="22">
        <f t="shared" si="9"/>
        <v>0</v>
      </c>
      <c r="AJ57" s="22">
        <f t="shared" si="10"/>
        <v>0</v>
      </c>
      <c r="AK57" s="22">
        <f t="shared" si="11"/>
        <v>0</v>
      </c>
      <c r="AL57" s="22">
        <f t="shared" si="12"/>
        <v>0</v>
      </c>
      <c r="AM57" s="22">
        <f t="shared" si="13"/>
        <v>0</v>
      </c>
      <c r="AN57" s="22">
        <f t="shared" si="14"/>
        <v>0</v>
      </c>
      <c r="AO57" s="418" t="b">
        <f t="shared" si="15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16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17"/>
        <v>0</v>
      </c>
      <c r="AW57" s="67">
        <f t="shared" si="18"/>
        <v>0</v>
      </c>
      <c r="AX57" s="397">
        <f t="shared" si="19"/>
        <v>0</v>
      </c>
      <c r="AY57" s="32"/>
      <c r="AZ57" s="32"/>
      <c r="BA57" s="423" t="str">
        <f t="shared" si="20"/>
        <v xml:space="preserve"> </v>
      </c>
    </row>
    <row r="58" spans="1:53" s="339" customFormat="1" ht="15" x14ac:dyDescent="0.2">
      <c r="A58" s="409"/>
      <c r="B58" s="409"/>
      <c r="C58" s="410">
        <f t="shared" si="21"/>
        <v>37</v>
      </c>
      <c r="D58" s="411"/>
      <c r="E58" s="411"/>
      <c r="F58" s="411"/>
      <c r="G58" s="410"/>
      <c r="H58" s="410"/>
      <c r="I58" s="413" t="str">
        <f t="shared" si="5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6"/>
        <v>-</v>
      </c>
      <c r="M58" s="415"/>
      <c r="N58" s="415"/>
      <c r="O58" s="160" t="str">
        <f t="shared" si="7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8"/>
        <v>OK</v>
      </c>
      <c r="AI58" s="22">
        <f t="shared" si="9"/>
        <v>0</v>
      </c>
      <c r="AJ58" s="22">
        <f t="shared" si="10"/>
        <v>0</v>
      </c>
      <c r="AK58" s="22">
        <f t="shared" si="11"/>
        <v>0</v>
      </c>
      <c r="AL58" s="22">
        <f t="shared" si="12"/>
        <v>0</v>
      </c>
      <c r="AM58" s="22">
        <f t="shared" si="13"/>
        <v>0</v>
      </c>
      <c r="AN58" s="22">
        <f t="shared" si="14"/>
        <v>0</v>
      </c>
      <c r="AO58" s="418" t="b">
        <f t="shared" si="15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16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17"/>
        <v>0</v>
      </c>
      <c r="AW58" s="67">
        <f t="shared" si="18"/>
        <v>0</v>
      </c>
      <c r="AX58" s="397">
        <f t="shared" si="19"/>
        <v>0</v>
      </c>
      <c r="AY58" s="32"/>
      <c r="AZ58" s="32"/>
      <c r="BA58" s="423" t="str">
        <f t="shared" si="20"/>
        <v xml:space="preserve"> </v>
      </c>
    </row>
    <row r="59" spans="1:53" s="339" customFormat="1" ht="15" x14ac:dyDescent="0.2">
      <c r="A59" s="409"/>
      <c r="B59" s="409"/>
      <c r="C59" s="410">
        <f t="shared" si="21"/>
        <v>38</v>
      </c>
      <c r="D59" s="411"/>
      <c r="E59" s="411"/>
      <c r="F59" s="411"/>
      <c r="G59" s="410"/>
      <c r="H59" s="410"/>
      <c r="I59" s="413" t="str">
        <f t="shared" si="5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6"/>
        <v>-</v>
      </c>
      <c r="M59" s="415"/>
      <c r="N59" s="415"/>
      <c r="O59" s="160" t="str">
        <f t="shared" si="7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8"/>
        <v>OK</v>
      </c>
      <c r="AI59" s="22">
        <f t="shared" si="9"/>
        <v>0</v>
      </c>
      <c r="AJ59" s="22">
        <f t="shared" si="10"/>
        <v>0</v>
      </c>
      <c r="AK59" s="22">
        <f t="shared" si="11"/>
        <v>0</v>
      </c>
      <c r="AL59" s="22">
        <f t="shared" si="12"/>
        <v>0</v>
      </c>
      <c r="AM59" s="22">
        <f t="shared" si="13"/>
        <v>0</v>
      </c>
      <c r="AN59" s="22">
        <f t="shared" si="14"/>
        <v>0</v>
      </c>
      <c r="AO59" s="418" t="b">
        <f t="shared" si="15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16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17"/>
        <v>0</v>
      </c>
      <c r="AW59" s="67">
        <f t="shared" si="18"/>
        <v>0</v>
      </c>
      <c r="AX59" s="397">
        <f t="shared" si="19"/>
        <v>0</v>
      </c>
      <c r="AY59" s="32"/>
      <c r="AZ59" s="32"/>
      <c r="BA59" s="423" t="str">
        <f t="shared" si="20"/>
        <v xml:space="preserve"> </v>
      </c>
    </row>
    <row r="60" spans="1:53" s="339" customFormat="1" ht="15" x14ac:dyDescent="0.2">
      <c r="A60" s="409"/>
      <c r="B60" s="409"/>
      <c r="C60" s="410">
        <f t="shared" si="21"/>
        <v>39</v>
      </c>
      <c r="D60" s="411"/>
      <c r="E60" s="411"/>
      <c r="F60" s="411"/>
      <c r="G60" s="410"/>
      <c r="H60" s="410"/>
      <c r="I60" s="413" t="str">
        <f t="shared" si="5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6"/>
        <v>-</v>
      </c>
      <c r="M60" s="415"/>
      <c r="N60" s="415"/>
      <c r="O60" s="160" t="str">
        <f t="shared" si="7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8"/>
        <v>OK</v>
      </c>
      <c r="AI60" s="22">
        <f t="shared" si="9"/>
        <v>0</v>
      </c>
      <c r="AJ60" s="22">
        <f t="shared" si="10"/>
        <v>0</v>
      </c>
      <c r="AK60" s="22">
        <f t="shared" si="11"/>
        <v>0</v>
      </c>
      <c r="AL60" s="22">
        <f t="shared" si="12"/>
        <v>0</v>
      </c>
      <c r="AM60" s="22">
        <f t="shared" si="13"/>
        <v>0</v>
      </c>
      <c r="AN60" s="22">
        <f t="shared" si="14"/>
        <v>0</v>
      </c>
      <c r="AO60" s="418" t="b">
        <f t="shared" si="15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16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17"/>
        <v>0</v>
      </c>
      <c r="AW60" s="67">
        <f t="shared" si="18"/>
        <v>0</v>
      </c>
      <c r="AX60" s="397">
        <f t="shared" si="19"/>
        <v>0</v>
      </c>
      <c r="AY60" s="32"/>
      <c r="AZ60" s="32"/>
      <c r="BA60" s="423" t="str">
        <f t="shared" si="20"/>
        <v xml:space="preserve"> </v>
      </c>
    </row>
    <row r="61" spans="1:53" s="339" customFormat="1" ht="15" x14ac:dyDescent="0.2">
      <c r="A61" s="409"/>
      <c r="B61" s="409"/>
      <c r="C61" s="410">
        <f t="shared" si="21"/>
        <v>40</v>
      </c>
      <c r="D61" s="411"/>
      <c r="E61" s="411"/>
      <c r="F61" s="411"/>
      <c r="G61" s="410"/>
      <c r="H61" s="410"/>
      <c r="I61" s="413" t="str">
        <f t="shared" si="5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6"/>
        <v>-</v>
      </c>
      <c r="M61" s="415"/>
      <c r="N61" s="415"/>
      <c r="O61" s="160" t="str">
        <f t="shared" si="7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8"/>
        <v>OK</v>
      </c>
      <c r="AI61" s="22">
        <f t="shared" si="9"/>
        <v>0</v>
      </c>
      <c r="AJ61" s="22">
        <f t="shared" si="10"/>
        <v>0</v>
      </c>
      <c r="AK61" s="22">
        <f t="shared" si="11"/>
        <v>0</v>
      </c>
      <c r="AL61" s="22">
        <f t="shared" si="12"/>
        <v>0</v>
      </c>
      <c r="AM61" s="22">
        <f t="shared" si="13"/>
        <v>0</v>
      </c>
      <c r="AN61" s="22">
        <f t="shared" si="14"/>
        <v>0</v>
      </c>
      <c r="AO61" s="418" t="b">
        <f t="shared" si="15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16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17"/>
        <v>0</v>
      </c>
      <c r="AW61" s="67">
        <f t="shared" si="18"/>
        <v>0</v>
      </c>
      <c r="AX61" s="397">
        <f t="shared" si="19"/>
        <v>0</v>
      </c>
      <c r="AY61" s="32"/>
      <c r="AZ61" s="32"/>
      <c r="BA61" s="423" t="str">
        <f t="shared" si="20"/>
        <v xml:space="preserve"> </v>
      </c>
    </row>
    <row r="62" spans="1:53" s="339" customFormat="1" ht="15" x14ac:dyDescent="0.2">
      <c r="A62" s="409"/>
      <c r="B62" s="409"/>
      <c r="C62" s="410">
        <f t="shared" si="21"/>
        <v>41</v>
      </c>
      <c r="D62" s="411"/>
      <c r="E62" s="411"/>
      <c r="F62" s="411"/>
      <c r="G62" s="410"/>
      <c r="H62" s="410"/>
      <c r="I62" s="413" t="str">
        <f t="shared" si="5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6"/>
        <v>-</v>
      </c>
      <c r="M62" s="415"/>
      <c r="N62" s="415"/>
      <c r="O62" s="160" t="str">
        <f t="shared" si="7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8"/>
        <v>OK</v>
      </c>
      <c r="AI62" s="22">
        <f t="shared" si="9"/>
        <v>0</v>
      </c>
      <c r="AJ62" s="22">
        <f t="shared" si="10"/>
        <v>0</v>
      </c>
      <c r="AK62" s="22">
        <f t="shared" si="11"/>
        <v>0</v>
      </c>
      <c r="AL62" s="22">
        <f t="shared" si="12"/>
        <v>0</v>
      </c>
      <c r="AM62" s="22">
        <f t="shared" si="13"/>
        <v>0</v>
      </c>
      <c r="AN62" s="22">
        <f t="shared" si="14"/>
        <v>0</v>
      </c>
      <c r="AO62" s="418" t="b">
        <f t="shared" si="15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16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17"/>
        <v>0</v>
      </c>
      <c r="AW62" s="67">
        <f t="shared" si="18"/>
        <v>0</v>
      </c>
      <c r="AX62" s="397">
        <f t="shared" si="19"/>
        <v>0</v>
      </c>
      <c r="AY62" s="32"/>
      <c r="AZ62" s="32"/>
      <c r="BA62" s="423" t="str">
        <f t="shared" si="20"/>
        <v xml:space="preserve"> </v>
      </c>
    </row>
    <row r="63" spans="1:53" s="339" customFormat="1" ht="15" x14ac:dyDescent="0.2">
      <c r="A63" s="409"/>
      <c r="B63" s="409"/>
      <c r="C63" s="410">
        <f t="shared" si="21"/>
        <v>42</v>
      </c>
      <c r="D63" s="411"/>
      <c r="E63" s="411"/>
      <c r="F63" s="411"/>
      <c r="G63" s="410"/>
      <c r="H63" s="410"/>
      <c r="I63" s="413" t="str">
        <f t="shared" si="5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6"/>
        <v>-</v>
      </c>
      <c r="M63" s="415"/>
      <c r="N63" s="415"/>
      <c r="O63" s="160" t="str">
        <f t="shared" si="7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8"/>
        <v>OK</v>
      </c>
      <c r="AI63" s="22">
        <f t="shared" si="9"/>
        <v>0</v>
      </c>
      <c r="AJ63" s="22">
        <f t="shared" si="10"/>
        <v>0</v>
      </c>
      <c r="AK63" s="22">
        <f t="shared" si="11"/>
        <v>0</v>
      </c>
      <c r="AL63" s="22">
        <f t="shared" si="12"/>
        <v>0</v>
      </c>
      <c r="AM63" s="22">
        <f t="shared" si="13"/>
        <v>0</v>
      </c>
      <c r="AN63" s="22">
        <f t="shared" si="14"/>
        <v>0</v>
      </c>
      <c r="AO63" s="418" t="b">
        <f t="shared" si="15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16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17"/>
        <v>0</v>
      </c>
      <c r="AW63" s="67">
        <f t="shared" si="18"/>
        <v>0</v>
      </c>
      <c r="AX63" s="397">
        <f t="shared" si="19"/>
        <v>0</v>
      </c>
      <c r="AY63" s="32"/>
      <c r="AZ63" s="32"/>
      <c r="BA63" s="423" t="str">
        <f t="shared" si="20"/>
        <v xml:space="preserve"> </v>
      </c>
    </row>
    <row r="64" spans="1:53" s="339" customFormat="1" ht="15" x14ac:dyDescent="0.2">
      <c r="A64" s="409"/>
      <c r="B64" s="409"/>
      <c r="C64" s="410">
        <f t="shared" si="21"/>
        <v>43</v>
      </c>
      <c r="D64" s="411"/>
      <c r="E64" s="411"/>
      <c r="F64" s="411"/>
      <c r="G64" s="410"/>
      <c r="H64" s="410"/>
      <c r="I64" s="413" t="str">
        <f t="shared" si="5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6"/>
        <v>-</v>
      </c>
      <c r="M64" s="415"/>
      <c r="N64" s="415"/>
      <c r="O64" s="160" t="str">
        <f t="shared" si="7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8"/>
        <v>OK</v>
      </c>
      <c r="AI64" s="22">
        <f t="shared" si="9"/>
        <v>0</v>
      </c>
      <c r="AJ64" s="22">
        <f t="shared" si="10"/>
        <v>0</v>
      </c>
      <c r="AK64" s="22">
        <f t="shared" si="11"/>
        <v>0</v>
      </c>
      <c r="AL64" s="22">
        <f t="shared" si="12"/>
        <v>0</v>
      </c>
      <c r="AM64" s="22">
        <f t="shared" si="13"/>
        <v>0</v>
      </c>
      <c r="AN64" s="22">
        <f t="shared" si="14"/>
        <v>0</v>
      </c>
      <c r="AO64" s="418" t="b">
        <f t="shared" si="15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16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17"/>
        <v>0</v>
      </c>
      <c r="AW64" s="67">
        <f t="shared" si="18"/>
        <v>0</v>
      </c>
      <c r="AX64" s="397">
        <f t="shared" si="19"/>
        <v>0</v>
      </c>
      <c r="AY64" s="32"/>
      <c r="AZ64" s="32"/>
      <c r="BA64" s="423" t="str">
        <f t="shared" si="20"/>
        <v xml:space="preserve"> </v>
      </c>
    </row>
    <row r="65" spans="1:53" s="339" customFormat="1" ht="15" x14ac:dyDescent="0.2">
      <c r="A65" s="409"/>
      <c r="B65" s="409"/>
      <c r="C65" s="410">
        <f t="shared" si="21"/>
        <v>44</v>
      </c>
      <c r="D65" s="411"/>
      <c r="E65" s="411"/>
      <c r="F65" s="411"/>
      <c r="G65" s="410"/>
      <c r="H65" s="410"/>
      <c r="I65" s="413" t="str">
        <f t="shared" si="5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6"/>
        <v>-</v>
      </c>
      <c r="M65" s="415"/>
      <c r="N65" s="415"/>
      <c r="O65" s="160" t="str">
        <f t="shared" si="7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8"/>
        <v>OK</v>
      </c>
      <c r="AI65" s="22">
        <f t="shared" si="9"/>
        <v>0</v>
      </c>
      <c r="AJ65" s="22">
        <f t="shared" si="10"/>
        <v>0</v>
      </c>
      <c r="AK65" s="22">
        <f t="shared" si="11"/>
        <v>0</v>
      </c>
      <c r="AL65" s="22">
        <f t="shared" si="12"/>
        <v>0</v>
      </c>
      <c r="AM65" s="22">
        <f t="shared" si="13"/>
        <v>0</v>
      </c>
      <c r="AN65" s="22">
        <f t="shared" si="14"/>
        <v>0</v>
      </c>
      <c r="AO65" s="418" t="b">
        <f t="shared" si="15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16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17"/>
        <v>0</v>
      </c>
      <c r="AW65" s="67">
        <f t="shared" si="18"/>
        <v>0</v>
      </c>
      <c r="AX65" s="397">
        <f t="shared" si="19"/>
        <v>0</v>
      </c>
      <c r="AY65" s="32"/>
      <c r="AZ65" s="32"/>
      <c r="BA65" s="423" t="str">
        <f t="shared" si="20"/>
        <v xml:space="preserve"> </v>
      </c>
    </row>
    <row r="66" spans="1:53" s="339" customFormat="1" ht="15" x14ac:dyDescent="0.2">
      <c r="A66" s="409"/>
      <c r="B66" s="409"/>
      <c r="C66" s="410">
        <f t="shared" si="21"/>
        <v>45</v>
      </c>
      <c r="D66" s="411"/>
      <c r="E66" s="411"/>
      <c r="F66" s="411"/>
      <c r="G66" s="410"/>
      <c r="H66" s="410"/>
      <c r="I66" s="413" t="str">
        <f t="shared" si="5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6"/>
        <v>-</v>
      </c>
      <c r="M66" s="415"/>
      <c r="N66" s="415"/>
      <c r="O66" s="160" t="str">
        <f t="shared" si="7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8"/>
        <v>OK</v>
      </c>
      <c r="AI66" s="22">
        <f t="shared" si="9"/>
        <v>0</v>
      </c>
      <c r="AJ66" s="22">
        <f t="shared" si="10"/>
        <v>0</v>
      </c>
      <c r="AK66" s="22">
        <f t="shared" si="11"/>
        <v>0</v>
      </c>
      <c r="AL66" s="22">
        <f t="shared" si="12"/>
        <v>0</v>
      </c>
      <c r="AM66" s="22">
        <f t="shared" si="13"/>
        <v>0</v>
      </c>
      <c r="AN66" s="22">
        <f t="shared" si="14"/>
        <v>0</v>
      </c>
      <c r="AO66" s="418" t="b">
        <f t="shared" si="15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16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17"/>
        <v>0</v>
      </c>
      <c r="AW66" s="67">
        <f t="shared" si="18"/>
        <v>0</v>
      </c>
      <c r="AX66" s="397">
        <f t="shared" si="19"/>
        <v>0</v>
      </c>
      <c r="AY66" s="32"/>
      <c r="AZ66" s="32"/>
      <c r="BA66" s="423" t="str">
        <f t="shared" si="20"/>
        <v xml:space="preserve"> </v>
      </c>
    </row>
    <row r="67" spans="1:53" s="339" customFormat="1" ht="15" x14ac:dyDescent="0.2">
      <c r="A67" s="409"/>
      <c r="B67" s="409"/>
      <c r="C67" s="410">
        <f t="shared" si="21"/>
        <v>46</v>
      </c>
      <c r="D67" s="411"/>
      <c r="E67" s="411"/>
      <c r="F67" s="411"/>
      <c r="G67" s="410"/>
      <c r="H67" s="410"/>
      <c r="I67" s="413" t="str">
        <f t="shared" si="5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6"/>
        <v>-</v>
      </c>
      <c r="M67" s="415"/>
      <c r="N67" s="415"/>
      <c r="O67" s="160" t="str">
        <f t="shared" si="7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8"/>
        <v>OK</v>
      </c>
      <c r="AI67" s="22">
        <f t="shared" si="9"/>
        <v>0</v>
      </c>
      <c r="AJ67" s="22">
        <f t="shared" si="10"/>
        <v>0</v>
      </c>
      <c r="AK67" s="22">
        <f t="shared" si="11"/>
        <v>0</v>
      </c>
      <c r="AL67" s="22">
        <f t="shared" si="12"/>
        <v>0</v>
      </c>
      <c r="AM67" s="22">
        <f t="shared" si="13"/>
        <v>0</v>
      </c>
      <c r="AN67" s="22">
        <f t="shared" si="14"/>
        <v>0</v>
      </c>
      <c r="AO67" s="418" t="b">
        <f t="shared" si="15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16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17"/>
        <v>0</v>
      </c>
      <c r="AW67" s="67">
        <f t="shared" si="18"/>
        <v>0</v>
      </c>
      <c r="AX67" s="397">
        <f t="shared" si="19"/>
        <v>0</v>
      </c>
      <c r="AY67" s="32"/>
      <c r="AZ67" s="32"/>
      <c r="BA67" s="423" t="str">
        <f t="shared" si="20"/>
        <v xml:space="preserve"> </v>
      </c>
    </row>
    <row r="68" spans="1:53" s="339" customFormat="1" ht="15" x14ac:dyDescent="0.2">
      <c r="A68" s="409"/>
      <c r="B68" s="409"/>
      <c r="C68" s="410">
        <f t="shared" si="21"/>
        <v>47</v>
      </c>
      <c r="D68" s="411"/>
      <c r="E68" s="411"/>
      <c r="F68" s="411"/>
      <c r="G68" s="410"/>
      <c r="H68" s="410"/>
      <c r="I68" s="413" t="str">
        <f t="shared" si="5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6"/>
        <v>-</v>
      </c>
      <c r="M68" s="415"/>
      <c r="N68" s="415"/>
      <c r="O68" s="160" t="str">
        <f t="shared" si="7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8"/>
        <v>OK</v>
      </c>
      <c r="AI68" s="22">
        <f t="shared" si="9"/>
        <v>0</v>
      </c>
      <c r="AJ68" s="22">
        <f t="shared" si="10"/>
        <v>0</v>
      </c>
      <c r="AK68" s="22">
        <f t="shared" si="11"/>
        <v>0</v>
      </c>
      <c r="AL68" s="22">
        <f t="shared" si="12"/>
        <v>0</v>
      </c>
      <c r="AM68" s="22">
        <f t="shared" si="13"/>
        <v>0</v>
      </c>
      <c r="AN68" s="22">
        <f t="shared" si="14"/>
        <v>0</v>
      </c>
      <c r="AO68" s="418" t="b">
        <f t="shared" si="15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16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17"/>
        <v>0</v>
      </c>
      <c r="AW68" s="67">
        <f t="shared" si="18"/>
        <v>0</v>
      </c>
      <c r="AX68" s="397">
        <f t="shared" si="19"/>
        <v>0</v>
      </c>
      <c r="AY68" s="32"/>
      <c r="AZ68" s="32"/>
      <c r="BA68" s="423" t="str">
        <f t="shared" si="20"/>
        <v xml:space="preserve"> </v>
      </c>
    </row>
    <row r="69" spans="1:53" s="339" customFormat="1" ht="15" x14ac:dyDescent="0.2">
      <c r="A69" s="409"/>
      <c r="B69" s="409"/>
      <c r="C69" s="410">
        <f t="shared" si="21"/>
        <v>48</v>
      </c>
      <c r="D69" s="411"/>
      <c r="E69" s="411"/>
      <c r="F69" s="411"/>
      <c r="G69" s="410"/>
      <c r="H69" s="410"/>
      <c r="I69" s="413" t="str">
        <f t="shared" si="5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6"/>
        <v>-</v>
      </c>
      <c r="M69" s="415"/>
      <c r="N69" s="415"/>
      <c r="O69" s="160" t="str">
        <f t="shared" si="7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8"/>
        <v>OK</v>
      </c>
      <c r="AI69" s="22">
        <f t="shared" si="9"/>
        <v>0</v>
      </c>
      <c r="AJ69" s="22">
        <f t="shared" si="10"/>
        <v>0</v>
      </c>
      <c r="AK69" s="22">
        <f t="shared" si="11"/>
        <v>0</v>
      </c>
      <c r="AL69" s="22">
        <f t="shared" si="12"/>
        <v>0</v>
      </c>
      <c r="AM69" s="22">
        <f t="shared" si="13"/>
        <v>0</v>
      </c>
      <c r="AN69" s="22">
        <f t="shared" si="14"/>
        <v>0</v>
      </c>
      <c r="AO69" s="418" t="b">
        <f t="shared" si="15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16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17"/>
        <v>0</v>
      </c>
      <c r="AW69" s="67">
        <f t="shared" si="18"/>
        <v>0</v>
      </c>
      <c r="AX69" s="397">
        <f t="shared" si="19"/>
        <v>0</v>
      </c>
      <c r="AY69" s="32"/>
      <c r="AZ69" s="32"/>
      <c r="BA69" s="423" t="str">
        <f t="shared" si="20"/>
        <v xml:space="preserve"> </v>
      </c>
    </row>
    <row r="70" spans="1:53" s="339" customFormat="1" ht="15" x14ac:dyDescent="0.2">
      <c r="A70" s="32"/>
      <c r="B70" s="32"/>
      <c r="C70" s="410">
        <f t="shared" si="21"/>
        <v>49</v>
      </c>
      <c r="D70" s="424"/>
      <c r="E70" s="424"/>
      <c r="F70" s="424"/>
      <c r="G70" s="410"/>
      <c r="H70" s="410"/>
      <c r="I70" s="413" t="str">
        <f t="shared" si="5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6"/>
        <v>-</v>
      </c>
      <c r="M70" s="415"/>
      <c r="N70" s="415"/>
      <c r="O70" s="160" t="str">
        <f t="shared" si="7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8"/>
        <v>OK</v>
      </c>
      <c r="AI70" s="22">
        <f t="shared" si="9"/>
        <v>0</v>
      </c>
      <c r="AJ70" s="22">
        <f t="shared" si="10"/>
        <v>0</v>
      </c>
      <c r="AK70" s="22">
        <f t="shared" si="11"/>
        <v>0</v>
      </c>
      <c r="AL70" s="22">
        <f t="shared" si="12"/>
        <v>0</v>
      </c>
      <c r="AM70" s="22">
        <f t="shared" si="13"/>
        <v>0</v>
      </c>
      <c r="AN70" s="22">
        <f t="shared" si="14"/>
        <v>0</v>
      </c>
      <c r="AO70" s="418" t="b">
        <f t="shared" si="15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16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17"/>
        <v>0</v>
      </c>
      <c r="AW70" s="67">
        <f t="shared" si="18"/>
        <v>0</v>
      </c>
      <c r="AX70" s="397">
        <f t="shared" si="19"/>
        <v>0</v>
      </c>
      <c r="AY70" s="32"/>
      <c r="AZ70" s="32"/>
      <c r="BA70" s="423" t="str">
        <f t="shared" si="20"/>
        <v xml:space="preserve"> </v>
      </c>
    </row>
    <row r="71" spans="1:53" s="339" customFormat="1" ht="15" x14ac:dyDescent="0.2">
      <c r="A71" s="32"/>
      <c r="B71" s="32"/>
      <c r="C71" s="410">
        <f t="shared" si="21"/>
        <v>50</v>
      </c>
      <c r="D71" s="424"/>
      <c r="E71" s="424"/>
      <c r="F71" s="424"/>
      <c r="G71" s="410"/>
      <c r="H71" s="410"/>
      <c r="I71" s="413" t="str">
        <f t="shared" si="5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6"/>
        <v>-</v>
      </c>
      <c r="M71" s="415"/>
      <c r="N71" s="415"/>
      <c r="O71" s="160" t="str">
        <f t="shared" si="7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8"/>
        <v>OK</v>
      </c>
      <c r="AI71" s="22">
        <f t="shared" si="9"/>
        <v>0</v>
      </c>
      <c r="AJ71" s="22">
        <f t="shared" si="10"/>
        <v>0</v>
      </c>
      <c r="AK71" s="22">
        <f t="shared" si="11"/>
        <v>0</v>
      </c>
      <c r="AL71" s="22">
        <f t="shared" si="12"/>
        <v>0</v>
      </c>
      <c r="AM71" s="22">
        <f t="shared" si="13"/>
        <v>0</v>
      </c>
      <c r="AN71" s="22">
        <f t="shared" si="14"/>
        <v>0</v>
      </c>
      <c r="AO71" s="418" t="b">
        <f t="shared" si="15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16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17"/>
        <v>0</v>
      </c>
      <c r="AW71" s="67">
        <f t="shared" si="18"/>
        <v>0</v>
      </c>
      <c r="AX71" s="397">
        <f t="shared" si="19"/>
        <v>0</v>
      </c>
      <c r="AY71" s="32"/>
      <c r="AZ71" s="32"/>
      <c r="BA71" s="423" t="str">
        <f t="shared" si="20"/>
        <v xml:space="preserve"> </v>
      </c>
    </row>
    <row r="72" spans="1:53" s="339" customFormat="1" ht="15" x14ac:dyDescent="0.2">
      <c r="A72" s="32"/>
      <c r="B72" s="32"/>
      <c r="C72" s="410">
        <f t="shared" si="21"/>
        <v>51</v>
      </c>
      <c r="D72" s="424"/>
      <c r="E72" s="424"/>
      <c r="F72" s="424"/>
      <c r="G72" s="410"/>
      <c r="H72" s="410"/>
      <c r="I72" s="413" t="str">
        <f t="shared" si="5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6"/>
        <v>-</v>
      </c>
      <c r="M72" s="415"/>
      <c r="N72" s="415"/>
      <c r="O72" s="160" t="str">
        <f t="shared" si="7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8"/>
        <v>OK</v>
      </c>
      <c r="AI72" s="22">
        <f t="shared" si="9"/>
        <v>0</v>
      </c>
      <c r="AJ72" s="22">
        <f t="shared" si="10"/>
        <v>0</v>
      </c>
      <c r="AK72" s="22">
        <f t="shared" si="11"/>
        <v>0</v>
      </c>
      <c r="AL72" s="22">
        <f t="shared" si="12"/>
        <v>0</v>
      </c>
      <c r="AM72" s="22">
        <f t="shared" si="13"/>
        <v>0</v>
      </c>
      <c r="AN72" s="22">
        <f t="shared" si="14"/>
        <v>0</v>
      </c>
      <c r="AO72" s="418" t="b">
        <f t="shared" si="15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16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17"/>
        <v>0</v>
      </c>
      <c r="AW72" s="67">
        <f t="shared" si="18"/>
        <v>0</v>
      </c>
      <c r="AX72" s="397">
        <f t="shared" si="19"/>
        <v>0</v>
      </c>
      <c r="AY72" s="32"/>
      <c r="AZ72" s="32"/>
      <c r="BA72" s="423" t="str">
        <f t="shared" si="20"/>
        <v xml:space="preserve"> </v>
      </c>
    </row>
    <row r="73" spans="1:53" s="339" customFormat="1" ht="15" x14ac:dyDescent="0.2">
      <c r="A73" s="32"/>
      <c r="B73" s="32"/>
      <c r="C73" s="410">
        <f t="shared" si="21"/>
        <v>52</v>
      </c>
      <c r="D73" s="424"/>
      <c r="E73" s="424"/>
      <c r="F73" s="424"/>
      <c r="G73" s="410"/>
      <c r="H73" s="410"/>
      <c r="I73" s="413" t="str">
        <f t="shared" si="5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6"/>
        <v>-</v>
      </c>
      <c r="M73" s="415"/>
      <c r="N73" s="415"/>
      <c r="O73" s="160" t="str">
        <f t="shared" si="7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8"/>
        <v>OK</v>
      </c>
      <c r="AI73" s="22">
        <f t="shared" si="9"/>
        <v>0</v>
      </c>
      <c r="AJ73" s="22">
        <f t="shared" si="10"/>
        <v>0</v>
      </c>
      <c r="AK73" s="22">
        <f t="shared" si="11"/>
        <v>0</v>
      </c>
      <c r="AL73" s="22">
        <f t="shared" si="12"/>
        <v>0</v>
      </c>
      <c r="AM73" s="22">
        <f t="shared" si="13"/>
        <v>0</v>
      </c>
      <c r="AN73" s="22">
        <f t="shared" si="14"/>
        <v>0</v>
      </c>
      <c r="AO73" s="418" t="b">
        <f t="shared" si="15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16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17"/>
        <v>0</v>
      </c>
      <c r="AW73" s="67">
        <f t="shared" si="18"/>
        <v>0</v>
      </c>
      <c r="AX73" s="397">
        <f t="shared" si="19"/>
        <v>0</v>
      </c>
      <c r="AY73" s="32"/>
      <c r="AZ73" s="32"/>
      <c r="BA73" s="423" t="str">
        <f t="shared" si="20"/>
        <v xml:space="preserve"> </v>
      </c>
    </row>
    <row r="74" spans="1:53" s="339" customFormat="1" ht="15" x14ac:dyDescent="0.2">
      <c r="A74" s="32"/>
      <c r="B74" s="32"/>
      <c r="C74" s="410">
        <f t="shared" si="21"/>
        <v>53</v>
      </c>
      <c r="D74" s="424"/>
      <c r="E74" s="424"/>
      <c r="F74" s="424"/>
      <c r="G74" s="410"/>
      <c r="H74" s="410"/>
      <c r="I74" s="413" t="str">
        <f t="shared" si="5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6"/>
        <v>-</v>
      </c>
      <c r="M74" s="415"/>
      <c r="N74" s="415"/>
      <c r="O74" s="160" t="str">
        <f t="shared" si="7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8"/>
        <v>OK</v>
      </c>
      <c r="AI74" s="22">
        <f t="shared" si="9"/>
        <v>0</v>
      </c>
      <c r="AJ74" s="22">
        <f t="shared" si="10"/>
        <v>0</v>
      </c>
      <c r="AK74" s="22">
        <f t="shared" si="11"/>
        <v>0</v>
      </c>
      <c r="AL74" s="22">
        <f t="shared" si="12"/>
        <v>0</v>
      </c>
      <c r="AM74" s="22">
        <f t="shared" si="13"/>
        <v>0</v>
      </c>
      <c r="AN74" s="22">
        <f t="shared" si="14"/>
        <v>0</v>
      </c>
      <c r="AO74" s="418" t="b">
        <f t="shared" si="15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16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17"/>
        <v>0</v>
      </c>
      <c r="AW74" s="67">
        <f t="shared" si="18"/>
        <v>0</v>
      </c>
      <c r="AX74" s="397">
        <f t="shared" si="19"/>
        <v>0</v>
      </c>
      <c r="AY74" s="32"/>
      <c r="AZ74" s="32"/>
      <c r="BA74" s="423" t="str">
        <f t="shared" si="20"/>
        <v xml:space="preserve"> </v>
      </c>
    </row>
    <row r="75" spans="1:53" s="339" customFormat="1" ht="15" x14ac:dyDescent="0.2">
      <c r="A75" s="32"/>
      <c r="B75" s="32"/>
      <c r="C75" s="410">
        <f t="shared" si="21"/>
        <v>54</v>
      </c>
      <c r="D75" s="424"/>
      <c r="E75" s="424"/>
      <c r="F75" s="424"/>
      <c r="G75" s="410"/>
      <c r="H75" s="410"/>
      <c r="I75" s="413" t="str">
        <f t="shared" si="5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6"/>
        <v>-</v>
      </c>
      <c r="M75" s="415"/>
      <c r="N75" s="415"/>
      <c r="O75" s="160" t="str">
        <f t="shared" si="7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8"/>
        <v>OK</v>
      </c>
      <c r="AI75" s="22">
        <f t="shared" si="9"/>
        <v>0</v>
      </c>
      <c r="AJ75" s="22">
        <f t="shared" si="10"/>
        <v>0</v>
      </c>
      <c r="AK75" s="22">
        <f t="shared" si="11"/>
        <v>0</v>
      </c>
      <c r="AL75" s="22">
        <f t="shared" si="12"/>
        <v>0</v>
      </c>
      <c r="AM75" s="22">
        <f t="shared" si="13"/>
        <v>0</v>
      </c>
      <c r="AN75" s="22">
        <f t="shared" si="14"/>
        <v>0</v>
      </c>
      <c r="AO75" s="418" t="b">
        <f t="shared" si="15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16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17"/>
        <v>0</v>
      </c>
      <c r="AW75" s="67">
        <f t="shared" si="18"/>
        <v>0</v>
      </c>
      <c r="AX75" s="397">
        <f t="shared" si="19"/>
        <v>0</v>
      </c>
      <c r="AY75" s="32"/>
      <c r="AZ75" s="32"/>
      <c r="BA75" s="423" t="str">
        <f t="shared" si="20"/>
        <v xml:space="preserve"> </v>
      </c>
    </row>
    <row r="76" spans="1:53" s="339" customFormat="1" ht="15" x14ac:dyDescent="0.2">
      <c r="A76" s="32"/>
      <c r="B76" s="32"/>
      <c r="C76" s="410">
        <f t="shared" si="21"/>
        <v>55</v>
      </c>
      <c r="D76" s="424"/>
      <c r="E76" s="424"/>
      <c r="F76" s="424"/>
      <c r="G76" s="410"/>
      <c r="H76" s="410"/>
      <c r="I76" s="413" t="str">
        <f t="shared" si="5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6"/>
        <v>-</v>
      </c>
      <c r="M76" s="415"/>
      <c r="N76" s="415"/>
      <c r="O76" s="160" t="str">
        <f t="shared" si="7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8"/>
        <v>OK</v>
      </c>
      <c r="AI76" s="22">
        <f t="shared" si="9"/>
        <v>0</v>
      </c>
      <c r="AJ76" s="22">
        <f t="shared" si="10"/>
        <v>0</v>
      </c>
      <c r="AK76" s="22">
        <f t="shared" si="11"/>
        <v>0</v>
      </c>
      <c r="AL76" s="22">
        <f t="shared" si="12"/>
        <v>0</v>
      </c>
      <c r="AM76" s="22">
        <f t="shared" si="13"/>
        <v>0</v>
      </c>
      <c r="AN76" s="22">
        <f t="shared" si="14"/>
        <v>0</v>
      </c>
      <c r="AO76" s="418" t="b">
        <f t="shared" si="15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16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17"/>
        <v>0</v>
      </c>
      <c r="AW76" s="67">
        <f t="shared" si="18"/>
        <v>0</v>
      </c>
      <c r="AX76" s="397">
        <f t="shared" si="19"/>
        <v>0</v>
      </c>
      <c r="AY76" s="32"/>
      <c r="AZ76" s="32"/>
      <c r="BA76" s="423" t="str">
        <f t="shared" si="20"/>
        <v xml:space="preserve"> </v>
      </c>
    </row>
    <row r="77" spans="1:53" s="339" customFormat="1" ht="15" x14ac:dyDescent="0.2">
      <c r="A77" s="32"/>
      <c r="B77" s="32"/>
      <c r="C77" s="410">
        <f t="shared" si="21"/>
        <v>56</v>
      </c>
      <c r="D77" s="424"/>
      <c r="E77" s="424"/>
      <c r="F77" s="424"/>
      <c r="G77" s="410"/>
      <c r="H77" s="410"/>
      <c r="I77" s="413" t="str">
        <f t="shared" si="5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6"/>
        <v>-</v>
      </c>
      <c r="M77" s="415"/>
      <c r="N77" s="415"/>
      <c r="O77" s="160" t="str">
        <f t="shared" si="7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8"/>
        <v>OK</v>
      </c>
      <c r="AI77" s="22">
        <f t="shared" si="9"/>
        <v>0</v>
      </c>
      <c r="AJ77" s="22">
        <f t="shared" si="10"/>
        <v>0</v>
      </c>
      <c r="AK77" s="22">
        <f t="shared" si="11"/>
        <v>0</v>
      </c>
      <c r="AL77" s="22">
        <f t="shared" si="12"/>
        <v>0</v>
      </c>
      <c r="AM77" s="22">
        <f t="shared" si="13"/>
        <v>0</v>
      </c>
      <c r="AN77" s="22">
        <f t="shared" si="14"/>
        <v>0</v>
      </c>
      <c r="AO77" s="418" t="b">
        <f t="shared" si="15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16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17"/>
        <v>0</v>
      </c>
      <c r="AW77" s="67">
        <f t="shared" si="18"/>
        <v>0</v>
      </c>
      <c r="AX77" s="397">
        <f t="shared" si="19"/>
        <v>0</v>
      </c>
      <c r="AY77" s="32"/>
      <c r="AZ77" s="32"/>
      <c r="BA77" s="423" t="str">
        <f t="shared" si="20"/>
        <v xml:space="preserve"> </v>
      </c>
    </row>
    <row r="78" spans="1:53" s="339" customFormat="1" ht="15" x14ac:dyDescent="0.2">
      <c r="A78" s="32"/>
      <c r="B78" s="32"/>
      <c r="C78" s="410">
        <f t="shared" si="21"/>
        <v>57</v>
      </c>
      <c r="D78" s="424"/>
      <c r="E78" s="424"/>
      <c r="F78" s="424"/>
      <c r="G78" s="410"/>
      <c r="H78" s="410"/>
      <c r="I78" s="413" t="str">
        <f t="shared" si="5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6"/>
        <v>-</v>
      </c>
      <c r="M78" s="415"/>
      <c r="N78" s="415"/>
      <c r="O78" s="160" t="str">
        <f t="shared" si="7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8"/>
        <v>OK</v>
      </c>
      <c r="AI78" s="22">
        <f t="shared" si="9"/>
        <v>0</v>
      </c>
      <c r="AJ78" s="22">
        <f t="shared" si="10"/>
        <v>0</v>
      </c>
      <c r="AK78" s="22">
        <f t="shared" si="11"/>
        <v>0</v>
      </c>
      <c r="AL78" s="22">
        <f t="shared" si="12"/>
        <v>0</v>
      </c>
      <c r="AM78" s="22">
        <f t="shared" si="13"/>
        <v>0</v>
      </c>
      <c r="AN78" s="22">
        <f t="shared" si="14"/>
        <v>0</v>
      </c>
      <c r="AO78" s="418" t="b">
        <f t="shared" si="15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16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17"/>
        <v>0</v>
      </c>
      <c r="AW78" s="67">
        <f t="shared" si="18"/>
        <v>0</v>
      </c>
      <c r="AX78" s="397">
        <f t="shared" si="19"/>
        <v>0</v>
      </c>
      <c r="AY78" s="32"/>
      <c r="AZ78" s="32"/>
      <c r="BA78" s="423" t="str">
        <f t="shared" si="20"/>
        <v xml:space="preserve"> </v>
      </c>
    </row>
    <row r="79" spans="1:53" s="339" customFormat="1" ht="15" x14ac:dyDescent="0.2">
      <c r="A79" s="32"/>
      <c r="B79" s="32"/>
      <c r="C79" s="410">
        <f t="shared" si="21"/>
        <v>58</v>
      </c>
      <c r="D79" s="424"/>
      <c r="E79" s="424"/>
      <c r="F79" s="424"/>
      <c r="G79" s="410"/>
      <c r="H79" s="410"/>
      <c r="I79" s="413" t="str">
        <f t="shared" si="5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6"/>
        <v>-</v>
      </c>
      <c r="M79" s="415"/>
      <c r="N79" s="415"/>
      <c r="O79" s="160" t="str">
        <f t="shared" si="7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8"/>
        <v>OK</v>
      </c>
      <c r="AI79" s="22">
        <f t="shared" si="9"/>
        <v>0</v>
      </c>
      <c r="AJ79" s="22">
        <f t="shared" si="10"/>
        <v>0</v>
      </c>
      <c r="AK79" s="22">
        <f t="shared" si="11"/>
        <v>0</v>
      </c>
      <c r="AL79" s="22">
        <f t="shared" si="12"/>
        <v>0</v>
      </c>
      <c r="AM79" s="22">
        <f t="shared" si="13"/>
        <v>0</v>
      </c>
      <c r="AN79" s="22">
        <f t="shared" si="14"/>
        <v>0</v>
      </c>
      <c r="AO79" s="418" t="b">
        <f t="shared" si="15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16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17"/>
        <v>0</v>
      </c>
      <c r="AW79" s="67">
        <f t="shared" si="18"/>
        <v>0</v>
      </c>
      <c r="AX79" s="397">
        <f t="shared" si="19"/>
        <v>0</v>
      </c>
      <c r="AY79" s="32"/>
      <c r="AZ79" s="32"/>
      <c r="BA79" s="423" t="str">
        <f t="shared" si="20"/>
        <v xml:space="preserve"> </v>
      </c>
    </row>
    <row r="80" spans="1:53" s="339" customFormat="1" ht="15" x14ac:dyDescent="0.2">
      <c r="A80" s="32"/>
      <c r="B80" s="32"/>
      <c r="C80" s="410">
        <f t="shared" si="21"/>
        <v>59</v>
      </c>
      <c r="D80" s="424"/>
      <c r="E80" s="424"/>
      <c r="F80" s="424"/>
      <c r="G80" s="410"/>
      <c r="H80" s="410"/>
      <c r="I80" s="413" t="str">
        <f t="shared" si="5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6"/>
        <v>-</v>
      </c>
      <c r="M80" s="415"/>
      <c r="N80" s="415"/>
      <c r="O80" s="160" t="str">
        <f t="shared" si="7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8"/>
        <v>OK</v>
      </c>
      <c r="AI80" s="22">
        <f t="shared" si="9"/>
        <v>0</v>
      </c>
      <c r="AJ80" s="22">
        <f t="shared" si="10"/>
        <v>0</v>
      </c>
      <c r="AK80" s="22">
        <f t="shared" si="11"/>
        <v>0</v>
      </c>
      <c r="AL80" s="22">
        <f t="shared" si="12"/>
        <v>0</v>
      </c>
      <c r="AM80" s="22">
        <f t="shared" si="13"/>
        <v>0</v>
      </c>
      <c r="AN80" s="22">
        <f t="shared" si="14"/>
        <v>0</v>
      </c>
      <c r="AO80" s="418" t="b">
        <f t="shared" si="15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16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17"/>
        <v>0</v>
      </c>
      <c r="AW80" s="67">
        <f t="shared" si="18"/>
        <v>0</v>
      </c>
      <c r="AX80" s="397">
        <f t="shared" si="19"/>
        <v>0</v>
      </c>
      <c r="AY80" s="32"/>
      <c r="AZ80" s="32"/>
      <c r="BA80" s="423" t="str">
        <f t="shared" si="20"/>
        <v xml:space="preserve"> </v>
      </c>
    </row>
    <row r="81" spans="1:53" s="339" customFormat="1" ht="15" x14ac:dyDescent="0.2">
      <c r="A81" s="32"/>
      <c r="B81" s="32"/>
      <c r="C81" s="410">
        <f t="shared" si="21"/>
        <v>60</v>
      </c>
      <c r="D81" s="424"/>
      <c r="E81" s="424"/>
      <c r="F81" s="424"/>
      <c r="G81" s="410"/>
      <c r="H81" s="410"/>
      <c r="I81" s="413" t="str">
        <f t="shared" si="5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6"/>
        <v>-</v>
      </c>
      <c r="M81" s="415"/>
      <c r="N81" s="415"/>
      <c r="O81" s="160" t="str">
        <f t="shared" si="7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8"/>
        <v>OK</v>
      </c>
      <c r="AI81" s="22">
        <f t="shared" si="9"/>
        <v>0</v>
      </c>
      <c r="AJ81" s="22">
        <f t="shared" si="10"/>
        <v>0</v>
      </c>
      <c r="AK81" s="22">
        <f t="shared" si="11"/>
        <v>0</v>
      </c>
      <c r="AL81" s="22">
        <f t="shared" si="12"/>
        <v>0</v>
      </c>
      <c r="AM81" s="22">
        <f t="shared" si="13"/>
        <v>0</v>
      </c>
      <c r="AN81" s="22">
        <f t="shared" si="14"/>
        <v>0</v>
      </c>
      <c r="AO81" s="418" t="b">
        <f t="shared" si="15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16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17"/>
        <v>0</v>
      </c>
      <c r="AW81" s="67">
        <f t="shared" si="18"/>
        <v>0</v>
      </c>
      <c r="AX81" s="397">
        <f t="shared" si="19"/>
        <v>0</v>
      </c>
      <c r="AY81" s="32"/>
      <c r="AZ81" s="32"/>
      <c r="BA81" s="423" t="str">
        <f t="shared" si="20"/>
        <v xml:space="preserve"> </v>
      </c>
    </row>
    <row r="82" spans="1:53" s="339" customFormat="1" ht="15" x14ac:dyDescent="0.2">
      <c r="A82" s="32"/>
      <c r="B82" s="32"/>
      <c r="C82" s="410">
        <f t="shared" si="21"/>
        <v>61</v>
      </c>
      <c r="D82" s="424"/>
      <c r="E82" s="424"/>
      <c r="F82" s="424"/>
      <c r="G82" s="410"/>
      <c r="H82" s="410"/>
      <c r="I82" s="413" t="str">
        <f t="shared" si="5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6"/>
        <v>-</v>
      </c>
      <c r="M82" s="415"/>
      <c r="N82" s="415"/>
      <c r="O82" s="160" t="str">
        <f t="shared" si="7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8"/>
        <v>OK</v>
      </c>
      <c r="AI82" s="22">
        <f t="shared" si="9"/>
        <v>0</v>
      </c>
      <c r="AJ82" s="22">
        <f t="shared" si="10"/>
        <v>0</v>
      </c>
      <c r="AK82" s="22">
        <f t="shared" si="11"/>
        <v>0</v>
      </c>
      <c r="AL82" s="22">
        <f t="shared" si="12"/>
        <v>0</v>
      </c>
      <c r="AM82" s="22">
        <f t="shared" si="13"/>
        <v>0</v>
      </c>
      <c r="AN82" s="22">
        <f t="shared" si="14"/>
        <v>0</v>
      </c>
      <c r="AO82" s="418" t="b">
        <f t="shared" si="15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16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17"/>
        <v>0</v>
      </c>
      <c r="AW82" s="67">
        <f t="shared" si="18"/>
        <v>0</v>
      </c>
      <c r="AX82" s="397">
        <f t="shared" si="19"/>
        <v>0</v>
      </c>
      <c r="AY82" s="32"/>
      <c r="AZ82" s="32"/>
      <c r="BA82" s="423" t="str">
        <f t="shared" si="20"/>
        <v xml:space="preserve"> </v>
      </c>
    </row>
    <row r="83" spans="1:53" s="339" customFormat="1" ht="15" x14ac:dyDescent="0.2">
      <c r="A83" s="32"/>
      <c r="B83" s="32"/>
      <c r="C83" s="410">
        <f t="shared" si="21"/>
        <v>62</v>
      </c>
      <c r="D83" s="424"/>
      <c r="E83" s="424"/>
      <c r="F83" s="424"/>
      <c r="G83" s="410"/>
      <c r="H83" s="410"/>
      <c r="I83" s="413" t="str">
        <f t="shared" si="5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6"/>
        <v>-</v>
      </c>
      <c r="M83" s="415"/>
      <c r="N83" s="415"/>
      <c r="O83" s="160" t="str">
        <f t="shared" si="7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8"/>
        <v>OK</v>
      </c>
      <c r="AI83" s="22">
        <f t="shared" si="9"/>
        <v>0</v>
      </c>
      <c r="AJ83" s="22">
        <f t="shared" si="10"/>
        <v>0</v>
      </c>
      <c r="AK83" s="22">
        <f t="shared" si="11"/>
        <v>0</v>
      </c>
      <c r="AL83" s="22">
        <f t="shared" si="12"/>
        <v>0</v>
      </c>
      <c r="AM83" s="22">
        <f t="shared" si="13"/>
        <v>0</v>
      </c>
      <c r="AN83" s="22">
        <f t="shared" si="14"/>
        <v>0</v>
      </c>
      <c r="AO83" s="418" t="b">
        <f t="shared" si="15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16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17"/>
        <v>0</v>
      </c>
      <c r="AW83" s="67">
        <f t="shared" si="18"/>
        <v>0</v>
      </c>
      <c r="AX83" s="397">
        <f t="shared" si="19"/>
        <v>0</v>
      </c>
      <c r="AY83" s="32"/>
      <c r="AZ83" s="32"/>
      <c r="BA83" s="423" t="str">
        <f t="shared" si="20"/>
        <v xml:space="preserve"> </v>
      </c>
    </row>
    <row r="84" spans="1:53" s="339" customFormat="1" ht="15" x14ac:dyDescent="0.2">
      <c r="A84" s="32"/>
      <c r="B84" s="32"/>
      <c r="C84" s="410">
        <f t="shared" si="21"/>
        <v>63</v>
      </c>
      <c r="D84" s="424"/>
      <c r="E84" s="424"/>
      <c r="F84" s="424"/>
      <c r="G84" s="410"/>
      <c r="H84" s="410"/>
      <c r="I84" s="413" t="str">
        <f t="shared" si="5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6"/>
        <v>-</v>
      </c>
      <c r="M84" s="415"/>
      <c r="N84" s="415"/>
      <c r="O84" s="160" t="str">
        <f t="shared" si="7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8"/>
        <v>OK</v>
      </c>
      <c r="AI84" s="22">
        <f t="shared" si="9"/>
        <v>0</v>
      </c>
      <c r="AJ84" s="22">
        <f t="shared" si="10"/>
        <v>0</v>
      </c>
      <c r="AK84" s="22">
        <f t="shared" si="11"/>
        <v>0</v>
      </c>
      <c r="AL84" s="22">
        <f t="shared" si="12"/>
        <v>0</v>
      </c>
      <c r="AM84" s="22">
        <f t="shared" si="13"/>
        <v>0</v>
      </c>
      <c r="AN84" s="22">
        <f t="shared" si="14"/>
        <v>0</v>
      </c>
      <c r="AO84" s="418" t="b">
        <f t="shared" si="15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16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17"/>
        <v>0</v>
      </c>
      <c r="AW84" s="67">
        <f t="shared" si="18"/>
        <v>0</v>
      </c>
      <c r="AX84" s="397">
        <f t="shared" si="19"/>
        <v>0</v>
      </c>
      <c r="AY84" s="32"/>
      <c r="AZ84" s="32"/>
      <c r="BA84" s="423" t="str">
        <f t="shared" si="20"/>
        <v xml:space="preserve"> </v>
      </c>
    </row>
    <row r="85" spans="1:53" s="339" customFormat="1" ht="15" x14ac:dyDescent="0.2">
      <c r="A85" s="32"/>
      <c r="B85" s="32"/>
      <c r="C85" s="410">
        <f t="shared" si="21"/>
        <v>64</v>
      </c>
      <c r="D85" s="424"/>
      <c r="E85" s="424"/>
      <c r="F85" s="424"/>
      <c r="G85" s="410"/>
      <c r="H85" s="410"/>
      <c r="I85" s="413" t="str">
        <f t="shared" si="5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6"/>
        <v>-</v>
      </c>
      <c r="M85" s="425"/>
      <c r="N85" s="425"/>
      <c r="O85" s="160" t="str">
        <f t="shared" si="7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8"/>
        <v>OK</v>
      </c>
      <c r="AI85" s="22">
        <f t="shared" si="9"/>
        <v>0</v>
      </c>
      <c r="AJ85" s="22">
        <f t="shared" si="10"/>
        <v>0</v>
      </c>
      <c r="AK85" s="22">
        <f t="shared" si="11"/>
        <v>0</v>
      </c>
      <c r="AL85" s="22">
        <f t="shared" si="12"/>
        <v>0</v>
      </c>
      <c r="AM85" s="22">
        <f t="shared" si="13"/>
        <v>0</v>
      </c>
      <c r="AN85" s="22">
        <f t="shared" si="14"/>
        <v>0</v>
      </c>
      <c r="AO85" s="418" t="b">
        <f t="shared" si="15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16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17"/>
        <v>0</v>
      </c>
      <c r="AW85" s="67">
        <f t="shared" si="18"/>
        <v>0</v>
      </c>
      <c r="AX85" s="397">
        <f t="shared" si="19"/>
        <v>0</v>
      </c>
      <c r="AY85" s="32"/>
      <c r="AZ85" s="32"/>
      <c r="BA85" s="423" t="str">
        <f t="shared" si="20"/>
        <v xml:space="preserve"> </v>
      </c>
    </row>
    <row r="86" spans="1:53" s="339" customFormat="1" ht="15" x14ac:dyDescent="0.2">
      <c r="A86" s="32"/>
      <c r="B86" s="32"/>
      <c r="C86" s="410">
        <f t="shared" si="21"/>
        <v>65</v>
      </c>
      <c r="D86" s="424"/>
      <c r="E86" s="424"/>
      <c r="F86" s="424"/>
      <c r="G86" s="410"/>
      <c r="H86" s="410"/>
      <c r="I86" s="413" t="str">
        <f t="shared" si="5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6"/>
        <v>-</v>
      </c>
      <c r="M86" s="425"/>
      <c r="N86" s="425"/>
      <c r="O86" s="160" t="str">
        <f t="shared" si="7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8"/>
        <v>OK</v>
      </c>
      <c r="AI86" s="22">
        <f t="shared" si="9"/>
        <v>0</v>
      </c>
      <c r="AJ86" s="22">
        <f t="shared" si="10"/>
        <v>0</v>
      </c>
      <c r="AK86" s="22">
        <f t="shared" si="11"/>
        <v>0</v>
      </c>
      <c r="AL86" s="22">
        <f t="shared" si="12"/>
        <v>0</v>
      </c>
      <c r="AM86" s="22">
        <f t="shared" si="13"/>
        <v>0</v>
      </c>
      <c r="AN86" s="22">
        <f t="shared" si="14"/>
        <v>0</v>
      </c>
      <c r="AO86" s="418" t="b">
        <f t="shared" si="15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16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17"/>
        <v>0</v>
      </c>
      <c r="AW86" s="67">
        <f t="shared" si="18"/>
        <v>0</v>
      </c>
      <c r="AX86" s="397">
        <f t="shared" si="19"/>
        <v>0</v>
      </c>
      <c r="AY86" s="32"/>
      <c r="AZ86" s="32"/>
      <c r="BA86" s="423" t="str">
        <f t="shared" si="20"/>
        <v xml:space="preserve"> </v>
      </c>
    </row>
    <row r="87" spans="1:53" s="339" customFormat="1" ht="15" x14ac:dyDescent="0.2">
      <c r="A87" s="32"/>
      <c r="B87" s="32"/>
      <c r="C87" s="410">
        <f t="shared" si="21"/>
        <v>66</v>
      </c>
      <c r="D87" s="424"/>
      <c r="E87" s="424"/>
      <c r="F87" s="424"/>
      <c r="G87" s="410"/>
      <c r="H87" s="410"/>
      <c r="I87" s="413" t="str">
        <f t="shared" si="5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6"/>
        <v>-</v>
      </c>
      <c r="M87" s="425"/>
      <c r="N87" s="425"/>
      <c r="O87" s="160" t="str">
        <f t="shared" si="7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8"/>
        <v>OK</v>
      </c>
      <c r="AI87" s="22">
        <f t="shared" si="9"/>
        <v>0</v>
      </c>
      <c r="AJ87" s="22">
        <f t="shared" si="10"/>
        <v>0</v>
      </c>
      <c r="AK87" s="22">
        <f t="shared" si="11"/>
        <v>0</v>
      </c>
      <c r="AL87" s="22">
        <f t="shared" si="12"/>
        <v>0</v>
      </c>
      <c r="AM87" s="22">
        <f t="shared" si="13"/>
        <v>0</v>
      </c>
      <c r="AN87" s="22">
        <f t="shared" si="14"/>
        <v>0</v>
      </c>
      <c r="AO87" s="418" t="b">
        <f t="shared" si="15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16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17"/>
        <v>0</v>
      </c>
      <c r="AW87" s="67">
        <f t="shared" si="18"/>
        <v>0</v>
      </c>
      <c r="AX87" s="397">
        <f t="shared" si="19"/>
        <v>0</v>
      </c>
      <c r="AY87" s="32"/>
      <c r="AZ87" s="32"/>
      <c r="BA87" s="423" t="str">
        <f t="shared" si="20"/>
        <v xml:space="preserve"> </v>
      </c>
    </row>
    <row r="88" spans="1:53" s="339" customFormat="1" ht="15" x14ac:dyDescent="0.2">
      <c r="A88" s="32"/>
      <c r="B88" s="32"/>
      <c r="C88" s="410">
        <f t="shared" ref="C88:C151" si="22">C87+1</f>
        <v>67</v>
      </c>
      <c r="D88" s="424"/>
      <c r="E88" s="424"/>
      <c r="F88" s="424"/>
      <c r="G88" s="410"/>
      <c r="H88" s="410"/>
      <c r="I88" s="413" t="str">
        <f t="shared" si="5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6"/>
        <v>-</v>
      </c>
      <c r="M88" s="425"/>
      <c r="N88" s="425"/>
      <c r="O88" s="160" t="str">
        <f t="shared" si="7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8"/>
        <v>OK</v>
      </c>
      <c r="AI88" s="22">
        <f t="shared" si="9"/>
        <v>0</v>
      </c>
      <c r="AJ88" s="22">
        <f t="shared" si="10"/>
        <v>0</v>
      </c>
      <c r="AK88" s="22">
        <f t="shared" si="11"/>
        <v>0</v>
      </c>
      <c r="AL88" s="22">
        <f t="shared" si="12"/>
        <v>0</v>
      </c>
      <c r="AM88" s="22">
        <f t="shared" si="13"/>
        <v>0</v>
      </c>
      <c r="AN88" s="22">
        <f t="shared" si="14"/>
        <v>0</v>
      </c>
      <c r="AO88" s="418" t="b">
        <f t="shared" si="15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16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17"/>
        <v>0</v>
      </c>
      <c r="AW88" s="67">
        <f t="shared" si="18"/>
        <v>0</v>
      </c>
      <c r="AX88" s="397">
        <f t="shared" si="19"/>
        <v>0</v>
      </c>
      <c r="AY88" s="32"/>
      <c r="AZ88" s="32"/>
      <c r="BA88" s="423" t="str">
        <f t="shared" si="20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5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6"/>
        <v>-</v>
      </c>
      <c r="M89" s="425"/>
      <c r="N89" s="425"/>
      <c r="O89" s="160" t="str">
        <f t="shared" si="7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8"/>
        <v>OK</v>
      </c>
      <c r="AI89" s="22">
        <f t="shared" si="9"/>
        <v>0</v>
      </c>
      <c r="AJ89" s="22">
        <f t="shared" si="10"/>
        <v>0</v>
      </c>
      <c r="AK89" s="22">
        <f t="shared" si="11"/>
        <v>0</v>
      </c>
      <c r="AL89" s="22">
        <f t="shared" si="12"/>
        <v>0</v>
      </c>
      <c r="AM89" s="22">
        <f t="shared" si="13"/>
        <v>0</v>
      </c>
      <c r="AN89" s="22">
        <f t="shared" si="14"/>
        <v>0</v>
      </c>
      <c r="AO89" s="418" t="b">
        <f t="shared" si="15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16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17"/>
        <v>0</v>
      </c>
      <c r="AW89" s="67">
        <f t="shared" si="18"/>
        <v>0</v>
      </c>
      <c r="AX89" s="397">
        <f t="shared" si="19"/>
        <v>0</v>
      </c>
      <c r="AY89" s="32"/>
      <c r="AZ89" s="32"/>
      <c r="BA89" s="423" t="str">
        <f t="shared" si="20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5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6"/>
        <v>-</v>
      </c>
      <c r="M90" s="425"/>
      <c r="N90" s="425"/>
      <c r="O90" s="160" t="str">
        <f t="shared" si="7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8"/>
        <v>OK</v>
      </c>
      <c r="AI90" s="22">
        <f t="shared" si="9"/>
        <v>0</v>
      </c>
      <c r="AJ90" s="22">
        <f t="shared" si="10"/>
        <v>0</v>
      </c>
      <c r="AK90" s="22">
        <f t="shared" si="11"/>
        <v>0</v>
      </c>
      <c r="AL90" s="22">
        <f t="shared" si="12"/>
        <v>0</v>
      </c>
      <c r="AM90" s="22">
        <f t="shared" si="13"/>
        <v>0</v>
      </c>
      <c r="AN90" s="22">
        <f t="shared" si="14"/>
        <v>0</v>
      </c>
      <c r="AO90" s="418" t="b">
        <f t="shared" si="15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16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17"/>
        <v>0</v>
      </c>
      <c r="AW90" s="67">
        <f t="shared" si="18"/>
        <v>0</v>
      </c>
      <c r="AX90" s="397">
        <f t="shared" si="19"/>
        <v>0</v>
      </c>
      <c r="AY90" s="32"/>
      <c r="AZ90" s="32"/>
      <c r="BA90" s="423" t="str">
        <f t="shared" si="20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5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6"/>
        <v>-</v>
      </c>
      <c r="M91" s="425"/>
      <c r="N91" s="425"/>
      <c r="O91" s="160" t="str">
        <f t="shared" si="7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8"/>
        <v>OK</v>
      </c>
      <c r="AI91" s="22">
        <f t="shared" si="9"/>
        <v>0</v>
      </c>
      <c r="AJ91" s="22">
        <f t="shared" si="10"/>
        <v>0</v>
      </c>
      <c r="AK91" s="22">
        <f t="shared" si="11"/>
        <v>0</v>
      </c>
      <c r="AL91" s="22">
        <f t="shared" si="12"/>
        <v>0</v>
      </c>
      <c r="AM91" s="22">
        <f t="shared" si="13"/>
        <v>0</v>
      </c>
      <c r="AN91" s="22">
        <f t="shared" si="14"/>
        <v>0</v>
      </c>
      <c r="AO91" s="418" t="b">
        <f t="shared" si="15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16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17"/>
        <v>0</v>
      </c>
      <c r="AW91" s="67">
        <f t="shared" si="18"/>
        <v>0</v>
      </c>
      <c r="AX91" s="397">
        <f t="shared" si="19"/>
        <v>0</v>
      </c>
      <c r="AY91" s="32"/>
      <c r="AZ91" s="32"/>
      <c r="BA91" s="423" t="str">
        <f t="shared" si="20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5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6"/>
        <v>-</v>
      </c>
      <c r="M92" s="425"/>
      <c r="N92" s="425"/>
      <c r="O92" s="160" t="str">
        <f t="shared" si="7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8"/>
        <v>OK</v>
      </c>
      <c r="AI92" s="22">
        <f t="shared" si="9"/>
        <v>0</v>
      </c>
      <c r="AJ92" s="22">
        <f t="shared" si="10"/>
        <v>0</v>
      </c>
      <c r="AK92" s="22">
        <f t="shared" si="11"/>
        <v>0</v>
      </c>
      <c r="AL92" s="22">
        <f t="shared" si="12"/>
        <v>0</v>
      </c>
      <c r="AM92" s="22">
        <f t="shared" si="13"/>
        <v>0</v>
      </c>
      <c r="AN92" s="22">
        <f t="shared" si="14"/>
        <v>0</v>
      </c>
      <c r="AO92" s="418" t="b">
        <f t="shared" si="15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16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17"/>
        <v>0</v>
      </c>
      <c r="AW92" s="67">
        <f t="shared" si="18"/>
        <v>0</v>
      </c>
      <c r="AX92" s="397">
        <f t="shared" si="19"/>
        <v>0</v>
      </c>
      <c r="AY92" s="32"/>
      <c r="AZ92" s="32"/>
      <c r="BA92" s="423" t="str">
        <f t="shared" si="20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5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6"/>
        <v>-</v>
      </c>
      <c r="M93" s="425"/>
      <c r="N93" s="425"/>
      <c r="O93" s="160" t="str">
        <f t="shared" si="7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8"/>
        <v>OK</v>
      </c>
      <c r="AI93" s="22">
        <f t="shared" si="9"/>
        <v>0</v>
      </c>
      <c r="AJ93" s="22">
        <f t="shared" si="10"/>
        <v>0</v>
      </c>
      <c r="AK93" s="22">
        <f t="shared" si="11"/>
        <v>0</v>
      </c>
      <c r="AL93" s="22">
        <f t="shared" si="12"/>
        <v>0</v>
      </c>
      <c r="AM93" s="22">
        <f t="shared" si="13"/>
        <v>0</v>
      </c>
      <c r="AN93" s="22">
        <f t="shared" si="14"/>
        <v>0</v>
      </c>
      <c r="AO93" s="418" t="b">
        <f t="shared" si="15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16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17"/>
        <v>0</v>
      </c>
      <c r="AW93" s="67">
        <f t="shared" si="18"/>
        <v>0</v>
      </c>
      <c r="AX93" s="397">
        <f t="shared" si="19"/>
        <v>0</v>
      </c>
      <c r="AY93" s="32"/>
      <c r="AZ93" s="32"/>
      <c r="BA93" s="423" t="str">
        <f t="shared" si="20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5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6"/>
        <v>-</v>
      </c>
      <c r="M94" s="425"/>
      <c r="N94" s="425"/>
      <c r="O94" s="160" t="str">
        <f t="shared" si="7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8"/>
        <v>OK</v>
      </c>
      <c r="AI94" s="22">
        <f t="shared" si="9"/>
        <v>0</v>
      </c>
      <c r="AJ94" s="22">
        <f t="shared" si="10"/>
        <v>0</v>
      </c>
      <c r="AK94" s="22">
        <f t="shared" si="11"/>
        <v>0</v>
      </c>
      <c r="AL94" s="22">
        <f t="shared" si="12"/>
        <v>0</v>
      </c>
      <c r="AM94" s="22">
        <f t="shared" si="13"/>
        <v>0</v>
      </c>
      <c r="AN94" s="22">
        <f t="shared" si="14"/>
        <v>0</v>
      </c>
      <c r="AO94" s="418" t="b">
        <f t="shared" si="15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16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17"/>
        <v>0</v>
      </c>
      <c r="AW94" s="67">
        <f t="shared" si="18"/>
        <v>0</v>
      </c>
      <c r="AX94" s="397">
        <f t="shared" si="19"/>
        <v>0</v>
      </c>
      <c r="AY94" s="32"/>
      <c r="AZ94" s="32"/>
      <c r="BA94" s="423" t="str">
        <f t="shared" si="20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si="5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6"/>
        <v>-</v>
      </c>
      <c r="M95" s="425"/>
      <c r="N95" s="425"/>
      <c r="O95" s="160" t="str">
        <f t="shared" si="7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8"/>
        <v>OK</v>
      </c>
      <c r="AI95" s="22">
        <f t="shared" si="9"/>
        <v>0</v>
      </c>
      <c r="AJ95" s="22">
        <f t="shared" si="10"/>
        <v>0</v>
      </c>
      <c r="AK95" s="22">
        <f t="shared" si="11"/>
        <v>0</v>
      </c>
      <c r="AL95" s="22">
        <f t="shared" si="12"/>
        <v>0</v>
      </c>
      <c r="AM95" s="22">
        <f t="shared" si="13"/>
        <v>0</v>
      </c>
      <c r="AN95" s="22">
        <f t="shared" si="14"/>
        <v>0</v>
      </c>
      <c r="AO95" s="418" t="b">
        <f t="shared" si="15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16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17"/>
        <v>0</v>
      </c>
      <c r="AW95" s="67">
        <f t="shared" si="18"/>
        <v>0</v>
      </c>
      <c r="AX95" s="397">
        <f t="shared" si="19"/>
        <v>0</v>
      </c>
      <c r="AY95" s="32"/>
      <c r="AZ95" s="32"/>
      <c r="BA95" s="423" t="str">
        <f t="shared" si="20"/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5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6"/>
        <v>-</v>
      </c>
      <c r="M96" s="425"/>
      <c r="N96" s="425"/>
      <c r="O96" s="160" t="str">
        <f t="shared" si="7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8"/>
        <v>OK</v>
      </c>
      <c r="AI96" s="22">
        <f t="shared" si="9"/>
        <v>0</v>
      </c>
      <c r="AJ96" s="22">
        <f t="shared" si="10"/>
        <v>0</v>
      </c>
      <c r="AK96" s="22">
        <f t="shared" si="11"/>
        <v>0</v>
      </c>
      <c r="AL96" s="22">
        <f t="shared" si="12"/>
        <v>0</v>
      </c>
      <c r="AM96" s="22">
        <f t="shared" si="13"/>
        <v>0</v>
      </c>
      <c r="AN96" s="22">
        <f t="shared" si="14"/>
        <v>0</v>
      </c>
      <c r="AO96" s="418" t="b">
        <f t="shared" si="15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16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17"/>
        <v>0</v>
      </c>
      <c r="AW96" s="67">
        <f t="shared" si="18"/>
        <v>0</v>
      </c>
      <c r="AX96" s="397">
        <f t="shared" si="19"/>
        <v>0</v>
      </c>
      <c r="AY96" s="32"/>
      <c r="AZ96" s="32"/>
      <c r="BA96" s="423" t="str">
        <f t="shared" si="20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5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6"/>
        <v>-</v>
      </c>
      <c r="M97" s="425"/>
      <c r="N97" s="425"/>
      <c r="O97" s="160" t="str">
        <f t="shared" si="7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8"/>
        <v>OK</v>
      </c>
      <c r="AI97" s="22">
        <f t="shared" si="9"/>
        <v>0</v>
      </c>
      <c r="AJ97" s="22">
        <f t="shared" si="10"/>
        <v>0</v>
      </c>
      <c r="AK97" s="22">
        <f t="shared" si="11"/>
        <v>0</v>
      </c>
      <c r="AL97" s="22">
        <f t="shared" si="12"/>
        <v>0</v>
      </c>
      <c r="AM97" s="22">
        <f t="shared" si="13"/>
        <v>0</v>
      </c>
      <c r="AN97" s="22">
        <f t="shared" si="14"/>
        <v>0</v>
      </c>
      <c r="AO97" s="418" t="b">
        <f t="shared" si="15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16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17"/>
        <v>0</v>
      </c>
      <c r="AW97" s="67">
        <f t="shared" si="18"/>
        <v>0</v>
      </c>
      <c r="AX97" s="397">
        <f t="shared" si="19"/>
        <v>0</v>
      </c>
      <c r="AY97" s="32"/>
      <c r="AZ97" s="32"/>
      <c r="BA97" s="423" t="str">
        <f t="shared" si="20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5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6"/>
        <v>-</v>
      </c>
      <c r="M98" s="425"/>
      <c r="N98" s="425"/>
      <c r="O98" s="160" t="str">
        <f t="shared" si="7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8"/>
        <v>OK</v>
      </c>
      <c r="AI98" s="22">
        <f t="shared" si="9"/>
        <v>0</v>
      </c>
      <c r="AJ98" s="22">
        <f t="shared" si="10"/>
        <v>0</v>
      </c>
      <c r="AK98" s="22">
        <f t="shared" si="11"/>
        <v>0</v>
      </c>
      <c r="AL98" s="22">
        <f t="shared" si="12"/>
        <v>0</v>
      </c>
      <c r="AM98" s="22">
        <f t="shared" si="13"/>
        <v>0</v>
      </c>
      <c r="AN98" s="22">
        <f t="shared" si="14"/>
        <v>0</v>
      </c>
      <c r="AO98" s="418" t="b">
        <f t="shared" si="15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16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17"/>
        <v>0</v>
      </c>
      <c r="AW98" s="67">
        <f t="shared" si="18"/>
        <v>0</v>
      </c>
      <c r="AX98" s="397">
        <f t="shared" si="19"/>
        <v>0</v>
      </c>
      <c r="AY98" s="32"/>
      <c r="AZ98" s="32"/>
      <c r="BA98" s="423" t="str">
        <f t="shared" si="20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5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6"/>
        <v>-</v>
      </c>
      <c r="M99" s="425"/>
      <c r="N99" s="425"/>
      <c r="O99" s="160" t="str">
        <f t="shared" si="7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8"/>
        <v>OK</v>
      </c>
      <c r="AI99" s="22">
        <f t="shared" si="9"/>
        <v>0</v>
      </c>
      <c r="AJ99" s="22">
        <f t="shared" si="10"/>
        <v>0</v>
      </c>
      <c r="AK99" s="22">
        <f t="shared" si="11"/>
        <v>0</v>
      </c>
      <c r="AL99" s="22">
        <f t="shared" si="12"/>
        <v>0</v>
      </c>
      <c r="AM99" s="22">
        <f t="shared" si="13"/>
        <v>0</v>
      </c>
      <c r="AN99" s="22">
        <f t="shared" si="14"/>
        <v>0</v>
      </c>
      <c r="AO99" s="418" t="b">
        <f t="shared" si="15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16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17"/>
        <v>0</v>
      </c>
      <c r="AW99" s="67">
        <f t="shared" si="18"/>
        <v>0</v>
      </c>
      <c r="AX99" s="397">
        <f t="shared" si="19"/>
        <v>0</v>
      </c>
      <c r="AY99" s="32"/>
      <c r="AZ99" s="32"/>
      <c r="BA99" s="423" t="str">
        <f t="shared" si="20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5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6"/>
        <v>-</v>
      </c>
      <c r="M100" s="425"/>
      <c r="N100" s="425"/>
      <c r="O100" s="160" t="str">
        <f t="shared" si="7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8"/>
        <v>OK</v>
      </c>
      <c r="AI100" s="22">
        <f t="shared" si="9"/>
        <v>0</v>
      </c>
      <c r="AJ100" s="22">
        <f t="shared" si="10"/>
        <v>0</v>
      </c>
      <c r="AK100" s="22">
        <f t="shared" si="11"/>
        <v>0</v>
      </c>
      <c r="AL100" s="22">
        <f t="shared" si="12"/>
        <v>0</v>
      </c>
      <c r="AM100" s="22">
        <f t="shared" si="13"/>
        <v>0</v>
      </c>
      <c r="AN100" s="22">
        <f t="shared" si="14"/>
        <v>0</v>
      </c>
      <c r="AO100" s="418" t="b">
        <f t="shared" si="15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16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17"/>
        <v>0</v>
      </c>
      <c r="AW100" s="67">
        <f t="shared" si="18"/>
        <v>0</v>
      </c>
      <c r="AX100" s="397">
        <f t="shared" si="19"/>
        <v>0</v>
      </c>
      <c r="AY100" s="32"/>
      <c r="AZ100" s="32"/>
      <c r="BA100" s="423" t="str">
        <f t="shared" si="20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5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6"/>
        <v>-</v>
      </c>
      <c r="M101" s="425"/>
      <c r="N101" s="425"/>
      <c r="O101" s="160" t="str">
        <f t="shared" si="7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8"/>
        <v>OK</v>
      </c>
      <c r="AI101" s="22">
        <f t="shared" si="9"/>
        <v>0</v>
      </c>
      <c r="AJ101" s="22">
        <f t="shared" si="10"/>
        <v>0</v>
      </c>
      <c r="AK101" s="22">
        <f t="shared" si="11"/>
        <v>0</v>
      </c>
      <c r="AL101" s="22">
        <f t="shared" si="12"/>
        <v>0</v>
      </c>
      <c r="AM101" s="22">
        <f t="shared" si="13"/>
        <v>0</v>
      </c>
      <c r="AN101" s="22">
        <f t="shared" si="14"/>
        <v>0</v>
      </c>
      <c r="AO101" s="418" t="b">
        <f t="shared" si="15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16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17"/>
        <v>0</v>
      </c>
      <c r="AW101" s="67">
        <f t="shared" si="18"/>
        <v>0</v>
      </c>
      <c r="AX101" s="397">
        <f t="shared" si="19"/>
        <v>0</v>
      </c>
      <c r="AY101" s="32"/>
      <c r="AZ101" s="32"/>
      <c r="BA101" s="423" t="str">
        <f t="shared" si="20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5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6"/>
        <v>-</v>
      </c>
      <c r="M102" s="425"/>
      <c r="N102" s="425"/>
      <c r="O102" s="160" t="str">
        <f t="shared" si="7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8"/>
        <v>OK</v>
      </c>
      <c r="AI102" s="22">
        <f t="shared" si="9"/>
        <v>0</v>
      </c>
      <c r="AJ102" s="22">
        <f t="shared" si="10"/>
        <v>0</v>
      </c>
      <c r="AK102" s="22">
        <f t="shared" si="11"/>
        <v>0</v>
      </c>
      <c r="AL102" s="22">
        <f t="shared" si="12"/>
        <v>0</v>
      </c>
      <c r="AM102" s="22">
        <f t="shared" si="13"/>
        <v>0</v>
      </c>
      <c r="AN102" s="22">
        <f t="shared" si="14"/>
        <v>0</v>
      </c>
      <c r="AO102" s="418" t="b">
        <f t="shared" si="15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16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17"/>
        <v>0</v>
      </c>
      <c r="AW102" s="67">
        <f t="shared" si="18"/>
        <v>0</v>
      </c>
      <c r="AX102" s="397">
        <f t="shared" si="19"/>
        <v>0</v>
      </c>
      <c r="AY102" s="32"/>
      <c r="AZ102" s="32"/>
      <c r="BA102" s="423" t="str">
        <f t="shared" si="20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5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6"/>
        <v>-</v>
      </c>
      <c r="M103" s="425"/>
      <c r="N103" s="425"/>
      <c r="O103" s="160" t="str">
        <f t="shared" si="7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8"/>
        <v>OK</v>
      </c>
      <c r="AI103" s="22">
        <f t="shared" si="9"/>
        <v>0</v>
      </c>
      <c r="AJ103" s="22">
        <f t="shared" si="10"/>
        <v>0</v>
      </c>
      <c r="AK103" s="22">
        <f t="shared" si="11"/>
        <v>0</v>
      </c>
      <c r="AL103" s="22">
        <f t="shared" si="12"/>
        <v>0</v>
      </c>
      <c r="AM103" s="22">
        <f t="shared" si="13"/>
        <v>0</v>
      </c>
      <c r="AN103" s="22">
        <f t="shared" si="14"/>
        <v>0</v>
      </c>
      <c r="AO103" s="418" t="b">
        <f t="shared" si="15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16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17"/>
        <v>0</v>
      </c>
      <c r="AW103" s="67">
        <f t="shared" si="18"/>
        <v>0</v>
      </c>
      <c r="AX103" s="397">
        <f t="shared" si="19"/>
        <v>0</v>
      </c>
      <c r="AY103" s="32"/>
      <c r="AZ103" s="32"/>
      <c r="BA103" s="423" t="str">
        <f t="shared" si="20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5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6"/>
        <v>-</v>
      </c>
      <c r="M104" s="425"/>
      <c r="N104" s="425"/>
      <c r="O104" s="160" t="str">
        <f t="shared" si="7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8"/>
        <v>OK</v>
      </c>
      <c r="AI104" s="22">
        <f t="shared" si="9"/>
        <v>0</v>
      </c>
      <c r="AJ104" s="22">
        <f t="shared" si="10"/>
        <v>0</v>
      </c>
      <c r="AK104" s="22">
        <f t="shared" si="11"/>
        <v>0</v>
      </c>
      <c r="AL104" s="22">
        <f t="shared" si="12"/>
        <v>0</v>
      </c>
      <c r="AM104" s="22">
        <f t="shared" si="13"/>
        <v>0</v>
      </c>
      <c r="AN104" s="22">
        <f t="shared" si="14"/>
        <v>0</v>
      </c>
      <c r="AO104" s="418" t="b">
        <f t="shared" si="15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16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17"/>
        <v>0</v>
      </c>
      <c r="AW104" s="67">
        <f t="shared" si="18"/>
        <v>0</v>
      </c>
      <c r="AX104" s="397">
        <f t="shared" si="19"/>
        <v>0</v>
      </c>
      <c r="AY104" s="32"/>
      <c r="AZ104" s="32"/>
      <c r="BA104" s="423" t="str">
        <f t="shared" si="20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5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6"/>
        <v>-</v>
      </c>
      <c r="M105" s="425"/>
      <c r="N105" s="425"/>
      <c r="O105" s="160" t="str">
        <f t="shared" si="7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8"/>
        <v>OK</v>
      </c>
      <c r="AI105" s="22">
        <f t="shared" si="9"/>
        <v>0</v>
      </c>
      <c r="AJ105" s="22">
        <f t="shared" si="10"/>
        <v>0</v>
      </c>
      <c r="AK105" s="22">
        <f t="shared" si="11"/>
        <v>0</v>
      </c>
      <c r="AL105" s="22">
        <f t="shared" si="12"/>
        <v>0</v>
      </c>
      <c r="AM105" s="22">
        <f t="shared" si="13"/>
        <v>0</v>
      </c>
      <c r="AN105" s="22">
        <f t="shared" si="14"/>
        <v>0</v>
      </c>
      <c r="AO105" s="418" t="b">
        <f t="shared" si="15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16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17"/>
        <v>0</v>
      </c>
      <c r="AW105" s="67">
        <f t="shared" si="18"/>
        <v>0</v>
      </c>
      <c r="AX105" s="397">
        <f t="shared" si="19"/>
        <v>0</v>
      </c>
      <c r="AY105" s="32"/>
      <c r="AZ105" s="32"/>
      <c r="BA105" s="423" t="str">
        <f t="shared" si="20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5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6"/>
        <v>-</v>
      </c>
      <c r="M106" s="425"/>
      <c r="N106" s="425"/>
      <c r="O106" s="160" t="str">
        <f t="shared" si="7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8"/>
        <v>OK</v>
      </c>
      <c r="AI106" s="22">
        <f t="shared" si="9"/>
        <v>0</v>
      </c>
      <c r="AJ106" s="22">
        <f t="shared" si="10"/>
        <v>0</v>
      </c>
      <c r="AK106" s="22">
        <f t="shared" si="11"/>
        <v>0</v>
      </c>
      <c r="AL106" s="22">
        <f t="shared" si="12"/>
        <v>0</v>
      </c>
      <c r="AM106" s="22">
        <f t="shared" si="13"/>
        <v>0</v>
      </c>
      <c r="AN106" s="22">
        <f t="shared" si="14"/>
        <v>0</v>
      </c>
      <c r="AO106" s="418" t="b">
        <f t="shared" si="15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16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17"/>
        <v>0</v>
      </c>
      <c r="AW106" s="67">
        <f t="shared" si="18"/>
        <v>0</v>
      </c>
      <c r="AX106" s="397">
        <f t="shared" si="19"/>
        <v>0</v>
      </c>
      <c r="AY106" s="32"/>
      <c r="AZ106" s="32"/>
      <c r="BA106" s="423" t="str">
        <f t="shared" si="20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5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6"/>
        <v>-</v>
      </c>
      <c r="M107" s="425"/>
      <c r="N107" s="425"/>
      <c r="O107" s="160" t="str">
        <f t="shared" si="7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8"/>
        <v>OK</v>
      </c>
      <c r="AI107" s="22">
        <f t="shared" si="9"/>
        <v>0</v>
      </c>
      <c r="AJ107" s="22">
        <f t="shared" si="10"/>
        <v>0</v>
      </c>
      <c r="AK107" s="22">
        <f t="shared" si="11"/>
        <v>0</v>
      </c>
      <c r="AL107" s="22">
        <f t="shared" si="12"/>
        <v>0</v>
      </c>
      <c r="AM107" s="22">
        <f t="shared" si="13"/>
        <v>0</v>
      </c>
      <c r="AN107" s="22">
        <f t="shared" si="14"/>
        <v>0</v>
      </c>
      <c r="AO107" s="418" t="b">
        <f t="shared" si="15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16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17"/>
        <v>0</v>
      </c>
      <c r="AW107" s="67">
        <f t="shared" si="18"/>
        <v>0</v>
      </c>
      <c r="AX107" s="397">
        <f t="shared" si="19"/>
        <v>0</v>
      </c>
      <c r="AY107" s="32"/>
      <c r="AZ107" s="32"/>
      <c r="BA107" s="423" t="str">
        <f t="shared" si="20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5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6"/>
        <v>-</v>
      </c>
      <c r="M108" s="425"/>
      <c r="N108" s="425"/>
      <c r="O108" s="160" t="str">
        <f t="shared" si="7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8"/>
        <v>OK</v>
      </c>
      <c r="AI108" s="22">
        <f t="shared" si="9"/>
        <v>0</v>
      </c>
      <c r="AJ108" s="22">
        <f t="shared" si="10"/>
        <v>0</v>
      </c>
      <c r="AK108" s="22">
        <f t="shared" si="11"/>
        <v>0</v>
      </c>
      <c r="AL108" s="22">
        <f t="shared" si="12"/>
        <v>0</v>
      </c>
      <c r="AM108" s="22">
        <f t="shared" si="13"/>
        <v>0</v>
      </c>
      <c r="AN108" s="22">
        <f t="shared" si="14"/>
        <v>0</v>
      </c>
      <c r="AO108" s="418" t="b">
        <f t="shared" si="15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16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17"/>
        <v>0</v>
      </c>
      <c r="AW108" s="67">
        <f t="shared" si="18"/>
        <v>0</v>
      </c>
      <c r="AX108" s="397">
        <f t="shared" si="19"/>
        <v>0</v>
      </c>
      <c r="AY108" s="32"/>
      <c r="AZ108" s="32"/>
      <c r="BA108" s="423" t="str">
        <f t="shared" si="20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5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6"/>
        <v>-</v>
      </c>
      <c r="M109" s="425"/>
      <c r="N109" s="425"/>
      <c r="O109" s="160" t="str">
        <f t="shared" si="7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8"/>
        <v>OK</v>
      </c>
      <c r="AI109" s="22">
        <f t="shared" si="9"/>
        <v>0</v>
      </c>
      <c r="AJ109" s="22">
        <f t="shared" si="10"/>
        <v>0</v>
      </c>
      <c r="AK109" s="22">
        <f t="shared" si="11"/>
        <v>0</v>
      </c>
      <c r="AL109" s="22">
        <f t="shared" si="12"/>
        <v>0</v>
      </c>
      <c r="AM109" s="22">
        <f t="shared" si="13"/>
        <v>0</v>
      </c>
      <c r="AN109" s="22">
        <f t="shared" si="14"/>
        <v>0</v>
      </c>
      <c r="AO109" s="418" t="b">
        <f t="shared" si="15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16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17"/>
        <v>0</v>
      </c>
      <c r="AW109" s="67">
        <f t="shared" si="18"/>
        <v>0</v>
      </c>
      <c r="AX109" s="397">
        <f t="shared" si="19"/>
        <v>0</v>
      </c>
      <c r="AY109" s="32"/>
      <c r="AZ109" s="32"/>
      <c r="BA109" s="423" t="str">
        <f t="shared" si="20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5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6"/>
        <v>-</v>
      </c>
      <c r="M110" s="425"/>
      <c r="N110" s="425"/>
      <c r="O110" s="160" t="str">
        <f t="shared" si="7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8"/>
        <v>OK</v>
      </c>
      <c r="AI110" s="22">
        <f t="shared" si="9"/>
        <v>0</v>
      </c>
      <c r="AJ110" s="22">
        <f t="shared" si="10"/>
        <v>0</v>
      </c>
      <c r="AK110" s="22">
        <f t="shared" si="11"/>
        <v>0</v>
      </c>
      <c r="AL110" s="22">
        <f t="shared" si="12"/>
        <v>0</v>
      </c>
      <c r="AM110" s="22">
        <f t="shared" si="13"/>
        <v>0</v>
      </c>
      <c r="AN110" s="22">
        <f t="shared" si="14"/>
        <v>0</v>
      </c>
      <c r="AO110" s="418" t="b">
        <f t="shared" si="15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16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17"/>
        <v>0</v>
      </c>
      <c r="AW110" s="67">
        <f t="shared" si="18"/>
        <v>0</v>
      </c>
      <c r="AX110" s="397">
        <f t="shared" si="19"/>
        <v>0</v>
      </c>
      <c r="AY110" s="32"/>
      <c r="AZ110" s="32"/>
      <c r="BA110" s="423" t="str">
        <f t="shared" si="20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5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6"/>
        <v>-</v>
      </c>
      <c r="M111" s="425"/>
      <c r="N111" s="425"/>
      <c r="O111" s="160" t="str">
        <f t="shared" si="7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8"/>
        <v>OK</v>
      </c>
      <c r="AI111" s="22">
        <f t="shared" si="9"/>
        <v>0</v>
      </c>
      <c r="AJ111" s="22">
        <f t="shared" si="10"/>
        <v>0</v>
      </c>
      <c r="AK111" s="22">
        <f t="shared" si="11"/>
        <v>0</v>
      </c>
      <c r="AL111" s="22">
        <f t="shared" si="12"/>
        <v>0</v>
      </c>
      <c r="AM111" s="22">
        <f t="shared" si="13"/>
        <v>0</v>
      </c>
      <c r="AN111" s="22">
        <f t="shared" si="14"/>
        <v>0</v>
      </c>
      <c r="AO111" s="418" t="b">
        <f t="shared" si="15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16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17"/>
        <v>0</v>
      </c>
      <c r="AW111" s="67">
        <f t="shared" si="18"/>
        <v>0</v>
      </c>
      <c r="AX111" s="397">
        <f t="shared" si="19"/>
        <v>0</v>
      </c>
      <c r="AY111" s="32"/>
      <c r="AZ111" s="32"/>
      <c r="BA111" s="423" t="str">
        <f t="shared" si="20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5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6"/>
        <v>-</v>
      </c>
      <c r="M112" s="425"/>
      <c r="N112" s="425"/>
      <c r="O112" s="160" t="str">
        <f t="shared" si="7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8"/>
        <v>OK</v>
      </c>
      <c r="AI112" s="22">
        <f t="shared" si="9"/>
        <v>0</v>
      </c>
      <c r="AJ112" s="22">
        <f t="shared" si="10"/>
        <v>0</v>
      </c>
      <c r="AK112" s="22">
        <f t="shared" si="11"/>
        <v>0</v>
      </c>
      <c r="AL112" s="22">
        <f t="shared" si="12"/>
        <v>0</v>
      </c>
      <c r="AM112" s="22">
        <f t="shared" si="13"/>
        <v>0</v>
      </c>
      <c r="AN112" s="22">
        <f t="shared" si="14"/>
        <v>0</v>
      </c>
      <c r="AO112" s="418" t="b">
        <f t="shared" si="15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16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17"/>
        <v>0</v>
      </c>
      <c r="AW112" s="67">
        <f t="shared" si="18"/>
        <v>0</v>
      </c>
      <c r="AX112" s="397">
        <f t="shared" si="19"/>
        <v>0</v>
      </c>
      <c r="AY112" s="32"/>
      <c r="AZ112" s="32"/>
      <c r="BA112" s="423" t="str">
        <f t="shared" si="20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5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6"/>
        <v>-</v>
      </c>
      <c r="M113" s="425"/>
      <c r="N113" s="425"/>
      <c r="O113" s="160" t="str">
        <f t="shared" si="7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8"/>
        <v>OK</v>
      </c>
      <c r="AI113" s="22">
        <f t="shared" si="9"/>
        <v>0</v>
      </c>
      <c r="AJ113" s="22">
        <f t="shared" si="10"/>
        <v>0</v>
      </c>
      <c r="AK113" s="22">
        <f t="shared" si="11"/>
        <v>0</v>
      </c>
      <c r="AL113" s="22">
        <f t="shared" si="12"/>
        <v>0</v>
      </c>
      <c r="AM113" s="22">
        <f t="shared" si="13"/>
        <v>0</v>
      </c>
      <c r="AN113" s="22">
        <f t="shared" si="14"/>
        <v>0</v>
      </c>
      <c r="AO113" s="418" t="b">
        <f t="shared" si="15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16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17"/>
        <v>0</v>
      </c>
      <c r="AW113" s="67">
        <f t="shared" si="18"/>
        <v>0</v>
      </c>
      <c r="AX113" s="397">
        <f t="shared" si="19"/>
        <v>0</v>
      </c>
      <c r="AY113" s="32"/>
      <c r="AZ113" s="32"/>
      <c r="BA113" s="423" t="str">
        <f t="shared" si="20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5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6"/>
        <v>-</v>
      </c>
      <c r="M114" s="425"/>
      <c r="N114" s="425"/>
      <c r="O114" s="160" t="str">
        <f t="shared" si="7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8"/>
        <v>OK</v>
      </c>
      <c r="AI114" s="22">
        <f t="shared" si="9"/>
        <v>0</v>
      </c>
      <c r="AJ114" s="22">
        <f t="shared" si="10"/>
        <v>0</v>
      </c>
      <c r="AK114" s="22">
        <f t="shared" si="11"/>
        <v>0</v>
      </c>
      <c r="AL114" s="22">
        <f t="shared" si="12"/>
        <v>0</v>
      </c>
      <c r="AM114" s="22">
        <f t="shared" si="13"/>
        <v>0</v>
      </c>
      <c r="AN114" s="22">
        <f t="shared" si="14"/>
        <v>0</v>
      </c>
      <c r="AO114" s="418" t="b">
        <f t="shared" si="15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16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17"/>
        <v>0</v>
      </c>
      <c r="AW114" s="67">
        <f t="shared" si="18"/>
        <v>0</v>
      </c>
      <c r="AX114" s="397">
        <f t="shared" si="19"/>
        <v>0</v>
      </c>
      <c r="AY114" s="32"/>
      <c r="AZ114" s="32"/>
      <c r="BA114" s="423" t="str">
        <f t="shared" si="20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5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6"/>
        <v>-</v>
      </c>
      <c r="M115" s="425"/>
      <c r="N115" s="425"/>
      <c r="O115" s="160" t="str">
        <f t="shared" si="7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8"/>
        <v>OK</v>
      </c>
      <c r="AI115" s="22">
        <f t="shared" si="9"/>
        <v>0</v>
      </c>
      <c r="AJ115" s="22">
        <f t="shared" si="10"/>
        <v>0</v>
      </c>
      <c r="AK115" s="22">
        <f t="shared" si="11"/>
        <v>0</v>
      </c>
      <c r="AL115" s="22">
        <f t="shared" si="12"/>
        <v>0</v>
      </c>
      <c r="AM115" s="22">
        <f t="shared" si="13"/>
        <v>0</v>
      </c>
      <c r="AN115" s="22">
        <f t="shared" si="14"/>
        <v>0</v>
      </c>
      <c r="AO115" s="418" t="b">
        <f t="shared" si="15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16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17"/>
        <v>0</v>
      </c>
      <c r="AW115" s="67">
        <f t="shared" si="18"/>
        <v>0</v>
      </c>
      <c r="AX115" s="397">
        <f t="shared" si="19"/>
        <v>0</v>
      </c>
      <c r="AY115" s="32"/>
      <c r="AZ115" s="32"/>
      <c r="BA115" s="423" t="str">
        <f t="shared" si="20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5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6"/>
        <v>-</v>
      </c>
      <c r="M116" s="425"/>
      <c r="N116" s="425"/>
      <c r="O116" s="160" t="str">
        <f t="shared" si="7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8"/>
        <v>OK</v>
      </c>
      <c r="AI116" s="22">
        <f t="shared" si="9"/>
        <v>0</v>
      </c>
      <c r="AJ116" s="22">
        <f t="shared" si="10"/>
        <v>0</v>
      </c>
      <c r="AK116" s="22">
        <f t="shared" si="11"/>
        <v>0</v>
      </c>
      <c r="AL116" s="22">
        <f t="shared" si="12"/>
        <v>0</v>
      </c>
      <c r="AM116" s="22">
        <f t="shared" si="13"/>
        <v>0</v>
      </c>
      <c r="AN116" s="22">
        <f t="shared" si="14"/>
        <v>0</v>
      </c>
      <c r="AO116" s="418" t="b">
        <f t="shared" si="15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16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17"/>
        <v>0</v>
      </c>
      <c r="AW116" s="67">
        <f t="shared" si="18"/>
        <v>0</v>
      </c>
      <c r="AX116" s="397">
        <f t="shared" si="19"/>
        <v>0</v>
      </c>
      <c r="AY116" s="32"/>
      <c r="AZ116" s="32"/>
      <c r="BA116" s="423" t="str">
        <f t="shared" si="20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5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6"/>
        <v>-</v>
      </c>
      <c r="M117" s="425"/>
      <c r="N117" s="425"/>
      <c r="O117" s="160" t="str">
        <f t="shared" si="7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8"/>
        <v>OK</v>
      </c>
      <c r="AI117" s="22">
        <f t="shared" si="9"/>
        <v>0</v>
      </c>
      <c r="AJ117" s="22">
        <f t="shared" si="10"/>
        <v>0</v>
      </c>
      <c r="AK117" s="22">
        <f t="shared" si="11"/>
        <v>0</v>
      </c>
      <c r="AL117" s="22">
        <f t="shared" si="12"/>
        <v>0</v>
      </c>
      <c r="AM117" s="22">
        <f t="shared" si="13"/>
        <v>0</v>
      </c>
      <c r="AN117" s="22">
        <f t="shared" si="14"/>
        <v>0</v>
      </c>
      <c r="AO117" s="418" t="b">
        <f t="shared" si="15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16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17"/>
        <v>0</v>
      </c>
      <c r="AW117" s="67">
        <f t="shared" si="18"/>
        <v>0</v>
      </c>
      <c r="AX117" s="397">
        <f t="shared" si="19"/>
        <v>0</v>
      </c>
      <c r="AY117" s="32"/>
      <c r="AZ117" s="32"/>
      <c r="BA117" s="423" t="str">
        <f t="shared" si="20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5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6"/>
        <v>-</v>
      </c>
      <c r="M118" s="425"/>
      <c r="N118" s="425"/>
      <c r="O118" s="160" t="str">
        <f t="shared" si="7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8"/>
        <v>OK</v>
      </c>
      <c r="AI118" s="22">
        <f t="shared" si="9"/>
        <v>0</v>
      </c>
      <c r="AJ118" s="22">
        <f t="shared" si="10"/>
        <v>0</v>
      </c>
      <c r="AK118" s="22">
        <f t="shared" si="11"/>
        <v>0</v>
      </c>
      <c r="AL118" s="22">
        <f t="shared" si="12"/>
        <v>0</v>
      </c>
      <c r="AM118" s="22">
        <f t="shared" si="13"/>
        <v>0</v>
      </c>
      <c r="AN118" s="22">
        <f t="shared" si="14"/>
        <v>0</v>
      </c>
      <c r="AO118" s="418" t="b">
        <f t="shared" si="15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16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17"/>
        <v>0</v>
      </c>
      <c r="AW118" s="67">
        <f t="shared" si="18"/>
        <v>0</v>
      </c>
      <c r="AX118" s="397">
        <f t="shared" si="19"/>
        <v>0</v>
      </c>
      <c r="AY118" s="32"/>
      <c r="AZ118" s="32"/>
      <c r="BA118" s="423" t="str">
        <f t="shared" si="20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5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6"/>
        <v>-</v>
      </c>
      <c r="M119" s="425"/>
      <c r="N119" s="425"/>
      <c r="O119" s="160" t="str">
        <f t="shared" si="7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8"/>
        <v>OK</v>
      </c>
      <c r="AI119" s="22">
        <f t="shared" si="9"/>
        <v>0</v>
      </c>
      <c r="AJ119" s="22">
        <f t="shared" si="10"/>
        <v>0</v>
      </c>
      <c r="AK119" s="22">
        <f t="shared" si="11"/>
        <v>0</v>
      </c>
      <c r="AL119" s="22">
        <f t="shared" si="12"/>
        <v>0</v>
      </c>
      <c r="AM119" s="22">
        <f t="shared" si="13"/>
        <v>0</v>
      </c>
      <c r="AN119" s="22">
        <f t="shared" si="14"/>
        <v>0</v>
      </c>
      <c r="AO119" s="418" t="b">
        <f t="shared" si="15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16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17"/>
        <v>0</v>
      </c>
      <c r="AW119" s="67">
        <f t="shared" si="18"/>
        <v>0</v>
      </c>
      <c r="AX119" s="397">
        <f t="shared" si="19"/>
        <v>0</v>
      </c>
      <c r="AY119" s="32"/>
      <c r="AZ119" s="32"/>
      <c r="BA119" s="423" t="str">
        <f t="shared" si="20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5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6"/>
        <v>-</v>
      </c>
      <c r="M120" s="425"/>
      <c r="N120" s="425"/>
      <c r="O120" s="160" t="str">
        <f t="shared" si="7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8"/>
        <v>OK</v>
      </c>
      <c r="AI120" s="22">
        <f t="shared" si="9"/>
        <v>0</v>
      </c>
      <c r="AJ120" s="22">
        <f t="shared" si="10"/>
        <v>0</v>
      </c>
      <c r="AK120" s="22">
        <f t="shared" si="11"/>
        <v>0</v>
      </c>
      <c r="AL120" s="22">
        <f t="shared" si="12"/>
        <v>0</v>
      </c>
      <c r="AM120" s="22">
        <f t="shared" si="13"/>
        <v>0</v>
      </c>
      <c r="AN120" s="22">
        <f t="shared" si="14"/>
        <v>0</v>
      </c>
      <c r="AO120" s="418" t="b">
        <f t="shared" si="15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16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17"/>
        <v>0</v>
      </c>
      <c r="AW120" s="67">
        <f t="shared" si="18"/>
        <v>0</v>
      </c>
      <c r="AX120" s="397">
        <f t="shared" si="19"/>
        <v>0</v>
      </c>
      <c r="AY120" s="32"/>
      <c r="AZ120" s="32"/>
      <c r="BA120" s="423" t="str">
        <f t="shared" si="20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5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6"/>
        <v>-</v>
      </c>
      <c r="M121" s="425"/>
      <c r="N121" s="425"/>
      <c r="O121" s="160" t="str">
        <f t="shared" si="7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8"/>
        <v>OK</v>
      </c>
      <c r="AI121" s="22">
        <f t="shared" si="9"/>
        <v>0</v>
      </c>
      <c r="AJ121" s="22">
        <f t="shared" si="10"/>
        <v>0</v>
      </c>
      <c r="AK121" s="22">
        <f t="shared" si="11"/>
        <v>0</v>
      </c>
      <c r="AL121" s="22">
        <f t="shared" si="12"/>
        <v>0</v>
      </c>
      <c r="AM121" s="22">
        <f t="shared" si="13"/>
        <v>0</v>
      </c>
      <c r="AN121" s="22">
        <f t="shared" si="14"/>
        <v>0</v>
      </c>
      <c r="AO121" s="418" t="b">
        <f t="shared" si="15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16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17"/>
        <v>0</v>
      </c>
      <c r="AW121" s="67">
        <f t="shared" si="18"/>
        <v>0</v>
      </c>
      <c r="AX121" s="397">
        <f t="shared" si="19"/>
        <v>0</v>
      </c>
      <c r="AY121" s="32"/>
      <c r="AZ121" s="32"/>
      <c r="BA121" s="423" t="str">
        <f t="shared" si="20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5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6"/>
        <v>-</v>
      </c>
      <c r="M122" s="425"/>
      <c r="N122" s="425"/>
      <c r="O122" s="160" t="str">
        <f t="shared" si="7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8"/>
        <v>OK</v>
      </c>
      <c r="AI122" s="22">
        <f t="shared" si="9"/>
        <v>0</v>
      </c>
      <c r="AJ122" s="22">
        <f t="shared" si="10"/>
        <v>0</v>
      </c>
      <c r="AK122" s="22">
        <f t="shared" si="11"/>
        <v>0</v>
      </c>
      <c r="AL122" s="22">
        <f t="shared" si="12"/>
        <v>0</v>
      </c>
      <c r="AM122" s="22">
        <f t="shared" si="13"/>
        <v>0</v>
      </c>
      <c r="AN122" s="22">
        <f t="shared" si="14"/>
        <v>0</v>
      </c>
      <c r="AO122" s="418" t="b">
        <f t="shared" si="15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16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17"/>
        <v>0</v>
      </c>
      <c r="AW122" s="67">
        <f t="shared" si="18"/>
        <v>0</v>
      </c>
      <c r="AX122" s="397">
        <f t="shared" si="19"/>
        <v>0</v>
      </c>
      <c r="AY122" s="32"/>
      <c r="AZ122" s="32"/>
      <c r="BA122" s="423" t="str">
        <f t="shared" si="20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5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6"/>
        <v>-</v>
      </c>
      <c r="M123" s="425"/>
      <c r="N123" s="425"/>
      <c r="O123" s="160" t="str">
        <f t="shared" si="7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8"/>
        <v>OK</v>
      </c>
      <c r="AI123" s="22">
        <f t="shared" si="9"/>
        <v>0</v>
      </c>
      <c r="AJ123" s="22">
        <f t="shared" si="10"/>
        <v>0</v>
      </c>
      <c r="AK123" s="22">
        <f t="shared" si="11"/>
        <v>0</v>
      </c>
      <c r="AL123" s="22">
        <f t="shared" si="12"/>
        <v>0</v>
      </c>
      <c r="AM123" s="22">
        <f t="shared" si="13"/>
        <v>0</v>
      </c>
      <c r="AN123" s="22">
        <f t="shared" si="14"/>
        <v>0</v>
      </c>
      <c r="AO123" s="418" t="b">
        <f t="shared" si="15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16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17"/>
        <v>0</v>
      </c>
      <c r="AW123" s="67">
        <f t="shared" si="18"/>
        <v>0</v>
      </c>
      <c r="AX123" s="397">
        <f t="shared" si="19"/>
        <v>0</v>
      </c>
      <c r="AY123" s="32"/>
      <c r="AZ123" s="32"/>
      <c r="BA123" s="423" t="str">
        <f t="shared" si="20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5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6"/>
        <v>-</v>
      </c>
      <c r="M124" s="425"/>
      <c r="N124" s="425"/>
      <c r="O124" s="160" t="str">
        <f t="shared" si="7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8"/>
        <v>OK</v>
      </c>
      <c r="AI124" s="22">
        <f t="shared" si="9"/>
        <v>0</v>
      </c>
      <c r="AJ124" s="22">
        <f t="shared" si="10"/>
        <v>0</v>
      </c>
      <c r="AK124" s="22">
        <f t="shared" si="11"/>
        <v>0</v>
      </c>
      <c r="AL124" s="22">
        <f t="shared" si="12"/>
        <v>0</v>
      </c>
      <c r="AM124" s="22">
        <f t="shared" si="13"/>
        <v>0</v>
      </c>
      <c r="AN124" s="22">
        <f t="shared" si="14"/>
        <v>0</v>
      </c>
      <c r="AO124" s="418" t="b">
        <f t="shared" si="15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16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17"/>
        <v>0</v>
      </c>
      <c r="AW124" s="67">
        <f t="shared" si="18"/>
        <v>0</v>
      </c>
      <c r="AX124" s="397">
        <f t="shared" si="19"/>
        <v>0</v>
      </c>
      <c r="AY124" s="32"/>
      <c r="AZ124" s="32"/>
      <c r="BA124" s="423" t="str">
        <f t="shared" si="20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5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6"/>
        <v>-</v>
      </c>
      <c r="M125" s="425"/>
      <c r="N125" s="425"/>
      <c r="O125" s="160" t="str">
        <f t="shared" si="7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8"/>
        <v>OK</v>
      </c>
      <c r="AI125" s="22">
        <f t="shared" si="9"/>
        <v>0</v>
      </c>
      <c r="AJ125" s="22">
        <f t="shared" si="10"/>
        <v>0</v>
      </c>
      <c r="AK125" s="22">
        <f t="shared" si="11"/>
        <v>0</v>
      </c>
      <c r="AL125" s="22">
        <f t="shared" si="12"/>
        <v>0</v>
      </c>
      <c r="AM125" s="22">
        <f t="shared" si="13"/>
        <v>0</v>
      </c>
      <c r="AN125" s="22">
        <f t="shared" si="14"/>
        <v>0</v>
      </c>
      <c r="AO125" s="418" t="b">
        <f t="shared" si="15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16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17"/>
        <v>0</v>
      </c>
      <c r="AW125" s="67">
        <f t="shared" si="18"/>
        <v>0</v>
      </c>
      <c r="AX125" s="397">
        <f t="shared" si="19"/>
        <v>0</v>
      </c>
      <c r="AY125" s="32"/>
      <c r="AZ125" s="32"/>
      <c r="BA125" s="423" t="str">
        <f t="shared" si="20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5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6"/>
        <v>-</v>
      </c>
      <c r="M126" s="425"/>
      <c r="N126" s="425"/>
      <c r="O126" s="160" t="str">
        <f t="shared" si="7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8"/>
        <v>OK</v>
      </c>
      <c r="AI126" s="22">
        <f t="shared" si="9"/>
        <v>0</v>
      </c>
      <c r="AJ126" s="22">
        <f t="shared" si="10"/>
        <v>0</v>
      </c>
      <c r="AK126" s="22">
        <f t="shared" si="11"/>
        <v>0</v>
      </c>
      <c r="AL126" s="22">
        <f t="shared" si="12"/>
        <v>0</v>
      </c>
      <c r="AM126" s="22">
        <f t="shared" si="13"/>
        <v>0</v>
      </c>
      <c r="AN126" s="22">
        <f t="shared" si="14"/>
        <v>0</v>
      </c>
      <c r="AO126" s="418" t="b">
        <f t="shared" si="15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16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17"/>
        <v>0</v>
      </c>
      <c r="AW126" s="67">
        <f t="shared" si="18"/>
        <v>0</v>
      </c>
      <c r="AX126" s="397">
        <f t="shared" si="19"/>
        <v>0</v>
      </c>
      <c r="AY126" s="32"/>
      <c r="AZ126" s="32"/>
      <c r="BA126" s="423" t="str">
        <f t="shared" si="20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5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6"/>
        <v>-</v>
      </c>
      <c r="M127" s="425"/>
      <c r="N127" s="425"/>
      <c r="O127" s="160" t="str">
        <f t="shared" si="7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8"/>
        <v>OK</v>
      </c>
      <c r="AI127" s="22">
        <f t="shared" si="9"/>
        <v>0</v>
      </c>
      <c r="AJ127" s="22">
        <f t="shared" si="10"/>
        <v>0</v>
      </c>
      <c r="AK127" s="22">
        <f t="shared" si="11"/>
        <v>0</v>
      </c>
      <c r="AL127" s="22">
        <f t="shared" si="12"/>
        <v>0</v>
      </c>
      <c r="AM127" s="22">
        <f t="shared" si="13"/>
        <v>0</v>
      </c>
      <c r="AN127" s="22">
        <f t="shared" si="14"/>
        <v>0</v>
      </c>
      <c r="AO127" s="418" t="b">
        <f t="shared" si="15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16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17"/>
        <v>0</v>
      </c>
      <c r="AW127" s="67">
        <f t="shared" si="18"/>
        <v>0</v>
      </c>
      <c r="AX127" s="397">
        <f t="shared" si="19"/>
        <v>0</v>
      </c>
      <c r="AY127" s="32"/>
      <c r="AZ127" s="32"/>
      <c r="BA127" s="423" t="str">
        <f t="shared" si="20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5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6"/>
        <v>-</v>
      </c>
      <c r="M128" s="425"/>
      <c r="N128" s="425"/>
      <c r="O128" s="160" t="str">
        <f t="shared" si="7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8"/>
        <v>OK</v>
      </c>
      <c r="AI128" s="22">
        <f t="shared" si="9"/>
        <v>0</v>
      </c>
      <c r="AJ128" s="22">
        <f t="shared" si="10"/>
        <v>0</v>
      </c>
      <c r="AK128" s="22">
        <f t="shared" si="11"/>
        <v>0</v>
      </c>
      <c r="AL128" s="22">
        <f t="shared" si="12"/>
        <v>0</v>
      </c>
      <c r="AM128" s="22">
        <f t="shared" si="13"/>
        <v>0</v>
      </c>
      <c r="AN128" s="22">
        <f t="shared" si="14"/>
        <v>0</v>
      </c>
      <c r="AO128" s="418" t="b">
        <f t="shared" si="15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16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17"/>
        <v>0</v>
      </c>
      <c r="AW128" s="67">
        <f t="shared" si="18"/>
        <v>0</v>
      </c>
      <c r="AX128" s="397">
        <f t="shared" si="19"/>
        <v>0</v>
      </c>
      <c r="AY128" s="32"/>
      <c r="AZ128" s="32"/>
      <c r="BA128" s="423" t="str">
        <f t="shared" si="20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5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6"/>
        <v>-</v>
      </c>
      <c r="M129" s="425"/>
      <c r="N129" s="425"/>
      <c r="O129" s="160" t="str">
        <f t="shared" si="7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8"/>
        <v>OK</v>
      </c>
      <c r="AI129" s="22">
        <f t="shared" si="9"/>
        <v>0</v>
      </c>
      <c r="AJ129" s="22">
        <f t="shared" si="10"/>
        <v>0</v>
      </c>
      <c r="AK129" s="22">
        <f t="shared" si="11"/>
        <v>0</v>
      </c>
      <c r="AL129" s="22">
        <f t="shared" si="12"/>
        <v>0</v>
      </c>
      <c r="AM129" s="22">
        <f t="shared" si="13"/>
        <v>0</v>
      </c>
      <c r="AN129" s="22">
        <f t="shared" si="14"/>
        <v>0</v>
      </c>
      <c r="AO129" s="418" t="b">
        <f t="shared" si="15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16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17"/>
        <v>0</v>
      </c>
      <c r="AW129" s="67">
        <f t="shared" si="18"/>
        <v>0</v>
      </c>
      <c r="AX129" s="397">
        <f t="shared" si="19"/>
        <v>0</v>
      </c>
      <c r="AY129" s="32"/>
      <c r="AZ129" s="32"/>
      <c r="BA129" s="423" t="str">
        <f t="shared" si="20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5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6"/>
        <v>-</v>
      </c>
      <c r="M130" s="425"/>
      <c r="N130" s="425"/>
      <c r="O130" s="160" t="str">
        <f t="shared" si="7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8"/>
        <v>OK</v>
      </c>
      <c r="AI130" s="22">
        <f t="shared" si="9"/>
        <v>0</v>
      </c>
      <c r="AJ130" s="22">
        <f t="shared" si="10"/>
        <v>0</v>
      </c>
      <c r="AK130" s="22">
        <f t="shared" si="11"/>
        <v>0</v>
      </c>
      <c r="AL130" s="22">
        <f t="shared" si="12"/>
        <v>0</v>
      </c>
      <c r="AM130" s="22">
        <f t="shared" si="13"/>
        <v>0</v>
      </c>
      <c r="AN130" s="22">
        <f t="shared" si="14"/>
        <v>0</v>
      </c>
      <c r="AO130" s="418" t="b">
        <f t="shared" si="15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16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17"/>
        <v>0</v>
      </c>
      <c r="AW130" s="67">
        <f t="shared" si="18"/>
        <v>0</v>
      </c>
      <c r="AX130" s="397">
        <f t="shared" si="19"/>
        <v>0</v>
      </c>
      <c r="AY130" s="32"/>
      <c r="AZ130" s="32"/>
      <c r="BA130" s="423" t="str">
        <f t="shared" si="20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5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6"/>
        <v>-</v>
      </c>
      <c r="M131" s="425"/>
      <c r="N131" s="425"/>
      <c r="O131" s="160" t="str">
        <f t="shared" si="7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8"/>
        <v>OK</v>
      </c>
      <c r="AI131" s="22">
        <f t="shared" si="9"/>
        <v>0</v>
      </c>
      <c r="AJ131" s="22">
        <f t="shared" si="10"/>
        <v>0</v>
      </c>
      <c r="AK131" s="22">
        <f t="shared" si="11"/>
        <v>0</v>
      </c>
      <c r="AL131" s="22">
        <f t="shared" si="12"/>
        <v>0</v>
      </c>
      <c r="AM131" s="22">
        <f t="shared" si="13"/>
        <v>0</v>
      </c>
      <c r="AN131" s="22">
        <f t="shared" si="14"/>
        <v>0</v>
      </c>
      <c r="AO131" s="418" t="b">
        <f t="shared" si="15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16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17"/>
        <v>0</v>
      </c>
      <c r="AW131" s="67">
        <f t="shared" si="18"/>
        <v>0</v>
      </c>
      <c r="AX131" s="397">
        <f t="shared" si="19"/>
        <v>0</v>
      </c>
      <c r="AY131" s="32"/>
      <c r="AZ131" s="32"/>
      <c r="BA131" s="423" t="str">
        <f t="shared" si="20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5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6"/>
        <v>-</v>
      </c>
      <c r="M132" s="425"/>
      <c r="N132" s="425"/>
      <c r="O132" s="160" t="str">
        <f t="shared" si="7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8"/>
        <v>OK</v>
      </c>
      <c r="AI132" s="22">
        <f t="shared" si="9"/>
        <v>0</v>
      </c>
      <c r="AJ132" s="22">
        <f t="shared" si="10"/>
        <v>0</v>
      </c>
      <c r="AK132" s="22">
        <f t="shared" si="11"/>
        <v>0</v>
      </c>
      <c r="AL132" s="22">
        <f t="shared" si="12"/>
        <v>0</v>
      </c>
      <c r="AM132" s="22">
        <f t="shared" si="13"/>
        <v>0</v>
      </c>
      <c r="AN132" s="22">
        <f t="shared" si="14"/>
        <v>0</v>
      </c>
      <c r="AO132" s="418" t="b">
        <f t="shared" si="15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16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17"/>
        <v>0</v>
      </c>
      <c r="AW132" s="67">
        <f t="shared" si="18"/>
        <v>0</v>
      </c>
      <c r="AX132" s="397">
        <f t="shared" si="19"/>
        <v>0</v>
      </c>
      <c r="AY132" s="32"/>
      <c r="AZ132" s="32"/>
      <c r="BA132" s="423" t="str">
        <f t="shared" si="20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5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6"/>
        <v>-</v>
      </c>
      <c r="M133" s="425"/>
      <c r="N133" s="425"/>
      <c r="O133" s="160" t="str">
        <f t="shared" si="7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8"/>
        <v>OK</v>
      </c>
      <c r="AI133" s="22">
        <f t="shared" si="9"/>
        <v>0</v>
      </c>
      <c r="AJ133" s="22">
        <f t="shared" si="10"/>
        <v>0</v>
      </c>
      <c r="AK133" s="22">
        <f t="shared" si="11"/>
        <v>0</v>
      </c>
      <c r="AL133" s="22">
        <f t="shared" si="12"/>
        <v>0</v>
      </c>
      <c r="AM133" s="22">
        <f t="shared" si="13"/>
        <v>0</v>
      </c>
      <c r="AN133" s="22">
        <f t="shared" si="14"/>
        <v>0</v>
      </c>
      <c r="AO133" s="418" t="b">
        <f t="shared" si="15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16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17"/>
        <v>0</v>
      </c>
      <c r="AW133" s="67">
        <f t="shared" si="18"/>
        <v>0</v>
      </c>
      <c r="AX133" s="397">
        <f t="shared" si="19"/>
        <v>0</v>
      </c>
      <c r="AY133" s="32"/>
      <c r="AZ133" s="32"/>
      <c r="BA133" s="423" t="str">
        <f t="shared" si="20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5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6"/>
        <v>-</v>
      </c>
      <c r="M134" s="425"/>
      <c r="N134" s="425"/>
      <c r="O134" s="160" t="str">
        <f t="shared" si="7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8"/>
        <v>OK</v>
      </c>
      <c r="AI134" s="22">
        <f t="shared" si="9"/>
        <v>0</v>
      </c>
      <c r="AJ134" s="22">
        <f t="shared" si="10"/>
        <v>0</v>
      </c>
      <c r="AK134" s="22">
        <f t="shared" si="11"/>
        <v>0</v>
      </c>
      <c r="AL134" s="22">
        <f t="shared" si="12"/>
        <v>0</v>
      </c>
      <c r="AM134" s="22">
        <f t="shared" si="13"/>
        <v>0</v>
      </c>
      <c r="AN134" s="22">
        <f t="shared" si="14"/>
        <v>0</v>
      </c>
      <c r="AO134" s="418" t="b">
        <f t="shared" si="15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16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17"/>
        <v>0</v>
      </c>
      <c r="AW134" s="67">
        <f t="shared" si="18"/>
        <v>0</v>
      </c>
      <c r="AX134" s="397">
        <f t="shared" si="19"/>
        <v>0</v>
      </c>
      <c r="AY134" s="32"/>
      <c r="AZ134" s="32"/>
      <c r="BA134" s="423" t="str">
        <f t="shared" si="20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5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6"/>
        <v>-</v>
      </c>
      <c r="M135" s="425"/>
      <c r="N135" s="425"/>
      <c r="O135" s="160" t="str">
        <f t="shared" si="7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8"/>
        <v>OK</v>
      </c>
      <c r="AI135" s="22">
        <f t="shared" si="9"/>
        <v>0</v>
      </c>
      <c r="AJ135" s="22">
        <f t="shared" si="10"/>
        <v>0</v>
      </c>
      <c r="AK135" s="22">
        <f t="shared" si="11"/>
        <v>0</v>
      </c>
      <c r="AL135" s="22">
        <f t="shared" si="12"/>
        <v>0</v>
      </c>
      <c r="AM135" s="22">
        <f t="shared" si="13"/>
        <v>0</v>
      </c>
      <c r="AN135" s="22">
        <f t="shared" si="14"/>
        <v>0</v>
      </c>
      <c r="AO135" s="418" t="b">
        <f t="shared" si="15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16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17"/>
        <v>0</v>
      </c>
      <c r="AW135" s="67">
        <f t="shared" si="18"/>
        <v>0</v>
      </c>
      <c r="AX135" s="397">
        <f t="shared" si="19"/>
        <v>0</v>
      </c>
      <c r="AY135" s="32"/>
      <c r="AZ135" s="32"/>
      <c r="BA135" s="423" t="str">
        <f t="shared" si="20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5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6"/>
        <v>-</v>
      </c>
      <c r="M136" s="425"/>
      <c r="N136" s="425"/>
      <c r="O136" s="160" t="str">
        <f t="shared" si="7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8"/>
        <v>OK</v>
      </c>
      <c r="AI136" s="22">
        <f t="shared" si="9"/>
        <v>0</v>
      </c>
      <c r="AJ136" s="22">
        <f t="shared" si="10"/>
        <v>0</v>
      </c>
      <c r="AK136" s="22">
        <f t="shared" si="11"/>
        <v>0</v>
      </c>
      <c r="AL136" s="22">
        <f t="shared" si="12"/>
        <v>0</v>
      </c>
      <c r="AM136" s="22">
        <f t="shared" si="13"/>
        <v>0</v>
      </c>
      <c r="AN136" s="22">
        <f t="shared" si="14"/>
        <v>0</v>
      </c>
      <c r="AO136" s="418" t="b">
        <f t="shared" si="15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16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17"/>
        <v>0</v>
      </c>
      <c r="AW136" s="67">
        <f t="shared" si="18"/>
        <v>0</v>
      </c>
      <c r="AX136" s="397">
        <f t="shared" si="19"/>
        <v>0</v>
      </c>
      <c r="AY136" s="32"/>
      <c r="AZ136" s="32"/>
      <c r="BA136" s="423" t="str">
        <f t="shared" si="20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5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6"/>
        <v>-</v>
      </c>
      <c r="M137" s="425"/>
      <c r="N137" s="425"/>
      <c r="O137" s="160" t="str">
        <f t="shared" si="7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8"/>
        <v>OK</v>
      </c>
      <c r="AI137" s="22">
        <f t="shared" si="9"/>
        <v>0</v>
      </c>
      <c r="AJ137" s="22">
        <f t="shared" si="10"/>
        <v>0</v>
      </c>
      <c r="AK137" s="22">
        <f t="shared" si="11"/>
        <v>0</v>
      </c>
      <c r="AL137" s="22">
        <f t="shared" si="12"/>
        <v>0</v>
      </c>
      <c r="AM137" s="22">
        <f t="shared" si="13"/>
        <v>0</v>
      </c>
      <c r="AN137" s="22">
        <f t="shared" si="14"/>
        <v>0</v>
      </c>
      <c r="AO137" s="418" t="b">
        <f t="shared" si="15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16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17"/>
        <v>0</v>
      </c>
      <c r="AW137" s="67">
        <f t="shared" si="18"/>
        <v>0</v>
      </c>
      <c r="AX137" s="397">
        <f t="shared" si="19"/>
        <v>0</v>
      </c>
      <c r="AY137" s="32"/>
      <c r="AZ137" s="32"/>
      <c r="BA137" s="423" t="str">
        <f t="shared" si="20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5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6"/>
        <v>-</v>
      </c>
      <c r="M138" s="425"/>
      <c r="N138" s="425"/>
      <c r="O138" s="160" t="str">
        <f t="shared" si="7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8"/>
        <v>OK</v>
      </c>
      <c r="AI138" s="22">
        <f t="shared" si="9"/>
        <v>0</v>
      </c>
      <c r="AJ138" s="22">
        <f t="shared" si="10"/>
        <v>0</v>
      </c>
      <c r="AK138" s="22">
        <f t="shared" si="11"/>
        <v>0</v>
      </c>
      <c r="AL138" s="22">
        <f t="shared" si="12"/>
        <v>0</v>
      </c>
      <c r="AM138" s="22">
        <f t="shared" si="13"/>
        <v>0</v>
      </c>
      <c r="AN138" s="22">
        <f t="shared" si="14"/>
        <v>0</v>
      </c>
      <c r="AO138" s="418" t="b">
        <f t="shared" si="15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16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17"/>
        <v>0</v>
      </c>
      <c r="AW138" s="67">
        <f t="shared" si="18"/>
        <v>0</v>
      </c>
      <c r="AX138" s="397">
        <f t="shared" si="19"/>
        <v>0</v>
      </c>
      <c r="AY138" s="32"/>
      <c r="AZ138" s="32"/>
      <c r="BA138" s="423" t="str">
        <f t="shared" si="20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5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6"/>
        <v>-</v>
      </c>
      <c r="M139" s="425"/>
      <c r="N139" s="425"/>
      <c r="O139" s="160" t="str">
        <f t="shared" si="7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8"/>
        <v>OK</v>
      </c>
      <c r="AI139" s="22">
        <f t="shared" si="9"/>
        <v>0</v>
      </c>
      <c r="AJ139" s="22">
        <f t="shared" si="10"/>
        <v>0</v>
      </c>
      <c r="AK139" s="22">
        <f t="shared" si="11"/>
        <v>0</v>
      </c>
      <c r="AL139" s="22">
        <f t="shared" si="12"/>
        <v>0</v>
      </c>
      <c r="AM139" s="22">
        <f t="shared" si="13"/>
        <v>0</v>
      </c>
      <c r="AN139" s="22">
        <f t="shared" si="14"/>
        <v>0</v>
      </c>
      <c r="AO139" s="418" t="b">
        <f t="shared" si="15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16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17"/>
        <v>0</v>
      </c>
      <c r="AW139" s="67">
        <f t="shared" si="18"/>
        <v>0</v>
      </c>
      <c r="AX139" s="397">
        <f t="shared" si="19"/>
        <v>0</v>
      </c>
      <c r="AY139" s="32"/>
      <c r="AZ139" s="32"/>
      <c r="BA139" s="423" t="str">
        <f t="shared" si="20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5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6"/>
        <v>-</v>
      </c>
      <c r="M140" s="425"/>
      <c r="N140" s="425"/>
      <c r="O140" s="160" t="str">
        <f t="shared" si="7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8"/>
        <v>OK</v>
      </c>
      <c r="AI140" s="22">
        <f t="shared" si="9"/>
        <v>0</v>
      </c>
      <c r="AJ140" s="22">
        <f t="shared" si="10"/>
        <v>0</v>
      </c>
      <c r="AK140" s="22">
        <f t="shared" si="11"/>
        <v>0</v>
      </c>
      <c r="AL140" s="22">
        <f t="shared" si="12"/>
        <v>0</v>
      </c>
      <c r="AM140" s="22">
        <f t="shared" si="13"/>
        <v>0</v>
      </c>
      <c r="AN140" s="22">
        <f t="shared" si="14"/>
        <v>0</v>
      </c>
      <c r="AO140" s="418" t="b">
        <f t="shared" si="15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16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17"/>
        <v>0</v>
      </c>
      <c r="AW140" s="67">
        <f t="shared" si="18"/>
        <v>0</v>
      </c>
      <c r="AX140" s="397">
        <f t="shared" si="19"/>
        <v>0</v>
      </c>
      <c r="AY140" s="32"/>
      <c r="AZ140" s="32"/>
      <c r="BA140" s="423" t="str">
        <f t="shared" si="20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5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6"/>
        <v>-</v>
      </c>
      <c r="M141" s="425"/>
      <c r="N141" s="425"/>
      <c r="O141" s="160" t="str">
        <f t="shared" si="7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8"/>
        <v>OK</v>
      </c>
      <c r="AI141" s="22">
        <f t="shared" si="9"/>
        <v>0</v>
      </c>
      <c r="AJ141" s="22">
        <f t="shared" si="10"/>
        <v>0</v>
      </c>
      <c r="AK141" s="22">
        <f t="shared" si="11"/>
        <v>0</v>
      </c>
      <c r="AL141" s="22">
        <f t="shared" si="12"/>
        <v>0</v>
      </c>
      <c r="AM141" s="22">
        <f t="shared" si="13"/>
        <v>0</v>
      </c>
      <c r="AN141" s="22">
        <f t="shared" si="14"/>
        <v>0</v>
      </c>
      <c r="AO141" s="418" t="b">
        <f t="shared" si="15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16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17"/>
        <v>0</v>
      </c>
      <c r="AW141" s="67">
        <f t="shared" si="18"/>
        <v>0</v>
      </c>
      <c r="AX141" s="397">
        <f t="shared" si="19"/>
        <v>0</v>
      </c>
      <c r="AY141" s="32"/>
      <c r="AZ141" s="32"/>
      <c r="BA141" s="423" t="str">
        <f t="shared" si="20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5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6"/>
        <v>-</v>
      </c>
      <c r="M142" s="425"/>
      <c r="N142" s="425"/>
      <c r="O142" s="160" t="str">
        <f t="shared" si="7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8"/>
        <v>OK</v>
      </c>
      <c r="AI142" s="22">
        <f t="shared" si="9"/>
        <v>0</v>
      </c>
      <c r="AJ142" s="22">
        <f t="shared" si="10"/>
        <v>0</v>
      </c>
      <c r="AK142" s="22">
        <f t="shared" si="11"/>
        <v>0</v>
      </c>
      <c r="AL142" s="22">
        <f t="shared" si="12"/>
        <v>0</v>
      </c>
      <c r="AM142" s="22">
        <f t="shared" si="13"/>
        <v>0</v>
      </c>
      <c r="AN142" s="22">
        <f t="shared" si="14"/>
        <v>0</v>
      </c>
      <c r="AO142" s="418" t="b">
        <f t="shared" si="15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16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17"/>
        <v>0</v>
      </c>
      <c r="AW142" s="67">
        <f t="shared" si="18"/>
        <v>0</v>
      </c>
      <c r="AX142" s="397">
        <f t="shared" si="19"/>
        <v>0</v>
      </c>
      <c r="AY142" s="32"/>
      <c r="AZ142" s="32"/>
      <c r="BA142" s="423" t="str">
        <f t="shared" si="20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5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6"/>
        <v>-</v>
      </c>
      <c r="M143" s="425"/>
      <c r="N143" s="425"/>
      <c r="O143" s="160" t="str">
        <f t="shared" si="7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8"/>
        <v>OK</v>
      </c>
      <c r="AI143" s="22">
        <f t="shared" si="9"/>
        <v>0</v>
      </c>
      <c r="AJ143" s="22">
        <f t="shared" si="10"/>
        <v>0</v>
      </c>
      <c r="AK143" s="22">
        <f t="shared" si="11"/>
        <v>0</v>
      </c>
      <c r="AL143" s="22">
        <f t="shared" si="12"/>
        <v>0</v>
      </c>
      <c r="AM143" s="22">
        <f t="shared" si="13"/>
        <v>0</v>
      </c>
      <c r="AN143" s="22">
        <f t="shared" si="14"/>
        <v>0</v>
      </c>
      <c r="AO143" s="418" t="b">
        <f t="shared" si="15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16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17"/>
        <v>0</v>
      </c>
      <c r="AW143" s="67">
        <f t="shared" si="18"/>
        <v>0</v>
      </c>
      <c r="AX143" s="397">
        <f t="shared" si="19"/>
        <v>0</v>
      </c>
      <c r="AY143" s="32"/>
      <c r="AZ143" s="32"/>
      <c r="BA143" s="423" t="str">
        <f t="shared" si="20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5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6"/>
        <v>-</v>
      </c>
      <c r="M144" s="425"/>
      <c r="N144" s="425"/>
      <c r="O144" s="160" t="str">
        <f t="shared" si="7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8"/>
        <v>OK</v>
      </c>
      <c r="AI144" s="22">
        <f t="shared" si="9"/>
        <v>0</v>
      </c>
      <c r="AJ144" s="22">
        <f t="shared" si="10"/>
        <v>0</v>
      </c>
      <c r="AK144" s="22">
        <f t="shared" si="11"/>
        <v>0</v>
      </c>
      <c r="AL144" s="22">
        <f t="shared" si="12"/>
        <v>0</v>
      </c>
      <c r="AM144" s="22">
        <f t="shared" si="13"/>
        <v>0</v>
      </c>
      <c r="AN144" s="22">
        <f t="shared" si="14"/>
        <v>0</v>
      </c>
      <c r="AO144" s="418" t="b">
        <f t="shared" si="15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16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17"/>
        <v>0</v>
      </c>
      <c r="AW144" s="67">
        <f t="shared" si="18"/>
        <v>0</v>
      </c>
      <c r="AX144" s="397">
        <f t="shared" si="19"/>
        <v>0</v>
      </c>
      <c r="AY144" s="32"/>
      <c r="AZ144" s="32"/>
      <c r="BA144" s="423" t="str">
        <f t="shared" si="20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5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6"/>
        <v>-</v>
      </c>
      <c r="M145" s="425"/>
      <c r="N145" s="425"/>
      <c r="O145" s="160" t="str">
        <f t="shared" si="7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8"/>
        <v>OK</v>
      </c>
      <c r="AI145" s="22">
        <f t="shared" si="9"/>
        <v>0</v>
      </c>
      <c r="AJ145" s="22">
        <f t="shared" si="10"/>
        <v>0</v>
      </c>
      <c r="AK145" s="22">
        <f t="shared" si="11"/>
        <v>0</v>
      </c>
      <c r="AL145" s="22">
        <f t="shared" si="12"/>
        <v>0</v>
      </c>
      <c r="AM145" s="22">
        <f t="shared" si="13"/>
        <v>0</v>
      </c>
      <c r="AN145" s="22">
        <f t="shared" si="14"/>
        <v>0</v>
      </c>
      <c r="AO145" s="418" t="b">
        <f t="shared" si="15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16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17"/>
        <v>0</v>
      </c>
      <c r="AW145" s="67">
        <f t="shared" si="18"/>
        <v>0</v>
      </c>
      <c r="AX145" s="397">
        <f t="shared" si="19"/>
        <v>0</v>
      </c>
      <c r="AY145" s="32"/>
      <c r="AZ145" s="32"/>
      <c r="BA145" s="423" t="str">
        <f t="shared" si="20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5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6"/>
        <v>-</v>
      </c>
      <c r="M146" s="425"/>
      <c r="N146" s="425"/>
      <c r="O146" s="160" t="str">
        <f t="shared" si="7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8"/>
        <v>OK</v>
      </c>
      <c r="AI146" s="22">
        <f t="shared" si="9"/>
        <v>0</v>
      </c>
      <c r="AJ146" s="22">
        <f t="shared" si="10"/>
        <v>0</v>
      </c>
      <c r="AK146" s="22">
        <f t="shared" si="11"/>
        <v>0</v>
      </c>
      <c r="AL146" s="22">
        <f t="shared" si="12"/>
        <v>0</v>
      </c>
      <c r="AM146" s="22">
        <f t="shared" si="13"/>
        <v>0</v>
      </c>
      <c r="AN146" s="22">
        <f t="shared" si="14"/>
        <v>0</v>
      </c>
      <c r="AO146" s="418" t="b">
        <f t="shared" si="15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16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17"/>
        <v>0</v>
      </c>
      <c r="AW146" s="67">
        <f t="shared" si="18"/>
        <v>0</v>
      </c>
      <c r="AX146" s="397">
        <f t="shared" si="19"/>
        <v>0</v>
      </c>
      <c r="AY146" s="32"/>
      <c r="AZ146" s="32"/>
      <c r="BA146" s="423" t="str">
        <f t="shared" si="20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5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6"/>
        <v>-</v>
      </c>
      <c r="M147" s="425"/>
      <c r="N147" s="425"/>
      <c r="O147" s="160" t="str">
        <f t="shared" si="7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8"/>
        <v>OK</v>
      </c>
      <c r="AI147" s="22">
        <f t="shared" si="9"/>
        <v>0</v>
      </c>
      <c r="AJ147" s="22">
        <f t="shared" si="10"/>
        <v>0</v>
      </c>
      <c r="AK147" s="22">
        <f t="shared" si="11"/>
        <v>0</v>
      </c>
      <c r="AL147" s="22">
        <f t="shared" si="12"/>
        <v>0</v>
      </c>
      <c r="AM147" s="22">
        <f t="shared" si="13"/>
        <v>0</v>
      </c>
      <c r="AN147" s="22">
        <f t="shared" si="14"/>
        <v>0</v>
      </c>
      <c r="AO147" s="418" t="b">
        <f t="shared" si="15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16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17"/>
        <v>0</v>
      </c>
      <c r="AW147" s="67">
        <f t="shared" si="18"/>
        <v>0</v>
      </c>
      <c r="AX147" s="397">
        <f t="shared" si="19"/>
        <v>0</v>
      </c>
      <c r="AY147" s="32"/>
      <c r="AZ147" s="32"/>
      <c r="BA147" s="423" t="str">
        <f t="shared" si="20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5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6"/>
        <v>-</v>
      </c>
      <c r="M148" s="425"/>
      <c r="N148" s="425"/>
      <c r="O148" s="160" t="str">
        <f t="shared" si="7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8"/>
        <v>OK</v>
      </c>
      <c r="AI148" s="22">
        <f t="shared" si="9"/>
        <v>0</v>
      </c>
      <c r="AJ148" s="22">
        <f t="shared" si="10"/>
        <v>0</v>
      </c>
      <c r="AK148" s="22">
        <f t="shared" si="11"/>
        <v>0</v>
      </c>
      <c r="AL148" s="22">
        <f t="shared" si="12"/>
        <v>0</v>
      </c>
      <c r="AM148" s="22">
        <f t="shared" si="13"/>
        <v>0</v>
      </c>
      <c r="AN148" s="22">
        <f t="shared" si="14"/>
        <v>0</v>
      </c>
      <c r="AO148" s="418" t="b">
        <f t="shared" si="15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16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17"/>
        <v>0</v>
      </c>
      <c r="AW148" s="67">
        <f t="shared" si="18"/>
        <v>0</v>
      </c>
      <c r="AX148" s="397">
        <f t="shared" si="19"/>
        <v>0</v>
      </c>
      <c r="AY148" s="32"/>
      <c r="AZ148" s="32"/>
      <c r="BA148" s="423" t="str">
        <f t="shared" si="20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5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6"/>
        <v>-</v>
      </c>
      <c r="M149" s="425"/>
      <c r="N149" s="425"/>
      <c r="O149" s="160" t="str">
        <f t="shared" si="7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8"/>
        <v>OK</v>
      </c>
      <c r="AI149" s="22">
        <f t="shared" si="9"/>
        <v>0</v>
      </c>
      <c r="AJ149" s="22">
        <f t="shared" si="10"/>
        <v>0</v>
      </c>
      <c r="AK149" s="22">
        <f t="shared" si="11"/>
        <v>0</v>
      </c>
      <c r="AL149" s="22">
        <f t="shared" si="12"/>
        <v>0</v>
      </c>
      <c r="AM149" s="22">
        <f t="shared" si="13"/>
        <v>0</v>
      </c>
      <c r="AN149" s="22">
        <f t="shared" si="14"/>
        <v>0</v>
      </c>
      <c r="AO149" s="418" t="b">
        <f t="shared" si="15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16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17"/>
        <v>0</v>
      </c>
      <c r="AW149" s="67">
        <f t="shared" si="18"/>
        <v>0</v>
      </c>
      <c r="AX149" s="397">
        <f t="shared" si="19"/>
        <v>0</v>
      </c>
      <c r="AY149" s="32"/>
      <c r="AZ149" s="32"/>
      <c r="BA149" s="423" t="str">
        <f t="shared" si="20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5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6"/>
        <v>-</v>
      </c>
      <c r="M150" s="425"/>
      <c r="N150" s="425"/>
      <c r="O150" s="160" t="str">
        <f t="shared" si="7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8"/>
        <v>OK</v>
      </c>
      <c r="AI150" s="22">
        <f t="shared" si="9"/>
        <v>0</v>
      </c>
      <c r="AJ150" s="22">
        <f t="shared" si="10"/>
        <v>0</v>
      </c>
      <c r="AK150" s="22">
        <f t="shared" si="11"/>
        <v>0</v>
      </c>
      <c r="AL150" s="22">
        <f t="shared" si="12"/>
        <v>0</v>
      </c>
      <c r="AM150" s="22">
        <f t="shared" si="13"/>
        <v>0</v>
      </c>
      <c r="AN150" s="22">
        <f t="shared" si="14"/>
        <v>0</v>
      </c>
      <c r="AO150" s="418" t="b">
        <f t="shared" si="15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16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17"/>
        <v>0</v>
      </c>
      <c r="AW150" s="67">
        <f t="shared" si="18"/>
        <v>0</v>
      </c>
      <c r="AX150" s="397">
        <f t="shared" si="19"/>
        <v>0</v>
      </c>
      <c r="AY150" s="32"/>
      <c r="AZ150" s="32"/>
      <c r="BA150" s="423" t="str">
        <f t="shared" si="20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5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6"/>
        <v>-</v>
      </c>
      <c r="M151" s="425"/>
      <c r="N151" s="425"/>
      <c r="O151" s="160" t="str">
        <f t="shared" si="7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8"/>
        <v>OK</v>
      </c>
      <c r="AI151" s="22">
        <f t="shared" si="9"/>
        <v>0</v>
      </c>
      <c r="AJ151" s="22">
        <f t="shared" si="10"/>
        <v>0</v>
      </c>
      <c r="AK151" s="22">
        <f t="shared" si="11"/>
        <v>0</v>
      </c>
      <c r="AL151" s="22">
        <f t="shared" si="12"/>
        <v>0</v>
      </c>
      <c r="AM151" s="22">
        <f t="shared" si="13"/>
        <v>0</v>
      </c>
      <c r="AN151" s="22">
        <f t="shared" si="14"/>
        <v>0</v>
      </c>
      <c r="AO151" s="418" t="b">
        <f t="shared" si="15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16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17"/>
        <v>0</v>
      </c>
      <c r="AW151" s="67">
        <f t="shared" si="18"/>
        <v>0</v>
      </c>
      <c r="AX151" s="397">
        <f t="shared" si="19"/>
        <v>0</v>
      </c>
      <c r="AY151" s="32"/>
      <c r="AZ151" s="32"/>
      <c r="BA151" s="423" t="str">
        <f t="shared" si="20"/>
        <v xml:space="preserve"> </v>
      </c>
    </row>
    <row r="152" spans="1:53" s="339" customFormat="1" ht="15" x14ac:dyDescent="0.2">
      <c r="A152" s="32"/>
      <c r="B152" s="32"/>
      <c r="C152" s="410">
        <f t="shared" ref="C152:C215" si="23">C151+1</f>
        <v>131</v>
      </c>
      <c r="D152" s="424"/>
      <c r="E152" s="424"/>
      <c r="F152" s="424"/>
      <c r="G152" s="410"/>
      <c r="H152" s="410"/>
      <c r="I152" s="413" t="str">
        <f t="shared" si="5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6"/>
        <v>-</v>
      </c>
      <c r="M152" s="425"/>
      <c r="N152" s="425"/>
      <c r="O152" s="160" t="str">
        <f t="shared" si="7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8"/>
        <v>OK</v>
      </c>
      <c r="AI152" s="22">
        <f t="shared" si="9"/>
        <v>0</v>
      </c>
      <c r="AJ152" s="22">
        <f t="shared" si="10"/>
        <v>0</v>
      </c>
      <c r="AK152" s="22">
        <f t="shared" si="11"/>
        <v>0</v>
      </c>
      <c r="AL152" s="22">
        <f t="shared" si="12"/>
        <v>0</v>
      </c>
      <c r="AM152" s="22">
        <f t="shared" si="13"/>
        <v>0</v>
      </c>
      <c r="AN152" s="22">
        <f t="shared" si="14"/>
        <v>0</v>
      </c>
      <c r="AO152" s="418" t="b">
        <f t="shared" si="15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16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17"/>
        <v>0</v>
      </c>
      <c r="AW152" s="67">
        <f t="shared" si="18"/>
        <v>0</v>
      </c>
      <c r="AX152" s="397">
        <f t="shared" si="19"/>
        <v>0</v>
      </c>
      <c r="AY152" s="32"/>
      <c r="AZ152" s="32"/>
      <c r="BA152" s="423" t="str">
        <f t="shared" si="20"/>
        <v xml:space="preserve"> </v>
      </c>
    </row>
    <row r="153" spans="1:53" s="339" customFormat="1" ht="15" x14ac:dyDescent="0.2">
      <c r="A153" s="32"/>
      <c r="B153" s="32"/>
      <c r="C153" s="410">
        <f t="shared" si="23"/>
        <v>132</v>
      </c>
      <c r="D153" s="424"/>
      <c r="E153" s="424"/>
      <c r="F153" s="424"/>
      <c r="G153" s="410"/>
      <c r="H153" s="410"/>
      <c r="I153" s="413" t="str">
        <f t="shared" si="5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6"/>
        <v>-</v>
      </c>
      <c r="M153" s="425"/>
      <c r="N153" s="425"/>
      <c r="O153" s="160" t="str">
        <f t="shared" si="7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8"/>
        <v>OK</v>
      </c>
      <c r="AI153" s="22">
        <f t="shared" si="9"/>
        <v>0</v>
      </c>
      <c r="AJ153" s="22">
        <f t="shared" si="10"/>
        <v>0</v>
      </c>
      <c r="AK153" s="22">
        <f t="shared" si="11"/>
        <v>0</v>
      </c>
      <c r="AL153" s="22">
        <f t="shared" si="12"/>
        <v>0</v>
      </c>
      <c r="AM153" s="22">
        <f t="shared" si="13"/>
        <v>0</v>
      </c>
      <c r="AN153" s="22">
        <f t="shared" si="14"/>
        <v>0</v>
      </c>
      <c r="AO153" s="418" t="b">
        <f t="shared" si="15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16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17"/>
        <v>0</v>
      </c>
      <c r="AW153" s="67">
        <f t="shared" si="18"/>
        <v>0</v>
      </c>
      <c r="AX153" s="397">
        <f t="shared" si="19"/>
        <v>0</v>
      </c>
      <c r="AY153" s="32"/>
      <c r="AZ153" s="32"/>
      <c r="BA153" s="423" t="str">
        <f t="shared" si="20"/>
        <v xml:space="preserve"> </v>
      </c>
    </row>
    <row r="154" spans="1:53" s="339" customFormat="1" ht="15" x14ac:dyDescent="0.2">
      <c r="A154" s="32"/>
      <c r="B154" s="32"/>
      <c r="C154" s="410">
        <f t="shared" si="23"/>
        <v>133</v>
      </c>
      <c r="D154" s="424"/>
      <c r="E154" s="424"/>
      <c r="F154" s="424"/>
      <c r="G154" s="410"/>
      <c r="H154" s="410"/>
      <c r="I154" s="413" t="str">
        <f t="shared" si="5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6"/>
        <v>-</v>
      </c>
      <c r="M154" s="425"/>
      <c r="N154" s="425"/>
      <c r="O154" s="160" t="str">
        <f t="shared" si="7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8"/>
        <v>OK</v>
      </c>
      <c r="AI154" s="22">
        <f t="shared" si="9"/>
        <v>0</v>
      </c>
      <c r="AJ154" s="22">
        <f t="shared" si="10"/>
        <v>0</v>
      </c>
      <c r="AK154" s="22">
        <f t="shared" si="11"/>
        <v>0</v>
      </c>
      <c r="AL154" s="22">
        <f t="shared" si="12"/>
        <v>0</v>
      </c>
      <c r="AM154" s="22">
        <f t="shared" si="13"/>
        <v>0</v>
      </c>
      <c r="AN154" s="22">
        <f t="shared" si="14"/>
        <v>0</v>
      </c>
      <c r="AO154" s="418" t="b">
        <f t="shared" si="15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16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17"/>
        <v>0</v>
      </c>
      <c r="AW154" s="67">
        <f t="shared" si="18"/>
        <v>0</v>
      </c>
      <c r="AX154" s="397">
        <f t="shared" si="19"/>
        <v>0</v>
      </c>
      <c r="AY154" s="32"/>
      <c r="AZ154" s="32"/>
      <c r="BA154" s="423" t="str">
        <f t="shared" si="20"/>
        <v xml:space="preserve"> </v>
      </c>
    </row>
    <row r="155" spans="1:53" s="339" customFormat="1" ht="15" x14ac:dyDescent="0.2">
      <c r="A155" s="32"/>
      <c r="B155" s="32"/>
      <c r="C155" s="410">
        <f t="shared" si="23"/>
        <v>134</v>
      </c>
      <c r="D155" s="424"/>
      <c r="E155" s="424"/>
      <c r="F155" s="424"/>
      <c r="G155" s="410"/>
      <c r="H155" s="410"/>
      <c r="I155" s="413" t="str">
        <f t="shared" si="5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6"/>
        <v>-</v>
      </c>
      <c r="M155" s="425"/>
      <c r="N155" s="425"/>
      <c r="O155" s="160" t="str">
        <f t="shared" si="7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8"/>
        <v>OK</v>
      </c>
      <c r="AI155" s="22">
        <f t="shared" si="9"/>
        <v>0</v>
      </c>
      <c r="AJ155" s="22">
        <f t="shared" si="10"/>
        <v>0</v>
      </c>
      <c r="AK155" s="22">
        <f t="shared" si="11"/>
        <v>0</v>
      </c>
      <c r="AL155" s="22">
        <f t="shared" si="12"/>
        <v>0</v>
      </c>
      <c r="AM155" s="22">
        <f t="shared" si="13"/>
        <v>0</v>
      </c>
      <c r="AN155" s="22">
        <f t="shared" si="14"/>
        <v>0</v>
      </c>
      <c r="AO155" s="418" t="b">
        <f t="shared" si="15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16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17"/>
        <v>0</v>
      </c>
      <c r="AW155" s="67">
        <f t="shared" si="18"/>
        <v>0</v>
      </c>
      <c r="AX155" s="397">
        <f t="shared" si="19"/>
        <v>0</v>
      </c>
      <c r="AY155" s="32"/>
      <c r="AZ155" s="32"/>
      <c r="BA155" s="423" t="str">
        <f t="shared" si="20"/>
        <v xml:space="preserve"> </v>
      </c>
    </row>
    <row r="156" spans="1:53" s="339" customFormat="1" ht="15" x14ac:dyDescent="0.2">
      <c r="A156" s="32"/>
      <c r="B156" s="32"/>
      <c r="C156" s="410">
        <f t="shared" si="23"/>
        <v>135</v>
      </c>
      <c r="D156" s="424"/>
      <c r="E156" s="424"/>
      <c r="F156" s="424"/>
      <c r="G156" s="410"/>
      <c r="H156" s="410"/>
      <c r="I156" s="413" t="str">
        <f t="shared" si="5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6"/>
        <v>-</v>
      </c>
      <c r="M156" s="425"/>
      <c r="N156" s="425"/>
      <c r="O156" s="160" t="str">
        <f t="shared" si="7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8"/>
        <v>OK</v>
      </c>
      <c r="AI156" s="22">
        <f t="shared" si="9"/>
        <v>0</v>
      </c>
      <c r="AJ156" s="22">
        <f t="shared" si="10"/>
        <v>0</v>
      </c>
      <c r="AK156" s="22">
        <f t="shared" si="11"/>
        <v>0</v>
      </c>
      <c r="AL156" s="22">
        <f t="shared" si="12"/>
        <v>0</v>
      </c>
      <c r="AM156" s="22">
        <f t="shared" si="13"/>
        <v>0</v>
      </c>
      <c r="AN156" s="22">
        <f t="shared" si="14"/>
        <v>0</v>
      </c>
      <c r="AO156" s="418" t="b">
        <f t="shared" si="15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16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17"/>
        <v>0</v>
      </c>
      <c r="AW156" s="67">
        <f t="shared" si="18"/>
        <v>0</v>
      </c>
      <c r="AX156" s="397">
        <f t="shared" si="19"/>
        <v>0</v>
      </c>
      <c r="AY156" s="32"/>
      <c r="AZ156" s="32"/>
      <c r="BA156" s="423" t="str">
        <f t="shared" si="20"/>
        <v xml:space="preserve"> </v>
      </c>
    </row>
    <row r="157" spans="1:53" s="339" customFormat="1" ht="15" x14ac:dyDescent="0.2">
      <c r="A157" s="32"/>
      <c r="B157" s="32"/>
      <c r="C157" s="410">
        <f t="shared" si="23"/>
        <v>136</v>
      </c>
      <c r="D157" s="424"/>
      <c r="E157" s="424"/>
      <c r="F157" s="424"/>
      <c r="G157" s="410"/>
      <c r="H157" s="410"/>
      <c r="I157" s="413" t="str">
        <f t="shared" si="5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6"/>
        <v>-</v>
      </c>
      <c r="M157" s="425"/>
      <c r="N157" s="425"/>
      <c r="O157" s="160" t="str">
        <f t="shared" si="7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8"/>
        <v>OK</v>
      </c>
      <c r="AI157" s="22">
        <f t="shared" si="9"/>
        <v>0</v>
      </c>
      <c r="AJ157" s="22">
        <f t="shared" si="10"/>
        <v>0</v>
      </c>
      <c r="AK157" s="22">
        <f t="shared" si="11"/>
        <v>0</v>
      </c>
      <c r="AL157" s="22">
        <f t="shared" si="12"/>
        <v>0</v>
      </c>
      <c r="AM157" s="22">
        <f t="shared" si="13"/>
        <v>0</v>
      </c>
      <c r="AN157" s="22">
        <f t="shared" si="14"/>
        <v>0</v>
      </c>
      <c r="AO157" s="418" t="b">
        <f t="shared" si="15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16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17"/>
        <v>0</v>
      </c>
      <c r="AW157" s="67">
        <f t="shared" si="18"/>
        <v>0</v>
      </c>
      <c r="AX157" s="397">
        <f t="shared" si="19"/>
        <v>0</v>
      </c>
      <c r="AY157" s="32"/>
      <c r="AZ157" s="32"/>
      <c r="BA157" s="423" t="str">
        <f t="shared" si="20"/>
        <v xml:space="preserve"> </v>
      </c>
    </row>
    <row r="158" spans="1:53" s="339" customFormat="1" ht="15" x14ac:dyDescent="0.2">
      <c r="A158" s="32"/>
      <c r="B158" s="32"/>
      <c r="C158" s="410">
        <f t="shared" si="23"/>
        <v>137</v>
      </c>
      <c r="D158" s="424"/>
      <c r="E158" s="424"/>
      <c r="F158" s="424"/>
      <c r="G158" s="410"/>
      <c r="H158" s="410"/>
      <c r="I158" s="413" t="str">
        <f t="shared" si="5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6"/>
        <v>-</v>
      </c>
      <c r="M158" s="425"/>
      <c r="N158" s="425"/>
      <c r="O158" s="160" t="str">
        <f t="shared" si="7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8"/>
        <v>OK</v>
      </c>
      <c r="AI158" s="22">
        <f t="shared" si="9"/>
        <v>0</v>
      </c>
      <c r="AJ158" s="22">
        <f t="shared" si="10"/>
        <v>0</v>
      </c>
      <c r="AK158" s="22">
        <f t="shared" si="11"/>
        <v>0</v>
      </c>
      <c r="AL158" s="22">
        <f t="shared" si="12"/>
        <v>0</v>
      </c>
      <c r="AM158" s="22">
        <f t="shared" si="13"/>
        <v>0</v>
      </c>
      <c r="AN158" s="22">
        <f t="shared" si="14"/>
        <v>0</v>
      </c>
      <c r="AO158" s="418" t="b">
        <f t="shared" si="15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16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17"/>
        <v>0</v>
      </c>
      <c r="AW158" s="67">
        <f t="shared" si="18"/>
        <v>0</v>
      </c>
      <c r="AX158" s="397">
        <f t="shared" si="19"/>
        <v>0</v>
      </c>
      <c r="AY158" s="32"/>
      <c r="AZ158" s="32"/>
      <c r="BA158" s="423" t="str">
        <f t="shared" si="20"/>
        <v xml:space="preserve"> </v>
      </c>
    </row>
    <row r="159" spans="1:53" s="339" customFormat="1" ht="15" x14ac:dyDescent="0.2">
      <c r="A159" s="32"/>
      <c r="B159" s="32"/>
      <c r="C159" s="410">
        <f t="shared" si="23"/>
        <v>138</v>
      </c>
      <c r="D159" s="424"/>
      <c r="E159" s="424"/>
      <c r="F159" s="424"/>
      <c r="G159" s="410"/>
      <c r="H159" s="410"/>
      <c r="I159" s="413" t="str">
        <f t="shared" si="5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6"/>
        <v>-</v>
      </c>
      <c r="M159" s="425"/>
      <c r="N159" s="425"/>
      <c r="O159" s="160" t="str">
        <f t="shared" si="7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8"/>
        <v>OK</v>
      </c>
      <c r="AI159" s="22">
        <f t="shared" si="9"/>
        <v>0</v>
      </c>
      <c r="AJ159" s="22">
        <f t="shared" si="10"/>
        <v>0</v>
      </c>
      <c r="AK159" s="22">
        <f t="shared" si="11"/>
        <v>0</v>
      </c>
      <c r="AL159" s="22">
        <f t="shared" si="12"/>
        <v>0</v>
      </c>
      <c r="AM159" s="22">
        <f t="shared" si="13"/>
        <v>0</v>
      </c>
      <c r="AN159" s="22">
        <f t="shared" si="14"/>
        <v>0</v>
      </c>
      <c r="AO159" s="418" t="b">
        <f t="shared" si="15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16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17"/>
        <v>0</v>
      </c>
      <c r="AW159" s="67">
        <f t="shared" si="18"/>
        <v>0</v>
      </c>
      <c r="AX159" s="397">
        <f t="shared" si="19"/>
        <v>0</v>
      </c>
      <c r="AY159" s="32"/>
      <c r="AZ159" s="32"/>
      <c r="BA159" s="423" t="str">
        <f t="shared" si="20"/>
        <v xml:space="preserve"> </v>
      </c>
    </row>
    <row r="160" spans="1:53" s="339" customFormat="1" ht="15" x14ac:dyDescent="0.2">
      <c r="A160" s="32"/>
      <c r="B160" s="32"/>
      <c r="C160" s="410">
        <f t="shared" si="23"/>
        <v>139</v>
      </c>
      <c r="D160" s="424"/>
      <c r="E160" s="424"/>
      <c r="F160" s="424"/>
      <c r="G160" s="410"/>
      <c r="H160" s="410"/>
      <c r="I160" s="413" t="str">
        <f t="shared" si="5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6"/>
        <v>-</v>
      </c>
      <c r="M160" s="425"/>
      <c r="N160" s="425"/>
      <c r="O160" s="160" t="str">
        <f t="shared" si="7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8"/>
        <v>OK</v>
      </c>
      <c r="AI160" s="22">
        <f t="shared" si="9"/>
        <v>0</v>
      </c>
      <c r="AJ160" s="22">
        <f t="shared" si="10"/>
        <v>0</v>
      </c>
      <c r="AK160" s="22">
        <f t="shared" si="11"/>
        <v>0</v>
      </c>
      <c r="AL160" s="22">
        <f t="shared" si="12"/>
        <v>0</v>
      </c>
      <c r="AM160" s="22">
        <f t="shared" si="13"/>
        <v>0</v>
      </c>
      <c r="AN160" s="22">
        <f t="shared" si="14"/>
        <v>0</v>
      </c>
      <c r="AO160" s="418" t="b">
        <f t="shared" si="15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16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17"/>
        <v>0</v>
      </c>
      <c r="AW160" s="67">
        <f t="shared" si="18"/>
        <v>0</v>
      </c>
      <c r="AX160" s="397">
        <f t="shared" si="19"/>
        <v>0</v>
      </c>
      <c r="AY160" s="32"/>
      <c r="AZ160" s="32"/>
      <c r="BA160" s="423" t="str">
        <f t="shared" si="20"/>
        <v xml:space="preserve"> </v>
      </c>
    </row>
    <row r="161" spans="1:53" s="339" customFormat="1" ht="15" x14ac:dyDescent="0.2">
      <c r="A161" s="32"/>
      <c r="B161" s="32"/>
      <c r="C161" s="410">
        <f t="shared" si="23"/>
        <v>140</v>
      </c>
      <c r="D161" s="424"/>
      <c r="E161" s="424"/>
      <c r="F161" s="424"/>
      <c r="G161" s="410"/>
      <c r="H161" s="410"/>
      <c r="I161" s="413" t="str">
        <f t="shared" si="5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6"/>
        <v>-</v>
      </c>
      <c r="M161" s="425"/>
      <c r="N161" s="425"/>
      <c r="O161" s="160" t="str">
        <f t="shared" si="7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8"/>
        <v>OK</v>
      </c>
      <c r="AI161" s="22">
        <f t="shared" si="9"/>
        <v>0</v>
      </c>
      <c r="AJ161" s="22">
        <f t="shared" si="10"/>
        <v>0</v>
      </c>
      <c r="AK161" s="22">
        <f t="shared" si="11"/>
        <v>0</v>
      </c>
      <c r="AL161" s="22">
        <f t="shared" si="12"/>
        <v>0</v>
      </c>
      <c r="AM161" s="22">
        <f t="shared" si="13"/>
        <v>0</v>
      </c>
      <c r="AN161" s="22">
        <f t="shared" si="14"/>
        <v>0</v>
      </c>
      <c r="AO161" s="418" t="b">
        <f t="shared" si="15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16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17"/>
        <v>0</v>
      </c>
      <c r="AW161" s="67">
        <f t="shared" si="18"/>
        <v>0</v>
      </c>
      <c r="AX161" s="397">
        <f t="shared" si="19"/>
        <v>0</v>
      </c>
      <c r="AY161" s="32"/>
      <c r="AZ161" s="32"/>
      <c r="BA161" s="423" t="str">
        <f t="shared" si="20"/>
        <v xml:space="preserve"> </v>
      </c>
    </row>
    <row r="162" spans="1:53" s="339" customFormat="1" ht="15" x14ac:dyDescent="0.2">
      <c r="A162" s="32"/>
      <c r="B162" s="32"/>
      <c r="C162" s="410">
        <f t="shared" si="23"/>
        <v>141</v>
      </c>
      <c r="D162" s="424"/>
      <c r="E162" s="424"/>
      <c r="F162" s="424"/>
      <c r="G162" s="410"/>
      <c r="H162" s="410"/>
      <c r="I162" s="413" t="str">
        <f t="shared" si="5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6"/>
        <v>-</v>
      </c>
      <c r="M162" s="425"/>
      <c r="N162" s="425"/>
      <c r="O162" s="160" t="str">
        <f t="shared" si="7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8"/>
        <v>OK</v>
      </c>
      <c r="AI162" s="22">
        <f t="shared" si="9"/>
        <v>0</v>
      </c>
      <c r="AJ162" s="22">
        <f t="shared" si="10"/>
        <v>0</v>
      </c>
      <c r="AK162" s="22">
        <f t="shared" si="11"/>
        <v>0</v>
      </c>
      <c r="AL162" s="22">
        <f t="shared" si="12"/>
        <v>0</v>
      </c>
      <c r="AM162" s="22">
        <f t="shared" si="13"/>
        <v>0</v>
      </c>
      <c r="AN162" s="22">
        <f t="shared" si="14"/>
        <v>0</v>
      </c>
      <c r="AO162" s="418" t="b">
        <f t="shared" si="15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16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17"/>
        <v>0</v>
      </c>
      <c r="AW162" s="67">
        <f t="shared" si="18"/>
        <v>0</v>
      </c>
      <c r="AX162" s="397">
        <f t="shared" si="19"/>
        <v>0</v>
      </c>
      <c r="AY162" s="32"/>
      <c r="AZ162" s="32"/>
      <c r="BA162" s="423" t="str">
        <f t="shared" si="20"/>
        <v xml:space="preserve"> </v>
      </c>
    </row>
    <row r="163" spans="1:53" s="339" customFormat="1" ht="15" x14ac:dyDescent="0.2">
      <c r="A163" s="32"/>
      <c r="B163" s="32"/>
      <c r="C163" s="410">
        <f t="shared" si="23"/>
        <v>142</v>
      </c>
      <c r="D163" s="424"/>
      <c r="E163" s="424"/>
      <c r="F163" s="424"/>
      <c r="G163" s="410"/>
      <c r="H163" s="410"/>
      <c r="I163" s="413" t="str">
        <f t="shared" si="5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6"/>
        <v>-</v>
      </c>
      <c r="M163" s="425"/>
      <c r="N163" s="425"/>
      <c r="O163" s="160" t="str">
        <f t="shared" si="7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8"/>
        <v>OK</v>
      </c>
      <c r="AI163" s="22">
        <f t="shared" si="9"/>
        <v>0</v>
      </c>
      <c r="AJ163" s="22">
        <f t="shared" si="10"/>
        <v>0</v>
      </c>
      <c r="AK163" s="22">
        <f t="shared" si="11"/>
        <v>0</v>
      </c>
      <c r="AL163" s="22">
        <f t="shared" si="12"/>
        <v>0</v>
      </c>
      <c r="AM163" s="22">
        <f t="shared" si="13"/>
        <v>0</v>
      </c>
      <c r="AN163" s="22">
        <f t="shared" si="14"/>
        <v>0</v>
      </c>
      <c r="AO163" s="418" t="b">
        <f t="shared" si="15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16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17"/>
        <v>0</v>
      </c>
      <c r="AW163" s="67">
        <f t="shared" si="18"/>
        <v>0</v>
      </c>
      <c r="AX163" s="397">
        <f t="shared" si="19"/>
        <v>0</v>
      </c>
      <c r="AY163" s="32"/>
      <c r="AZ163" s="32"/>
      <c r="BA163" s="423" t="str">
        <f t="shared" si="20"/>
        <v xml:space="preserve"> </v>
      </c>
    </row>
    <row r="164" spans="1:53" s="339" customFormat="1" ht="15" x14ac:dyDescent="0.2">
      <c r="A164" s="32"/>
      <c r="B164" s="32"/>
      <c r="C164" s="410">
        <f t="shared" si="23"/>
        <v>143</v>
      </c>
      <c r="D164" s="424"/>
      <c r="E164" s="424"/>
      <c r="F164" s="424"/>
      <c r="G164" s="410"/>
      <c r="H164" s="410"/>
      <c r="I164" s="413" t="str">
        <f t="shared" si="5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6"/>
        <v>-</v>
      </c>
      <c r="M164" s="425"/>
      <c r="N164" s="425"/>
      <c r="O164" s="160" t="str">
        <f t="shared" si="7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8"/>
        <v>OK</v>
      </c>
      <c r="AI164" s="22">
        <f t="shared" si="9"/>
        <v>0</v>
      </c>
      <c r="AJ164" s="22">
        <f t="shared" si="10"/>
        <v>0</v>
      </c>
      <c r="AK164" s="22">
        <f t="shared" si="11"/>
        <v>0</v>
      </c>
      <c r="AL164" s="22">
        <f t="shared" si="12"/>
        <v>0</v>
      </c>
      <c r="AM164" s="22">
        <f t="shared" si="13"/>
        <v>0</v>
      </c>
      <c r="AN164" s="22">
        <f t="shared" si="14"/>
        <v>0</v>
      </c>
      <c r="AO164" s="418" t="b">
        <f t="shared" si="15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16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17"/>
        <v>0</v>
      </c>
      <c r="AW164" s="67">
        <f t="shared" si="18"/>
        <v>0</v>
      </c>
      <c r="AX164" s="397">
        <f t="shared" si="19"/>
        <v>0</v>
      </c>
      <c r="AY164" s="32"/>
      <c r="AZ164" s="32"/>
      <c r="BA164" s="423" t="str">
        <f t="shared" si="20"/>
        <v xml:space="preserve"> </v>
      </c>
    </row>
    <row r="165" spans="1:53" s="339" customFormat="1" ht="15" x14ac:dyDescent="0.2">
      <c r="A165" s="32"/>
      <c r="B165" s="32"/>
      <c r="C165" s="410">
        <f t="shared" si="23"/>
        <v>144</v>
      </c>
      <c r="D165" s="424"/>
      <c r="E165" s="424"/>
      <c r="F165" s="424"/>
      <c r="G165" s="410"/>
      <c r="H165" s="410"/>
      <c r="I165" s="413" t="str">
        <f t="shared" si="5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6"/>
        <v>-</v>
      </c>
      <c r="M165" s="425"/>
      <c r="N165" s="425"/>
      <c r="O165" s="160" t="str">
        <f t="shared" si="7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8"/>
        <v>OK</v>
      </c>
      <c r="AI165" s="22">
        <f t="shared" si="9"/>
        <v>0</v>
      </c>
      <c r="AJ165" s="22">
        <f t="shared" si="10"/>
        <v>0</v>
      </c>
      <c r="AK165" s="22">
        <f t="shared" si="11"/>
        <v>0</v>
      </c>
      <c r="AL165" s="22">
        <f t="shared" si="12"/>
        <v>0</v>
      </c>
      <c r="AM165" s="22">
        <f t="shared" si="13"/>
        <v>0</v>
      </c>
      <c r="AN165" s="22">
        <f t="shared" si="14"/>
        <v>0</v>
      </c>
      <c r="AO165" s="418" t="b">
        <f t="shared" si="15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16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17"/>
        <v>0</v>
      </c>
      <c r="AW165" s="67">
        <f t="shared" si="18"/>
        <v>0</v>
      </c>
      <c r="AX165" s="397">
        <f t="shared" si="19"/>
        <v>0</v>
      </c>
      <c r="AY165" s="32"/>
      <c r="AZ165" s="32"/>
      <c r="BA165" s="423" t="str">
        <f t="shared" si="20"/>
        <v xml:space="preserve"> </v>
      </c>
    </row>
    <row r="166" spans="1:53" s="339" customFormat="1" ht="15" x14ac:dyDescent="0.2">
      <c r="A166" s="32"/>
      <c r="B166" s="32"/>
      <c r="C166" s="410">
        <f t="shared" si="23"/>
        <v>145</v>
      </c>
      <c r="D166" s="424"/>
      <c r="E166" s="424"/>
      <c r="F166" s="424"/>
      <c r="G166" s="410"/>
      <c r="H166" s="410"/>
      <c r="I166" s="413" t="str">
        <f t="shared" si="5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6"/>
        <v>-</v>
      </c>
      <c r="M166" s="425"/>
      <c r="N166" s="425"/>
      <c r="O166" s="160" t="str">
        <f t="shared" si="7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8"/>
        <v>OK</v>
      </c>
      <c r="AI166" s="22">
        <f t="shared" si="9"/>
        <v>0</v>
      </c>
      <c r="AJ166" s="22">
        <f t="shared" si="10"/>
        <v>0</v>
      </c>
      <c r="AK166" s="22">
        <f t="shared" si="11"/>
        <v>0</v>
      </c>
      <c r="AL166" s="22">
        <f t="shared" si="12"/>
        <v>0</v>
      </c>
      <c r="AM166" s="22">
        <f t="shared" si="13"/>
        <v>0</v>
      </c>
      <c r="AN166" s="22">
        <f t="shared" si="14"/>
        <v>0</v>
      </c>
      <c r="AO166" s="418" t="b">
        <f t="shared" si="15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16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17"/>
        <v>0</v>
      </c>
      <c r="AW166" s="67">
        <f t="shared" si="18"/>
        <v>0</v>
      </c>
      <c r="AX166" s="397">
        <f t="shared" si="19"/>
        <v>0</v>
      </c>
      <c r="AY166" s="32"/>
      <c r="AZ166" s="32"/>
      <c r="BA166" s="423" t="str">
        <f t="shared" si="20"/>
        <v xml:space="preserve"> </v>
      </c>
    </row>
    <row r="167" spans="1:53" s="339" customFormat="1" ht="15" x14ac:dyDescent="0.2">
      <c r="A167" s="32"/>
      <c r="B167" s="32"/>
      <c r="C167" s="410">
        <f t="shared" si="23"/>
        <v>146</v>
      </c>
      <c r="D167" s="424"/>
      <c r="E167" s="424"/>
      <c r="F167" s="424"/>
      <c r="G167" s="410"/>
      <c r="H167" s="410"/>
      <c r="I167" s="413" t="str">
        <f t="shared" si="5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6"/>
        <v>-</v>
      </c>
      <c r="M167" s="425"/>
      <c r="N167" s="425"/>
      <c r="O167" s="160" t="str">
        <f t="shared" si="7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8"/>
        <v>OK</v>
      </c>
      <c r="AI167" s="22">
        <f t="shared" si="9"/>
        <v>0</v>
      </c>
      <c r="AJ167" s="22">
        <f t="shared" si="10"/>
        <v>0</v>
      </c>
      <c r="AK167" s="22">
        <f t="shared" si="11"/>
        <v>0</v>
      </c>
      <c r="AL167" s="22">
        <f t="shared" si="12"/>
        <v>0</v>
      </c>
      <c r="AM167" s="22">
        <f t="shared" si="13"/>
        <v>0</v>
      </c>
      <c r="AN167" s="22">
        <f t="shared" si="14"/>
        <v>0</v>
      </c>
      <c r="AO167" s="418" t="b">
        <f t="shared" si="15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16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17"/>
        <v>0</v>
      </c>
      <c r="AW167" s="67">
        <f t="shared" si="18"/>
        <v>0</v>
      </c>
      <c r="AX167" s="397">
        <f t="shared" si="19"/>
        <v>0</v>
      </c>
      <c r="AY167" s="32"/>
      <c r="AZ167" s="32"/>
      <c r="BA167" s="423" t="str">
        <f t="shared" si="20"/>
        <v xml:space="preserve"> </v>
      </c>
    </row>
    <row r="168" spans="1:53" s="339" customFormat="1" ht="15" x14ac:dyDescent="0.2">
      <c r="A168" s="32"/>
      <c r="B168" s="32"/>
      <c r="C168" s="410">
        <f t="shared" si="23"/>
        <v>147</v>
      </c>
      <c r="D168" s="424"/>
      <c r="E168" s="424"/>
      <c r="F168" s="424"/>
      <c r="G168" s="410"/>
      <c r="H168" s="410"/>
      <c r="I168" s="413" t="str">
        <f t="shared" si="5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6"/>
        <v>-</v>
      </c>
      <c r="M168" s="425"/>
      <c r="N168" s="425"/>
      <c r="O168" s="160" t="str">
        <f t="shared" si="7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8"/>
        <v>OK</v>
      </c>
      <c r="AI168" s="22">
        <f t="shared" si="9"/>
        <v>0</v>
      </c>
      <c r="AJ168" s="22">
        <f t="shared" si="10"/>
        <v>0</v>
      </c>
      <c r="AK168" s="22">
        <f t="shared" si="11"/>
        <v>0</v>
      </c>
      <c r="AL168" s="22">
        <f t="shared" si="12"/>
        <v>0</v>
      </c>
      <c r="AM168" s="22">
        <f t="shared" si="13"/>
        <v>0</v>
      </c>
      <c r="AN168" s="22">
        <f t="shared" si="14"/>
        <v>0</v>
      </c>
      <c r="AO168" s="418" t="b">
        <f t="shared" si="15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16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17"/>
        <v>0</v>
      </c>
      <c r="AW168" s="67">
        <f t="shared" si="18"/>
        <v>0</v>
      </c>
      <c r="AX168" s="397">
        <f t="shared" si="19"/>
        <v>0</v>
      </c>
      <c r="AY168" s="32"/>
      <c r="AZ168" s="32"/>
      <c r="BA168" s="423" t="str">
        <f t="shared" si="20"/>
        <v xml:space="preserve"> </v>
      </c>
    </row>
    <row r="169" spans="1:53" s="339" customFormat="1" ht="15" x14ac:dyDescent="0.2">
      <c r="A169" s="32"/>
      <c r="B169" s="32"/>
      <c r="C169" s="410">
        <f t="shared" si="23"/>
        <v>148</v>
      </c>
      <c r="D169" s="424"/>
      <c r="E169" s="424"/>
      <c r="F169" s="424"/>
      <c r="G169" s="410"/>
      <c r="H169" s="410"/>
      <c r="I169" s="413" t="str">
        <f t="shared" si="5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6"/>
        <v>-</v>
      </c>
      <c r="M169" s="425"/>
      <c r="N169" s="425"/>
      <c r="O169" s="160" t="str">
        <f t="shared" si="7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8"/>
        <v>OK</v>
      </c>
      <c r="AI169" s="22">
        <f t="shared" si="9"/>
        <v>0</v>
      </c>
      <c r="AJ169" s="22">
        <f t="shared" si="10"/>
        <v>0</v>
      </c>
      <c r="AK169" s="22">
        <f t="shared" si="11"/>
        <v>0</v>
      </c>
      <c r="AL169" s="22">
        <f t="shared" si="12"/>
        <v>0</v>
      </c>
      <c r="AM169" s="22">
        <f t="shared" si="13"/>
        <v>0</v>
      </c>
      <c r="AN169" s="22">
        <f t="shared" si="14"/>
        <v>0</v>
      </c>
      <c r="AO169" s="418" t="b">
        <f t="shared" si="15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16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17"/>
        <v>0</v>
      </c>
      <c r="AW169" s="67">
        <f t="shared" si="18"/>
        <v>0</v>
      </c>
      <c r="AX169" s="397">
        <f t="shared" si="19"/>
        <v>0</v>
      </c>
      <c r="AY169" s="32"/>
      <c r="AZ169" s="32"/>
      <c r="BA169" s="423" t="str">
        <f t="shared" si="20"/>
        <v xml:space="preserve"> </v>
      </c>
    </row>
    <row r="170" spans="1:53" s="339" customFormat="1" ht="15" x14ac:dyDescent="0.2">
      <c r="A170" s="32"/>
      <c r="B170" s="32"/>
      <c r="C170" s="410">
        <f t="shared" si="23"/>
        <v>149</v>
      </c>
      <c r="D170" s="424"/>
      <c r="E170" s="424"/>
      <c r="F170" s="424"/>
      <c r="G170" s="410"/>
      <c r="H170" s="410"/>
      <c r="I170" s="413" t="str">
        <f t="shared" si="5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6"/>
        <v>-</v>
      </c>
      <c r="M170" s="425"/>
      <c r="N170" s="425"/>
      <c r="O170" s="160" t="str">
        <f t="shared" si="7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8"/>
        <v>OK</v>
      </c>
      <c r="AI170" s="22">
        <f t="shared" si="9"/>
        <v>0</v>
      </c>
      <c r="AJ170" s="22">
        <f t="shared" si="10"/>
        <v>0</v>
      </c>
      <c r="AK170" s="22">
        <f t="shared" si="11"/>
        <v>0</v>
      </c>
      <c r="AL170" s="22">
        <f t="shared" si="12"/>
        <v>0</v>
      </c>
      <c r="AM170" s="22">
        <f t="shared" si="13"/>
        <v>0</v>
      </c>
      <c r="AN170" s="22">
        <f t="shared" si="14"/>
        <v>0</v>
      </c>
      <c r="AO170" s="418" t="b">
        <f t="shared" si="15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16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17"/>
        <v>0</v>
      </c>
      <c r="AW170" s="67">
        <f t="shared" si="18"/>
        <v>0</v>
      </c>
      <c r="AX170" s="397">
        <f t="shared" si="19"/>
        <v>0</v>
      </c>
      <c r="AY170" s="32"/>
      <c r="AZ170" s="32"/>
      <c r="BA170" s="423" t="str">
        <f t="shared" si="20"/>
        <v xml:space="preserve"> </v>
      </c>
    </row>
    <row r="171" spans="1:53" s="339" customFormat="1" ht="15" x14ac:dyDescent="0.2">
      <c r="A171" s="32"/>
      <c r="B171" s="32"/>
      <c r="C171" s="410">
        <f t="shared" si="23"/>
        <v>150</v>
      </c>
      <c r="D171" s="424"/>
      <c r="E171" s="424"/>
      <c r="F171" s="424"/>
      <c r="G171" s="410"/>
      <c r="H171" s="410"/>
      <c r="I171" s="413" t="str">
        <f t="shared" si="5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6"/>
        <v>-</v>
      </c>
      <c r="M171" s="425"/>
      <c r="N171" s="425"/>
      <c r="O171" s="160" t="str">
        <f t="shared" si="7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8"/>
        <v>OK</v>
      </c>
      <c r="AI171" s="22">
        <f t="shared" si="9"/>
        <v>0</v>
      </c>
      <c r="AJ171" s="22">
        <f t="shared" si="10"/>
        <v>0</v>
      </c>
      <c r="AK171" s="22">
        <f t="shared" si="11"/>
        <v>0</v>
      </c>
      <c r="AL171" s="22">
        <f t="shared" si="12"/>
        <v>0</v>
      </c>
      <c r="AM171" s="22">
        <f t="shared" si="13"/>
        <v>0</v>
      </c>
      <c r="AN171" s="22">
        <f t="shared" si="14"/>
        <v>0</v>
      </c>
      <c r="AO171" s="418" t="b">
        <f t="shared" si="15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16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17"/>
        <v>0</v>
      </c>
      <c r="AW171" s="67">
        <f t="shared" si="18"/>
        <v>0</v>
      </c>
      <c r="AX171" s="397">
        <f t="shared" si="19"/>
        <v>0</v>
      </c>
      <c r="AY171" s="32"/>
      <c r="AZ171" s="32"/>
      <c r="BA171" s="423" t="str">
        <f t="shared" si="20"/>
        <v xml:space="preserve"> </v>
      </c>
    </row>
    <row r="172" spans="1:53" s="339" customFormat="1" ht="15" x14ac:dyDescent="0.2">
      <c r="A172" s="32"/>
      <c r="B172" s="32"/>
      <c r="C172" s="410">
        <f t="shared" si="23"/>
        <v>151</v>
      </c>
      <c r="D172" s="424"/>
      <c r="E172" s="424"/>
      <c r="F172" s="424"/>
      <c r="G172" s="410"/>
      <c r="H172" s="410"/>
      <c r="I172" s="413" t="str">
        <f t="shared" si="5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6"/>
        <v>-</v>
      </c>
      <c r="M172" s="425"/>
      <c r="N172" s="425"/>
      <c r="O172" s="160" t="str">
        <f t="shared" si="7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8"/>
        <v>OK</v>
      </c>
      <c r="AI172" s="22">
        <f t="shared" si="9"/>
        <v>0</v>
      </c>
      <c r="AJ172" s="22">
        <f t="shared" si="10"/>
        <v>0</v>
      </c>
      <c r="AK172" s="22">
        <f t="shared" si="11"/>
        <v>0</v>
      </c>
      <c r="AL172" s="22">
        <f t="shared" si="12"/>
        <v>0</v>
      </c>
      <c r="AM172" s="22">
        <f t="shared" si="13"/>
        <v>0</v>
      </c>
      <c r="AN172" s="22">
        <f t="shared" si="14"/>
        <v>0</v>
      </c>
      <c r="AO172" s="418" t="b">
        <f t="shared" si="15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16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17"/>
        <v>0</v>
      </c>
      <c r="AW172" s="67">
        <f t="shared" si="18"/>
        <v>0</v>
      </c>
      <c r="AX172" s="397">
        <f t="shared" si="19"/>
        <v>0</v>
      </c>
      <c r="AY172" s="32"/>
      <c r="AZ172" s="32"/>
      <c r="BA172" s="423" t="str">
        <f t="shared" si="20"/>
        <v xml:space="preserve"> </v>
      </c>
    </row>
    <row r="173" spans="1:53" s="339" customFormat="1" ht="15" x14ac:dyDescent="0.2">
      <c r="A173" s="32"/>
      <c r="B173" s="32"/>
      <c r="C173" s="410">
        <f t="shared" si="23"/>
        <v>152</v>
      </c>
      <c r="D173" s="424"/>
      <c r="E173" s="424"/>
      <c r="F173" s="424"/>
      <c r="G173" s="410"/>
      <c r="H173" s="410"/>
      <c r="I173" s="413" t="str">
        <f t="shared" si="5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6"/>
        <v>-</v>
      </c>
      <c r="M173" s="425"/>
      <c r="N173" s="425"/>
      <c r="O173" s="160" t="str">
        <f t="shared" si="7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8"/>
        <v>OK</v>
      </c>
      <c r="AI173" s="22">
        <f t="shared" si="9"/>
        <v>0</v>
      </c>
      <c r="AJ173" s="22">
        <f t="shared" si="10"/>
        <v>0</v>
      </c>
      <c r="AK173" s="22">
        <f t="shared" si="11"/>
        <v>0</v>
      </c>
      <c r="AL173" s="22">
        <f t="shared" si="12"/>
        <v>0</v>
      </c>
      <c r="AM173" s="22">
        <f t="shared" si="13"/>
        <v>0</v>
      </c>
      <c r="AN173" s="22">
        <f t="shared" si="14"/>
        <v>0</v>
      </c>
      <c r="AO173" s="418" t="b">
        <f t="shared" si="15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16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17"/>
        <v>0</v>
      </c>
      <c r="AW173" s="67">
        <f t="shared" si="18"/>
        <v>0</v>
      </c>
      <c r="AX173" s="397">
        <f t="shared" si="19"/>
        <v>0</v>
      </c>
      <c r="AY173" s="32"/>
      <c r="AZ173" s="32"/>
      <c r="BA173" s="423" t="str">
        <f t="shared" si="20"/>
        <v xml:space="preserve"> </v>
      </c>
    </row>
    <row r="174" spans="1:53" s="339" customFormat="1" ht="15" x14ac:dyDescent="0.2">
      <c r="A174" s="32"/>
      <c r="B174" s="32"/>
      <c r="C174" s="410">
        <f t="shared" si="23"/>
        <v>153</v>
      </c>
      <c r="D174" s="424"/>
      <c r="E174" s="424"/>
      <c r="F174" s="424"/>
      <c r="G174" s="410"/>
      <c r="H174" s="410"/>
      <c r="I174" s="413" t="str">
        <f t="shared" si="5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6"/>
        <v>-</v>
      </c>
      <c r="M174" s="425"/>
      <c r="N174" s="425"/>
      <c r="O174" s="160" t="str">
        <f t="shared" si="7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8"/>
        <v>OK</v>
      </c>
      <c r="AI174" s="22">
        <f t="shared" si="9"/>
        <v>0</v>
      </c>
      <c r="AJ174" s="22">
        <f t="shared" si="10"/>
        <v>0</v>
      </c>
      <c r="AK174" s="22">
        <f t="shared" si="11"/>
        <v>0</v>
      </c>
      <c r="AL174" s="22">
        <f t="shared" si="12"/>
        <v>0</v>
      </c>
      <c r="AM174" s="22">
        <f t="shared" si="13"/>
        <v>0</v>
      </c>
      <c r="AN174" s="22">
        <f t="shared" si="14"/>
        <v>0</v>
      </c>
      <c r="AO174" s="418" t="b">
        <f t="shared" si="15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16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17"/>
        <v>0</v>
      </c>
      <c r="AW174" s="67">
        <f t="shared" si="18"/>
        <v>0</v>
      </c>
      <c r="AX174" s="397">
        <f t="shared" si="19"/>
        <v>0</v>
      </c>
      <c r="AY174" s="32"/>
      <c r="AZ174" s="32"/>
      <c r="BA174" s="423" t="str">
        <f t="shared" si="20"/>
        <v xml:space="preserve"> </v>
      </c>
    </row>
    <row r="175" spans="1:53" s="339" customFormat="1" ht="15" x14ac:dyDescent="0.2">
      <c r="A175" s="32"/>
      <c r="B175" s="32"/>
      <c r="C175" s="410">
        <f t="shared" si="23"/>
        <v>154</v>
      </c>
      <c r="D175" s="424"/>
      <c r="E175" s="424"/>
      <c r="F175" s="424"/>
      <c r="G175" s="410"/>
      <c r="H175" s="410"/>
      <c r="I175" s="413" t="str">
        <f t="shared" si="5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6"/>
        <v>-</v>
      </c>
      <c r="M175" s="425"/>
      <c r="N175" s="425"/>
      <c r="O175" s="160" t="str">
        <f t="shared" si="7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8"/>
        <v>OK</v>
      </c>
      <c r="AI175" s="22">
        <f t="shared" si="9"/>
        <v>0</v>
      </c>
      <c r="AJ175" s="22">
        <f t="shared" si="10"/>
        <v>0</v>
      </c>
      <c r="AK175" s="22">
        <f t="shared" si="11"/>
        <v>0</v>
      </c>
      <c r="AL175" s="22">
        <f t="shared" si="12"/>
        <v>0</v>
      </c>
      <c r="AM175" s="22">
        <f t="shared" si="13"/>
        <v>0</v>
      </c>
      <c r="AN175" s="22">
        <f t="shared" si="14"/>
        <v>0</v>
      </c>
      <c r="AO175" s="418" t="b">
        <f t="shared" si="15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16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17"/>
        <v>0</v>
      </c>
      <c r="AW175" s="67">
        <f t="shared" si="18"/>
        <v>0</v>
      </c>
      <c r="AX175" s="397">
        <f t="shared" si="19"/>
        <v>0</v>
      </c>
      <c r="AY175" s="32"/>
      <c r="AZ175" s="32"/>
      <c r="BA175" s="423" t="str">
        <f t="shared" si="20"/>
        <v xml:space="preserve"> </v>
      </c>
    </row>
    <row r="176" spans="1:53" s="339" customFormat="1" ht="15" x14ac:dyDescent="0.2">
      <c r="A176" s="32"/>
      <c r="B176" s="32"/>
      <c r="C176" s="410">
        <f t="shared" si="23"/>
        <v>155</v>
      </c>
      <c r="D176" s="424"/>
      <c r="E176" s="424"/>
      <c r="F176" s="424"/>
      <c r="G176" s="410"/>
      <c r="H176" s="410"/>
      <c r="I176" s="413" t="str">
        <f t="shared" si="5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6"/>
        <v>-</v>
      </c>
      <c r="M176" s="425"/>
      <c r="N176" s="425"/>
      <c r="O176" s="160" t="str">
        <f t="shared" si="7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8"/>
        <v>OK</v>
      </c>
      <c r="AI176" s="22">
        <f t="shared" si="9"/>
        <v>0</v>
      </c>
      <c r="AJ176" s="22">
        <f t="shared" si="10"/>
        <v>0</v>
      </c>
      <c r="AK176" s="22">
        <f t="shared" si="11"/>
        <v>0</v>
      </c>
      <c r="AL176" s="22">
        <f t="shared" si="12"/>
        <v>0</v>
      </c>
      <c r="AM176" s="22">
        <f t="shared" si="13"/>
        <v>0</v>
      </c>
      <c r="AN176" s="22">
        <f t="shared" si="14"/>
        <v>0</v>
      </c>
      <c r="AO176" s="418" t="b">
        <f t="shared" si="15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16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17"/>
        <v>0</v>
      </c>
      <c r="AW176" s="67">
        <f t="shared" si="18"/>
        <v>0</v>
      </c>
      <c r="AX176" s="397">
        <f t="shared" si="19"/>
        <v>0</v>
      </c>
      <c r="AY176" s="32"/>
      <c r="AZ176" s="32"/>
      <c r="BA176" s="423" t="str">
        <f t="shared" si="20"/>
        <v xml:space="preserve"> </v>
      </c>
    </row>
    <row r="177" spans="1:53" s="339" customFormat="1" ht="15" x14ac:dyDescent="0.2">
      <c r="A177" s="32"/>
      <c r="B177" s="32"/>
      <c r="C177" s="410">
        <f t="shared" si="23"/>
        <v>156</v>
      </c>
      <c r="D177" s="424"/>
      <c r="E177" s="424"/>
      <c r="F177" s="424"/>
      <c r="G177" s="410"/>
      <c r="H177" s="410"/>
      <c r="I177" s="413" t="str">
        <f t="shared" si="5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6"/>
        <v>-</v>
      </c>
      <c r="M177" s="425"/>
      <c r="N177" s="425"/>
      <c r="O177" s="160" t="str">
        <f t="shared" si="7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8"/>
        <v>OK</v>
      </c>
      <c r="AI177" s="22">
        <f t="shared" si="9"/>
        <v>0</v>
      </c>
      <c r="AJ177" s="22">
        <f t="shared" si="10"/>
        <v>0</v>
      </c>
      <c r="AK177" s="22">
        <f t="shared" si="11"/>
        <v>0</v>
      </c>
      <c r="AL177" s="22">
        <f t="shared" si="12"/>
        <v>0</v>
      </c>
      <c r="AM177" s="22">
        <f t="shared" si="13"/>
        <v>0</v>
      </c>
      <c r="AN177" s="22">
        <f t="shared" si="14"/>
        <v>0</v>
      </c>
      <c r="AO177" s="418" t="b">
        <f t="shared" si="15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16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7"/>
        <v>0</v>
      </c>
      <c r="AW177" s="67">
        <f t="shared" si="18"/>
        <v>0</v>
      </c>
      <c r="AX177" s="397">
        <f t="shared" si="19"/>
        <v>0</v>
      </c>
      <c r="AY177" s="32"/>
      <c r="AZ177" s="32"/>
      <c r="BA177" s="423" t="str">
        <f t="shared" si="20"/>
        <v xml:space="preserve"> </v>
      </c>
    </row>
    <row r="178" spans="1:53" s="339" customFormat="1" ht="15" x14ac:dyDescent="0.2">
      <c r="A178" s="32"/>
      <c r="B178" s="32"/>
      <c r="C178" s="410">
        <f t="shared" si="23"/>
        <v>157</v>
      </c>
      <c r="D178" s="424"/>
      <c r="E178" s="424"/>
      <c r="F178" s="424"/>
      <c r="G178" s="410"/>
      <c r="H178" s="410"/>
      <c r="I178" s="413" t="str">
        <f t="shared" si="5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6"/>
        <v>-</v>
      </c>
      <c r="M178" s="425"/>
      <c r="N178" s="425"/>
      <c r="O178" s="160" t="str">
        <f t="shared" si="7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8"/>
        <v>OK</v>
      </c>
      <c r="AI178" s="22">
        <f t="shared" si="9"/>
        <v>0</v>
      </c>
      <c r="AJ178" s="22">
        <f t="shared" si="10"/>
        <v>0</v>
      </c>
      <c r="AK178" s="22">
        <f t="shared" si="11"/>
        <v>0</v>
      </c>
      <c r="AL178" s="22">
        <f t="shared" si="12"/>
        <v>0</v>
      </c>
      <c r="AM178" s="22">
        <f t="shared" si="13"/>
        <v>0</v>
      </c>
      <c r="AN178" s="22">
        <f t="shared" si="14"/>
        <v>0</v>
      </c>
      <c r="AO178" s="418" t="b">
        <f t="shared" si="15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16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17"/>
        <v>0</v>
      </c>
      <c r="AW178" s="67">
        <f t="shared" si="18"/>
        <v>0</v>
      </c>
      <c r="AX178" s="397">
        <f t="shared" si="19"/>
        <v>0</v>
      </c>
      <c r="AY178" s="32"/>
      <c r="AZ178" s="32"/>
      <c r="BA178" s="423" t="str">
        <f t="shared" si="20"/>
        <v xml:space="preserve"> </v>
      </c>
    </row>
    <row r="179" spans="1:53" s="339" customFormat="1" ht="15" x14ac:dyDescent="0.2">
      <c r="A179" s="32"/>
      <c r="B179" s="32"/>
      <c r="C179" s="410">
        <f t="shared" si="23"/>
        <v>158</v>
      </c>
      <c r="D179" s="424"/>
      <c r="E179" s="424"/>
      <c r="F179" s="424"/>
      <c r="G179" s="410"/>
      <c r="H179" s="410"/>
      <c r="I179" s="413" t="str">
        <f t="shared" si="5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6"/>
        <v>-</v>
      </c>
      <c r="M179" s="425"/>
      <c r="N179" s="425"/>
      <c r="O179" s="160" t="str">
        <f t="shared" si="7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8"/>
        <v>OK</v>
      </c>
      <c r="AI179" s="22">
        <f t="shared" si="9"/>
        <v>0</v>
      </c>
      <c r="AJ179" s="22">
        <f t="shared" si="10"/>
        <v>0</v>
      </c>
      <c r="AK179" s="22">
        <f t="shared" si="11"/>
        <v>0</v>
      </c>
      <c r="AL179" s="22">
        <f t="shared" si="12"/>
        <v>0</v>
      </c>
      <c r="AM179" s="22">
        <f t="shared" si="13"/>
        <v>0</v>
      </c>
      <c r="AN179" s="22">
        <f t="shared" si="14"/>
        <v>0</v>
      </c>
      <c r="AO179" s="418" t="b">
        <f t="shared" si="15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16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17"/>
        <v>0</v>
      </c>
      <c r="AW179" s="67">
        <f t="shared" si="18"/>
        <v>0</v>
      </c>
      <c r="AX179" s="397">
        <f t="shared" si="19"/>
        <v>0</v>
      </c>
      <c r="AY179" s="32"/>
      <c r="AZ179" s="32"/>
      <c r="BA179" s="423" t="str">
        <f t="shared" si="20"/>
        <v xml:space="preserve"> </v>
      </c>
    </row>
    <row r="180" spans="1:53" s="339" customFormat="1" ht="15" x14ac:dyDescent="0.2">
      <c r="A180" s="32"/>
      <c r="B180" s="32"/>
      <c r="C180" s="410">
        <f t="shared" si="23"/>
        <v>159</v>
      </c>
      <c r="D180" s="424"/>
      <c r="E180" s="424"/>
      <c r="F180" s="424"/>
      <c r="G180" s="410"/>
      <c r="H180" s="410"/>
      <c r="I180" s="413" t="str">
        <f t="shared" si="5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6"/>
        <v>-</v>
      </c>
      <c r="M180" s="425"/>
      <c r="N180" s="425"/>
      <c r="O180" s="160" t="str">
        <f t="shared" si="7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8"/>
        <v>OK</v>
      </c>
      <c r="AI180" s="22">
        <f t="shared" si="9"/>
        <v>0</v>
      </c>
      <c r="AJ180" s="22">
        <f t="shared" si="10"/>
        <v>0</v>
      </c>
      <c r="AK180" s="22">
        <f t="shared" si="11"/>
        <v>0</v>
      </c>
      <c r="AL180" s="22">
        <f t="shared" si="12"/>
        <v>0</v>
      </c>
      <c r="AM180" s="22">
        <f t="shared" si="13"/>
        <v>0</v>
      </c>
      <c r="AN180" s="22">
        <f t="shared" si="14"/>
        <v>0</v>
      </c>
      <c r="AO180" s="418" t="b">
        <f t="shared" si="15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16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17"/>
        <v>0</v>
      </c>
      <c r="AW180" s="67">
        <f t="shared" si="18"/>
        <v>0</v>
      </c>
      <c r="AX180" s="397">
        <f t="shared" si="19"/>
        <v>0</v>
      </c>
      <c r="AY180" s="32"/>
      <c r="AZ180" s="32"/>
      <c r="BA180" s="423" t="str">
        <f t="shared" si="20"/>
        <v xml:space="preserve"> </v>
      </c>
    </row>
    <row r="181" spans="1:53" s="339" customFormat="1" ht="15" x14ac:dyDescent="0.2">
      <c r="A181" s="32"/>
      <c r="B181" s="32"/>
      <c r="C181" s="410">
        <f t="shared" si="23"/>
        <v>160</v>
      </c>
      <c r="D181" s="424"/>
      <c r="E181" s="424"/>
      <c r="F181" s="424"/>
      <c r="G181" s="410"/>
      <c r="H181" s="410"/>
      <c r="I181" s="413" t="str">
        <f t="shared" si="5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6"/>
        <v>-</v>
      </c>
      <c r="M181" s="425"/>
      <c r="N181" s="425"/>
      <c r="O181" s="160" t="str">
        <f t="shared" si="7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8"/>
        <v>OK</v>
      </c>
      <c r="AI181" s="22">
        <f t="shared" si="9"/>
        <v>0</v>
      </c>
      <c r="AJ181" s="22">
        <f t="shared" si="10"/>
        <v>0</v>
      </c>
      <c r="AK181" s="22">
        <f t="shared" si="11"/>
        <v>0</v>
      </c>
      <c r="AL181" s="22">
        <f t="shared" si="12"/>
        <v>0</v>
      </c>
      <c r="AM181" s="22">
        <f t="shared" si="13"/>
        <v>0</v>
      </c>
      <c r="AN181" s="22">
        <f t="shared" si="14"/>
        <v>0</v>
      </c>
      <c r="AO181" s="418" t="b">
        <f t="shared" si="15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16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17"/>
        <v>0</v>
      </c>
      <c r="AW181" s="67">
        <f t="shared" si="18"/>
        <v>0</v>
      </c>
      <c r="AX181" s="397">
        <f t="shared" si="19"/>
        <v>0</v>
      </c>
      <c r="AY181" s="32"/>
      <c r="AZ181" s="32"/>
      <c r="BA181" s="423" t="str">
        <f t="shared" si="20"/>
        <v xml:space="preserve"> </v>
      </c>
    </row>
    <row r="182" spans="1:53" s="339" customFormat="1" ht="15" x14ac:dyDescent="0.2">
      <c r="A182" s="32"/>
      <c r="B182" s="32"/>
      <c r="C182" s="410">
        <f t="shared" si="23"/>
        <v>161</v>
      </c>
      <c r="D182" s="424"/>
      <c r="E182" s="424"/>
      <c r="F182" s="424"/>
      <c r="G182" s="410"/>
      <c r="H182" s="410"/>
      <c r="I182" s="413" t="str">
        <f t="shared" si="5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6"/>
        <v>-</v>
      </c>
      <c r="M182" s="425"/>
      <c r="N182" s="425"/>
      <c r="O182" s="160" t="str">
        <f t="shared" si="7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8"/>
        <v>OK</v>
      </c>
      <c r="AI182" s="22">
        <f t="shared" si="9"/>
        <v>0</v>
      </c>
      <c r="AJ182" s="22">
        <f t="shared" si="10"/>
        <v>0</v>
      </c>
      <c r="AK182" s="22">
        <f t="shared" si="11"/>
        <v>0</v>
      </c>
      <c r="AL182" s="22">
        <f t="shared" si="12"/>
        <v>0</v>
      </c>
      <c r="AM182" s="22">
        <f t="shared" si="13"/>
        <v>0</v>
      </c>
      <c r="AN182" s="22">
        <f t="shared" si="14"/>
        <v>0</v>
      </c>
      <c r="AO182" s="418" t="b">
        <f t="shared" si="15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16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17"/>
        <v>0</v>
      </c>
      <c r="AW182" s="67">
        <f t="shared" si="18"/>
        <v>0</v>
      </c>
      <c r="AX182" s="397">
        <f t="shared" si="19"/>
        <v>0</v>
      </c>
      <c r="AY182" s="32"/>
      <c r="AZ182" s="32"/>
      <c r="BA182" s="423" t="str">
        <f t="shared" si="20"/>
        <v xml:space="preserve"> </v>
      </c>
    </row>
    <row r="183" spans="1:53" s="339" customFormat="1" ht="15" x14ac:dyDescent="0.2">
      <c r="A183" s="32"/>
      <c r="B183" s="32"/>
      <c r="C183" s="410">
        <f t="shared" si="23"/>
        <v>162</v>
      </c>
      <c r="D183" s="424"/>
      <c r="E183" s="424"/>
      <c r="F183" s="424"/>
      <c r="G183" s="410"/>
      <c r="H183" s="410"/>
      <c r="I183" s="413" t="str">
        <f t="shared" si="5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6"/>
        <v>-</v>
      </c>
      <c r="M183" s="425"/>
      <c r="N183" s="425"/>
      <c r="O183" s="160" t="str">
        <f t="shared" si="7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8"/>
        <v>OK</v>
      </c>
      <c r="AI183" s="22">
        <f t="shared" si="9"/>
        <v>0</v>
      </c>
      <c r="AJ183" s="22">
        <f t="shared" si="10"/>
        <v>0</v>
      </c>
      <c r="AK183" s="22">
        <f t="shared" si="11"/>
        <v>0</v>
      </c>
      <c r="AL183" s="22">
        <f t="shared" si="12"/>
        <v>0</v>
      </c>
      <c r="AM183" s="22">
        <f t="shared" si="13"/>
        <v>0</v>
      </c>
      <c r="AN183" s="22">
        <f t="shared" si="14"/>
        <v>0</v>
      </c>
      <c r="AO183" s="418" t="b">
        <f t="shared" si="15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16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17"/>
        <v>0</v>
      </c>
      <c r="AW183" s="67">
        <f t="shared" si="18"/>
        <v>0</v>
      </c>
      <c r="AX183" s="397">
        <f t="shared" si="19"/>
        <v>0</v>
      </c>
      <c r="AY183" s="32"/>
      <c r="AZ183" s="32"/>
      <c r="BA183" s="423" t="str">
        <f t="shared" si="20"/>
        <v xml:space="preserve"> </v>
      </c>
    </row>
    <row r="184" spans="1:53" s="339" customFormat="1" ht="15" x14ac:dyDescent="0.2">
      <c r="A184" s="32"/>
      <c r="B184" s="32"/>
      <c r="C184" s="410">
        <f t="shared" si="23"/>
        <v>163</v>
      </c>
      <c r="D184" s="424"/>
      <c r="E184" s="424"/>
      <c r="F184" s="424"/>
      <c r="G184" s="410"/>
      <c r="H184" s="410"/>
      <c r="I184" s="413" t="str">
        <f t="shared" si="5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6"/>
        <v>-</v>
      </c>
      <c r="M184" s="425"/>
      <c r="N184" s="425"/>
      <c r="O184" s="160" t="str">
        <f t="shared" si="7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8"/>
        <v>OK</v>
      </c>
      <c r="AI184" s="22">
        <f t="shared" si="9"/>
        <v>0</v>
      </c>
      <c r="AJ184" s="22">
        <f t="shared" si="10"/>
        <v>0</v>
      </c>
      <c r="AK184" s="22">
        <f t="shared" si="11"/>
        <v>0</v>
      </c>
      <c r="AL184" s="22">
        <f t="shared" si="12"/>
        <v>0</v>
      </c>
      <c r="AM184" s="22">
        <f t="shared" si="13"/>
        <v>0</v>
      </c>
      <c r="AN184" s="22">
        <f t="shared" si="14"/>
        <v>0</v>
      </c>
      <c r="AO184" s="418" t="b">
        <f t="shared" si="15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16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17"/>
        <v>0</v>
      </c>
      <c r="AW184" s="67">
        <f t="shared" si="18"/>
        <v>0</v>
      </c>
      <c r="AX184" s="397">
        <f t="shared" si="19"/>
        <v>0</v>
      </c>
      <c r="AY184" s="32"/>
      <c r="AZ184" s="32"/>
      <c r="BA184" s="423" t="str">
        <f t="shared" si="20"/>
        <v xml:space="preserve"> </v>
      </c>
    </row>
    <row r="185" spans="1:53" s="339" customFormat="1" ht="15" x14ac:dyDescent="0.2">
      <c r="A185" s="32"/>
      <c r="B185" s="32"/>
      <c r="C185" s="410">
        <f t="shared" si="23"/>
        <v>164</v>
      </c>
      <c r="D185" s="424"/>
      <c r="E185" s="424"/>
      <c r="F185" s="424"/>
      <c r="G185" s="410"/>
      <c r="H185" s="410"/>
      <c r="I185" s="413" t="str">
        <f t="shared" si="5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6"/>
        <v>-</v>
      </c>
      <c r="M185" s="425"/>
      <c r="N185" s="425"/>
      <c r="O185" s="160" t="str">
        <f t="shared" si="7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8"/>
        <v>OK</v>
      </c>
      <c r="AI185" s="22">
        <f t="shared" si="9"/>
        <v>0</v>
      </c>
      <c r="AJ185" s="22">
        <f t="shared" si="10"/>
        <v>0</v>
      </c>
      <c r="AK185" s="22">
        <f t="shared" si="11"/>
        <v>0</v>
      </c>
      <c r="AL185" s="22">
        <f t="shared" si="12"/>
        <v>0</v>
      </c>
      <c r="AM185" s="22">
        <f t="shared" si="13"/>
        <v>0</v>
      </c>
      <c r="AN185" s="22">
        <f t="shared" si="14"/>
        <v>0</v>
      </c>
      <c r="AO185" s="418" t="b">
        <f t="shared" si="15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16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17"/>
        <v>0</v>
      </c>
      <c r="AW185" s="67">
        <f t="shared" si="18"/>
        <v>0</v>
      </c>
      <c r="AX185" s="397">
        <f t="shared" si="19"/>
        <v>0</v>
      </c>
      <c r="AY185" s="32"/>
      <c r="AZ185" s="32"/>
      <c r="BA185" s="423" t="str">
        <f t="shared" si="20"/>
        <v xml:space="preserve"> </v>
      </c>
    </row>
    <row r="186" spans="1:53" s="339" customFormat="1" ht="15" x14ac:dyDescent="0.2">
      <c r="A186" s="32"/>
      <c r="B186" s="32"/>
      <c r="C186" s="410">
        <f t="shared" si="23"/>
        <v>165</v>
      </c>
      <c r="D186" s="424"/>
      <c r="E186" s="424"/>
      <c r="F186" s="424"/>
      <c r="G186" s="410"/>
      <c r="H186" s="410"/>
      <c r="I186" s="413" t="str">
        <f t="shared" si="5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6"/>
        <v>-</v>
      </c>
      <c r="M186" s="425"/>
      <c r="N186" s="425"/>
      <c r="O186" s="160" t="str">
        <f t="shared" si="7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8"/>
        <v>OK</v>
      </c>
      <c r="AI186" s="22">
        <f t="shared" si="9"/>
        <v>0</v>
      </c>
      <c r="AJ186" s="22">
        <f t="shared" si="10"/>
        <v>0</v>
      </c>
      <c r="AK186" s="22">
        <f t="shared" si="11"/>
        <v>0</v>
      </c>
      <c r="AL186" s="22">
        <f t="shared" si="12"/>
        <v>0</v>
      </c>
      <c r="AM186" s="22">
        <f t="shared" si="13"/>
        <v>0</v>
      </c>
      <c r="AN186" s="22">
        <f t="shared" si="14"/>
        <v>0</v>
      </c>
      <c r="AO186" s="418" t="b">
        <f t="shared" si="15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16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17"/>
        <v>0</v>
      </c>
      <c r="AW186" s="67">
        <f t="shared" si="18"/>
        <v>0</v>
      </c>
      <c r="AX186" s="397">
        <f t="shared" si="19"/>
        <v>0</v>
      </c>
      <c r="AY186" s="32"/>
      <c r="AZ186" s="32"/>
      <c r="BA186" s="423" t="str">
        <f t="shared" si="20"/>
        <v xml:space="preserve"> </v>
      </c>
    </row>
    <row r="187" spans="1:53" s="339" customFormat="1" ht="15" x14ac:dyDescent="0.2">
      <c r="A187" s="32"/>
      <c r="B187" s="32"/>
      <c r="C187" s="410">
        <f t="shared" si="23"/>
        <v>166</v>
      </c>
      <c r="D187" s="424"/>
      <c r="E187" s="424"/>
      <c r="F187" s="424"/>
      <c r="G187" s="410"/>
      <c r="H187" s="410"/>
      <c r="I187" s="413" t="str">
        <f t="shared" si="5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6"/>
        <v>-</v>
      </c>
      <c r="M187" s="425"/>
      <c r="N187" s="425"/>
      <c r="O187" s="160" t="str">
        <f t="shared" si="7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8"/>
        <v>OK</v>
      </c>
      <c r="AI187" s="22">
        <f t="shared" si="9"/>
        <v>0</v>
      </c>
      <c r="AJ187" s="22">
        <f t="shared" si="10"/>
        <v>0</v>
      </c>
      <c r="AK187" s="22">
        <f t="shared" si="11"/>
        <v>0</v>
      </c>
      <c r="AL187" s="22">
        <f t="shared" si="12"/>
        <v>0</v>
      </c>
      <c r="AM187" s="22">
        <f t="shared" si="13"/>
        <v>0</v>
      </c>
      <c r="AN187" s="22">
        <f t="shared" si="14"/>
        <v>0</v>
      </c>
      <c r="AO187" s="418" t="b">
        <f t="shared" si="15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16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17"/>
        <v>0</v>
      </c>
      <c r="AW187" s="67">
        <f t="shared" si="18"/>
        <v>0</v>
      </c>
      <c r="AX187" s="397">
        <f t="shared" si="19"/>
        <v>0</v>
      </c>
      <c r="AY187" s="32"/>
      <c r="AZ187" s="32"/>
      <c r="BA187" s="423" t="str">
        <f t="shared" si="20"/>
        <v xml:space="preserve"> </v>
      </c>
    </row>
    <row r="188" spans="1:53" s="339" customFormat="1" ht="15" x14ac:dyDescent="0.2">
      <c r="A188" s="32"/>
      <c r="B188" s="32"/>
      <c r="C188" s="410">
        <f t="shared" si="23"/>
        <v>167</v>
      </c>
      <c r="D188" s="424"/>
      <c r="E188" s="424"/>
      <c r="F188" s="424"/>
      <c r="G188" s="410"/>
      <c r="H188" s="410"/>
      <c r="I188" s="413" t="str">
        <f t="shared" si="5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6"/>
        <v>-</v>
      </c>
      <c r="M188" s="425"/>
      <c r="N188" s="425"/>
      <c r="O188" s="160" t="str">
        <f t="shared" si="7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8"/>
        <v>OK</v>
      </c>
      <c r="AI188" s="22">
        <f t="shared" si="9"/>
        <v>0</v>
      </c>
      <c r="AJ188" s="22">
        <f t="shared" si="10"/>
        <v>0</v>
      </c>
      <c r="AK188" s="22">
        <f t="shared" si="11"/>
        <v>0</v>
      </c>
      <c r="AL188" s="22">
        <f t="shared" si="12"/>
        <v>0</v>
      </c>
      <c r="AM188" s="22">
        <f t="shared" si="13"/>
        <v>0</v>
      </c>
      <c r="AN188" s="22">
        <f t="shared" si="14"/>
        <v>0</v>
      </c>
      <c r="AO188" s="418" t="b">
        <f t="shared" si="15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16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17"/>
        <v>0</v>
      </c>
      <c r="AW188" s="67">
        <f t="shared" si="18"/>
        <v>0</v>
      </c>
      <c r="AX188" s="397">
        <f t="shared" si="19"/>
        <v>0</v>
      </c>
      <c r="AY188" s="32"/>
      <c r="AZ188" s="32"/>
      <c r="BA188" s="423" t="str">
        <f t="shared" si="20"/>
        <v xml:space="preserve"> </v>
      </c>
    </row>
    <row r="189" spans="1:53" s="339" customFormat="1" ht="15" x14ac:dyDescent="0.2">
      <c r="A189" s="32"/>
      <c r="B189" s="32"/>
      <c r="C189" s="410">
        <f t="shared" si="23"/>
        <v>168</v>
      </c>
      <c r="D189" s="424"/>
      <c r="E189" s="424"/>
      <c r="F189" s="424"/>
      <c r="G189" s="410"/>
      <c r="H189" s="410"/>
      <c r="I189" s="413" t="str">
        <f t="shared" si="5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6"/>
        <v>-</v>
      </c>
      <c r="M189" s="425"/>
      <c r="N189" s="425"/>
      <c r="O189" s="160" t="str">
        <f t="shared" si="7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8"/>
        <v>OK</v>
      </c>
      <c r="AI189" s="22">
        <f t="shared" si="9"/>
        <v>0</v>
      </c>
      <c r="AJ189" s="22">
        <f t="shared" si="10"/>
        <v>0</v>
      </c>
      <c r="AK189" s="22">
        <f t="shared" si="11"/>
        <v>0</v>
      </c>
      <c r="AL189" s="22">
        <f t="shared" si="12"/>
        <v>0</v>
      </c>
      <c r="AM189" s="22">
        <f t="shared" si="13"/>
        <v>0</v>
      </c>
      <c r="AN189" s="22">
        <f t="shared" si="14"/>
        <v>0</v>
      </c>
      <c r="AO189" s="418" t="b">
        <f t="shared" si="15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16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17"/>
        <v>0</v>
      </c>
      <c r="AW189" s="67">
        <f t="shared" si="18"/>
        <v>0</v>
      </c>
      <c r="AX189" s="397">
        <f t="shared" si="19"/>
        <v>0</v>
      </c>
      <c r="AY189" s="32"/>
      <c r="AZ189" s="32"/>
      <c r="BA189" s="423" t="str">
        <f t="shared" si="20"/>
        <v xml:space="preserve"> </v>
      </c>
    </row>
    <row r="190" spans="1:53" s="339" customFormat="1" ht="15" x14ac:dyDescent="0.2">
      <c r="A190" s="32"/>
      <c r="B190" s="32"/>
      <c r="C190" s="410">
        <f t="shared" si="23"/>
        <v>169</v>
      </c>
      <c r="D190" s="424"/>
      <c r="E190" s="424"/>
      <c r="F190" s="424"/>
      <c r="G190" s="410"/>
      <c r="H190" s="410"/>
      <c r="I190" s="413" t="str">
        <f t="shared" si="5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6"/>
        <v>-</v>
      </c>
      <c r="M190" s="425"/>
      <c r="N190" s="425"/>
      <c r="O190" s="160" t="str">
        <f t="shared" si="7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8"/>
        <v>OK</v>
      </c>
      <c r="AI190" s="22">
        <f t="shared" si="9"/>
        <v>0</v>
      </c>
      <c r="AJ190" s="22">
        <f t="shared" si="10"/>
        <v>0</v>
      </c>
      <c r="AK190" s="22">
        <f t="shared" si="11"/>
        <v>0</v>
      </c>
      <c r="AL190" s="22">
        <f t="shared" si="12"/>
        <v>0</v>
      </c>
      <c r="AM190" s="22">
        <f t="shared" si="13"/>
        <v>0</v>
      </c>
      <c r="AN190" s="22">
        <f t="shared" si="14"/>
        <v>0</v>
      </c>
      <c r="AO190" s="418" t="b">
        <f t="shared" si="15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16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17"/>
        <v>0</v>
      </c>
      <c r="AW190" s="67">
        <f t="shared" si="18"/>
        <v>0</v>
      </c>
      <c r="AX190" s="397">
        <f t="shared" si="19"/>
        <v>0</v>
      </c>
      <c r="AY190" s="32"/>
      <c r="AZ190" s="32"/>
      <c r="BA190" s="423" t="str">
        <f t="shared" si="20"/>
        <v xml:space="preserve"> </v>
      </c>
    </row>
    <row r="191" spans="1:53" s="339" customFormat="1" ht="15" x14ac:dyDescent="0.2">
      <c r="A191" s="32"/>
      <c r="B191" s="32"/>
      <c r="C191" s="410">
        <f t="shared" si="23"/>
        <v>170</v>
      </c>
      <c r="D191" s="424"/>
      <c r="E191" s="424"/>
      <c r="F191" s="424"/>
      <c r="G191" s="410"/>
      <c r="H191" s="410"/>
      <c r="I191" s="413" t="str">
        <f t="shared" si="5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6"/>
        <v>-</v>
      </c>
      <c r="M191" s="425"/>
      <c r="N191" s="425"/>
      <c r="O191" s="160" t="str">
        <f t="shared" si="7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8"/>
        <v>OK</v>
      </c>
      <c r="AI191" s="22">
        <f t="shared" si="9"/>
        <v>0</v>
      </c>
      <c r="AJ191" s="22">
        <f t="shared" si="10"/>
        <v>0</v>
      </c>
      <c r="AK191" s="22">
        <f t="shared" si="11"/>
        <v>0</v>
      </c>
      <c r="AL191" s="22">
        <f t="shared" si="12"/>
        <v>0</v>
      </c>
      <c r="AM191" s="22">
        <f t="shared" si="13"/>
        <v>0</v>
      </c>
      <c r="AN191" s="22">
        <f t="shared" si="14"/>
        <v>0</v>
      </c>
      <c r="AO191" s="418" t="b">
        <f t="shared" si="15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16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17"/>
        <v>0</v>
      </c>
      <c r="AW191" s="67">
        <f t="shared" si="18"/>
        <v>0</v>
      </c>
      <c r="AX191" s="397">
        <f t="shared" si="19"/>
        <v>0</v>
      </c>
      <c r="AY191" s="32"/>
      <c r="AZ191" s="32"/>
      <c r="BA191" s="423" t="str">
        <f t="shared" si="20"/>
        <v xml:space="preserve"> </v>
      </c>
    </row>
    <row r="192" spans="1:53" s="339" customFormat="1" ht="15" x14ac:dyDescent="0.2">
      <c r="A192" s="32"/>
      <c r="B192" s="32"/>
      <c r="C192" s="410">
        <f t="shared" si="23"/>
        <v>171</v>
      </c>
      <c r="D192" s="424"/>
      <c r="E192" s="424"/>
      <c r="F192" s="424"/>
      <c r="G192" s="410"/>
      <c r="H192" s="410"/>
      <c r="I192" s="413" t="str">
        <f t="shared" si="5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6"/>
        <v>-</v>
      </c>
      <c r="M192" s="425"/>
      <c r="N192" s="425"/>
      <c r="O192" s="160" t="str">
        <f t="shared" si="7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8"/>
        <v>OK</v>
      </c>
      <c r="AI192" s="22">
        <f t="shared" si="9"/>
        <v>0</v>
      </c>
      <c r="AJ192" s="22">
        <f t="shared" si="10"/>
        <v>0</v>
      </c>
      <c r="AK192" s="22">
        <f t="shared" si="11"/>
        <v>0</v>
      </c>
      <c r="AL192" s="22">
        <f t="shared" si="12"/>
        <v>0</v>
      </c>
      <c r="AM192" s="22">
        <f t="shared" si="13"/>
        <v>0</v>
      </c>
      <c r="AN192" s="22">
        <f t="shared" si="14"/>
        <v>0</v>
      </c>
      <c r="AO192" s="418" t="b">
        <f t="shared" si="15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16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17"/>
        <v>0</v>
      </c>
      <c r="AW192" s="67">
        <f t="shared" si="18"/>
        <v>0</v>
      </c>
      <c r="AX192" s="397">
        <f t="shared" si="19"/>
        <v>0</v>
      </c>
      <c r="AY192" s="32"/>
      <c r="AZ192" s="32"/>
      <c r="BA192" s="423" t="str">
        <f t="shared" si="20"/>
        <v xml:space="preserve"> </v>
      </c>
    </row>
    <row r="193" spans="1:53" s="339" customFormat="1" ht="15" x14ac:dyDescent="0.2">
      <c r="A193" s="32"/>
      <c r="B193" s="32"/>
      <c r="C193" s="410">
        <f t="shared" si="23"/>
        <v>172</v>
      </c>
      <c r="D193" s="424"/>
      <c r="E193" s="424"/>
      <c r="F193" s="424"/>
      <c r="G193" s="410"/>
      <c r="H193" s="410"/>
      <c r="I193" s="413" t="str">
        <f t="shared" si="5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6"/>
        <v>-</v>
      </c>
      <c r="M193" s="425"/>
      <c r="N193" s="425"/>
      <c r="O193" s="160" t="str">
        <f t="shared" si="7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8"/>
        <v>OK</v>
      </c>
      <c r="AI193" s="22">
        <f t="shared" si="9"/>
        <v>0</v>
      </c>
      <c r="AJ193" s="22">
        <f t="shared" si="10"/>
        <v>0</v>
      </c>
      <c r="AK193" s="22">
        <f t="shared" si="11"/>
        <v>0</v>
      </c>
      <c r="AL193" s="22">
        <f t="shared" si="12"/>
        <v>0</v>
      </c>
      <c r="AM193" s="22">
        <f t="shared" si="13"/>
        <v>0</v>
      </c>
      <c r="AN193" s="22">
        <f t="shared" si="14"/>
        <v>0</v>
      </c>
      <c r="AO193" s="418" t="b">
        <f t="shared" si="15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16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17"/>
        <v>0</v>
      </c>
      <c r="AW193" s="67">
        <f t="shared" si="18"/>
        <v>0</v>
      </c>
      <c r="AX193" s="397">
        <f t="shared" si="19"/>
        <v>0</v>
      </c>
      <c r="AY193" s="32"/>
      <c r="AZ193" s="32"/>
      <c r="BA193" s="423" t="str">
        <f t="shared" si="20"/>
        <v xml:space="preserve"> </v>
      </c>
    </row>
    <row r="194" spans="1:53" s="339" customFormat="1" ht="15" x14ac:dyDescent="0.2">
      <c r="A194" s="32"/>
      <c r="B194" s="32"/>
      <c r="C194" s="410">
        <f t="shared" si="23"/>
        <v>173</v>
      </c>
      <c r="D194" s="424"/>
      <c r="E194" s="424"/>
      <c r="F194" s="424"/>
      <c r="G194" s="410"/>
      <c r="H194" s="410"/>
      <c r="I194" s="413" t="str">
        <f t="shared" si="5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6"/>
        <v>-</v>
      </c>
      <c r="M194" s="425"/>
      <c r="N194" s="425"/>
      <c r="O194" s="160" t="str">
        <f t="shared" si="7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8"/>
        <v>OK</v>
      </c>
      <c r="AI194" s="22">
        <f t="shared" si="9"/>
        <v>0</v>
      </c>
      <c r="AJ194" s="22">
        <f t="shared" si="10"/>
        <v>0</v>
      </c>
      <c r="AK194" s="22">
        <f t="shared" si="11"/>
        <v>0</v>
      </c>
      <c r="AL194" s="22">
        <f t="shared" si="12"/>
        <v>0</v>
      </c>
      <c r="AM194" s="22">
        <f t="shared" si="13"/>
        <v>0</v>
      </c>
      <c r="AN194" s="22">
        <f t="shared" si="14"/>
        <v>0</v>
      </c>
      <c r="AO194" s="418" t="b">
        <f t="shared" si="15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16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17"/>
        <v>0</v>
      </c>
      <c r="AW194" s="67">
        <f t="shared" si="18"/>
        <v>0</v>
      </c>
      <c r="AX194" s="397">
        <f t="shared" si="19"/>
        <v>0</v>
      </c>
      <c r="AY194" s="32"/>
      <c r="AZ194" s="32"/>
      <c r="BA194" s="423" t="str">
        <f t="shared" si="20"/>
        <v xml:space="preserve"> </v>
      </c>
    </row>
    <row r="195" spans="1:53" s="339" customFormat="1" ht="15" x14ac:dyDescent="0.2">
      <c r="A195" s="32"/>
      <c r="B195" s="32"/>
      <c r="C195" s="410">
        <f t="shared" si="23"/>
        <v>174</v>
      </c>
      <c r="D195" s="424"/>
      <c r="E195" s="424"/>
      <c r="F195" s="424"/>
      <c r="G195" s="410"/>
      <c r="H195" s="410"/>
      <c r="I195" s="413" t="str">
        <f t="shared" si="5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6"/>
        <v>-</v>
      </c>
      <c r="M195" s="425"/>
      <c r="N195" s="425"/>
      <c r="O195" s="160" t="str">
        <f t="shared" si="7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8"/>
        <v>OK</v>
      </c>
      <c r="AI195" s="22">
        <f t="shared" si="9"/>
        <v>0</v>
      </c>
      <c r="AJ195" s="22">
        <f t="shared" si="10"/>
        <v>0</v>
      </c>
      <c r="AK195" s="22">
        <f t="shared" si="11"/>
        <v>0</v>
      </c>
      <c r="AL195" s="22">
        <f t="shared" si="12"/>
        <v>0</v>
      </c>
      <c r="AM195" s="22">
        <f t="shared" si="13"/>
        <v>0</v>
      </c>
      <c r="AN195" s="22">
        <f t="shared" si="14"/>
        <v>0</v>
      </c>
      <c r="AO195" s="418" t="b">
        <f t="shared" si="15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16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17"/>
        <v>0</v>
      </c>
      <c r="AW195" s="67">
        <f t="shared" si="18"/>
        <v>0</v>
      </c>
      <c r="AX195" s="397">
        <f t="shared" si="19"/>
        <v>0</v>
      </c>
      <c r="AY195" s="32"/>
      <c r="AZ195" s="32"/>
      <c r="BA195" s="423" t="str">
        <f t="shared" si="20"/>
        <v xml:space="preserve"> </v>
      </c>
    </row>
    <row r="196" spans="1:53" s="339" customFormat="1" ht="15" x14ac:dyDescent="0.2">
      <c r="A196" s="32"/>
      <c r="B196" s="32"/>
      <c r="C196" s="410">
        <f t="shared" si="23"/>
        <v>175</v>
      </c>
      <c r="D196" s="424"/>
      <c r="E196" s="424"/>
      <c r="F196" s="424"/>
      <c r="G196" s="410"/>
      <c r="H196" s="410"/>
      <c r="I196" s="413" t="str">
        <f t="shared" si="5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6"/>
        <v>-</v>
      </c>
      <c r="M196" s="425"/>
      <c r="N196" s="425"/>
      <c r="O196" s="160" t="str">
        <f t="shared" si="7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8"/>
        <v>OK</v>
      </c>
      <c r="AI196" s="22">
        <f t="shared" si="9"/>
        <v>0</v>
      </c>
      <c r="AJ196" s="22">
        <f t="shared" si="10"/>
        <v>0</v>
      </c>
      <c r="AK196" s="22">
        <f t="shared" si="11"/>
        <v>0</v>
      </c>
      <c r="AL196" s="22">
        <f t="shared" si="12"/>
        <v>0</v>
      </c>
      <c r="AM196" s="22">
        <f t="shared" si="13"/>
        <v>0</v>
      </c>
      <c r="AN196" s="22">
        <f t="shared" si="14"/>
        <v>0</v>
      </c>
      <c r="AO196" s="418" t="b">
        <f t="shared" si="15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16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17"/>
        <v>0</v>
      </c>
      <c r="AW196" s="67">
        <f t="shared" si="18"/>
        <v>0</v>
      </c>
      <c r="AX196" s="397">
        <f t="shared" si="19"/>
        <v>0</v>
      </c>
      <c r="AY196" s="32"/>
      <c r="AZ196" s="32"/>
      <c r="BA196" s="423" t="str">
        <f t="shared" si="20"/>
        <v xml:space="preserve"> </v>
      </c>
    </row>
    <row r="197" spans="1:53" s="339" customFormat="1" ht="15" x14ac:dyDescent="0.2">
      <c r="A197" s="32"/>
      <c r="B197" s="32"/>
      <c r="C197" s="410">
        <f t="shared" si="23"/>
        <v>176</v>
      </c>
      <c r="D197" s="424"/>
      <c r="E197" s="424"/>
      <c r="F197" s="424"/>
      <c r="G197" s="410"/>
      <c r="H197" s="410"/>
      <c r="I197" s="413" t="str">
        <f t="shared" si="5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6"/>
        <v>-</v>
      </c>
      <c r="M197" s="425"/>
      <c r="N197" s="425"/>
      <c r="O197" s="160" t="str">
        <f t="shared" si="7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8"/>
        <v>OK</v>
      </c>
      <c r="AI197" s="22">
        <f t="shared" si="9"/>
        <v>0</v>
      </c>
      <c r="AJ197" s="22">
        <f t="shared" si="10"/>
        <v>0</v>
      </c>
      <c r="AK197" s="22">
        <f t="shared" si="11"/>
        <v>0</v>
      </c>
      <c r="AL197" s="22">
        <f t="shared" si="12"/>
        <v>0</v>
      </c>
      <c r="AM197" s="22">
        <f t="shared" si="13"/>
        <v>0</v>
      </c>
      <c r="AN197" s="22">
        <f t="shared" si="14"/>
        <v>0</v>
      </c>
      <c r="AO197" s="418" t="b">
        <f t="shared" si="15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16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17"/>
        <v>0</v>
      </c>
      <c r="AW197" s="67">
        <f t="shared" si="18"/>
        <v>0</v>
      </c>
      <c r="AX197" s="397">
        <f t="shared" si="19"/>
        <v>0</v>
      </c>
      <c r="AY197" s="32"/>
      <c r="AZ197" s="32"/>
      <c r="BA197" s="423" t="str">
        <f t="shared" si="20"/>
        <v xml:space="preserve"> </v>
      </c>
    </row>
    <row r="198" spans="1:53" s="339" customFormat="1" ht="15" x14ac:dyDescent="0.2">
      <c r="A198" s="32"/>
      <c r="B198" s="32"/>
      <c r="C198" s="410">
        <f t="shared" si="23"/>
        <v>177</v>
      </c>
      <c r="D198" s="424"/>
      <c r="E198" s="424"/>
      <c r="F198" s="424"/>
      <c r="G198" s="410"/>
      <c r="H198" s="410"/>
      <c r="I198" s="413" t="str">
        <f t="shared" si="5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6"/>
        <v>-</v>
      </c>
      <c r="M198" s="425"/>
      <c r="N198" s="425"/>
      <c r="O198" s="160" t="str">
        <f t="shared" si="7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8"/>
        <v>OK</v>
      </c>
      <c r="AI198" s="22">
        <f t="shared" si="9"/>
        <v>0</v>
      </c>
      <c r="AJ198" s="22">
        <f t="shared" si="10"/>
        <v>0</v>
      </c>
      <c r="AK198" s="22">
        <f t="shared" si="11"/>
        <v>0</v>
      </c>
      <c r="AL198" s="22">
        <f t="shared" si="12"/>
        <v>0</v>
      </c>
      <c r="AM198" s="22">
        <f t="shared" si="13"/>
        <v>0</v>
      </c>
      <c r="AN198" s="22">
        <f t="shared" si="14"/>
        <v>0</v>
      </c>
      <c r="AO198" s="418" t="b">
        <f t="shared" si="15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16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17"/>
        <v>0</v>
      </c>
      <c r="AW198" s="67">
        <f t="shared" si="18"/>
        <v>0</v>
      </c>
      <c r="AX198" s="397">
        <f t="shared" si="19"/>
        <v>0</v>
      </c>
      <c r="AY198" s="32"/>
      <c r="AZ198" s="32"/>
      <c r="BA198" s="423" t="str">
        <f t="shared" si="20"/>
        <v xml:space="preserve"> </v>
      </c>
    </row>
    <row r="199" spans="1:53" s="339" customFormat="1" ht="15" x14ac:dyDescent="0.2">
      <c r="A199" s="32"/>
      <c r="B199" s="32"/>
      <c r="C199" s="410">
        <f t="shared" si="23"/>
        <v>178</v>
      </c>
      <c r="D199" s="424"/>
      <c r="E199" s="424"/>
      <c r="F199" s="424"/>
      <c r="G199" s="410"/>
      <c r="H199" s="410"/>
      <c r="I199" s="413" t="str">
        <f t="shared" si="5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6"/>
        <v>-</v>
      </c>
      <c r="M199" s="425"/>
      <c r="N199" s="425"/>
      <c r="O199" s="160" t="str">
        <f t="shared" si="7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8"/>
        <v>OK</v>
      </c>
      <c r="AI199" s="22">
        <f t="shared" si="9"/>
        <v>0</v>
      </c>
      <c r="AJ199" s="22">
        <f t="shared" si="10"/>
        <v>0</v>
      </c>
      <c r="AK199" s="22">
        <f t="shared" si="11"/>
        <v>0</v>
      </c>
      <c r="AL199" s="22">
        <f t="shared" si="12"/>
        <v>0</v>
      </c>
      <c r="AM199" s="22">
        <f t="shared" si="13"/>
        <v>0</v>
      </c>
      <c r="AN199" s="22">
        <f t="shared" si="14"/>
        <v>0</v>
      </c>
      <c r="AO199" s="418" t="b">
        <f t="shared" si="15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16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17"/>
        <v>0</v>
      </c>
      <c r="AW199" s="67">
        <f t="shared" si="18"/>
        <v>0</v>
      </c>
      <c r="AX199" s="397">
        <f t="shared" si="19"/>
        <v>0</v>
      </c>
      <c r="AY199" s="32"/>
      <c r="AZ199" s="32"/>
      <c r="BA199" s="423" t="str">
        <f t="shared" si="20"/>
        <v xml:space="preserve"> </v>
      </c>
    </row>
    <row r="200" spans="1:53" s="339" customFormat="1" ht="15" x14ac:dyDescent="0.2">
      <c r="A200" s="32"/>
      <c r="B200" s="32"/>
      <c r="C200" s="410">
        <f t="shared" si="23"/>
        <v>179</v>
      </c>
      <c r="D200" s="424"/>
      <c r="E200" s="424"/>
      <c r="F200" s="424"/>
      <c r="G200" s="410"/>
      <c r="H200" s="410"/>
      <c r="I200" s="413" t="str">
        <f t="shared" si="5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6"/>
        <v>-</v>
      </c>
      <c r="M200" s="425"/>
      <c r="N200" s="425"/>
      <c r="O200" s="160" t="str">
        <f t="shared" si="7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8"/>
        <v>OK</v>
      </c>
      <c r="AI200" s="22">
        <f t="shared" si="9"/>
        <v>0</v>
      </c>
      <c r="AJ200" s="22">
        <f t="shared" si="10"/>
        <v>0</v>
      </c>
      <c r="AK200" s="22">
        <f t="shared" si="11"/>
        <v>0</v>
      </c>
      <c r="AL200" s="22">
        <f t="shared" si="12"/>
        <v>0</v>
      </c>
      <c r="AM200" s="22">
        <f t="shared" si="13"/>
        <v>0</v>
      </c>
      <c r="AN200" s="22">
        <f t="shared" si="14"/>
        <v>0</v>
      </c>
      <c r="AO200" s="418" t="b">
        <f t="shared" si="15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16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17"/>
        <v>0</v>
      </c>
      <c r="AW200" s="67">
        <f t="shared" si="18"/>
        <v>0</v>
      </c>
      <c r="AX200" s="397">
        <f t="shared" si="19"/>
        <v>0</v>
      </c>
      <c r="AY200" s="32"/>
      <c r="AZ200" s="32"/>
      <c r="BA200" s="423" t="str">
        <f t="shared" si="20"/>
        <v xml:space="preserve"> </v>
      </c>
    </row>
    <row r="201" spans="1:53" s="339" customFormat="1" ht="15" x14ac:dyDescent="0.2">
      <c r="A201" s="32"/>
      <c r="B201" s="32"/>
      <c r="C201" s="410">
        <f t="shared" si="23"/>
        <v>180</v>
      </c>
      <c r="D201" s="424"/>
      <c r="E201" s="424"/>
      <c r="F201" s="424"/>
      <c r="G201" s="410"/>
      <c r="H201" s="410"/>
      <c r="I201" s="413" t="str">
        <f t="shared" si="5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6"/>
        <v>-</v>
      </c>
      <c r="M201" s="425"/>
      <c r="N201" s="425"/>
      <c r="O201" s="160" t="str">
        <f t="shared" si="7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8"/>
        <v>OK</v>
      </c>
      <c r="AI201" s="22">
        <f t="shared" si="9"/>
        <v>0</v>
      </c>
      <c r="AJ201" s="22">
        <f t="shared" si="10"/>
        <v>0</v>
      </c>
      <c r="AK201" s="22">
        <f t="shared" si="11"/>
        <v>0</v>
      </c>
      <c r="AL201" s="22">
        <f t="shared" si="12"/>
        <v>0</v>
      </c>
      <c r="AM201" s="22">
        <f t="shared" si="13"/>
        <v>0</v>
      </c>
      <c r="AN201" s="22">
        <f t="shared" si="14"/>
        <v>0</v>
      </c>
      <c r="AO201" s="418" t="b">
        <f t="shared" si="15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16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17"/>
        <v>0</v>
      </c>
      <c r="AW201" s="67">
        <f t="shared" si="18"/>
        <v>0</v>
      </c>
      <c r="AX201" s="397">
        <f t="shared" si="19"/>
        <v>0</v>
      </c>
      <c r="AY201" s="32"/>
      <c r="AZ201" s="32"/>
      <c r="BA201" s="423" t="str">
        <f t="shared" si="20"/>
        <v xml:space="preserve"> </v>
      </c>
    </row>
    <row r="202" spans="1:53" s="339" customFormat="1" ht="15" x14ac:dyDescent="0.2">
      <c r="A202" s="32"/>
      <c r="B202" s="32"/>
      <c r="C202" s="410">
        <f t="shared" si="23"/>
        <v>181</v>
      </c>
      <c r="D202" s="424"/>
      <c r="E202" s="424"/>
      <c r="F202" s="424"/>
      <c r="G202" s="410"/>
      <c r="H202" s="410"/>
      <c r="I202" s="413" t="str">
        <f t="shared" si="5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6"/>
        <v>-</v>
      </c>
      <c r="M202" s="425"/>
      <c r="N202" s="425"/>
      <c r="O202" s="160" t="str">
        <f t="shared" si="7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8"/>
        <v>OK</v>
      </c>
      <c r="AI202" s="22">
        <f t="shared" si="9"/>
        <v>0</v>
      </c>
      <c r="AJ202" s="22">
        <f t="shared" si="10"/>
        <v>0</v>
      </c>
      <c r="AK202" s="22">
        <f t="shared" si="11"/>
        <v>0</v>
      </c>
      <c r="AL202" s="22">
        <f t="shared" si="12"/>
        <v>0</v>
      </c>
      <c r="AM202" s="22">
        <f t="shared" si="13"/>
        <v>0</v>
      </c>
      <c r="AN202" s="22">
        <f t="shared" si="14"/>
        <v>0</v>
      </c>
      <c r="AO202" s="418" t="b">
        <f t="shared" si="15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16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17"/>
        <v>0</v>
      </c>
      <c r="AW202" s="67">
        <f t="shared" si="18"/>
        <v>0</v>
      </c>
      <c r="AX202" s="397">
        <f t="shared" si="19"/>
        <v>0</v>
      </c>
      <c r="AY202" s="32"/>
      <c r="AZ202" s="32"/>
      <c r="BA202" s="423" t="str">
        <f t="shared" si="20"/>
        <v xml:space="preserve"> </v>
      </c>
    </row>
    <row r="203" spans="1:53" s="339" customFormat="1" ht="15" x14ac:dyDescent="0.2">
      <c r="A203" s="32"/>
      <c r="B203" s="32"/>
      <c r="C203" s="410">
        <f t="shared" si="23"/>
        <v>182</v>
      </c>
      <c r="D203" s="424"/>
      <c r="E203" s="424"/>
      <c r="F203" s="424"/>
      <c r="G203" s="410"/>
      <c r="H203" s="410"/>
      <c r="I203" s="413" t="str">
        <f t="shared" si="5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6"/>
        <v>-</v>
      </c>
      <c r="M203" s="425"/>
      <c r="N203" s="425"/>
      <c r="O203" s="160" t="str">
        <f t="shared" si="7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8"/>
        <v>OK</v>
      </c>
      <c r="AI203" s="22">
        <f t="shared" si="9"/>
        <v>0</v>
      </c>
      <c r="AJ203" s="22">
        <f t="shared" si="10"/>
        <v>0</v>
      </c>
      <c r="AK203" s="22">
        <f t="shared" si="11"/>
        <v>0</v>
      </c>
      <c r="AL203" s="22">
        <f t="shared" si="12"/>
        <v>0</v>
      </c>
      <c r="AM203" s="22">
        <f t="shared" si="13"/>
        <v>0</v>
      </c>
      <c r="AN203" s="22">
        <f t="shared" si="14"/>
        <v>0</v>
      </c>
      <c r="AO203" s="418" t="b">
        <f t="shared" si="15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16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17"/>
        <v>0</v>
      </c>
      <c r="AW203" s="67">
        <f t="shared" si="18"/>
        <v>0</v>
      </c>
      <c r="AX203" s="397">
        <f t="shared" si="19"/>
        <v>0</v>
      </c>
      <c r="AY203" s="32"/>
      <c r="AZ203" s="32"/>
      <c r="BA203" s="423" t="str">
        <f t="shared" si="20"/>
        <v xml:space="preserve"> </v>
      </c>
    </row>
    <row r="204" spans="1:53" s="339" customFormat="1" ht="15" x14ac:dyDescent="0.2">
      <c r="A204" s="32"/>
      <c r="B204" s="32"/>
      <c r="C204" s="410">
        <f t="shared" si="23"/>
        <v>183</v>
      </c>
      <c r="D204" s="424"/>
      <c r="E204" s="424"/>
      <c r="F204" s="424"/>
      <c r="G204" s="410"/>
      <c r="H204" s="410"/>
      <c r="I204" s="413" t="str">
        <f t="shared" si="5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6"/>
        <v>-</v>
      </c>
      <c r="M204" s="425"/>
      <c r="N204" s="425"/>
      <c r="O204" s="160" t="str">
        <f t="shared" si="7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8"/>
        <v>OK</v>
      </c>
      <c r="AI204" s="22">
        <f t="shared" si="9"/>
        <v>0</v>
      </c>
      <c r="AJ204" s="22">
        <f t="shared" si="10"/>
        <v>0</v>
      </c>
      <c r="AK204" s="22">
        <f t="shared" si="11"/>
        <v>0</v>
      </c>
      <c r="AL204" s="22">
        <f t="shared" si="12"/>
        <v>0</v>
      </c>
      <c r="AM204" s="22">
        <f t="shared" si="13"/>
        <v>0</v>
      </c>
      <c r="AN204" s="22">
        <f t="shared" si="14"/>
        <v>0</v>
      </c>
      <c r="AO204" s="418" t="b">
        <f t="shared" si="15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16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17"/>
        <v>0</v>
      </c>
      <c r="AW204" s="67">
        <f t="shared" si="18"/>
        <v>0</v>
      </c>
      <c r="AX204" s="397">
        <f t="shared" si="19"/>
        <v>0</v>
      </c>
      <c r="AY204" s="32"/>
      <c r="AZ204" s="32"/>
      <c r="BA204" s="423" t="str">
        <f t="shared" si="20"/>
        <v xml:space="preserve"> </v>
      </c>
    </row>
    <row r="205" spans="1:53" s="339" customFormat="1" ht="15" x14ac:dyDescent="0.2">
      <c r="A205" s="32"/>
      <c r="B205" s="32"/>
      <c r="C205" s="410">
        <f t="shared" si="23"/>
        <v>184</v>
      </c>
      <c r="D205" s="424"/>
      <c r="E205" s="424"/>
      <c r="F205" s="424"/>
      <c r="G205" s="410"/>
      <c r="H205" s="410"/>
      <c r="I205" s="413" t="str">
        <f t="shared" si="5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6"/>
        <v>-</v>
      </c>
      <c r="M205" s="425"/>
      <c r="N205" s="425"/>
      <c r="O205" s="160" t="str">
        <f t="shared" si="7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8"/>
        <v>OK</v>
      </c>
      <c r="AI205" s="22">
        <f t="shared" si="9"/>
        <v>0</v>
      </c>
      <c r="AJ205" s="22">
        <f t="shared" si="10"/>
        <v>0</v>
      </c>
      <c r="AK205" s="22">
        <f t="shared" si="11"/>
        <v>0</v>
      </c>
      <c r="AL205" s="22">
        <f t="shared" si="12"/>
        <v>0</v>
      </c>
      <c r="AM205" s="22">
        <f t="shared" si="13"/>
        <v>0</v>
      </c>
      <c r="AN205" s="22">
        <f t="shared" si="14"/>
        <v>0</v>
      </c>
      <c r="AO205" s="418" t="b">
        <f t="shared" si="15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16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17"/>
        <v>0</v>
      </c>
      <c r="AW205" s="67">
        <f t="shared" si="18"/>
        <v>0</v>
      </c>
      <c r="AX205" s="397">
        <f t="shared" si="19"/>
        <v>0</v>
      </c>
      <c r="AY205" s="32"/>
      <c r="AZ205" s="32"/>
      <c r="BA205" s="423" t="str">
        <f t="shared" si="20"/>
        <v xml:space="preserve"> </v>
      </c>
    </row>
    <row r="206" spans="1:53" s="339" customFormat="1" ht="15" x14ac:dyDescent="0.2">
      <c r="A206" s="32"/>
      <c r="B206" s="32"/>
      <c r="C206" s="410">
        <f t="shared" si="23"/>
        <v>185</v>
      </c>
      <c r="D206" s="424"/>
      <c r="E206" s="424"/>
      <c r="F206" s="424"/>
      <c r="G206" s="410"/>
      <c r="H206" s="410"/>
      <c r="I206" s="413" t="str">
        <f t="shared" si="5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6"/>
        <v>-</v>
      </c>
      <c r="M206" s="425"/>
      <c r="N206" s="425"/>
      <c r="O206" s="160" t="str">
        <f t="shared" si="7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8"/>
        <v>OK</v>
      </c>
      <c r="AI206" s="22">
        <f t="shared" si="9"/>
        <v>0</v>
      </c>
      <c r="AJ206" s="22">
        <f t="shared" si="10"/>
        <v>0</v>
      </c>
      <c r="AK206" s="22">
        <f t="shared" si="11"/>
        <v>0</v>
      </c>
      <c r="AL206" s="22">
        <f t="shared" si="12"/>
        <v>0</v>
      </c>
      <c r="AM206" s="22">
        <f t="shared" si="13"/>
        <v>0</v>
      </c>
      <c r="AN206" s="22">
        <f t="shared" si="14"/>
        <v>0</v>
      </c>
      <c r="AO206" s="418" t="b">
        <f t="shared" si="15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16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17"/>
        <v>0</v>
      </c>
      <c r="AW206" s="67">
        <f t="shared" si="18"/>
        <v>0</v>
      </c>
      <c r="AX206" s="397">
        <f t="shared" si="19"/>
        <v>0</v>
      </c>
      <c r="AY206" s="32"/>
      <c r="AZ206" s="32"/>
      <c r="BA206" s="423" t="str">
        <f t="shared" si="20"/>
        <v xml:space="preserve"> </v>
      </c>
    </row>
    <row r="207" spans="1:53" s="339" customFormat="1" ht="15" x14ac:dyDescent="0.2">
      <c r="A207" s="32"/>
      <c r="B207" s="32"/>
      <c r="C207" s="410">
        <f t="shared" si="23"/>
        <v>186</v>
      </c>
      <c r="D207" s="424"/>
      <c r="E207" s="424"/>
      <c r="F207" s="424"/>
      <c r="G207" s="410"/>
      <c r="H207" s="410"/>
      <c r="I207" s="413" t="str">
        <f t="shared" si="5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6"/>
        <v>-</v>
      </c>
      <c r="M207" s="425"/>
      <c r="N207" s="425"/>
      <c r="O207" s="160" t="str">
        <f t="shared" si="7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8"/>
        <v>OK</v>
      </c>
      <c r="AI207" s="22">
        <f t="shared" si="9"/>
        <v>0</v>
      </c>
      <c r="AJ207" s="22">
        <f t="shared" si="10"/>
        <v>0</v>
      </c>
      <c r="AK207" s="22">
        <f t="shared" si="11"/>
        <v>0</v>
      </c>
      <c r="AL207" s="22">
        <f t="shared" si="12"/>
        <v>0</v>
      </c>
      <c r="AM207" s="22">
        <f t="shared" si="13"/>
        <v>0</v>
      </c>
      <c r="AN207" s="22">
        <f t="shared" si="14"/>
        <v>0</v>
      </c>
      <c r="AO207" s="418" t="b">
        <f t="shared" si="15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16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17"/>
        <v>0</v>
      </c>
      <c r="AW207" s="67">
        <f t="shared" si="18"/>
        <v>0</v>
      </c>
      <c r="AX207" s="397">
        <f t="shared" si="19"/>
        <v>0</v>
      </c>
      <c r="AY207" s="32"/>
      <c r="AZ207" s="32"/>
      <c r="BA207" s="423" t="str">
        <f t="shared" si="20"/>
        <v xml:space="preserve"> </v>
      </c>
    </row>
    <row r="208" spans="1:53" s="339" customFormat="1" ht="15" x14ac:dyDescent="0.2">
      <c r="A208" s="32"/>
      <c r="B208" s="32"/>
      <c r="C208" s="410">
        <f t="shared" si="23"/>
        <v>187</v>
      </c>
      <c r="D208" s="424"/>
      <c r="E208" s="424"/>
      <c r="F208" s="424"/>
      <c r="G208" s="410"/>
      <c r="H208" s="410"/>
      <c r="I208" s="413" t="str">
        <f t="shared" si="5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6"/>
        <v>-</v>
      </c>
      <c r="M208" s="425"/>
      <c r="N208" s="425"/>
      <c r="O208" s="160" t="str">
        <f t="shared" si="7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8"/>
        <v>OK</v>
      </c>
      <c r="AI208" s="22">
        <f t="shared" si="9"/>
        <v>0</v>
      </c>
      <c r="AJ208" s="22">
        <f t="shared" si="10"/>
        <v>0</v>
      </c>
      <c r="AK208" s="22">
        <f t="shared" si="11"/>
        <v>0</v>
      </c>
      <c r="AL208" s="22">
        <f t="shared" si="12"/>
        <v>0</v>
      </c>
      <c r="AM208" s="22">
        <f t="shared" si="13"/>
        <v>0</v>
      </c>
      <c r="AN208" s="22">
        <f t="shared" si="14"/>
        <v>0</v>
      </c>
      <c r="AO208" s="418" t="b">
        <f t="shared" si="15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16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17"/>
        <v>0</v>
      </c>
      <c r="AW208" s="67">
        <f t="shared" si="18"/>
        <v>0</v>
      </c>
      <c r="AX208" s="397">
        <f t="shared" si="19"/>
        <v>0</v>
      </c>
      <c r="AY208" s="32"/>
      <c r="AZ208" s="32"/>
      <c r="BA208" s="423" t="str">
        <f t="shared" si="20"/>
        <v xml:space="preserve"> </v>
      </c>
    </row>
    <row r="209" spans="1:53" s="339" customFormat="1" ht="15" x14ac:dyDescent="0.2">
      <c r="A209" s="32"/>
      <c r="B209" s="32"/>
      <c r="C209" s="410">
        <f t="shared" si="23"/>
        <v>188</v>
      </c>
      <c r="D209" s="424"/>
      <c r="E209" s="424"/>
      <c r="F209" s="424"/>
      <c r="G209" s="410"/>
      <c r="H209" s="410"/>
      <c r="I209" s="413" t="str">
        <f t="shared" ref="I209:I272" si="24">IF(K209="s",A209*B209,"-")</f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ref="L209:L272" si="25">IF(K209="s",AT209,AP209)</f>
        <v>-</v>
      </c>
      <c r="M209" s="425"/>
      <c r="N209" s="425"/>
      <c r="O209" s="160" t="str">
        <f t="shared" ref="O209:O272" si="26">IF(K209="S",IF(D209&lt;E209,E209,D209),"-")</f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ref="AH209:AH272" si="27">IF(F209&gt;(A209*12),"error","OK")</f>
        <v>OK</v>
      </c>
      <c r="AI209" s="22">
        <f t="shared" ref="AI209:AI272" si="28">IF(O209="-",0,IF(O209&gt;7.999,1,0))</f>
        <v>0</v>
      </c>
      <c r="AJ209" s="22">
        <f t="shared" ref="AJ209:AJ272" si="29">IF(O209&lt;8,IF(O209&gt;3.999,1,0),0)</f>
        <v>0</v>
      </c>
      <c r="AK209" s="22">
        <f t="shared" ref="AK209:AK272" si="30">IF(O209&lt;4,IF(O209&gt;0,1,0),0)</f>
        <v>0</v>
      </c>
      <c r="AL209" s="22">
        <f t="shared" ref="AL209:AL272" si="31">IF(K209="S",1,0)</f>
        <v>0</v>
      </c>
      <c r="AM209" s="22">
        <f t="shared" ref="AM209:AM272" si="32">IF(K209="C",1,0)</f>
        <v>0</v>
      </c>
      <c r="AN209" s="22">
        <f t="shared" ref="AN209:AN272" si="33">IF(K209="c",F209/12,0)</f>
        <v>0</v>
      </c>
      <c r="AO209" s="418" t="b">
        <f t="shared" ref="AO209:AO272" si="34">IF(K209="s",IF(A209&gt;B209,A209,B209))</f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ref="AR209:AR272" si="35">IF(K209="s",J209,"-")</f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17"/>
        <v>0</v>
      </c>
      <c r="AW209" s="67">
        <f t="shared" si="18"/>
        <v>0</v>
      </c>
      <c r="AX209" s="397">
        <f t="shared" si="19"/>
        <v>0</v>
      </c>
      <c r="AY209" s="32"/>
      <c r="AZ209" s="32"/>
      <c r="BA209" s="423" t="str">
        <f t="shared" si="20"/>
        <v xml:space="preserve"> </v>
      </c>
    </row>
    <row r="210" spans="1:53" s="339" customFormat="1" ht="15" x14ac:dyDescent="0.2">
      <c r="A210" s="32"/>
      <c r="B210" s="32"/>
      <c r="C210" s="410">
        <f t="shared" si="23"/>
        <v>189</v>
      </c>
      <c r="D210" s="424"/>
      <c r="E210" s="424"/>
      <c r="F210" s="424"/>
      <c r="G210" s="410"/>
      <c r="H210" s="410"/>
      <c r="I210" s="413" t="str">
        <f t="shared" si="24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25"/>
        <v>-</v>
      </c>
      <c r="M210" s="425"/>
      <c r="N210" s="425"/>
      <c r="O210" s="160" t="str">
        <f t="shared" si="26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27"/>
        <v>OK</v>
      </c>
      <c r="AI210" s="22">
        <f t="shared" si="28"/>
        <v>0</v>
      </c>
      <c r="AJ210" s="22">
        <f t="shared" si="29"/>
        <v>0</v>
      </c>
      <c r="AK210" s="22">
        <f t="shared" si="30"/>
        <v>0</v>
      </c>
      <c r="AL210" s="22">
        <f t="shared" si="31"/>
        <v>0</v>
      </c>
      <c r="AM210" s="22">
        <f t="shared" si="32"/>
        <v>0</v>
      </c>
      <c r="AN210" s="22">
        <f t="shared" si="33"/>
        <v>0</v>
      </c>
      <c r="AO210" s="418" t="b">
        <f t="shared" si="34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35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ref="AV210:AV273" si="36">IF(AI210=1,AT210,0)</f>
        <v>0</v>
      </c>
      <c r="AW210" s="67">
        <f t="shared" ref="AW210:AW273" si="37">IF(AJ210=1,AT210,0)</f>
        <v>0</v>
      </c>
      <c r="AX210" s="397">
        <f t="shared" ref="AX210:AX273" si="38">IF(AK210=1,AT210,0)</f>
        <v>0</v>
      </c>
      <c r="AY210" s="32"/>
      <c r="AZ210" s="32"/>
      <c r="BA210" s="423" t="str">
        <f t="shared" ref="BA210:BA273" si="39">IF(BB210="s",(AV210+AW210)/16*AX210/12," ")</f>
        <v xml:space="preserve"> </v>
      </c>
    </row>
    <row r="211" spans="1:53" s="339" customFormat="1" ht="15" x14ac:dyDescent="0.2">
      <c r="A211" s="32"/>
      <c r="B211" s="32"/>
      <c r="C211" s="410">
        <f t="shared" si="23"/>
        <v>190</v>
      </c>
      <c r="D211" s="424"/>
      <c r="E211" s="424"/>
      <c r="F211" s="424"/>
      <c r="G211" s="410"/>
      <c r="H211" s="410"/>
      <c r="I211" s="413" t="str">
        <f t="shared" si="24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25"/>
        <v>-</v>
      </c>
      <c r="M211" s="425"/>
      <c r="N211" s="425"/>
      <c r="O211" s="160" t="str">
        <f t="shared" si="26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27"/>
        <v>OK</v>
      </c>
      <c r="AI211" s="22">
        <f t="shared" si="28"/>
        <v>0</v>
      </c>
      <c r="AJ211" s="22">
        <f t="shared" si="29"/>
        <v>0</v>
      </c>
      <c r="AK211" s="22">
        <f t="shared" si="30"/>
        <v>0</v>
      </c>
      <c r="AL211" s="22">
        <f t="shared" si="31"/>
        <v>0</v>
      </c>
      <c r="AM211" s="22">
        <f t="shared" si="32"/>
        <v>0</v>
      </c>
      <c r="AN211" s="22">
        <f t="shared" si="33"/>
        <v>0</v>
      </c>
      <c r="AO211" s="418" t="b">
        <f t="shared" si="34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35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36"/>
        <v>0</v>
      </c>
      <c r="AW211" s="67">
        <f t="shared" si="37"/>
        <v>0</v>
      </c>
      <c r="AX211" s="397">
        <f t="shared" si="38"/>
        <v>0</v>
      </c>
      <c r="AY211" s="32"/>
      <c r="AZ211" s="32"/>
      <c r="BA211" s="423" t="str">
        <f t="shared" si="39"/>
        <v xml:space="preserve"> </v>
      </c>
    </row>
    <row r="212" spans="1:53" s="339" customFormat="1" ht="15" x14ac:dyDescent="0.2">
      <c r="A212" s="32"/>
      <c r="B212" s="32"/>
      <c r="C212" s="410">
        <f t="shared" si="23"/>
        <v>191</v>
      </c>
      <c r="D212" s="424"/>
      <c r="E212" s="424"/>
      <c r="F212" s="424"/>
      <c r="G212" s="410"/>
      <c r="H212" s="410"/>
      <c r="I212" s="413" t="str">
        <f t="shared" si="24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25"/>
        <v>-</v>
      </c>
      <c r="M212" s="425"/>
      <c r="N212" s="425"/>
      <c r="O212" s="160" t="str">
        <f t="shared" si="26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27"/>
        <v>OK</v>
      </c>
      <c r="AI212" s="22">
        <f t="shared" si="28"/>
        <v>0</v>
      </c>
      <c r="AJ212" s="22">
        <f t="shared" si="29"/>
        <v>0</v>
      </c>
      <c r="AK212" s="22">
        <f t="shared" si="30"/>
        <v>0</v>
      </c>
      <c r="AL212" s="22">
        <f t="shared" si="31"/>
        <v>0</v>
      </c>
      <c r="AM212" s="22">
        <f t="shared" si="32"/>
        <v>0</v>
      </c>
      <c r="AN212" s="22">
        <f t="shared" si="33"/>
        <v>0</v>
      </c>
      <c r="AO212" s="418" t="b">
        <f t="shared" si="34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35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36"/>
        <v>0</v>
      </c>
      <c r="AW212" s="67">
        <f t="shared" si="37"/>
        <v>0</v>
      </c>
      <c r="AX212" s="397">
        <f t="shared" si="38"/>
        <v>0</v>
      </c>
      <c r="AY212" s="32"/>
      <c r="AZ212" s="32"/>
      <c r="BA212" s="423" t="str">
        <f t="shared" si="39"/>
        <v xml:space="preserve"> </v>
      </c>
    </row>
    <row r="213" spans="1:53" s="339" customFormat="1" ht="15" x14ac:dyDescent="0.2">
      <c r="A213" s="32"/>
      <c r="B213" s="32"/>
      <c r="C213" s="410">
        <f t="shared" si="23"/>
        <v>192</v>
      </c>
      <c r="D213" s="424"/>
      <c r="E213" s="424"/>
      <c r="F213" s="424"/>
      <c r="G213" s="410"/>
      <c r="H213" s="410"/>
      <c r="I213" s="413" t="str">
        <f t="shared" si="24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25"/>
        <v>-</v>
      </c>
      <c r="M213" s="425"/>
      <c r="N213" s="425"/>
      <c r="O213" s="160" t="str">
        <f t="shared" si="26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27"/>
        <v>OK</v>
      </c>
      <c r="AI213" s="22">
        <f t="shared" si="28"/>
        <v>0</v>
      </c>
      <c r="AJ213" s="22">
        <f t="shared" si="29"/>
        <v>0</v>
      </c>
      <c r="AK213" s="22">
        <f t="shared" si="30"/>
        <v>0</v>
      </c>
      <c r="AL213" s="22">
        <f t="shared" si="31"/>
        <v>0</v>
      </c>
      <c r="AM213" s="22">
        <f t="shared" si="32"/>
        <v>0</v>
      </c>
      <c r="AN213" s="22">
        <f t="shared" si="33"/>
        <v>0</v>
      </c>
      <c r="AO213" s="418" t="b">
        <f t="shared" si="34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35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36"/>
        <v>0</v>
      </c>
      <c r="AW213" s="67">
        <f t="shared" si="37"/>
        <v>0</v>
      </c>
      <c r="AX213" s="397">
        <f t="shared" si="38"/>
        <v>0</v>
      </c>
      <c r="AY213" s="32"/>
      <c r="AZ213" s="32"/>
      <c r="BA213" s="423" t="str">
        <f t="shared" si="39"/>
        <v xml:space="preserve"> </v>
      </c>
    </row>
    <row r="214" spans="1:53" s="339" customFormat="1" ht="15" x14ac:dyDescent="0.2">
      <c r="A214" s="32"/>
      <c r="B214" s="32"/>
      <c r="C214" s="410">
        <f t="shared" si="23"/>
        <v>193</v>
      </c>
      <c r="D214" s="424"/>
      <c r="E214" s="424"/>
      <c r="F214" s="424"/>
      <c r="G214" s="410"/>
      <c r="H214" s="410"/>
      <c r="I214" s="413" t="str">
        <f t="shared" si="24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25"/>
        <v>-</v>
      </c>
      <c r="M214" s="425"/>
      <c r="N214" s="425"/>
      <c r="O214" s="160" t="str">
        <f t="shared" si="26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27"/>
        <v>OK</v>
      </c>
      <c r="AI214" s="22">
        <f t="shared" si="28"/>
        <v>0</v>
      </c>
      <c r="AJ214" s="22">
        <f t="shared" si="29"/>
        <v>0</v>
      </c>
      <c r="AK214" s="22">
        <f t="shared" si="30"/>
        <v>0</v>
      </c>
      <c r="AL214" s="22">
        <f t="shared" si="31"/>
        <v>0</v>
      </c>
      <c r="AM214" s="22">
        <f t="shared" si="32"/>
        <v>0</v>
      </c>
      <c r="AN214" s="22">
        <f t="shared" si="33"/>
        <v>0</v>
      </c>
      <c r="AO214" s="418" t="b">
        <f t="shared" si="34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35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36"/>
        <v>0</v>
      </c>
      <c r="AW214" s="67">
        <f t="shared" si="37"/>
        <v>0</v>
      </c>
      <c r="AX214" s="397">
        <f t="shared" si="38"/>
        <v>0</v>
      </c>
      <c r="AY214" s="32"/>
      <c r="AZ214" s="32"/>
      <c r="BA214" s="423" t="str">
        <f t="shared" si="39"/>
        <v xml:space="preserve"> </v>
      </c>
    </row>
    <row r="215" spans="1:53" s="339" customFormat="1" ht="15" x14ac:dyDescent="0.2">
      <c r="A215" s="32"/>
      <c r="B215" s="32"/>
      <c r="C215" s="410">
        <f t="shared" si="23"/>
        <v>194</v>
      </c>
      <c r="D215" s="424"/>
      <c r="E215" s="424"/>
      <c r="F215" s="424"/>
      <c r="G215" s="410"/>
      <c r="H215" s="410"/>
      <c r="I215" s="413" t="str">
        <f t="shared" si="24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25"/>
        <v>-</v>
      </c>
      <c r="M215" s="425"/>
      <c r="N215" s="425"/>
      <c r="O215" s="160" t="str">
        <f t="shared" si="26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27"/>
        <v>OK</v>
      </c>
      <c r="AI215" s="22">
        <f t="shared" si="28"/>
        <v>0</v>
      </c>
      <c r="AJ215" s="22">
        <f t="shared" si="29"/>
        <v>0</v>
      </c>
      <c r="AK215" s="22">
        <f t="shared" si="30"/>
        <v>0</v>
      </c>
      <c r="AL215" s="22">
        <f t="shared" si="31"/>
        <v>0</v>
      </c>
      <c r="AM215" s="22">
        <f t="shared" si="32"/>
        <v>0</v>
      </c>
      <c r="AN215" s="22">
        <f t="shared" si="33"/>
        <v>0</v>
      </c>
      <c r="AO215" s="418" t="b">
        <f t="shared" si="34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35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36"/>
        <v>0</v>
      </c>
      <c r="AW215" s="67">
        <f t="shared" si="37"/>
        <v>0</v>
      </c>
      <c r="AX215" s="397">
        <f t="shared" si="38"/>
        <v>0</v>
      </c>
      <c r="AY215" s="32"/>
      <c r="AZ215" s="32"/>
      <c r="BA215" s="423" t="str">
        <f t="shared" si="39"/>
        <v xml:space="preserve"> </v>
      </c>
    </row>
    <row r="216" spans="1:53" s="339" customFormat="1" ht="15" x14ac:dyDescent="0.2">
      <c r="A216" s="32"/>
      <c r="B216" s="32"/>
      <c r="C216" s="410">
        <f t="shared" ref="C216:C279" si="40">C215+1</f>
        <v>195</v>
      </c>
      <c r="D216" s="424"/>
      <c r="E216" s="424"/>
      <c r="F216" s="424"/>
      <c r="G216" s="410"/>
      <c r="H216" s="410"/>
      <c r="I216" s="413" t="str">
        <f t="shared" si="24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25"/>
        <v>-</v>
      </c>
      <c r="M216" s="425"/>
      <c r="N216" s="425"/>
      <c r="O216" s="160" t="str">
        <f t="shared" si="26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27"/>
        <v>OK</v>
      </c>
      <c r="AI216" s="22">
        <f t="shared" si="28"/>
        <v>0</v>
      </c>
      <c r="AJ216" s="22">
        <f t="shared" si="29"/>
        <v>0</v>
      </c>
      <c r="AK216" s="22">
        <f t="shared" si="30"/>
        <v>0</v>
      </c>
      <c r="AL216" s="22">
        <f t="shared" si="31"/>
        <v>0</v>
      </c>
      <c r="AM216" s="22">
        <f t="shared" si="32"/>
        <v>0</v>
      </c>
      <c r="AN216" s="22">
        <f t="shared" si="33"/>
        <v>0</v>
      </c>
      <c r="AO216" s="418" t="b">
        <f t="shared" si="34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35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36"/>
        <v>0</v>
      </c>
      <c r="AW216" s="67">
        <f t="shared" si="37"/>
        <v>0</v>
      </c>
      <c r="AX216" s="397">
        <f t="shared" si="38"/>
        <v>0</v>
      </c>
      <c r="AY216" s="32"/>
      <c r="AZ216" s="32"/>
      <c r="BA216" s="423" t="str">
        <f t="shared" si="39"/>
        <v xml:space="preserve"> </v>
      </c>
    </row>
    <row r="217" spans="1:53" s="339" customFormat="1" ht="15" x14ac:dyDescent="0.2">
      <c r="A217" s="32"/>
      <c r="B217" s="32"/>
      <c r="C217" s="410">
        <f t="shared" si="40"/>
        <v>196</v>
      </c>
      <c r="D217" s="424"/>
      <c r="E217" s="424"/>
      <c r="F217" s="424"/>
      <c r="G217" s="410"/>
      <c r="H217" s="410"/>
      <c r="I217" s="413" t="str">
        <f t="shared" si="24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25"/>
        <v>-</v>
      </c>
      <c r="M217" s="425"/>
      <c r="N217" s="425"/>
      <c r="O217" s="160" t="str">
        <f t="shared" si="26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27"/>
        <v>OK</v>
      </c>
      <c r="AI217" s="22">
        <f t="shared" si="28"/>
        <v>0</v>
      </c>
      <c r="AJ217" s="22">
        <f t="shared" si="29"/>
        <v>0</v>
      </c>
      <c r="AK217" s="22">
        <f t="shared" si="30"/>
        <v>0</v>
      </c>
      <c r="AL217" s="22">
        <f t="shared" si="31"/>
        <v>0</v>
      </c>
      <c r="AM217" s="22">
        <f t="shared" si="32"/>
        <v>0</v>
      </c>
      <c r="AN217" s="22">
        <f t="shared" si="33"/>
        <v>0</v>
      </c>
      <c r="AO217" s="418" t="b">
        <f t="shared" si="34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35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36"/>
        <v>0</v>
      </c>
      <c r="AW217" s="67">
        <f t="shared" si="37"/>
        <v>0</v>
      </c>
      <c r="AX217" s="397">
        <f t="shared" si="38"/>
        <v>0</v>
      </c>
      <c r="AY217" s="32"/>
      <c r="AZ217" s="32"/>
      <c r="BA217" s="423" t="str">
        <f t="shared" si="39"/>
        <v xml:space="preserve"> </v>
      </c>
    </row>
    <row r="218" spans="1:53" s="339" customFormat="1" ht="15" x14ac:dyDescent="0.2">
      <c r="A218" s="32"/>
      <c r="B218" s="32"/>
      <c r="C218" s="410">
        <f t="shared" si="40"/>
        <v>197</v>
      </c>
      <c r="D218" s="424"/>
      <c r="E218" s="424"/>
      <c r="F218" s="424"/>
      <c r="G218" s="410"/>
      <c r="H218" s="410"/>
      <c r="I218" s="413" t="str">
        <f t="shared" si="24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25"/>
        <v>-</v>
      </c>
      <c r="M218" s="425"/>
      <c r="N218" s="425"/>
      <c r="O218" s="160" t="str">
        <f t="shared" si="26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27"/>
        <v>OK</v>
      </c>
      <c r="AI218" s="22">
        <f t="shared" si="28"/>
        <v>0</v>
      </c>
      <c r="AJ218" s="22">
        <f t="shared" si="29"/>
        <v>0</v>
      </c>
      <c r="AK218" s="22">
        <f t="shared" si="30"/>
        <v>0</v>
      </c>
      <c r="AL218" s="22">
        <f t="shared" si="31"/>
        <v>0</v>
      </c>
      <c r="AM218" s="22">
        <f t="shared" si="32"/>
        <v>0</v>
      </c>
      <c r="AN218" s="22">
        <f t="shared" si="33"/>
        <v>0</v>
      </c>
      <c r="AO218" s="418" t="b">
        <f t="shared" si="34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35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36"/>
        <v>0</v>
      </c>
      <c r="AW218" s="67">
        <f t="shared" si="37"/>
        <v>0</v>
      </c>
      <c r="AX218" s="397">
        <f t="shared" si="38"/>
        <v>0</v>
      </c>
      <c r="AY218" s="32"/>
      <c r="AZ218" s="32"/>
      <c r="BA218" s="423" t="str">
        <f t="shared" si="39"/>
        <v xml:space="preserve"> </v>
      </c>
    </row>
    <row r="219" spans="1:53" s="339" customFormat="1" ht="15" x14ac:dyDescent="0.2">
      <c r="A219" s="32"/>
      <c r="B219" s="32"/>
      <c r="C219" s="410">
        <f t="shared" si="40"/>
        <v>198</v>
      </c>
      <c r="D219" s="424"/>
      <c r="E219" s="424"/>
      <c r="F219" s="424"/>
      <c r="G219" s="410"/>
      <c r="H219" s="410"/>
      <c r="I219" s="413" t="str">
        <f t="shared" si="24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25"/>
        <v>-</v>
      </c>
      <c r="M219" s="425"/>
      <c r="N219" s="425"/>
      <c r="O219" s="160" t="str">
        <f t="shared" si="26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27"/>
        <v>OK</v>
      </c>
      <c r="AI219" s="22">
        <f t="shared" si="28"/>
        <v>0</v>
      </c>
      <c r="AJ219" s="22">
        <f t="shared" si="29"/>
        <v>0</v>
      </c>
      <c r="AK219" s="22">
        <f t="shared" si="30"/>
        <v>0</v>
      </c>
      <c r="AL219" s="22">
        <f t="shared" si="31"/>
        <v>0</v>
      </c>
      <c r="AM219" s="22">
        <f t="shared" si="32"/>
        <v>0</v>
      </c>
      <c r="AN219" s="22">
        <f t="shared" si="33"/>
        <v>0</v>
      </c>
      <c r="AO219" s="418" t="b">
        <f t="shared" si="34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35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36"/>
        <v>0</v>
      </c>
      <c r="AW219" s="67">
        <f t="shared" si="37"/>
        <v>0</v>
      </c>
      <c r="AX219" s="397">
        <f t="shared" si="38"/>
        <v>0</v>
      </c>
      <c r="AY219" s="32"/>
      <c r="AZ219" s="32"/>
      <c r="BA219" s="423" t="str">
        <f t="shared" si="39"/>
        <v xml:space="preserve"> </v>
      </c>
    </row>
    <row r="220" spans="1:53" s="339" customFormat="1" ht="15" x14ac:dyDescent="0.2">
      <c r="A220" s="32"/>
      <c r="B220" s="32"/>
      <c r="C220" s="410">
        <f t="shared" si="40"/>
        <v>199</v>
      </c>
      <c r="D220" s="424"/>
      <c r="E220" s="424"/>
      <c r="F220" s="424"/>
      <c r="G220" s="410"/>
      <c r="H220" s="410"/>
      <c r="I220" s="413" t="str">
        <f t="shared" si="24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25"/>
        <v>-</v>
      </c>
      <c r="M220" s="425"/>
      <c r="N220" s="425"/>
      <c r="O220" s="160" t="str">
        <f t="shared" si="26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27"/>
        <v>OK</v>
      </c>
      <c r="AI220" s="22">
        <f t="shared" si="28"/>
        <v>0</v>
      </c>
      <c r="AJ220" s="22">
        <f t="shared" si="29"/>
        <v>0</v>
      </c>
      <c r="AK220" s="22">
        <f t="shared" si="30"/>
        <v>0</v>
      </c>
      <c r="AL220" s="22">
        <f t="shared" si="31"/>
        <v>0</v>
      </c>
      <c r="AM220" s="22">
        <f t="shared" si="32"/>
        <v>0</v>
      </c>
      <c r="AN220" s="22">
        <f t="shared" si="33"/>
        <v>0</v>
      </c>
      <c r="AO220" s="418" t="b">
        <f t="shared" si="34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35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36"/>
        <v>0</v>
      </c>
      <c r="AW220" s="67">
        <f t="shared" si="37"/>
        <v>0</v>
      </c>
      <c r="AX220" s="397">
        <f t="shared" si="38"/>
        <v>0</v>
      </c>
      <c r="AY220" s="32"/>
      <c r="AZ220" s="32"/>
      <c r="BA220" s="423" t="str">
        <f t="shared" si="39"/>
        <v xml:space="preserve"> </v>
      </c>
    </row>
    <row r="221" spans="1:53" s="339" customFormat="1" ht="15" x14ac:dyDescent="0.2">
      <c r="A221" s="32"/>
      <c r="B221" s="32"/>
      <c r="C221" s="410">
        <f t="shared" si="40"/>
        <v>200</v>
      </c>
      <c r="D221" s="424"/>
      <c r="E221" s="424"/>
      <c r="F221" s="424"/>
      <c r="G221" s="410"/>
      <c r="H221" s="410"/>
      <c r="I221" s="413" t="str">
        <f t="shared" si="24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25"/>
        <v>-</v>
      </c>
      <c r="M221" s="425"/>
      <c r="N221" s="425"/>
      <c r="O221" s="160" t="str">
        <f t="shared" si="26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27"/>
        <v>OK</v>
      </c>
      <c r="AI221" s="22">
        <f t="shared" si="28"/>
        <v>0</v>
      </c>
      <c r="AJ221" s="22">
        <f t="shared" si="29"/>
        <v>0</v>
      </c>
      <c r="AK221" s="22">
        <f t="shared" si="30"/>
        <v>0</v>
      </c>
      <c r="AL221" s="22">
        <f t="shared" si="31"/>
        <v>0</v>
      </c>
      <c r="AM221" s="22">
        <f t="shared" si="32"/>
        <v>0</v>
      </c>
      <c r="AN221" s="22">
        <f t="shared" si="33"/>
        <v>0</v>
      </c>
      <c r="AO221" s="418" t="b">
        <f t="shared" si="34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35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36"/>
        <v>0</v>
      </c>
      <c r="AW221" s="67">
        <f t="shared" si="37"/>
        <v>0</v>
      </c>
      <c r="AX221" s="397">
        <f t="shared" si="38"/>
        <v>0</v>
      </c>
      <c r="AY221" s="32"/>
      <c r="AZ221" s="32"/>
      <c r="BA221" s="423" t="str">
        <f t="shared" si="39"/>
        <v xml:space="preserve"> </v>
      </c>
    </row>
    <row r="222" spans="1:53" s="339" customFormat="1" ht="15" x14ac:dyDescent="0.2">
      <c r="A222" s="32"/>
      <c r="B222" s="32"/>
      <c r="C222" s="410">
        <f t="shared" si="40"/>
        <v>201</v>
      </c>
      <c r="D222" s="424"/>
      <c r="E222" s="424"/>
      <c r="F222" s="424"/>
      <c r="G222" s="410"/>
      <c r="H222" s="410"/>
      <c r="I222" s="413" t="str">
        <f t="shared" si="24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25"/>
        <v>-</v>
      </c>
      <c r="M222" s="425"/>
      <c r="N222" s="425"/>
      <c r="O222" s="160" t="str">
        <f t="shared" si="26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27"/>
        <v>OK</v>
      </c>
      <c r="AI222" s="22">
        <f t="shared" si="28"/>
        <v>0</v>
      </c>
      <c r="AJ222" s="22">
        <f t="shared" si="29"/>
        <v>0</v>
      </c>
      <c r="AK222" s="22">
        <f t="shared" si="30"/>
        <v>0</v>
      </c>
      <c r="AL222" s="22">
        <f t="shared" si="31"/>
        <v>0</v>
      </c>
      <c r="AM222" s="22">
        <f t="shared" si="32"/>
        <v>0</v>
      </c>
      <c r="AN222" s="22">
        <f t="shared" si="33"/>
        <v>0</v>
      </c>
      <c r="AO222" s="418" t="b">
        <f t="shared" si="34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35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36"/>
        <v>0</v>
      </c>
      <c r="AW222" s="67">
        <f t="shared" si="37"/>
        <v>0</v>
      </c>
      <c r="AX222" s="397">
        <f t="shared" si="38"/>
        <v>0</v>
      </c>
      <c r="AY222" s="32"/>
      <c r="AZ222" s="32"/>
      <c r="BA222" s="423" t="str">
        <f t="shared" si="39"/>
        <v xml:space="preserve"> </v>
      </c>
    </row>
    <row r="223" spans="1:53" s="339" customFormat="1" ht="15" x14ac:dyDescent="0.2">
      <c r="A223" s="32"/>
      <c r="B223" s="32"/>
      <c r="C223" s="410">
        <f t="shared" si="40"/>
        <v>202</v>
      </c>
      <c r="D223" s="424"/>
      <c r="E223" s="424"/>
      <c r="F223" s="424"/>
      <c r="G223" s="410"/>
      <c r="H223" s="410"/>
      <c r="I223" s="413" t="str">
        <f t="shared" si="24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25"/>
        <v>-</v>
      </c>
      <c r="M223" s="425"/>
      <c r="N223" s="425"/>
      <c r="O223" s="160" t="str">
        <f t="shared" si="26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27"/>
        <v>OK</v>
      </c>
      <c r="AI223" s="22">
        <f t="shared" si="28"/>
        <v>0</v>
      </c>
      <c r="AJ223" s="22">
        <f t="shared" si="29"/>
        <v>0</v>
      </c>
      <c r="AK223" s="22">
        <f t="shared" si="30"/>
        <v>0</v>
      </c>
      <c r="AL223" s="22">
        <f t="shared" si="31"/>
        <v>0</v>
      </c>
      <c r="AM223" s="22">
        <f t="shared" si="32"/>
        <v>0</v>
      </c>
      <c r="AN223" s="22">
        <f t="shared" si="33"/>
        <v>0</v>
      </c>
      <c r="AO223" s="418" t="b">
        <f t="shared" si="34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35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36"/>
        <v>0</v>
      </c>
      <c r="AW223" s="67">
        <f t="shared" si="37"/>
        <v>0</v>
      </c>
      <c r="AX223" s="397">
        <f t="shared" si="38"/>
        <v>0</v>
      </c>
      <c r="AY223" s="32"/>
      <c r="AZ223" s="32"/>
      <c r="BA223" s="423" t="str">
        <f t="shared" si="39"/>
        <v xml:space="preserve"> </v>
      </c>
    </row>
    <row r="224" spans="1:53" s="339" customFormat="1" ht="15" x14ac:dyDescent="0.2">
      <c r="A224" s="32"/>
      <c r="B224" s="32"/>
      <c r="C224" s="410">
        <f t="shared" si="40"/>
        <v>203</v>
      </c>
      <c r="D224" s="424"/>
      <c r="E224" s="424"/>
      <c r="F224" s="424"/>
      <c r="G224" s="410"/>
      <c r="H224" s="410"/>
      <c r="I224" s="413" t="str">
        <f t="shared" si="24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25"/>
        <v>-</v>
      </c>
      <c r="M224" s="425"/>
      <c r="N224" s="425"/>
      <c r="O224" s="160" t="str">
        <f t="shared" si="26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27"/>
        <v>OK</v>
      </c>
      <c r="AI224" s="22">
        <f t="shared" si="28"/>
        <v>0</v>
      </c>
      <c r="AJ224" s="22">
        <f t="shared" si="29"/>
        <v>0</v>
      </c>
      <c r="AK224" s="22">
        <f t="shared" si="30"/>
        <v>0</v>
      </c>
      <c r="AL224" s="22">
        <f t="shared" si="31"/>
        <v>0</v>
      </c>
      <c r="AM224" s="22">
        <f t="shared" si="32"/>
        <v>0</v>
      </c>
      <c r="AN224" s="22">
        <f t="shared" si="33"/>
        <v>0</v>
      </c>
      <c r="AO224" s="418" t="b">
        <f t="shared" si="34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35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36"/>
        <v>0</v>
      </c>
      <c r="AW224" s="67">
        <f t="shared" si="37"/>
        <v>0</v>
      </c>
      <c r="AX224" s="397">
        <f t="shared" si="38"/>
        <v>0</v>
      </c>
      <c r="AY224" s="32"/>
      <c r="AZ224" s="32"/>
      <c r="BA224" s="423" t="str">
        <f t="shared" si="39"/>
        <v xml:space="preserve"> </v>
      </c>
    </row>
    <row r="225" spans="1:53" s="339" customFormat="1" ht="15" x14ac:dyDescent="0.2">
      <c r="A225" s="32"/>
      <c r="B225" s="32"/>
      <c r="C225" s="410">
        <f t="shared" si="40"/>
        <v>204</v>
      </c>
      <c r="D225" s="424"/>
      <c r="E225" s="424"/>
      <c r="F225" s="424"/>
      <c r="G225" s="410"/>
      <c r="H225" s="410"/>
      <c r="I225" s="413" t="str">
        <f t="shared" si="24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25"/>
        <v>-</v>
      </c>
      <c r="M225" s="425"/>
      <c r="N225" s="425"/>
      <c r="O225" s="160" t="str">
        <f t="shared" si="26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27"/>
        <v>OK</v>
      </c>
      <c r="AI225" s="22">
        <f t="shared" si="28"/>
        <v>0</v>
      </c>
      <c r="AJ225" s="22">
        <f t="shared" si="29"/>
        <v>0</v>
      </c>
      <c r="AK225" s="22">
        <f t="shared" si="30"/>
        <v>0</v>
      </c>
      <c r="AL225" s="22">
        <f t="shared" si="31"/>
        <v>0</v>
      </c>
      <c r="AM225" s="22">
        <f t="shared" si="32"/>
        <v>0</v>
      </c>
      <c r="AN225" s="22">
        <f t="shared" si="33"/>
        <v>0</v>
      </c>
      <c r="AO225" s="418" t="b">
        <f t="shared" si="34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35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36"/>
        <v>0</v>
      </c>
      <c r="AW225" s="67">
        <f t="shared" si="37"/>
        <v>0</v>
      </c>
      <c r="AX225" s="397">
        <f t="shared" si="38"/>
        <v>0</v>
      </c>
      <c r="AY225" s="32"/>
      <c r="AZ225" s="32"/>
      <c r="BA225" s="423" t="str">
        <f t="shared" si="39"/>
        <v xml:space="preserve"> </v>
      </c>
    </row>
    <row r="226" spans="1:53" s="339" customFormat="1" ht="15" x14ac:dyDescent="0.2">
      <c r="A226" s="32"/>
      <c r="B226" s="32"/>
      <c r="C226" s="410">
        <f t="shared" si="40"/>
        <v>205</v>
      </c>
      <c r="D226" s="424"/>
      <c r="E226" s="424"/>
      <c r="F226" s="424"/>
      <c r="G226" s="410"/>
      <c r="H226" s="410"/>
      <c r="I226" s="413" t="str">
        <f t="shared" si="24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25"/>
        <v>-</v>
      </c>
      <c r="M226" s="425"/>
      <c r="N226" s="425"/>
      <c r="O226" s="160" t="str">
        <f t="shared" si="26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27"/>
        <v>OK</v>
      </c>
      <c r="AI226" s="22">
        <f t="shared" si="28"/>
        <v>0</v>
      </c>
      <c r="AJ226" s="22">
        <f t="shared" si="29"/>
        <v>0</v>
      </c>
      <c r="AK226" s="22">
        <f t="shared" si="30"/>
        <v>0</v>
      </c>
      <c r="AL226" s="22">
        <f t="shared" si="31"/>
        <v>0</v>
      </c>
      <c r="AM226" s="22">
        <f t="shared" si="32"/>
        <v>0</v>
      </c>
      <c r="AN226" s="22">
        <f t="shared" si="33"/>
        <v>0</v>
      </c>
      <c r="AO226" s="418" t="b">
        <f t="shared" si="34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35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36"/>
        <v>0</v>
      </c>
      <c r="AW226" s="67">
        <f t="shared" si="37"/>
        <v>0</v>
      </c>
      <c r="AX226" s="397">
        <f t="shared" si="38"/>
        <v>0</v>
      </c>
      <c r="AY226" s="32"/>
      <c r="AZ226" s="32"/>
      <c r="BA226" s="423" t="str">
        <f t="shared" si="39"/>
        <v xml:space="preserve"> </v>
      </c>
    </row>
    <row r="227" spans="1:53" s="339" customFormat="1" ht="15" x14ac:dyDescent="0.2">
      <c r="A227" s="32"/>
      <c r="B227" s="32"/>
      <c r="C227" s="410">
        <f t="shared" si="40"/>
        <v>206</v>
      </c>
      <c r="D227" s="424"/>
      <c r="E227" s="424"/>
      <c r="F227" s="424"/>
      <c r="G227" s="410"/>
      <c r="H227" s="410"/>
      <c r="I227" s="413" t="str">
        <f t="shared" si="24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25"/>
        <v>-</v>
      </c>
      <c r="M227" s="425"/>
      <c r="N227" s="425"/>
      <c r="O227" s="160" t="str">
        <f t="shared" si="26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27"/>
        <v>OK</v>
      </c>
      <c r="AI227" s="22">
        <f t="shared" si="28"/>
        <v>0</v>
      </c>
      <c r="AJ227" s="22">
        <f t="shared" si="29"/>
        <v>0</v>
      </c>
      <c r="AK227" s="22">
        <f t="shared" si="30"/>
        <v>0</v>
      </c>
      <c r="AL227" s="22">
        <f t="shared" si="31"/>
        <v>0</v>
      </c>
      <c r="AM227" s="22">
        <f t="shared" si="32"/>
        <v>0</v>
      </c>
      <c r="AN227" s="22">
        <f t="shared" si="33"/>
        <v>0</v>
      </c>
      <c r="AO227" s="418" t="b">
        <f t="shared" si="34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35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36"/>
        <v>0</v>
      </c>
      <c r="AW227" s="67">
        <f t="shared" si="37"/>
        <v>0</v>
      </c>
      <c r="AX227" s="397">
        <f t="shared" si="38"/>
        <v>0</v>
      </c>
      <c r="AY227" s="32"/>
      <c r="AZ227" s="32"/>
      <c r="BA227" s="423" t="str">
        <f t="shared" si="39"/>
        <v xml:space="preserve"> </v>
      </c>
    </row>
    <row r="228" spans="1:53" s="339" customFormat="1" ht="15" x14ac:dyDescent="0.2">
      <c r="A228" s="32"/>
      <c r="B228" s="32"/>
      <c r="C228" s="410">
        <f t="shared" si="40"/>
        <v>207</v>
      </c>
      <c r="D228" s="424"/>
      <c r="E228" s="424"/>
      <c r="F228" s="424"/>
      <c r="G228" s="410"/>
      <c r="H228" s="410"/>
      <c r="I228" s="413" t="str">
        <f t="shared" si="24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25"/>
        <v>-</v>
      </c>
      <c r="M228" s="425"/>
      <c r="N228" s="425"/>
      <c r="O228" s="160" t="str">
        <f t="shared" si="26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27"/>
        <v>OK</v>
      </c>
      <c r="AI228" s="22">
        <f t="shared" si="28"/>
        <v>0</v>
      </c>
      <c r="AJ228" s="22">
        <f t="shared" si="29"/>
        <v>0</v>
      </c>
      <c r="AK228" s="22">
        <f t="shared" si="30"/>
        <v>0</v>
      </c>
      <c r="AL228" s="22">
        <f t="shared" si="31"/>
        <v>0</v>
      </c>
      <c r="AM228" s="22">
        <f t="shared" si="32"/>
        <v>0</v>
      </c>
      <c r="AN228" s="22">
        <f t="shared" si="33"/>
        <v>0</v>
      </c>
      <c r="AO228" s="418" t="b">
        <f t="shared" si="34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35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36"/>
        <v>0</v>
      </c>
      <c r="AW228" s="67">
        <f t="shared" si="37"/>
        <v>0</v>
      </c>
      <c r="AX228" s="397">
        <f t="shared" si="38"/>
        <v>0</v>
      </c>
      <c r="AY228" s="32"/>
      <c r="AZ228" s="32"/>
      <c r="BA228" s="423" t="str">
        <f t="shared" si="39"/>
        <v xml:space="preserve"> </v>
      </c>
    </row>
    <row r="229" spans="1:53" s="339" customFormat="1" ht="15" x14ac:dyDescent="0.2">
      <c r="A229" s="32"/>
      <c r="B229" s="32"/>
      <c r="C229" s="410">
        <f t="shared" si="40"/>
        <v>208</v>
      </c>
      <c r="D229" s="424"/>
      <c r="E229" s="424"/>
      <c r="F229" s="424"/>
      <c r="G229" s="410"/>
      <c r="H229" s="410"/>
      <c r="I229" s="413" t="str">
        <f t="shared" si="24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25"/>
        <v>-</v>
      </c>
      <c r="M229" s="425"/>
      <c r="N229" s="425"/>
      <c r="O229" s="160" t="str">
        <f t="shared" si="26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27"/>
        <v>OK</v>
      </c>
      <c r="AI229" s="22">
        <f t="shared" si="28"/>
        <v>0</v>
      </c>
      <c r="AJ229" s="22">
        <f t="shared" si="29"/>
        <v>0</v>
      </c>
      <c r="AK229" s="22">
        <f t="shared" si="30"/>
        <v>0</v>
      </c>
      <c r="AL229" s="22">
        <f t="shared" si="31"/>
        <v>0</v>
      </c>
      <c r="AM229" s="22">
        <f t="shared" si="32"/>
        <v>0</v>
      </c>
      <c r="AN229" s="22">
        <f t="shared" si="33"/>
        <v>0</v>
      </c>
      <c r="AO229" s="418" t="b">
        <f t="shared" si="34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35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36"/>
        <v>0</v>
      </c>
      <c r="AW229" s="67">
        <f t="shared" si="37"/>
        <v>0</v>
      </c>
      <c r="AX229" s="397">
        <f t="shared" si="38"/>
        <v>0</v>
      </c>
      <c r="AY229" s="32"/>
      <c r="AZ229" s="32"/>
      <c r="BA229" s="423" t="str">
        <f t="shared" si="39"/>
        <v xml:space="preserve"> </v>
      </c>
    </row>
    <row r="230" spans="1:53" s="339" customFormat="1" ht="15" x14ac:dyDescent="0.2">
      <c r="A230" s="32"/>
      <c r="B230" s="32"/>
      <c r="C230" s="410">
        <f t="shared" si="40"/>
        <v>209</v>
      </c>
      <c r="D230" s="424"/>
      <c r="E230" s="424"/>
      <c r="F230" s="424"/>
      <c r="G230" s="410"/>
      <c r="H230" s="410"/>
      <c r="I230" s="413" t="str">
        <f t="shared" si="24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25"/>
        <v>-</v>
      </c>
      <c r="M230" s="425"/>
      <c r="N230" s="425"/>
      <c r="O230" s="160" t="str">
        <f t="shared" si="26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27"/>
        <v>OK</v>
      </c>
      <c r="AI230" s="22">
        <f t="shared" si="28"/>
        <v>0</v>
      </c>
      <c r="AJ230" s="22">
        <f t="shared" si="29"/>
        <v>0</v>
      </c>
      <c r="AK230" s="22">
        <f t="shared" si="30"/>
        <v>0</v>
      </c>
      <c r="AL230" s="22">
        <f t="shared" si="31"/>
        <v>0</v>
      </c>
      <c r="AM230" s="22">
        <f t="shared" si="32"/>
        <v>0</v>
      </c>
      <c r="AN230" s="22">
        <f t="shared" si="33"/>
        <v>0</v>
      </c>
      <c r="AO230" s="418" t="b">
        <f t="shared" si="34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35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36"/>
        <v>0</v>
      </c>
      <c r="AW230" s="67">
        <f t="shared" si="37"/>
        <v>0</v>
      </c>
      <c r="AX230" s="397">
        <f t="shared" si="38"/>
        <v>0</v>
      </c>
      <c r="AY230" s="32"/>
      <c r="AZ230" s="32"/>
      <c r="BA230" s="423" t="str">
        <f t="shared" si="39"/>
        <v xml:space="preserve"> </v>
      </c>
    </row>
    <row r="231" spans="1:53" s="339" customFormat="1" ht="15" x14ac:dyDescent="0.2">
      <c r="A231" s="32"/>
      <c r="B231" s="32"/>
      <c r="C231" s="410">
        <f t="shared" si="40"/>
        <v>210</v>
      </c>
      <c r="D231" s="424"/>
      <c r="E231" s="424"/>
      <c r="F231" s="424"/>
      <c r="G231" s="410"/>
      <c r="H231" s="410"/>
      <c r="I231" s="413" t="str">
        <f t="shared" si="24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25"/>
        <v>-</v>
      </c>
      <c r="M231" s="425"/>
      <c r="N231" s="425"/>
      <c r="O231" s="160" t="str">
        <f t="shared" si="26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27"/>
        <v>OK</v>
      </c>
      <c r="AI231" s="22">
        <f t="shared" si="28"/>
        <v>0</v>
      </c>
      <c r="AJ231" s="22">
        <f t="shared" si="29"/>
        <v>0</v>
      </c>
      <c r="AK231" s="22">
        <f t="shared" si="30"/>
        <v>0</v>
      </c>
      <c r="AL231" s="22">
        <f t="shared" si="31"/>
        <v>0</v>
      </c>
      <c r="AM231" s="22">
        <f t="shared" si="32"/>
        <v>0</v>
      </c>
      <c r="AN231" s="22">
        <f t="shared" si="33"/>
        <v>0</v>
      </c>
      <c r="AO231" s="418" t="b">
        <f t="shared" si="34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35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36"/>
        <v>0</v>
      </c>
      <c r="AW231" s="67">
        <f t="shared" si="37"/>
        <v>0</v>
      </c>
      <c r="AX231" s="397">
        <f t="shared" si="38"/>
        <v>0</v>
      </c>
      <c r="AY231" s="32"/>
      <c r="AZ231" s="32"/>
      <c r="BA231" s="423" t="str">
        <f t="shared" si="39"/>
        <v xml:space="preserve"> </v>
      </c>
    </row>
    <row r="232" spans="1:53" s="339" customFormat="1" ht="15" x14ac:dyDescent="0.2">
      <c r="A232" s="32"/>
      <c r="B232" s="32"/>
      <c r="C232" s="410">
        <f t="shared" si="40"/>
        <v>211</v>
      </c>
      <c r="D232" s="424"/>
      <c r="E232" s="424"/>
      <c r="F232" s="424"/>
      <c r="G232" s="410"/>
      <c r="H232" s="410"/>
      <c r="I232" s="413" t="str">
        <f t="shared" si="24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25"/>
        <v>-</v>
      </c>
      <c r="M232" s="425"/>
      <c r="N232" s="425"/>
      <c r="O232" s="160" t="str">
        <f t="shared" si="26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27"/>
        <v>OK</v>
      </c>
      <c r="AI232" s="22">
        <f t="shared" si="28"/>
        <v>0</v>
      </c>
      <c r="AJ232" s="22">
        <f t="shared" si="29"/>
        <v>0</v>
      </c>
      <c r="AK232" s="22">
        <f t="shared" si="30"/>
        <v>0</v>
      </c>
      <c r="AL232" s="22">
        <f t="shared" si="31"/>
        <v>0</v>
      </c>
      <c r="AM232" s="22">
        <f t="shared" si="32"/>
        <v>0</v>
      </c>
      <c r="AN232" s="22">
        <f t="shared" si="33"/>
        <v>0</v>
      </c>
      <c r="AO232" s="418" t="b">
        <f t="shared" si="34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35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36"/>
        <v>0</v>
      </c>
      <c r="AW232" s="67">
        <f t="shared" si="37"/>
        <v>0</v>
      </c>
      <c r="AX232" s="397">
        <f t="shared" si="38"/>
        <v>0</v>
      </c>
      <c r="AY232" s="32"/>
      <c r="AZ232" s="32"/>
      <c r="BA232" s="423" t="str">
        <f t="shared" si="39"/>
        <v xml:space="preserve"> </v>
      </c>
    </row>
    <row r="233" spans="1:53" s="339" customFormat="1" ht="15" x14ac:dyDescent="0.2">
      <c r="A233" s="32"/>
      <c r="B233" s="32"/>
      <c r="C233" s="410">
        <f t="shared" si="40"/>
        <v>212</v>
      </c>
      <c r="D233" s="424"/>
      <c r="E233" s="424"/>
      <c r="F233" s="424"/>
      <c r="G233" s="410"/>
      <c r="H233" s="410"/>
      <c r="I233" s="413" t="str">
        <f t="shared" si="24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25"/>
        <v>-</v>
      </c>
      <c r="M233" s="425"/>
      <c r="N233" s="425"/>
      <c r="O233" s="160" t="str">
        <f t="shared" si="26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27"/>
        <v>OK</v>
      </c>
      <c r="AI233" s="22">
        <f t="shared" si="28"/>
        <v>0</v>
      </c>
      <c r="AJ233" s="22">
        <f t="shared" si="29"/>
        <v>0</v>
      </c>
      <c r="AK233" s="22">
        <f t="shared" si="30"/>
        <v>0</v>
      </c>
      <c r="AL233" s="22">
        <f t="shared" si="31"/>
        <v>0</v>
      </c>
      <c r="AM233" s="22">
        <f t="shared" si="32"/>
        <v>0</v>
      </c>
      <c r="AN233" s="22">
        <f t="shared" si="33"/>
        <v>0</v>
      </c>
      <c r="AO233" s="418" t="b">
        <f t="shared" si="34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35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36"/>
        <v>0</v>
      </c>
      <c r="AW233" s="67">
        <f t="shared" si="37"/>
        <v>0</v>
      </c>
      <c r="AX233" s="397">
        <f t="shared" si="38"/>
        <v>0</v>
      </c>
      <c r="AY233" s="32"/>
      <c r="AZ233" s="32"/>
      <c r="BA233" s="423" t="str">
        <f t="shared" si="39"/>
        <v xml:space="preserve"> </v>
      </c>
    </row>
    <row r="234" spans="1:53" s="339" customFormat="1" ht="15" x14ac:dyDescent="0.2">
      <c r="A234" s="32"/>
      <c r="B234" s="32"/>
      <c r="C234" s="410">
        <f t="shared" si="40"/>
        <v>213</v>
      </c>
      <c r="D234" s="424"/>
      <c r="E234" s="424"/>
      <c r="F234" s="424"/>
      <c r="G234" s="410"/>
      <c r="H234" s="410"/>
      <c r="I234" s="413" t="str">
        <f t="shared" si="24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25"/>
        <v>-</v>
      </c>
      <c r="M234" s="425"/>
      <c r="N234" s="425"/>
      <c r="O234" s="160" t="str">
        <f t="shared" si="26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27"/>
        <v>OK</v>
      </c>
      <c r="AI234" s="22">
        <f t="shared" si="28"/>
        <v>0</v>
      </c>
      <c r="AJ234" s="22">
        <f t="shared" si="29"/>
        <v>0</v>
      </c>
      <c r="AK234" s="22">
        <f t="shared" si="30"/>
        <v>0</v>
      </c>
      <c r="AL234" s="22">
        <f t="shared" si="31"/>
        <v>0</v>
      </c>
      <c r="AM234" s="22">
        <f t="shared" si="32"/>
        <v>0</v>
      </c>
      <c r="AN234" s="22">
        <f t="shared" si="33"/>
        <v>0</v>
      </c>
      <c r="AO234" s="418" t="b">
        <f t="shared" si="34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35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36"/>
        <v>0</v>
      </c>
      <c r="AW234" s="67">
        <f t="shared" si="37"/>
        <v>0</v>
      </c>
      <c r="AX234" s="397">
        <f t="shared" si="38"/>
        <v>0</v>
      </c>
      <c r="AY234" s="32"/>
      <c r="AZ234" s="32"/>
      <c r="BA234" s="423" t="str">
        <f t="shared" si="39"/>
        <v xml:space="preserve"> </v>
      </c>
    </row>
    <row r="235" spans="1:53" s="339" customFormat="1" ht="15" x14ac:dyDescent="0.2">
      <c r="A235" s="32"/>
      <c r="B235" s="32"/>
      <c r="C235" s="410">
        <f t="shared" si="40"/>
        <v>214</v>
      </c>
      <c r="D235" s="424"/>
      <c r="E235" s="424"/>
      <c r="F235" s="424"/>
      <c r="G235" s="410"/>
      <c r="H235" s="410"/>
      <c r="I235" s="413" t="str">
        <f t="shared" si="24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25"/>
        <v>-</v>
      </c>
      <c r="M235" s="425"/>
      <c r="N235" s="425"/>
      <c r="O235" s="160" t="str">
        <f t="shared" si="26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27"/>
        <v>OK</v>
      </c>
      <c r="AI235" s="22">
        <f t="shared" si="28"/>
        <v>0</v>
      </c>
      <c r="AJ235" s="22">
        <f t="shared" si="29"/>
        <v>0</v>
      </c>
      <c r="AK235" s="22">
        <f t="shared" si="30"/>
        <v>0</v>
      </c>
      <c r="AL235" s="22">
        <f t="shared" si="31"/>
        <v>0</v>
      </c>
      <c r="AM235" s="22">
        <f t="shared" si="32"/>
        <v>0</v>
      </c>
      <c r="AN235" s="22">
        <f t="shared" si="33"/>
        <v>0</v>
      </c>
      <c r="AO235" s="418" t="b">
        <f t="shared" si="34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35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36"/>
        <v>0</v>
      </c>
      <c r="AW235" s="67">
        <f t="shared" si="37"/>
        <v>0</v>
      </c>
      <c r="AX235" s="397">
        <f t="shared" si="38"/>
        <v>0</v>
      </c>
      <c r="AY235" s="32"/>
      <c r="AZ235" s="32"/>
      <c r="BA235" s="423" t="str">
        <f t="shared" si="39"/>
        <v xml:space="preserve"> </v>
      </c>
    </row>
    <row r="236" spans="1:53" s="339" customFormat="1" ht="15" x14ac:dyDescent="0.2">
      <c r="A236" s="32"/>
      <c r="B236" s="32"/>
      <c r="C236" s="410">
        <f t="shared" si="40"/>
        <v>215</v>
      </c>
      <c r="D236" s="424"/>
      <c r="E236" s="424"/>
      <c r="F236" s="424"/>
      <c r="G236" s="410"/>
      <c r="H236" s="410"/>
      <c r="I236" s="413" t="str">
        <f t="shared" si="24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25"/>
        <v>-</v>
      </c>
      <c r="M236" s="425"/>
      <c r="N236" s="425"/>
      <c r="O236" s="160" t="str">
        <f t="shared" si="26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27"/>
        <v>OK</v>
      </c>
      <c r="AI236" s="22">
        <f t="shared" si="28"/>
        <v>0</v>
      </c>
      <c r="AJ236" s="22">
        <f t="shared" si="29"/>
        <v>0</v>
      </c>
      <c r="AK236" s="22">
        <f t="shared" si="30"/>
        <v>0</v>
      </c>
      <c r="AL236" s="22">
        <f t="shared" si="31"/>
        <v>0</v>
      </c>
      <c r="AM236" s="22">
        <f t="shared" si="32"/>
        <v>0</v>
      </c>
      <c r="AN236" s="22">
        <f t="shared" si="33"/>
        <v>0</v>
      </c>
      <c r="AO236" s="418" t="b">
        <f t="shared" si="34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35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36"/>
        <v>0</v>
      </c>
      <c r="AW236" s="67">
        <f t="shared" si="37"/>
        <v>0</v>
      </c>
      <c r="AX236" s="397">
        <f t="shared" si="38"/>
        <v>0</v>
      </c>
      <c r="AY236" s="32"/>
      <c r="AZ236" s="32"/>
      <c r="BA236" s="423" t="str">
        <f t="shared" si="39"/>
        <v xml:space="preserve"> </v>
      </c>
    </row>
    <row r="237" spans="1:53" s="339" customFormat="1" ht="15" x14ac:dyDescent="0.2">
      <c r="A237" s="32"/>
      <c r="B237" s="32"/>
      <c r="C237" s="410">
        <f t="shared" si="40"/>
        <v>216</v>
      </c>
      <c r="D237" s="424"/>
      <c r="E237" s="424"/>
      <c r="F237" s="424"/>
      <c r="G237" s="410"/>
      <c r="H237" s="410"/>
      <c r="I237" s="413" t="str">
        <f t="shared" si="24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25"/>
        <v>-</v>
      </c>
      <c r="M237" s="425"/>
      <c r="N237" s="425"/>
      <c r="O237" s="160" t="str">
        <f t="shared" si="26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27"/>
        <v>OK</v>
      </c>
      <c r="AI237" s="22">
        <f t="shared" si="28"/>
        <v>0</v>
      </c>
      <c r="AJ237" s="22">
        <f t="shared" si="29"/>
        <v>0</v>
      </c>
      <c r="AK237" s="22">
        <f t="shared" si="30"/>
        <v>0</v>
      </c>
      <c r="AL237" s="22">
        <f t="shared" si="31"/>
        <v>0</v>
      </c>
      <c r="AM237" s="22">
        <f t="shared" si="32"/>
        <v>0</v>
      </c>
      <c r="AN237" s="22">
        <f t="shared" si="33"/>
        <v>0</v>
      </c>
      <c r="AO237" s="418" t="b">
        <f t="shared" si="34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35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36"/>
        <v>0</v>
      </c>
      <c r="AW237" s="67">
        <f t="shared" si="37"/>
        <v>0</v>
      </c>
      <c r="AX237" s="397">
        <f t="shared" si="38"/>
        <v>0</v>
      </c>
      <c r="AY237" s="32"/>
      <c r="AZ237" s="32"/>
      <c r="BA237" s="423" t="str">
        <f t="shared" si="39"/>
        <v xml:space="preserve"> </v>
      </c>
    </row>
    <row r="238" spans="1:53" s="339" customFormat="1" ht="15" x14ac:dyDescent="0.2">
      <c r="A238" s="32"/>
      <c r="B238" s="32"/>
      <c r="C238" s="410">
        <f t="shared" si="40"/>
        <v>217</v>
      </c>
      <c r="D238" s="424"/>
      <c r="E238" s="424"/>
      <c r="F238" s="424"/>
      <c r="G238" s="410"/>
      <c r="H238" s="410"/>
      <c r="I238" s="413" t="str">
        <f t="shared" si="24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25"/>
        <v>-</v>
      </c>
      <c r="M238" s="425"/>
      <c r="N238" s="425"/>
      <c r="O238" s="160" t="str">
        <f t="shared" si="26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27"/>
        <v>OK</v>
      </c>
      <c r="AI238" s="22">
        <f t="shared" si="28"/>
        <v>0</v>
      </c>
      <c r="AJ238" s="22">
        <f t="shared" si="29"/>
        <v>0</v>
      </c>
      <c r="AK238" s="22">
        <f t="shared" si="30"/>
        <v>0</v>
      </c>
      <c r="AL238" s="22">
        <f t="shared" si="31"/>
        <v>0</v>
      </c>
      <c r="AM238" s="22">
        <f t="shared" si="32"/>
        <v>0</v>
      </c>
      <c r="AN238" s="22">
        <f t="shared" si="33"/>
        <v>0</v>
      </c>
      <c r="AO238" s="418" t="b">
        <f t="shared" si="34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35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36"/>
        <v>0</v>
      </c>
      <c r="AW238" s="67">
        <f t="shared" si="37"/>
        <v>0</v>
      </c>
      <c r="AX238" s="397">
        <f t="shared" si="38"/>
        <v>0</v>
      </c>
      <c r="AY238" s="32"/>
      <c r="AZ238" s="32"/>
      <c r="BA238" s="423" t="str">
        <f t="shared" si="39"/>
        <v xml:space="preserve"> </v>
      </c>
    </row>
    <row r="239" spans="1:53" s="339" customFormat="1" ht="15" x14ac:dyDescent="0.2">
      <c r="A239" s="32"/>
      <c r="B239" s="32"/>
      <c r="C239" s="410">
        <f t="shared" si="40"/>
        <v>218</v>
      </c>
      <c r="D239" s="424"/>
      <c r="E239" s="424"/>
      <c r="F239" s="424"/>
      <c r="G239" s="410"/>
      <c r="H239" s="410"/>
      <c r="I239" s="413" t="str">
        <f t="shared" si="24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25"/>
        <v>-</v>
      </c>
      <c r="M239" s="425"/>
      <c r="N239" s="425"/>
      <c r="O239" s="160" t="str">
        <f t="shared" si="26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27"/>
        <v>OK</v>
      </c>
      <c r="AI239" s="22">
        <f t="shared" si="28"/>
        <v>0</v>
      </c>
      <c r="AJ239" s="22">
        <f t="shared" si="29"/>
        <v>0</v>
      </c>
      <c r="AK239" s="22">
        <f t="shared" si="30"/>
        <v>0</v>
      </c>
      <c r="AL239" s="22">
        <f t="shared" si="31"/>
        <v>0</v>
      </c>
      <c r="AM239" s="22">
        <f t="shared" si="32"/>
        <v>0</v>
      </c>
      <c r="AN239" s="22">
        <f t="shared" si="33"/>
        <v>0</v>
      </c>
      <c r="AO239" s="418" t="b">
        <f t="shared" si="34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35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36"/>
        <v>0</v>
      </c>
      <c r="AW239" s="67">
        <f t="shared" si="37"/>
        <v>0</v>
      </c>
      <c r="AX239" s="397">
        <f t="shared" si="38"/>
        <v>0</v>
      </c>
      <c r="AY239" s="32"/>
      <c r="AZ239" s="32"/>
      <c r="BA239" s="423" t="str">
        <f t="shared" si="39"/>
        <v xml:space="preserve"> </v>
      </c>
    </row>
    <row r="240" spans="1:53" s="339" customFormat="1" ht="15" x14ac:dyDescent="0.2">
      <c r="A240" s="32"/>
      <c r="B240" s="32"/>
      <c r="C240" s="410">
        <f t="shared" si="40"/>
        <v>219</v>
      </c>
      <c r="D240" s="424"/>
      <c r="E240" s="424"/>
      <c r="F240" s="424"/>
      <c r="G240" s="410"/>
      <c r="H240" s="410"/>
      <c r="I240" s="413" t="str">
        <f t="shared" si="24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25"/>
        <v>-</v>
      </c>
      <c r="M240" s="425"/>
      <c r="N240" s="425"/>
      <c r="O240" s="160" t="str">
        <f t="shared" si="26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27"/>
        <v>OK</v>
      </c>
      <c r="AI240" s="22">
        <f t="shared" si="28"/>
        <v>0</v>
      </c>
      <c r="AJ240" s="22">
        <f t="shared" si="29"/>
        <v>0</v>
      </c>
      <c r="AK240" s="22">
        <f t="shared" si="30"/>
        <v>0</v>
      </c>
      <c r="AL240" s="22">
        <f t="shared" si="31"/>
        <v>0</v>
      </c>
      <c r="AM240" s="22">
        <f t="shared" si="32"/>
        <v>0</v>
      </c>
      <c r="AN240" s="22">
        <f t="shared" si="33"/>
        <v>0</v>
      </c>
      <c r="AO240" s="418" t="b">
        <f t="shared" si="34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35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36"/>
        <v>0</v>
      </c>
      <c r="AW240" s="67">
        <f t="shared" si="37"/>
        <v>0</v>
      </c>
      <c r="AX240" s="397">
        <f t="shared" si="38"/>
        <v>0</v>
      </c>
      <c r="AY240" s="32"/>
      <c r="AZ240" s="32"/>
      <c r="BA240" s="423" t="str">
        <f t="shared" si="39"/>
        <v xml:space="preserve"> </v>
      </c>
    </row>
    <row r="241" spans="1:53" s="339" customFormat="1" ht="15" x14ac:dyDescent="0.2">
      <c r="A241" s="32"/>
      <c r="B241" s="32"/>
      <c r="C241" s="410">
        <f t="shared" si="40"/>
        <v>220</v>
      </c>
      <c r="D241" s="424"/>
      <c r="E241" s="424"/>
      <c r="F241" s="424"/>
      <c r="G241" s="410"/>
      <c r="H241" s="410"/>
      <c r="I241" s="413" t="str">
        <f t="shared" si="24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25"/>
        <v>-</v>
      </c>
      <c r="M241" s="425"/>
      <c r="N241" s="425"/>
      <c r="O241" s="160" t="str">
        <f t="shared" si="26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27"/>
        <v>OK</v>
      </c>
      <c r="AI241" s="22">
        <f t="shared" si="28"/>
        <v>0</v>
      </c>
      <c r="AJ241" s="22">
        <f t="shared" si="29"/>
        <v>0</v>
      </c>
      <c r="AK241" s="22">
        <f t="shared" si="30"/>
        <v>0</v>
      </c>
      <c r="AL241" s="22">
        <f t="shared" si="31"/>
        <v>0</v>
      </c>
      <c r="AM241" s="22">
        <f t="shared" si="32"/>
        <v>0</v>
      </c>
      <c r="AN241" s="22">
        <f t="shared" si="33"/>
        <v>0</v>
      </c>
      <c r="AO241" s="418" t="b">
        <f t="shared" si="34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35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36"/>
        <v>0</v>
      </c>
      <c r="AW241" s="67">
        <f t="shared" si="37"/>
        <v>0</v>
      </c>
      <c r="AX241" s="397">
        <f t="shared" si="38"/>
        <v>0</v>
      </c>
      <c r="AY241" s="32"/>
      <c r="AZ241" s="32"/>
      <c r="BA241" s="423" t="str">
        <f t="shared" si="39"/>
        <v xml:space="preserve"> </v>
      </c>
    </row>
    <row r="242" spans="1:53" s="339" customFormat="1" ht="15" x14ac:dyDescent="0.2">
      <c r="A242" s="32"/>
      <c r="B242" s="32"/>
      <c r="C242" s="410">
        <f t="shared" si="40"/>
        <v>221</v>
      </c>
      <c r="D242" s="424"/>
      <c r="E242" s="424"/>
      <c r="F242" s="424"/>
      <c r="G242" s="410"/>
      <c r="H242" s="410"/>
      <c r="I242" s="413" t="str">
        <f t="shared" si="24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25"/>
        <v>-</v>
      </c>
      <c r="M242" s="425"/>
      <c r="N242" s="425"/>
      <c r="O242" s="160" t="str">
        <f t="shared" si="26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27"/>
        <v>OK</v>
      </c>
      <c r="AI242" s="22">
        <f t="shared" si="28"/>
        <v>0</v>
      </c>
      <c r="AJ242" s="22">
        <f t="shared" si="29"/>
        <v>0</v>
      </c>
      <c r="AK242" s="22">
        <f t="shared" si="30"/>
        <v>0</v>
      </c>
      <c r="AL242" s="22">
        <f t="shared" si="31"/>
        <v>0</v>
      </c>
      <c r="AM242" s="22">
        <f t="shared" si="32"/>
        <v>0</v>
      </c>
      <c r="AN242" s="22">
        <f t="shared" si="33"/>
        <v>0</v>
      </c>
      <c r="AO242" s="418" t="b">
        <f t="shared" si="34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35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36"/>
        <v>0</v>
      </c>
      <c r="AW242" s="67">
        <f t="shared" si="37"/>
        <v>0</v>
      </c>
      <c r="AX242" s="397">
        <f t="shared" si="38"/>
        <v>0</v>
      </c>
      <c r="AY242" s="32"/>
      <c r="AZ242" s="32"/>
      <c r="BA242" s="423" t="str">
        <f t="shared" si="39"/>
        <v xml:space="preserve"> </v>
      </c>
    </row>
    <row r="243" spans="1:53" s="339" customFormat="1" ht="15" x14ac:dyDescent="0.2">
      <c r="A243" s="32"/>
      <c r="B243" s="32"/>
      <c r="C243" s="410">
        <f t="shared" si="40"/>
        <v>222</v>
      </c>
      <c r="D243" s="424"/>
      <c r="E243" s="424"/>
      <c r="F243" s="424"/>
      <c r="G243" s="410"/>
      <c r="H243" s="410"/>
      <c r="I243" s="413" t="str">
        <f t="shared" si="24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25"/>
        <v>-</v>
      </c>
      <c r="M243" s="425"/>
      <c r="N243" s="425"/>
      <c r="O243" s="160" t="str">
        <f t="shared" si="26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27"/>
        <v>OK</v>
      </c>
      <c r="AI243" s="22">
        <f t="shared" si="28"/>
        <v>0</v>
      </c>
      <c r="AJ243" s="22">
        <f t="shared" si="29"/>
        <v>0</v>
      </c>
      <c r="AK243" s="22">
        <f t="shared" si="30"/>
        <v>0</v>
      </c>
      <c r="AL243" s="22">
        <f t="shared" si="31"/>
        <v>0</v>
      </c>
      <c r="AM243" s="22">
        <f t="shared" si="32"/>
        <v>0</v>
      </c>
      <c r="AN243" s="22">
        <f t="shared" si="33"/>
        <v>0</v>
      </c>
      <c r="AO243" s="418" t="b">
        <f t="shared" si="34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35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36"/>
        <v>0</v>
      </c>
      <c r="AW243" s="67">
        <f t="shared" si="37"/>
        <v>0</v>
      </c>
      <c r="AX243" s="397">
        <f t="shared" si="38"/>
        <v>0</v>
      </c>
      <c r="AY243" s="32"/>
      <c r="AZ243" s="32"/>
      <c r="BA243" s="423" t="str">
        <f t="shared" si="39"/>
        <v xml:space="preserve"> </v>
      </c>
    </row>
    <row r="244" spans="1:53" s="339" customFormat="1" ht="15" x14ac:dyDescent="0.2">
      <c r="A244" s="32"/>
      <c r="B244" s="32"/>
      <c r="C244" s="410">
        <f t="shared" si="40"/>
        <v>223</v>
      </c>
      <c r="D244" s="424"/>
      <c r="E244" s="424"/>
      <c r="F244" s="424"/>
      <c r="G244" s="410"/>
      <c r="H244" s="410"/>
      <c r="I244" s="413" t="str">
        <f t="shared" si="24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25"/>
        <v>-</v>
      </c>
      <c r="M244" s="425"/>
      <c r="N244" s="425"/>
      <c r="O244" s="160" t="str">
        <f t="shared" si="26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27"/>
        <v>OK</v>
      </c>
      <c r="AI244" s="22">
        <f t="shared" si="28"/>
        <v>0</v>
      </c>
      <c r="AJ244" s="22">
        <f t="shared" si="29"/>
        <v>0</v>
      </c>
      <c r="AK244" s="22">
        <f t="shared" si="30"/>
        <v>0</v>
      </c>
      <c r="AL244" s="22">
        <f t="shared" si="31"/>
        <v>0</v>
      </c>
      <c r="AM244" s="22">
        <f t="shared" si="32"/>
        <v>0</v>
      </c>
      <c r="AN244" s="22">
        <f t="shared" si="33"/>
        <v>0</v>
      </c>
      <c r="AO244" s="418" t="b">
        <f t="shared" si="34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35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36"/>
        <v>0</v>
      </c>
      <c r="AW244" s="67">
        <f t="shared" si="37"/>
        <v>0</v>
      </c>
      <c r="AX244" s="397">
        <f t="shared" si="38"/>
        <v>0</v>
      </c>
      <c r="AY244" s="32"/>
      <c r="AZ244" s="32"/>
      <c r="BA244" s="423" t="str">
        <f t="shared" si="39"/>
        <v xml:space="preserve"> </v>
      </c>
    </row>
    <row r="245" spans="1:53" s="339" customFormat="1" ht="15" x14ac:dyDescent="0.2">
      <c r="A245" s="32"/>
      <c r="B245" s="32"/>
      <c r="C245" s="410">
        <f t="shared" si="40"/>
        <v>224</v>
      </c>
      <c r="D245" s="424"/>
      <c r="E245" s="424"/>
      <c r="F245" s="424"/>
      <c r="G245" s="410"/>
      <c r="H245" s="410"/>
      <c r="I245" s="413" t="str">
        <f t="shared" si="24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25"/>
        <v>-</v>
      </c>
      <c r="M245" s="425"/>
      <c r="N245" s="425"/>
      <c r="O245" s="160" t="str">
        <f t="shared" si="26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27"/>
        <v>OK</v>
      </c>
      <c r="AI245" s="22">
        <f t="shared" si="28"/>
        <v>0</v>
      </c>
      <c r="AJ245" s="22">
        <f t="shared" si="29"/>
        <v>0</v>
      </c>
      <c r="AK245" s="22">
        <f t="shared" si="30"/>
        <v>0</v>
      </c>
      <c r="AL245" s="22">
        <f t="shared" si="31"/>
        <v>0</v>
      </c>
      <c r="AM245" s="22">
        <f t="shared" si="32"/>
        <v>0</v>
      </c>
      <c r="AN245" s="22">
        <f t="shared" si="33"/>
        <v>0</v>
      </c>
      <c r="AO245" s="418" t="b">
        <f t="shared" si="34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35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36"/>
        <v>0</v>
      </c>
      <c r="AW245" s="67">
        <f t="shared" si="37"/>
        <v>0</v>
      </c>
      <c r="AX245" s="397">
        <f t="shared" si="38"/>
        <v>0</v>
      </c>
      <c r="AY245" s="32"/>
      <c r="AZ245" s="32"/>
      <c r="BA245" s="423" t="str">
        <f t="shared" si="39"/>
        <v xml:space="preserve"> </v>
      </c>
    </row>
    <row r="246" spans="1:53" s="339" customFormat="1" ht="15" x14ac:dyDescent="0.2">
      <c r="A246" s="32"/>
      <c r="B246" s="32"/>
      <c r="C246" s="410">
        <f t="shared" si="40"/>
        <v>225</v>
      </c>
      <c r="D246" s="424"/>
      <c r="E246" s="424"/>
      <c r="F246" s="424"/>
      <c r="G246" s="410"/>
      <c r="H246" s="410"/>
      <c r="I246" s="413" t="str">
        <f t="shared" si="24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25"/>
        <v>-</v>
      </c>
      <c r="M246" s="425"/>
      <c r="N246" s="425"/>
      <c r="O246" s="160" t="str">
        <f t="shared" si="26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27"/>
        <v>OK</v>
      </c>
      <c r="AI246" s="22">
        <f t="shared" si="28"/>
        <v>0</v>
      </c>
      <c r="AJ246" s="22">
        <f t="shared" si="29"/>
        <v>0</v>
      </c>
      <c r="AK246" s="22">
        <f t="shared" si="30"/>
        <v>0</v>
      </c>
      <c r="AL246" s="22">
        <f t="shared" si="31"/>
        <v>0</v>
      </c>
      <c r="AM246" s="22">
        <f t="shared" si="32"/>
        <v>0</v>
      </c>
      <c r="AN246" s="22">
        <f t="shared" si="33"/>
        <v>0</v>
      </c>
      <c r="AO246" s="418" t="b">
        <f t="shared" si="34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35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36"/>
        <v>0</v>
      </c>
      <c r="AW246" s="67">
        <f t="shared" si="37"/>
        <v>0</v>
      </c>
      <c r="AX246" s="397">
        <f t="shared" si="38"/>
        <v>0</v>
      </c>
      <c r="AY246" s="32"/>
      <c r="AZ246" s="32"/>
      <c r="BA246" s="423" t="str">
        <f t="shared" si="39"/>
        <v xml:space="preserve"> </v>
      </c>
    </row>
    <row r="247" spans="1:53" s="339" customFormat="1" ht="15" x14ac:dyDescent="0.2">
      <c r="A247" s="32"/>
      <c r="B247" s="32"/>
      <c r="C247" s="410">
        <f t="shared" si="40"/>
        <v>226</v>
      </c>
      <c r="D247" s="424"/>
      <c r="E247" s="424"/>
      <c r="F247" s="424"/>
      <c r="G247" s="410"/>
      <c r="H247" s="410"/>
      <c r="I247" s="413" t="str">
        <f t="shared" si="24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25"/>
        <v>-</v>
      </c>
      <c r="M247" s="425"/>
      <c r="N247" s="425"/>
      <c r="O247" s="160" t="str">
        <f t="shared" si="26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27"/>
        <v>OK</v>
      </c>
      <c r="AI247" s="22">
        <f t="shared" si="28"/>
        <v>0</v>
      </c>
      <c r="AJ247" s="22">
        <f t="shared" si="29"/>
        <v>0</v>
      </c>
      <c r="AK247" s="22">
        <f t="shared" si="30"/>
        <v>0</v>
      </c>
      <c r="AL247" s="22">
        <f t="shared" si="31"/>
        <v>0</v>
      </c>
      <c r="AM247" s="22">
        <f t="shared" si="32"/>
        <v>0</v>
      </c>
      <c r="AN247" s="22">
        <f t="shared" si="33"/>
        <v>0</v>
      </c>
      <c r="AO247" s="418" t="b">
        <f t="shared" si="34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35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36"/>
        <v>0</v>
      </c>
      <c r="AW247" s="67">
        <f t="shared" si="37"/>
        <v>0</v>
      </c>
      <c r="AX247" s="397">
        <f t="shared" si="38"/>
        <v>0</v>
      </c>
      <c r="AY247" s="32"/>
      <c r="AZ247" s="32"/>
      <c r="BA247" s="423" t="str">
        <f t="shared" si="39"/>
        <v xml:space="preserve"> </v>
      </c>
    </row>
    <row r="248" spans="1:53" s="339" customFormat="1" ht="15" x14ac:dyDescent="0.2">
      <c r="A248" s="32"/>
      <c r="B248" s="32"/>
      <c r="C248" s="410">
        <f t="shared" si="40"/>
        <v>227</v>
      </c>
      <c r="D248" s="424"/>
      <c r="E248" s="424"/>
      <c r="F248" s="424"/>
      <c r="G248" s="410"/>
      <c r="H248" s="410"/>
      <c r="I248" s="413" t="str">
        <f t="shared" si="24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25"/>
        <v>-</v>
      </c>
      <c r="M248" s="425"/>
      <c r="N248" s="425"/>
      <c r="O248" s="160" t="str">
        <f t="shared" si="26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27"/>
        <v>OK</v>
      </c>
      <c r="AI248" s="22">
        <f t="shared" si="28"/>
        <v>0</v>
      </c>
      <c r="AJ248" s="22">
        <f t="shared" si="29"/>
        <v>0</v>
      </c>
      <c r="AK248" s="22">
        <f t="shared" si="30"/>
        <v>0</v>
      </c>
      <c r="AL248" s="22">
        <f t="shared" si="31"/>
        <v>0</v>
      </c>
      <c r="AM248" s="22">
        <f t="shared" si="32"/>
        <v>0</v>
      </c>
      <c r="AN248" s="22">
        <f t="shared" si="33"/>
        <v>0</v>
      </c>
      <c r="AO248" s="418" t="b">
        <f t="shared" si="34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35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36"/>
        <v>0</v>
      </c>
      <c r="AW248" s="67">
        <f t="shared" si="37"/>
        <v>0</v>
      </c>
      <c r="AX248" s="397">
        <f t="shared" si="38"/>
        <v>0</v>
      </c>
      <c r="AY248" s="32"/>
      <c r="AZ248" s="32"/>
      <c r="BA248" s="423" t="str">
        <f t="shared" si="39"/>
        <v xml:space="preserve"> </v>
      </c>
    </row>
    <row r="249" spans="1:53" s="339" customFormat="1" ht="15" x14ac:dyDescent="0.2">
      <c r="A249" s="32"/>
      <c r="B249" s="32"/>
      <c r="C249" s="410">
        <f t="shared" si="40"/>
        <v>228</v>
      </c>
      <c r="D249" s="424"/>
      <c r="E249" s="424"/>
      <c r="F249" s="424"/>
      <c r="G249" s="410"/>
      <c r="H249" s="410"/>
      <c r="I249" s="413" t="str">
        <f t="shared" si="24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25"/>
        <v>-</v>
      </c>
      <c r="M249" s="425"/>
      <c r="N249" s="425"/>
      <c r="O249" s="160" t="str">
        <f t="shared" si="26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27"/>
        <v>OK</v>
      </c>
      <c r="AI249" s="22">
        <f t="shared" si="28"/>
        <v>0</v>
      </c>
      <c r="AJ249" s="22">
        <f t="shared" si="29"/>
        <v>0</v>
      </c>
      <c r="AK249" s="22">
        <f t="shared" si="30"/>
        <v>0</v>
      </c>
      <c r="AL249" s="22">
        <f t="shared" si="31"/>
        <v>0</v>
      </c>
      <c r="AM249" s="22">
        <f t="shared" si="32"/>
        <v>0</v>
      </c>
      <c r="AN249" s="22">
        <f t="shared" si="33"/>
        <v>0</v>
      </c>
      <c r="AO249" s="418" t="b">
        <f t="shared" si="34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35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36"/>
        <v>0</v>
      </c>
      <c r="AW249" s="67">
        <f t="shared" si="37"/>
        <v>0</v>
      </c>
      <c r="AX249" s="397">
        <f t="shared" si="38"/>
        <v>0</v>
      </c>
      <c r="AY249" s="32"/>
      <c r="AZ249" s="32"/>
      <c r="BA249" s="423" t="str">
        <f t="shared" si="39"/>
        <v xml:space="preserve"> </v>
      </c>
    </row>
    <row r="250" spans="1:53" s="339" customFormat="1" ht="15" x14ac:dyDescent="0.2">
      <c r="A250" s="32"/>
      <c r="B250" s="32"/>
      <c r="C250" s="410">
        <f t="shared" si="40"/>
        <v>229</v>
      </c>
      <c r="D250" s="424"/>
      <c r="E250" s="424"/>
      <c r="F250" s="424"/>
      <c r="G250" s="410"/>
      <c r="H250" s="410"/>
      <c r="I250" s="413" t="str">
        <f t="shared" si="24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25"/>
        <v>-</v>
      </c>
      <c r="M250" s="425"/>
      <c r="N250" s="425"/>
      <c r="O250" s="160" t="str">
        <f t="shared" si="26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27"/>
        <v>OK</v>
      </c>
      <c r="AI250" s="22">
        <f t="shared" si="28"/>
        <v>0</v>
      </c>
      <c r="AJ250" s="22">
        <f t="shared" si="29"/>
        <v>0</v>
      </c>
      <c r="AK250" s="22">
        <f t="shared" si="30"/>
        <v>0</v>
      </c>
      <c r="AL250" s="22">
        <f t="shared" si="31"/>
        <v>0</v>
      </c>
      <c r="AM250" s="22">
        <f t="shared" si="32"/>
        <v>0</v>
      </c>
      <c r="AN250" s="22">
        <f t="shared" si="33"/>
        <v>0</v>
      </c>
      <c r="AO250" s="418" t="b">
        <f t="shared" si="34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35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36"/>
        <v>0</v>
      </c>
      <c r="AW250" s="67">
        <f t="shared" si="37"/>
        <v>0</v>
      </c>
      <c r="AX250" s="397">
        <f t="shared" si="38"/>
        <v>0</v>
      </c>
      <c r="AY250" s="32"/>
      <c r="AZ250" s="32"/>
      <c r="BA250" s="423" t="str">
        <f t="shared" si="39"/>
        <v xml:space="preserve"> </v>
      </c>
    </row>
    <row r="251" spans="1:53" s="339" customFormat="1" ht="15" x14ac:dyDescent="0.2">
      <c r="A251" s="32"/>
      <c r="B251" s="32"/>
      <c r="C251" s="410">
        <f t="shared" si="40"/>
        <v>230</v>
      </c>
      <c r="D251" s="424"/>
      <c r="E251" s="424"/>
      <c r="F251" s="424"/>
      <c r="G251" s="410"/>
      <c r="H251" s="410"/>
      <c r="I251" s="413" t="str">
        <f t="shared" si="24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25"/>
        <v>-</v>
      </c>
      <c r="M251" s="425"/>
      <c r="N251" s="425"/>
      <c r="O251" s="160" t="str">
        <f t="shared" si="26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27"/>
        <v>OK</v>
      </c>
      <c r="AI251" s="22">
        <f t="shared" si="28"/>
        <v>0</v>
      </c>
      <c r="AJ251" s="22">
        <f t="shared" si="29"/>
        <v>0</v>
      </c>
      <c r="AK251" s="22">
        <f t="shared" si="30"/>
        <v>0</v>
      </c>
      <c r="AL251" s="22">
        <f t="shared" si="31"/>
        <v>0</v>
      </c>
      <c r="AM251" s="22">
        <f t="shared" si="32"/>
        <v>0</v>
      </c>
      <c r="AN251" s="22">
        <f t="shared" si="33"/>
        <v>0</v>
      </c>
      <c r="AO251" s="418" t="b">
        <f t="shared" si="34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35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36"/>
        <v>0</v>
      </c>
      <c r="AW251" s="67">
        <f t="shared" si="37"/>
        <v>0</v>
      </c>
      <c r="AX251" s="397">
        <f t="shared" si="38"/>
        <v>0</v>
      </c>
      <c r="AY251" s="32"/>
      <c r="AZ251" s="32"/>
      <c r="BA251" s="423" t="str">
        <f t="shared" si="39"/>
        <v xml:space="preserve"> </v>
      </c>
    </row>
    <row r="252" spans="1:53" s="339" customFormat="1" ht="15" x14ac:dyDescent="0.2">
      <c r="A252" s="32"/>
      <c r="B252" s="32"/>
      <c r="C252" s="410">
        <f t="shared" si="40"/>
        <v>231</v>
      </c>
      <c r="D252" s="424"/>
      <c r="E252" s="424"/>
      <c r="F252" s="424"/>
      <c r="G252" s="410"/>
      <c r="H252" s="410"/>
      <c r="I252" s="413" t="str">
        <f t="shared" si="24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25"/>
        <v>-</v>
      </c>
      <c r="M252" s="425"/>
      <c r="N252" s="425"/>
      <c r="O252" s="160" t="str">
        <f t="shared" si="26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27"/>
        <v>OK</v>
      </c>
      <c r="AI252" s="22">
        <f t="shared" si="28"/>
        <v>0</v>
      </c>
      <c r="AJ252" s="22">
        <f t="shared" si="29"/>
        <v>0</v>
      </c>
      <c r="AK252" s="22">
        <f t="shared" si="30"/>
        <v>0</v>
      </c>
      <c r="AL252" s="22">
        <f t="shared" si="31"/>
        <v>0</v>
      </c>
      <c r="AM252" s="22">
        <f t="shared" si="32"/>
        <v>0</v>
      </c>
      <c r="AN252" s="22">
        <f t="shared" si="33"/>
        <v>0</v>
      </c>
      <c r="AO252" s="418" t="b">
        <f t="shared" si="34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35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36"/>
        <v>0</v>
      </c>
      <c r="AW252" s="67">
        <f t="shared" si="37"/>
        <v>0</v>
      </c>
      <c r="AX252" s="397">
        <f t="shared" si="38"/>
        <v>0</v>
      </c>
      <c r="AY252" s="32"/>
      <c r="AZ252" s="32"/>
      <c r="BA252" s="423" t="str">
        <f t="shared" si="39"/>
        <v xml:space="preserve"> </v>
      </c>
    </row>
    <row r="253" spans="1:53" s="339" customFormat="1" ht="15" x14ac:dyDescent="0.2">
      <c r="A253" s="32"/>
      <c r="B253" s="32"/>
      <c r="C253" s="410">
        <f t="shared" si="40"/>
        <v>232</v>
      </c>
      <c r="D253" s="424"/>
      <c r="E253" s="424"/>
      <c r="F253" s="424"/>
      <c r="G253" s="410"/>
      <c r="H253" s="410"/>
      <c r="I253" s="413" t="str">
        <f t="shared" si="24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25"/>
        <v>-</v>
      </c>
      <c r="M253" s="425"/>
      <c r="N253" s="425"/>
      <c r="O253" s="160" t="str">
        <f t="shared" si="26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27"/>
        <v>OK</v>
      </c>
      <c r="AI253" s="22">
        <f t="shared" si="28"/>
        <v>0</v>
      </c>
      <c r="AJ253" s="22">
        <f t="shared" si="29"/>
        <v>0</v>
      </c>
      <c r="AK253" s="22">
        <f t="shared" si="30"/>
        <v>0</v>
      </c>
      <c r="AL253" s="22">
        <f t="shared" si="31"/>
        <v>0</v>
      </c>
      <c r="AM253" s="22">
        <f t="shared" si="32"/>
        <v>0</v>
      </c>
      <c r="AN253" s="22">
        <f t="shared" si="33"/>
        <v>0</v>
      </c>
      <c r="AO253" s="418" t="b">
        <f t="shared" si="34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35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36"/>
        <v>0</v>
      </c>
      <c r="AW253" s="67">
        <f t="shared" si="37"/>
        <v>0</v>
      </c>
      <c r="AX253" s="397">
        <f t="shared" si="38"/>
        <v>0</v>
      </c>
      <c r="AY253" s="32"/>
      <c r="AZ253" s="32"/>
      <c r="BA253" s="423" t="str">
        <f t="shared" si="39"/>
        <v xml:space="preserve"> </v>
      </c>
    </row>
    <row r="254" spans="1:53" s="339" customFormat="1" ht="15" x14ac:dyDescent="0.2">
      <c r="A254" s="32"/>
      <c r="B254" s="32"/>
      <c r="C254" s="410">
        <f t="shared" si="40"/>
        <v>233</v>
      </c>
      <c r="D254" s="424"/>
      <c r="E254" s="424"/>
      <c r="F254" s="424"/>
      <c r="G254" s="410"/>
      <c r="H254" s="410"/>
      <c r="I254" s="413" t="str">
        <f t="shared" si="24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25"/>
        <v>-</v>
      </c>
      <c r="M254" s="425"/>
      <c r="N254" s="425"/>
      <c r="O254" s="160" t="str">
        <f t="shared" si="26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27"/>
        <v>OK</v>
      </c>
      <c r="AI254" s="22">
        <f t="shared" si="28"/>
        <v>0</v>
      </c>
      <c r="AJ254" s="22">
        <f t="shared" si="29"/>
        <v>0</v>
      </c>
      <c r="AK254" s="22">
        <f t="shared" si="30"/>
        <v>0</v>
      </c>
      <c r="AL254" s="22">
        <f t="shared" si="31"/>
        <v>0</v>
      </c>
      <c r="AM254" s="22">
        <f t="shared" si="32"/>
        <v>0</v>
      </c>
      <c r="AN254" s="22">
        <f t="shared" si="33"/>
        <v>0</v>
      </c>
      <c r="AO254" s="418" t="b">
        <f t="shared" si="34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35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36"/>
        <v>0</v>
      </c>
      <c r="AW254" s="67">
        <f t="shared" si="37"/>
        <v>0</v>
      </c>
      <c r="AX254" s="397">
        <f t="shared" si="38"/>
        <v>0</v>
      </c>
      <c r="AY254" s="32"/>
      <c r="AZ254" s="32"/>
      <c r="BA254" s="423" t="str">
        <f t="shared" si="39"/>
        <v xml:space="preserve"> </v>
      </c>
    </row>
    <row r="255" spans="1:53" s="339" customFormat="1" ht="15" x14ac:dyDescent="0.2">
      <c r="A255" s="32"/>
      <c r="B255" s="32"/>
      <c r="C255" s="410">
        <f t="shared" si="40"/>
        <v>234</v>
      </c>
      <c r="D255" s="424"/>
      <c r="E255" s="424"/>
      <c r="F255" s="424"/>
      <c r="G255" s="410"/>
      <c r="H255" s="410"/>
      <c r="I255" s="413" t="str">
        <f t="shared" si="24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25"/>
        <v>-</v>
      </c>
      <c r="M255" s="425"/>
      <c r="N255" s="425"/>
      <c r="O255" s="160" t="str">
        <f t="shared" si="26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27"/>
        <v>OK</v>
      </c>
      <c r="AI255" s="22">
        <f t="shared" si="28"/>
        <v>0</v>
      </c>
      <c r="AJ255" s="22">
        <f t="shared" si="29"/>
        <v>0</v>
      </c>
      <c r="AK255" s="22">
        <f t="shared" si="30"/>
        <v>0</v>
      </c>
      <c r="AL255" s="22">
        <f t="shared" si="31"/>
        <v>0</v>
      </c>
      <c r="AM255" s="22">
        <f t="shared" si="32"/>
        <v>0</v>
      </c>
      <c r="AN255" s="22">
        <f t="shared" si="33"/>
        <v>0</v>
      </c>
      <c r="AO255" s="418" t="b">
        <f t="shared" si="34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35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36"/>
        <v>0</v>
      </c>
      <c r="AW255" s="67">
        <f t="shared" si="37"/>
        <v>0</v>
      </c>
      <c r="AX255" s="397">
        <f t="shared" si="38"/>
        <v>0</v>
      </c>
      <c r="AY255" s="32"/>
      <c r="AZ255" s="32"/>
      <c r="BA255" s="423" t="str">
        <f t="shared" si="39"/>
        <v xml:space="preserve"> </v>
      </c>
    </row>
    <row r="256" spans="1:53" s="339" customFormat="1" ht="15" x14ac:dyDescent="0.2">
      <c r="A256" s="32"/>
      <c r="B256" s="32"/>
      <c r="C256" s="410">
        <f t="shared" si="40"/>
        <v>235</v>
      </c>
      <c r="D256" s="424"/>
      <c r="E256" s="424"/>
      <c r="F256" s="424"/>
      <c r="G256" s="410"/>
      <c r="H256" s="410"/>
      <c r="I256" s="413" t="str">
        <f t="shared" si="24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25"/>
        <v>-</v>
      </c>
      <c r="M256" s="425"/>
      <c r="N256" s="425"/>
      <c r="O256" s="160" t="str">
        <f t="shared" si="26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27"/>
        <v>OK</v>
      </c>
      <c r="AI256" s="22">
        <f t="shared" si="28"/>
        <v>0</v>
      </c>
      <c r="AJ256" s="22">
        <f t="shared" si="29"/>
        <v>0</v>
      </c>
      <c r="AK256" s="22">
        <f t="shared" si="30"/>
        <v>0</v>
      </c>
      <c r="AL256" s="22">
        <f t="shared" si="31"/>
        <v>0</v>
      </c>
      <c r="AM256" s="22">
        <f t="shared" si="32"/>
        <v>0</v>
      </c>
      <c r="AN256" s="22">
        <f t="shared" si="33"/>
        <v>0</v>
      </c>
      <c r="AO256" s="418" t="b">
        <f t="shared" si="34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35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36"/>
        <v>0</v>
      </c>
      <c r="AW256" s="67">
        <f t="shared" si="37"/>
        <v>0</v>
      </c>
      <c r="AX256" s="397">
        <f t="shared" si="38"/>
        <v>0</v>
      </c>
      <c r="AY256" s="32"/>
      <c r="AZ256" s="32"/>
      <c r="BA256" s="423" t="str">
        <f t="shared" si="39"/>
        <v xml:space="preserve"> </v>
      </c>
    </row>
    <row r="257" spans="1:53" s="339" customFormat="1" ht="15" x14ac:dyDescent="0.2">
      <c r="A257" s="32"/>
      <c r="B257" s="32"/>
      <c r="C257" s="410">
        <f t="shared" si="40"/>
        <v>236</v>
      </c>
      <c r="D257" s="424"/>
      <c r="E257" s="424"/>
      <c r="F257" s="424"/>
      <c r="G257" s="410"/>
      <c r="H257" s="410"/>
      <c r="I257" s="413" t="str">
        <f t="shared" si="24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25"/>
        <v>-</v>
      </c>
      <c r="M257" s="425"/>
      <c r="N257" s="425"/>
      <c r="O257" s="160" t="str">
        <f t="shared" si="26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27"/>
        <v>OK</v>
      </c>
      <c r="AI257" s="22">
        <f t="shared" si="28"/>
        <v>0</v>
      </c>
      <c r="AJ257" s="22">
        <f t="shared" si="29"/>
        <v>0</v>
      </c>
      <c r="AK257" s="22">
        <f t="shared" si="30"/>
        <v>0</v>
      </c>
      <c r="AL257" s="22">
        <f t="shared" si="31"/>
        <v>0</v>
      </c>
      <c r="AM257" s="22">
        <f t="shared" si="32"/>
        <v>0</v>
      </c>
      <c r="AN257" s="22">
        <f t="shared" si="33"/>
        <v>0</v>
      </c>
      <c r="AO257" s="418" t="b">
        <f t="shared" si="34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35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36"/>
        <v>0</v>
      </c>
      <c r="AW257" s="67">
        <f t="shared" si="37"/>
        <v>0</v>
      </c>
      <c r="AX257" s="397">
        <f t="shared" si="38"/>
        <v>0</v>
      </c>
      <c r="AY257" s="32"/>
      <c r="AZ257" s="32"/>
      <c r="BA257" s="423" t="str">
        <f t="shared" si="39"/>
        <v xml:space="preserve"> </v>
      </c>
    </row>
    <row r="258" spans="1:53" s="339" customFormat="1" ht="15" x14ac:dyDescent="0.2">
      <c r="A258" s="32"/>
      <c r="B258" s="32"/>
      <c r="C258" s="410">
        <f t="shared" si="40"/>
        <v>237</v>
      </c>
      <c r="D258" s="424"/>
      <c r="E258" s="424"/>
      <c r="F258" s="424"/>
      <c r="G258" s="410"/>
      <c r="H258" s="410"/>
      <c r="I258" s="413" t="str">
        <f t="shared" si="24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25"/>
        <v>-</v>
      </c>
      <c r="M258" s="425"/>
      <c r="N258" s="425"/>
      <c r="O258" s="160" t="str">
        <f t="shared" si="26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27"/>
        <v>OK</v>
      </c>
      <c r="AI258" s="22">
        <f t="shared" si="28"/>
        <v>0</v>
      </c>
      <c r="AJ258" s="22">
        <f t="shared" si="29"/>
        <v>0</v>
      </c>
      <c r="AK258" s="22">
        <f t="shared" si="30"/>
        <v>0</v>
      </c>
      <c r="AL258" s="22">
        <f t="shared" si="31"/>
        <v>0</v>
      </c>
      <c r="AM258" s="22">
        <f t="shared" si="32"/>
        <v>0</v>
      </c>
      <c r="AN258" s="22">
        <f t="shared" si="33"/>
        <v>0</v>
      </c>
      <c r="AO258" s="418" t="b">
        <f t="shared" si="34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35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36"/>
        <v>0</v>
      </c>
      <c r="AW258" s="67">
        <f t="shared" si="37"/>
        <v>0</v>
      </c>
      <c r="AX258" s="397">
        <f t="shared" si="38"/>
        <v>0</v>
      </c>
      <c r="AY258" s="32"/>
      <c r="AZ258" s="32"/>
      <c r="BA258" s="423" t="str">
        <f t="shared" si="39"/>
        <v xml:space="preserve"> </v>
      </c>
    </row>
    <row r="259" spans="1:53" s="339" customFormat="1" ht="15" x14ac:dyDescent="0.2">
      <c r="A259" s="32"/>
      <c r="B259" s="32"/>
      <c r="C259" s="410">
        <f t="shared" si="40"/>
        <v>238</v>
      </c>
      <c r="D259" s="424"/>
      <c r="E259" s="424"/>
      <c r="F259" s="424"/>
      <c r="G259" s="410"/>
      <c r="H259" s="410"/>
      <c r="I259" s="413" t="str">
        <f t="shared" si="24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25"/>
        <v>-</v>
      </c>
      <c r="M259" s="425"/>
      <c r="N259" s="425"/>
      <c r="O259" s="160" t="str">
        <f t="shared" si="26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27"/>
        <v>OK</v>
      </c>
      <c r="AI259" s="22">
        <f t="shared" si="28"/>
        <v>0</v>
      </c>
      <c r="AJ259" s="22">
        <f t="shared" si="29"/>
        <v>0</v>
      </c>
      <c r="AK259" s="22">
        <f t="shared" si="30"/>
        <v>0</v>
      </c>
      <c r="AL259" s="22">
        <f t="shared" si="31"/>
        <v>0</v>
      </c>
      <c r="AM259" s="22">
        <f t="shared" si="32"/>
        <v>0</v>
      </c>
      <c r="AN259" s="22">
        <f t="shared" si="33"/>
        <v>0</v>
      </c>
      <c r="AO259" s="418" t="b">
        <f t="shared" si="34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35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36"/>
        <v>0</v>
      </c>
      <c r="AW259" s="67">
        <f t="shared" si="37"/>
        <v>0</v>
      </c>
      <c r="AX259" s="397">
        <f t="shared" si="38"/>
        <v>0</v>
      </c>
      <c r="AY259" s="32"/>
      <c r="AZ259" s="32"/>
      <c r="BA259" s="423" t="str">
        <f t="shared" si="39"/>
        <v xml:space="preserve"> </v>
      </c>
    </row>
    <row r="260" spans="1:53" s="339" customFormat="1" ht="15" x14ac:dyDescent="0.2">
      <c r="A260" s="32"/>
      <c r="B260" s="32"/>
      <c r="C260" s="410">
        <f t="shared" si="40"/>
        <v>239</v>
      </c>
      <c r="D260" s="424"/>
      <c r="E260" s="424"/>
      <c r="F260" s="424"/>
      <c r="G260" s="410"/>
      <c r="H260" s="410"/>
      <c r="I260" s="413" t="str">
        <f t="shared" si="24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25"/>
        <v>-</v>
      </c>
      <c r="M260" s="425"/>
      <c r="N260" s="425"/>
      <c r="O260" s="160" t="str">
        <f t="shared" si="26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27"/>
        <v>OK</v>
      </c>
      <c r="AI260" s="22">
        <f t="shared" si="28"/>
        <v>0</v>
      </c>
      <c r="AJ260" s="22">
        <f t="shared" si="29"/>
        <v>0</v>
      </c>
      <c r="AK260" s="22">
        <f t="shared" si="30"/>
        <v>0</v>
      </c>
      <c r="AL260" s="22">
        <f t="shared" si="31"/>
        <v>0</v>
      </c>
      <c r="AM260" s="22">
        <f t="shared" si="32"/>
        <v>0</v>
      </c>
      <c r="AN260" s="22">
        <f t="shared" si="33"/>
        <v>0</v>
      </c>
      <c r="AO260" s="418" t="b">
        <f t="shared" si="34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35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36"/>
        <v>0</v>
      </c>
      <c r="AW260" s="67">
        <f t="shared" si="37"/>
        <v>0</v>
      </c>
      <c r="AX260" s="397">
        <f t="shared" si="38"/>
        <v>0</v>
      </c>
      <c r="AY260" s="32"/>
      <c r="AZ260" s="32"/>
      <c r="BA260" s="423" t="str">
        <f t="shared" si="39"/>
        <v xml:space="preserve"> </v>
      </c>
    </row>
    <row r="261" spans="1:53" s="339" customFormat="1" ht="15" x14ac:dyDescent="0.2">
      <c r="A261" s="32"/>
      <c r="B261" s="32"/>
      <c r="C261" s="410">
        <f t="shared" si="40"/>
        <v>240</v>
      </c>
      <c r="D261" s="424"/>
      <c r="E261" s="424"/>
      <c r="F261" s="424"/>
      <c r="G261" s="410"/>
      <c r="H261" s="410"/>
      <c r="I261" s="413" t="str">
        <f t="shared" si="24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25"/>
        <v>-</v>
      </c>
      <c r="M261" s="425"/>
      <c r="N261" s="425"/>
      <c r="O261" s="160" t="str">
        <f t="shared" si="26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27"/>
        <v>OK</v>
      </c>
      <c r="AI261" s="22">
        <f t="shared" si="28"/>
        <v>0</v>
      </c>
      <c r="AJ261" s="22">
        <f t="shared" si="29"/>
        <v>0</v>
      </c>
      <c r="AK261" s="22">
        <f t="shared" si="30"/>
        <v>0</v>
      </c>
      <c r="AL261" s="22">
        <f t="shared" si="31"/>
        <v>0</v>
      </c>
      <c r="AM261" s="22">
        <f t="shared" si="32"/>
        <v>0</v>
      </c>
      <c r="AN261" s="22">
        <f t="shared" si="33"/>
        <v>0</v>
      </c>
      <c r="AO261" s="418" t="b">
        <f t="shared" si="34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35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36"/>
        <v>0</v>
      </c>
      <c r="AW261" s="67">
        <f t="shared" si="37"/>
        <v>0</v>
      </c>
      <c r="AX261" s="397">
        <f t="shared" si="38"/>
        <v>0</v>
      </c>
      <c r="AY261" s="32"/>
      <c r="AZ261" s="32"/>
      <c r="BA261" s="423" t="str">
        <f t="shared" si="39"/>
        <v xml:space="preserve"> </v>
      </c>
    </row>
    <row r="262" spans="1:53" s="339" customFormat="1" ht="15" x14ac:dyDescent="0.2">
      <c r="A262" s="32"/>
      <c r="B262" s="32"/>
      <c r="C262" s="410">
        <f t="shared" si="40"/>
        <v>241</v>
      </c>
      <c r="D262" s="424"/>
      <c r="E262" s="424"/>
      <c r="F262" s="424"/>
      <c r="G262" s="410"/>
      <c r="H262" s="410"/>
      <c r="I262" s="413" t="str">
        <f t="shared" si="24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25"/>
        <v>-</v>
      </c>
      <c r="M262" s="425"/>
      <c r="N262" s="425"/>
      <c r="O262" s="160" t="str">
        <f t="shared" si="26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27"/>
        <v>OK</v>
      </c>
      <c r="AI262" s="22">
        <f t="shared" si="28"/>
        <v>0</v>
      </c>
      <c r="AJ262" s="22">
        <f t="shared" si="29"/>
        <v>0</v>
      </c>
      <c r="AK262" s="22">
        <f t="shared" si="30"/>
        <v>0</v>
      </c>
      <c r="AL262" s="22">
        <f t="shared" si="31"/>
        <v>0</v>
      </c>
      <c r="AM262" s="22">
        <f t="shared" si="32"/>
        <v>0</v>
      </c>
      <c r="AN262" s="22">
        <f t="shared" si="33"/>
        <v>0</v>
      </c>
      <c r="AO262" s="418" t="b">
        <f t="shared" si="34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35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36"/>
        <v>0</v>
      </c>
      <c r="AW262" s="67">
        <f t="shared" si="37"/>
        <v>0</v>
      </c>
      <c r="AX262" s="397">
        <f t="shared" si="38"/>
        <v>0</v>
      </c>
      <c r="AY262" s="32"/>
      <c r="AZ262" s="32"/>
      <c r="BA262" s="423" t="str">
        <f t="shared" si="39"/>
        <v xml:space="preserve"> </v>
      </c>
    </row>
    <row r="263" spans="1:53" s="339" customFormat="1" ht="15" x14ac:dyDescent="0.2">
      <c r="A263" s="32"/>
      <c r="B263" s="32"/>
      <c r="C263" s="410">
        <f t="shared" si="40"/>
        <v>242</v>
      </c>
      <c r="D263" s="424"/>
      <c r="E263" s="424"/>
      <c r="F263" s="424"/>
      <c r="G263" s="410"/>
      <c r="H263" s="410"/>
      <c r="I263" s="413" t="str">
        <f t="shared" si="24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25"/>
        <v>-</v>
      </c>
      <c r="M263" s="425"/>
      <c r="N263" s="425"/>
      <c r="O263" s="160" t="str">
        <f t="shared" si="26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27"/>
        <v>OK</v>
      </c>
      <c r="AI263" s="22">
        <f t="shared" si="28"/>
        <v>0</v>
      </c>
      <c r="AJ263" s="22">
        <f t="shared" si="29"/>
        <v>0</v>
      </c>
      <c r="AK263" s="22">
        <f t="shared" si="30"/>
        <v>0</v>
      </c>
      <c r="AL263" s="22">
        <f t="shared" si="31"/>
        <v>0</v>
      </c>
      <c r="AM263" s="22">
        <f t="shared" si="32"/>
        <v>0</v>
      </c>
      <c r="AN263" s="22">
        <f t="shared" si="33"/>
        <v>0</v>
      </c>
      <c r="AO263" s="418" t="b">
        <f t="shared" si="34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35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36"/>
        <v>0</v>
      </c>
      <c r="AW263" s="67">
        <f t="shared" si="37"/>
        <v>0</v>
      </c>
      <c r="AX263" s="397">
        <f t="shared" si="38"/>
        <v>0</v>
      </c>
      <c r="AY263" s="32"/>
      <c r="AZ263" s="32"/>
      <c r="BA263" s="423" t="str">
        <f t="shared" si="39"/>
        <v xml:space="preserve"> </v>
      </c>
    </row>
    <row r="264" spans="1:53" s="339" customFormat="1" ht="15" x14ac:dyDescent="0.2">
      <c r="A264" s="32"/>
      <c r="B264" s="32"/>
      <c r="C264" s="410">
        <f t="shared" si="40"/>
        <v>243</v>
      </c>
      <c r="D264" s="424"/>
      <c r="E264" s="424"/>
      <c r="F264" s="424"/>
      <c r="G264" s="410"/>
      <c r="H264" s="410"/>
      <c r="I264" s="413" t="str">
        <f t="shared" si="24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25"/>
        <v>-</v>
      </c>
      <c r="M264" s="425"/>
      <c r="N264" s="425"/>
      <c r="O264" s="160" t="str">
        <f t="shared" si="26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27"/>
        <v>OK</v>
      </c>
      <c r="AI264" s="22">
        <f t="shared" si="28"/>
        <v>0</v>
      </c>
      <c r="AJ264" s="22">
        <f t="shared" si="29"/>
        <v>0</v>
      </c>
      <c r="AK264" s="22">
        <f t="shared" si="30"/>
        <v>0</v>
      </c>
      <c r="AL264" s="22">
        <f t="shared" si="31"/>
        <v>0</v>
      </c>
      <c r="AM264" s="22">
        <f t="shared" si="32"/>
        <v>0</v>
      </c>
      <c r="AN264" s="22">
        <f t="shared" si="33"/>
        <v>0</v>
      </c>
      <c r="AO264" s="418" t="b">
        <f t="shared" si="34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35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36"/>
        <v>0</v>
      </c>
      <c r="AW264" s="67">
        <f t="shared" si="37"/>
        <v>0</v>
      </c>
      <c r="AX264" s="397">
        <f t="shared" si="38"/>
        <v>0</v>
      </c>
      <c r="AY264" s="32"/>
      <c r="AZ264" s="32"/>
      <c r="BA264" s="423" t="str">
        <f t="shared" si="39"/>
        <v xml:space="preserve"> </v>
      </c>
    </row>
    <row r="265" spans="1:53" s="339" customFormat="1" ht="15" x14ac:dyDescent="0.2">
      <c r="A265" s="32"/>
      <c r="B265" s="32"/>
      <c r="C265" s="410">
        <f t="shared" si="40"/>
        <v>244</v>
      </c>
      <c r="D265" s="424"/>
      <c r="E265" s="424"/>
      <c r="F265" s="424"/>
      <c r="G265" s="410"/>
      <c r="H265" s="410"/>
      <c r="I265" s="413" t="str">
        <f t="shared" si="24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25"/>
        <v>-</v>
      </c>
      <c r="M265" s="425"/>
      <c r="N265" s="425"/>
      <c r="O265" s="160" t="str">
        <f t="shared" si="26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27"/>
        <v>OK</v>
      </c>
      <c r="AI265" s="22">
        <f t="shared" si="28"/>
        <v>0</v>
      </c>
      <c r="AJ265" s="22">
        <f t="shared" si="29"/>
        <v>0</v>
      </c>
      <c r="AK265" s="22">
        <f t="shared" si="30"/>
        <v>0</v>
      </c>
      <c r="AL265" s="22">
        <f t="shared" si="31"/>
        <v>0</v>
      </c>
      <c r="AM265" s="22">
        <f t="shared" si="32"/>
        <v>0</v>
      </c>
      <c r="AN265" s="22">
        <f t="shared" si="33"/>
        <v>0</v>
      </c>
      <c r="AO265" s="418" t="b">
        <f t="shared" si="34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35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36"/>
        <v>0</v>
      </c>
      <c r="AW265" s="67">
        <f t="shared" si="37"/>
        <v>0</v>
      </c>
      <c r="AX265" s="397">
        <f t="shared" si="38"/>
        <v>0</v>
      </c>
      <c r="AY265" s="32"/>
      <c r="AZ265" s="32"/>
      <c r="BA265" s="423" t="str">
        <f t="shared" si="39"/>
        <v xml:space="preserve"> </v>
      </c>
    </row>
    <row r="266" spans="1:53" s="339" customFormat="1" ht="15" x14ac:dyDescent="0.2">
      <c r="A266" s="32"/>
      <c r="B266" s="32"/>
      <c r="C266" s="410">
        <f t="shared" si="40"/>
        <v>245</v>
      </c>
      <c r="D266" s="424"/>
      <c r="E266" s="424"/>
      <c r="F266" s="424"/>
      <c r="G266" s="410"/>
      <c r="H266" s="410"/>
      <c r="I266" s="413" t="str">
        <f t="shared" si="24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25"/>
        <v>-</v>
      </c>
      <c r="M266" s="425"/>
      <c r="N266" s="425"/>
      <c r="O266" s="160" t="str">
        <f t="shared" si="26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27"/>
        <v>OK</v>
      </c>
      <c r="AI266" s="22">
        <f t="shared" si="28"/>
        <v>0</v>
      </c>
      <c r="AJ266" s="22">
        <f t="shared" si="29"/>
        <v>0</v>
      </c>
      <c r="AK266" s="22">
        <f t="shared" si="30"/>
        <v>0</v>
      </c>
      <c r="AL266" s="22">
        <f t="shared" si="31"/>
        <v>0</v>
      </c>
      <c r="AM266" s="22">
        <f t="shared" si="32"/>
        <v>0</v>
      </c>
      <c r="AN266" s="22">
        <f t="shared" si="33"/>
        <v>0</v>
      </c>
      <c r="AO266" s="418" t="b">
        <f t="shared" si="34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35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36"/>
        <v>0</v>
      </c>
      <c r="AW266" s="67">
        <f t="shared" si="37"/>
        <v>0</v>
      </c>
      <c r="AX266" s="397">
        <f t="shared" si="38"/>
        <v>0</v>
      </c>
      <c r="AY266" s="32"/>
      <c r="AZ266" s="32"/>
      <c r="BA266" s="423" t="str">
        <f t="shared" si="39"/>
        <v xml:space="preserve"> </v>
      </c>
    </row>
    <row r="267" spans="1:53" s="339" customFormat="1" ht="15" x14ac:dyDescent="0.2">
      <c r="A267" s="32"/>
      <c r="B267" s="32"/>
      <c r="C267" s="410">
        <f t="shared" si="40"/>
        <v>246</v>
      </c>
      <c r="D267" s="424"/>
      <c r="E267" s="424"/>
      <c r="F267" s="424"/>
      <c r="G267" s="410"/>
      <c r="H267" s="410"/>
      <c r="I267" s="413" t="str">
        <f t="shared" si="24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25"/>
        <v>-</v>
      </c>
      <c r="M267" s="425"/>
      <c r="N267" s="425"/>
      <c r="O267" s="160" t="str">
        <f t="shared" si="26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27"/>
        <v>OK</v>
      </c>
      <c r="AI267" s="22">
        <f t="shared" si="28"/>
        <v>0</v>
      </c>
      <c r="AJ267" s="22">
        <f t="shared" si="29"/>
        <v>0</v>
      </c>
      <c r="AK267" s="22">
        <f t="shared" si="30"/>
        <v>0</v>
      </c>
      <c r="AL267" s="22">
        <f t="shared" si="31"/>
        <v>0</v>
      </c>
      <c r="AM267" s="22">
        <f t="shared" si="32"/>
        <v>0</v>
      </c>
      <c r="AN267" s="22">
        <f t="shared" si="33"/>
        <v>0</v>
      </c>
      <c r="AO267" s="418" t="b">
        <f t="shared" si="34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35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36"/>
        <v>0</v>
      </c>
      <c r="AW267" s="67">
        <f t="shared" si="37"/>
        <v>0</v>
      </c>
      <c r="AX267" s="397">
        <f t="shared" si="38"/>
        <v>0</v>
      </c>
      <c r="AY267" s="32"/>
      <c r="AZ267" s="32"/>
      <c r="BA267" s="423" t="str">
        <f t="shared" si="39"/>
        <v xml:space="preserve"> </v>
      </c>
    </row>
    <row r="268" spans="1:53" s="339" customFormat="1" ht="15" x14ac:dyDescent="0.2">
      <c r="A268" s="32"/>
      <c r="B268" s="32"/>
      <c r="C268" s="410">
        <f t="shared" si="40"/>
        <v>247</v>
      </c>
      <c r="D268" s="424"/>
      <c r="E268" s="424"/>
      <c r="F268" s="424"/>
      <c r="G268" s="410"/>
      <c r="H268" s="410"/>
      <c r="I268" s="413" t="str">
        <f t="shared" si="24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25"/>
        <v>-</v>
      </c>
      <c r="M268" s="425"/>
      <c r="N268" s="425"/>
      <c r="O268" s="160" t="str">
        <f t="shared" si="26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27"/>
        <v>OK</v>
      </c>
      <c r="AI268" s="22">
        <f t="shared" si="28"/>
        <v>0</v>
      </c>
      <c r="AJ268" s="22">
        <f t="shared" si="29"/>
        <v>0</v>
      </c>
      <c r="AK268" s="22">
        <f t="shared" si="30"/>
        <v>0</v>
      </c>
      <c r="AL268" s="22">
        <f t="shared" si="31"/>
        <v>0</v>
      </c>
      <c r="AM268" s="22">
        <f t="shared" si="32"/>
        <v>0</v>
      </c>
      <c r="AN268" s="22">
        <f t="shared" si="33"/>
        <v>0</v>
      </c>
      <c r="AO268" s="418" t="b">
        <f t="shared" si="34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35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36"/>
        <v>0</v>
      </c>
      <c r="AW268" s="67">
        <f t="shared" si="37"/>
        <v>0</v>
      </c>
      <c r="AX268" s="397">
        <f t="shared" si="38"/>
        <v>0</v>
      </c>
      <c r="AY268" s="32"/>
      <c r="AZ268" s="32"/>
      <c r="BA268" s="423" t="str">
        <f t="shared" si="39"/>
        <v xml:space="preserve"> </v>
      </c>
    </row>
    <row r="269" spans="1:53" s="339" customFormat="1" ht="15" x14ac:dyDescent="0.2">
      <c r="A269" s="32"/>
      <c r="B269" s="32"/>
      <c r="C269" s="410">
        <f t="shared" si="40"/>
        <v>248</v>
      </c>
      <c r="D269" s="424"/>
      <c r="E269" s="424"/>
      <c r="F269" s="424"/>
      <c r="G269" s="410"/>
      <c r="H269" s="410"/>
      <c r="I269" s="413" t="str">
        <f t="shared" si="24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25"/>
        <v>-</v>
      </c>
      <c r="M269" s="425"/>
      <c r="N269" s="425"/>
      <c r="O269" s="160" t="str">
        <f t="shared" si="26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27"/>
        <v>OK</v>
      </c>
      <c r="AI269" s="22">
        <f t="shared" si="28"/>
        <v>0</v>
      </c>
      <c r="AJ269" s="22">
        <f t="shared" si="29"/>
        <v>0</v>
      </c>
      <c r="AK269" s="22">
        <f t="shared" si="30"/>
        <v>0</v>
      </c>
      <c r="AL269" s="22">
        <f t="shared" si="31"/>
        <v>0</v>
      </c>
      <c r="AM269" s="22">
        <f t="shared" si="32"/>
        <v>0</v>
      </c>
      <c r="AN269" s="22">
        <f t="shared" si="33"/>
        <v>0</v>
      </c>
      <c r="AO269" s="418" t="b">
        <f t="shared" si="34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35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36"/>
        <v>0</v>
      </c>
      <c r="AW269" s="67">
        <f t="shared" si="37"/>
        <v>0</v>
      </c>
      <c r="AX269" s="397">
        <f t="shared" si="38"/>
        <v>0</v>
      </c>
      <c r="AY269" s="32"/>
      <c r="AZ269" s="32"/>
      <c r="BA269" s="423" t="str">
        <f t="shared" si="39"/>
        <v xml:space="preserve"> </v>
      </c>
    </row>
    <row r="270" spans="1:53" s="339" customFormat="1" ht="15" x14ac:dyDescent="0.2">
      <c r="A270" s="32"/>
      <c r="B270" s="32"/>
      <c r="C270" s="410">
        <f t="shared" si="40"/>
        <v>249</v>
      </c>
      <c r="D270" s="424"/>
      <c r="E270" s="424"/>
      <c r="F270" s="424"/>
      <c r="G270" s="410"/>
      <c r="H270" s="410"/>
      <c r="I270" s="413" t="str">
        <f t="shared" si="24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25"/>
        <v>-</v>
      </c>
      <c r="M270" s="425"/>
      <c r="N270" s="425"/>
      <c r="O270" s="160" t="str">
        <f t="shared" si="26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27"/>
        <v>OK</v>
      </c>
      <c r="AI270" s="22">
        <f t="shared" si="28"/>
        <v>0</v>
      </c>
      <c r="AJ270" s="22">
        <f t="shared" si="29"/>
        <v>0</v>
      </c>
      <c r="AK270" s="22">
        <f t="shared" si="30"/>
        <v>0</v>
      </c>
      <c r="AL270" s="22">
        <f t="shared" si="31"/>
        <v>0</v>
      </c>
      <c r="AM270" s="22">
        <f t="shared" si="32"/>
        <v>0</v>
      </c>
      <c r="AN270" s="22">
        <f t="shared" si="33"/>
        <v>0</v>
      </c>
      <c r="AO270" s="418" t="b">
        <f t="shared" si="34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35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36"/>
        <v>0</v>
      </c>
      <c r="AW270" s="67">
        <f t="shared" si="37"/>
        <v>0</v>
      </c>
      <c r="AX270" s="397">
        <f t="shared" si="38"/>
        <v>0</v>
      </c>
      <c r="AY270" s="32"/>
      <c r="AZ270" s="32"/>
      <c r="BA270" s="423" t="str">
        <f t="shared" si="39"/>
        <v xml:space="preserve"> </v>
      </c>
    </row>
    <row r="271" spans="1:53" s="339" customFormat="1" ht="15" x14ac:dyDescent="0.2">
      <c r="A271" s="32"/>
      <c r="B271" s="32"/>
      <c r="C271" s="410">
        <f t="shared" si="40"/>
        <v>250</v>
      </c>
      <c r="D271" s="424"/>
      <c r="E271" s="424"/>
      <c r="F271" s="424"/>
      <c r="G271" s="410"/>
      <c r="H271" s="410"/>
      <c r="I271" s="413" t="str">
        <f t="shared" si="24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25"/>
        <v>-</v>
      </c>
      <c r="M271" s="425"/>
      <c r="N271" s="425"/>
      <c r="O271" s="160" t="str">
        <f t="shared" si="26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27"/>
        <v>OK</v>
      </c>
      <c r="AI271" s="22">
        <f t="shared" si="28"/>
        <v>0</v>
      </c>
      <c r="AJ271" s="22">
        <f t="shared" si="29"/>
        <v>0</v>
      </c>
      <c r="AK271" s="22">
        <f t="shared" si="30"/>
        <v>0</v>
      </c>
      <c r="AL271" s="22">
        <f t="shared" si="31"/>
        <v>0</v>
      </c>
      <c r="AM271" s="22">
        <f t="shared" si="32"/>
        <v>0</v>
      </c>
      <c r="AN271" s="22">
        <f t="shared" si="33"/>
        <v>0</v>
      </c>
      <c r="AO271" s="418" t="b">
        <f t="shared" si="34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35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36"/>
        <v>0</v>
      </c>
      <c r="AW271" s="67">
        <f t="shared" si="37"/>
        <v>0</v>
      </c>
      <c r="AX271" s="397">
        <f t="shared" si="38"/>
        <v>0</v>
      </c>
      <c r="AY271" s="32"/>
      <c r="AZ271" s="32"/>
      <c r="BA271" s="423" t="str">
        <f t="shared" si="39"/>
        <v xml:space="preserve"> </v>
      </c>
    </row>
    <row r="272" spans="1:53" s="339" customFormat="1" ht="15" x14ac:dyDescent="0.2">
      <c r="A272" s="32"/>
      <c r="B272" s="32"/>
      <c r="C272" s="410">
        <f t="shared" si="40"/>
        <v>251</v>
      </c>
      <c r="D272" s="424"/>
      <c r="E272" s="424"/>
      <c r="F272" s="424"/>
      <c r="G272" s="410"/>
      <c r="H272" s="410"/>
      <c r="I272" s="413" t="str">
        <f t="shared" si="24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25"/>
        <v>-</v>
      </c>
      <c r="M272" s="425"/>
      <c r="N272" s="425"/>
      <c r="O272" s="160" t="str">
        <f t="shared" si="26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27"/>
        <v>OK</v>
      </c>
      <c r="AI272" s="22">
        <f t="shared" si="28"/>
        <v>0</v>
      </c>
      <c r="AJ272" s="22">
        <f t="shared" si="29"/>
        <v>0</v>
      </c>
      <c r="AK272" s="22">
        <f t="shared" si="30"/>
        <v>0</v>
      </c>
      <c r="AL272" s="22">
        <f t="shared" si="31"/>
        <v>0</v>
      </c>
      <c r="AM272" s="22">
        <f t="shared" si="32"/>
        <v>0</v>
      </c>
      <c r="AN272" s="22">
        <f t="shared" si="33"/>
        <v>0</v>
      </c>
      <c r="AO272" s="418" t="b">
        <f t="shared" si="34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35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36"/>
        <v>0</v>
      </c>
      <c r="AW272" s="67">
        <f t="shared" si="37"/>
        <v>0</v>
      </c>
      <c r="AX272" s="397">
        <f t="shared" si="38"/>
        <v>0</v>
      </c>
      <c r="AY272" s="32"/>
      <c r="AZ272" s="32"/>
      <c r="BA272" s="423" t="str">
        <f t="shared" si="39"/>
        <v xml:space="preserve"> </v>
      </c>
    </row>
    <row r="273" spans="1:53" s="339" customFormat="1" ht="15" x14ac:dyDescent="0.2">
      <c r="A273" s="32"/>
      <c r="B273" s="32"/>
      <c r="C273" s="410">
        <f t="shared" si="40"/>
        <v>252</v>
      </c>
      <c r="D273" s="424"/>
      <c r="E273" s="424"/>
      <c r="F273" s="424"/>
      <c r="G273" s="410"/>
      <c r="H273" s="410"/>
      <c r="I273" s="413" t="str">
        <f t="shared" ref="I273:I336" si="41">IF(K273="s",A273*B273,"-")</f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ref="L273:L336" si="42">IF(K273="s",AT273,AP273)</f>
        <v>-</v>
      </c>
      <c r="M273" s="425"/>
      <c r="N273" s="425"/>
      <c r="O273" s="160" t="str">
        <f t="shared" ref="O273:O336" si="43">IF(K273="S",IF(D273&lt;E273,E273,D273),"-")</f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ref="AH273:AH336" si="44">IF(F273&gt;(A273*12),"error","OK")</f>
        <v>OK</v>
      </c>
      <c r="AI273" s="22">
        <f t="shared" ref="AI273:AI336" si="45">IF(O273="-",0,IF(O273&gt;7.999,1,0))</f>
        <v>0</v>
      </c>
      <c r="AJ273" s="22">
        <f t="shared" ref="AJ273:AJ336" si="46">IF(O273&lt;8,IF(O273&gt;3.999,1,0),0)</f>
        <v>0</v>
      </c>
      <c r="AK273" s="22">
        <f t="shared" ref="AK273:AK336" si="47">IF(O273&lt;4,IF(O273&gt;0,1,0),0)</f>
        <v>0</v>
      </c>
      <c r="AL273" s="22">
        <f t="shared" ref="AL273:AL336" si="48">IF(K273="S",1,0)</f>
        <v>0</v>
      </c>
      <c r="AM273" s="22">
        <f t="shared" ref="AM273:AM336" si="49">IF(K273="C",1,0)</f>
        <v>0</v>
      </c>
      <c r="AN273" s="22">
        <f t="shared" ref="AN273:AN336" si="50">IF(K273="c",F273/12,0)</f>
        <v>0</v>
      </c>
      <c r="AO273" s="418" t="b">
        <f t="shared" ref="AO273:AO336" si="51">IF(K273="s",IF(A273&gt;B273,A273,B273))</f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ref="AR273:AR336" si="52">IF(K273="s",J273,"-")</f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36"/>
        <v>0</v>
      </c>
      <c r="AW273" s="67">
        <f t="shared" si="37"/>
        <v>0</v>
      </c>
      <c r="AX273" s="397">
        <f t="shared" si="38"/>
        <v>0</v>
      </c>
      <c r="AY273" s="32"/>
      <c r="AZ273" s="32"/>
      <c r="BA273" s="423" t="str">
        <f t="shared" si="39"/>
        <v xml:space="preserve"> </v>
      </c>
    </row>
    <row r="274" spans="1:53" s="339" customFormat="1" ht="15" x14ac:dyDescent="0.2">
      <c r="A274" s="32"/>
      <c r="B274" s="32"/>
      <c r="C274" s="410">
        <f t="shared" si="40"/>
        <v>253</v>
      </c>
      <c r="D274" s="424"/>
      <c r="E274" s="424"/>
      <c r="F274" s="424"/>
      <c r="G274" s="410"/>
      <c r="H274" s="410"/>
      <c r="I274" s="413" t="str">
        <f t="shared" si="41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42"/>
        <v>-</v>
      </c>
      <c r="M274" s="425"/>
      <c r="N274" s="425"/>
      <c r="O274" s="160" t="str">
        <f t="shared" si="43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44"/>
        <v>OK</v>
      </c>
      <c r="AI274" s="22">
        <f t="shared" si="45"/>
        <v>0</v>
      </c>
      <c r="AJ274" s="22">
        <f t="shared" si="46"/>
        <v>0</v>
      </c>
      <c r="AK274" s="22">
        <f t="shared" si="47"/>
        <v>0</v>
      </c>
      <c r="AL274" s="22">
        <f t="shared" si="48"/>
        <v>0</v>
      </c>
      <c r="AM274" s="22">
        <f t="shared" si="49"/>
        <v>0</v>
      </c>
      <c r="AN274" s="22">
        <f t="shared" si="50"/>
        <v>0</v>
      </c>
      <c r="AO274" s="418" t="b">
        <f t="shared" si="51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52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ref="AV274:AV337" si="53">IF(AI274=1,AT274,0)</f>
        <v>0</v>
      </c>
      <c r="AW274" s="67">
        <f t="shared" ref="AW274:AW337" si="54">IF(AJ274=1,AT274,0)</f>
        <v>0</v>
      </c>
      <c r="AX274" s="397">
        <f t="shared" ref="AX274:AX337" si="55">IF(AK274=1,AT274,0)</f>
        <v>0</v>
      </c>
      <c r="AY274" s="32"/>
      <c r="AZ274" s="32"/>
      <c r="BA274" s="423" t="str">
        <f t="shared" ref="BA274:BA337" si="56">IF(BB274="s",(AV274+AW274)/16*AX274/12," ")</f>
        <v xml:space="preserve"> </v>
      </c>
    </row>
    <row r="275" spans="1:53" s="339" customFormat="1" ht="15" x14ac:dyDescent="0.2">
      <c r="A275" s="32"/>
      <c r="B275" s="32"/>
      <c r="C275" s="410">
        <f t="shared" si="40"/>
        <v>254</v>
      </c>
      <c r="D275" s="424"/>
      <c r="E275" s="424"/>
      <c r="F275" s="424"/>
      <c r="G275" s="410"/>
      <c r="H275" s="410"/>
      <c r="I275" s="413" t="str">
        <f t="shared" si="41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42"/>
        <v>-</v>
      </c>
      <c r="M275" s="425"/>
      <c r="N275" s="425"/>
      <c r="O275" s="160" t="str">
        <f t="shared" si="43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44"/>
        <v>OK</v>
      </c>
      <c r="AI275" s="22">
        <f t="shared" si="45"/>
        <v>0</v>
      </c>
      <c r="AJ275" s="22">
        <f t="shared" si="46"/>
        <v>0</v>
      </c>
      <c r="AK275" s="22">
        <f t="shared" si="47"/>
        <v>0</v>
      </c>
      <c r="AL275" s="22">
        <f t="shared" si="48"/>
        <v>0</v>
      </c>
      <c r="AM275" s="22">
        <f t="shared" si="49"/>
        <v>0</v>
      </c>
      <c r="AN275" s="22">
        <f t="shared" si="50"/>
        <v>0</v>
      </c>
      <c r="AO275" s="418" t="b">
        <f t="shared" si="51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52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53"/>
        <v>0</v>
      </c>
      <c r="AW275" s="67">
        <f t="shared" si="54"/>
        <v>0</v>
      </c>
      <c r="AX275" s="397">
        <f t="shared" si="55"/>
        <v>0</v>
      </c>
      <c r="AY275" s="32"/>
      <c r="AZ275" s="32"/>
      <c r="BA275" s="423" t="str">
        <f t="shared" si="56"/>
        <v xml:space="preserve"> </v>
      </c>
    </row>
    <row r="276" spans="1:53" s="339" customFormat="1" ht="15" x14ac:dyDescent="0.2">
      <c r="A276" s="32"/>
      <c r="B276" s="32"/>
      <c r="C276" s="410">
        <f t="shared" si="40"/>
        <v>255</v>
      </c>
      <c r="D276" s="424"/>
      <c r="E276" s="424"/>
      <c r="F276" s="424"/>
      <c r="G276" s="410"/>
      <c r="H276" s="410"/>
      <c r="I276" s="413" t="str">
        <f t="shared" si="41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42"/>
        <v>-</v>
      </c>
      <c r="M276" s="425"/>
      <c r="N276" s="425"/>
      <c r="O276" s="160" t="str">
        <f t="shared" si="43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44"/>
        <v>OK</v>
      </c>
      <c r="AI276" s="22">
        <f t="shared" si="45"/>
        <v>0</v>
      </c>
      <c r="AJ276" s="22">
        <f t="shared" si="46"/>
        <v>0</v>
      </c>
      <c r="AK276" s="22">
        <f t="shared" si="47"/>
        <v>0</v>
      </c>
      <c r="AL276" s="22">
        <f t="shared" si="48"/>
        <v>0</v>
      </c>
      <c r="AM276" s="22">
        <f t="shared" si="49"/>
        <v>0</v>
      </c>
      <c r="AN276" s="22">
        <f t="shared" si="50"/>
        <v>0</v>
      </c>
      <c r="AO276" s="418" t="b">
        <f t="shared" si="51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52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53"/>
        <v>0</v>
      </c>
      <c r="AW276" s="67">
        <f t="shared" si="54"/>
        <v>0</v>
      </c>
      <c r="AX276" s="397">
        <f t="shared" si="55"/>
        <v>0</v>
      </c>
      <c r="AY276" s="32"/>
      <c r="AZ276" s="32"/>
      <c r="BA276" s="423" t="str">
        <f t="shared" si="56"/>
        <v xml:space="preserve"> </v>
      </c>
    </row>
    <row r="277" spans="1:53" s="339" customFormat="1" ht="15" x14ac:dyDescent="0.2">
      <c r="A277" s="32"/>
      <c r="B277" s="32"/>
      <c r="C277" s="410">
        <f t="shared" si="40"/>
        <v>256</v>
      </c>
      <c r="D277" s="424"/>
      <c r="E277" s="424"/>
      <c r="F277" s="424"/>
      <c r="G277" s="410"/>
      <c r="H277" s="410"/>
      <c r="I277" s="413" t="str">
        <f t="shared" si="41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42"/>
        <v>-</v>
      </c>
      <c r="M277" s="425"/>
      <c r="N277" s="425"/>
      <c r="O277" s="160" t="str">
        <f t="shared" si="43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44"/>
        <v>OK</v>
      </c>
      <c r="AI277" s="22">
        <f t="shared" si="45"/>
        <v>0</v>
      </c>
      <c r="AJ277" s="22">
        <f t="shared" si="46"/>
        <v>0</v>
      </c>
      <c r="AK277" s="22">
        <f t="shared" si="47"/>
        <v>0</v>
      </c>
      <c r="AL277" s="22">
        <f t="shared" si="48"/>
        <v>0</v>
      </c>
      <c r="AM277" s="22">
        <f t="shared" si="49"/>
        <v>0</v>
      </c>
      <c r="AN277" s="22">
        <f t="shared" si="50"/>
        <v>0</v>
      </c>
      <c r="AO277" s="418" t="b">
        <f t="shared" si="51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52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53"/>
        <v>0</v>
      </c>
      <c r="AW277" s="67">
        <f t="shared" si="54"/>
        <v>0</v>
      </c>
      <c r="AX277" s="397">
        <f t="shared" si="55"/>
        <v>0</v>
      </c>
      <c r="AY277" s="32"/>
      <c r="AZ277" s="32"/>
      <c r="BA277" s="423" t="str">
        <f t="shared" si="56"/>
        <v xml:space="preserve"> </v>
      </c>
    </row>
    <row r="278" spans="1:53" s="339" customFormat="1" ht="15" x14ac:dyDescent="0.2">
      <c r="A278" s="32"/>
      <c r="B278" s="32"/>
      <c r="C278" s="410">
        <f t="shared" si="40"/>
        <v>257</v>
      </c>
      <c r="D278" s="424"/>
      <c r="E278" s="424"/>
      <c r="F278" s="424"/>
      <c r="G278" s="410"/>
      <c r="H278" s="410"/>
      <c r="I278" s="413" t="str">
        <f t="shared" si="41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42"/>
        <v>-</v>
      </c>
      <c r="M278" s="425"/>
      <c r="N278" s="425"/>
      <c r="O278" s="160" t="str">
        <f t="shared" si="43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44"/>
        <v>OK</v>
      </c>
      <c r="AI278" s="22">
        <f t="shared" si="45"/>
        <v>0</v>
      </c>
      <c r="AJ278" s="22">
        <f t="shared" si="46"/>
        <v>0</v>
      </c>
      <c r="AK278" s="22">
        <f t="shared" si="47"/>
        <v>0</v>
      </c>
      <c r="AL278" s="22">
        <f t="shared" si="48"/>
        <v>0</v>
      </c>
      <c r="AM278" s="22">
        <f t="shared" si="49"/>
        <v>0</v>
      </c>
      <c r="AN278" s="22">
        <f t="shared" si="50"/>
        <v>0</v>
      </c>
      <c r="AO278" s="418" t="b">
        <f t="shared" si="51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52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53"/>
        <v>0</v>
      </c>
      <c r="AW278" s="67">
        <f t="shared" si="54"/>
        <v>0</v>
      </c>
      <c r="AX278" s="397">
        <f t="shared" si="55"/>
        <v>0</v>
      </c>
      <c r="AY278" s="32"/>
      <c r="AZ278" s="32"/>
      <c r="BA278" s="423" t="str">
        <f t="shared" si="56"/>
        <v xml:space="preserve"> </v>
      </c>
    </row>
    <row r="279" spans="1:53" s="339" customFormat="1" ht="15" x14ac:dyDescent="0.2">
      <c r="A279" s="32"/>
      <c r="B279" s="32"/>
      <c r="C279" s="410">
        <f t="shared" si="40"/>
        <v>258</v>
      </c>
      <c r="D279" s="424"/>
      <c r="E279" s="424"/>
      <c r="F279" s="424"/>
      <c r="G279" s="410"/>
      <c r="H279" s="410"/>
      <c r="I279" s="413" t="str">
        <f t="shared" si="41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42"/>
        <v>-</v>
      </c>
      <c r="M279" s="425"/>
      <c r="N279" s="425"/>
      <c r="O279" s="160" t="str">
        <f t="shared" si="43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44"/>
        <v>OK</v>
      </c>
      <c r="AI279" s="22">
        <f t="shared" si="45"/>
        <v>0</v>
      </c>
      <c r="AJ279" s="22">
        <f t="shared" si="46"/>
        <v>0</v>
      </c>
      <c r="AK279" s="22">
        <f t="shared" si="47"/>
        <v>0</v>
      </c>
      <c r="AL279" s="22">
        <f t="shared" si="48"/>
        <v>0</v>
      </c>
      <c r="AM279" s="22">
        <f t="shared" si="49"/>
        <v>0</v>
      </c>
      <c r="AN279" s="22">
        <f t="shared" si="50"/>
        <v>0</v>
      </c>
      <c r="AO279" s="418" t="b">
        <f t="shared" si="51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52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53"/>
        <v>0</v>
      </c>
      <c r="AW279" s="67">
        <f t="shared" si="54"/>
        <v>0</v>
      </c>
      <c r="AX279" s="397">
        <f t="shared" si="55"/>
        <v>0</v>
      </c>
      <c r="AY279" s="32"/>
      <c r="AZ279" s="32"/>
      <c r="BA279" s="423" t="str">
        <f t="shared" si="56"/>
        <v xml:space="preserve"> </v>
      </c>
    </row>
    <row r="280" spans="1:53" s="339" customFormat="1" ht="15" x14ac:dyDescent="0.2">
      <c r="A280" s="32"/>
      <c r="B280" s="32"/>
      <c r="C280" s="410">
        <f t="shared" ref="C280:C343" si="57">C279+1</f>
        <v>259</v>
      </c>
      <c r="D280" s="424"/>
      <c r="E280" s="424"/>
      <c r="F280" s="424"/>
      <c r="G280" s="410"/>
      <c r="H280" s="410"/>
      <c r="I280" s="413" t="str">
        <f t="shared" si="41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42"/>
        <v>-</v>
      </c>
      <c r="M280" s="425"/>
      <c r="N280" s="425"/>
      <c r="O280" s="160" t="str">
        <f t="shared" si="43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44"/>
        <v>OK</v>
      </c>
      <c r="AI280" s="22">
        <f t="shared" si="45"/>
        <v>0</v>
      </c>
      <c r="AJ280" s="22">
        <f t="shared" si="46"/>
        <v>0</v>
      </c>
      <c r="AK280" s="22">
        <f t="shared" si="47"/>
        <v>0</v>
      </c>
      <c r="AL280" s="22">
        <f t="shared" si="48"/>
        <v>0</v>
      </c>
      <c r="AM280" s="22">
        <f t="shared" si="49"/>
        <v>0</v>
      </c>
      <c r="AN280" s="22">
        <f t="shared" si="50"/>
        <v>0</v>
      </c>
      <c r="AO280" s="418" t="b">
        <f t="shared" si="51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52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53"/>
        <v>0</v>
      </c>
      <c r="AW280" s="67">
        <f t="shared" si="54"/>
        <v>0</v>
      </c>
      <c r="AX280" s="397">
        <f t="shared" si="55"/>
        <v>0</v>
      </c>
      <c r="AY280" s="32"/>
      <c r="AZ280" s="32"/>
      <c r="BA280" s="423" t="str">
        <f t="shared" si="56"/>
        <v xml:space="preserve"> </v>
      </c>
    </row>
    <row r="281" spans="1:53" s="339" customFormat="1" ht="15" x14ac:dyDescent="0.2">
      <c r="A281" s="32"/>
      <c r="B281" s="32"/>
      <c r="C281" s="410">
        <f t="shared" si="57"/>
        <v>260</v>
      </c>
      <c r="D281" s="424"/>
      <c r="E281" s="424"/>
      <c r="F281" s="424"/>
      <c r="G281" s="410"/>
      <c r="H281" s="410"/>
      <c r="I281" s="413" t="str">
        <f t="shared" si="41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42"/>
        <v>-</v>
      </c>
      <c r="M281" s="425"/>
      <c r="N281" s="425"/>
      <c r="O281" s="160" t="str">
        <f t="shared" si="43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44"/>
        <v>OK</v>
      </c>
      <c r="AI281" s="22">
        <f t="shared" si="45"/>
        <v>0</v>
      </c>
      <c r="AJ281" s="22">
        <f t="shared" si="46"/>
        <v>0</v>
      </c>
      <c r="AK281" s="22">
        <f t="shared" si="47"/>
        <v>0</v>
      </c>
      <c r="AL281" s="22">
        <f t="shared" si="48"/>
        <v>0</v>
      </c>
      <c r="AM281" s="22">
        <f t="shared" si="49"/>
        <v>0</v>
      </c>
      <c r="AN281" s="22">
        <f t="shared" si="50"/>
        <v>0</v>
      </c>
      <c r="AO281" s="418" t="b">
        <f t="shared" si="51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52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53"/>
        <v>0</v>
      </c>
      <c r="AW281" s="67">
        <f t="shared" si="54"/>
        <v>0</v>
      </c>
      <c r="AX281" s="397">
        <f t="shared" si="55"/>
        <v>0</v>
      </c>
      <c r="AY281" s="32"/>
      <c r="AZ281" s="32"/>
      <c r="BA281" s="423" t="str">
        <f t="shared" si="56"/>
        <v xml:space="preserve"> </v>
      </c>
    </row>
    <row r="282" spans="1:53" s="339" customFormat="1" ht="15" x14ac:dyDescent="0.2">
      <c r="A282" s="32"/>
      <c r="B282" s="32"/>
      <c r="C282" s="410">
        <f t="shared" si="57"/>
        <v>261</v>
      </c>
      <c r="D282" s="424"/>
      <c r="E282" s="424"/>
      <c r="F282" s="424"/>
      <c r="G282" s="410"/>
      <c r="H282" s="410"/>
      <c r="I282" s="413" t="str">
        <f t="shared" si="41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42"/>
        <v>-</v>
      </c>
      <c r="M282" s="425"/>
      <c r="N282" s="425"/>
      <c r="O282" s="160" t="str">
        <f t="shared" si="43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44"/>
        <v>OK</v>
      </c>
      <c r="AI282" s="22">
        <f t="shared" si="45"/>
        <v>0</v>
      </c>
      <c r="AJ282" s="22">
        <f t="shared" si="46"/>
        <v>0</v>
      </c>
      <c r="AK282" s="22">
        <f t="shared" si="47"/>
        <v>0</v>
      </c>
      <c r="AL282" s="22">
        <f t="shared" si="48"/>
        <v>0</v>
      </c>
      <c r="AM282" s="22">
        <f t="shared" si="49"/>
        <v>0</v>
      </c>
      <c r="AN282" s="22">
        <f t="shared" si="50"/>
        <v>0</v>
      </c>
      <c r="AO282" s="418" t="b">
        <f t="shared" si="51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52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53"/>
        <v>0</v>
      </c>
      <c r="AW282" s="67">
        <f t="shared" si="54"/>
        <v>0</v>
      </c>
      <c r="AX282" s="397">
        <f t="shared" si="55"/>
        <v>0</v>
      </c>
      <c r="AY282" s="32"/>
      <c r="AZ282" s="32"/>
      <c r="BA282" s="423" t="str">
        <f t="shared" si="56"/>
        <v xml:space="preserve"> </v>
      </c>
    </row>
    <row r="283" spans="1:53" s="339" customFormat="1" ht="15" x14ac:dyDescent="0.2">
      <c r="A283" s="32"/>
      <c r="B283" s="32"/>
      <c r="C283" s="410">
        <f t="shared" si="57"/>
        <v>262</v>
      </c>
      <c r="D283" s="424"/>
      <c r="E283" s="424"/>
      <c r="F283" s="424"/>
      <c r="G283" s="410"/>
      <c r="H283" s="410"/>
      <c r="I283" s="413" t="str">
        <f t="shared" si="41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42"/>
        <v>-</v>
      </c>
      <c r="M283" s="425"/>
      <c r="N283" s="425"/>
      <c r="O283" s="160" t="str">
        <f t="shared" si="43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44"/>
        <v>OK</v>
      </c>
      <c r="AI283" s="22">
        <f t="shared" si="45"/>
        <v>0</v>
      </c>
      <c r="AJ283" s="22">
        <f t="shared" si="46"/>
        <v>0</v>
      </c>
      <c r="AK283" s="22">
        <f t="shared" si="47"/>
        <v>0</v>
      </c>
      <c r="AL283" s="22">
        <f t="shared" si="48"/>
        <v>0</v>
      </c>
      <c r="AM283" s="22">
        <f t="shared" si="49"/>
        <v>0</v>
      </c>
      <c r="AN283" s="22">
        <f t="shared" si="50"/>
        <v>0</v>
      </c>
      <c r="AO283" s="418" t="b">
        <f t="shared" si="51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52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53"/>
        <v>0</v>
      </c>
      <c r="AW283" s="67">
        <f t="shared" si="54"/>
        <v>0</v>
      </c>
      <c r="AX283" s="397">
        <f t="shared" si="55"/>
        <v>0</v>
      </c>
      <c r="AY283" s="32"/>
      <c r="AZ283" s="32"/>
      <c r="BA283" s="423" t="str">
        <f t="shared" si="56"/>
        <v xml:space="preserve"> </v>
      </c>
    </row>
    <row r="284" spans="1:53" s="339" customFormat="1" ht="15" x14ac:dyDescent="0.2">
      <c r="A284" s="32"/>
      <c r="B284" s="32"/>
      <c r="C284" s="410">
        <f t="shared" si="57"/>
        <v>263</v>
      </c>
      <c r="D284" s="424"/>
      <c r="E284" s="424"/>
      <c r="F284" s="424"/>
      <c r="G284" s="410"/>
      <c r="H284" s="410"/>
      <c r="I284" s="413" t="str">
        <f t="shared" si="41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42"/>
        <v>-</v>
      </c>
      <c r="M284" s="425"/>
      <c r="N284" s="425"/>
      <c r="O284" s="160" t="str">
        <f t="shared" si="43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44"/>
        <v>OK</v>
      </c>
      <c r="AI284" s="22">
        <f t="shared" si="45"/>
        <v>0</v>
      </c>
      <c r="AJ284" s="22">
        <f t="shared" si="46"/>
        <v>0</v>
      </c>
      <c r="AK284" s="22">
        <f t="shared" si="47"/>
        <v>0</v>
      </c>
      <c r="AL284" s="22">
        <f t="shared" si="48"/>
        <v>0</v>
      </c>
      <c r="AM284" s="22">
        <f t="shared" si="49"/>
        <v>0</v>
      </c>
      <c r="AN284" s="22">
        <f t="shared" si="50"/>
        <v>0</v>
      </c>
      <c r="AO284" s="418" t="b">
        <f t="shared" si="51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52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53"/>
        <v>0</v>
      </c>
      <c r="AW284" s="67">
        <f t="shared" si="54"/>
        <v>0</v>
      </c>
      <c r="AX284" s="397">
        <f t="shared" si="55"/>
        <v>0</v>
      </c>
      <c r="AY284" s="32"/>
      <c r="AZ284" s="32"/>
      <c r="BA284" s="423" t="str">
        <f t="shared" si="56"/>
        <v xml:space="preserve"> </v>
      </c>
    </row>
    <row r="285" spans="1:53" s="339" customFormat="1" ht="15" x14ac:dyDescent="0.2">
      <c r="A285" s="32"/>
      <c r="B285" s="32"/>
      <c r="C285" s="410">
        <f t="shared" si="57"/>
        <v>264</v>
      </c>
      <c r="D285" s="424"/>
      <c r="E285" s="424"/>
      <c r="F285" s="424"/>
      <c r="G285" s="410"/>
      <c r="H285" s="410"/>
      <c r="I285" s="413" t="str">
        <f t="shared" si="41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42"/>
        <v>-</v>
      </c>
      <c r="M285" s="425"/>
      <c r="N285" s="425"/>
      <c r="O285" s="160" t="str">
        <f t="shared" si="43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44"/>
        <v>OK</v>
      </c>
      <c r="AI285" s="22">
        <f t="shared" si="45"/>
        <v>0</v>
      </c>
      <c r="AJ285" s="22">
        <f t="shared" si="46"/>
        <v>0</v>
      </c>
      <c r="AK285" s="22">
        <f t="shared" si="47"/>
        <v>0</v>
      </c>
      <c r="AL285" s="22">
        <f t="shared" si="48"/>
        <v>0</v>
      </c>
      <c r="AM285" s="22">
        <f t="shared" si="49"/>
        <v>0</v>
      </c>
      <c r="AN285" s="22">
        <f t="shared" si="50"/>
        <v>0</v>
      </c>
      <c r="AO285" s="418" t="b">
        <f t="shared" si="51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52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53"/>
        <v>0</v>
      </c>
      <c r="AW285" s="67">
        <f t="shared" si="54"/>
        <v>0</v>
      </c>
      <c r="AX285" s="397">
        <f t="shared" si="55"/>
        <v>0</v>
      </c>
      <c r="AY285" s="32"/>
      <c r="AZ285" s="32"/>
      <c r="BA285" s="423" t="str">
        <f t="shared" si="56"/>
        <v xml:space="preserve"> </v>
      </c>
    </row>
    <row r="286" spans="1:53" s="339" customFormat="1" ht="15" x14ac:dyDescent="0.2">
      <c r="A286" s="32"/>
      <c r="B286" s="32"/>
      <c r="C286" s="410">
        <f t="shared" si="57"/>
        <v>265</v>
      </c>
      <c r="D286" s="424"/>
      <c r="E286" s="424"/>
      <c r="F286" s="424"/>
      <c r="G286" s="410"/>
      <c r="H286" s="410"/>
      <c r="I286" s="413" t="str">
        <f t="shared" si="41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42"/>
        <v>-</v>
      </c>
      <c r="M286" s="425"/>
      <c r="N286" s="425"/>
      <c r="O286" s="160" t="str">
        <f t="shared" si="43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44"/>
        <v>OK</v>
      </c>
      <c r="AI286" s="22">
        <f t="shared" si="45"/>
        <v>0</v>
      </c>
      <c r="AJ286" s="22">
        <f t="shared" si="46"/>
        <v>0</v>
      </c>
      <c r="AK286" s="22">
        <f t="shared" si="47"/>
        <v>0</v>
      </c>
      <c r="AL286" s="22">
        <f t="shared" si="48"/>
        <v>0</v>
      </c>
      <c r="AM286" s="22">
        <f t="shared" si="49"/>
        <v>0</v>
      </c>
      <c r="AN286" s="22">
        <f t="shared" si="50"/>
        <v>0</v>
      </c>
      <c r="AO286" s="418" t="b">
        <f t="shared" si="51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52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53"/>
        <v>0</v>
      </c>
      <c r="AW286" s="67">
        <f t="shared" si="54"/>
        <v>0</v>
      </c>
      <c r="AX286" s="397">
        <f t="shared" si="55"/>
        <v>0</v>
      </c>
      <c r="AY286" s="32"/>
      <c r="AZ286" s="32"/>
      <c r="BA286" s="423" t="str">
        <f t="shared" si="56"/>
        <v xml:space="preserve"> </v>
      </c>
    </row>
    <row r="287" spans="1:53" s="339" customFormat="1" ht="15" x14ac:dyDescent="0.2">
      <c r="A287" s="32"/>
      <c r="B287" s="32"/>
      <c r="C287" s="410">
        <f t="shared" si="57"/>
        <v>266</v>
      </c>
      <c r="D287" s="424"/>
      <c r="E287" s="424"/>
      <c r="F287" s="424"/>
      <c r="G287" s="410"/>
      <c r="H287" s="410"/>
      <c r="I287" s="413" t="str">
        <f t="shared" si="41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42"/>
        <v>-</v>
      </c>
      <c r="M287" s="425"/>
      <c r="N287" s="425"/>
      <c r="O287" s="160" t="str">
        <f t="shared" si="43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44"/>
        <v>OK</v>
      </c>
      <c r="AI287" s="22">
        <f t="shared" si="45"/>
        <v>0</v>
      </c>
      <c r="AJ287" s="22">
        <f t="shared" si="46"/>
        <v>0</v>
      </c>
      <c r="AK287" s="22">
        <f t="shared" si="47"/>
        <v>0</v>
      </c>
      <c r="AL287" s="22">
        <f t="shared" si="48"/>
        <v>0</v>
      </c>
      <c r="AM287" s="22">
        <f t="shared" si="49"/>
        <v>0</v>
      </c>
      <c r="AN287" s="22">
        <f t="shared" si="50"/>
        <v>0</v>
      </c>
      <c r="AO287" s="418" t="b">
        <f t="shared" si="51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52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53"/>
        <v>0</v>
      </c>
      <c r="AW287" s="67">
        <f t="shared" si="54"/>
        <v>0</v>
      </c>
      <c r="AX287" s="397">
        <f t="shared" si="55"/>
        <v>0</v>
      </c>
      <c r="AY287" s="32"/>
      <c r="AZ287" s="32"/>
      <c r="BA287" s="423" t="str">
        <f t="shared" si="56"/>
        <v xml:space="preserve"> </v>
      </c>
    </row>
    <row r="288" spans="1:53" s="339" customFormat="1" ht="15" x14ac:dyDescent="0.2">
      <c r="A288" s="32"/>
      <c r="B288" s="32"/>
      <c r="C288" s="410">
        <f t="shared" si="57"/>
        <v>267</v>
      </c>
      <c r="D288" s="424"/>
      <c r="E288" s="424"/>
      <c r="F288" s="424"/>
      <c r="G288" s="410"/>
      <c r="H288" s="410"/>
      <c r="I288" s="413" t="str">
        <f t="shared" si="41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42"/>
        <v>-</v>
      </c>
      <c r="M288" s="425"/>
      <c r="N288" s="425"/>
      <c r="O288" s="160" t="str">
        <f t="shared" si="43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44"/>
        <v>OK</v>
      </c>
      <c r="AI288" s="22">
        <f t="shared" si="45"/>
        <v>0</v>
      </c>
      <c r="AJ288" s="22">
        <f t="shared" si="46"/>
        <v>0</v>
      </c>
      <c r="AK288" s="22">
        <f t="shared" si="47"/>
        <v>0</v>
      </c>
      <c r="AL288" s="22">
        <f t="shared" si="48"/>
        <v>0</v>
      </c>
      <c r="AM288" s="22">
        <f t="shared" si="49"/>
        <v>0</v>
      </c>
      <c r="AN288" s="22">
        <f t="shared" si="50"/>
        <v>0</v>
      </c>
      <c r="AO288" s="418" t="b">
        <f t="shared" si="51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52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53"/>
        <v>0</v>
      </c>
      <c r="AW288" s="67">
        <f t="shared" si="54"/>
        <v>0</v>
      </c>
      <c r="AX288" s="397">
        <f t="shared" si="55"/>
        <v>0</v>
      </c>
      <c r="AY288" s="32"/>
      <c r="AZ288" s="32"/>
      <c r="BA288" s="423" t="str">
        <f t="shared" si="56"/>
        <v xml:space="preserve"> </v>
      </c>
    </row>
    <row r="289" spans="1:53" s="339" customFormat="1" ht="15" x14ac:dyDescent="0.2">
      <c r="A289" s="32"/>
      <c r="B289" s="32"/>
      <c r="C289" s="410">
        <f t="shared" si="57"/>
        <v>268</v>
      </c>
      <c r="D289" s="424"/>
      <c r="E289" s="424"/>
      <c r="F289" s="424"/>
      <c r="G289" s="410"/>
      <c r="H289" s="410"/>
      <c r="I289" s="413" t="str">
        <f t="shared" si="41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42"/>
        <v>-</v>
      </c>
      <c r="M289" s="425"/>
      <c r="N289" s="425"/>
      <c r="O289" s="160" t="str">
        <f t="shared" si="43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44"/>
        <v>OK</v>
      </c>
      <c r="AI289" s="22">
        <f t="shared" si="45"/>
        <v>0</v>
      </c>
      <c r="AJ289" s="22">
        <f t="shared" si="46"/>
        <v>0</v>
      </c>
      <c r="AK289" s="22">
        <f t="shared" si="47"/>
        <v>0</v>
      </c>
      <c r="AL289" s="22">
        <f t="shared" si="48"/>
        <v>0</v>
      </c>
      <c r="AM289" s="22">
        <f t="shared" si="49"/>
        <v>0</v>
      </c>
      <c r="AN289" s="22">
        <f t="shared" si="50"/>
        <v>0</v>
      </c>
      <c r="AO289" s="418" t="b">
        <f t="shared" si="51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52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53"/>
        <v>0</v>
      </c>
      <c r="AW289" s="67">
        <f t="shared" si="54"/>
        <v>0</v>
      </c>
      <c r="AX289" s="397">
        <f t="shared" si="55"/>
        <v>0</v>
      </c>
      <c r="AY289" s="32"/>
      <c r="AZ289" s="32"/>
      <c r="BA289" s="423" t="str">
        <f t="shared" si="56"/>
        <v xml:space="preserve"> </v>
      </c>
    </row>
    <row r="290" spans="1:53" s="339" customFormat="1" ht="15" x14ac:dyDescent="0.2">
      <c r="A290" s="32"/>
      <c r="B290" s="32"/>
      <c r="C290" s="410">
        <f t="shared" si="57"/>
        <v>269</v>
      </c>
      <c r="D290" s="424"/>
      <c r="E290" s="424"/>
      <c r="F290" s="424"/>
      <c r="G290" s="410"/>
      <c r="H290" s="410"/>
      <c r="I290" s="413" t="str">
        <f t="shared" si="41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42"/>
        <v>-</v>
      </c>
      <c r="M290" s="425"/>
      <c r="N290" s="425"/>
      <c r="O290" s="160" t="str">
        <f t="shared" si="43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44"/>
        <v>OK</v>
      </c>
      <c r="AI290" s="22">
        <f t="shared" si="45"/>
        <v>0</v>
      </c>
      <c r="AJ290" s="22">
        <f t="shared" si="46"/>
        <v>0</v>
      </c>
      <c r="AK290" s="22">
        <f t="shared" si="47"/>
        <v>0</v>
      </c>
      <c r="AL290" s="22">
        <f t="shared" si="48"/>
        <v>0</v>
      </c>
      <c r="AM290" s="22">
        <f t="shared" si="49"/>
        <v>0</v>
      </c>
      <c r="AN290" s="22">
        <f t="shared" si="50"/>
        <v>0</v>
      </c>
      <c r="AO290" s="418" t="b">
        <f t="shared" si="51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52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53"/>
        <v>0</v>
      </c>
      <c r="AW290" s="67">
        <f t="shared" si="54"/>
        <v>0</v>
      </c>
      <c r="AX290" s="397">
        <f t="shared" si="55"/>
        <v>0</v>
      </c>
      <c r="AY290" s="32"/>
      <c r="AZ290" s="32"/>
      <c r="BA290" s="423" t="str">
        <f t="shared" si="56"/>
        <v xml:space="preserve"> </v>
      </c>
    </row>
    <row r="291" spans="1:53" s="339" customFormat="1" ht="15" x14ac:dyDescent="0.2">
      <c r="A291" s="32"/>
      <c r="B291" s="32"/>
      <c r="C291" s="410">
        <f t="shared" si="57"/>
        <v>270</v>
      </c>
      <c r="D291" s="424"/>
      <c r="E291" s="424"/>
      <c r="F291" s="424"/>
      <c r="G291" s="410"/>
      <c r="H291" s="410"/>
      <c r="I291" s="413" t="str">
        <f t="shared" si="41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42"/>
        <v>-</v>
      </c>
      <c r="M291" s="425"/>
      <c r="N291" s="425"/>
      <c r="O291" s="160" t="str">
        <f t="shared" si="43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44"/>
        <v>OK</v>
      </c>
      <c r="AI291" s="22">
        <f t="shared" si="45"/>
        <v>0</v>
      </c>
      <c r="AJ291" s="22">
        <f t="shared" si="46"/>
        <v>0</v>
      </c>
      <c r="AK291" s="22">
        <f t="shared" si="47"/>
        <v>0</v>
      </c>
      <c r="AL291" s="22">
        <f t="shared" si="48"/>
        <v>0</v>
      </c>
      <c r="AM291" s="22">
        <f t="shared" si="49"/>
        <v>0</v>
      </c>
      <c r="AN291" s="22">
        <f t="shared" si="50"/>
        <v>0</v>
      </c>
      <c r="AO291" s="418" t="b">
        <f t="shared" si="51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52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53"/>
        <v>0</v>
      </c>
      <c r="AW291" s="67">
        <f t="shared" si="54"/>
        <v>0</v>
      </c>
      <c r="AX291" s="397">
        <f t="shared" si="55"/>
        <v>0</v>
      </c>
      <c r="AY291" s="32"/>
      <c r="AZ291" s="32"/>
      <c r="BA291" s="423" t="str">
        <f t="shared" si="56"/>
        <v xml:space="preserve"> </v>
      </c>
    </row>
    <row r="292" spans="1:53" s="339" customFormat="1" ht="15" x14ac:dyDescent="0.2">
      <c r="A292" s="32"/>
      <c r="B292" s="32"/>
      <c r="C292" s="410">
        <f t="shared" si="57"/>
        <v>271</v>
      </c>
      <c r="D292" s="424"/>
      <c r="E292" s="424"/>
      <c r="F292" s="424"/>
      <c r="G292" s="410"/>
      <c r="H292" s="410"/>
      <c r="I292" s="413" t="str">
        <f t="shared" si="41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42"/>
        <v>-</v>
      </c>
      <c r="M292" s="425"/>
      <c r="N292" s="425"/>
      <c r="O292" s="160" t="str">
        <f t="shared" si="43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44"/>
        <v>OK</v>
      </c>
      <c r="AI292" s="22">
        <f t="shared" si="45"/>
        <v>0</v>
      </c>
      <c r="AJ292" s="22">
        <f t="shared" si="46"/>
        <v>0</v>
      </c>
      <c r="AK292" s="22">
        <f t="shared" si="47"/>
        <v>0</v>
      </c>
      <c r="AL292" s="22">
        <f t="shared" si="48"/>
        <v>0</v>
      </c>
      <c r="AM292" s="22">
        <f t="shared" si="49"/>
        <v>0</v>
      </c>
      <c r="AN292" s="22">
        <f t="shared" si="50"/>
        <v>0</v>
      </c>
      <c r="AO292" s="418" t="b">
        <f t="shared" si="51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52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53"/>
        <v>0</v>
      </c>
      <c r="AW292" s="67">
        <f t="shared" si="54"/>
        <v>0</v>
      </c>
      <c r="AX292" s="397">
        <f t="shared" si="55"/>
        <v>0</v>
      </c>
      <c r="AY292" s="32"/>
      <c r="AZ292" s="32"/>
      <c r="BA292" s="423" t="str">
        <f t="shared" si="56"/>
        <v xml:space="preserve"> </v>
      </c>
    </row>
    <row r="293" spans="1:53" s="339" customFormat="1" ht="15" x14ac:dyDescent="0.2">
      <c r="A293" s="32"/>
      <c r="B293" s="32"/>
      <c r="C293" s="410">
        <f t="shared" si="57"/>
        <v>272</v>
      </c>
      <c r="D293" s="424"/>
      <c r="E293" s="424"/>
      <c r="F293" s="424"/>
      <c r="G293" s="410"/>
      <c r="H293" s="410"/>
      <c r="I293" s="413" t="str">
        <f t="shared" si="41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42"/>
        <v>-</v>
      </c>
      <c r="M293" s="425"/>
      <c r="N293" s="425"/>
      <c r="O293" s="160" t="str">
        <f t="shared" si="43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44"/>
        <v>OK</v>
      </c>
      <c r="AI293" s="22">
        <f t="shared" si="45"/>
        <v>0</v>
      </c>
      <c r="AJ293" s="22">
        <f t="shared" si="46"/>
        <v>0</v>
      </c>
      <c r="AK293" s="22">
        <f t="shared" si="47"/>
        <v>0</v>
      </c>
      <c r="AL293" s="22">
        <f t="shared" si="48"/>
        <v>0</v>
      </c>
      <c r="AM293" s="22">
        <f t="shared" si="49"/>
        <v>0</v>
      </c>
      <c r="AN293" s="22">
        <f t="shared" si="50"/>
        <v>0</v>
      </c>
      <c r="AO293" s="418" t="b">
        <f t="shared" si="51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52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53"/>
        <v>0</v>
      </c>
      <c r="AW293" s="67">
        <f t="shared" si="54"/>
        <v>0</v>
      </c>
      <c r="AX293" s="397">
        <f t="shared" si="55"/>
        <v>0</v>
      </c>
      <c r="AY293" s="32"/>
      <c r="AZ293" s="32"/>
      <c r="BA293" s="423" t="str">
        <f t="shared" si="56"/>
        <v xml:space="preserve"> </v>
      </c>
    </row>
    <row r="294" spans="1:53" s="339" customFormat="1" ht="15" x14ac:dyDescent="0.2">
      <c r="A294" s="32"/>
      <c r="B294" s="32"/>
      <c r="C294" s="410">
        <f t="shared" si="57"/>
        <v>273</v>
      </c>
      <c r="D294" s="424"/>
      <c r="E294" s="424"/>
      <c r="F294" s="424"/>
      <c r="G294" s="410"/>
      <c r="H294" s="410"/>
      <c r="I294" s="413" t="str">
        <f t="shared" si="41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42"/>
        <v>-</v>
      </c>
      <c r="M294" s="425"/>
      <c r="N294" s="425"/>
      <c r="O294" s="160" t="str">
        <f t="shared" si="43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44"/>
        <v>OK</v>
      </c>
      <c r="AI294" s="22">
        <f t="shared" si="45"/>
        <v>0</v>
      </c>
      <c r="AJ294" s="22">
        <f t="shared" si="46"/>
        <v>0</v>
      </c>
      <c r="AK294" s="22">
        <f t="shared" si="47"/>
        <v>0</v>
      </c>
      <c r="AL294" s="22">
        <f t="shared" si="48"/>
        <v>0</v>
      </c>
      <c r="AM294" s="22">
        <f t="shared" si="49"/>
        <v>0</v>
      </c>
      <c r="AN294" s="22">
        <f t="shared" si="50"/>
        <v>0</v>
      </c>
      <c r="AO294" s="418" t="b">
        <f t="shared" si="51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52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53"/>
        <v>0</v>
      </c>
      <c r="AW294" s="67">
        <f t="shared" si="54"/>
        <v>0</v>
      </c>
      <c r="AX294" s="397">
        <f t="shared" si="55"/>
        <v>0</v>
      </c>
      <c r="AY294" s="32"/>
      <c r="AZ294" s="32"/>
      <c r="BA294" s="423" t="str">
        <f t="shared" si="56"/>
        <v xml:space="preserve"> </v>
      </c>
    </row>
    <row r="295" spans="1:53" s="339" customFormat="1" ht="15" x14ac:dyDescent="0.2">
      <c r="A295" s="32"/>
      <c r="B295" s="32"/>
      <c r="C295" s="410">
        <f t="shared" si="57"/>
        <v>274</v>
      </c>
      <c r="D295" s="424"/>
      <c r="E295" s="424"/>
      <c r="F295" s="424"/>
      <c r="G295" s="410"/>
      <c r="H295" s="410"/>
      <c r="I295" s="413" t="str">
        <f t="shared" si="41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42"/>
        <v>-</v>
      </c>
      <c r="M295" s="425"/>
      <c r="N295" s="425"/>
      <c r="O295" s="160" t="str">
        <f t="shared" si="43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44"/>
        <v>OK</v>
      </c>
      <c r="AI295" s="22">
        <f t="shared" si="45"/>
        <v>0</v>
      </c>
      <c r="AJ295" s="22">
        <f t="shared" si="46"/>
        <v>0</v>
      </c>
      <c r="AK295" s="22">
        <f t="shared" si="47"/>
        <v>0</v>
      </c>
      <c r="AL295" s="22">
        <f t="shared" si="48"/>
        <v>0</v>
      </c>
      <c r="AM295" s="22">
        <f t="shared" si="49"/>
        <v>0</v>
      </c>
      <c r="AN295" s="22">
        <f t="shared" si="50"/>
        <v>0</v>
      </c>
      <c r="AO295" s="418" t="b">
        <f t="shared" si="51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52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53"/>
        <v>0</v>
      </c>
      <c r="AW295" s="67">
        <f t="shared" si="54"/>
        <v>0</v>
      </c>
      <c r="AX295" s="397">
        <f t="shared" si="55"/>
        <v>0</v>
      </c>
      <c r="AY295" s="32"/>
      <c r="AZ295" s="32"/>
      <c r="BA295" s="423" t="str">
        <f t="shared" si="56"/>
        <v xml:space="preserve"> </v>
      </c>
    </row>
    <row r="296" spans="1:53" s="339" customFormat="1" ht="15" x14ac:dyDescent="0.2">
      <c r="A296" s="32"/>
      <c r="B296" s="32"/>
      <c r="C296" s="410">
        <f t="shared" si="57"/>
        <v>275</v>
      </c>
      <c r="D296" s="424"/>
      <c r="E296" s="424"/>
      <c r="F296" s="424"/>
      <c r="G296" s="410"/>
      <c r="H296" s="410"/>
      <c r="I296" s="413" t="str">
        <f t="shared" si="41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42"/>
        <v>-</v>
      </c>
      <c r="M296" s="425"/>
      <c r="N296" s="425"/>
      <c r="O296" s="160" t="str">
        <f t="shared" si="43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44"/>
        <v>OK</v>
      </c>
      <c r="AI296" s="22">
        <f t="shared" si="45"/>
        <v>0</v>
      </c>
      <c r="AJ296" s="22">
        <f t="shared" si="46"/>
        <v>0</v>
      </c>
      <c r="AK296" s="22">
        <f t="shared" si="47"/>
        <v>0</v>
      </c>
      <c r="AL296" s="22">
        <f t="shared" si="48"/>
        <v>0</v>
      </c>
      <c r="AM296" s="22">
        <f t="shared" si="49"/>
        <v>0</v>
      </c>
      <c r="AN296" s="22">
        <f t="shared" si="50"/>
        <v>0</v>
      </c>
      <c r="AO296" s="418" t="b">
        <f t="shared" si="51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52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53"/>
        <v>0</v>
      </c>
      <c r="AW296" s="67">
        <f t="shared" si="54"/>
        <v>0</v>
      </c>
      <c r="AX296" s="397">
        <f t="shared" si="55"/>
        <v>0</v>
      </c>
      <c r="AY296" s="32"/>
      <c r="AZ296" s="32"/>
      <c r="BA296" s="423" t="str">
        <f t="shared" si="56"/>
        <v xml:space="preserve"> </v>
      </c>
    </row>
    <row r="297" spans="1:53" s="339" customFormat="1" ht="15" x14ac:dyDescent="0.2">
      <c r="A297" s="32"/>
      <c r="B297" s="32"/>
      <c r="C297" s="410">
        <f t="shared" si="57"/>
        <v>276</v>
      </c>
      <c r="D297" s="424"/>
      <c r="E297" s="424"/>
      <c r="F297" s="424"/>
      <c r="G297" s="410"/>
      <c r="H297" s="410"/>
      <c r="I297" s="413" t="str">
        <f t="shared" si="41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42"/>
        <v>-</v>
      </c>
      <c r="M297" s="425"/>
      <c r="N297" s="425"/>
      <c r="O297" s="160" t="str">
        <f t="shared" si="43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44"/>
        <v>OK</v>
      </c>
      <c r="AI297" s="22">
        <f t="shared" si="45"/>
        <v>0</v>
      </c>
      <c r="AJ297" s="22">
        <f t="shared" si="46"/>
        <v>0</v>
      </c>
      <c r="AK297" s="22">
        <f t="shared" si="47"/>
        <v>0</v>
      </c>
      <c r="AL297" s="22">
        <f t="shared" si="48"/>
        <v>0</v>
      </c>
      <c r="AM297" s="22">
        <f t="shared" si="49"/>
        <v>0</v>
      </c>
      <c r="AN297" s="22">
        <f t="shared" si="50"/>
        <v>0</v>
      </c>
      <c r="AO297" s="418" t="b">
        <f t="shared" si="51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52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53"/>
        <v>0</v>
      </c>
      <c r="AW297" s="67">
        <f t="shared" si="54"/>
        <v>0</v>
      </c>
      <c r="AX297" s="397">
        <f t="shared" si="55"/>
        <v>0</v>
      </c>
      <c r="AY297" s="32"/>
      <c r="AZ297" s="32"/>
      <c r="BA297" s="423" t="str">
        <f t="shared" si="56"/>
        <v xml:space="preserve"> </v>
      </c>
    </row>
    <row r="298" spans="1:53" s="339" customFormat="1" ht="15" x14ac:dyDescent="0.2">
      <c r="A298" s="32"/>
      <c r="B298" s="32"/>
      <c r="C298" s="410">
        <f t="shared" si="57"/>
        <v>277</v>
      </c>
      <c r="D298" s="424"/>
      <c r="E298" s="424"/>
      <c r="F298" s="424"/>
      <c r="G298" s="410"/>
      <c r="H298" s="410"/>
      <c r="I298" s="413" t="str">
        <f t="shared" si="41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42"/>
        <v>-</v>
      </c>
      <c r="M298" s="425"/>
      <c r="N298" s="425"/>
      <c r="O298" s="160" t="str">
        <f t="shared" si="43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44"/>
        <v>OK</v>
      </c>
      <c r="AI298" s="22">
        <f t="shared" si="45"/>
        <v>0</v>
      </c>
      <c r="AJ298" s="22">
        <f t="shared" si="46"/>
        <v>0</v>
      </c>
      <c r="AK298" s="22">
        <f t="shared" si="47"/>
        <v>0</v>
      </c>
      <c r="AL298" s="22">
        <f t="shared" si="48"/>
        <v>0</v>
      </c>
      <c r="AM298" s="22">
        <f t="shared" si="49"/>
        <v>0</v>
      </c>
      <c r="AN298" s="22">
        <f t="shared" si="50"/>
        <v>0</v>
      </c>
      <c r="AO298" s="418" t="b">
        <f t="shared" si="51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52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53"/>
        <v>0</v>
      </c>
      <c r="AW298" s="67">
        <f t="shared" si="54"/>
        <v>0</v>
      </c>
      <c r="AX298" s="397">
        <f t="shared" si="55"/>
        <v>0</v>
      </c>
      <c r="AY298" s="32"/>
      <c r="AZ298" s="32"/>
      <c r="BA298" s="423" t="str">
        <f t="shared" si="56"/>
        <v xml:space="preserve"> </v>
      </c>
    </row>
    <row r="299" spans="1:53" s="339" customFormat="1" ht="15" x14ac:dyDescent="0.2">
      <c r="A299" s="32"/>
      <c r="B299" s="32"/>
      <c r="C299" s="410">
        <f t="shared" si="57"/>
        <v>278</v>
      </c>
      <c r="D299" s="424"/>
      <c r="E299" s="424"/>
      <c r="F299" s="424"/>
      <c r="G299" s="410"/>
      <c r="H299" s="410"/>
      <c r="I299" s="413" t="str">
        <f t="shared" si="41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42"/>
        <v>-</v>
      </c>
      <c r="M299" s="425"/>
      <c r="N299" s="425"/>
      <c r="O299" s="160" t="str">
        <f t="shared" si="43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44"/>
        <v>OK</v>
      </c>
      <c r="AI299" s="22">
        <f t="shared" si="45"/>
        <v>0</v>
      </c>
      <c r="AJ299" s="22">
        <f t="shared" si="46"/>
        <v>0</v>
      </c>
      <c r="AK299" s="22">
        <f t="shared" si="47"/>
        <v>0</v>
      </c>
      <c r="AL299" s="22">
        <f t="shared" si="48"/>
        <v>0</v>
      </c>
      <c r="AM299" s="22">
        <f t="shared" si="49"/>
        <v>0</v>
      </c>
      <c r="AN299" s="22">
        <f t="shared" si="50"/>
        <v>0</v>
      </c>
      <c r="AO299" s="418" t="b">
        <f t="shared" si="51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52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53"/>
        <v>0</v>
      </c>
      <c r="AW299" s="67">
        <f t="shared" si="54"/>
        <v>0</v>
      </c>
      <c r="AX299" s="397">
        <f t="shared" si="55"/>
        <v>0</v>
      </c>
      <c r="AY299" s="32"/>
      <c r="AZ299" s="32"/>
      <c r="BA299" s="423" t="str">
        <f t="shared" si="56"/>
        <v xml:space="preserve"> </v>
      </c>
    </row>
    <row r="300" spans="1:53" s="339" customFormat="1" ht="15" x14ac:dyDescent="0.2">
      <c r="A300" s="32"/>
      <c r="B300" s="32"/>
      <c r="C300" s="410">
        <f t="shared" si="57"/>
        <v>279</v>
      </c>
      <c r="D300" s="424"/>
      <c r="E300" s="424"/>
      <c r="F300" s="424"/>
      <c r="G300" s="410"/>
      <c r="H300" s="410"/>
      <c r="I300" s="413" t="str">
        <f t="shared" si="41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42"/>
        <v>-</v>
      </c>
      <c r="M300" s="425"/>
      <c r="N300" s="425"/>
      <c r="O300" s="160" t="str">
        <f t="shared" si="43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44"/>
        <v>OK</v>
      </c>
      <c r="AI300" s="22">
        <f t="shared" si="45"/>
        <v>0</v>
      </c>
      <c r="AJ300" s="22">
        <f t="shared" si="46"/>
        <v>0</v>
      </c>
      <c r="AK300" s="22">
        <f t="shared" si="47"/>
        <v>0</v>
      </c>
      <c r="AL300" s="22">
        <f t="shared" si="48"/>
        <v>0</v>
      </c>
      <c r="AM300" s="22">
        <f t="shared" si="49"/>
        <v>0</v>
      </c>
      <c r="AN300" s="22">
        <f t="shared" si="50"/>
        <v>0</v>
      </c>
      <c r="AO300" s="418" t="b">
        <f t="shared" si="51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52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53"/>
        <v>0</v>
      </c>
      <c r="AW300" s="67">
        <f t="shared" si="54"/>
        <v>0</v>
      </c>
      <c r="AX300" s="397">
        <f t="shared" si="55"/>
        <v>0</v>
      </c>
      <c r="AY300" s="32"/>
      <c r="AZ300" s="32"/>
      <c r="BA300" s="423" t="str">
        <f t="shared" si="56"/>
        <v xml:space="preserve"> </v>
      </c>
    </row>
    <row r="301" spans="1:53" s="339" customFormat="1" ht="15" x14ac:dyDescent="0.2">
      <c r="A301" s="32"/>
      <c r="B301" s="32"/>
      <c r="C301" s="410">
        <f t="shared" si="57"/>
        <v>280</v>
      </c>
      <c r="D301" s="424"/>
      <c r="E301" s="424"/>
      <c r="F301" s="424"/>
      <c r="G301" s="410"/>
      <c r="H301" s="410"/>
      <c r="I301" s="413" t="str">
        <f t="shared" si="41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42"/>
        <v>-</v>
      </c>
      <c r="M301" s="425"/>
      <c r="N301" s="425"/>
      <c r="O301" s="160" t="str">
        <f t="shared" si="43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44"/>
        <v>OK</v>
      </c>
      <c r="AI301" s="22">
        <f t="shared" si="45"/>
        <v>0</v>
      </c>
      <c r="AJ301" s="22">
        <f t="shared" si="46"/>
        <v>0</v>
      </c>
      <c r="AK301" s="22">
        <f t="shared" si="47"/>
        <v>0</v>
      </c>
      <c r="AL301" s="22">
        <f t="shared" si="48"/>
        <v>0</v>
      </c>
      <c r="AM301" s="22">
        <f t="shared" si="49"/>
        <v>0</v>
      </c>
      <c r="AN301" s="22">
        <f t="shared" si="50"/>
        <v>0</v>
      </c>
      <c r="AO301" s="418" t="b">
        <f t="shared" si="51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52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53"/>
        <v>0</v>
      </c>
      <c r="AW301" s="67">
        <f t="shared" si="54"/>
        <v>0</v>
      </c>
      <c r="AX301" s="397">
        <f t="shared" si="55"/>
        <v>0</v>
      </c>
      <c r="AY301" s="32"/>
      <c r="AZ301" s="32"/>
      <c r="BA301" s="423" t="str">
        <f t="shared" si="56"/>
        <v xml:space="preserve"> </v>
      </c>
    </row>
    <row r="302" spans="1:53" s="339" customFormat="1" ht="15" x14ac:dyDescent="0.2">
      <c r="A302" s="32"/>
      <c r="B302" s="32"/>
      <c r="C302" s="410">
        <f t="shared" si="57"/>
        <v>281</v>
      </c>
      <c r="D302" s="424"/>
      <c r="E302" s="424"/>
      <c r="F302" s="424"/>
      <c r="G302" s="410"/>
      <c r="H302" s="410"/>
      <c r="I302" s="413" t="str">
        <f t="shared" si="41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42"/>
        <v>-</v>
      </c>
      <c r="M302" s="425"/>
      <c r="N302" s="425"/>
      <c r="O302" s="160" t="str">
        <f t="shared" si="43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44"/>
        <v>OK</v>
      </c>
      <c r="AI302" s="22">
        <f t="shared" si="45"/>
        <v>0</v>
      </c>
      <c r="AJ302" s="22">
        <f t="shared" si="46"/>
        <v>0</v>
      </c>
      <c r="AK302" s="22">
        <f t="shared" si="47"/>
        <v>0</v>
      </c>
      <c r="AL302" s="22">
        <f t="shared" si="48"/>
        <v>0</v>
      </c>
      <c r="AM302" s="22">
        <f t="shared" si="49"/>
        <v>0</v>
      </c>
      <c r="AN302" s="22">
        <f t="shared" si="50"/>
        <v>0</v>
      </c>
      <c r="AO302" s="418" t="b">
        <f t="shared" si="51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52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53"/>
        <v>0</v>
      </c>
      <c r="AW302" s="67">
        <f t="shared" si="54"/>
        <v>0</v>
      </c>
      <c r="AX302" s="397">
        <f t="shared" si="55"/>
        <v>0</v>
      </c>
      <c r="AY302" s="32"/>
      <c r="AZ302" s="32"/>
      <c r="BA302" s="423" t="str">
        <f t="shared" si="56"/>
        <v xml:space="preserve"> </v>
      </c>
    </row>
    <row r="303" spans="1:53" s="339" customFormat="1" ht="15" x14ac:dyDescent="0.2">
      <c r="A303" s="32"/>
      <c r="B303" s="32"/>
      <c r="C303" s="410">
        <f t="shared" si="57"/>
        <v>282</v>
      </c>
      <c r="D303" s="424"/>
      <c r="E303" s="424"/>
      <c r="F303" s="424"/>
      <c r="G303" s="410"/>
      <c r="H303" s="410"/>
      <c r="I303" s="413" t="str">
        <f t="shared" si="41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42"/>
        <v>-</v>
      </c>
      <c r="M303" s="425"/>
      <c r="N303" s="425"/>
      <c r="O303" s="160" t="str">
        <f t="shared" si="43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44"/>
        <v>OK</v>
      </c>
      <c r="AI303" s="22">
        <f t="shared" si="45"/>
        <v>0</v>
      </c>
      <c r="AJ303" s="22">
        <f t="shared" si="46"/>
        <v>0</v>
      </c>
      <c r="AK303" s="22">
        <f t="shared" si="47"/>
        <v>0</v>
      </c>
      <c r="AL303" s="22">
        <f t="shared" si="48"/>
        <v>0</v>
      </c>
      <c r="AM303" s="22">
        <f t="shared" si="49"/>
        <v>0</v>
      </c>
      <c r="AN303" s="22">
        <f t="shared" si="50"/>
        <v>0</v>
      </c>
      <c r="AO303" s="418" t="b">
        <f t="shared" si="51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52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53"/>
        <v>0</v>
      </c>
      <c r="AW303" s="67">
        <f t="shared" si="54"/>
        <v>0</v>
      </c>
      <c r="AX303" s="397">
        <f t="shared" si="55"/>
        <v>0</v>
      </c>
      <c r="AY303" s="32"/>
      <c r="AZ303" s="32"/>
      <c r="BA303" s="423" t="str">
        <f t="shared" si="56"/>
        <v xml:space="preserve"> </v>
      </c>
    </row>
    <row r="304" spans="1:53" s="339" customFormat="1" ht="15" x14ac:dyDescent="0.2">
      <c r="A304" s="32"/>
      <c r="B304" s="32"/>
      <c r="C304" s="410">
        <f t="shared" si="57"/>
        <v>283</v>
      </c>
      <c r="D304" s="424"/>
      <c r="E304" s="424"/>
      <c r="F304" s="424"/>
      <c r="G304" s="410"/>
      <c r="H304" s="410"/>
      <c r="I304" s="413" t="str">
        <f t="shared" si="41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42"/>
        <v>-</v>
      </c>
      <c r="M304" s="425"/>
      <c r="N304" s="425"/>
      <c r="O304" s="160" t="str">
        <f t="shared" si="43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44"/>
        <v>OK</v>
      </c>
      <c r="AI304" s="22">
        <f t="shared" si="45"/>
        <v>0</v>
      </c>
      <c r="AJ304" s="22">
        <f t="shared" si="46"/>
        <v>0</v>
      </c>
      <c r="AK304" s="22">
        <f t="shared" si="47"/>
        <v>0</v>
      </c>
      <c r="AL304" s="22">
        <f t="shared" si="48"/>
        <v>0</v>
      </c>
      <c r="AM304" s="22">
        <f t="shared" si="49"/>
        <v>0</v>
      </c>
      <c r="AN304" s="22">
        <f t="shared" si="50"/>
        <v>0</v>
      </c>
      <c r="AO304" s="418" t="b">
        <f t="shared" si="51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52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53"/>
        <v>0</v>
      </c>
      <c r="AW304" s="67">
        <f t="shared" si="54"/>
        <v>0</v>
      </c>
      <c r="AX304" s="397">
        <f t="shared" si="55"/>
        <v>0</v>
      </c>
      <c r="AY304" s="32"/>
      <c r="AZ304" s="32"/>
      <c r="BA304" s="423" t="str">
        <f t="shared" si="56"/>
        <v xml:space="preserve"> </v>
      </c>
    </row>
    <row r="305" spans="1:53" s="339" customFormat="1" ht="15" x14ac:dyDescent="0.2">
      <c r="A305" s="32"/>
      <c r="B305" s="32"/>
      <c r="C305" s="410">
        <f t="shared" si="57"/>
        <v>284</v>
      </c>
      <c r="D305" s="424"/>
      <c r="E305" s="424"/>
      <c r="F305" s="424"/>
      <c r="G305" s="410"/>
      <c r="H305" s="410"/>
      <c r="I305" s="413" t="str">
        <f t="shared" si="41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42"/>
        <v>-</v>
      </c>
      <c r="M305" s="425"/>
      <c r="N305" s="425"/>
      <c r="O305" s="160" t="str">
        <f t="shared" si="43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44"/>
        <v>OK</v>
      </c>
      <c r="AI305" s="22">
        <f t="shared" si="45"/>
        <v>0</v>
      </c>
      <c r="AJ305" s="22">
        <f t="shared" si="46"/>
        <v>0</v>
      </c>
      <c r="AK305" s="22">
        <f t="shared" si="47"/>
        <v>0</v>
      </c>
      <c r="AL305" s="22">
        <f t="shared" si="48"/>
        <v>0</v>
      </c>
      <c r="AM305" s="22">
        <f t="shared" si="49"/>
        <v>0</v>
      </c>
      <c r="AN305" s="22">
        <f t="shared" si="50"/>
        <v>0</v>
      </c>
      <c r="AO305" s="418" t="b">
        <f t="shared" si="51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52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53"/>
        <v>0</v>
      </c>
      <c r="AW305" s="67">
        <f t="shared" si="54"/>
        <v>0</v>
      </c>
      <c r="AX305" s="397">
        <f t="shared" si="55"/>
        <v>0</v>
      </c>
      <c r="AY305" s="32"/>
      <c r="AZ305" s="32"/>
      <c r="BA305" s="423" t="str">
        <f t="shared" si="56"/>
        <v xml:space="preserve"> </v>
      </c>
    </row>
    <row r="306" spans="1:53" s="339" customFormat="1" ht="15" x14ac:dyDescent="0.2">
      <c r="A306" s="32"/>
      <c r="B306" s="32"/>
      <c r="C306" s="410">
        <f t="shared" si="57"/>
        <v>285</v>
      </c>
      <c r="D306" s="424"/>
      <c r="E306" s="424"/>
      <c r="F306" s="424"/>
      <c r="G306" s="410"/>
      <c r="H306" s="410"/>
      <c r="I306" s="413" t="str">
        <f t="shared" si="41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42"/>
        <v>-</v>
      </c>
      <c r="M306" s="425"/>
      <c r="N306" s="425"/>
      <c r="O306" s="160" t="str">
        <f t="shared" si="43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44"/>
        <v>OK</v>
      </c>
      <c r="AI306" s="22">
        <f t="shared" si="45"/>
        <v>0</v>
      </c>
      <c r="AJ306" s="22">
        <f t="shared" si="46"/>
        <v>0</v>
      </c>
      <c r="AK306" s="22">
        <f t="shared" si="47"/>
        <v>0</v>
      </c>
      <c r="AL306" s="22">
        <f t="shared" si="48"/>
        <v>0</v>
      </c>
      <c r="AM306" s="22">
        <f t="shared" si="49"/>
        <v>0</v>
      </c>
      <c r="AN306" s="22">
        <f t="shared" si="50"/>
        <v>0</v>
      </c>
      <c r="AO306" s="418" t="b">
        <f t="shared" si="51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52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53"/>
        <v>0</v>
      </c>
      <c r="AW306" s="67">
        <f t="shared" si="54"/>
        <v>0</v>
      </c>
      <c r="AX306" s="397">
        <f t="shared" si="55"/>
        <v>0</v>
      </c>
      <c r="AY306" s="32"/>
      <c r="AZ306" s="32"/>
      <c r="BA306" s="423" t="str">
        <f t="shared" si="56"/>
        <v xml:space="preserve"> </v>
      </c>
    </row>
    <row r="307" spans="1:53" s="339" customFormat="1" ht="15" x14ac:dyDescent="0.2">
      <c r="A307" s="32"/>
      <c r="B307" s="32"/>
      <c r="C307" s="410">
        <f t="shared" si="57"/>
        <v>286</v>
      </c>
      <c r="D307" s="424"/>
      <c r="E307" s="424"/>
      <c r="F307" s="424"/>
      <c r="G307" s="410"/>
      <c r="H307" s="410"/>
      <c r="I307" s="413" t="str">
        <f t="shared" si="41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42"/>
        <v>-</v>
      </c>
      <c r="M307" s="425"/>
      <c r="N307" s="425"/>
      <c r="O307" s="160" t="str">
        <f t="shared" si="43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44"/>
        <v>OK</v>
      </c>
      <c r="AI307" s="22">
        <f t="shared" si="45"/>
        <v>0</v>
      </c>
      <c r="AJ307" s="22">
        <f t="shared" si="46"/>
        <v>0</v>
      </c>
      <c r="AK307" s="22">
        <f t="shared" si="47"/>
        <v>0</v>
      </c>
      <c r="AL307" s="22">
        <f t="shared" si="48"/>
        <v>0</v>
      </c>
      <c r="AM307" s="22">
        <f t="shared" si="49"/>
        <v>0</v>
      </c>
      <c r="AN307" s="22">
        <f t="shared" si="50"/>
        <v>0</v>
      </c>
      <c r="AO307" s="418" t="b">
        <f t="shared" si="51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52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53"/>
        <v>0</v>
      </c>
      <c r="AW307" s="67">
        <f t="shared" si="54"/>
        <v>0</v>
      </c>
      <c r="AX307" s="397">
        <f t="shared" si="55"/>
        <v>0</v>
      </c>
      <c r="AY307" s="32"/>
      <c r="AZ307" s="32"/>
      <c r="BA307" s="423" t="str">
        <f t="shared" si="56"/>
        <v xml:space="preserve"> </v>
      </c>
    </row>
    <row r="308" spans="1:53" s="339" customFormat="1" ht="15" x14ac:dyDescent="0.2">
      <c r="A308" s="32"/>
      <c r="B308" s="32"/>
      <c r="C308" s="410">
        <f t="shared" si="57"/>
        <v>287</v>
      </c>
      <c r="D308" s="424"/>
      <c r="E308" s="424"/>
      <c r="F308" s="424"/>
      <c r="G308" s="410"/>
      <c r="H308" s="410"/>
      <c r="I308" s="413" t="str">
        <f t="shared" si="41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42"/>
        <v>-</v>
      </c>
      <c r="M308" s="425"/>
      <c r="N308" s="425"/>
      <c r="O308" s="160" t="str">
        <f t="shared" si="43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44"/>
        <v>OK</v>
      </c>
      <c r="AI308" s="22">
        <f t="shared" si="45"/>
        <v>0</v>
      </c>
      <c r="AJ308" s="22">
        <f t="shared" si="46"/>
        <v>0</v>
      </c>
      <c r="AK308" s="22">
        <f t="shared" si="47"/>
        <v>0</v>
      </c>
      <c r="AL308" s="22">
        <f t="shared" si="48"/>
        <v>0</v>
      </c>
      <c r="AM308" s="22">
        <f t="shared" si="49"/>
        <v>0</v>
      </c>
      <c r="AN308" s="22">
        <f t="shared" si="50"/>
        <v>0</v>
      </c>
      <c r="AO308" s="418" t="b">
        <f t="shared" si="51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52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53"/>
        <v>0</v>
      </c>
      <c r="AW308" s="67">
        <f t="shared" si="54"/>
        <v>0</v>
      </c>
      <c r="AX308" s="397">
        <f t="shared" si="55"/>
        <v>0</v>
      </c>
      <c r="AY308" s="32"/>
      <c r="AZ308" s="32"/>
      <c r="BA308" s="423" t="str">
        <f t="shared" si="56"/>
        <v xml:space="preserve"> </v>
      </c>
    </row>
    <row r="309" spans="1:53" s="339" customFormat="1" ht="15" x14ac:dyDescent="0.2">
      <c r="A309" s="32"/>
      <c r="B309" s="32"/>
      <c r="C309" s="410">
        <f t="shared" si="57"/>
        <v>288</v>
      </c>
      <c r="D309" s="424"/>
      <c r="E309" s="424"/>
      <c r="F309" s="424"/>
      <c r="G309" s="410"/>
      <c r="H309" s="410"/>
      <c r="I309" s="413" t="str">
        <f t="shared" si="41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42"/>
        <v>-</v>
      </c>
      <c r="M309" s="425"/>
      <c r="N309" s="425"/>
      <c r="O309" s="160" t="str">
        <f t="shared" si="43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44"/>
        <v>OK</v>
      </c>
      <c r="AI309" s="22">
        <f t="shared" si="45"/>
        <v>0</v>
      </c>
      <c r="AJ309" s="22">
        <f t="shared" si="46"/>
        <v>0</v>
      </c>
      <c r="AK309" s="22">
        <f t="shared" si="47"/>
        <v>0</v>
      </c>
      <c r="AL309" s="22">
        <f t="shared" si="48"/>
        <v>0</v>
      </c>
      <c r="AM309" s="22">
        <f t="shared" si="49"/>
        <v>0</v>
      </c>
      <c r="AN309" s="22">
        <f t="shared" si="50"/>
        <v>0</v>
      </c>
      <c r="AO309" s="418" t="b">
        <f t="shared" si="51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52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53"/>
        <v>0</v>
      </c>
      <c r="AW309" s="67">
        <f t="shared" si="54"/>
        <v>0</v>
      </c>
      <c r="AX309" s="397">
        <f t="shared" si="55"/>
        <v>0</v>
      </c>
      <c r="AY309" s="32"/>
      <c r="AZ309" s="32"/>
      <c r="BA309" s="423" t="str">
        <f t="shared" si="56"/>
        <v xml:space="preserve"> </v>
      </c>
    </row>
    <row r="310" spans="1:53" s="339" customFormat="1" ht="15" x14ac:dyDescent="0.2">
      <c r="A310" s="32"/>
      <c r="B310" s="32"/>
      <c r="C310" s="410">
        <f t="shared" si="57"/>
        <v>289</v>
      </c>
      <c r="D310" s="424"/>
      <c r="E310" s="424"/>
      <c r="F310" s="424"/>
      <c r="G310" s="410"/>
      <c r="H310" s="410"/>
      <c r="I310" s="413" t="str">
        <f t="shared" si="41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42"/>
        <v>-</v>
      </c>
      <c r="M310" s="425"/>
      <c r="N310" s="425"/>
      <c r="O310" s="160" t="str">
        <f t="shared" si="43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44"/>
        <v>OK</v>
      </c>
      <c r="AI310" s="22">
        <f t="shared" si="45"/>
        <v>0</v>
      </c>
      <c r="AJ310" s="22">
        <f t="shared" si="46"/>
        <v>0</v>
      </c>
      <c r="AK310" s="22">
        <f t="shared" si="47"/>
        <v>0</v>
      </c>
      <c r="AL310" s="22">
        <f t="shared" si="48"/>
        <v>0</v>
      </c>
      <c r="AM310" s="22">
        <f t="shared" si="49"/>
        <v>0</v>
      </c>
      <c r="AN310" s="22">
        <f t="shared" si="50"/>
        <v>0</v>
      </c>
      <c r="AO310" s="418" t="b">
        <f t="shared" si="51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52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53"/>
        <v>0</v>
      </c>
      <c r="AW310" s="67">
        <f t="shared" si="54"/>
        <v>0</v>
      </c>
      <c r="AX310" s="397">
        <f t="shared" si="55"/>
        <v>0</v>
      </c>
      <c r="AY310" s="32"/>
      <c r="AZ310" s="32"/>
      <c r="BA310" s="423" t="str">
        <f t="shared" si="56"/>
        <v xml:space="preserve"> </v>
      </c>
    </row>
    <row r="311" spans="1:53" s="339" customFormat="1" ht="15" x14ac:dyDescent="0.2">
      <c r="A311" s="32"/>
      <c r="B311" s="32"/>
      <c r="C311" s="410">
        <f t="shared" si="57"/>
        <v>290</v>
      </c>
      <c r="D311" s="424"/>
      <c r="E311" s="424"/>
      <c r="F311" s="424"/>
      <c r="G311" s="410"/>
      <c r="H311" s="410"/>
      <c r="I311" s="413" t="str">
        <f t="shared" si="41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42"/>
        <v>-</v>
      </c>
      <c r="M311" s="425"/>
      <c r="N311" s="425"/>
      <c r="O311" s="160" t="str">
        <f t="shared" si="43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44"/>
        <v>OK</v>
      </c>
      <c r="AI311" s="22">
        <f t="shared" si="45"/>
        <v>0</v>
      </c>
      <c r="AJ311" s="22">
        <f t="shared" si="46"/>
        <v>0</v>
      </c>
      <c r="AK311" s="22">
        <f t="shared" si="47"/>
        <v>0</v>
      </c>
      <c r="AL311" s="22">
        <f t="shared" si="48"/>
        <v>0</v>
      </c>
      <c r="AM311" s="22">
        <f t="shared" si="49"/>
        <v>0</v>
      </c>
      <c r="AN311" s="22">
        <f t="shared" si="50"/>
        <v>0</v>
      </c>
      <c r="AO311" s="418" t="b">
        <f t="shared" si="51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52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53"/>
        <v>0</v>
      </c>
      <c r="AW311" s="67">
        <f t="shared" si="54"/>
        <v>0</v>
      </c>
      <c r="AX311" s="397">
        <f t="shared" si="55"/>
        <v>0</v>
      </c>
      <c r="AY311" s="32"/>
      <c r="AZ311" s="32"/>
      <c r="BA311" s="423" t="str">
        <f t="shared" si="56"/>
        <v xml:space="preserve"> </v>
      </c>
    </row>
    <row r="312" spans="1:53" s="339" customFormat="1" ht="15" x14ac:dyDescent="0.2">
      <c r="A312" s="32"/>
      <c r="B312" s="32"/>
      <c r="C312" s="410">
        <f t="shared" si="57"/>
        <v>291</v>
      </c>
      <c r="D312" s="424"/>
      <c r="E312" s="424"/>
      <c r="F312" s="424"/>
      <c r="G312" s="410"/>
      <c r="H312" s="410"/>
      <c r="I312" s="413" t="str">
        <f t="shared" si="41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42"/>
        <v>-</v>
      </c>
      <c r="M312" s="425"/>
      <c r="N312" s="425"/>
      <c r="O312" s="160" t="str">
        <f t="shared" si="43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44"/>
        <v>OK</v>
      </c>
      <c r="AI312" s="22">
        <f t="shared" si="45"/>
        <v>0</v>
      </c>
      <c r="AJ312" s="22">
        <f t="shared" si="46"/>
        <v>0</v>
      </c>
      <c r="AK312" s="22">
        <f t="shared" si="47"/>
        <v>0</v>
      </c>
      <c r="AL312" s="22">
        <f t="shared" si="48"/>
        <v>0</v>
      </c>
      <c r="AM312" s="22">
        <f t="shared" si="49"/>
        <v>0</v>
      </c>
      <c r="AN312" s="22">
        <f t="shared" si="50"/>
        <v>0</v>
      </c>
      <c r="AO312" s="418" t="b">
        <f t="shared" si="51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52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53"/>
        <v>0</v>
      </c>
      <c r="AW312" s="67">
        <f t="shared" si="54"/>
        <v>0</v>
      </c>
      <c r="AX312" s="397">
        <f t="shared" si="55"/>
        <v>0</v>
      </c>
      <c r="AY312" s="32"/>
      <c r="AZ312" s="32"/>
      <c r="BA312" s="423" t="str">
        <f t="shared" si="56"/>
        <v xml:space="preserve"> </v>
      </c>
    </row>
    <row r="313" spans="1:53" s="339" customFormat="1" ht="15" x14ac:dyDescent="0.2">
      <c r="A313" s="32"/>
      <c r="B313" s="32"/>
      <c r="C313" s="410">
        <f t="shared" si="57"/>
        <v>292</v>
      </c>
      <c r="D313" s="424"/>
      <c r="E313" s="424"/>
      <c r="F313" s="424"/>
      <c r="G313" s="410"/>
      <c r="H313" s="410"/>
      <c r="I313" s="413" t="str">
        <f t="shared" si="41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42"/>
        <v>-</v>
      </c>
      <c r="M313" s="425"/>
      <c r="N313" s="425"/>
      <c r="O313" s="160" t="str">
        <f t="shared" si="43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44"/>
        <v>OK</v>
      </c>
      <c r="AI313" s="22">
        <f t="shared" si="45"/>
        <v>0</v>
      </c>
      <c r="AJ313" s="22">
        <f t="shared" si="46"/>
        <v>0</v>
      </c>
      <c r="AK313" s="22">
        <f t="shared" si="47"/>
        <v>0</v>
      </c>
      <c r="AL313" s="22">
        <f t="shared" si="48"/>
        <v>0</v>
      </c>
      <c r="AM313" s="22">
        <f t="shared" si="49"/>
        <v>0</v>
      </c>
      <c r="AN313" s="22">
        <f t="shared" si="50"/>
        <v>0</v>
      </c>
      <c r="AO313" s="418" t="b">
        <f t="shared" si="51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52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53"/>
        <v>0</v>
      </c>
      <c r="AW313" s="67">
        <f t="shared" si="54"/>
        <v>0</v>
      </c>
      <c r="AX313" s="397">
        <f t="shared" si="55"/>
        <v>0</v>
      </c>
      <c r="AY313" s="32"/>
      <c r="AZ313" s="32"/>
      <c r="BA313" s="423" t="str">
        <f t="shared" si="56"/>
        <v xml:space="preserve"> </v>
      </c>
    </row>
    <row r="314" spans="1:53" s="339" customFormat="1" ht="15" x14ac:dyDescent="0.2">
      <c r="A314" s="32"/>
      <c r="B314" s="32"/>
      <c r="C314" s="410">
        <f t="shared" si="57"/>
        <v>293</v>
      </c>
      <c r="D314" s="424"/>
      <c r="E314" s="424"/>
      <c r="F314" s="424"/>
      <c r="G314" s="410"/>
      <c r="H314" s="410"/>
      <c r="I314" s="413" t="str">
        <f t="shared" si="41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42"/>
        <v>-</v>
      </c>
      <c r="M314" s="425"/>
      <c r="N314" s="425"/>
      <c r="O314" s="160" t="str">
        <f t="shared" si="43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44"/>
        <v>OK</v>
      </c>
      <c r="AI314" s="22">
        <f t="shared" si="45"/>
        <v>0</v>
      </c>
      <c r="AJ314" s="22">
        <f t="shared" si="46"/>
        <v>0</v>
      </c>
      <c r="AK314" s="22">
        <f t="shared" si="47"/>
        <v>0</v>
      </c>
      <c r="AL314" s="22">
        <f t="shared" si="48"/>
        <v>0</v>
      </c>
      <c r="AM314" s="22">
        <f t="shared" si="49"/>
        <v>0</v>
      </c>
      <c r="AN314" s="22">
        <f t="shared" si="50"/>
        <v>0</v>
      </c>
      <c r="AO314" s="418" t="b">
        <f t="shared" si="51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52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53"/>
        <v>0</v>
      </c>
      <c r="AW314" s="67">
        <f t="shared" si="54"/>
        <v>0</v>
      </c>
      <c r="AX314" s="397">
        <f t="shared" si="55"/>
        <v>0</v>
      </c>
      <c r="AY314" s="32"/>
      <c r="AZ314" s="32"/>
      <c r="BA314" s="423" t="str">
        <f t="shared" si="56"/>
        <v xml:space="preserve"> </v>
      </c>
    </row>
    <row r="315" spans="1:53" s="339" customFormat="1" ht="15" x14ac:dyDescent="0.2">
      <c r="A315" s="32"/>
      <c r="B315" s="32"/>
      <c r="C315" s="410">
        <f t="shared" si="57"/>
        <v>294</v>
      </c>
      <c r="D315" s="424"/>
      <c r="E315" s="424"/>
      <c r="F315" s="424"/>
      <c r="G315" s="410"/>
      <c r="H315" s="410"/>
      <c r="I315" s="413" t="str">
        <f t="shared" si="41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42"/>
        <v>-</v>
      </c>
      <c r="M315" s="425"/>
      <c r="N315" s="425"/>
      <c r="O315" s="160" t="str">
        <f t="shared" si="43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44"/>
        <v>OK</v>
      </c>
      <c r="AI315" s="22">
        <f t="shared" si="45"/>
        <v>0</v>
      </c>
      <c r="AJ315" s="22">
        <f t="shared" si="46"/>
        <v>0</v>
      </c>
      <c r="AK315" s="22">
        <f t="shared" si="47"/>
        <v>0</v>
      </c>
      <c r="AL315" s="22">
        <f t="shared" si="48"/>
        <v>0</v>
      </c>
      <c r="AM315" s="22">
        <f t="shared" si="49"/>
        <v>0</v>
      </c>
      <c r="AN315" s="22">
        <f t="shared" si="50"/>
        <v>0</v>
      </c>
      <c r="AO315" s="418" t="b">
        <f t="shared" si="51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52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53"/>
        <v>0</v>
      </c>
      <c r="AW315" s="67">
        <f t="shared" si="54"/>
        <v>0</v>
      </c>
      <c r="AX315" s="397">
        <f t="shared" si="55"/>
        <v>0</v>
      </c>
      <c r="AY315" s="32"/>
      <c r="AZ315" s="32"/>
      <c r="BA315" s="423" t="str">
        <f t="shared" si="56"/>
        <v xml:space="preserve"> </v>
      </c>
    </row>
    <row r="316" spans="1:53" s="339" customFormat="1" ht="15" x14ac:dyDescent="0.2">
      <c r="A316" s="32"/>
      <c r="B316" s="32"/>
      <c r="C316" s="410">
        <f t="shared" si="57"/>
        <v>295</v>
      </c>
      <c r="D316" s="424"/>
      <c r="E316" s="424"/>
      <c r="F316" s="424"/>
      <c r="G316" s="410"/>
      <c r="H316" s="410"/>
      <c r="I316" s="413" t="str">
        <f t="shared" si="41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42"/>
        <v>-</v>
      </c>
      <c r="M316" s="425"/>
      <c r="N316" s="425"/>
      <c r="O316" s="160" t="str">
        <f t="shared" si="43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44"/>
        <v>OK</v>
      </c>
      <c r="AI316" s="22">
        <f t="shared" si="45"/>
        <v>0</v>
      </c>
      <c r="AJ316" s="22">
        <f t="shared" si="46"/>
        <v>0</v>
      </c>
      <c r="AK316" s="22">
        <f t="shared" si="47"/>
        <v>0</v>
      </c>
      <c r="AL316" s="22">
        <f t="shared" si="48"/>
        <v>0</v>
      </c>
      <c r="AM316" s="22">
        <f t="shared" si="49"/>
        <v>0</v>
      </c>
      <c r="AN316" s="22">
        <f t="shared" si="50"/>
        <v>0</v>
      </c>
      <c r="AO316" s="418" t="b">
        <f t="shared" si="51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52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53"/>
        <v>0</v>
      </c>
      <c r="AW316" s="67">
        <f t="shared" si="54"/>
        <v>0</v>
      </c>
      <c r="AX316" s="397">
        <f t="shared" si="55"/>
        <v>0</v>
      </c>
      <c r="AY316" s="32"/>
      <c r="AZ316" s="32"/>
      <c r="BA316" s="423" t="str">
        <f t="shared" si="56"/>
        <v xml:space="preserve"> </v>
      </c>
    </row>
    <row r="317" spans="1:53" s="339" customFormat="1" ht="15" x14ac:dyDescent="0.2">
      <c r="A317" s="32"/>
      <c r="B317" s="32"/>
      <c r="C317" s="410">
        <f t="shared" si="57"/>
        <v>296</v>
      </c>
      <c r="D317" s="424"/>
      <c r="E317" s="424"/>
      <c r="F317" s="424"/>
      <c r="G317" s="410"/>
      <c r="H317" s="410"/>
      <c r="I317" s="413" t="str">
        <f t="shared" si="41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42"/>
        <v>-</v>
      </c>
      <c r="M317" s="425"/>
      <c r="N317" s="425"/>
      <c r="O317" s="160" t="str">
        <f t="shared" si="43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44"/>
        <v>OK</v>
      </c>
      <c r="AI317" s="22">
        <f t="shared" si="45"/>
        <v>0</v>
      </c>
      <c r="AJ317" s="22">
        <f t="shared" si="46"/>
        <v>0</v>
      </c>
      <c r="AK317" s="22">
        <f t="shared" si="47"/>
        <v>0</v>
      </c>
      <c r="AL317" s="22">
        <f t="shared" si="48"/>
        <v>0</v>
      </c>
      <c r="AM317" s="22">
        <f t="shared" si="49"/>
        <v>0</v>
      </c>
      <c r="AN317" s="22">
        <f t="shared" si="50"/>
        <v>0</v>
      </c>
      <c r="AO317" s="418" t="b">
        <f t="shared" si="51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52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53"/>
        <v>0</v>
      </c>
      <c r="AW317" s="67">
        <f t="shared" si="54"/>
        <v>0</v>
      </c>
      <c r="AX317" s="397">
        <f t="shared" si="55"/>
        <v>0</v>
      </c>
      <c r="AY317" s="32"/>
      <c r="AZ317" s="32"/>
      <c r="BA317" s="423" t="str">
        <f t="shared" si="56"/>
        <v xml:space="preserve"> </v>
      </c>
    </row>
    <row r="318" spans="1:53" s="339" customFormat="1" ht="15" x14ac:dyDescent="0.2">
      <c r="A318" s="32"/>
      <c r="B318" s="32"/>
      <c r="C318" s="410">
        <f t="shared" si="57"/>
        <v>297</v>
      </c>
      <c r="D318" s="424"/>
      <c r="E318" s="424"/>
      <c r="F318" s="424"/>
      <c r="G318" s="410"/>
      <c r="H318" s="410"/>
      <c r="I318" s="413" t="str">
        <f t="shared" si="41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42"/>
        <v>-</v>
      </c>
      <c r="M318" s="425"/>
      <c r="N318" s="425"/>
      <c r="O318" s="160" t="str">
        <f t="shared" si="43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44"/>
        <v>OK</v>
      </c>
      <c r="AI318" s="22">
        <f t="shared" si="45"/>
        <v>0</v>
      </c>
      <c r="AJ318" s="22">
        <f t="shared" si="46"/>
        <v>0</v>
      </c>
      <c r="AK318" s="22">
        <f t="shared" si="47"/>
        <v>0</v>
      </c>
      <c r="AL318" s="22">
        <f t="shared" si="48"/>
        <v>0</v>
      </c>
      <c r="AM318" s="22">
        <f t="shared" si="49"/>
        <v>0</v>
      </c>
      <c r="AN318" s="22">
        <f t="shared" si="50"/>
        <v>0</v>
      </c>
      <c r="AO318" s="418" t="b">
        <f t="shared" si="51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52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53"/>
        <v>0</v>
      </c>
      <c r="AW318" s="67">
        <f t="shared" si="54"/>
        <v>0</v>
      </c>
      <c r="AX318" s="397">
        <f t="shared" si="55"/>
        <v>0</v>
      </c>
      <c r="AY318" s="32"/>
      <c r="AZ318" s="32"/>
      <c r="BA318" s="423" t="str">
        <f t="shared" si="56"/>
        <v xml:space="preserve"> </v>
      </c>
    </row>
    <row r="319" spans="1:53" s="339" customFormat="1" ht="15" x14ac:dyDescent="0.2">
      <c r="A319" s="32"/>
      <c r="B319" s="32"/>
      <c r="C319" s="410">
        <f t="shared" si="57"/>
        <v>298</v>
      </c>
      <c r="D319" s="424"/>
      <c r="E319" s="424"/>
      <c r="F319" s="424"/>
      <c r="G319" s="410"/>
      <c r="H319" s="410"/>
      <c r="I319" s="413" t="str">
        <f t="shared" si="41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42"/>
        <v>-</v>
      </c>
      <c r="M319" s="425"/>
      <c r="N319" s="425"/>
      <c r="O319" s="160" t="str">
        <f t="shared" si="43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44"/>
        <v>OK</v>
      </c>
      <c r="AI319" s="22">
        <f t="shared" si="45"/>
        <v>0</v>
      </c>
      <c r="AJ319" s="22">
        <f t="shared" si="46"/>
        <v>0</v>
      </c>
      <c r="AK319" s="22">
        <f t="shared" si="47"/>
        <v>0</v>
      </c>
      <c r="AL319" s="22">
        <f t="shared" si="48"/>
        <v>0</v>
      </c>
      <c r="AM319" s="22">
        <f t="shared" si="49"/>
        <v>0</v>
      </c>
      <c r="AN319" s="22">
        <f t="shared" si="50"/>
        <v>0</v>
      </c>
      <c r="AO319" s="418" t="b">
        <f t="shared" si="51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52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53"/>
        <v>0</v>
      </c>
      <c r="AW319" s="67">
        <f t="shared" si="54"/>
        <v>0</v>
      </c>
      <c r="AX319" s="397">
        <f t="shared" si="55"/>
        <v>0</v>
      </c>
      <c r="AY319" s="32"/>
      <c r="AZ319" s="32"/>
      <c r="BA319" s="423" t="str">
        <f t="shared" si="56"/>
        <v xml:space="preserve"> </v>
      </c>
    </row>
    <row r="320" spans="1:53" s="339" customFormat="1" ht="15" x14ac:dyDescent="0.2">
      <c r="A320" s="32"/>
      <c r="B320" s="32"/>
      <c r="C320" s="410">
        <f t="shared" si="57"/>
        <v>299</v>
      </c>
      <c r="D320" s="424"/>
      <c r="E320" s="424"/>
      <c r="F320" s="424"/>
      <c r="G320" s="410"/>
      <c r="H320" s="410"/>
      <c r="I320" s="413" t="str">
        <f t="shared" si="41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42"/>
        <v>-</v>
      </c>
      <c r="M320" s="425"/>
      <c r="N320" s="425"/>
      <c r="O320" s="160" t="str">
        <f t="shared" si="43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44"/>
        <v>OK</v>
      </c>
      <c r="AI320" s="22">
        <f t="shared" si="45"/>
        <v>0</v>
      </c>
      <c r="AJ320" s="22">
        <f t="shared" si="46"/>
        <v>0</v>
      </c>
      <c r="AK320" s="22">
        <f t="shared" si="47"/>
        <v>0</v>
      </c>
      <c r="AL320" s="22">
        <f t="shared" si="48"/>
        <v>0</v>
      </c>
      <c r="AM320" s="22">
        <f t="shared" si="49"/>
        <v>0</v>
      </c>
      <c r="AN320" s="22">
        <f t="shared" si="50"/>
        <v>0</v>
      </c>
      <c r="AO320" s="418" t="b">
        <f t="shared" si="51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52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53"/>
        <v>0</v>
      </c>
      <c r="AW320" s="67">
        <f t="shared" si="54"/>
        <v>0</v>
      </c>
      <c r="AX320" s="397">
        <f t="shared" si="55"/>
        <v>0</v>
      </c>
      <c r="AY320" s="32"/>
      <c r="AZ320" s="32"/>
      <c r="BA320" s="423" t="str">
        <f t="shared" si="56"/>
        <v xml:space="preserve"> </v>
      </c>
    </row>
    <row r="321" spans="1:53" s="339" customFormat="1" ht="15" x14ac:dyDescent="0.2">
      <c r="A321" s="32"/>
      <c r="B321" s="32"/>
      <c r="C321" s="410">
        <f t="shared" si="57"/>
        <v>300</v>
      </c>
      <c r="D321" s="424"/>
      <c r="E321" s="424"/>
      <c r="F321" s="424"/>
      <c r="G321" s="410"/>
      <c r="H321" s="410"/>
      <c r="I321" s="413" t="str">
        <f t="shared" si="41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42"/>
        <v>-</v>
      </c>
      <c r="M321" s="425"/>
      <c r="N321" s="425"/>
      <c r="O321" s="160" t="str">
        <f t="shared" si="43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44"/>
        <v>OK</v>
      </c>
      <c r="AI321" s="22">
        <f t="shared" si="45"/>
        <v>0</v>
      </c>
      <c r="AJ321" s="22">
        <f t="shared" si="46"/>
        <v>0</v>
      </c>
      <c r="AK321" s="22">
        <f t="shared" si="47"/>
        <v>0</v>
      </c>
      <c r="AL321" s="22">
        <f t="shared" si="48"/>
        <v>0</v>
      </c>
      <c r="AM321" s="22">
        <f t="shared" si="49"/>
        <v>0</v>
      </c>
      <c r="AN321" s="22">
        <f t="shared" si="50"/>
        <v>0</v>
      </c>
      <c r="AO321" s="418" t="b">
        <f t="shared" si="51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52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53"/>
        <v>0</v>
      </c>
      <c r="AW321" s="67">
        <f t="shared" si="54"/>
        <v>0</v>
      </c>
      <c r="AX321" s="397">
        <f t="shared" si="55"/>
        <v>0</v>
      </c>
      <c r="AY321" s="32"/>
      <c r="AZ321" s="32"/>
      <c r="BA321" s="423" t="str">
        <f t="shared" si="56"/>
        <v xml:space="preserve"> </v>
      </c>
    </row>
    <row r="322" spans="1:53" s="339" customFormat="1" ht="15" x14ac:dyDescent="0.2">
      <c r="A322" s="32"/>
      <c r="B322" s="32"/>
      <c r="C322" s="410">
        <f t="shared" si="57"/>
        <v>301</v>
      </c>
      <c r="D322" s="424"/>
      <c r="E322" s="424"/>
      <c r="F322" s="424"/>
      <c r="G322" s="410"/>
      <c r="H322" s="410"/>
      <c r="I322" s="413" t="str">
        <f t="shared" si="41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42"/>
        <v>-</v>
      </c>
      <c r="M322" s="425"/>
      <c r="N322" s="425"/>
      <c r="O322" s="160" t="str">
        <f t="shared" si="43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44"/>
        <v>OK</v>
      </c>
      <c r="AI322" s="22">
        <f t="shared" si="45"/>
        <v>0</v>
      </c>
      <c r="AJ322" s="22">
        <f t="shared" si="46"/>
        <v>0</v>
      </c>
      <c r="AK322" s="22">
        <f t="shared" si="47"/>
        <v>0</v>
      </c>
      <c r="AL322" s="22">
        <f t="shared" si="48"/>
        <v>0</v>
      </c>
      <c r="AM322" s="22">
        <f t="shared" si="49"/>
        <v>0</v>
      </c>
      <c r="AN322" s="22">
        <f t="shared" si="50"/>
        <v>0</v>
      </c>
      <c r="AO322" s="418" t="b">
        <f t="shared" si="51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52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53"/>
        <v>0</v>
      </c>
      <c r="AW322" s="67">
        <f t="shared" si="54"/>
        <v>0</v>
      </c>
      <c r="AX322" s="397">
        <f t="shared" si="55"/>
        <v>0</v>
      </c>
      <c r="AY322" s="32"/>
      <c r="AZ322" s="32"/>
      <c r="BA322" s="423" t="str">
        <f t="shared" si="56"/>
        <v xml:space="preserve"> </v>
      </c>
    </row>
    <row r="323" spans="1:53" s="339" customFormat="1" ht="15" x14ac:dyDescent="0.2">
      <c r="A323" s="32"/>
      <c r="B323" s="32"/>
      <c r="C323" s="410">
        <f t="shared" si="57"/>
        <v>302</v>
      </c>
      <c r="D323" s="424"/>
      <c r="E323" s="424"/>
      <c r="F323" s="424"/>
      <c r="G323" s="410"/>
      <c r="H323" s="410"/>
      <c r="I323" s="413" t="str">
        <f t="shared" si="41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42"/>
        <v>-</v>
      </c>
      <c r="M323" s="425"/>
      <c r="N323" s="425"/>
      <c r="O323" s="160" t="str">
        <f t="shared" si="43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44"/>
        <v>OK</v>
      </c>
      <c r="AI323" s="22">
        <f t="shared" si="45"/>
        <v>0</v>
      </c>
      <c r="AJ323" s="22">
        <f t="shared" si="46"/>
        <v>0</v>
      </c>
      <c r="AK323" s="22">
        <f t="shared" si="47"/>
        <v>0</v>
      </c>
      <c r="AL323" s="22">
        <f t="shared" si="48"/>
        <v>0</v>
      </c>
      <c r="AM323" s="22">
        <f t="shared" si="49"/>
        <v>0</v>
      </c>
      <c r="AN323" s="22">
        <f t="shared" si="50"/>
        <v>0</v>
      </c>
      <c r="AO323" s="418" t="b">
        <f t="shared" si="51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52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53"/>
        <v>0</v>
      </c>
      <c r="AW323" s="67">
        <f t="shared" si="54"/>
        <v>0</v>
      </c>
      <c r="AX323" s="397">
        <f t="shared" si="55"/>
        <v>0</v>
      </c>
      <c r="AY323" s="32"/>
      <c r="AZ323" s="32"/>
      <c r="BA323" s="423" t="str">
        <f t="shared" si="56"/>
        <v xml:space="preserve"> </v>
      </c>
    </row>
    <row r="324" spans="1:53" s="339" customFormat="1" ht="15" x14ac:dyDescent="0.2">
      <c r="A324" s="32"/>
      <c r="B324" s="32"/>
      <c r="C324" s="410">
        <f t="shared" si="57"/>
        <v>303</v>
      </c>
      <c r="D324" s="424"/>
      <c r="E324" s="424"/>
      <c r="F324" s="424"/>
      <c r="G324" s="410"/>
      <c r="H324" s="410"/>
      <c r="I324" s="413" t="str">
        <f t="shared" si="41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42"/>
        <v>-</v>
      </c>
      <c r="M324" s="425"/>
      <c r="N324" s="425"/>
      <c r="O324" s="160" t="str">
        <f t="shared" si="43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44"/>
        <v>OK</v>
      </c>
      <c r="AI324" s="22">
        <f t="shared" si="45"/>
        <v>0</v>
      </c>
      <c r="AJ324" s="22">
        <f t="shared" si="46"/>
        <v>0</v>
      </c>
      <c r="AK324" s="22">
        <f t="shared" si="47"/>
        <v>0</v>
      </c>
      <c r="AL324" s="22">
        <f t="shared" si="48"/>
        <v>0</v>
      </c>
      <c r="AM324" s="22">
        <f t="shared" si="49"/>
        <v>0</v>
      </c>
      <c r="AN324" s="22">
        <f t="shared" si="50"/>
        <v>0</v>
      </c>
      <c r="AO324" s="418" t="b">
        <f t="shared" si="51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52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53"/>
        <v>0</v>
      </c>
      <c r="AW324" s="67">
        <f t="shared" si="54"/>
        <v>0</v>
      </c>
      <c r="AX324" s="397">
        <f t="shared" si="55"/>
        <v>0</v>
      </c>
      <c r="AY324" s="32"/>
      <c r="AZ324" s="32"/>
      <c r="BA324" s="423" t="str">
        <f t="shared" si="56"/>
        <v xml:space="preserve"> </v>
      </c>
    </row>
    <row r="325" spans="1:53" s="339" customFormat="1" ht="15" x14ac:dyDescent="0.2">
      <c r="A325" s="32"/>
      <c r="B325" s="32"/>
      <c r="C325" s="410">
        <f t="shared" si="57"/>
        <v>304</v>
      </c>
      <c r="D325" s="424"/>
      <c r="E325" s="424"/>
      <c r="F325" s="424"/>
      <c r="G325" s="410"/>
      <c r="H325" s="410"/>
      <c r="I325" s="413" t="str">
        <f t="shared" si="41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42"/>
        <v>-</v>
      </c>
      <c r="M325" s="425"/>
      <c r="N325" s="425"/>
      <c r="O325" s="160" t="str">
        <f t="shared" si="43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44"/>
        <v>OK</v>
      </c>
      <c r="AI325" s="22">
        <f t="shared" si="45"/>
        <v>0</v>
      </c>
      <c r="AJ325" s="22">
        <f t="shared" si="46"/>
        <v>0</v>
      </c>
      <c r="AK325" s="22">
        <f t="shared" si="47"/>
        <v>0</v>
      </c>
      <c r="AL325" s="22">
        <f t="shared" si="48"/>
        <v>0</v>
      </c>
      <c r="AM325" s="22">
        <f t="shared" si="49"/>
        <v>0</v>
      </c>
      <c r="AN325" s="22">
        <f t="shared" si="50"/>
        <v>0</v>
      </c>
      <c r="AO325" s="418" t="b">
        <f t="shared" si="51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52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53"/>
        <v>0</v>
      </c>
      <c r="AW325" s="67">
        <f t="shared" si="54"/>
        <v>0</v>
      </c>
      <c r="AX325" s="397">
        <f t="shared" si="55"/>
        <v>0</v>
      </c>
      <c r="AY325" s="32"/>
      <c r="AZ325" s="32"/>
      <c r="BA325" s="423" t="str">
        <f t="shared" si="56"/>
        <v xml:space="preserve"> </v>
      </c>
    </row>
    <row r="326" spans="1:53" s="339" customFormat="1" ht="15" x14ac:dyDescent="0.2">
      <c r="A326" s="32"/>
      <c r="B326" s="32"/>
      <c r="C326" s="410">
        <f t="shared" si="57"/>
        <v>305</v>
      </c>
      <c r="D326" s="424"/>
      <c r="E326" s="424"/>
      <c r="F326" s="424"/>
      <c r="G326" s="410"/>
      <c r="H326" s="410"/>
      <c r="I326" s="413" t="str">
        <f t="shared" si="41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42"/>
        <v>-</v>
      </c>
      <c r="M326" s="425"/>
      <c r="N326" s="425"/>
      <c r="O326" s="160" t="str">
        <f t="shared" si="43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44"/>
        <v>OK</v>
      </c>
      <c r="AI326" s="22">
        <f t="shared" si="45"/>
        <v>0</v>
      </c>
      <c r="AJ326" s="22">
        <f t="shared" si="46"/>
        <v>0</v>
      </c>
      <c r="AK326" s="22">
        <f t="shared" si="47"/>
        <v>0</v>
      </c>
      <c r="AL326" s="22">
        <f t="shared" si="48"/>
        <v>0</v>
      </c>
      <c r="AM326" s="22">
        <f t="shared" si="49"/>
        <v>0</v>
      </c>
      <c r="AN326" s="22">
        <f t="shared" si="50"/>
        <v>0</v>
      </c>
      <c r="AO326" s="418" t="b">
        <f t="shared" si="51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52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53"/>
        <v>0</v>
      </c>
      <c r="AW326" s="67">
        <f t="shared" si="54"/>
        <v>0</v>
      </c>
      <c r="AX326" s="397">
        <f t="shared" si="55"/>
        <v>0</v>
      </c>
      <c r="AY326" s="32"/>
      <c r="AZ326" s="32"/>
      <c r="BA326" s="423" t="str">
        <f t="shared" si="56"/>
        <v xml:space="preserve"> </v>
      </c>
    </row>
    <row r="327" spans="1:53" s="339" customFormat="1" ht="15" x14ac:dyDescent="0.2">
      <c r="A327" s="32"/>
      <c r="B327" s="32"/>
      <c r="C327" s="410">
        <f t="shared" si="57"/>
        <v>306</v>
      </c>
      <c r="D327" s="424"/>
      <c r="E327" s="424"/>
      <c r="F327" s="424"/>
      <c r="G327" s="410"/>
      <c r="H327" s="410"/>
      <c r="I327" s="413" t="str">
        <f t="shared" si="41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42"/>
        <v>-</v>
      </c>
      <c r="M327" s="425"/>
      <c r="N327" s="425"/>
      <c r="O327" s="160" t="str">
        <f t="shared" si="43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44"/>
        <v>OK</v>
      </c>
      <c r="AI327" s="22">
        <f t="shared" si="45"/>
        <v>0</v>
      </c>
      <c r="AJ327" s="22">
        <f t="shared" si="46"/>
        <v>0</v>
      </c>
      <c r="AK327" s="22">
        <f t="shared" si="47"/>
        <v>0</v>
      </c>
      <c r="AL327" s="22">
        <f t="shared" si="48"/>
        <v>0</v>
      </c>
      <c r="AM327" s="22">
        <f t="shared" si="49"/>
        <v>0</v>
      </c>
      <c r="AN327" s="22">
        <f t="shared" si="50"/>
        <v>0</v>
      </c>
      <c r="AO327" s="418" t="b">
        <f t="shared" si="51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52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53"/>
        <v>0</v>
      </c>
      <c r="AW327" s="67">
        <f t="shared" si="54"/>
        <v>0</v>
      </c>
      <c r="AX327" s="397">
        <f t="shared" si="55"/>
        <v>0</v>
      </c>
      <c r="AY327" s="32"/>
      <c r="AZ327" s="32"/>
      <c r="BA327" s="423" t="str">
        <f t="shared" si="56"/>
        <v xml:space="preserve"> </v>
      </c>
    </row>
    <row r="328" spans="1:53" s="339" customFormat="1" ht="15" x14ac:dyDescent="0.2">
      <c r="A328" s="32"/>
      <c r="B328" s="32"/>
      <c r="C328" s="410">
        <f t="shared" si="57"/>
        <v>307</v>
      </c>
      <c r="D328" s="424"/>
      <c r="E328" s="424"/>
      <c r="F328" s="424"/>
      <c r="G328" s="410"/>
      <c r="H328" s="410"/>
      <c r="I328" s="413" t="str">
        <f t="shared" si="41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42"/>
        <v>-</v>
      </c>
      <c r="M328" s="425"/>
      <c r="N328" s="425"/>
      <c r="O328" s="160" t="str">
        <f t="shared" si="43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44"/>
        <v>OK</v>
      </c>
      <c r="AI328" s="22">
        <f t="shared" si="45"/>
        <v>0</v>
      </c>
      <c r="AJ328" s="22">
        <f t="shared" si="46"/>
        <v>0</v>
      </c>
      <c r="AK328" s="22">
        <f t="shared" si="47"/>
        <v>0</v>
      </c>
      <c r="AL328" s="22">
        <f t="shared" si="48"/>
        <v>0</v>
      </c>
      <c r="AM328" s="22">
        <f t="shared" si="49"/>
        <v>0</v>
      </c>
      <c r="AN328" s="22">
        <f t="shared" si="50"/>
        <v>0</v>
      </c>
      <c r="AO328" s="418" t="b">
        <f t="shared" si="51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52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53"/>
        <v>0</v>
      </c>
      <c r="AW328" s="67">
        <f t="shared" si="54"/>
        <v>0</v>
      </c>
      <c r="AX328" s="397">
        <f t="shared" si="55"/>
        <v>0</v>
      </c>
      <c r="AY328" s="32"/>
      <c r="AZ328" s="32"/>
      <c r="BA328" s="423" t="str">
        <f t="shared" si="56"/>
        <v xml:space="preserve"> </v>
      </c>
    </row>
    <row r="329" spans="1:53" s="339" customFormat="1" ht="15" x14ac:dyDescent="0.2">
      <c r="A329" s="32"/>
      <c r="B329" s="32"/>
      <c r="C329" s="410">
        <f t="shared" si="57"/>
        <v>308</v>
      </c>
      <c r="D329" s="424"/>
      <c r="E329" s="424"/>
      <c r="F329" s="424"/>
      <c r="G329" s="410"/>
      <c r="H329" s="410"/>
      <c r="I329" s="413" t="str">
        <f t="shared" si="41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42"/>
        <v>-</v>
      </c>
      <c r="M329" s="425"/>
      <c r="N329" s="425"/>
      <c r="O329" s="160" t="str">
        <f t="shared" si="43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44"/>
        <v>OK</v>
      </c>
      <c r="AI329" s="22">
        <f t="shared" si="45"/>
        <v>0</v>
      </c>
      <c r="AJ329" s="22">
        <f t="shared" si="46"/>
        <v>0</v>
      </c>
      <c r="AK329" s="22">
        <f t="shared" si="47"/>
        <v>0</v>
      </c>
      <c r="AL329" s="22">
        <f t="shared" si="48"/>
        <v>0</v>
      </c>
      <c r="AM329" s="22">
        <f t="shared" si="49"/>
        <v>0</v>
      </c>
      <c r="AN329" s="22">
        <f t="shared" si="50"/>
        <v>0</v>
      </c>
      <c r="AO329" s="418" t="b">
        <f t="shared" si="51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52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53"/>
        <v>0</v>
      </c>
      <c r="AW329" s="67">
        <f t="shared" si="54"/>
        <v>0</v>
      </c>
      <c r="AX329" s="397">
        <f t="shared" si="55"/>
        <v>0</v>
      </c>
      <c r="AY329" s="32"/>
      <c r="AZ329" s="32"/>
      <c r="BA329" s="423" t="str">
        <f t="shared" si="56"/>
        <v xml:space="preserve"> </v>
      </c>
    </row>
    <row r="330" spans="1:53" s="339" customFormat="1" ht="15" x14ac:dyDescent="0.2">
      <c r="A330" s="32"/>
      <c r="B330" s="32"/>
      <c r="C330" s="410">
        <f t="shared" si="57"/>
        <v>309</v>
      </c>
      <c r="D330" s="424"/>
      <c r="E330" s="424"/>
      <c r="F330" s="424"/>
      <c r="G330" s="410"/>
      <c r="H330" s="410"/>
      <c r="I330" s="413" t="str">
        <f t="shared" si="41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42"/>
        <v>-</v>
      </c>
      <c r="M330" s="425"/>
      <c r="N330" s="425"/>
      <c r="O330" s="160" t="str">
        <f t="shared" si="43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44"/>
        <v>OK</v>
      </c>
      <c r="AI330" s="22">
        <f t="shared" si="45"/>
        <v>0</v>
      </c>
      <c r="AJ330" s="22">
        <f t="shared" si="46"/>
        <v>0</v>
      </c>
      <c r="AK330" s="22">
        <f t="shared" si="47"/>
        <v>0</v>
      </c>
      <c r="AL330" s="22">
        <f t="shared" si="48"/>
        <v>0</v>
      </c>
      <c r="AM330" s="22">
        <f t="shared" si="49"/>
        <v>0</v>
      </c>
      <c r="AN330" s="22">
        <f t="shared" si="50"/>
        <v>0</v>
      </c>
      <c r="AO330" s="418" t="b">
        <f t="shared" si="51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52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53"/>
        <v>0</v>
      </c>
      <c r="AW330" s="67">
        <f t="shared" si="54"/>
        <v>0</v>
      </c>
      <c r="AX330" s="397">
        <f t="shared" si="55"/>
        <v>0</v>
      </c>
      <c r="AY330" s="32"/>
      <c r="AZ330" s="32"/>
      <c r="BA330" s="423" t="str">
        <f t="shared" si="56"/>
        <v xml:space="preserve"> </v>
      </c>
    </row>
    <row r="331" spans="1:53" s="339" customFormat="1" ht="15" x14ac:dyDescent="0.2">
      <c r="A331" s="32"/>
      <c r="B331" s="32"/>
      <c r="C331" s="410">
        <f t="shared" si="57"/>
        <v>310</v>
      </c>
      <c r="D331" s="424"/>
      <c r="E331" s="424"/>
      <c r="F331" s="424"/>
      <c r="G331" s="410"/>
      <c r="H331" s="410"/>
      <c r="I331" s="413" t="str">
        <f t="shared" si="41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42"/>
        <v>-</v>
      </c>
      <c r="M331" s="425"/>
      <c r="N331" s="425"/>
      <c r="O331" s="160" t="str">
        <f t="shared" si="43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44"/>
        <v>OK</v>
      </c>
      <c r="AI331" s="22">
        <f t="shared" si="45"/>
        <v>0</v>
      </c>
      <c r="AJ331" s="22">
        <f t="shared" si="46"/>
        <v>0</v>
      </c>
      <c r="AK331" s="22">
        <f t="shared" si="47"/>
        <v>0</v>
      </c>
      <c r="AL331" s="22">
        <f t="shared" si="48"/>
        <v>0</v>
      </c>
      <c r="AM331" s="22">
        <f t="shared" si="49"/>
        <v>0</v>
      </c>
      <c r="AN331" s="22">
        <f t="shared" si="50"/>
        <v>0</v>
      </c>
      <c r="AO331" s="418" t="b">
        <f t="shared" si="51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52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53"/>
        <v>0</v>
      </c>
      <c r="AW331" s="67">
        <f t="shared" si="54"/>
        <v>0</v>
      </c>
      <c r="AX331" s="397">
        <f t="shared" si="55"/>
        <v>0</v>
      </c>
      <c r="AY331" s="32"/>
      <c r="AZ331" s="32"/>
      <c r="BA331" s="423" t="str">
        <f t="shared" si="56"/>
        <v xml:space="preserve"> </v>
      </c>
    </row>
    <row r="332" spans="1:53" s="339" customFormat="1" ht="15" x14ac:dyDescent="0.2">
      <c r="A332" s="32"/>
      <c r="B332" s="32"/>
      <c r="C332" s="410">
        <f t="shared" si="57"/>
        <v>311</v>
      </c>
      <c r="D332" s="424"/>
      <c r="E332" s="424"/>
      <c r="F332" s="424"/>
      <c r="G332" s="410"/>
      <c r="H332" s="410"/>
      <c r="I332" s="413" t="str">
        <f t="shared" si="41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42"/>
        <v>-</v>
      </c>
      <c r="M332" s="425"/>
      <c r="N332" s="425"/>
      <c r="O332" s="160" t="str">
        <f t="shared" si="43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44"/>
        <v>OK</v>
      </c>
      <c r="AI332" s="22">
        <f t="shared" si="45"/>
        <v>0</v>
      </c>
      <c r="AJ332" s="22">
        <f t="shared" si="46"/>
        <v>0</v>
      </c>
      <c r="AK332" s="22">
        <f t="shared" si="47"/>
        <v>0</v>
      </c>
      <c r="AL332" s="22">
        <f t="shared" si="48"/>
        <v>0</v>
      </c>
      <c r="AM332" s="22">
        <f t="shared" si="49"/>
        <v>0</v>
      </c>
      <c r="AN332" s="22">
        <f t="shared" si="50"/>
        <v>0</v>
      </c>
      <c r="AO332" s="418" t="b">
        <f t="shared" si="51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52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53"/>
        <v>0</v>
      </c>
      <c r="AW332" s="67">
        <f t="shared" si="54"/>
        <v>0</v>
      </c>
      <c r="AX332" s="397">
        <f t="shared" si="55"/>
        <v>0</v>
      </c>
      <c r="AY332" s="32"/>
      <c r="AZ332" s="32"/>
      <c r="BA332" s="423" t="str">
        <f t="shared" si="56"/>
        <v xml:space="preserve"> </v>
      </c>
    </row>
    <row r="333" spans="1:53" s="339" customFormat="1" ht="15" x14ac:dyDescent="0.2">
      <c r="A333" s="32"/>
      <c r="B333" s="32"/>
      <c r="C333" s="410">
        <f t="shared" si="57"/>
        <v>312</v>
      </c>
      <c r="D333" s="424"/>
      <c r="E333" s="424"/>
      <c r="F333" s="424"/>
      <c r="G333" s="410"/>
      <c r="H333" s="410"/>
      <c r="I333" s="413" t="str">
        <f t="shared" si="41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42"/>
        <v>-</v>
      </c>
      <c r="M333" s="425"/>
      <c r="N333" s="425"/>
      <c r="O333" s="160" t="str">
        <f t="shared" si="43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44"/>
        <v>OK</v>
      </c>
      <c r="AI333" s="22">
        <f t="shared" si="45"/>
        <v>0</v>
      </c>
      <c r="AJ333" s="22">
        <f t="shared" si="46"/>
        <v>0</v>
      </c>
      <c r="AK333" s="22">
        <f t="shared" si="47"/>
        <v>0</v>
      </c>
      <c r="AL333" s="22">
        <f t="shared" si="48"/>
        <v>0</v>
      </c>
      <c r="AM333" s="22">
        <f t="shared" si="49"/>
        <v>0</v>
      </c>
      <c r="AN333" s="22">
        <f t="shared" si="50"/>
        <v>0</v>
      </c>
      <c r="AO333" s="418" t="b">
        <f t="shared" si="51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52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53"/>
        <v>0</v>
      </c>
      <c r="AW333" s="67">
        <f t="shared" si="54"/>
        <v>0</v>
      </c>
      <c r="AX333" s="397">
        <f t="shared" si="55"/>
        <v>0</v>
      </c>
      <c r="AY333" s="32"/>
      <c r="AZ333" s="32"/>
      <c r="BA333" s="423" t="str">
        <f t="shared" si="56"/>
        <v xml:space="preserve"> </v>
      </c>
    </row>
    <row r="334" spans="1:53" s="339" customFormat="1" ht="15" x14ac:dyDescent="0.2">
      <c r="A334" s="32"/>
      <c r="B334" s="32"/>
      <c r="C334" s="410">
        <f t="shared" si="57"/>
        <v>313</v>
      </c>
      <c r="D334" s="424"/>
      <c r="E334" s="424"/>
      <c r="F334" s="424"/>
      <c r="G334" s="410"/>
      <c r="H334" s="410"/>
      <c r="I334" s="413" t="str">
        <f t="shared" si="41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42"/>
        <v>-</v>
      </c>
      <c r="M334" s="425"/>
      <c r="N334" s="425"/>
      <c r="O334" s="160" t="str">
        <f t="shared" si="43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44"/>
        <v>OK</v>
      </c>
      <c r="AI334" s="22">
        <f t="shared" si="45"/>
        <v>0</v>
      </c>
      <c r="AJ334" s="22">
        <f t="shared" si="46"/>
        <v>0</v>
      </c>
      <c r="AK334" s="22">
        <f t="shared" si="47"/>
        <v>0</v>
      </c>
      <c r="AL334" s="22">
        <f t="shared" si="48"/>
        <v>0</v>
      </c>
      <c r="AM334" s="22">
        <f t="shared" si="49"/>
        <v>0</v>
      </c>
      <c r="AN334" s="22">
        <f t="shared" si="50"/>
        <v>0</v>
      </c>
      <c r="AO334" s="418" t="b">
        <f t="shared" si="51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52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53"/>
        <v>0</v>
      </c>
      <c r="AW334" s="67">
        <f t="shared" si="54"/>
        <v>0</v>
      </c>
      <c r="AX334" s="397">
        <f t="shared" si="55"/>
        <v>0</v>
      </c>
      <c r="AY334" s="32"/>
      <c r="AZ334" s="32"/>
      <c r="BA334" s="423" t="str">
        <f t="shared" si="56"/>
        <v xml:space="preserve"> </v>
      </c>
    </row>
    <row r="335" spans="1:53" s="339" customFormat="1" ht="15" x14ac:dyDescent="0.2">
      <c r="A335" s="32"/>
      <c r="B335" s="32"/>
      <c r="C335" s="410">
        <f t="shared" si="57"/>
        <v>314</v>
      </c>
      <c r="D335" s="424"/>
      <c r="E335" s="424"/>
      <c r="F335" s="424"/>
      <c r="G335" s="410"/>
      <c r="H335" s="410"/>
      <c r="I335" s="413" t="str">
        <f t="shared" si="41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42"/>
        <v>-</v>
      </c>
      <c r="M335" s="425"/>
      <c r="N335" s="425"/>
      <c r="O335" s="160" t="str">
        <f t="shared" si="43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44"/>
        <v>OK</v>
      </c>
      <c r="AI335" s="22">
        <f t="shared" si="45"/>
        <v>0</v>
      </c>
      <c r="AJ335" s="22">
        <f t="shared" si="46"/>
        <v>0</v>
      </c>
      <c r="AK335" s="22">
        <f t="shared" si="47"/>
        <v>0</v>
      </c>
      <c r="AL335" s="22">
        <f t="shared" si="48"/>
        <v>0</v>
      </c>
      <c r="AM335" s="22">
        <f t="shared" si="49"/>
        <v>0</v>
      </c>
      <c r="AN335" s="22">
        <f t="shared" si="50"/>
        <v>0</v>
      </c>
      <c r="AO335" s="418" t="b">
        <f t="shared" si="51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52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53"/>
        <v>0</v>
      </c>
      <c r="AW335" s="67">
        <f t="shared" si="54"/>
        <v>0</v>
      </c>
      <c r="AX335" s="397">
        <f t="shared" si="55"/>
        <v>0</v>
      </c>
      <c r="AY335" s="32"/>
      <c r="AZ335" s="32"/>
      <c r="BA335" s="423" t="str">
        <f t="shared" si="56"/>
        <v xml:space="preserve"> </v>
      </c>
    </row>
    <row r="336" spans="1:53" s="339" customFormat="1" ht="15" x14ac:dyDescent="0.2">
      <c r="A336" s="32"/>
      <c r="B336" s="32"/>
      <c r="C336" s="410">
        <f t="shared" si="57"/>
        <v>315</v>
      </c>
      <c r="D336" s="424"/>
      <c r="E336" s="424"/>
      <c r="F336" s="424"/>
      <c r="G336" s="410"/>
      <c r="H336" s="410"/>
      <c r="I336" s="413" t="str">
        <f t="shared" si="41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42"/>
        <v>-</v>
      </c>
      <c r="M336" s="425"/>
      <c r="N336" s="425"/>
      <c r="O336" s="160" t="str">
        <f t="shared" si="43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44"/>
        <v>OK</v>
      </c>
      <c r="AI336" s="22">
        <f t="shared" si="45"/>
        <v>0</v>
      </c>
      <c r="AJ336" s="22">
        <f t="shared" si="46"/>
        <v>0</v>
      </c>
      <c r="AK336" s="22">
        <f t="shared" si="47"/>
        <v>0</v>
      </c>
      <c r="AL336" s="22">
        <f t="shared" si="48"/>
        <v>0</v>
      </c>
      <c r="AM336" s="22">
        <f t="shared" si="49"/>
        <v>0</v>
      </c>
      <c r="AN336" s="22">
        <f t="shared" si="50"/>
        <v>0</v>
      </c>
      <c r="AO336" s="418" t="b">
        <f t="shared" si="51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52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53"/>
        <v>0</v>
      </c>
      <c r="AW336" s="67">
        <f t="shared" si="54"/>
        <v>0</v>
      </c>
      <c r="AX336" s="397">
        <f t="shared" si="55"/>
        <v>0</v>
      </c>
      <c r="AY336" s="32"/>
      <c r="AZ336" s="32"/>
      <c r="BA336" s="423" t="str">
        <f t="shared" si="56"/>
        <v xml:space="preserve"> </v>
      </c>
    </row>
    <row r="337" spans="1:53" s="339" customFormat="1" ht="15" x14ac:dyDescent="0.2">
      <c r="A337" s="32"/>
      <c r="B337" s="32"/>
      <c r="C337" s="410">
        <f t="shared" si="57"/>
        <v>316</v>
      </c>
      <c r="D337" s="424"/>
      <c r="E337" s="424"/>
      <c r="F337" s="424"/>
      <c r="G337" s="410"/>
      <c r="H337" s="410"/>
      <c r="I337" s="413" t="str">
        <f t="shared" ref="I337:I351" si="58">IF(K337="s",A337*B337,"-")</f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ref="L337:L351" si="59">IF(K337="s",AT337,AP337)</f>
        <v>-</v>
      </c>
      <c r="M337" s="425"/>
      <c r="N337" s="425"/>
      <c r="O337" s="160" t="str">
        <f t="shared" ref="O337:O351" si="60">IF(K337="S",IF(D337&lt;E337,E337,D337),"-")</f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ref="AH337:AH351" si="61">IF(F337&gt;(A337*12),"error","OK")</f>
        <v>OK</v>
      </c>
      <c r="AI337" s="22">
        <f t="shared" ref="AI337:AI351" si="62">IF(O337="-",0,IF(O337&gt;7.999,1,0))</f>
        <v>0</v>
      </c>
      <c r="AJ337" s="22">
        <f t="shared" ref="AJ337:AJ351" si="63">IF(O337&lt;8,IF(O337&gt;3.999,1,0),0)</f>
        <v>0</v>
      </c>
      <c r="AK337" s="22">
        <f t="shared" ref="AK337:AK351" si="64">IF(O337&lt;4,IF(O337&gt;0,1,0),0)</f>
        <v>0</v>
      </c>
      <c r="AL337" s="22">
        <f t="shared" ref="AL337:AL351" si="65">IF(K337="S",1,0)</f>
        <v>0</v>
      </c>
      <c r="AM337" s="22">
        <f t="shared" ref="AM337:AM351" si="66">IF(K337="C",1,0)</f>
        <v>0</v>
      </c>
      <c r="AN337" s="22">
        <f t="shared" ref="AN337:AN351" si="67">IF(K337="c",F337/12,0)</f>
        <v>0</v>
      </c>
      <c r="AO337" s="418" t="b">
        <f t="shared" ref="AO337:AO351" si="68">IF(K337="s",IF(A337&gt;B337,A337,B337))</f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ref="AR337:AR351" si="69">IF(K337="s",J337,"-")</f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53"/>
        <v>0</v>
      </c>
      <c r="AW337" s="67">
        <f t="shared" si="54"/>
        <v>0</v>
      </c>
      <c r="AX337" s="397">
        <f t="shared" si="55"/>
        <v>0</v>
      </c>
      <c r="AY337" s="32"/>
      <c r="AZ337" s="32"/>
      <c r="BA337" s="423" t="str">
        <f t="shared" si="56"/>
        <v xml:space="preserve"> </v>
      </c>
    </row>
    <row r="338" spans="1:53" s="339" customFormat="1" ht="15" x14ac:dyDescent="0.2">
      <c r="A338" s="32"/>
      <c r="B338" s="32"/>
      <c r="C338" s="410">
        <f t="shared" si="57"/>
        <v>317</v>
      </c>
      <c r="D338" s="424"/>
      <c r="E338" s="424"/>
      <c r="F338" s="424"/>
      <c r="G338" s="410"/>
      <c r="H338" s="410"/>
      <c r="I338" s="413" t="str">
        <f t="shared" si="58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59"/>
        <v>-</v>
      </c>
      <c r="M338" s="425"/>
      <c r="N338" s="425"/>
      <c r="O338" s="160" t="str">
        <f t="shared" si="60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61"/>
        <v>OK</v>
      </c>
      <c r="AI338" s="22">
        <f t="shared" si="62"/>
        <v>0</v>
      </c>
      <c r="AJ338" s="22">
        <f t="shared" si="63"/>
        <v>0</v>
      </c>
      <c r="AK338" s="22">
        <f t="shared" si="64"/>
        <v>0</v>
      </c>
      <c r="AL338" s="22">
        <f t="shared" si="65"/>
        <v>0</v>
      </c>
      <c r="AM338" s="22">
        <f t="shared" si="66"/>
        <v>0</v>
      </c>
      <c r="AN338" s="22">
        <f t="shared" si="67"/>
        <v>0</v>
      </c>
      <c r="AO338" s="418" t="b">
        <f t="shared" si="68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69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ref="AV338:AV351" si="70">IF(AI338=1,AT338,0)</f>
        <v>0</v>
      </c>
      <c r="AW338" s="67">
        <f t="shared" ref="AW338:AW351" si="71">IF(AJ338=1,AT338,0)</f>
        <v>0</v>
      </c>
      <c r="AX338" s="397">
        <f t="shared" ref="AX338:AX351" si="72">IF(AK338=1,AT338,0)</f>
        <v>0</v>
      </c>
      <c r="AY338" s="32"/>
      <c r="AZ338" s="32"/>
      <c r="BA338" s="423" t="str">
        <f t="shared" ref="BA338:BA351" si="73">IF(BB338="s",(AV338+AW338)/16*AX338/12," ")</f>
        <v xml:space="preserve"> </v>
      </c>
    </row>
    <row r="339" spans="1:53" s="339" customFormat="1" ht="15" x14ac:dyDescent="0.2">
      <c r="A339" s="32"/>
      <c r="B339" s="32"/>
      <c r="C339" s="410">
        <f t="shared" si="57"/>
        <v>318</v>
      </c>
      <c r="D339" s="424"/>
      <c r="E339" s="424"/>
      <c r="F339" s="424"/>
      <c r="G339" s="410"/>
      <c r="H339" s="410"/>
      <c r="I339" s="413" t="str">
        <f t="shared" si="58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59"/>
        <v>-</v>
      </c>
      <c r="M339" s="425"/>
      <c r="N339" s="425"/>
      <c r="O339" s="160" t="str">
        <f t="shared" si="60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61"/>
        <v>OK</v>
      </c>
      <c r="AI339" s="22">
        <f t="shared" si="62"/>
        <v>0</v>
      </c>
      <c r="AJ339" s="22">
        <f t="shared" si="63"/>
        <v>0</v>
      </c>
      <c r="AK339" s="22">
        <f t="shared" si="64"/>
        <v>0</v>
      </c>
      <c r="AL339" s="22">
        <f t="shared" si="65"/>
        <v>0</v>
      </c>
      <c r="AM339" s="22">
        <f t="shared" si="66"/>
        <v>0</v>
      </c>
      <c r="AN339" s="22">
        <f t="shared" si="67"/>
        <v>0</v>
      </c>
      <c r="AO339" s="418" t="b">
        <f t="shared" si="68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69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70"/>
        <v>0</v>
      </c>
      <c r="AW339" s="67">
        <f t="shared" si="71"/>
        <v>0</v>
      </c>
      <c r="AX339" s="397">
        <f t="shared" si="72"/>
        <v>0</v>
      </c>
      <c r="AY339" s="32"/>
      <c r="AZ339" s="32"/>
      <c r="BA339" s="423" t="str">
        <f t="shared" si="73"/>
        <v xml:space="preserve"> </v>
      </c>
    </row>
    <row r="340" spans="1:53" s="339" customFormat="1" ht="15" x14ac:dyDescent="0.2">
      <c r="A340" s="32"/>
      <c r="B340" s="32"/>
      <c r="C340" s="410">
        <f t="shared" si="57"/>
        <v>319</v>
      </c>
      <c r="D340" s="424"/>
      <c r="E340" s="424"/>
      <c r="F340" s="424"/>
      <c r="G340" s="410"/>
      <c r="H340" s="410"/>
      <c r="I340" s="413" t="str">
        <f t="shared" si="58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59"/>
        <v>-</v>
      </c>
      <c r="M340" s="425"/>
      <c r="N340" s="425"/>
      <c r="O340" s="160" t="str">
        <f t="shared" si="60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61"/>
        <v>OK</v>
      </c>
      <c r="AI340" s="22">
        <f t="shared" si="62"/>
        <v>0</v>
      </c>
      <c r="AJ340" s="22">
        <f t="shared" si="63"/>
        <v>0</v>
      </c>
      <c r="AK340" s="22">
        <f t="shared" si="64"/>
        <v>0</v>
      </c>
      <c r="AL340" s="22">
        <f t="shared" si="65"/>
        <v>0</v>
      </c>
      <c r="AM340" s="22">
        <f t="shared" si="66"/>
        <v>0</v>
      </c>
      <c r="AN340" s="22">
        <f t="shared" si="67"/>
        <v>0</v>
      </c>
      <c r="AO340" s="418" t="b">
        <f t="shared" si="68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69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70"/>
        <v>0</v>
      </c>
      <c r="AW340" s="67">
        <f t="shared" si="71"/>
        <v>0</v>
      </c>
      <c r="AX340" s="397">
        <f t="shared" si="72"/>
        <v>0</v>
      </c>
      <c r="AY340" s="32"/>
      <c r="AZ340" s="32"/>
      <c r="BA340" s="423" t="str">
        <f t="shared" si="73"/>
        <v xml:space="preserve"> </v>
      </c>
    </row>
    <row r="341" spans="1:53" s="339" customFormat="1" ht="15" x14ac:dyDescent="0.2">
      <c r="A341" s="32"/>
      <c r="B341" s="32"/>
      <c r="C341" s="410">
        <f t="shared" si="57"/>
        <v>320</v>
      </c>
      <c r="D341" s="424"/>
      <c r="E341" s="424"/>
      <c r="F341" s="424"/>
      <c r="G341" s="410"/>
      <c r="H341" s="410"/>
      <c r="I341" s="413" t="str">
        <f t="shared" si="58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59"/>
        <v>-</v>
      </c>
      <c r="M341" s="425"/>
      <c r="N341" s="425"/>
      <c r="O341" s="160" t="str">
        <f t="shared" si="60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61"/>
        <v>OK</v>
      </c>
      <c r="AI341" s="22">
        <f t="shared" si="62"/>
        <v>0</v>
      </c>
      <c r="AJ341" s="22">
        <f t="shared" si="63"/>
        <v>0</v>
      </c>
      <c r="AK341" s="22">
        <f t="shared" si="64"/>
        <v>0</v>
      </c>
      <c r="AL341" s="22">
        <f t="shared" si="65"/>
        <v>0</v>
      </c>
      <c r="AM341" s="22">
        <f t="shared" si="66"/>
        <v>0</v>
      </c>
      <c r="AN341" s="22">
        <f t="shared" si="67"/>
        <v>0</v>
      </c>
      <c r="AO341" s="418" t="b">
        <f t="shared" si="68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69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70"/>
        <v>0</v>
      </c>
      <c r="AW341" s="67">
        <f t="shared" si="71"/>
        <v>0</v>
      </c>
      <c r="AX341" s="397">
        <f t="shared" si="72"/>
        <v>0</v>
      </c>
      <c r="AY341" s="32"/>
      <c r="AZ341" s="32"/>
      <c r="BA341" s="423" t="str">
        <f t="shared" si="73"/>
        <v xml:space="preserve"> </v>
      </c>
    </row>
    <row r="342" spans="1:53" s="339" customFormat="1" ht="15" x14ac:dyDescent="0.2">
      <c r="A342" s="32"/>
      <c r="B342" s="32"/>
      <c r="C342" s="410">
        <f t="shared" si="57"/>
        <v>321</v>
      </c>
      <c r="D342" s="424"/>
      <c r="E342" s="424"/>
      <c r="F342" s="424"/>
      <c r="G342" s="410"/>
      <c r="H342" s="410"/>
      <c r="I342" s="413" t="str">
        <f t="shared" si="58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59"/>
        <v>-</v>
      </c>
      <c r="M342" s="425"/>
      <c r="N342" s="425"/>
      <c r="O342" s="160" t="str">
        <f t="shared" si="60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61"/>
        <v>OK</v>
      </c>
      <c r="AI342" s="22">
        <f t="shared" si="62"/>
        <v>0</v>
      </c>
      <c r="AJ342" s="22">
        <f t="shared" si="63"/>
        <v>0</v>
      </c>
      <c r="AK342" s="22">
        <f t="shared" si="64"/>
        <v>0</v>
      </c>
      <c r="AL342" s="22">
        <f t="shared" si="65"/>
        <v>0</v>
      </c>
      <c r="AM342" s="22">
        <f t="shared" si="66"/>
        <v>0</v>
      </c>
      <c r="AN342" s="22">
        <f t="shared" si="67"/>
        <v>0</v>
      </c>
      <c r="AO342" s="418" t="b">
        <f t="shared" si="68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69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70"/>
        <v>0</v>
      </c>
      <c r="AW342" s="67">
        <f t="shared" si="71"/>
        <v>0</v>
      </c>
      <c r="AX342" s="397">
        <f t="shared" si="72"/>
        <v>0</v>
      </c>
      <c r="AY342" s="32"/>
      <c r="AZ342" s="32"/>
      <c r="BA342" s="423" t="str">
        <f t="shared" si="73"/>
        <v xml:space="preserve"> </v>
      </c>
    </row>
    <row r="343" spans="1:53" s="339" customFormat="1" ht="15" x14ac:dyDescent="0.2">
      <c r="A343" s="32"/>
      <c r="B343" s="32"/>
      <c r="C343" s="410">
        <f t="shared" si="57"/>
        <v>322</v>
      </c>
      <c r="D343" s="424"/>
      <c r="E343" s="424"/>
      <c r="F343" s="424"/>
      <c r="G343" s="410"/>
      <c r="H343" s="410"/>
      <c r="I343" s="413" t="str">
        <f t="shared" si="58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59"/>
        <v>-</v>
      </c>
      <c r="M343" s="425"/>
      <c r="N343" s="425"/>
      <c r="O343" s="160" t="str">
        <f t="shared" si="60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61"/>
        <v>OK</v>
      </c>
      <c r="AI343" s="22">
        <f t="shared" si="62"/>
        <v>0</v>
      </c>
      <c r="AJ343" s="22">
        <f t="shared" si="63"/>
        <v>0</v>
      </c>
      <c r="AK343" s="22">
        <f t="shared" si="64"/>
        <v>0</v>
      </c>
      <c r="AL343" s="22">
        <f t="shared" si="65"/>
        <v>0</v>
      </c>
      <c r="AM343" s="22">
        <f t="shared" si="66"/>
        <v>0</v>
      </c>
      <c r="AN343" s="22">
        <f t="shared" si="67"/>
        <v>0</v>
      </c>
      <c r="AO343" s="418" t="b">
        <f t="shared" si="68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69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70"/>
        <v>0</v>
      </c>
      <c r="AW343" s="67">
        <f t="shared" si="71"/>
        <v>0</v>
      </c>
      <c r="AX343" s="397">
        <f t="shared" si="72"/>
        <v>0</v>
      </c>
      <c r="AY343" s="32"/>
      <c r="AZ343" s="32"/>
      <c r="BA343" s="423" t="str">
        <f t="shared" si="73"/>
        <v xml:space="preserve"> </v>
      </c>
    </row>
    <row r="344" spans="1:53" s="339" customFormat="1" ht="15" x14ac:dyDescent="0.2">
      <c r="A344" s="32"/>
      <c r="B344" s="32"/>
      <c r="C344" s="410">
        <f t="shared" ref="C344:C351" si="74">C343+1</f>
        <v>323</v>
      </c>
      <c r="D344" s="424"/>
      <c r="E344" s="424"/>
      <c r="F344" s="424"/>
      <c r="G344" s="410"/>
      <c r="H344" s="410"/>
      <c r="I344" s="413" t="str">
        <f t="shared" si="58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59"/>
        <v>-</v>
      </c>
      <c r="M344" s="425"/>
      <c r="N344" s="425"/>
      <c r="O344" s="160" t="str">
        <f t="shared" si="60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61"/>
        <v>OK</v>
      </c>
      <c r="AI344" s="22">
        <f t="shared" si="62"/>
        <v>0</v>
      </c>
      <c r="AJ344" s="22">
        <f t="shared" si="63"/>
        <v>0</v>
      </c>
      <c r="AK344" s="22">
        <f t="shared" si="64"/>
        <v>0</v>
      </c>
      <c r="AL344" s="22">
        <f t="shared" si="65"/>
        <v>0</v>
      </c>
      <c r="AM344" s="22">
        <f t="shared" si="66"/>
        <v>0</v>
      </c>
      <c r="AN344" s="22">
        <f t="shared" si="67"/>
        <v>0</v>
      </c>
      <c r="AO344" s="418" t="b">
        <f t="shared" si="68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69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70"/>
        <v>0</v>
      </c>
      <c r="AW344" s="67">
        <f t="shared" si="71"/>
        <v>0</v>
      </c>
      <c r="AX344" s="397">
        <f t="shared" si="72"/>
        <v>0</v>
      </c>
      <c r="AY344" s="32"/>
      <c r="AZ344" s="32"/>
      <c r="BA344" s="423" t="str">
        <f t="shared" si="73"/>
        <v xml:space="preserve"> </v>
      </c>
    </row>
    <row r="345" spans="1:53" s="339" customFormat="1" ht="15" x14ac:dyDescent="0.2">
      <c r="A345" s="32"/>
      <c r="B345" s="32"/>
      <c r="C345" s="410">
        <f t="shared" si="74"/>
        <v>324</v>
      </c>
      <c r="D345" s="424"/>
      <c r="E345" s="424"/>
      <c r="F345" s="424"/>
      <c r="G345" s="410"/>
      <c r="H345" s="410"/>
      <c r="I345" s="413" t="str">
        <f t="shared" si="58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59"/>
        <v>-</v>
      </c>
      <c r="M345" s="425"/>
      <c r="N345" s="425"/>
      <c r="O345" s="160" t="str">
        <f t="shared" si="60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61"/>
        <v>OK</v>
      </c>
      <c r="AI345" s="22">
        <f t="shared" si="62"/>
        <v>0</v>
      </c>
      <c r="AJ345" s="22">
        <f t="shared" si="63"/>
        <v>0</v>
      </c>
      <c r="AK345" s="22">
        <f t="shared" si="64"/>
        <v>0</v>
      </c>
      <c r="AL345" s="22">
        <f t="shared" si="65"/>
        <v>0</v>
      </c>
      <c r="AM345" s="22">
        <f t="shared" si="66"/>
        <v>0</v>
      </c>
      <c r="AN345" s="22">
        <f t="shared" si="67"/>
        <v>0</v>
      </c>
      <c r="AO345" s="418" t="b">
        <f t="shared" si="68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69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70"/>
        <v>0</v>
      </c>
      <c r="AW345" s="67">
        <f t="shared" si="71"/>
        <v>0</v>
      </c>
      <c r="AX345" s="397">
        <f t="shared" si="72"/>
        <v>0</v>
      </c>
      <c r="AY345" s="32"/>
      <c r="AZ345" s="32"/>
      <c r="BA345" s="423" t="str">
        <f t="shared" si="73"/>
        <v xml:space="preserve"> </v>
      </c>
    </row>
    <row r="346" spans="1:53" s="339" customFormat="1" ht="15" x14ac:dyDescent="0.2">
      <c r="A346" s="32"/>
      <c r="B346" s="32"/>
      <c r="C346" s="410">
        <f t="shared" si="74"/>
        <v>325</v>
      </c>
      <c r="D346" s="424"/>
      <c r="E346" s="424"/>
      <c r="F346" s="424"/>
      <c r="G346" s="410"/>
      <c r="H346" s="410"/>
      <c r="I346" s="413" t="str">
        <f t="shared" si="58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59"/>
        <v>-</v>
      </c>
      <c r="M346" s="425"/>
      <c r="N346" s="425"/>
      <c r="O346" s="160" t="str">
        <f t="shared" si="60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61"/>
        <v>OK</v>
      </c>
      <c r="AI346" s="22">
        <f t="shared" si="62"/>
        <v>0</v>
      </c>
      <c r="AJ346" s="22">
        <f t="shared" si="63"/>
        <v>0</v>
      </c>
      <c r="AK346" s="22">
        <f t="shared" si="64"/>
        <v>0</v>
      </c>
      <c r="AL346" s="22">
        <f t="shared" si="65"/>
        <v>0</v>
      </c>
      <c r="AM346" s="22">
        <f t="shared" si="66"/>
        <v>0</v>
      </c>
      <c r="AN346" s="22">
        <f t="shared" si="67"/>
        <v>0</v>
      </c>
      <c r="AO346" s="418" t="b">
        <f t="shared" si="68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69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70"/>
        <v>0</v>
      </c>
      <c r="AW346" s="67">
        <f t="shared" si="71"/>
        <v>0</v>
      </c>
      <c r="AX346" s="397">
        <f t="shared" si="72"/>
        <v>0</v>
      </c>
      <c r="AY346" s="32"/>
      <c r="AZ346" s="32"/>
      <c r="BA346" s="423" t="str">
        <f t="shared" si="73"/>
        <v xml:space="preserve"> </v>
      </c>
    </row>
    <row r="347" spans="1:53" s="339" customFormat="1" ht="15" x14ac:dyDescent="0.2">
      <c r="A347" s="32"/>
      <c r="B347" s="32"/>
      <c r="C347" s="410">
        <f t="shared" si="74"/>
        <v>326</v>
      </c>
      <c r="D347" s="424"/>
      <c r="E347" s="424"/>
      <c r="F347" s="424"/>
      <c r="G347" s="410"/>
      <c r="H347" s="410"/>
      <c r="I347" s="413" t="str">
        <f t="shared" si="58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59"/>
        <v>-</v>
      </c>
      <c r="M347" s="425"/>
      <c r="N347" s="425"/>
      <c r="O347" s="160" t="str">
        <f t="shared" si="60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61"/>
        <v>OK</v>
      </c>
      <c r="AI347" s="22">
        <f t="shared" si="62"/>
        <v>0</v>
      </c>
      <c r="AJ347" s="22">
        <f t="shared" si="63"/>
        <v>0</v>
      </c>
      <c r="AK347" s="22">
        <f t="shared" si="64"/>
        <v>0</v>
      </c>
      <c r="AL347" s="22">
        <f t="shared" si="65"/>
        <v>0</v>
      </c>
      <c r="AM347" s="22">
        <f t="shared" si="66"/>
        <v>0</v>
      </c>
      <c r="AN347" s="22">
        <f t="shared" si="67"/>
        <v>0</v>
      </c>
      <c r="AO347" s="418" t="b">
        <f t="shared" si="68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69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70"/>
        <v>0</v>
      </c>
      <c r="AW347" s="67">
        <f t="shared" si="71"/>
        <v>0</v>
      </c>
      <c r="AX347" s="397">
        <f t="shared" si="72"/>
        <v>0</v>
      </c>
      <c r="AY347" s="32"/>
      <c r="AZ347" s="32"/>
      <c r="BA347" s="423" t="str">
        <f t="shared" si="73"/>
        <v xml:space="preserve"> </v>
      </c>
    </row>
    <row r="348" spans="1:53" s="339" customFormat="1" ht="15" x14ac:dyDescent="0.2">
      <c r="A348" s="32"/>
      <c r="B348" s="32"/>
      <c r="C348" s="410">
        <f t="shared" si="74"/>
        <v>327</v>
      </c>
      <c r="D348" s="424"/>
      <c r="E348" s="424"/>
      <c r="F348" s="424"/>
      <c r="G348" s="410"/>
      <c r="H348" s="410"/>
      <c r="I348" s="413" t="str">
        <f t="shared" si="58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59"/>
        <v>-</v>
      </c>
      <c r="M348" s="425"/>
      <c r="N348" s="425"/>
      <c r="O348" s="160" t="str">
        <f t="shared" si="60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61"/>
        <v>OK</v>
      </c>
      <c r="AI348" s="22">
        <f t="shared" si="62"/>
        <v>0</v>
      </c>
      <c r="AJ348" s="22">
        <f t="shared" si="63"/>
        <v>0</v>
      </c>
      <c r="AK348" s="22">
        <f t="shared" si="64"/>
        <v>0</v>
      </c>
      <c r="AL348" s="22">
        <f t="shared" si="65"/>
        <v>0</v>
      </c>
      <c r="AM348" s="22">
        <f t="shared" si="66"/>
        <v>0</v>
      </c>
      <c r="AN348" s="22">
        <f t="shared" si="67"/>
        <v>0</v>
      </c>
      <c r="AO348" s="418" t="b">
        <f t="shared" si="68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69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70"/>
        <v>0</v>
      </c>
      <c r="AW348" s="67">
        <f t="shared" si="71"/>
        <v>0</v>
      </c>
      <c r="AX348" s="397">
        <f t="shared" si="72"/>
        <v>0</v>
      </c>
      <c r="AY348" s="32"/>
      <c r="AZ348" s="32"/>
      <c r="BA348" s="423" t="str">
        <f t="shared" si="73"/>
        <v xml:space="preserve"> </v>
      </c>
    </row>
    <row r="349" spans="1:53" s="339" customFormat="1" ht="15" x14ac:dyDescent="0.2">
      <c r="A349" s="32"/>
      <c r="B349" s="32"/>
      <c r="C349" s="410">
        <f t="shared" si="74"/>
        <v>328</v>
      </c>
      <c r="D349" s="424"/>
      <c r="E349" s="424"/>
      <c r="F349" s="424"/>
      <c r="G349" s="410"/>
      <c r="H349" s="410"/>
      <c r="I349" s="413" t="str">
        <f t="shared" si="58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59"/>
        <v>-</v>
      </c>
      <c r="M349" s="425"/>
      <c r="N349" s="425"/>
      <c r="O349" s="160" t="str">
        <f t="shared" si="60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61"/>
        <v>OK</v>
      </c>
      <c r="AI349" s="22">
        <f t="shared" si="62"/>
        <v>0</v>
      </c>
      <c r="AJ349" s="22">
        <f t="shared" si="63"/>
        <v>0</v>
      </c>
      <c r="AK349" s="22">
        <f t="shared" si="64"/>
        <v>0</v>
      </c>
      <c r="AL349" s="22">
        <f t="shared" si="65"/>
        <v>0</v>
      </c>
      <c r="AM349" s="22">
        <f t="shared" si="66"/>
        <v>0</v>
      </c>
      <c r="AN349" s="22">
        <f t="shared" si="67"/>
        <v>0</v>
      </c>
      <c r="AO349" s="418" t="b">
        <f t="shared" si="68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69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70"/>
        <v>0</v>
      </c>
      <c r="AW349" s="67">
        <f t="shared" si="71"/>
        <v>0</v>
      </c>
      <c r="AX349" s="397">
        <f t="shared" si="72"/>
        <v>0</v>
      </c>
      <c r="AY349" s="32"/>
      <c r="AZ349" s="32"/>
      <c r="BA349" s="423" t="str">
        <f t="shared" si="73"/>
        <v xml:space="preserve"> </v>
      </c>
    </row>
    <row r="350" spans="1:53" s="339" customFormat="1" ht="15" x14ac:dyDescent="0.2">
      <c r="A350" s="32"/>
      <c r="B350" s="32"/>
      <c r="C350" s="410">
        <f t="shared" si="74"/>
        <v>329</v>
      </c>
      <c r="D350" s="424"/>
      <c r="E350" s="424"/>
      <c r="F350" s="424"/>
      <c r="G350" s="410"/>
      <c r="H350" s="410"/>
      <c r="I350" s="413" t="str">
        <f t="shared" si="58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59"/>
        <v>-</v>
      </c>
      <c r="M350" s="425"/>
      <c r="N350" s="425"/>
      <c r="O350" s="160" t="str">
        <f t="shared" si="60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61"/>
        <v>OK</v>
      </c>
      <c r="AI350" s="22">
        <f t="shared" si="62"/>
        <v>0</v>
      </c>
      <c r="AJ350" s="22">
        <f t="shared" si="63"/>
        <v>0</v>
      </c>
      <c r="AK350" s="22">
        <f t="shared" si="64"/>
        <v>0</v>
      </c>
      <c r="AL350" s="22">
        <f t="shared" si="65"/>
        <v>0</v>
      </c>
      <c r="AM350" s="22">
        <f t="shared" si="66"/>
        <v>0</v>
      </c>
      <c r="AN350" s="22">
        <f t="shared" si="67"/>
        <v>0</v>
      </c>
      <c r="AO350" s="418" t="b">
        <f t="shared" si="68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69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70"/>
        <v>0</v>
      </c>
      <c r="AW350" s="67">
        <f t="shared" si="71"/>
        <v>0</v>
      </c>
      <c r="AX350" s="397">
        <f t="shared" si="72"/>
        <v>0</v>
      </c>
      <c r="AY350" s="32"/>
      <c r="AZ350" s="32"/>
      <c r="BA350" s="423" t="str">
        <f t="shared" si="73"/>
        <v xml:space="preserve"> </v>
      </c>
    </row>
    <row r="351" spans="1:53" s="339" customFormat="1" ht="15" x14ac:dyDescent="0.2">
      <c r="A351" s="32"/>
      <c r="B351" s="32"/>
      <c r="C351" s="410">
        <f t="shared" si="74"/>
        <v>330</v>
      </c>
      <c r="D351" s="424"/>
      <c r="E351" s="424"/>
      <c r="F351" s="424"/>
      <c r="G351" s="410"/>
      <c r="H351" s="410"/>
      <c r="I351" s="413" t="str">
        <f t="shared" si="58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59"/>
        <v>-</v>
      </c>
      <c r="M351" s="425"/>
      <c r="N351" s="425"/>
      <c r="O351" s="160" t="str">
        <f t="shared" si="60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61"/>
        <v>OK</v>
      </c>
      <c r="AI351" s="22">
        <f t="shared" si="62"/>
        <v>0</v>
      </c>
      <c r="AJ351" s="22">
        <f t="shared" si="63"/>
        <v>0</v>
      </c>
      <c r="AK351" s="22">
        <f t="shared" si="64"/>
        <v>0</v>
      </c>
      <c r="AL351" s="22">
        <f t="shared" si="65"/>
        <v>0</v>
      </c>
      <c r="AM351" s="22">
        <f t="shared" si="66"/>
        <v>0</v>
      </c>
      <c r="AN351" s="22">
        <f t="shared" si="67"/>
        <v>0</v>
      </c>
      <c r="AO351" s="418" t="b">
        <f t="shared" si="68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69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70"/>
        <v>0</v>
      </c>
      <c r="AW351" s="67">
        <f t="shared" si="71"/>
        <v>0</v>
      </c>
      <c r="AX351" s="397">
        <f t="shared" si="72"/>
        <v>0</v>
      </c>
      <c r="AY351" s="32"/>
      <c r="AZ351" s="32"/>
      <c r="BA351" s="423" t="str">
        <f t="shared" si="73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57036284-62A0-4FC7-8E4D-C619176FA1DA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D593F-99FA-4BE4-8CC6-44BC99068709}">
  <dimension ref="A1:BA469"/>
  <sheetViews>
    <sheetView topLeftCell="A114" workbookViewId="0">
      <selection activeCell="R17" sqref="R17"/>
    </sheetView>
  </sheetViews>
  <sheetFormatPr baseColWidth="10" defaultColWidth="9" defaultRowHeight="14" x14ac:dyDescent="0.2"/>
  <cols>
    <col min="1" max="1" width="3.6640625" style="22" customWidth="1"/>
    <col min="2" max="2" width="4" style="22" customWidth="1"/>
    <col min="3" max="3" width="6.1640625" style="32" customWidth="1"/>
    <col min="4" max="4" width="7.1640625" style="32" customWidth="1"/>
    <col min="5" max="5" width="7.83203125" style="32" customWidth="1"/>
    <col min="6" max="6" width="9.83203125" style="32" customWidth="1"/>
    <col min="7" max="7" width="17.6640625" style="32" customWidth="1"/>
    <col min="8" max="8" width="11.5" style="375" customWidth="1"/>
    <col min="9" max="9" width="8" style="32" customWidth="1"/>
    <col min="10" max="10" width="8.6640625" style="32" customWidth="1"/>
    <col min="11" max="11" width="3.6640625" style="12" customWidth="1"/>
    <col min="12" max="12" width="7.1640625" style="428" customWidth="1"/>
    <col min="13" max="13" width="5.83203125" style="67" customWidth="1"/>
    <col min="14" max="14" width="8.6640625" style="67" customWidth="1"/>
    <col min="15" max="15" width="5.5" style="277" customWidth="1"/>
    <col min="16" max="16" width="5.33203125" style="12" customWidth="1"/>
    <col min="17" max="18" width="5" style="12" customWidth="1"/>
    <col min="19" max="19" width="6.1640625" style="12" customWidth="1"/>
    <col min="20" max="20" width="5.6640625" style="12" customWidth="1"/>
    <col min="21" max="21" width="6.5" style="12" customWidth="1"/>
    <col min="22" max="22" width="5.6640625" style="22" customWidth="1"/>
    <col min="23" max="26" width="5" style="22" customWidth="1"/>
    <col min="27" max="27" width="5.83203125" style="22" customWidth="1"/>
    <col min="28" max="28" width="5.5" style="22" customWidth="1"/>
    <col min="29" max="29" width="8" style="12" customWidth="1"/>
    <col min="30" max="30" width="7.1640625" style="12" customWidth="1"/>
    <col min="31" max="31" width="6.6640625" style="12" customWidth="1"/>
    <col min="32" max="32" width="6.5" style="12" customWidth="1"/>
    <col min="33" max="34" width="6.6640625" style="12" customWidth="1"/>
    <col min="35" max="35" width="5.5" style="12" customWidth="1"/>
    <col min="36" max="36" width="7.6640625" style="345" customWidth="1"/>
    <col min="37" max="37" width="7.6640625" style="346" customWidth="1"/>
    <col min="38" max="16384" width="9" style="32"/>
  </cols>
  <sheetData>
    <row r="1" spans="1:51" ht="21" x14ac:dyDescent="0.25">
      <c r="C1" s="1" t="str">
        <f>SUMMARY!A1</f>
        <v>ORGANIZATION</v>
      </c>
      <c r="D1" s="2"/>
      <c r="E1" s="2"/>
      <c r="F1" s="342" t="s">
        <v>147</v>
      </c>
      <c r="G1" s="342"/>
      <c r="H1" s="343"/>
      <c r="I1" s="5"/>
      <c r="J1" s="1"/>
      <c r="K1" s="344"/>
      <c r="L1" s="3" t="s">
        <v>148</v>
      </c>
      <c r="M1" s="22"/>
      <c r="N1" s="22"/>
      <c r="O1" s="160"/>
    </row>
    <row r="2" spans="1:51" x14ac:dyDescent="0.2">
      <c r="C2" s="1" t="str">
        <f>SUMMARY!A2</f>
        <v>JOHN SMITH</v>
      </c>
      <c r="D2" s="4"/>
      <c r="E2" s="2"/>
      <c r="F2" s="3"/>
      <c r="G2" s="3"/>
      <c r="H2" s="347"/>
      <c r="I2" s="5"/>
      <c r="J2" s="1"/>
      <c r="K2" s="344"/>
      <c r="L2" s="3" t="s">
        <v>149</v>
      </c>
      <c r="M2" s="22"/>
      <c r="N2" s="22"/>
      <c r="O2" s="160"/>
    </row>
    <row r="3" spans="1:51" x14ac:dyDescent="0.2">
      <c r="C3" s="1" t="str">
        <f>SUMMARY!A3</f>
        <v>STREET ADDRESS</v>
      </c>
      <c r="D3" s="4"/>
      <c r="E3" s="2"/>
      <c r="F3" s="3"/>
      <c r="G3" s="3"/>
      <c r="H3" s="348"/>
      <c r="I3" s="5"/>
      <c r="J3" s="1"/>
      <c r="K3" s="344"/>
      <c r="L3" s="3" t="s">
        <v>150</v>
      </c>
      <c r="M3" s="22"/>
      <c r="N3" s="22"/>
      <c r="O3" s="349"/>
      <c r="P3" s="350"/>
      <c r="Q3" s="350" t="s">
        <v>42</v>
      </c>
      <c r="R3" s="351" t="s">
        <v>56</v>
      </c>
      <c r="S3" s="350" t="s">
        <v>57</v>
      </c>
      <c r="T3" s="350" t="s">
        <v>43</v>
      </c>
      <c r="U3" s="350" t="s">
        <v>58</v>
      </c>
      <c r="V3" s="350" t="s">
        <v>43</v>
      </c>
      <c r="W3" s="352" t="s">
        <v>44</v>
      </c>
      <c r="X3" s="352"/>
      <c r="Y3" s="352"/>
      <c r="Z3" s="352"/>
      <c r="AA3" s="350"/>
      <c r="AB3" s="350"/>
      <c r="AC3" s="353"/>
      <c r="AD3" s="353"/>
      <c r="AE3" s="353"/>
      <c r="AK3" s="345"/>
      <c r="AL3" s="345"/>
      <c r="AN3" s="345"/>
      <c r="AO3" s="345"/>
      <c r="AP3" s="345"/>
      <c r="AQ3" s="345"/>
      <c r="AR3" s="345"/>
      <c r="AS3" s="345"/>
      <c r="AT3" s="346"/>
      <c r="AW3" s="32" t="s">
        <v>151</v>
      </c>
      <c r="AX3" s="32" t="s">
        <v>151</v>
      </c>
      <c r="AY3" s="32" t="s">
        <v>151</v>
      </c>
    </row>
    <row r="4" spans="1:51" x14ac:dyDescent="0.2">
      <c r="C4" s="1" t="str">
        <f>SUMMARY!A4</f>
        <v>CITY STATE ZIP</v>
      </c>
      <c r="D4" s="4"/>
      <c r="E4" s="6"/>
      <c r="F4" s="6"/>
      <c r="G4" s="6"/>
      <c r="H4" s="348"/>
      <c r="I4" s="5"/>
      <c r="J4" s="1"/>
      <c r="K4" s="344"/>
      <c r="L4" s="3" t="s">
        <v>152</v>
      </c>
      <c r="M4" s="22"/>
      <c r="N4" s="22"/>
      <c r="O4" s="354" t="s">
        <v>46</v>
      </c>
      <c r="P4" s="350" t="s">
        <v>47</v>
      </c>
      <c r="Q4" s="350" t="s">
        <v>48</v>
      </c>
      <c r="R4" s="351" t="s">
        <v>60</v>
      </c>
      <c r="S4" s="350" t="s">
        <v>60</v>
      </c>
      <c r="T4" s="350" t="s">
        <v>49</v>
      </c>
      <c r="U4" s="350" t="s">
        <v>61</v>
      </c>
      <c r="V4" s="350" t="s">
        <v>62</v>
      </c>
      <c r="W4" s="350" t="s">
        <v>50</v>
      </c>
      <c r="X4" s="350"/>
      <c r="Y4" s="350"/>
      <c r="Z4" s="350"/>
      <c r="AB4" s="355" t="str">
        <f>P21</f>
        <v>Tech 1</v>
      </c>
      <c r="AC4" s="355" t="str">
        <f t="shared" ref="AC4:AR4" si="0">Q21</f>
        <v>Tech 2</v>
      </c>
      <c r="AD4" s="355" t="str">
        <f t="shared" si="0"/>
        <v>Tech 3</v>
      </c>
      <c r="AE4" s="355" t="str">
        <f t="shared" si="0"/>
        <v>Tech 4</v>
      </c>
      <c r="AF4" s="355" t="str">
        <f t="shared" si="0"/>
        <v>Tech 5</v>
      </c>
      <c r="AG4" s="355" t="str">
        <f t="shared" si="0"/>
        <v>Tech 6</v>
      </c>
      <c r="AH4" s="355" t="str">
        <f t="shared" si="0"/>
        <v>Tech 7</v>
      </c>
      <c r="AI4" s="355" t="str">
        <f t="shared" si="0"/>
        <v>Tech 8</v>
      </c>
      <c r="AJ4" s="355" t="str">
        <f t="shared" si="0"/>
        <v>Tech 9</v>
      </c>
      <c r="AK4" s="355" t="str">
        <f t="shared" si="0"/>
        <v>Tech 10</v>
      </c>
      <c r="AL4" s="355" t="str">
        <f t="shared" si="0"/>
        <v>Tech 11</v>
      </c>
      <c r="AM4" s="355" t="str">
        <f t="shared" si="0"/>
        <v>Tech 12</v>
      </c>
      <c r="AN4" s="355" t="str">
        <f t="shared" si="0"/>
        <v>Tech 13</v>
      </c>
      <c r="AO4" s="355" t="str">
        <f t="shared" si="0"/>
        <v>Tech 14</v>
      </c>
      <c r="AP4" s="355" t="str">
        <f t="shared" si="0"/>
        <v>Tech 15</v>
      </c>
      <c r="AQ4" s="355" t="str">
        <f t="shared" si="0"/>
        <v>Tech 16</v>
      </c>
      <c r="AR4" s="355" t="str">
        <f t="shared" si="0"/>
        <v>Tech 17</v>
      </c>
      <c r="AS4" s="356" t="s">
        <v>63</v>
      </c>
      <c r="AT4" s="356" t="s">
        <v>67</v>
      </c>
      <c r="AU4" s="356" t="s">
        <v>68</v>
      </c>
      <c r="AV4" s="357" t="s">
        <v>69</v>
      </c>
      <c r="AW4" s="357" t="s">
        <v>67</v>
      </c>
      <c r="AX4" s="357" t="s">
        <v>68</v>
      </c>
      <c r="AY4" s="357" t="s">
        <v>69</v>
      </c>
    </row>
    <row r="5" spans="1:51" x14ac:dyDescent="0.2">
      <c r="C5" s="1" t="str">
        <f>SUMMARY!A5</f>
        <v>EMAIL CONTACT</v>
      </c>
      <c r="D5" s="4"/>
      <c r="E5" s="6"/>
      <c r="F5" s="6"/>
      <c r="G5" s="6"/>
      <c r="H5" s="348"/>
      <c r="I5" s="1"/>
      <c r="J5" s="1"/>
      <c r="K5" s="344"/>
      <c r="L5" s="3" t="s">
        <v>153</v>
      </c>
      <c r="M5" s="22" t="s">
        <v>154</v>
      </c>
      <c r="N5" s="22"/>
      <c r="O5" s="358">
        <f>E11</f>
        <v>0</v>
      </c>
      <c r="P5" s="359">
        <f>$E$8</f>
        <v>0</v>
      </c>
      <c r="Q5" s="12">
        <f>F14</f>
        <v>0</v>
      </c>
      <c r="R5" s="277">
        <f>F18</f>
        <v>0</v>
      </c>
      <c r="S5" s="12" t="e">
        <f>R5/Q5</f>
        <v>#DIV/0!</v>
      </c>
      <c r="T5" s="104">
        <f>F15</f>
        <v>0</v>
      </c>
      <c r="U5" s="104">
        <f>F17</f>
        <v>0</v>
      </c>
      <c r="V5" s="360">
        <f>F16</f>
        <v>0</v>
      </c>
      <c r="W5" s="361">
        <f>F19</f>
        <v>0</v>
      </c>
      <c r="X5" s="361"/>
      <c r="Y5" s="361"/>
      <c r="Z5" s="361"/>
      <c r="AB5" s="158">
        <f>P20</f>
        <v>0</v>
      </c>
      <c r="AC5" s="362">
        <f>Q20</f>
        <v>0</v>
      </c>
      <c r="AD5" s="362">
        <f>R20</f>
        <v>0</v>
      </c>
      <c r="AE5" s="362">
        <f>S20</f>
        <v>0</v>
      </c>
      <c r="AF5" s="362">
        <f>T20</f>
        <v>0</v>
      </c>
      <c r="AG5" s="362">
        <f>+U20</f>
        <v>0</v>
      </c>
      <c r="AH5" s="362">
        <f>+V20</f>
        <v>0</v>
      </c>
      <c r="AI5" s="362">
        <f>+W20</f>
        <v>0</v>
      </c>
      <c r="AJ5" s="362">
        <f>X20</f>
        <v>0</v>
      </c>
      <c r="AK5" s="362">
        <f>Y20</f>
        <v>0</v>
      </c>
      <c r="AL5" s="362">
        <f>Z20</f>
        <v>0</v>
      </c>
      <c r="AM5" s="362">
        <f>AA20</f>
        <v>0</v>
      </c>
      <c r="AN5" s="362">
        <f t="shared" ref="AN5:AR5" si="1">AB20</f>
        <v>0</v>
      </c>
      <c r="AO5" s="362">
        <f t="shared" si="1"/>
        <v>0</v>
      </c>
      <c r="AP5" s="362">
        <f t="shared" si="1"/>
        <v>0</v>
      </c>
      <c r="AQ5" s="362">
        <f t="shared" si="1"/>
        <v>0</v>
      </c>
      <c r="AR5" s="362">
        <f t="shared" si="1"/>
        <v>0</v>
      </c>
      <c r="AS5" s="362">
        <f>SUM(AB5:AR5)</f>
        <v>0</v>
      </c>
      <c r="AT5" s="363">
        <f>+AI20</f>
        <v>0</v>
      </c>
      <c r="AU5" s="363">
        <f>+AJ20</f>
        <v>0</v>
      </c>
      <c r="AV5" s="363">
        <f>+AK20</f>
        <v>0</v>
      </c>
      <c r="AW5" s="346">
        <f>AV20</f>
        <v>0</v>
      </c>
      <c r="AX5" s="346">
        <f>AW20</f>
        <v>0</v>
      </c>
      <c r="AY5" s="346">
        <f>AX20</f>
        <v>0</v>
      </c>
    </row>
    <row r="6" spans="1:51" x14ac:dyDescent="0.2">
      <c r="C6" s="1" t="str">
        <f>SUMMARY!A6</f>
        <v xml:space="preserve">  </v>
      </c>
      <c r="D6" s="4"/>
      <c r="E6" s="2"/>
      <c r="F6" s="6"/>
      <c r="G6" s="6"/>
      <c r="H6" s="348"/>
      <c r="I6" s="1"/>
      <c r="J6" s="1"/>
      <c r="K6" s="344"/>
      <c r="L6" s="3" t="s">
        <v>155</v>
      </c>
      <c r="M6" s="22" t="s">
        <v>107</v>
      </c>
      <c r="N6" s="22"/>
      <c r="O6" s="358">
        <f>E11</f>
        <v>0</v>
      </c>
      <c r="P6" s="12">
        <f>$E$8</f>
        <v>0</v>
      </c>
      <c r="Q6" s="12">
        <f>J14</f>
        <v>0</v>
      </c>
      <c r="R6" s="22" t="s">
        <v>156</v>
      </c>
      <c r="S6" s="22" t="s">
        <v>156</v>
      </c>
      <c r="T6" s="12">
        <f>J15</f>
        <v>0</v>
      </c>
      <c r="U6" s="22" t="s">
        <v>156</v>
      </c>
      <c r="V6" s="22" t="str">
        <f>"-"</f>
        <v>-</v>
      </c>
      <c r="W6" s="361">
        <f>J16</f>
        <v>0</v>
      </c>
      <c r="X6" s="361"/>
      <c r="Y6" s="361"/>
      <c r="Z6" s="361"/>
      <c r="AJ6" s="12"/>
      <c r="AK6" s="12"/>
      <c r="AL6" s="345"/>
      <c r="AM6" s="345"/>
      <c r="AN6" s="345"/>
      <c r="AO6" s="345"/>
      <c r="AP6" s="345"/>
      <c r="AQ6" s="345"/>
      <c r="AR6" s="364" t="s">
        <v>157</v>
      </c>
    </row>
    <row r="7" spans="1:51" x14ac:dyDescent="0.2">
      <c r="C7" s="1" t="s">
        <v>158</v>
      </c>
      <c r="D7" s="4"/>
      <c r="E7" s="432">
        <f>SUMMARY!D3</f>
        <v>0</v>
      </c>
      <c r="F7" s="368"/>
      <c r="G7" s="326"/>
      <c r="H7" s="3"/>
      <c r="I7" s="365"/>
      <c r="J7" s="4"/>
      <c r="K7" s="366"/>
      <c r="L7" s="367" t="s">
        <v>159</v>
      </c>
      <c r="M7" s="22"/>
      <c r="N7" s="22"/>
      <c r="O7" s="354" t="s">
        <v>46</v>
      </c>
      <c r="P7" s="350" t="s">
        <v>47</v>
      </c>
      <c r="Q7" s="350" t="s">
        <v>48</v>
      </c>
      <c r="R7" s="350" t="s">
        <v>49</v>
      </c>
      <c r="S7" s="350" t="s">
        <v>50</v>
      </c>
      <c r="AJ7" s="12"/>
      <c r="AK7" s="345"/>
      <c r="AL7" s="346"/>
      <c r="AM7" s="346"/>
      <c r="AN7" s="346"/>
      <c r="AO7" s="346"/>
      <c r="AP7" s="346"/>
      <c r="AQ7" s="346"/>
    </row>
    <row r="8" spans="1:51" hidden="1" x14ac:dyDescent="0.2">
      <c r="C8" s="1" t="s">
        <v>160</v>
      </c>
      <c r="D8" s="4"/>
      <c r="E8" s="429"/>
      <c r="F8" s="430"/>
      <c r="G8" s="430"/>
      <c r="H8" s="3"/>
      <c r="I8" s="365"/>
      <c r="J8" s="4"/>
      <c r="K8" s="366"/>
      <c r="L8" s="4"/>
      <c r="M8" s="22" t="s">
        <v>107</v>
      </c>
      <c r="N8" s="22"/>
      <c r="O8" s="369">
        <f>E11</f>
        <v>0</v>
      </c>
      <c r="P8" s="12">
        <f>$E$8</f>
        <v>0</v>
      </c>
      <c r="Q8" s="12">
        <f>J14</f>
        <v>0</v>
      </c>
      <c r="R8" s="12">
        <f>T6</f>
        <v>0</v>
      </c>
      <c r="S8" s="370">
        <f>W6</f>
        <v>0</v>
      </c>
      <c r="AJ8" s="12"/>
      <c r="AK8" s="345"/>
      <c r="AL8" s="346"/>
    </row>
    <row r="9" spans="1:51" x14ac:dyDescent="0.2">
      <c r="C9" s="5" t="s">
        <v>161</v>
      </c>
      <c r="D9" s="6"/>
      <c r="E9" s="371">
        <f>SUMMARY!$C$7</f>
        <v>0</v>
      </c>
      <c r="F9" s="3"/>
      <c r="G9" s="3"/>
      <c r="H9" s="3"/>
      <c r="I9" s="3"/>
      <c r="J9" s="3"/>
      <c r="K9" s="366"/>
      <c r="L9" s="2"/>
      <c r="M9" s="22"/>
      <c r="N9" s="22"/>
      <c r="O9" s="160"/>
      <c r="R9" s="12" t="s">
        <v>162</v>
      </c>
      <c r="AA9" s="32"/>
      <c r="AB9" s="32"/>
      <c r="AC9" s="32"/>
      <c r="AJ9" s="12"/>
      <c r="AK9" s="345"/>
      <c r="AL9" s="346"/>
    </row>
    <row r="10" spans="1:51" s="375" customFormat="1" x14ac:dyDescent="0.2">
      <c r="A10" s="372"/>
      <c r="B10" s="372"/>
      <c r="C10" s="5" t="s">
        <v>163</v>
      </c>
      <c r="D10" s="7"/>
      <c r="E10" s="431">
        <f>+SUMMARY!C8</f>
        <v>0</v>
      </c>
      <c r="F10" s="3"/>
      <c r="G10" s="3"/>
      <c r="H10" s="3"/>
      <c r="I10" s="3"/>
      <c r="J10" s="3"/>
      <c r="K10" s="373"/>
      <c r="L10" s="7"/>
      <c r="M10" s="372"/>
      <c r="N10" s="372"/>
      <c r="O10" s="374"/>
      <c r="P10" s="16"/>
      <c r="Q10" s="16"/>
      <c r="R10" s="16"/>
      <c r="S10" s="16"/>
      <c r="T10" s="16"/>
      <c r="U10" s="16"/>
      <c r="V10" s="372"/>
      <c r="W10" s="372"/>
      <c r="X10" s="372"/>
      <c r="Y10" s="372"/>
      <c r="Z10" s="372"/>
      <c r="AD10" s="16"/>
      <c r="AE10" s="16"/>
      <c r="AF10" s="16"/>
      <c r="AG10" s="16"/>
      <c r="AH10" s="16"/>
      <c r="AI10" s="16"/>
      <c r="AJ10" s="16"/>
      <c r="AK10" s="376"/>
      <c r="AL10" s="377"/>
    </row>
    <row r="11" spans="1:51" s="375" customFormat="1" x14ac:dyDescent="0.2">
      <c r="A11" s="372"/>
      <c r="B11" s="372"/>
      <c r="C11" s="5" t="s">
        <v>164</v>
      </c>
      <c r="D11" s="7"/>
      <c r="E11" s="477"/>
      <c r="F11" s="478"/>
      <c r="G11" s="3"/>
      <c r="H11" s="3"/>
      <c r="I11" s="3"/>
      <c r="J11" s="3"/>
      <c r="K11" s="378"/>
      <c r="L11" s="7"/>
      <c r="M11" s="379"/>
      <c r="N11" s="379"/>
      <c r="O11" s="374"/>
      <c r="P11" s="380">
        <f>P20+Q20+R20+S20+T20+U20+V20+W20+X20+Z20+Y20+AB20+AC20+AD20+AE20+AF20</f>
        <v>0</v>
      </c>
      <c r="Q11" s="16" t="s">
        <v>165</v>
      </c>
      <c r="R11" s="16"/>
      <c r="S11" s="16"/>
      <c r="T11" s="16"/>
      <c r="U11" s="16"/>
      <c r="V11" s="372"/>
      <c r="W11" s="372"/>
      <c r="X11" s="372"/>
      <c r="Y11" s="372"/>
      <c r="Z11" s="372"/>
      <c r="AD11" s="381"/>
      <c r="AE11" s="16"/>
      <c r="AF11" s="16"/>
      <c r="AG11" s="16"/>
      <c r="AH11" s="16"/>
      <c r="AI11" s="16"/>
      <c r="AJ11" s="16"/>
      <c r="AK11" s="376"/>
      <c r="AL11" s="377"/>
    </row>
    <row r="12" spans="1:51" s="375" customFormat="1" x14ac:dyDescent="0.2">
      <c r="A12" s="372"/>
      <c r="B12" s="372"/>
      <c r="C12" s="7"/>
      <c r="D12" s="7"/>
      <c r="E12" s="3"/>
      <c r="F12" s="3"/>
      <c r="G12" s="3"/>
      <c r="H12" s="3"/>
      <c r="I12" s="3"/>
      <c r="J12" s="3"/>
      <c r="K12" s="373"/>
      <c r="L12" s="7"/>
      <c r="M12" s="379"/>
      <c r="N12" s="379"/>
      <c r="O12" s="374"/>
      <c r="P12" s="382">
        <f>SUM(J22:J1080)</f>
        <v>0</v>
      </c>
      <c r="Q12" s="12" t="s">
        <v>166</v>
      </c>
      <c r="R12" s="16"/>
      <c r="S12" s="16"/>
      <c r="T12" s="16"/>
      <c r="U12" s="16"/>
      <c r="V12" s="372"/>
      <c r="W12" s="372"/>
      <c r="X12" s="372"/>
      <c r="Y12" s="372"/>
      <c r="Z12" s="372"/>
      <c r="AD12" s="16"/>
      <c r="AE12" s="16"/>
      <c r="AF12" s="16"/>
      <c r="AG12" s="16"/>
      <c r="AH12" s="16"/>
      <c r="AI12" s="16"/>
      <c r="AJ12" s="16"/>
      <c r="AK12" s="376"/>
      <c r="AL12" s="377"/>
    </row>
    <row r="13" spans="1:51" s="375" customFormat="1" x14ac:dyDescent="0.2">
      <c r="A13" s="372"/>
      <c r="B13" s="372"/>
      <c r="C13" s="7"/>
      <c r="D13" s="7"/>
      <c r="E13" s="383" t="s">
        <v>167</v>
      </c>
      <c r="F13" s="384"/>
      <c r="G13" s="3"/>
      <c r="H13" s="3"/>
      <c r="I13" s="383" t="s">
        <v>168</v>
      </c>
      <c r="J13" s="384"/>
      <c r="K13" s="385"/>
      <c r="L13" s="7"/>
      <c r="M13" s="372"/>
      <c r="N13" s="372"/>
      <c r="O13" s="374"/>
      <c r="P13" s="372" t="str">
        <f>IF(P11=P12,"OK","ERROR")</f>
        <v>OK</v>
      </c>
      <c r="Q13" s="12" t="s">
        <v>169</v>
      </c>
      <c r="R13" s="16"/>
      <c r="S13" s="16"/>
      <c r="T13" s="16"/>
      <c r="U13" s="16"/>
      <c r="V13" s="372"/>
      <c r="W13" s="372"/>
      <c r="X13" s="372"/>
      <c r="Y13" s="372"/>
      <c r="Z13" s="372"/>
      <c r="AD13" s="16"/>
      <c r="AE13" s="16"/>
      <c r="AF13" s="16"/>
      <c r="AG13" s="16"/>
      <c r="AH13" s="16"/>
      <c r="AI13" s="16"/>
      <c r="AJ13" s="16"/>
      <c r="AK13" s="376"/>
      <c r="AL13" s="377"/>
    </row>
    <row r="14" spans="1:51" s="375" customFormat="1" x14ac:dyDescent="0.2">
      <c r="A14" s="372"/>
      <c r="B14" s="372"/>
      <c r="C14" s="7"/>
      <c r="D14" s="7"/>
      <c r="E14" s="3" t="s">
        <v>170</v>
      </c>
      <c r="F14" s="386">
        <f>SUM(AL22:AL1277)</f>
        <v>0</v>
      </c>
      <c r="G14" s="3"/>
      <c r="H14" s="3"/>
      <c r="I14" s="3" t="s">
        <v>170</v>
      </c>
      <c r="J14" s="386">
        <f>SUM(AM22:AM1203)</f>
        <v>0</v>
      </c>
      <c r="K14" s="385"/>
      <c r="L14" s="7"/>
      <c r="M14" s="372"/>
      <c r="N14" s="372"/>
      <c r="O14" s="374"/>
      <c r="P14" s="16"/>
      <c r="Q14" s="16"/>
      <c r="R14" s="16"/>
      <c r="S14" s="16"/>
      <c r="T14" s="16"/>
      <c r="U14" s="16"/>
      <c r="V14" s="372"/>
      <c r="W14" s="372"/>
      <c r="X14" s="372"/>
      <c r="Y14" s="372"/>
      <c r="Z14" s="372"/>
      <c r="AD14" s="16"/>
      <c r="AE14" s="16"/>
      <c r="AF14" s="16"/>
      <c r="AG14" s="16"/>
      <c r="AH14" s="16"/>
      <c r="AI14" s="16"/>
      <c r="AJ14" s="16"/>
      <c r="AK14" s="376"/>
      <c r="AL14" s="377"/>
    </row>
    <row r="15" spans="1:51" s="375" customFormat="1" x14ac:dyDescent="0.2">
      <c r="A15" s="372"/>
      <c r="B15" s="372"/>
      <c r="C15" s="7"/>
      <c r="D15" s="7"/>
      <c r="E15" s="3" t="s">
        <v>171</v>
      </c>
      <c r="F15" s="387">
        <f>SUM(AO22:AO1203)</f>
        <v>0</v>
      </c>
      <c r="G15" s="3"/>
      <c r="H15" s="3"/>
      <c r="I15" s="3" t="s">
        <v>171</v>
      </c>
      <c r="J15" s="388">
        <f>SUM(AN22:AN1203)</f>
        <v>0</v>
      </c>
      <c r="K15" s="385"/>
      <c r="L15" s="7"/>
      <c r="M15" s="372"/>
      <c r="N15" s="372"/>
      <c r="O15" s="374"/>
      <c r="P15" s="16"/>
      <c r="Q15" s="16"/>
      <c r="R15" s="16"/>
      <c r="S15" s="16"/>
      <c r="T15" s="16"/>
      <c r="U15" s="16"/>
      <c r="V15" s="372"/>
      <c r="W15" s="372"/>
      <c r="X15" s="372"/>
      <c r="Y15" s="372"/>
      <c r="Z15" s="372"/>
      <c r="AD15" s="16"/>
      <c r="AE15" s="16"/>
      <c r="AF15" s="16"/>
      <c r="AG15" s="16"/>
      <c r="AH15" s="16"/>
      <c r="AI15" s="16"/>
      <c r="AJ15" s="16"/>
      <c r="AK15" s="376"/>
      <c r="AL15" s="377"/>
    </row>
    <row r="16" spans="1:51" s="375" customFormat="1" x14ac:dyDescent="0.2">
      <c r="A16" s="372"/>
      <c r="B16" s="372"/>
      <c r="C16" s="7"/>
      <c r="D16" s="7"/>
      <c r="E16" s="3" t="s">
        <v>172</v>
      </c>
      <c r="F16" s="389">
        <f>SUM(AR22:AR1203)</f>
        <v>0</v>
      </c>
      <c r="G16" s="3"/>
      <c r="H16" s="3"/>
      <c r="I16" s="3" t="s">
        <v>173</v>
      </c>
      <c r="J16" s="390">
        <f>SUM(AP22:AP1203)</f>
        <v>0</v>
      </c>
      <c r="K16" s="385"/>
      <c r="L16" s="7"/>
      <c r="M16" s="372"/>
      <c r="N16" s="372"/>
      <c r="O16" s="374"/>
      <c r="P16" s="16"/>
      <c r="Q16" s="16"/>
      <c r="R16" s="16"/>
      <c r="S16" s="16"/>
      <c r="T16" s="16"/>
      <c r="U16" s="16"/>
      <c r="V16" s="372"/>
      <c r="W16" s="372"/>
      <c r="X16" s="372"/>
      <c r="Y16" s="372"/>
      <c r="Z16" s="372"/>
      <c r="AA16" s="372"/>
      <c r="AB16" s="372"/>
      <c r="AC16" s="16"/>
      <c r="AD16" s="16"/>
      <c r="AE16" s="16"/>
      <c r="AF16" s="16" t="s">
        <v>162</v>
      </c>
      <c r="AG16" s="16"/>
      <c r="AH16" s="16"/>
      <c r="AI16" s="16"/>
      <c r="AJ16" s="16"/>
      <c r="AK16" s="376"/>
      <c r="AL16" s="377"/>
    </row>
    <row r="17" spans="1:53" s="375" customFormat="1" x14ac:dyDescent="0.2">
      <c r="A17" s="372"/>
      <c r="B17" s="372"/>
      <c r="C17" s="7"/>
      <c r="D17" s="7"/>
      <c r="E17" s="3" t="s">
        <v>174</v>
      </c>
      <c r="F17" s="391">
        <f>SUM(I22:I1203)</f>
        <v>0</v>
      </c>
      <c r="G17" s="3"/>
      <c r="H17" s="348"/>
      <c r="I17" s="3"/>
      <c r="J17" s="3"/>
      <c r="K17" s="385"/>
      <c r="L17" s="7"/>
      <c r="M17" s="372"/>
      <c r="N17" s="372"/>
      <c r="O17" s="374"/>
      <c r="P17" s="16"/>
      <c r="Q17" s="16"/>
      <c r="R17" s="16"/>
      <c r="S17" s="16"/>
      <c r="T17" s="16"/>
      <c r="U17" s="16"/>
      <c r="V17" s="372"/>
      <c r="W17" s="372"/>
      <c r="X17" s="372"/>
      <c r="Y17" s="372"/>
      <c r="Z17" s="372"/>
      <c r="AA17" s="372"/>
      <c r="AB17" s="372"/>
      <c r="AC17" s="16"/>
      <c r="AD17" s="16"/>
      <c r="AE17" s="16"/>
      <c r="AF17" s="16"/>
      <c r="AG17" s="16"/>
      <c r="AH17" s="16"/>
      <c r="AI17" s="16"/>
      <c r="AJ17" s="376"/>
      <c r="AK17" s="377"/>
    </row>
    <row r="18" spans="1:53" s="375" customFormat="1" ht="15" thickBot="1" x14ac:dyDescent="0.25">
      <c r="A18" s="372"/>
      <c r="B18" s="372"/>
      <c r="C18" s="7"/>
      <c r="D18" s="7"/>
      <c r="E18" s="3" t="s">
        <v>175</v>
      </c>
      <c r="F18" s="391">
        <f>SUM(O22:O1203)</f>
        <v>0</v>
      </c>
      <c r="G18" s="3"/>
      <c r="H18" s="348"/>
      <c r="I18" s="3"/>
      <c r="J18" s="3"/>
      <c r="K18" s="385"/>
      <c r="L18" s="7"/>
      <c r="M18" s="372"/>
      <c r="N18" s="372"/>
      <c r="O18" s="374"/>
      <c r="P18" s="392"/>
      <c r="Q18" s="392"/>
      <c r="R18" s="392"/>
      <c r="S18" s="392"/>
      <c r="T18" s="392"/>
      <c r="U18" s="392"/>
      <c r="V18" s="392"/>
      <c r="W18" s="392"/>
      <c r="X18" s="392"/>
      <c r="Y18" s="393"/>
      <c r="Z18" s="393"/>
      <c r="AA18" s="393"/>
      <c r="AB18" s="393"/>
      <c r="AC18" s="393"/>
      <c r="AD18" s="393"/>
      <c r="AE18" s="393"/>
      <c r="AF18" s="372"/>
      <c r="AG18" s="372"/>
      <c r="AH18" s="16"/>
      <c r="AI18" s="16"/>
      <c r="AJ18" s="16"/>
      <c r="AK18" s="16"/>
      <c r="AL18" s="16"/>
      <c r="AM18" s="16"/>
      <c r="AN18" s="16"/>
      <c r="AO18" s="376"/>
      <c r="AP18" s="377"/>
    </row>
    <row r="19" spans="1:53" s="375" customFormat="1" ht="17" thickTop="1" thickBot="1" x14ac:dyDescent="0.25">
      <c r="A19" s="372"/>
      <c r="B19" s="372"/>
      <c r="C19" s="7"/>
      <c r="D19" s="7"/>
      <c r="E19" s="3" t="s">
        <v>173</v>
      </c>
      <c r="F19" s="390">
        <f>SUM(AT22:AT1203)</f>
        <v>0</v>
      </c>
      <c r="G19" s="3"/>
      <c r="H19" s="348"/>
      <c r="I19" s="3" t="s">
        <v>176</v>
      </c>
      <c r="J19" s="394">
        <f>SUM(L22:L1203)</f>
        <v>0</v>
      </c>
      <c r="K19" s="385"/>
      <c r="L19" s="7"/>
      <c r="M19" s="372"/>
      <c r="N19" s="372"/>
      <c r="O19" s="374"/>
      <c r="P19" s="372" t="str">
        <f>IF(P18=P20,"OK","ERR")</f>
        <v>OK</v>
      </c>
      <c r="Q19" s="372" t="str">
        <f>IF(Q18=Q20,"OK","ERR")</f>
        <v>OK</v>
      </c>
      <c r="R19" s="372" t="str">
        <f>IF(R18=R20,"OK","ERR")</f>
        <v>OK</v>
      </c>
      <c r="S19" s="372" t="str">
        <f>IF(S18=S20,"OK","ERR")</f>
        <v>OK</v>
      </c>
      <c r="T19" s="372" t="str">
        <f>IF(T18=T20,"OK","ERR")</f>
        <v>OK</v>
      </c>
      <c r="U19" s="372" t="str">
        <f t="shared" ref="U19:AA19" si="2">IF(U18=U20,"OK","ERR")</f>
        <v>OK</v>
      </c>
      <c r="V19" s="372" t="str">
        <f t="shared" si="2"/>
        <v>OK</v>
      </c>
      <c r="W19" s="372" t="str">
        <f t="shared" si="2"/>
        <v>OK</v>
      </c>
      <c r="X19" s="372" t="str">
        <f t="shared" si="2"/>
        <v>OK</v>
      </c>
      <c r="Y19" s="372" t="str">
        <f t="shared" si="2"/>
        <v>OK</v>
      </c>
      <c r="Z19" s="372" t="str">
        <f t="shared" si="2"/>
        <v>OK</v>
      </c>
      <c r="AA19" s="372" t="str">
        <f t="shared" si="2"/>
        <v>OK</v>
      </c>
      <c r="AB19" s="372" t="str">
        <f>IF(AA18=AB20,"OK","ERR")</f>
        <v>OK</v>
      </c>
      <c r="AC19" s="372" t="str">
        <f>IF(AB18=AC20,"OK","ERR")</f>
        <v>OK</v>
      </c>
      <c r="AD19" s="372" t="str">
        <f>IF(AC18=AD20,"OK","ERR")</f>
        <v>OK</v>
      </c>
      <c r="AE19" s="372" t="str">
        <f>IF(AD18=AE20,"OK","ERR")</f>
        <v>OK</v>
      </c>
      <c r="AF19" s="372" t="str">
        <f>IF(AE18=AF20,"OK","ERR")</f>
        <v>OK</v>
      </c>
      <c r="AG19" s="372"/>
      <c r="AH19" s="372"/>
      <c r="AI19" s="16"/>
      <c r="AJ19" s="16"/>
      <c r="AK19" s="16"/>
      <c r="AL19" s="16"/>
      <c r="AM19" s="16"/>
      <c r="AN19" s="16"/>
      <c r="AO19" s="16"/>
      <c r="AP19" s="376"/>
      <c r="AQ19" s="377"/>
      <c r="AZ19" s="375" t="s">
        <v>177</v>
      </c>
    </row>
    <row r="20" spans="1:53" ht="15" thickTop="1" x14ac:dyDescent="0.2">
      <c r="C20" s="6"/>
      <c r="D20" s="6"/>
      <c r="E20" s="6"/>
      <c r="F20" s="6"/>
      <c r="G20" s="6"/>
      <c r="H20" s="3" t="s">
        <v>8</v>
      </c>
      <c r="I20" s="2"/>
      <c r="J20" s="6"/>
      <c r="K20" s="395"/>
      <c r="L20" s="6"/>
      <c r="M20" s="22"/>
      <c r="N20" s="22"/>
      <c r="O20" s="160"/>
      <c r="P20" s="392">
        <f t="shared" ref="P20:U20" si="3">SUM(P22:P1087)</f>
        <v>0</v>
      </c>
      <c r="Q20" s="392">
        <f t="shared" si="3"/>
        <v>0</v>
      </c>
      <c r="R20" s="392">
        <f t="shared" si="3"/>
        <v>0</v>
      </c>
      <c r="S20" s="392">
        <f t="shared" si="3"/>
        <v>0</v>
      </c>
      <c r="T20" s="392">
        <f t="shared" si="3"/>
        <v>0</v>
      </c>
      <c r="U20" s="392">
        <f t="shared" si="3"/>
        <v>0</v>
      </c>
      <c r="V20" s="392">
        <f t="shared" ref="V20:AF20" si="4">SUM(V22:V1210)</f>
        <v>0</v>
      </c>
      <c r="W20" s="392">
        <f t="shared" si="4"/>
        <v>0</v>
      </c>
      <c r="X20" s="392">
        <f t="shared" si="4"/>
        <v>0</v>
      </c>
      <c r="Y20" s="392">
        <f t="shared" si="4"/>
        <v>0</v>
      </c>
      <c r="Z20" s="392">
        <f t="shared" si="4"/>
        <v>0</v>
      </c>
      <c r="AA20" s="392">
        <f t="shared" si="4"/>
        <v>0</v>
      </c>
      <c r="AB20" s="392">
        <f t="shared" si="4"/>
        <v>0</v>
      </c>
      <c r="AC20" s="392">
        <f t="shared" si="4"/>
        <v>0</v>
      </c>
      <c r="AD20" s="392">
        <f t="shared" si="4"/>
        <v>0</v>
      </c>
      <c r="AE20" s="392">
        <f t="shared" si="4"/>
        <v>0</v>
      </c>
      <c r="AF20" s="392">
        <f t="shared" si="4"/>
        <v>0</v>
      </c>
      <c r="AG20" s="392"/>
      <c r="AH20" s="396"/>
      <c r="AI20" s="396">
        <f>SUM(AI22:AI399)</f>
        <v>0</v>
      </c>
      <c r="AJ20" s="396">
        <f>SUM(AJ22:AJ399)</f>
        <v>0</v>
      </c>
      <c r="AK20" s="396">
        <f>SUM(AK22:AK399)</f>
        <v>0</v>
      </c>
      <c r="AL20" s="12"/>
      <c r="AM20" s="12"/>
      <c r="AN20" s="12"/>
      <c r="AO20" s="12"/>
      <c r="AP20" s="345"/>
      <c r="AQ20" s="346"/>
      <c r="AV20" s="397">
        <f>SUM(AV22:AV400)</f>
        <v>0</v>
      </c>
      <c r="AW20" s="397">
        <f>SUM(AW22:AW400)</f>
        <v>0</v>
      </c>
      <c r="AX20" s="397">
        <f>SUM(AX22:AX400)</f>
        <v>0</v>
      </c>
      <c r="AY20" s="57">
        <f>SUM(AV20:AX20)</f>
        <v>0</v>
      </c>
      <c r="AZ20" s="398">
        <f>+AY20-F19</f>
        <v>0</v>
      </c>
    </row>
    <row r="21" spans="1:53" s="375" customFormat="1" ht="37" x14ac:dyDescent="0.2">
      <c r="A21" s="399" t="s">
        <v>178</v>
      </c>
      <c r="B21" s="399" t="s">
        <v>179</v>
      </c>
      <c r="C21" s="400" t="s">
        <v>180</v>
      </c>
      <c r="D21" s="400" t="s">
        <v>60</v>
      </c>
      <c r="E21" s="400" t="s">
        <v>60</v>
      </c>
      <c r="F21" s="400" t="s">
        <v>181</v>
      </c>
      <c r="G21" s="400" t="s">
        <v>47</v>
      </c>
      <c r="H21" s="400" t="s">
        <v>287</v>
      </c>
      <c r="I21" s="400" t="s">
        <v>61</v>
      </c>
      <c r="J21" s="400" t="s">
        <v>62</v>
      </c>
      <c r="K21" s="401" t="s">
        <v>182</v>
      </c>
      <c r="L21" s="402" t="s">
        <v>183</v>
      </c>
      <c r="M21" s="403" t="s">
        <v>286</v>
      </c>
      <c r="N21" s="403" t="s">
        <v>284</v>
      </c>
      <c r="O21" s="404" t="s">
        <v>184</v>
      </c>
      <c r="P21" s="355" t="s">
        <v>203</v>
      </c>
      <c r="Q21" s="355" t="s">
        <v>204</v>
      </c>
      <c r="R21" s="355" t="s">
        <v>205</v>
      </c>
      <c r="S21" s="355" t="s">
        <v>206</v>
      </c>
      <c r="T21" s="355" t="s">
        <v>207</v>
      </c>
      <c r="U21" s="355" t="s">
        <v>208</v>
      </c>
      <c r="V21" s="355" t="s">
        <v>209</v>
      </c>
      <c r="W21" s="355" t="s">
        <v>210</v>
      </c>
      <c r="X21" s="355" t="s">
        <v>211</v>
      </c>
      <c r="Y21" s="355" t="s">
        <v>212</v>
      </c>
      <c r="Z21" s="355" t="s">
        <v>213</v>
      </c>
      <c r="AA21" s="355" t="s">
        <v>214</v>
      </c>
      <c r="AB21" s="355" t="s">
        <v>215</v>
      </c>
      <c r="AC21" s="355" t="s">
        <v>216</v>
      </c>
      <c r="AD21" s="355" t="s">
        <v>217</v>
      </c>
      <c r="AE21" s="355" t="s">
        <v>218</v>
      </c>
      <c r="AF21" s="355" t="s">
        <v>219</v>
      </c>
      <c r="AG21" s="405" t="s">
        <v>185</v>
      </c>
      <c r="AH21" s="406" t="s">
        <v>185</v>
      </c>
      <c r="AI21" s="406" t="s">
        <v>186</v>
      </c>
      <c r="AJ21" s="406" t="s">
        <v>187</v>
      </c>
      <c r="AK21" s="406" t="s">
        <v>188</v>
      </c>
      <c r="AL21" s="407" t="s">
        <v>189</v>
      </c>
      <c r="AM21" s="407" t="s">
        <v>190</v>
      </c>
      <c r="AN21" s="407" t="s">
        <v>191</v>
      </c>
      <c r="AO21" s="407" t="s">
        <v>192</v>
      </c>
      <c r="AP21" s="407" t="s">
        <v>146</v>
      </c>
      <c r="AQ21" s="407" t="s">
        <v>193</v>
      </c>
      <c r="AR21" s="407" t="s">
        <v>194</v>
      </c>
      <c r="AS21" s="408" t="s">
        <v>195</v>
      </c>
      <c r="AT21" s="408" t="s">
        <v>196</v>
      </c>
      <c r="AV21" s="375" t="s">
        <v>197</v>
      </c>
      <c r="AW21" s="375" t="s">
        <v>198</v>
      </c>
      <c r="AX21" s="375" t="s">
        <v>199</v>
      </c>
      <c r="BA21" s="375" t="s">
        <v>200</v>
      </c>
    </row>
    <row r="22" spans="1:53" s="339" customFormat="1" ht="15" x14ac:dyDescent="0.2">
      <c r="A22" s="409"/>
      <c r="B22" s="409"/>
      <c r="C22" s="410">
        <v>1</v>
      </c>
      <c r="D22" s="411"/>
      <c r="E22" s="411"/>
      <c r="F22" s="436"/>
      <c r="G22" s="412"/>
      <c r="H22" s="412"/>
      <c r="I22" s="413" t="str">
        <f t="shared" ref="I22:I208" si="5">IF(K22="s",A22*B22,"-")</f>
        <v>-</v>
      </c>
      <c r="J22" s="414" t="str">
        <f>IF(K22="s",(D22+E22)/16*F22/12*SUMMARY!$H$73," ")</f>
        <v xml:space="preserve"> </v>
      </c>
      <c r="K22" s="414" t="str">
        <f>IF(F22&gt;0,IF(B22&lt;SUMMARY!$H$76,"C","S")," ")</f>
        <v xml:space="preserve"> </v>
      </c>
      <c r="L22" s="414" t="str">
        <f t="shared" ref="L22:L208" si="6">IF(K22="s",AT22,AP22)</f>
        <v>-</v>
      </c>
      <c r="M22" s="415"/>
      <c r="N22" s="415"/>
      <c r="O22" s="160" t="str">
        <f t="shared" ref="O22:O208" si="7">IF(K22="S",IF(D22&lt;E22,E22,D22),"-")</f>
        <v>-</v>
      </c>
      <c r="P22" s="416"/>
      <c r="Q22" s="416"/>
      <c r="R22" s="416"/>
      <c r="S22" s="416"/>
      <c r="T22" s="417"/>
      <c r="U22" s="417"/>
      <c r="V22" s="417"/>
      <c r="W22" s="417"/>
      <c r="X22" s="417"/>
      <c r="Y22" s="417"/>
      <c r="Z22" s="417"/>
      <c r="AA22" s="417"/>
      <c r="AB22" s="417"/>
      <c r="AC22" s="417"/>
      <c r="AD22" s="417"/>
      <c r="AE22" s="417"/>
      <c r="AF22" s="417"/>
      <c r="AG22" s="160" t="str">
        <f>IF(K22="s",IF(L22&gt;(SUMMARY!$I$12*I22),L22,0),"- ")</f>
        <v xml:space="preserve">- </v>
      </c>
      <c r="AH22" s="22" t="str">
        <f t="shared" ref="AH22:AH208" si="8">IF(F22&gt;(A22*12),"error","OK")</f>
        <v>OK</v>
      </c>
      <c r="AI22" s="22">
        <f t="shared" ref="AI22:AI208" si="9">IF(O22="-",0,IF(O22&gt;7.999,1,0))</f>
        <v>0</v>
      </c>
      <c r="AJ22" s="22">
        <f t="shared" ref="AJ22:AJ208" si="10">IF(O22&lt;8,IF(O22&gt;3.999,1,0),0)</f>
        <v>0</v>
      </c>
      <c r="AK22" s="22">
        <f t="shared" ref="AK22:AK208" si="11">IF(O22&lt;4,IF(O22&gt;0,1,0),0)</f>
        <v>0</v>
      </c>
      <c r="AL22" s="22">
        <f t="shared" ref="AL22:AL208" si="12">IF(K22="S",1,0)</f>
        <v>0</v>
      </c>
      <c r="AM22" s="22">
        <f t="shared" ref="AM22:AM208" si="13">IF(K22="C",1,0)</f>
        <v>0</v>
      </c>
      <c r="AN22" s="22">
        <f t="shared" ref="AN22:AN208" si="14">IF(K22="c",F22/12,0)</f>
        <v>0</v>
      </c>
      <c r="AO22" s="418" t="b">
        <f t="shared" ref="AO22:AO208" si="15">IF(K22="s",IF(A22&gt;B22,A22,B22))</f>
        <v>0</v>
      </c>
      <c r="AP22" s="419" t="str">
        <f>IF(K22="c",SUMMARY!$C$13*F22/12,"-")</f>
        <v>-</v>
      </c>
      <c r="AQ22" s="419" t="str">
        <f>IF(K22="s",SUMMARY!$C$12*J22,"-")</f>
        <v>-</v>
      </c>
      <c r="AR22" s="420" t="str">
        <f t="shared" ref="AR22:AR208" si="16">IF(K22="s",J22,"-")</f>
        <v>-</v>
      </c>
      <c r="AS22" s="421" t="str">
        <f>IF(K22="s",I22*SUMMARY!$I$12,"-")</f>
        <v>-</v>
      </c>
      <c r="AT22" s="422" t="str">
        <f>IF(K22="S",IF(AQ22*SUMMARY!$H$74&gt;AS22,SUMMARY!$H$74*AS22,AQ22),"-")</f>
        <v>-</v>
      </c>
      <c r="AU22" s="32"/>
      <c r="AV22" s="67">
        <f>IF(AI22=1,AT22,0)</f>
        <v>0</v>
      </c>
      <c r="AW22" s="67">
        <f>IF(AJ22=1,AT22,0)</f>
        <v>0</v>
      </c>
      <c r="AX22" s="397">
        <f>IF(AK22=1,AT22,0)</f>
        <v>0</v>
      </c>
      <c r="AY22" s="32"/>
      <c r="AZ22" s="32"/>
      <c r="BA22" s="423" t="str">
        <f>IF(BB22="s",(AV22+AW22)/16*AX22/12," ")</f>
        <v xml:space="preserve"> </v>
      </c>
    </row>
    <row r="23" spans="1:53" s="339" customFormat="1" ht="15" x14ac:dyDescent="0.2">
      <c r="A23" s="409"/>
      <c r="B23" s="409"/>
      <c r="C23" s="410">
        <f>+C22+1</f>
        <v>2</v>
      </c>
      <c r="D23" s="411"/>
      <c r="E23" s="411"/>
      <c r="F23" s="411"/>
      <c r="G23" s="412"/>
      <c r="H23" s="412"/>
      <c r="I23" s="413" t="str">
        <f t="shared" si="5"/>
        <v>-</v>
      </c>
      <c r="J23" s="414" t="str">
        <f>IF(K23="s",(D23+E23)/16*F23/12*SUMMARY!$H$73," ")</f>
        <v xml:space="preserve"> </v>
      </c>
      <c r="K23" s="414" t="str">
        <f>IF(F23&gt;0,IF(B23&lt;SUMMARY!$H$76,"C","S")," ")</f>
        <v xml:space="preserve"> </v>
      </c>
      <c r="L23" s="414" t="str">
        <f t="shared" si="6"/>
        <v>-</v>
      </c>
      <c r="M23" s="415"/>
      <c r="N23" s="415"/>
      <c r="O23" s="160" t="str">
        <f t="shared" si="7"/>
        <v>-</v>
      </c>
      <c r="P23" s="416"/>
      <c r="Q23" s="416"/>
      <c r="R23" s="416"/>
      <c r="S23" s="416"/>
      <c r="T23" s="417"/>
      <c r="U23" s="417"/>
      <c r="V23" s="417"/>
      <c r="W23" s="417"/>
      <c r="X23" s="417"/>
      <c r="Y23" s="417"/>
      <c r="Z23" s="417"/>
      <c r="AA23" s="417"/>
      <c r="AB23" s="417"/>
      <c r="AC23" s="417"/>
      <c r="AD23" s="417"/>
      <c r="AE23" s="417"/>
      <c r="AF23" s="417"/>
      <c r="AG23" s="160" t="str">
        <f>IF(K23="s",IF(L23&gt;(SUMMARY!$I$12*I23),L23,0),"- ")</f>
        <v xml:space="preserve">- </v>
      </c>
      <c r="AH23" s="22" t="str">
        <f t="shared" si="8"/>
        <v>OK</v>
      </c>
      <c r="AI23" s="22">
        <f t="shared" si="9"/>
        <v>0</v>
      </c>
      <c r="AJ23" s="22">
        <f t="shared" si="10"/>
        <v>0</v>
      </c>
      <c r="AK23" s="22">
        <f t="shared" si="11"/>
        <v>0</v>
      </c>
      <c r="AL23" s="22">
        <f t="shared" si="12"/>
        <v>0</v>
      </c>
      <c r="AM23" s="22">
        <f t="shared" si="13"/>
        <v>0</v>
      </c>
      <c r="AN23" s="22">
        <f t="shared" si="14"/>
        <v>0</v>
      </c>
      <c r="AO23" s="418" t="b">
        <f t="shared" si="15"/>
        <v>0</v>
      </c>
      <c r="AP23" s="419" t="str">
        <f>IF(K23="c",SUMMARY!$C$13*F23/12,"-")</f>
        <v>-</v>
      </c>
      <c r="AQ23" s="419" t="str">
        <f>IF(K23="s",SUMMARY!$C$12*J23,"-")</f>
        <v>-</v>
      </c>
      <c r="AR23" s="420" t="str">
        <f t="shared" si="16"/>
        <v>-</v>
      </c>
      <c r="AS23" s="421" t="str">
        <f>IF(K23="s",I23*SUMMARY!$I$12,"-")</f>
        <v>-</v>
      </c>
      <c r="AT23" s="422" t="str">
        <f>IF(K23="S",IF(AQ23*SUMMARY!$H$74&gt;AS23,SUMMARY!$H$74*AS23,AQ23),"-")</f>
        <v>-</v>
      </c>
      <c r="AU23" s="32"/>
      <c r="AV23" s="67">
        <f t="shared" ref="AV23:AV209" si="17">IF(AI23=1,AT23,0)</f>
        <v>0</v>
      </c>
      <c r="AW23" s="67">
        <f t="shared" ref="AW23:AW209" si="18">IF(AJ23=1,AT23,0)</f>
        <v>0</v>
      </c>
      <c r="AX23" s="397">
        <f t="shared" ref="AX23:AX209" si="19">IF(AK23=1,AT23,0)</f>
        <v>0</v>
      </c>
      <c r="AY23" s="32"/>
      <c r="AZ23" s="32"/>
      <c r="BA23" s="423" t="str">
        <f t="shared" ref="BA23:BA209" si="20">IF(BB23="s",(AV23+AW23)/16*AX23/12," ")</f>
        <v xml:space="preserve"> </v>
      </c>
    </row>
    <row r="24" spans="1:53" s="339" customFormat="1" ht="15" x14ac:dyDescent="0.2">
      <c r="A24" s="409"/>
      <c r="B24" s="409"/>
      <c r="C24" s="410">
        <f t="shared" ref="C24:C87" si="21">C23+1</f>
        <v>3</v>
      </c>
      <c r="D24" s="411"/>
      <c r="E24" s="411"/>
      <c r="F24" s="411"/>
      <c r="G24" s="412"/>
      <c r="H24" s="412"/>
      <c r="I24" s="413" t="str">
        <f t="shared" si="5"/>
        <v>-</v>
      </c>
      <c r="J24" s="414" t="str">
        <f>IF(K24="s",(D24+E24)/16*F24/12*SUMMARY!$H$73," ")</f>
        <v xml:space="preserve"> </v>
      </c>
      <c r="K24" s="414" t="str">
        <f>IF(F24&gt;0,IF(B24&lt;SUMMARY!$H$76,"C","S")," ")</f>
        <v xml:space="preserve"> </v>
      </c>
      <c r="L24" s="414" t="str">
        <f t="shared" si="6"/>
        <v>-</v>
      </c>
      <c r="M24" s="415"/>
      <c r="N24" s="415"/>
      <c r="O24" s="160" t="str">
        <f t="shared" si="7"/>
        <v>-</v>
      </c>
      <c r="P24" s="416"/>
      <c r="Q24" s="416"/>
      <c r="R24" s="416"/>
      <c r="S24" s="416"/>
      <c r="T24" s="417"/>
      <c r="U24" s="417"/>
      <c r="V24" s="417"/>
      <c r="W24" s="417"/>
      <c r="X24" s="417"/>
      <c r="Y24" s="417"/>
      <c r="Z24" s="417"/>
      <c r="AA24" s="417"/>
      <c r="AB24" s="417"/>
      <c r="AC24" s="417"/>
      <c r="AD24" s="417"/>
      <c r="AE24" s="417"/>
      <c r="AF24" s="417"/>
      <c r="AG24" s="160" t="str">
        <f>IF(K24="s",IF(L24&gt;(SUMMARY!$I$12*I24),L24,0),"- ")</f>
        <v xml:space="preserve">- </v>
      </c>
      <c r="AH24" s="22" t="str">
        <f t="shared" si="8"/>
        <v>OK</v>
      </c>
      <c r="AI24" s="22">
        <f t="shared" si="9"/>
        <v>0</v>
      </c>
      <c r="AJ24" s="22">
        <f t="shared" si="10"/>
        <v>0</v>
      </c>
      <c r="AK24" s="22">
        <f t="shared" si="11"/>
        <v>0</v>
      </c>
      <c r="AL24" s="22">
        <f t="shared" si="12"/>
        <v>0</v>
      </c>
      <c r="AM24" s="22">
        <f t="shared" si="13"/>
        <v>0</v>
      </c>
      <c r="AN24" s="22">
        <f t="shared" si="14"/>
        <v>0</v>
      </c>
      <c r="AO24" s="418" t="b">
        <f t="shared" si="15"/>
        <v>0</v>
      </c>
      <c r="AP24" s="419" t="str">
        <f>IF(K24="c",SUMMARY!$C$13*F24/12,"-")</f>
        <v>-</v>
      </c>
      <c r="AQ24" s="419" t="str">
        <f>IF(K24="s",SUMMARY!$C$12*J24,"-")</f>
        <v>-</v>
      </c>
      <c r="AR24" s="420" t="str">
        <f t="shared" si="16"/>
        <v>-</v>
      </c>
      <c r="AS24" s="421" t="str">
        <f>IF(K24="s",I24*SUMMARY!$I$12,"-")</f>
        <v>-</v>
      </c>
      <c r="AT24" s="422" t="str">
        <f>IF(K24="S",IF(AQ24*SUMMARY!$H$74&gt;AS24,SUMMARY!$H$74*AS24,AQ24),"-")</f>
        <v>-</v>
      </c>
      <c r="AU24" s="32"/>
      <c r="AV24" s="67">
        <f t="shared" si="17"/>
        <v>0</v>
      </c>
      <c r="AW24" s="67">
        <f t="shared" si="18"/>
        <v>0</v>
      </c>
      <c r="AX24" s="397">
        <f t="shared" si="19"/>
        <v>0</v>
      </c>
      <c r="AY24" s="32"/>
      <c r="AZ24" s="32"/>
      <c r="BA24" s="423" t="str">
        <f t="shared" si="20"/>
        <v xml:space="preserve"> </v>
      </c>
    </row>
    <row r="25" spans="1:53" s="339" customFormat="1" ht="15" x14ac:dyDescent="0.2">
      <c r="A25" s="409"/>
      <c r="B25" s="409"/>
      <c r="C25" s="410">
        <f t="shared" si="21"/>
        <v>4</v>
      </c>
      <c r="D25" s="411"/>
      <c r="E25" s="411"/>
      <c r="F25" s="411"/>
      <c r="G25" s="412"/>
      <c r="H25" s="412"/>
      <c r="I25" s="413" t="str">
        <f t="shared" si="5"/>
        <v>-</v>
      </c>
      <c r="J25" s="414" t="str">
        <f>IF(K25="s",(D25+E25)/16*F25/12*SUMMARY!$H$73," ")</f>
        <v xml:space="preserve"> </v>
      </c>
      <c r="K25" s="414" t="str">
        <f>IF(F25&gt;0,IF(B25&lt;SUMMARY!$H$76,"C","S")," ")</f>
        <v xml:space="preserve"> </v>
      </c>
      <c r="L25" s="414" t="str">
        <f t="shared" si="6"/>
        <v>-</v>
      </c>
      <c r="M25" s="415"/>
      <c r="N25" s="415"/>
      <c r="O25" s="160" t="str">
        <f t="shared" si="7"/>
        <v>-</v>
      </c>
      <c r="P25" s="416"/>
      <c r="Q25" s="416"/>
      <c r="R25" s="416"/>
      <c r="S25" s="416"/>
      <c r="T25" s="417"/>
      <c r="U25" s="417"/>
      <c r="V25" s="417"/>
      <c r="W25" s="417"/>
      <c r="X25" s="417"/>
      <c r="Y25" s="417"/>
      <c r="Z25" s="417"/>
      <c r="AA25" s="417"/>
      <c r="AB25" s="417"/>
      <c r="AC25" s="417"/>
      <c r="AD25" s="417"/>
      <c r="AE25" s="417"/>
      <c r="AF25" s="417"/>
      <c r="AG25" s="160" t="str">
        <f>IF(K25="s",IF(L25&gt;(SUMMARY!$I$12*I25),L25,0),"- ")</f>
        <v xml:space="preserve">- </v>
      </c>
      <c r="AH25" s="22" t="str">
        <f t="shared" si="8"/>
        <v>OK</v>
      </c>
      <c r="AI25" s="22">
        <f t="shared" si="9"/>
        <v>0</v>
      </c>
      <c r="AJ25" s="22">
        <f t="shared" si="10"/>
        <v>0</v>
      </c>
      <c r="AK25" s="22">
        <f t="shared" si="11"/>
        <v>0</v>
      </c>
      <c r="AL25" s="22">
        <f t="shared" si="12"/>
        <v>0</v>
      </c>
      <c r="AM25" s="22">
        <f t="shared" si="13"/>
        <v>0</v>
      </c>
      <c r="AN25" s="22">
        <f t="shared" si="14"/>
        <v>0</v>
      </c>
      <c r="AO25" s="418" t="b">
        <f t="shared" si="15"/>
        <v>0</v>
      </c>
      <c r="AP25" s="419" t="str">
        <f>IF(K25="c",SUMMARY!$C$13*F25/12,"-")</f>
        <v>-</v>
      </c>
      <c r="AQ25" s="419" t="str">
        <f>IF(K25="s",SUMMARY!$C$12*J25,"-")</f>
        <v>-</v>
      </c>
      <c r="AR25" s="420" t="str">
        <f t="shared" si="16"/>
        <v>-</v>
      </c>
      <c r="AS25" s="421" t="str">
        <f>IF(K25="s",I25*SUMMARY!$I$12,"-")</f>
        <v>-</v>
      </c>
      <c r="AT25" s="422" t="str">
        <f>IF(K25="S",IF(AQ25*SUMMARY!$H$74&gt;AS25,SUMMARY!$H$74*AS25,AQ25),"-")</f>
        <v>-</v>
      </c>
      <c r="AU25" s="32"/>
      <c r="AV25" s="67">
        <f t="shared" si="17"/>
        <v>0</v>
      </c>
      <c r="AW25" s="67">
        <f t="shared" si="18"/>
        <v>0</v>
      </c>
      <c r="AX25" s="397">
        <f t="shared" si="19"/>
        <v>0</v>
      </c>
      <c r="AY25" s="32"/>
      <c r="AZ25" s="32"/>
      <c r="BA25" s="423" t="str">
        <f t="shared" si="20"/>
        <v xml:space="preserve"> </v>
      </c>
    </row>
    <row r="26" spans="1:53" s="339" customFormat="1" ht="15" x14ac:dyDescent="0.2">
      <c r="A26" s="409"/>
      <c r="B26" s="409"/>
      <c r="C26" s="410">
        <f t="shared" si="21"/>
        <v>5</v>
      </c>
      <c r="D26" s="411"/>
      <c r="E26" s="411"/>
      <c r="F26" s="411"/>
      <c r="G26" s="412"/>
      <c r="H26" s="412"/>
      <c r="I26" s="413" t="str">
        <f t="shared" si="5"/>
        <v>-</v>
      </c>
      <c r="J26" s="414" t="str">
        <f>IF(K26="s",(D26+E26)/16*F26/12*SUMMARY!$H$73," ")</f>
        <v xml:space="preserve"> </v>
      </c>
      <c r="K26" s="414" t="str">
        <f>IF(F26&gt;0,IF(B26&lt;SUMMARY!$H$76,"C","S")," ")</f>
        <v xml:space="preserve"> </v>
      </c>
      <c r="L26" s="414" t="str">
        <f t="shared" si="6"/>
        <v>-</v>
      </c>
      <c r="M26" s="415"/>
      <c r="N26" s="415"/>
      <c r="O26" s="160" t="str">
        <f t="shared" si="7"/>
        <v>-</v>
      </c>
      <c r="P26" s="416"/>
      <c r="Q26" s="416"/>
      <c r="R26" s="416"/>
      <c r="S26" s="416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160" t="str">
        <f>IF(K26="s",IF(L26&gt;(SUMMARY!$I$12*I26),L26,0),"- ")</f>
        <v xml:space="preserve">- </v>
      </c>
      <c r="AH26" s="22" t="str">
        <f t="shared" si="8"/>
        <v>OK</v>
      </c>
      <c r="AI26" s="22">
        <f t="shared" si="9"/>
        <v>0</v>
      </c>
      <c r="AJ26" s="22">
        <f t="shared" si="10"/>
        <v>0</v>
      </c>
      <c r="AK26" s="22">
        <f t="shared" si="11"/>
        <v>0</v>
      </c>
      <c r="AL26" s="22">
        <f t="shared" si="12"/>
        <v>0</v>
      </c>
      <c r="AM26" s="22">
        <f t="shared" si="13"/>
        <v>0</v>
      </c>
      <c r="AN26" s="22">
        <f t="shared" si="14"/>
        <v>0</v>
      </c>
      <c r="AO26" s="418" t="b">
        <f t="shared" si="15"/>
        <v>0</v>
      </c>
      <c r="AP26" s="419" t="str">
        <f>IF(K26="c",SUMMARY!$C$13*F26/12,"-")</f>
        <v>-</v>
      </c>
      <c r="AQ26" s="419" t="str">
        <f>IF(K26="s",SUMMARY!$C$12*J26,"-")</f>
        <v>-</v>
      </c>
      <c r="AR26" s="420" t="str">
        <f t="shared" si="16"/>
        <v>-</v>
      </c>
      <c r="AS26" s="421" t="str">
        <f>IF(K26="s",I26*SUMMARY!$I$12,"-")</f>
        <v>-</v>
      </c>
      <c r="AT26" s="422" t="str">
        <f>IF(K26="S",IF(AQ26*SUMMARY!$H$74&gt;AS26,SUMMARY!$H$74*AS26,AQ26),"-")</f>
        <v>-</v>
      </c>
      <c r="AU26" s="32"/>
      <c r="AV26" s="67">
        <f t="shared" si="17"/>
        <v>0</v>
      </c>
      <c r="AW26" s="67">
        <f t="shared" si="18"/>
        <v>0</v>
      </c>
      <c r="AX26" s="397">
        <f t="shared" si="19"/>
        <v>0</v>
      </c>
      <c r="AY26" s="32"/>
      <c r="AZ26" s="32"/>
      <c r="BA26" s="423" t="str">
        <f t="shared" si="20"/>
        <v xml:space="preserve"> </v>
      </c>
    </row>
    <row r="27" spans="1:53" s="339" customFormat="1" ht="15" x14ac:dyDescent="0.2">
      <c r="A27" s="409"/>
      <c r="B27" s="409"/>
      <c r="C27" s="410">
        <f t="shared" si="21"/>
        <v>6</v>
      </c>
      <c r="D27" s="411"/>
      <c r="E27" s="411"/>
      <c r="F27" s="411"/>
      <c r="G27" s="412"/>
      <c r="H27" s="412"/>
      <c r="I27" s="413" t="str">
        <f t="shared" si="5"/>
        <v>-</v>
      </c>
      <c r="J27" s="414" t="str">
        <f>IF(K27="s",(D27+E27)/16*F27/12*SUMMARY!$H$73," ")</f>
        <v xml:space="preserve"> </v>
      </c>
      <c r="K27" s="414" t="str">
        <f>IF(F27&gt;0,IF(B27&lt;SUMMARY!$H$76,"C","S")," ")</f>
        <v xml:space="preserve"> </v>
      </c>
      <c r="L27" s="414" t="str">
        <f t="shared" si="6"/>
        <v>-</v>
      </c>
      <c r="M27" s="415"/>
      <c r="N27" s="415"/>
      <c r="O27" s="160" t="str">
        <f t="shared" si="7"/>
        <v>-</v>
      </c>
      <c r="P27" s="416"/>
      <c r="Q27" s="416"/>
      <c r="R27" s="416"/>
      <c r="S27" s="416"/>
      <c r="T27" s="417"/>
      <c r="U27" s="417"/>
      <c r="V27" s="417"/>
      <c r="W27" s="417"/>
      <c r="X27" s="417"/>
      <c r="Y27" s="417"/>
      <c r="Z27" s="417"/>
      <c r="AA27" s="417"/>
      <c r="AB27" s="417"/>
      <c r="AC27" s="417"/>
      <c r="AD27" s="417"/>
      <c r="AE27" s="417"/>
      <c r="AF27" s="417"/>
      <c r="AG27" s="160" t="str">
        <f>IF(K27="s",IF(L27&gt;(SUMMARY!$I$12*I27),L27,0),"- ")</f>
        <v xml:space="preserve">- </v>
      </c>
      <c r="AH27" s="22" t="str">
        <f t="shared" si="8"/>
        <v>OK</v>
      </c>
      <c r="AI27" s="22">
        <f t="shared" si="9"/>
        <v>0</v>
      </c>
      <c r="AJ27" s="22">
        <f t="shared" si="10"/>
        <v>0</v>
      </c>
      <c r="AK27" s="22">
        <f t="shared" si="11"/>
        <v>0</v>
      </c>
      <c r="AL27" s="22">
        <f t="shared" si="12"/>
        <v>0</v>
      </c>
      <c r="AM27" s="22">
        <f t="shared" si="13"/>
        <v>0</v>
      </c>
      <c r="AN27" s="22">
        <f t="shared" si="14"/>
        <v>0</v>
      </c>
      <c r="AO27" s="418" t="b">
        <f t="shared" si="15"/>
        <v>0</v>
      </c>
      <c r="AP27" s="419" t="str">
        <f>IF(K27="c",SUMMARY!$C$13*F27/12,"-")</f>
        <v>-</v>
      </c>
      <c r="AQ27" s="419" t="str">
        <f>IF(K27="s",SUMMARY!$C$12*J27,"-")</f>
        <v>-</v>
      </c>
      <c r="AR27" s="420" t="str">
        <f t="shared" si="16"/>
        <v>-</v>
      </c>
      <c r="AS27" s="421" t="str">
        <f>IF(K27="s",I27*SUMMARY!$I$12,"-")</f>
        <v>-</v>
      </c>
      <c r="AT27" s="422" t="str">
        <f>IF(K27="S",IF(AQ27*SUMMARY!$H$74&gt;AS27,SUMMARY!$H$74*AS27,AQ27),"-")</f>
        <v>-</v>
      </c>
      <c r="AU27" s="32"/>
      <c r="AV27" s="67">
        <f t="shared" si="17"/>
        <v>0</v>
      </c>
      <c r="AW27" s="67">
        <f t="shared" si="18"/>
        <v>0</v>
      </c>
      <c r="AX27" s="397">
        <f t="shared" si="19"/>
        <v>0</v>
      </c>
      <c r="AY27" s="32"/>
      <c r="AZ27" s="32"/>
      <c r="BA27" s="423" t="str">
        <f t="shared" si="20"/>
        <v xml:space="preserve"> </v>
      </c>
    </row>
    <row r="28" spans="1:53" s="339" customFormat="1" ht="15" x14ac:dyDescent="0.2">
      <c r="A28" s="409"/>
      <c r="B28" s="409"/>
      <c r="C28" s="410">
        <f t="shared" si="21"/>
        <v>7</v>
      </c>
      <c r="D28" s="411"/>
      <c r="E28" s="411"/>
      <c r="F28" s="411"/>
      <c r="G28" s="412"/>
      <c r="H28" s="412"/>
      <c r="I28" s="413" t="str">
        <f t="shared" si="5"/>
        <v>-</v>
      </c>
      <c r="J28" s="414" t="str">
        <f>IF(K28="s",(D28+E28)/16*F28/12*SUMMARY!$H$73," ")</f>
        <v xml:space="preserve"> </v>
      </c>
      <c r="K28" s="414" t="str">
        <f>IF(F28&gt;0,IF(B28&lt;SUMMARY!$H$76,"C","S")," ")</f>
        <v xml:space="preserve"> </v>
      </c>
      <c r="L28" s="414" t="str">
        <f t="shared" si="6"/>
        <v>-</v>
      </c>
      <c r="M28" s="415"/>
      <c r="N28" s="415"/>
      <c r="O28" s="160" t="str">
        <f t="shared" si="7"/>
        <v>-</v>
      </c>
      <c r="P28" s="416"/>
      <c r="Q28" s="416"/>
      <c r="R28" s="416"/>
      <c r="S28" s="416"/>
      <c r="T28" s="417"/>
      <c r="U28" s="417"/>
      <c r="V28" s="417"/>
      <c r="W28" s="417"/>
      <c r="X28" s="417"/>
      <c r="Y28" s="417"/>
      <c r="Z28" s="417"/>
      <c r="AA28" s="417"/>
      <c r="AB28" s="417"/>
      <c r="AC28" s="417"/>
      <c r="AD28" s="417"/>
      <c r="AE28" s="417"/>
      <c r="AF28" s="417"/>
      <c r="AG28" s="160" t="str">
        <f>IF(K28="s",IF(L28&gt;(SUMMARY!$I$12*I28),L28,0),"- ")</f>
        <v xml:space="preserve">- </v>
      </c>
      <c r="AH28" s="22" t="str">
        <f t="shared" si="8"/>
        <v>OK</v>
      </c>
      <c r="AI28" s="22">
        <f t="shared" si="9"/>
        <v>0</v>
      </c>
      <c r="AJ28" s="22">
        <f t="shared" si="10"/>
        <v>0</v>
      </c>
      <c r="AK28" s="22">
        <f t="shared" si="11"/>
        <v>0</v>
      </c>
      <c r="AL28" s="22">
        <f t="shared" si="12"/>
        <v>0</v>
      </c>
      <c r="AM28" s="22">
        <f t="shared" si="13"/>
        <v>0</v>
      </c>
      <c r="AN28" s="22">
        <f t="shared" si="14"/>
        <v>0</v>
      </c>
      <c r="AO28" s="418" t="b">
        <f t="shared" si="15"/>
        <v>0</v>
      </c>
      <c r="AP28" s="419" t="str">
        <f>IF(K28="c",SUMMARY!$C$13*F28/12,"-")</f>
        <v>-</v>
      </c>
      <c r="AQ28" s="419" t="str">
        <f>IF(K28="s",SUMMARY!$C$12*J28,"-")</f>
        <v>-</v>
      </c>
      <c r="AR28" s="420" t="str">
        <f t="shared" si="16"/>
        <v>-</v>
      </c>
      <c r="AS28" s="421" t="str">
        <f>IF(K28="s",I28*SUMMARY!$I$12,"-")</f>
        <v>-</v>
      </c>
      <c r="AT28" s="422" t="str">
        <f>IF(K28="S",IF(AQ28*SUMMARY!$H$74&gt;AS28,SUMMARY!$H$74*AS28,AQ28),"-")</f>
        <v>-</v>
      </c>
      <c r="AU28" s="32"/>
      <c r="AV28" s="67">
        <f t="shared" si="17"/>
        <v>0</v>
      </c>
      <c r="AW28" s="67">
        <f t="shared" si="18"/>
        <v>0</v>
      </c>
      <c r="AX28" s="397">
        <f t="shared" si="19"/>
        <v>0</v>
      </c>
      <c r="AY28" s="32"/>
      <c r="AZ28" s="32"/>
      <c r="BA28" s="423" t="str">
        <f t="shared" si="20"/>
        <v xml:space="preserve"> </v>
      </c>
    </row>
    <row r="29" spans="1:53" s="339" customFormat="1" ht="15" x14ac:dyDescent="0.2">
      <c r="A29" s="409"/>
      <c r="B29" s="409"/>
      <c r="C29" s="410">
        <f t="shared" si="21"/>
        <v>8</v>
      </c>
      <c r="D29" s="411"/>
      <c r="E29" s="411"/>
      <c r="F29" s="411"/>
      <c r="G29" s="412"/>
      <c r="H29" s="412"/>
      <c r="I29" s="413" t="str">
        <f t="shared" si="5"/>
        <v>-</v>
      </c>
      <c r="J29" s="414" t="str">
        <f>IF(K29="s",(D29+E29)/16*F29/12*SUMMARY!$H$73," ")</f>
        <v xml:space="preserve"> </v>
      </c>
      <c r="K29" s="414" t="str">
        <f>IF(F29&gt;0,IF(B29&lt;SUMMARY!$H$76,"C","S")," ")</f>
        <v xml:space="preserve"> </v>
      </c>
      <c r="L29" s="414" t="str">
        <f t="shared" si="6"/>
        <v>-</v>
      </c>
      <c r="M29" s="415"/>
      <c r="N29" s="415"/>
      <c r="O29" s="160" t="str">
        <f t="shared" si="7"/>
        <v>-</v>
      </c>
      <c r="P29" s="416"/>
      <c r="Q29" s="416"/>
      <c r="R29" s="416"/>
      <c r="S29" s="416"/>
      <c r="T29" s="417"/>
      <c r="U29" s="417"/>
      <c r="V29" s="417"/>
      <c r="W29" s="417"/>
      <c r="X29" s="417"/>
      <c r="Y29" s="417"/>
      <c r="Z29" s="417"/>
      <c r="AA29" s="417"/>
      <c r="AB29" s="417"/>
      <c r="AC29" s="417"/>
      <c r="AD29" s="417"/>
      <c r="AE29" s="417"/>
      <c r="AF29" s="417"/>
      <c r="AG29" s="160" t="str">
        <f>IF(K29="s",IF(L29&gt;(SUMMARY!$I$12*I29),L29,0),"- ")</f>
        <v xml:space="preserve">- </v>
      </c>
      <c r="AH29" s="22" t="str">
        <f t="shared" si="8"/>
        <v>OK</v>
      </c>
      <c r="AI29" s="22">
        <f t="shared" si="9"/>
        <v>0</v>
      </c>
      <c r="AJ29" s="22">
        <f t="shared" si="10"/>
        <v>0</v>
      </c>
      <c r="AK29" s="22">
        <f t="shared" si="11"/>
        <v>0</v>
      </c>
      <c r="AL29" s="22">
        <f t="shared" si="12"/>
        <v>0</v>
      </c>
      <c r="AM29" s="22">
        <f t="shared" si="13"/>
        <v>0</v>
      </c>
      <c r="AN29" s="22">
        <f t="shared" si="14"/>
        <v>0</v>
      </c>
      <c r="AO29" s="418" t="b">
        <f t="shared" si="15"/>
        <v>0</v>
      </c>
      <c r="AP29" s="419" t="str">
        <f>IF(K29="c",SUMMARY!$C$13*F29/12,"-")</f>
        <v>-</v>
      </c>
      <c r="AQ29" s="419" t="str">
        <f>IF(K29="s",SUMMARY!$C$12*J29,"-")</f>
        <v>-</v>
      </c>
      <c r="AR29" s="420" t="str">
        <f t="shared" si="16"/>
        <v>-</v>
      </c>
      <c r="AS29" s="421" t="str">
        <f>IF(K29="s",I29*SUMMARY!$I$12,"-")</f>
        <v>-</v>
      </c>
      <c r="AT29" s="422" t="str">
        <f>IF(K29="S",IF(AQ29*SUMMARY!$H$74&gt;AS29,SUMMARY!$H$74*AS29,AQ29),"-")</f>
        <v>-</v>
      </c>
      <c r="AU29" s="32"/>
      <c r="AV29" s="67">
        <f t="shared" si="17"/>
        <v>0</v>
      </c>
      <c r="AW29" s="67">
        <f t="shared" si="18"/>
        <v>0</v>
      </c>
      <c r="AX29" s="397">
        <f t="shared" si="19"/>
        <v>0</v>
      </c>
      <c r="AY29" s="32"/>
      <c r="AZ29" s="32"/>
      <c r="BA29" s="423" t="str">
        <f t="shared" si="20"/>
        <v xml:space="preserve"> </v>
      </c>
    </row>
    <row r="30" spans="1:53" s="339" customFormat="1" ht="15" x14ac:dyDescent="0.2">
      <c r="A30" s="409"/>
      <c r="B30" s="409"/>
      <c r="C30" s="410">
        <f t="shared" si="21"/>
        <v>9</v>
      </c>
      <c r="D30" s="411"/>
      <c r="E30" s="411"/>
      <c r="F30" s="411"/>
      <c r="G30" s="412"/>
      <c r="H30" s="412"/>
      <c r="I30" s="413" t="str">
        <f t="shared" si="5"/>
        <v>-</v>
      </c>
      <c r="J30" s="414" t="str">
        <f>IF(K30="s",(D30+E30)/16*F30/12*SUMMARY!$H$73," ")</f>
        <v xml:space="preserve"> </v>
      </c>
      <c r="K30" s="414" t="str">
        <f>IF(F30&gt;0,IF(B30&lt;SUMMARY!$H$76,"C","S")," ")</f>
        <v xml:space="preserve"> </v>
      </c>
      <c r="L30" s="414" t="str">
        <f t="shared" si="6"/>
        <v>-</v>
      </c>
      <c r="M30" s="415"/>
      <c r="N30" s="415"/>
      <c r="O30" s="160" t="str">
        <f t="shared" si="7"/>
        <v>-</v>
      </c>
      <c r="P30" s="416"/>
      <c r="Q30" s="416"/>
      <c r="R30" s="416"/>
      <c r="S30" s="416"/>
      <c r="T30" s="417"/>
      <c r="U30" s="417"/>
      <c r="V30" s="417"/>
      <c r="W30" s="417"/>
      <c r="X30" s="417"/>
      <c r="Y30" s="417"/>
      <c r="Z30" s="417"/>
      <c r="AA30" s="417"/>
      <c r="AB30" s="417"/>
      <c r="AC30" s="417"/>
      <c r="AD30" s="417"/>
      <c r="AE30" s="417"/>
      <c r="AF30" s="417"/>
      <c r="AG30" s="160" t="str">
        <f>IF(K30="s",IF(L30&gt;(SUMMARY!$I$12*I30),L30,0),"- ")</f>
        <v xml:space="preserve">- </v>
      </c>
      <c r="AH30" s="22" t="str">
        <f t="shared" si="8"/>
        <v>OK</v>
      </c>
      <c r="AI30" s="22">
        <f t="shared" si="9"/>
        <v>0</v>
      </c>
      <c r="AJ30" s="22">
        <f t="shared" si="10"/>
        <v>0</v>
      </c>
      <c r="AK30" s="22">
        <f t="shared" si="11"/>
        <v>0</v>
      </c>
      <c r="AL30" s="22">
        <f t="shared" si="12"/>
        <v>0</v>
      </c>
      <c r="AM30" s="22">
        <f t="shared" si="13"/>
        <v>0</v>
      </c>
      <c r="AN30" s="22">
        <f t="shared" si="14"/>
        <v>0</v>
      </c>
      <c r="AO30" s="418" t="b">
        <f t="shared" si="15"/>
        <v>0</v>
      </c>
      <c r="AP30" s="419" t="str">
        <f>IF(K30="c",SUMMARY!$C$13*F30/12,"-")</f>
        <v>-</v>
      </c>
      <c r="AQ30" s="419" t="str">
        <f>IF(K30="s",SUMMARY!$C$12*J30,"-")</f>
        <v>-</v>
      </c>
      <c r="AR30" s="420" t="str">
        <f t="shared" si="16"/>
        <v>-</v>
      </c>
      <c r="AS30" s="421" t="str">
        <f>IF(K30="s",I30*SUMMARY!$I$12,"-")</f>
        <v>-</v>
      </c>
      <c r="AT30" s="422" t="str">
        <f>IF(K30="S",IF(AQ30*SUMMARY!$H$74&gt;AS30,SUMMARY!$H$74*AS30,AQ30),"-")</f>
        <v>-</v>
      </c>
      <c r="AU30" s="32"/>
      <c r="AV30" s="67">
        <f t="shared" si="17"/>
        <v>0</v>
      </c>
      <c r="AW30" s="67">
        <f t="shared" si="18"/>
        <v>0</v>
      </c>
      <c r="AX30" s="397">
        <f t="shared" si="19"/>
        <v>0</v>
      </c>
      <c r="AY30" s="32"/>
      <c r="AZ30" s="32"/>
      <c r="BA30" s="423" t="str">
        <f t="shared" si="20"/>
        <v xml:space="preserve"> </v>
      </c>
    </row>
    <row r="31" spans="1:53" s="339" customFormat="1" ht="15" x14ac:dyDescent="0.2">
      <c r="A31" s="409"/>
      <c r="B31" s="409"/>
      <c r="C31" s="410">
        <f t="shared" si="21"/>
        <v>10</v>
      </c>
      <c r="D31" s="411"/>
      <c r="E31" s="411"/>
      <c r="F31" s="411"/>
      <c r="G31" s="412"/>
      <c r="H31" s="412"/>
      <c r="I31" s="413" t="str">
        <f t="shared" si="5"/>
        <v>-</v>
      </c>
      <c r="J31" s="414" t="str">
        <f>IF(K31="s",(D31+E31)/16*F31/12*SUMMARY!$H$73," ")</f>
        <v xml:space="preserve"> </v>
      </c>
      <c r="K31" s="414" t="str">
        <f>IF(F31&gt;0,IF(B31&lt;SUMMARY!$H$76,"C","S")," ")</f>
        <v xml:space="preserve"> </v>
      </c>
      <c r="L31" s="414" t="str">
        <f t="shared" si="6"/>
        <v>-</v>
      </c>
      <c r="M31" s="415"/>
      <c r="N31" s="415"/>
      <c r="O31" s="160" t="str">
        <f t="shared" si="7"/>
        <v>-</v>
      </c>
      <c r="P31" s="416"/>
      <c r="Q31" s="416"/>
      <c r="R31" s="416"/>
      <c r="S31" s="416"/>
      <c r="T31" s="417"/>
      <c r="U31" s="417"/>
      <c r="V31" s="417"/>
      <c r="W31" s="417"/>
      <c r="X31" s="417"/>
      <c r="Y31" s="417"/>
      <c r="Z31" s="417"/>
      <c r="AA31" s="417"/>
      <c r="AB31" s="417"/>
      <c r="AC31" s="417"/>
      <c r="AD31" s="417"/>
      <c r="AE31" s="417"/>
      <c r="AF31" s="417"/>
      <c r="AG31" s="160" t="str">
        <f>IF(K31="s",IF(L31&gt;(SUMMARY!$I$12*I31),L31,0),"- ")</f>
        <v xml:space="preserve">- </v>
      </c>
      <c r="AH31" s="22" t="str">
        <f t="shared" si="8"/>
        <v>OK</v>
      </c>
      <c r="AI31" s="22">
        <f t="shared" si="9"/>
        <v>0</v>
      </c>
      <c r="AJ31" s="22">
        <f t="shared" si="10"/>
        <v>0</v>
      </c>
      <c r="AK31" s="22">
        <f t="shared" si="11"/>
        <v>0</v>
      </c>
      <c r="AL31" s="22">
        <f t="shared" si="12"/>
        <v>0</v>
      </c>
      <c r="AM31" s="22">
        <f t="shared" si="13"/>
        <v>0</v>
      </c>
      <c r="AN31" s="22">
        <f t="shared" si="14"/>
        <v>0</v>
      </c>
      <c r="AO31" s="418" t="b">
        <f t="shared" si="15"/>
        <v>0</v>
      </c>
      <c r="AP31" s="419" t="str">
        <f>IF(K31="c",SUMMARY!$C$13*F31/12,"-")</f>
        <v>-</v>
      </c>
      <c r="AQ31" s="419" t="str">
        <f>IF(K31="s",SUMMARY!$C$12*J31,"-")</f>
        <v>-</v>
      </c>
      <c r="AR31" s="420" t="str">
        <f t="shared" si="16"/>
        <v>-</v>
      </c>
      <c r="AS31" s="421" t="str">
        <f>IF(K31="s",I31*SUMMARY!$I$12,"-")</f>
        <v>-</v>
      </c>
      <c r="AT31" s="422" t="str">
        <f>IF(K31="S",IF(AQ31*SUMMARY!$H$74&gt;AS31,SUMMARY!$H$74*AS31,AQ31),"-")</f>
        <v>-</v>
      </c>
      <c r="AU31" s="32"/>
      <c r="AV31" s="67">
        <f t="shared" si="17"/>
        <v>0</v>
      </c>
      <c r="AW31" s="67">
        <f t="shared" si="18"/>
        <v>0</v>
      </c>
      <c r="AX31" s="397">
        <f t="shared" si="19"/>
        <v>0</v>
      </c>
      <c r="AY31" s="32"/>
      <c r="AZ31" s="32"/>
      <c r="BA31" s="423" t="str">
        <f t="shared" si="20"/>
        <v xml:space="preserve"> </v>
      </c>
    </row>
    <row r="32" spans="1:53" s="339" customFormat="1" ht="15" x14ac:dyDescent="0.2">
      <c r="A32" s="409"/>
      <c r="B32" s="409"/>
      <c r="C32" s="410">
        <f t="shared" si="21"/>
        <v>11</v>
      </c>
      <c r="D32" s="411"/>
      <c r="E32" s="411"/>
      <c r="F32" s="411"/>
      <c r="G32" s="412"/>
      <c r="H32" s="412"/>
      <c r="I32" s="413" t="str">
        <f t="shared" si="5"/>
        <v>-</v>
      </c>
      <c r="J32" s="414" t="str">
        <f>IF(K32="s",(D32+E32)/16*F32/12*SUMMARY!$H$73," ")</f>
        <v xml:space="preserve"> </v>
      </c>
      <c r="K32" s="414" t="str">
        <f>IF(F32&gt;0,IF(B32&lt;SUMMARY!$H$76,"C","S")," ")</f>
        <v xml:space="preserve"> </v>
      </c>
      <c r="L32" s="414" t="str">
        <f t="shared" si="6"/>
        <v>-</v>
      </c>
      <c r="M32" s="415"/>
      <c r="N32" s="415"/>
      <c r="O32" s="160" t="str">
        <f t="shared" si="7"/>
        <v>-</v>
      </c>
      <c r="P32" s="416"/>
      <c r="Q32" s="416"/>
      <c r="R32" s="416"/>
      <c r="S32" s="416"/>
      <c r="T32" s="417"/>
      <c r="U32" s="417"/>
      <c r="V32" s="417"/>
      <c r="W32" s="417"/>
      <c r="X32" s="417"/>
      <c r="Y32" s="417"/>
      <c r="Z32" s="417"/>
      <c r="AA32" s="417"/>
      <c r="AB32" s="417"/>
      <c r="AC32" s="417"/>
      <c r="AD32" s="417"/>
      <c r="AE32" s="417"/>
      <c r="AF32" s="417"/>
      <c r="AG32" s="160" t="str">
        <f>IF(K32="s",IF(L32&gt;(SUMMARY!$I$12*I32),L32,0),"- ")</f>
        <v xml:space="preserve">- </v>
      </c>
      <c r="AH32" s="22" t="str">
        <f t="shared" si="8"/>
        <v>OK</v>
      </c>
      <c r="AI32" s="22">
        <f t="shared" si="9"/>
        <v>0</v>
      </c>
      <c r="AJ32" s="22">
        <f t="shared" si="10"/>
        <v>0</v>
      </c>
      <c r="AK32" s="22">
        <f t="shared" si="11"/>
        <v>0</v>
      </c>
      <c r="AL32" s="22">
        <f t="shared" si="12"/>
        <v>0</v>
      </c>
      <c r="AM32" s="22">
        <f t="shared" si="13"/>
        <v>0</v>
      </c>
      <c r="AN32" s="22">
        <f t="shared" si="14"/>
        <v>0</v>
      </c>
      <c r="AO32" s="418" t="b">
        <f t="shared" si="15"/>
        <v>0</v>
      </c>
      <c r="AP32" s="419" t="str">
        <f>IF(K32="c",SUMMARY!$C$13*F32/12,"-")</f>
        <v>-</v>
      </c>
      <c r="AQ32" s="419" t="str">
        <f>IF(K32="s",SUMMARY!$C$12*J32,"-")</f>
        <v>-</v>
      </c>
      <c r="AR32" s="420" t="str">
        <f t="shared" si="16"/>
        <v>-</v>
      </c>
      <c r="AS32" s="421" t="str">
        <f>IF(K32="s",I32*SUMMARY!$I$12,"-")</f>
        <v>-</v>
      </c>
      <c r="AT32" s="422" t="str">
        <f>IF(K32="S",IF(AQ32*SUMMARY!$H$74&gt;AS32,SUMMARY!$H$74*AS32,AQ32),"-")</f>
        <v>-</v>
      </c>
      <c r="AU32" s="32"/>
      <c r="AV32" s="67">
        <f t="shared" si="17"/>
        <v>0</v>
      </c>
      <c r="AW32" s="67">
        <f t="shared" si="18"/>
        <v>0</v>
      </c>
      <c r="AX32" s="397">
        <f t="shared" si="19"/>
        <v>0</v>
      </c>
      <c r="AY32" s="32"/>
      <c r="AZ32" s="32"/>
      <c r="BA32" s="423" t="str">
        <f t="shared" si="20"/>
        <v xml:space="preserve"> </v>
      </c>
    </row>
    <row r="33" spans="1:53" s="339" customFormat="1" ht="15" x14ac:dyDescent="0.2">
      <c r="A33" s="409"/>
      <c r="B33" s="409"/>
      <c r="C33" s="410">
        <f t="shared" si="21"/>
        <v>12</v>
      </c>
      <c r="D33" s="411"/>
      <c r="E33" s="411"/>
      <c r="F33" s="411"/>
      <c r="G33" s="412"/>
      <c r="H33" s="412"/>
      <c r="I33" s="413" t="str">
        <f t="shared" si="5"/>
        <v>-</v>
      </c>
      <c r="J33" s="414" t="str">
        <f>IF(K33="s",(D33+E33)/16*F33/12*SUMMARY!$H$73," ")</f>
        <v xml:space="preserve"> </v>
      </c>
      <c r="K33" s="414" t="str">
        <f>IF(F33&gt;0,IF(B33&lt;SUMMARY!$H$76,"C","S")," ")</f>
        <v xml:space="preserve"> </v>
      </c>
      <c r="L33" s="414" t="str">
        <f t="shared" si="6"/>
        <v>-</v>
      </c>
      <c r="M33" s="415"/>
      <c r="N33" s="415"/>
      <c r="O33" s="160" t="str">
        <f t="shared" si="7"/>
        <v>-</v>
      </c>
      <c r="P33" s="416"/>
      <c r="Q33" s="416"/>
      <c r="R33" s="416"/>
      <c r="S33" s="416"/>
      <c r="T33" s="417"/>
      <c r="U33" s="417"/>
      <c r="V33" s="417"/>
      <c r="W33" s="417"/>
      <c r="X33" s="417"/>
      <c r="Y33" s="417"/>
      <c r="Z33" s="417"/>
      <c r="AA33" s="417"/>
      <c r="AB33" s="417"/>
      <c r="AC33" s="417"/>
      <c r="AD33" s="417"/>
      <c r="AE33" s="417"/>
      <c r="AF33" s="417"/>
      <c r="AG33" s="160" t="str">
        <f>IF(K33="s",IF(L33&gt;(SUMMARY!$I$12*I33),L33,0),"- ")</f>
        <v xml:space="preserve">- </v>
      </c>
      <c r="AH33" s="22" t="str">
        <f t="shared" si="8"/>
        <v>OK</v>
      </c>
      <c r="AI33" s="22">
        <f t="shared" si="9"/>
        <v>0</v>
      </c>
      <c r="AJ33" s="22">
        <f t="shared" si="10"/>
        <v>0</v>
      </c>
      <c r="AK33" s="22">
        <f t="shared" si="11"/>
        <v>0</v>
      </c>
      <c r="AL33" s="22">
        <f t="shared" si="12"/>
        <v>0</v>
      </c>
      <c r="AM33" s="22">
        <f t="shared" si="13"/>
        <v>0</v>
      </c>
      <c r="AN33" s="22">
        <f t="shared" si="14"/>
        <v>0</v>
      </c>
      <c r="AO33" s="418" t="b">
        <f t="shared" si="15"/>
        <v>0</v>
      </c>
      <c r="AP33" s="419" t="str">
        <f>IF(K33="c",SUMMARY!$C$13*F33/12,"-")</f>
        <v>-</v>
      </c>
      <c r="AQ33" s="419" t="str">
        <f>IF(K33="s",SUMMARY!$C$12*J33,"-")</f>
        <v>-</v>
      </c>
      <c r="AR33" s="420" t="str">
        <f t="shared" si="16"/>
        <v>-</v>
      </c>
      <c r="AS33" s="421" t="str">
        <f>IF(K33="s",I33*SUMMARY!$I$12,"-")</f>
        <v>-</v>
      </c>
      <c r="AT33" s="422" t="str">
        <f>IF(K33="S",IF(AQ33*SUMMARY!$H$74&gt;AS33,SUMMARY!$H$74*AS33,AQ33),"-")</f>
        <v>-</v>
      </c>
      <c r="AU33" s="32"/>
      <c r="AV33" s="67">
        <f t="shared" si="17"/>
        <v>0</v>
      </c>
      <c r="AW33" s="67">
        <f t="shared" si="18"/>
        <v>0</v>
      </c>
      <c r="AX33" s="397">
        <f t="shared" si="19"/>
        <v>0</v>
      </c>
      <c r="AY33" s="32"/>
      <c r="AZ33" s="32"/>
      <c r="BA33" s="423" t="str">
        <f t="shared" si="20"/>
        <v xml:space="preserve"> </v>
      </c>
    </row>
    <row r="34" spans="1:53" s="339" customFormat="1" ht="15" x14ac:dyDescent="0.2">
      <c r="A34" s="409"/>
      <c r="B34" s="409"/>
      <c r="C34" s="410">
        <f t="shared" si="21"/>
        <v>13</v>
      </c>
      <c r="D34" s="411"/>
      <c r="E34" s="411"/>
      <c r="F34" s="411"/>
      <c r="G34" s="412"/>
      <c r="H34" s="412"/>
      <c r="I34" s="413" t="str">
        <f t="shared" si="5"/>
        <v>-</v>
      </c>
      <c r="J34" s="414" t="str">
        <f>IF(K34="s",(D34+E34)/16*F34/12*SUMMARY!$H$73," ")</f>
        <v xml:space="preserve"> </v>
      </c>
      <c r="K34" s="414" t="str">
        <f>IF(F34&gt;0,IF(B34&lt;SUMMARY!$H$76,"C","S")," ")</f>
        <v xml:space="preserve"> </v>
      </c>
      <c r="L34" s="414" t="str">
        <f t="shared" si="6"/>
        <v>-</v>
      </c>
      <c r="M34" s="415"/>
      <c r="N34" s="415"/>
      <c r="O34" s="160" t="str">
        <f t="shared" si="7"/>
        <v>-</v>
      </c>
      <c r="P34" s="416"/>
      <c r="Q34" s="416"/>
      <c r="R34" s="416"/>
      <c r="S34" s="416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160" t="str">
        <f>IF(K34="s",IF(L34&gt;(SUMMARY!$I$12*I34),L34,0),"- ")</f>
        <v xml:space="preserve">- </v>
      </c>
      <c r="AH34" s="22" t="str">
        <f t="shared" si="8"/>
        <v>OK</v>
      </c>
      <c r="AI34" s="22">
        <f t="shared" si="9"/>
        <v>0</v>
      </c>
      <c r="AJ34" s="22">
        <f t="shared" si="10"/>
        <v>0</v>
      </c>
      <c r="AK34" s="22">
        <f t="shared" si="11"/>
        <v>0</v>
      </c>
      <c r="AL34" s="22">
        <f t="shared" si="12"/>
        <v>0</v>
      </c>
      <c r="AM34" s="22">
        <f t="shared" si="13"/>
        <v>0</v>
      </c>
      <c r="AN34" s="22">
        <f t="shared" si="14"/>
        <v>0</v>
      </c>
      <c r="AO34" s="418" t="b">
        <f t="shared" si="15"/>
        <v>0</v>
      </c>
      <c r="AP34" s="419" t="str">
        <f>IF(K34="c",SUMMARY!$C$13*F34/12,"-")</f>
        <v>-</v>
      </c>
      <c r="AQ34" s="419" t="str">
        <f>IF(K34="s",SUMMARY!$C$12*J34,"-")</f>
        <v>-</v>
      </c>
      <c r="AR34" s="420" t="str">
        <f t="shared" si="16"/>
        <v>-</v>
      </c>
      <c r="AS34" s="421" t="str">
        <f>IF(K34="s",I34*SUMMARY!$I$12,"-")</f>
        <v>-</v>
      </c>
      <c r="AT34" s="422" t="str">
        <f>IF(K34="S",IF(AQ34*SUMMARY!$H$74&gt;AS34,SUMMARY!$H$74*AS34,AQ34),"-")</f>
        <v>-</v>
      </c>
      <c r="AU34" s="32"/>
      <c r="AV34" s="67">
        <f t="shared" si="17"/>
        <v>0</v>
      </c>
      <c r="AW34" s="67">
        <f t="shared" si="18"/>
        <v>0</v>
      </c>
      <c r="AX34" s="397">
        <f t="shared" si="19"/>
        <v>0</v>
      </c>
      <c r="AY34" s="32"/>
      <c r="AZ34" s="32"/>
      <c r="BA34" s="423" t="str">
        <f t="shared" si="20"/>
        <v xml:space="preserve"> </v>
      </c>
    </row>
    <row r="35" spans="1:53" s="339" customFormat="1" ht="15" x14ac:dyDescent="0.2">
      <c r="A35" s="409"/>
      <c r="B35" s="409"/>
      <c r="C35" s="410">
        <f t="shared" si="21"/>
        <v>14</v>
      </c>
      <c r="D35" s="411"/>
      <c r="E35" s="411"/>
      <c r="F35" s="411"/>
      <c r="G35" s="412"/>
      <c r="H35" s="412"/>
      <c r="I35" s="413" t="str">
        <f t="shared" si="5"/>
        <v>-</v>
      </c>
      <c r="J35" s="414" t="str">
        <f>IF(K35="s",(D35+E35)/16*F35/12*SUMMARY!$H$73," ")</f>
        <v xml:space="preserve"> </v>
      </c>
      <c r="K35" s="414" t="str">
        <f>IF(F35&gt;0,IF(B35&lt;SUMMARY!$H$76,"C","S")," ")</f>
        <v xml:space="preserve"> </v>
      </c>
      <c r="L35" s="414" t="str">
        <f t="shared" si="6"/>
        <v>-</v>
      </c>
      <c r="M35" s="415"/>
      <c r="N35" s="415"/>
      <c r="O35" s="160" t="str">
        <f t="shared" si="7"/>
        <v>-</v>
      </c>
      <c r="P35" s="416"/>
      <c r="Q35" s="416"/>
      <c r="R35" s="416"/>
      <c r="S35" s="416"/>
      <c r="T35" s="417"/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417"/>
      <c r="AG35" s="160" t="str">
        <f>IF(K35="s",IF(L35&gt;(SUMMARY!$I$12*I35),L35,0),"- ")</f>
        <v xml:space="preserve">- </v>
      </c>
      <c r="AH35" s="22" t="str">
        <f t="shared" si="8"/>
        <v>OK</v>
      </c>
      <c r="AI35" s="22">
        <f t="shared" si="9"/>
        <v>0</v>
      </c>
      <c r="AJ35" s="22">
        <f t="shared" si="10"/>
        <v>0</v>
      </c>
      <c r="AK35" s="22">
        <f t="shared" si="11"/>
        <v>0</v>
      </c>
      <c r="AL35" s="22">
        <f t="shared" si="12"/>
        <v>0</v>
      </c>
      <c r="AM35" s="22">
        <f t="shared" si="13"/>
        <v>0</v>
      </c>
      <c r="AN35" s="22">
        <f t="shared" si="14"/>
        <v>0</v>
      </c>
      <c r="AO35" s="418" t="b">
        <f t="shared" si="15"/>
        <v>0</v>
      </c>
      <c r="AP35" s="419" t="str">
        <f>IF(K35="c",SUMMARY!$C$13*F35/12,"-")</f>
        <v>-</v>
      </c>
      <c r="AQ35" s="419" t="str">
        <f>IF(K35="s",SUMMARY!$C$12*J35,"-")</f>
        <v>-</v>
      </c>
      <c r="AR35" s="420" t="str">
        <f t="shared" si="16"/>
        <v>-</v>
      </c>
      <c r="AS35" s="421" t="str">
        <f>IF(K35="s",I35*SUMMARY!$I$12,"-")</f>
        <v>-</v>
      </c>
      <c r="AT35" s="422" t="str">
        <f>IF(K35="S",IF(AQ35*SUMMARY!$H$74&gt;AS35,SUMMARY!$H$74*AS35,AQ35),"-")</f>
        <v>-</v>
      </c>
      <c r="AU35" s="32"/>
      <c r="AV35" s="67">
        <f t="shared" si="17"/>
        <v>0</v>
      </c>
      <c r="AW35" s="67">
        <f t="shared" si="18"/>
        <v>0</v>
      </c>
      <c r="AX35" s="397">
        <f t="shared" si="19"/>
        <v>0</v>
      </c>
      <c r="AY35" s="32"/>
      <c r="AZ35" s="32"/>
      <c r="BA35" s="423" t="str">
        <f t="shared" si="20"/>
        <v xml:space="preserve"> </v>
      </c>
    </row>
    <row r="36" spans="1:53" s="339" customFormat="1" ht="15" x14ac:dyDescent="0.2">
      <c r="A36" s="409"/>
      <c r="B36" s="409"/>
      <c r="C36" s="410">
        <f t="shared" si="21"/>
        <v>15</v>
      </c>
      <c r="D36" s="411"/>
      <c r="E36" s="411"/>
      <c r="F36" s="411"/>
      <c r="G36" s="412"/>
      <c r="H36" s="412"/>
      <c r="I36" s="413" t="str">
        <f t="shared" si="5"/>
        <v>-</v>
      </c>
      <c r="J36" s="414" t="str">
        <f>IF(K36="s",(D36+E36)/16*F36/12*SUMMARY!$H$73," ")</f>
        <v xml:space="preserve"> </v>
      </c>
      <c r="K36" s="414" t="str">
        <f>IF(F36&gt;0,IF(B36&lt;SUMMARY!$H$76,"C","S")," ")</f>
        <v xml:space="preserve"> </v>
      </c>
      <c r="L36" s="414" t="str">
        <f t="shared" si="6"/>
        <v>-</v>
      </c>
      <c r="M36" s="415"/>
      <c r="N36" s="415"/>
      <c r="O36" s="160" t="str">
        <f t="shared" si="7"/>
        <v>-</v>
      </c>
      <c r="P36" s="416"/>
      <c r="Q36" s="416"/>
      <c r="R36" s="416"/>
      <c r="S36" s="416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160" t="str">
        <f>IF(K36="s",IF(L36&gt;(SUMMARY!$I$12*I36),L36,0),"- ")</f>
        <v xml:space="preserve">- </v>
      </c>
      <c r="AH36" s="22" t="str">
        <f t="shared" si="8"/>
        <v>OK</v>
      </c>
      <c r="AI36" s="22">
        <f t="shared" si="9"/>
        <v>0</v>
      </c>
      <c r="AJ36" s="22">
        <f t="shared" si="10"/>
        <v>0</v>
      </c>
      <c r="AK36" s="22">
        <f t="shared" si="11"/>
        <v>0</v>
      </c>
      <c r="AL36" s="22">
        <f t="shared" si="12"/>
        <v>0</v>
      </c>
      <c r="AM36" s="22">
        <f t="shared" si="13"/>
        <v>0</v>
      </c>
      <c r="AN36" s="22">
        <f t="shared" si="14"/>
        <v>0</v>
      </c>
      <c r="AO36" s="418" t="b">
        <f t="shared" si="15"/>
        <v>0</v>
      </c>
      <c r="AP36" s="419" t="str">
        <f>IF(K36="c",SUMMARY!$C$13*F36/12,"-")</f>
        <v>-</v>
      </c>
      <c r="AQ36" s="419" t="str">
        <f>IF(K36="s",SUMMARY!$C$12*J36,"-")</f>
        <v>-</v>
      </c>
      <c r="AR36" s="420" t="str">
        <f t="shared" si="16"/>
        <v>-</v>
      </c>
      <c r="AS36" s="421" t="str">
        <f>IF(K36="s",I36*SUMMARY!$I$12,"-")</f>
        <v>-</v>
      </c>
      <c r="AT36" s="422" t="str">
        <f>IF(K36="S",IF(AQ36*SUMMARY!$H$74&gt;AS36,SUMMARY!$H$74*AS36,AQ36),"-")</f>
        <v>-</v>
      </c>
      <c r="AU36" s="32"/>
      <c r="AV36" s="67">
        <f t="shared" si="17"/>
        <v>0</v>
      </c>
      <c r="AW36" s="67">
        <f t="shared" si="18"/>
        <v>0</v>
      </c>
      <c r="AX36" s="397">
        <f t="shared" si="19"/>
        <v>0</v>
      </c>
      <c r="AY36" s="32"/>
      <c r="AZ36" s="32"/>
      <c r="BA36" s="423" t="str">
        <f t="shared" si="20"/>
        <v xml:space="preserve"> </v>
      </c>
    </row>
    <row r="37" spans="1:53" s="339" customFormat="1" ht="15" x14ac:dyDescent="0.2">
      <c r="A37" s="409"/>
      <c r="B37" s="409"/>
      <c r="C37" s="410">
        <f t="shared" si="21"/>
        <v>16</v>
      </c>
      <c r="D37" s="411"/>
      <c r="E37" s="411"/>
      <c r="F37" s="411"/>
      <c r="G37" s="412"/>
      <c r="H37" s="412"/>
      <c r="I37" s="413" t="str">
        <f t="shared" si="5"/>
        <v>-</v>
      </c>
      <c r="J37" s="414" t="str">
        <f>IF(K37="s",(D37+E37)/16*F37/12*SUMMARY!$H$73," ")</f>
        <v xml:space="preserve"> </v>
      </c>
      <c r="K37" s="414" t="str">
        <f>IF(F37&gt;0,IF(B37&lt;SUMMARY!$H$76,"C","S")," ")</f>
        <v xml:space="preserve"> </v>
      </c>
      <c r="L37" s="414" t="str">
        <f t="shared" si="6"/>
        <v>-</v>
      </c>
      <c r="M37" s="415"/>
      <c r="N37" s="415"/>
      <c r="O37" s="160" t="str">
        <f t="shared" si="7"/>
        <v>-</v>
      </c>
      <c r="P37" s="416"/>
      <c r="Q37" s="416"/>
      <c r="R37" s="416"/>
      <c r="S37" s="416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160" t="str">
        <f>IF(K37="s",IF(L37&gt;(SUMMARY!$I$12*I37),L37,0),"- ")</f>
        <v xml:space="preserve">- </v>
      </c>
      <c r="AH37" s="22" t="str">
        <f t="shared" si="8"/>
        <v>OK</v>
      </c>
      <c r="AI37" s="22">
        <f t="shared" si="9"/>
        <v>0</v>
      </c>
      <c r="AJ37" s="22">
        <f t="shared" si="10"/>
        <v>0</v>
      </c>
      <c r="AK37" s="22">
        <f t="shared" si="11"/>
        <v>0</v>
      </c>
      <c r="AL37" s="22">
        <f t="shared" si="12"/>
        <v>0</v>
      </c>
      <c r="AM37" s="22">
        <f t="shared" si="13"/>
        <v>0</v>
      </c>
      <c r="AN37" s="22">
        <f t="shared" si="14"/>
        <v>0</v>
      </c>
      <c r="AO37" s="418" t="b">
        <f t="shared" si="15"/>
        <v>0</v>
      </c>
      <c r="AP37" s="419" t="str">
        <f>IF(K37="c",SUMMARY!$C$13*F37/12,"-")</f>
        <v>-</v>
      </c>
      <c r="AQ37" s="419" t="str">
        <f>IF(K37="s",SUMMARY!$C$12*J37,"-")</f>
        <v>-</v>
      </c>
      <c r="AR37" s="420" t="str">
        <f t="shared" si="16"/>
        <v>-</v>
      </c>
      <c r="AS37" s="421" t="str">
        <f>IF(K37="s",I37*SUMMARY!$I$12,"-")</f>
        <v>-</v>
      </c>
      <c r="AT37" s="422" t="str">
        <f>IF(K37="S",IF(AQ37*SUMMARY!$H$74&gt;AS37,SUMMARY!$H$74*AS37,AQ37),"-")</f>
        <v>-</v>
      </c>
      <c r="AU37" s="32"/>
      <c r="AV37" s="67">
        <f t="shared" si="17"/>
        <v>0</v>
      </c>
      <c r="AW37" s="67">
        <f t="shared" si="18"/>
        <v>0</v>
      </c>
      <c r="AX37" s="397">
        <f t="shared" si="19"/>
        <v>0</v>
      </c>
      <c r="AY37" s="32"/>
      <c r="AZ37" s="32"/>
      <c r="BA37" s="423" t="str">
        <f t="shared" si="20"/>
        <v xml:space="preserve"> </v>
      </c>
    </row>
    <row r="38" spans="1:53" s="339" customFormat="1" ht="15" x14ac:dyDescent="0.2">
      <c r="A38" s="409"/>
      <c r="B38" s="409"/>
      <c r="C38" s="410">
        <f t="shared" si="21"/>
        <v>17</v>
      </c>
      <c r="D38" s="411"/>
      <c r="E38" s="411"/>
      <c r="F38" s="411"/>
      <c r="G38" s="412"/>
      <c r="H38" s="412"/>
      <c r="I38" s="413" t="str">
        <f t="shared" si="5"/>
        <v>-</v>
      </c>
      <c r="J38" s="414" t="str">
        <f>IF(K38="s",(D38+E38)/16*F38/12*SUMMARY!$H$73," ")</f>
        <v xml:space="preserve"> </v>
      </c>
      <c r="K38" s="414" t="str">
        <f>IF(F38&gt;0,IF(B38&lt;SUMMARY!$H$76,"C","S")," ")</f>
        <v xml:space="preserve"> </v>
      </c>
      <c r="L38" s="414" t="str">
        <f t="shared" si="6"/>
        <v>-</v>
      </c>
      <c r="M38" s="415"/>
      <c r="N38" s="415"/>
      <c r="O38" s="160" t="str">
        <f t="shared" si="7"/>
        <v>-</v>
      </c>
      <c r="P38" s="416"/>
      <c r="Q38" s="416"/>
      <c r="R38" s="416"/>
      <c r="S38" s="416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160" t="str">
        <f>IF(K38="s",IF(L38&gt;(SUMMARY!$I$12*I38),L38,0),"- ")</f>
        <v xml:space="preserve">- </v>
      </c>
      <c r="AH38" s="22" t="str">
        <f t="shared" si="8"/>
        <v>OK</v>
      </c>
      <c r="AI38" s="22">
        <f t="shared" si="9"/>
        <v>0</v>
      </c>
      <c r="AJ38" s="22">
        <f t="shared" si="10"/>
        <v>0</v>
      </c>
      <c r="AK38" s="22">
        <f t="shared" si="11"/>
        <v>0</v>
      </c>
      <c r="AL38" s="22">
        <f t="shared" si="12"/>
        <v>0</v>
      </c>
      <c r="AM38" s="22">
        <f t="shared" si="13"/>
        <v>0</v>
      </c>
      <c r="AN38" s="22">
        <f t="shared" si="14"/>
        <v>0</v>
      </c>
      <c r="AO38" s="418" t="b">
        <f t="shared" si="15"/>
        <v>0</v>
      </c>
      <c r="AP38" s="419" t="str">
        <f>IF(K38="c",SUMMARY!$C$13*F38/12,"-")</f>
        <v>-</v>
      </c>
      <c r="AQ38" s="419" t="str">
        <f>IF(K38="s",SUMMARY!$C$12*J38,"-")</f>
        <v>-</v>
      </c>
      <c r="AR38" s="420" t="str">
        <f t="shared" si="16"/>
        <v>-</v>
      </c>
      <c r="AS38" s="421" t="str">
        <f>IF(K38="s",I38*SUMMARY!$I$12,"-")</f>
        <v>-</v>
      </c>
      <c r="AT38" s="422" t="str">
        <f>IF(K38="S",IF(AQ38*SUMMARY!$H$74&gt;AS38,SUMMARY!$H$74*AS38,AQ38),"-")</f>
        <v>-</v>
      </c>
      <c r="AU38" s="32"/>
      <c r="AV38" s="67">
        <f t="shared" si="17"/>
        <v>0</v>
      </c>
      <c r="AW38" s="67">
        <f t="shared" si="18"/>
        <v>0</v>
      </c>
      <c r="AX38" s="397">
        <f t="shared" si="19"/>
        <v>0</v>
      </c>
      <c r="AY38" s="32"/>
      <c r="AZ38" s="32"/>
      <c r="BA38" s="423" t="str">
        <f t="shared" si="20"/>
        <v xml:space="preserve"> </v>
      </c>
    </row>
    <row r="39" spans="1:53" s="339" customFormat="1" ht="15" x14ac:dyDescent="0.2">
      <c r="A39" s="409"/>
      <c r="B39" s="409"/>
      <c r="C39" s="410">
        <f t="shared" si="21"/>
        <v>18</v>
      </c>
      <c r="D39" s="411"/>
      <c r="E39" s="411"/>
      <c r="F39" s="411"/>
      <c r="G39" s="412"/>
      <c r="H39" s="412"/>
      <c r="I39" s="413" t="str">
        <f t="shared" si="5"/>
        <v>-</v>
      </c>
      <c r="J39" s="414" t="str">
        <f>IF(K39="s",(D39+E39)/16*F39/12*SUMMARY!$H$73," ")</f>
        <v xml:space="preserve"> </v>
      </c>
      <c r="K39" s="414" t="str">
        <f>IF(F39&gt;0,IF(B39&lt;SUMMARY!$H$76,"C","S")," ")</f>
        <v xml:space="preserve"> </v>
      </c>
      <c r="L39" s="414" t="str">
        <f t="shared" si="6"/>
        <v>-</v>
      </c>
      <c r="M39" s="415"/>
      <c r="N39" s="415"/>
      <c r="O39" s="160" t="str">
        <f t="shared" si="7"/>
        <v>-</v>
      </c>
      <c r="P39" s="416"/>
      <c r="Q39" s="416"/>
      <c r="R39" s="416"/>
      <c r="S39" s="416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160" t="str">
        <f>IF(K39="s",IF(L39&gt;(SUMMARY!$I$12*I39),L39,0),"- ")</f>
        <v xml:space="preserve">- </v>
      </c>
      <c r="AH39" s="22" t="str">
        <f t="shared" si="8"/>
        <v>OK</v>
      </c>
      <c r="AI39" s="22">
        <f t="shared" si="9"/>
        <v>0</v>
      </c>
      <c r="AJ39" s="22">
        <f t="shared" si="10"/>
        <v>0</v>
      </c>
      <c r="AK39" s="22">
        <f t="shared" si="11"/>
        <v>0</v>
      </c>
      <c r="AL39" s="22">
        <f t="shared" si="12"/>
        <v>0</v>
      </c>
      <c r="AM39" s="22">
        <f t="shared" si="13"/>
        <v>0</v>
      </c>
      <c r="AN39" s="22">
        <f t="shared" si="14"/>
        <v>0</v>
      </c>
      <c r="AO39" s="418" t="b">
        <f t="shared" si="15"/>
        <v>0</v>
      </c>
      <c r="AP39" s="419" t="str">
        <f>IF(K39="c",SUMMARY!$C$13*F39/12,"-")</f>
        <v>-</v>
      </c>
      <c r="AQ39" s="419" t="str">
        <f>IF(K39="s",SUMMARY!$C$12*J39,"-")</f>
        <v>-</v>
      </c>
      <c r="AR39" s="420" t="str">
        <f t="shared" si="16"/>
        <v>-</v>
      </c>
      <c r="AS39" s="421" t="str">
        <f>IF(K39="s",I39*SUMMARY!$I$12,"-")</f>
        <v>-</v>
      </c>
      <c r="AT39" s="422" t="str">
        <f>IF(K39="S",IF(AQ39*SUMMARY!$H$74&gt;AS39,SUMMARY!$H$74*AS39,AQ39),"-")</f>
        <v>-</v>
      </c>
      <c r="AU39" s="32"/>
      <c r="AV39" s="67">
        <f t="shared" si="17"/>
        <v>0</v>
      </c>
      <c r="AW39" s="67">
        <f t="shared" si="18"/>
        <v>0</v>
      </c>
      <c r="AX39" s="397">
        <f t="shared" si="19"/>
        <v>0</v>
      </c>
      <c r="AY39" s="32"/>
      <c r="AZ39" s="32"/>
      <c r="BA39" s="423" t="str">
        <f t="shared" si="20"/>
        <v xml:space="preserve"> </v>
      </c>
    </row>
    <row r="40" spans="1:53" s="339" customFormat="1" ht="15" x14ac:dyDescent="0.2">
      <c r="A40" s="409"/>
      <c r="B40" s="409"/>
      <c r="C40" s="410">
        <f t="shared" si="21"/>
        <v>19</v>
      </c>
      <c r="D40" s="411"/>
      <c r="E40" s="411"/>
      <c r="F40" s="411"/>
      <c r="G40" s="412"/>
      <c r="H40" s="412"/>
      <c r="I40" s="413" t="str">
        <f t="shared" si="5"/>
        <v>-</v>
      </c>
      <c r="J40" s="414" t="str">
        <f>IF(K40="s",(D40+E40)/16*F40/12*SUMMARY!$H$73," ")</f>
        <v xml:space="preserve"> </v>
      </c>
      <c r="K40" s="414" t="str">
        <f>IF(F40&gt;0,IF(B40&lt;SUMMARY!$H$76,"C","S")," ")</f>
        <v xml:space="preserve"> </v>
      </c>
      <c r="L40" s="414" t="str">
        <f t="shared" si="6"/>
        <v>-</v>
      </c>
      <c r="M40" s="415"/>
      <c r="N40" s="415"/>
      <c r="O40" s="160" t="str">
        <f t="shared" si="7"/>
        <v>-</v>
      </c>
      <c r="P40" s="416"/>
      <c r="Q40" s="416"/>
      <c r="R40" s="416"/>
      <c r="S40" s="416"/>
      <c r="T40" s="417"/>
      <c r="U40" s="417"/>
      <c r="V40" s="417"/>
      <c r="W40" s="417"/>
      <c r="X40" s="417"/>
      <c r="Y40" s="417"/>
      <c r="Z40" s="417"/>
      <c r="AA40" s="417"/>
      <c r="AB40" s="417"/>
      <c r="AC40" s="417"/>
      <c r="AD40" s="417"/>
      <c r="AE40" s="417"/>
      <c r="AF40" s="417"/>
      <c r="AG40" s="160" t="str">
        <f>IF(K40="s",IF(L40&gt;(SUMMARY!$I$12*I40),L40,0),"- ")</f>
        <v xml:space="preserve">- </v>
      </c>
      <c r="AH40" s="22" t="str">
        <f t="shared" si="8"/>
        <v>OK</v>
      </c>
      <c r="AI40" s="22">
        <f t="shared" si="9"/>
        <v>0</v>
      </c>
      <c r="AJ40" s="22">
        <f t="shared" si="10"/>
        <v>0</v>
      </c>
      <c r="AK40" s="22">
        <f t="shared" si="11"/>
        <v>0</v>
      </c>
      <c r="AL40" s="22">
        <f t="shared" si="12"/>
        <v>0</v>
      </c>
      <c r="AM40" s="22">
        <f t="shared" si="13"/>
        <v>0</v>
      </c>
      <c r="AN40" s="22">
        <f t="shared" si="14"/>
        <v>0</v>
      </c>
      <c r="AO40" s="418" t="b">
        <f t="shared" si="15"/>
        <v>0</v>
      </c>
      <c r="AP40" s="419" t="str">
        <f>IF(K40="c",SUMMARY!$C$13*F40/12,"-")</f>
        <v>-</v>
      </c>
      <c r="AQ40" s="419" t="str">
        <f>IF(K40="s",SUMMARY!$C$12*J40,"-")</f>
        <v>-</v>
      </c>
      <c r="AR40" s="420" t="str">
        <f t="shared" si="16"/>
        <v>-</v>
      </c>
      <c r="AS40" s="421" t="str">
        <f>IF(K40="s",I40*SUMMARY!$I$12,"-")</f>
        <v>-</v>
      </c>
      <c r="AT40" s="422" t="str">
        <f>IF(K40="S",IF(AQ40*SUMMARY!$H$74&gt;AS40,SUMMARY!$H$74*AS40,AQ40),"-")</f>
        <v>-</v>
      </c>
      <c r="AU40" s="32"/>
      <c r="AV40" s="67">
        <f t="shared" si="17"/>
        <v>0</v>
      </c>
      <c r="AW40" s="67">
        <f t="shared" si="18"/>
        <v>0</v>
      </c>
      <c r="AX40" s="397">
        <f t="shared" si="19"/>
        <v>0</v>
      </c>
      <c r="AY40" s="32"/>
      <c r="AZ40" s="32"/>
      <c r="BA40" s="423" t="str">
        <f t="shared" si="20"/>
        <v xml:space="preserve"> </v>
      </c>
    </row>
    <row r="41" spans="1:53" s="339" customFormat="1" ht="15" x14ac:dyDescent="0.2">
      <c r="A41" s="409"/>
      <c r="B41" s="409"/>
      <c r="C41" s="410">
        <f t="shared" si="21"/>
        <v>20</v>
      </c>
      <c r="D41" s="411"/>
      <c r="E41" s="411"/>
      <c r="F41" s="411"/>
      <c r="G41" s="412"/>
      <c r="H41" s="412"/>
      <c r="I41" s="413" t="str">
        <f t="shared" si="5"/>
        <v>-</v>
      </c>
      <c r="J41" s="414" t="str">
        <f>IF(K41="s",(D41+E41)/16*F41/12*SUMMARY!$H$73," ")</f>
        <v xml:space="preserve"> </v>
      </c>
      <c r="K41" s="414" t="str">
        <f>IF(F41&gt;0,IF(B41&lt;SUMMARY!$H$76,"C","S")," ")</f>
        <v xml:space="preserve"> </v>
      </c>
      <c r="L41" s="414" t="str">
        <f t="shared" si="6"/>
        <v>-</v>
      </c>
      <c r="M41" s="415"/>
      <c r="N41" s="415"/>
      <c r="O41" s="160" t="str">
        <f t="shared" si="7"/>
        <v>-</v>
      </c>
      <c r="P41" s="416"/>
      <c r="Q41" s="416"/>
      <c r="R41" s="416"/>
      <c r="S41" s="416"/>
      <c r="T41" s="417"/>
      <c r="U41" s="417"/>
      <c r="V41" s="417"/>
      <c r="W41" s="417"/>
      <c r="X41" s="417"/>
      <c r="Y41" s="417"/>
      <c r="Z41" s="417"/>
      <c r="AA41" s="417"/>
      <c r="AB41" s="417"/>
      <c r="AC41" s="417"/>
      <c r="AD41" s="417"/>
      <c r="AE41" s="417"/>
      <c r="AF41" s="417"/>
      <c r="AG41" s="160" t="str">
        <f>IF(K41="s",IF(L41&gt;(SUMMARY!$I$12*I41),L41,0),"- ")</f>
        <v xml:space="preserve">- </v>
      </c>
      <c r="AH41" s="22" t="str">
        <f t="shared" si="8"/>
        <v>OK</v>
      </c>
      <c r="AI41" s="22">
        <f t="shared" si="9"/>
        <v>0</v>
      </c>
      <c r="AJ41" s="22">
        <f t="shared" si="10"/>
        <v>0</v>
      </c>
      <c r="AK41" s="22">
        <f t="shared" si="11"/>
        <v>0</v>
      </c>
      <c r="AL41" s="22">
        <f t="shared" si="12"/>
        <v>0</v>
      </c>
      <c r="AM41" s="22">
        <f t="shared" si="13"/>
        <v>0</v>
      </c>
      <c r="AN41" s="22">
        <f t="shared" si="14"/>
        <v>0</v>
      </c>
      <c r="AO41" s="418" t="b">
        <f t="shared" si="15"/>
        <v>0</v>
      </c>
      <c r="AP41" s="419" t="str">
        <f>IF(K41="c",SUMMARY!$C$13*F41/12,"-")</f>
        <v>-</v>
      </c>
      <c r="AQ41" s="419" t="str">
        <f>IF(K41="s",SUMMARY!$C$12*J41,"-")</f>
        <v>-</v>
      </c>
      <c r="AR41" s="420" t="str">
        <f t="shared" si="16"/>
        <v>-</v>
      </c>
      <c r="AS41" s="421" t="str">
        <f>IF(K41="s",I41*SUMMARY!$I$12,"-")</f>
        <v>-</v>
      </c>
      <c r="AT41" s="422" t="str">
        <f>IF(K41="S",IF(AQ41*SUMMARY!$H$74&gt;AS41,SUMMARY!$H$74*AS41,AQ41),"-")</f>
        <v>-</v>
      </c>
      <c r="AU41" s="32"/>
      <c r="AV41" s="67">
        <f t="shared" si="17"/>
        <v>0</v>
      </c>
      <c r="AW41" s="67">
        <f t="shared" si="18"/>
        <v>0</v>
      </c>
      <c r="AX41" s="397">
        <f t="shared" si="19"/>
        <v>0</v>
      </c>
      <c r="AY41" s="32"/>
      <c r="AZ41" s="32"/>
      <c r="BA41" s="423" t="str">
        <f t="shared" si="20"/>
        <v xml:space="preserve"> </v>
      </c>
    </row>
    <row r="42" spans="1:53" s="339" customFormat="1" ht="15" x14ac:dyDescent="0.2">
      <c r="A42" s="409"/>
      <c r="B42" s="409"/>
      <c r="C42" s="410">
        <f t="shared" si="21"/>
        <v>21</v>
      </c>
      <c r="D42" s="411"/>
      <c r="E42" s="411"/>
      <c r="F42" s="411"/>
      <c r="G42" s="412"/>
      <c r="H42" s="412"/>
      <c r="I42" s="413" t="str">
        <f t="shared" si="5"/>
        <v>-</v>
      </c>
      <c r="J42" s="414" t="str">
        <f>IF(K42="s",(D42+E42)/16*F42/12*SUMMARY!$H$73," ")</f>
        <v xml:space="preserve"> </v>
      </c>
      <c r="K42" s="414" t="str">
        <f>IF(F42&gt;0,IF(B42&lt;SUMMARY!$H$76,"C","S")," ")</f>
        <v xml:space="preserve"> </v>
      </c>
      <c r="L42" s="414" t="str">
        <f t="shared" si="6"/>
        <v>-</v>
      </c>
      <c r="M42" s="415"/>
      <c r="N42" s="415"/>
      <c r="O42" s="160" t="str">
        <f t="shared" si="7"/>
        <v>-</v>
      </c>
      <c r="P42" s="416"/>
      <c r="Q42" s="416"/>
      <c r="R42" s="416"/>
      <c r="S42" s="416"/>
      <c r="T42" s="417"/>
      <c r="U42" s="417"/>
      <c r="V42" s="417"/>
      <c r="W42" s="417"/>
      <c r="X42" s="417"/>
      <c r="Y42" s="417"/>
      <c r="Z42" s="417"/>
      <c r="AA42" s="417"/>
      <c r="AB42" s="417"/>
      <c r="AC42" s="417"/>
      <c r="AD42" s="417"/>
      <c r="AE42" s="417"/>
      <c r="AF42" s="417"/>
      <c r="AG42" s="160" t="str">
        <f>IF(K42="s",IF(L42&gt;(SUMMARY!$I$12*I42),L42,0),"- ")</f>
        <v xml:space="preserve">- </v>
      </c>
      <c r="AH42" s="22" t="str">
        <f t="shared" si="8"/>
        <v>OK</v>
      </c>
      <c r="AI42" s="22">
        <f t="shared" si="9"/>
        <v>0</v>
      </c>
      <c r="AJ42" s="22">
        <f t="shared" si="10"/>
        <v>0</v>
      </c>
      <c r="AK42" s="22">
        <f t="shared" si="11"/>
        <v>0</v>
      </c>
      <c r="AL42" s="22">
        <f t="shared" si="12"/>
        <v>0</v>
      </c>
      <c r="AM42" s="22">
        <f t="shared" si="13"/>
        <v>0</v>
      </c>
      <c r="AN42" s="22">
        <f t="shared" si="14"/>
        <v>0</v>
      </c>
      <c r="AO42" s="418" t="b">
        <f t="shared" si="15"/>
        <v>0</v>
      </c>
      <c r="AP42" s="419" t="str">
        <f>IF(K42="c",SUMMARY!$C$13*F42/12,"-")</f>
        <v>-</v>
      </c>
      <c r="AQ42" s="419" t="str">
        <f>IF(K42="s",SUMMARY!$C$12*J42,"-")</f>
        <v>-</v>
      </c>
      <c r="AR42" s="420" t="str">
        <f t="shared" si="16"/>
        <v>-</v>
      </c>
      <c r="AS42" s="421" t="str">
        <f>IF(K42="s",I42*SUMMARY!$I$12,"-")</f>
        <v>-</v>
      </c>
      <c r="AT42" s="422" t="str">
        <f>IF(K42="S",IF(AQ42*SUMMARY!$H$74&gt;AS42,SUMMARY!$H$74*AS42,AQ42),"-")</f>
        <v>-</v>
      </c>
      <c r="AU42" s="32"/>
      <c r="AV42" s="67">
        <f t="shared" si="17"/>
        <v>0</v>
      </c>
      <c r="AW42" s="67">
        <f t="shared" si="18"/>
        <v>0</v>
      </c>
      <c r="AX42" s="397">
        <f t="shared" si="19"/>
        <v>0</v>
      </c>
      <c r="AY42" s="32"/>
      <c r="AZ42" s="32"/>
      <c r="BA42" s="423" t="str">
        <f t="shared" si="20"/>
        <v xml:space="preserve"> </v>
      </c>
    </row>
    <row r="43" spans="1:53" s="339" customFormat="1" ht="15" x14ac:dyDescent="0.2">
      <c r="A43" s="409"/>
      <c r="B43" s="409"/>
      <c r="C43" s="410">
        <f t="shared" si="21"/>
        <v>22</v>
      </c>
      <c r="D43" s="411"/>
      <c r="E43" s="411"/>
      <c r="F43" s="411"/>
      <c r="G43" s="412"/>
      <c r="H43" s="412"/>
      <c r="I43" s="413" t="str">
        <f t="shared" si="5"/>
        <v>-</v>
      </c>
      <c r="J43" s="414" t="str">
        <f>IF(K43="s",(D43+E43)/16*F43/12*SUMMARY!$H$73," ")</f>
        <v xml:space="preserve"> </v>
      </c>
      <c r="K43" s="414" t="str">
        <f>IF(F43&gt;0,IF(B43&lt;SUMMARY!$H$76,"C","S")," ")</f>
        <v xml:space="preserve"> </v>
      </c>
      <c r="L43" s="414" t="str">
        <f t="shared" si="6"/>
        <v>-</v>
      </c>
      <c r="M43" s="415"/>
      <c r="N43" s="415"/>
      <c r="O43" s="160" t="str">
        <f t="shared" si="7"/>
        <v>-</v>
      </c>
      <c r="P43" s="416"/>
      <c r="Q43" s="416"/>
      <c r="R43" s="416"/>
      <c r="S43" s="416"/>
      <c r="T43" s="417"/>
      <c r="U43" s="417"/>
      <c r="V43" s="417"/>
      <c r="W43" s="417"/>
      <c r="X43" s="417"/>
      <c r="Y43" s="417"/>
      <c r="Z43" s="417"/>
      <c r="AA43" s="417"/>
      <c r="AB43" s="417"/>
      <c r="AC43" s="417"/>
      <c r="AD43" s="417"/>
      <c r="AE43" s="417"/>
      <c r="AF43" s="417"/>
      <c r="AG43" s="160" t="str">
        <f>IF(K43="s",IF(L43&gt;(SUMMARY!$I$12*I43),L43,0),"- ")</f>
        <v xml:space="preserve">- </v>
      </c>
      <c r="AH43" s="22" t="str">
        <f t="shared" si="8"/>
        <v>OK</v>
      </c>
      <c r="AI43" s="22">
        <f t="shared" si="9"/>
        <v>0</v>
      </c>
      <c r="AJ43" s="22">
        <f t="shared" si="10"/>
        <v>0</v>
      </c>
      <c r="AK43" s="22">
        <f t="shared" si="11"/>
        <v>0</v>
      </c>
      <c r="AL43" s="22">
        <f t="shared" si="12"/>
        <v>0</v>
      </c>
      <c r="AM43" s="22">
        <f t="shared" si="13"/>
        <v>0</v>
      </c>
      <c r="AN43" s="22">
        <f t="shared" si="14"/>
        <v>0</v>
      </c>
      <c r="AO43" s="418" t="b">
        <f t="shared" si="15"/>
        <v>0</v>
      </c>
      <c r="AP43" s="419" t="str">
        <f>IF(K43="c",SUMMARY!$C$13*F43/12,"-")</f>
        <v>-</v>
      </c>
      <c r="AQ43" s="419" t="str">
        <f>IF(K43="s",SUMMARY!$C$12*J43,"-")</f>
        <v>-</v>
      </c>
      <c r="AR43" s="420" t="str">
        <f t="shared" si="16"/>
        <v>-</v>
      </c>
      <c r="AS43" s="421" t="str">
        <f>IF(K43="s",I43*SUMMARY!$I$12,"-")</f>
        <v>-</v>
      </c>
      <c r="AT43" s="422" t="str">
        <f>IF(K43="S",IF(AQ43*SUMMARY!$H$74&gt;AS43,SUMMARY!$H$74*AS43,AQ43),"-")</f>
        <v>-</v>
      </c>
      <c r="AU43" s="32"/>
      <c r="AV43" s="67">
        <f t="shared" si="17"/>
        <v>0</v>
      </c>
      <c r="AW43" s="67">
        <f t="shared" si="18"/>
        <v>0</v>
      </c>
      <c r="AX43" s="397">
        <f t="shared" si="19"/>
        <v>0</v>
      </c>
      <c r="AY43" s="32"/>
      <c r="AZ43" s="32"/>
      <c r="BA43" s="423" t="str">
        <f t="shared" si="20"/>
        <v xml:space="preserve"> </v>
      </c>
    </row>
    <row r="44" spans="1:53" s="339" customFormat="1" ht="15" x14ac:dyDescent="0.2">
      <c r="A44" s="409"/>
      <c r="B44" s="409"/>
      <c r="C44" s="410">
        <f t="shared" si="21"/>
        <v>23</v>
      </c>
      <c r="D44" s="411"/>
      <c r="E44" s="411"/>
      <c r="F44" s="411"/>
      <c r="G44" s="412"/>
      <c r="H44" s="412"/>
      <c r="I44" s="413" t="str">
        <f t="shared" si="5"/>
        <v>-</v>
      </c>
      <c r="J44" s="414" t="str">
        <f>IF(K44="s",(D44+E44)/16*F44/12*SUMMARY!$H$73," ")</f>
        <v xml:space="preserve"> </v>
      </c>
      <c r="K44" s="414" t="str">
        <f>IF(F44&gt;0,IF(B44&lt;SUMMARY!$H$76,"C","S")," ")</f>
        <v xml:space="preserve"> </v>
      </c>
      <c r="L44" s="414" t="str">
        <f t="shared" si="6"/>
        <v>-</v>
      </c>
      <c r="M44" s="415"/>
      <c r="N44" s="415"/>
      <c r="O44" s="160" t="str">
        <f t="shared" si="7"/>
        <v>-</v>
      </c>
      <c r="P44" s="416"/>
      <c r="Q44" s="416"/>
      <c r="R44" s="416"/>
      <c r="S44" s="416"/>
      <c r="T44" s="417"/>
      <c r="U44" s="417"/>
      <c r="V44" s="417"/>
      <c r="W44" s="417"/>
      <c r="X44" s="417"/>
      <c r="Y44" s="417"/>
      <c r="Z44" s="417"/>
      <c r="AA44" s="417"/>
      <c r="AB44" s="417"/>
      <c r="AC44" s="417"/>
      <c r="AD44" s="417"/>
      <c r="AE44" s="417"/>
      <c r="AF44" s="417"/>
      <c r="AG44" s="160" t="str">
        <f>IF(K44="s",IF(L44&gt;(SUMMARY!$I$12*I44),L44,0),"- ")</f>
        <v xml:space="preserve">- </v>
      </c>
      <c r="AH44" s="22" t="str">
        <f t="shared" si="8"/>
        <v>OK</v>
      </c>
      <c r="AI44" s="22">
        <f t="shared" si="9"/>
        <v>0</v>
      </c>
      <c r="AJ44" s="22">
        <f t="shared" si="10"/>
        <v>0</v>
      </c>
      <c r="AK44" s="22">
        <f t="shared" si="11"/>
        <v>0</v>
      </c>
      <c r="AL44" s="22">
        <f t="shared" si="12"/>
        <v>0</v>
      </c>
      <c r="AM44" s="22">
        <f t="shared" si="13"/>
        <v>0</v>
      </c>
      <c r="AN44" s="22">
        <f t="shared" si="14"/>
        <v>0</v>
      </c>
      <c r="AO44" s="418" t="b">
        <f t="shared" si="15"/>
        <v>0</v>
      </c>
      <c r="AP44" s="419" t="str">
        <f>IF(K44="c",SUMMARY!$C$13*F44/12,"-")</f>
        <v>-</v>
      </c>
      <c r="AQ44" s="419" t="str">
        <f>IF(K44="s",SUMMARY!$C$12*J44,"-")</f>
        <v>-</v>
      </c>
      <c r="AR44" s="420" t="str">
        <f t="shared" si="16"/>
        <v>-</v>
      </c>
      <c r="AS44" s="421" t="str">
        <f>IF(K44="s",I44*SUMMARY!$I$12,"-")</f>
        <v>-</v>
      </c>
      <c r="AT44" s="422" t="str">
        <f>IF(K44="S",IF(AQ44*SUMMARY!$H$74&gt;AS44,SUMMARY!$H$74*AS44,AQ44),"-")</f>
        <v>-</v>
      </c>
      <c r="AU44" s="32"/>
      <c r="AV44" s="67">
        <f t="shared" si="17"/>
        <v>0</v>
      </c>
      <c r="AW44" s="67">
        <f t="shared" si="18"/>
        <v>0</v>
      </c>
      <c r="AX44" s="397">
        <f t="shared" si="19"/>
        <v>0</v>
      </c>
      <c r="AY44" s="32"/>
      <c r="AZ44" s="32"/>
      <c r="BA44" s="423" t="str">
        <f t="shared" si="20"/>
        <v xml:space="preserve"> </v>
      </c>
    </row>
    <row r="45" spans="1:53" s="339" customFormat="1" ht="15" x14ac:dyDescent="0.2">
      <c r="A45" s="409"/>
      <c r="B45" s="409"/>
      <c r="C45" s="410">
        <f t="shared" si="21"/>
        <v>24</v>
      </c>
      <c r="D45" s="411"/>
      <c r="E45" s="411"/>
      <c r="F45" s="411"/>
      <c r="G45" s="410"/>
      <c r="H45" s="410"/>
      <c r="I45" s="413" t="str">
        <f t="shared" si="5"/>
        <v>-</v>
      </c>
      <c r="J45" s="414" t="str">
        <f>IF(K45="s",(D45+E45)/16*F45/12*SUMMARY!$H$73," ")</f>
        <v xml:space="preserve"> </v>
      </c>
      <c r="K45" s="414" t="str">
        <f>IF(F45&gt;0,IF(B45&lt;SUMMARY!$H$76,"C","S")," ")</f>
        <v xml:space="preserve"> </v>
      </c>
      <c r="L45" s="414" t="str">
        <f t="shared" si="6"/>
        <v>-</v>
      </c>
      <c r="M45" s="415"/>
      <c r="N45" s="415"/>
      <c r="O45" s="160" t="str">
        <f t="shared" si="7"/>
        <v>-</v>
      </c>
      <c r="P45" s="416"/>
      <c r="Q45" s="416"/>
      <c r="R45" s="416"/>
      <c r="S45" s="416"/>
      <c r="T45" s="417"/>
      <c r="U45" s="417"/>
      <c r="V45" s="417"/>
      <c r="W45" s="417"/>
      <c r="X45" s="417"/>
      <c r="Y45" s="417"/>
      <c r="Z45" s="417"/>
      <c r="AA45" s="417"/>
      <c r="AB45" s="417"/>
      <c r="AC45" s="417"/>
      <c r="AD45" s="417"/>
      <c r="AE45" s="417"/>
      <c r="AF45" s="417"/>
      <c r="AG45" s="160" t="str">
        <f>IF(K45="s",IF(L45&gt;(SUMMARY!$I$12*I45),L45,0),"- ")</f>
        <v xml:space="preserve">- </v>
      </c>
      <c r="AH45" s="22" t="str">
        <f t="shared" si="8"/>
        <v>OK</v>
      </c>
      <c r="AI45" s="22">
        <f t="shared" si="9"/>
        <v>0</v>
      </c>
      <c r="AJ45" s="22">
        <f t="shared" si="10"/>
        <v>0</v>
      </c>
      <c r="AK45" s="22">
        <f t="shared" si="11"/>
        <v>0</v>
      </c>
      <c r="AL45" s="22">
        <f t="shared" si="12"/>
        <v>0</v>
      </c>
      <c r="AM45" s="22">
        <f t="shared" si="13"/>
        <v>0</v>
      </c>
      <c r="AN45" s="22">
        <f t="shared" si="14"/>
        <v>0</v>
      </c>
      <c r="AO45" s="418" t="b">
        <f t="shared" si="15"/>
        <v>0</v>
      </c>
      <c r="AP45" s="419" t="str">
        <f>IF(K45="c",SUMMARY!$C$13*F45/12,"-")</f>
        <v>-</v>
      </c>
      <c r="AQ45" s="419" t="str">
        <f>IF(K45="s",SUMMARY!$C$12*J45,"-")</f>
        <v>-</v>
      </c>
      <c r="AR45" s="420" t="str">
        <f t="shared" si="16"/>
        <v>-</v>
      </c>
      <c r="AS45" s="421" t="str">
        <f>IF(K45="s",I45*SUMMARY!$I$12,"-")</f>
        <v>-</v>
      </c>
      <c r="AT45" s="422" t="str">
        <f>IF(K45="S",IF(AQ45*SUMMARY!$H$74&gt;AS45,SUMMARY!$H$74*AS45,AQ45),"-")</f>
        <v>-</v>
      </c>
      <c r="AU45" s="32"/>
      <c r="AV45" s="67">
        <f t="shared" si="17"/>
        <v>0</v>
      </c>
      <c r="AW45" s="67">
        <f t="shared" si="18"/>
        <v>0</v>
      </c>
      <c r="AX45" s="397">
        <f t="shared" si="19"/>
        <v>0</v>
      </c>
      <c r="AY45" s="32"/>
      <c r="AZ45" s="32"/>
      <c r="BA45" s="423" t="str">
        <f t="shared" si="20"/>
        <v xml:space="preserve"> </v>
      </c>
    </row>
    <row r="46" spans="1:53" s="339" customFormat="1" ht="15" x14ac:dyDescent="0.2">
      <c r="A46" s="409"/>
      <c r="B46" s="409"/>
      <c r="C46" s="410">
        <f t="shared" si="21"/>
        <v>25</v>
      </c>
      <c r="D46" s="411"/>
      <c r="E46" s="411"/>
      <c r="F46" s="411"/>
      <c r="G46" s="410"/>
      <c r="H46" s="410"/>
      <c r="I46" s="413" t="str">
        <f t="shared" si="5"/>
        <v>-</v>
      </c>
      <c r="J46" s="414" t="str">
        <f>IF(K46="s",(D46+E46)/16*F46/12*SUMMARY!$H$73," ")</f>
        <v xml:space="preserve"> </v>
      </c>
      <c r="K46" s="414" t="str">
        <f>IF(F46&gt;0,IF(B46&lt;SUMMARY!$H$76,"C","S")," ")</f>
        <v xml:space="preserve"> </v>
      </c>
      <c r="L46" s="414" t="str">
        <f t="shared" si="6"/>
        <v>-</v>
      </c>
      <c r="M46" s="415"/>
      <c r="N46" s="415"/>
      <c r="O46" s="160" t="str">
        <f t="shared" si="7"/>
        <v>-</v>
      </c>
      <c r="P46" s="416"/>
      <c r="Q46" s="416"/>
      <c r="R46" s="416"/>
      <c r="S46" s="416"/>
      <c r="T46" s="417"/>
      <c r="U46" s="417"/>
      <c r="V46" s="417"/>
      <c r="W46" s="417"/>
      <c r="X46" s="417"/>
      <c r="Y46" s="417"/>
      <c r="Z46" s="417"/>
      <c r="AA46" s="417"/>
      <c r="AB46" s="417"/>
      <c r="AC46" s="417"/>
      <c r="AD46" s="417"/>
      <c r="AE46" s="417"/>
      <c r="AF46" s="417"/>
      <c r="AG46" s="160" t="str">
        <f>IF(K46="s",IF(L46&gt;(SUMMARY!$I$12*I46),L46,0),"- ")</f>
        <v xml:space="preserve">- </v>
      </c>
      <c r="AH46" s="22" t="str">
        <f t="shared" si="8"/>
        <v>OK</v>
      </c>
      <c r="AI46" s="22">
        <f t="shared" si="9"/>
        <v>0</v>
      </c>
      <c r="AJ46" s="22">
        <f t="shared" si="10"/>
        <v>0</v>
      </c>
      <c r="AK46" s="22">
        <f t="shared" si="11"/>
        <v>0</v>
      </c>
      <c r="AL46" s="22">
        <f t="shared" si="12"/>
        <v>0</v>
      </c>
      <c r="AM46" s="22">
        <f t="shared" si="13"/>
        <v>0</v>
      </c>
      <c r="AN46" s="22">
        <f t="shared" si="14"/>
        <v>0</v>
      </c>
      <c r="AO46" s="418" t="b">
        <f t="shared" si="15"/>
        <v>0</v>
      </c>
      <c r="AP46" s="419" t="str">
        <f>IF(K46="c",SUMMARY!$C$13*F46/12,"-")</f>
        <v>-</v>
      </c>
      <c r="AQ46" s="419" t="str">
        <f>IF(K46="s",SUMMARY!$C$12*J46,"-")</f>
        <v>-</v>
      </c>
      <c r="AR46" s="420" t="str">
        <f t="shared" si="16"/>
        <v>-</v>
      </c>
      <c r="AS46" s="421" t="str">
        <f>IF(K46="s",I46*SUMMARY!$I$12,"-")</f>
        <v>-</v>
      </c>
      <c r="AT46" s="422" t="str">
        <f>IF(K46="S",IF(AQ46*SUMMARY!$H$74&gt;AS46,SUMMARY!$H$74*AS46,AQ46),"-")</f>
        <v>-</v>
      </c>
      <c r="AU46" s="32"/>
      <c r="AV46" s="67">
        <f t="shared" si="17"/>
        <v>0</v>
      </c>
      <c r="AW46" s="67">
        <f t="shared" si="18"/>
        <v>0</v>
      </c>
      <c r="AX46" s="397">
        <f t="shared" si="19"/>
        <v>0</v>
      </c>
      <c r="AY46" s="32"/>
      <c r="AZ46" s="32"/>
      <c r="BA46" s="423" t="str">
        <f t="shared" si="20"/>
        <v xml:space="preserve"> </v>
      </c>
    </row>
    <row r="47" spans="1:53" s="339" customFormat="1" ht="15" x14ac:dyDescent="0.2">
      <c r="A47" s="409"/>
      <c r="B47" s="409"/>
      <c r="C47" s="410">
        <f t="shared" si="21"/>
        <v>26</v>
      </c>
      <c r="D47" s="411"/>
      <c r="E47" s="411"/>
      <c r="F47" s="411"/>
      <c r="G47" s="410"/>
      <c r="H47" s="410"/>
      <c r="I47" s="413" t="str">
        <f t="shared" si="5"/>
        <v>-</v>
      </c>
      <c r="J47" s="414" t="str">
        <f>IF(K47="s",(D47+E47)/16*F47/12*SUMMARY!$H$73," ")</f>
        <v xml:space="preserve"> </v>
      </c>
      <c r="K47" s="414" t="str">
        <f>IF(F47&gt;0,IF(B47&lt;SUMMARY!$H$76,"C","S")," ")</f>
        <v xml:space="preserve"> </v>
      </c>
      <c r="L47" s="414" t="str">
        <f t="shared" si="6"/>
        <v>-</v>
      </c>
      <c r="M47" s="415"/>
      <c r="N47" s="415"/>
      <c r="O47" s="160" t="str">
        <f t="shared" si="7"/>
        <v>-</v>
      </c>
      <c r="P47" s="416"/>
      <c r="Q47" s="416"/>
      <c r="R47" s="416"/>
      <c r="S47" s="416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160" t="str">
        <f>IF(K47="s",IF(L47&gt;(SUMMARY!$I$12*I47),L47,0),"- ")</f>
        <v xml:space="preserve">- </v>
      </c>
      <c r="AH47" s="22" t="str">
        <f t="shared" si="8"/>
        <v>OK</v>
      </c>
      <c r="AI47" s="22">
        <f t="shared" si="9"/>
        <v>0</v>
      </c>
      <c r="AJ47" s="22">
        <f t="shared" si="10"/>
        <v>0</v>
      </c>
      <c r="AK47" s="22">
        <f t="shared" si="11"/>
        <v>0</v>
      </c>
      <c r="AL47" s="22">
        <f t="shared" si="12"/>
        <v>0</v>
      </c>
      <c r="AM47" s="22">
        <f t="shared" si="13"/>
        <v>0</v>
      </c>
      <c r="AN47" s="22">
        <f t="shared" si="14"/>
        <v>0</v>
      </c>
      <c r="AO47" s="418" t="b">
        <f t="shared" si="15"/>
        <v>0</v>
      </c>
      <c r="AP47" s="419" t="str">
        <f>IF(K47="c",SUMMARY!$C$13*F47/12,"-")</f>
        <v>-</v>
      </c>
      <c r="AQ47" s="419" t="str">
        <f>IF(K47="s",SUMMARY!$C$12*J47,"-")</f>
        <v>-</v>
      </c>
      <c r="AR47" s="420" t="str">
        <f t="shared" si="16"/>
        <v>-</v>
      </c>
      <c r="AS47" s="421" t="str">
        <f>IF(K47="s",I47*SUMMARY!$I$12,"-")</f>
        <v>-</v>
      </c>
      <c r="AT47" s="422" t="str">
        <f>IF(K47="S",IF(AQ47*SUMMARY!$H$74&gt;AS47,SUMMARY!$H$74*AS47,AQ47),"-")</f>
        <v>-</v>
      </c>
      <c r="AU47" s="32"/>
      <c r="AV47" s="67">
        <f t="shared" si="17"/>
        <v>0</v>
      </c>
      <c r="AW47" s="67">
        <f t="shared" si="18"/>
        <v>0</v>
      </c>
      <c r="AX47" s="397">
        <f t="shared" si="19"/>
        <v>0</v>
      </c>
      <c r="AY47" s="32"/>
      <c r="AZ47" s="32"/>
      <c r="BA47" s="423" t="str">
        <f t="shared" si="20"/>
        <v xml:space="preserve"> </v>
      </c>
    </row>
    <row r="48" spans="1:53" s="339" customFormat="1" ht="15" x14ac:dyDescent="0.2">
      <c r="A48" s="409"/>
      <c r="B48" s="409"/>
      <c r="C48" s="410">
        <f t="shared" si="21"/>
        <v>27</v>
      </c>
      <c r="D48" s="411"/>
      <c r="E48" s="411"/>
      <c r="F48" s="411"/>
      <c r="G48" s="410"/>
      <c r="H48" s="410"/>
      <c r="I48" s="413" t="str">
        <f t="shared" si="5"/>
        <v>-</v>
      </c>
      <c r="J48" s="414" t="str">
        <f>IF(K48="s",(D48+E48)/16*F48/12*SUMMARY!$H$73," ")</f>
        <v xml:space="preserve"> </v>
      </c>
      <c r="K48" s="414" t="str">
        <f>IF(F48&gt;0,IF(B48&lt;SUMMARY!$H$76,"C","S")," ")</f>
        <v xml:space="preserve"> </v>
      </c>
      <c r="L48" s="414" t="str">
        <f t="shared" si="6"/>
        <v>-</v>
      </c>
      <c r="M48" s="415"/>
      <c r="N48" s="415"/>
      <c r="O48" s="160" t="str">
        <f t="shared" si="7"/>
        <v>-</v>
      </c>
      <c r="P48" s="416"/>
      <c r="Q48" s="416"/>
      <c r="R48" s="416"/>
      <c r="S48" s="416"/>
      <c r="T48" s="417"/>
      <c r="U48" s="417"/>
      <c r="V48" s="417"/>
      <c r="W48" s="417"/>
      <c r="X48" s="417"/>
      <c r="Y48" s="417"/>
      <c r="Z48" s="417"/>
      <c r="AA48" s="417"/>
      <c r="AB48" s="417"/>
      <c r="AC48" s="417"/>
      <c r="AD48" s="417"/>
      <c r="AE48" s="417"/>
      <c r="AF48" s="417"/>
      <c r="AG48" s="160" t="str">
        <f>IF(K48="s",IF(L48&gt;(SUMMARY!$I$12*I48),L48,0),"- ")</f>
        <v xml:space="preserve">- </v>
      </c>
      <c r="AH48" s="22" t="str">
        <f t="shared" si="8"/>
        <v>OK</v>
      </c>
      <c r="AI48" s="22">
        <f t="shared" si="9"/>
        <v>0</v>
      </c>
      <c r="AJ48" s="22">
        <f t="shared" si="10"/>
        <v>0</v>
      </c>
      <c r="AK48" s="22">
        <f t="shared" si="11"/>
        <v>0</v>
      </c>
      <c r="AL48" s="22">
        <f t="shared" si="12"/>
        <v>0</v>
      </c>
      <c r="AM48" s="22">
        <f t="shared" si="13"/>
        <v>0</v>
      </c>
      <c r="AN48" s="22">
        <f t="shared" si="14"/>
        <v>0</v>
      </c>
      <c r="AO48" s="418" t="b">
        <f t="shared" si="15"/>
        <v>0</v>
      </c>
      <c r="AP48" s="419" t="str">
        <f>IF(K48="c",SUMMARY!$C$13*F48/12,"-")</f>
        <v>-</v>
      </c>
      <c r="AQ48" s="419" t="str">
        <f>IF(K48="s",SUMMARY!$C$12*J48,"-")</f>
        <v>-</v>
      </c>
      <c r="AR48" s="420" t="str">
        <f t="shared" si="16"/>
        <v>-</v>
      </c>
      <c r="AS48" s="421" t="str">
        <f>IF(K48="s",I48*SUMMARY!$I$12,"-")</f>
        <v>-</v>
      </c>
      <c r="AT48" s="422" t="str">
        <f>IF(K48="S",IF(AQ48*SUMMARY!$H$74&gt;AS48,SUMMARY!$H$74*AS48,AQ48),"-")</f>
        <v>-</v>
      </c>
      <c r="AU48" s="32"/>
      <c r="AV48" s="67">
        <f t="shared" si="17"/>
        <v>0</v>
      </c>
      <c r="AW48" s="67">
        <f t="shared" si="18"/>
        <v>0</v>
      </c>
      <c r="AX48" s="397">
        <f t="shared" si="19"/>
        <v>0</v>
      </c>
      <c r="AY48" s="32"/>
      <c r="AZ48" s="32"/>
      <c r="BA48" s="423" t="str">
        <f t="shared" si="20"/>
        <v xml:space="preserve"> </v>
      </c>
    </row>
    <row r="49" spans="1:53" s="339" customFormat="1" ht="15" x14ac:dyDescent="0.2">
      <c r="A49" s="409"/>
      <c r="B49" s="409"/>
      <c r="C49" s="410">
        <f t="shared" si="21"/>
        <v>28</v>
      </c>
      <c r="D49" s="411"/>
      <c r="E49" s="411"/>
      <c r="F49" s="411"/>
      <c r="G49" s="410"/>
      <c r="H49" s="410"/>
      <c r="I49" s="413" t="str">
        <f t="shared" si="5"/>
        <v>-</v>
      </c>
      <c r="J49" s="414" t="str">
        <f>IF(K49="s",(D49+E49)/16*F49/12*SUMMARY!$H$73," ")</f>
        <v xml:space="preserve"> </v>
      </c>
      <c r="K49" s="414" t="str">
        <f>IF(F49&gt;0,IF(B49&lt;SUMMARY!$H$76,"C","S")," ")</f>
        <v xml:space="preserve"> </v>
      </c>
      <c r="L49" s="414" t="str">
        <f t="shared" si="6"/>
        <v>-</v>
      </c>
      <c r="M49" s="415"/>
      <c r="N49" s="415"/>
      <c r="O49" s="160" t="str">
        <f t="shared" si="7"/>
        <v>-</v>
      </c>
      <c r="P49" s="416"/>
      <c r="Q49" s="416"/>
      <c r="R49" s="416"/>
      <c r="S49" s="416"/>
      <c r="T49" s="417"/>
      <c r="U49" s="417"/>
      <c r="V49" s="417"/>
      <c r="W49" s="417"/>
      <c r="X49" s="417"/>
      <c r="Y49" s="417"/>
      <c r="Z49" s="417"/>
      <c r="AA49" s="417"/>
      <c r="AB49" s="417"/>
      <c r="AC49" s="417"/>
      <c r="AD49" s="417"/>
      <c r="AE49" s="417"/>
      <c r="AF49" s="417"/>
      <c r="AG49" s="160" t="str">
        <f>IF(K49="s",IF(L49&gt;(SUMMARY!$I$12*I49),L49,0),"- ")</f>
        <v xml:space="preserve">- </v>
      </c>
      <c r="AH49" s="22" t="str">
        <f t="shared" si="8"/>
        <v>OK</v>
      </c>
      <c r="AI49" s="22">
        <f t="shared" si="9"/>
        <v>0</v>
      </c>
      <c r="AJ49" s="22">
        <f t="shared" si="10"/>
        <v>0</v>
      </c>
      <c r="AK49" s="22">
        <f t="shared" si="11"/>
        <v>0</v>
      </c>
      <c r="AL49" s="22">
        <f t="shared" si="12"/>
        <v>0</v>
      </c>
      <c r="AM49" s="22">
        <f t="shared" si="13"/>
        <v>0</v>
      </c>
      <c r="AN49" s="22">
        <f t="shared" si="14"/>
        <v>0</v>
      </c>
      <c r="AO49" s="418" t="b">
        <f t="shared" si="15"/>
        <v>0</v>
      </c>
      <c r="AP49" s="419" t="str">
        <f>IF(K49="c",SUMMARY!$C$13*F49/12,"-")</f>
        <v>-</v>
      </c>
      <c r="AQ49" s="419" t="str">
        <f>IF(K49="s",SUMMARY!$C$12*J49,"-")</f>
        <v>-</v>
      </c>
      <c r="AR49" s="420" t="str">
        <f t="shared" si="16"/>
        <v>-</v>
      </c>
      <c r="AS49" s="421" t="str">
        <f>IF(K49="s",I49*SUMMARY!$I$12,"-")</f>
        <v>-</v>
      </c>
      <c r="AT49" s="422" t="str">
        <f>IF(K49="S",IF(AQ49*SUMMARY!$H$74&gt;AS49,SUMMARY!$H$74*AS49,AQ49),"-")</f>
        <v>-</v>
      </c>
      <c r="AU49" s="32"/>
      <c r="AV49" s="67">
        <f t="shared" si="17"/>
        <v>0</v>
      </c>
      <c r="AW49" s="67">
        <f t="shared" si="18"/>
        <v>0</v>
      </c>
      <c r="AX49" s="397">
        <f t="shared" si="19"/>
        <v>0</v>
      </c>
      <c r="AY49" s="32"/>
      <c r="AZ49" s="32"/>
      <c r="BA49" s="423" t="str">
        <f t="shared" si="20"/>
        <v xml:space="preserve"> </v>
      </c>
    </row>
    <row r="50" spans="1:53" s="339" customFormat="1" ht="15" x14ac:dyDescent="0.2">
      <c r="A50" s="409"/>
      <c r="B50" s="409"/>
      <c r="C50" s="410">
        <f t="shared" si="21"/>
        <v>29</v>
      </c>
      <c r="D50" s="411"/>
      <c r="E50" s="411"/>
      <c r="F50" s="411"/>
      <c r="G50" s="410"/>
      <c r="H50" s="410"/>
      <c r="I50" s="413" t="str">
        <f t="shared" si="5"/>
        <v>-</v>
      </c>
      <c r="J50" s="414" t="str">
        <f>IF(K50="s",(D50+E50)/16*F50/12*SUMMARY!$H$73," ")</f>
        <v xml:space="preserve"> </v>
      </c>
      <c r="K50" s="414" t="str">
        <f>IF(F50&gt;0,IF(B50&lt;SUMMARY!$H$76,"C","S")," ")</f>
        <v xml:space="preserve"> </v>
      </c>
      <c r="L50" s="414" t="str">
        <f t="shared" si="6"/>
        <v>-</v>
      </c>
      <c r="M50" s="415"/>
      <c r="N50" s="415"/>
      <c r="O50" s="160" t="str">
        <f t="shared" si="7"/>
        <v>-</v>
      </c>
      <c r="P50" s="416"/>
      <c r="Q50" s="416"/>
      <c r="R50" s="416"/>
      <c r="S50" s="416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160" t="str">
        <f>IF(K50="s",IF(L50&gt;(SUMMARY!$I$12*I50),L50,0),"- ")</f>
        <v xml:space="preserve">- </v>
      </c>
      <c r="AH50" s="22" t="str">
        <f t="shared" si="8"/>
        <v>OK</v>
      </c>
      <c r="AI50" s="22">
        <f t="shared" si="9"/>
        <v>0</v>
      </c>
      <c r="AJ50" s="22">
        <f t="shared" si="10"/>
        <v>0</v>
      </c>
      <c r="AK50" s="22">
        <f t="shared" si="11"/>
        <v>0</v>
      </c>
      <c r="AL50" s="22">
        <f t="shared" si="12"/>
        <v>0</v>
      </c>
      <c r="AM50" s="22">
        <f t="shared" si="13"/>
        <v>0</v>
      </c>
      <c r="AN50" s="22">
        <f t="shared" si="14"/>
        <v>0</v>
      </c>
      <c r="AO50" s="418" t="b">
        <f t="shared" si="15"/>
        <v>0</v>
      </c>
      <c r="AP50" s="419" t="str">
        <f>IF(K50="c",SUMMARY!$C$13*F50/12,"-")</f>
        <v>-</v>
      </c>
      <c r="AQ50" s="419" t="str">
        <f>IF(K50="s",SUMMARY!$C$12*J50,"-")</f>
        <v>-</v>
      </c>
      <c r="AR50" s="420" t="str">
        <f t="shared" si="16"/>
        <v>-</v>
      </c>
      <c r="AS50" s="421" t="str">
        <f>IF(K50="s",I50*SUMMARY!$I$12,"-")</f>
        <v>-</v>
      </c>
      <c r="AT50" s="422" t="str">
        <f>IF(K50="S",IF(AQ50*SUMMARY!$H$74&gt;AS50,SUMMARY!$H$74*AS50,AQ50),"-")</f>
        <v>-</v>
      </c>
      <c r="AU50" s="32"/>
      <c r="AV50" s="67">
        <f t="shared" si="17"/>
        <v>0</v>
      </c>
      <c r="AW50" s="67">
        <f t="shared" si="18"/>
        <v>0</v>
      </c>
      <c r="AX50" s="397">
        <f t="shared" si="19"/>
        <v>0</v>
      </c>
      <c r="AY50" s="32"/>
      <c r="AZ50" s="32"/>
      <c r="BA50" s="423" t="str">
        <f t="shared" si="20"/>
        <v xml:space="preserve"> </v>
      </c>
    </row>
    <row r="51" spans="1:53" s="339" customFormat="1" ht="15" x14ac:dyDescent="0.2">
      <c r="A51" s="409"/>
      <c r="B51" s="409"/>
      <c r="C51" s="410">
        <f t="shared" si="21"/>
        <v>30</v>
      </c>
      <c r="D51" s="411"/>
      <c r="E51" s="411"/>
      <c r="F51" s="411"/>
      <c r="G51" s="410"/>
      <c r="H51" s="410"/>
      <c r="I51" s="413" t="str">
        <f t="shared" si="5"/>
        <v>-</v>
      </c>
      <c r="J51" s="414" t="str">
        <f>IF(K51="s",(D51+E51)/16*F51/12*SUMMARY!$H$73," ")</f>
        <v xml:space="preserve"> </v>
      </c>
      <c r="K51" s="414" t="str">
        <f>IF(F51&gt;0,IF(B51&lt;SUMMARY!$H$76,"C","S")," ")</f>
        <v xml:space="preserve"> </v>
      </c>
      <c r="L51" s="414" t="str">
        <f t="shared" si="6"/>
        <v>-</v>
      </c>
      <c r="M51" s="415"/>
      <c r="N51" s="415"/>
      <c r="O51" s="160" t="str">
        <f t="shared" si="7"/>
        <v>-</v>
      </c>
      <c r="P51" s="416"/>
      <c r="Q51" s="416"/>
      <c r="R51" s="416"/>
      <c r="S51" s="416"/>
      <c r="T51" s="417"/>
      <c r="U51" s="417"/>
      <c r="V51" s="417"/>
      <c r="W51" s="417"/>
      <c r="X51" s="417"/>
      <c r="Y51" s="417"/>
      <c r="Z51" s="417"/>
      <c r="AA51" s="417"/>
      <c r="AB51" s="417"/>
      <c r="AC51" s="417"/>
      <c r="AD51" s="417"/>
      <c r="AE51" s="417"/>
      <c r="AF51" s="417"/>
      <c r="AG51" s="160" t="str">
        <f>IF(K51="s",IF(L51&gt;(SUMMARY!$I$12*I51),L51,0),"- ")</f>
        <v xml:space="preserve">- </v>
      </c>
      <c r="AH51" s="22" t="str">
        <f t="shared" si="8"/>
        <v>OK</v>
      </c>
      <c r="AI51" s="22">
        <f t="shared" si="9"/>
        <v>0</v>
      </c>
      <c r="AJ51" s="22">
        <f t="shared" si="10"/>
        <v>0</v>
      </c>
      <c r="AK51" s="22">
        <f t="shared" si="11"/>
        <v>0</v>
      </c>
      <c r="AL51" s="22">
        <f t="shared" si="12"/>
        <v>0</v>
      </c>
      <c r="AM51" s="22">
        <f t="shared" si="13"/>
        <v>0</v>
      </c>
      <c r="AN51" s="22">
        <f t="shared" si="14"/>
        <v>0</v>
      </c>
      <c r="AO51" s="418" t="b">
        <f t="shared" si="15"/>
        <v>0</v>
      </c>
      <c r="AP51" s="419" t="str">
        <f>IF(K51="c",SUMMARY!$C$13*F51/12,"-")</f>
        <v>-</v>
      </c>
      <c r="AQ51" s="419" t="str">
        <f>IF(K51="s",SUMMARY!$C$12*J51,"-")</f>
        <v>-</v>
      </c>
      <c r="AR51" s="420" t="str">
        <f t="shared" si="16"/>
        <v>-</v>
      </c>
      <c r="AS51" s="421" t="str">
        <f>IF(K51="s",I51*SUMMARY!$I$12,"-")</f>
        <v>-</v>
      </c>
      <c r="AT51" s="422" t="str">
        <f>IF(K51="S",IF(AQ51*SUMMARY!$H$74&gt;AS51,SUMMARY!$H$74*AS51,AQ51),"-")</f>
        <v>-</v>
      </c>
      <c r="AU51" s="32"/>
      <c r="AV51" s="67">
        <f t="shared" si="17"/>
        <v>0</v>
      </c>
      <c r="AW51" s="67">
        <f t="shared" si="18"/>
        <v>0</v>
      </c>
      <c r="AX51" s="397">
        <f t="shared" si="19"/>
        <v>0</v>
      </c>
      <c r="AY51" s="32"/>
      <c r="AZ51" s="32"/>
      <c r="BA51" s="423" t="str">
        <f t="shared" si="20"/>
        <v xml:space="preserve"> </v>
      </c>
    </row>
    <row r="52" spans="1:53" s="339" customFormat="1" ht="15" x14ac:dyDescent="0.2">
      <c r="A52" s="409"/>
      <c r="B52" s="409"/>
      <c r="C52" s="410">
        <f t="shared" si="21"/>
        <v>31</v>
      </c>
      <c r="D52" s="411"/>
      <c r="E52" s="411"/>
      <c r="F52" s="411"/>
      <c r="G52" s="410"/>
      <c r="H52" s="410"/>
      <c r="I52" s="413" t="str">
        <f t="shared" si="5"/>
        <v>-</v>
      </c>
      <c r="J52" s="414" t="str">
        <f>IF(K52="s",(D52+E52)/16*F52/12*SUMMARY!$H$73," ")</f>
        <v xml:space="preserve"> </v>
      </c>
      <c r="K52" s="414" t="str">
        <f>IF(F52&gt;0,IF(B52&lt;SUMMARY!$H$76,"C","S")," ")</f>
        <v xml:space="preserve"> </v>
      </c>
      <c r="L52" s="414" t="str">
        <f t="shared" si="6"/>
        <v>-</v>
      </c>
      <c r="M52" s="415"/>
      <c r="N52" s="415"/>
      <c r="O52" s="160" t="str">
        <f t="shared" si="7"/>
        <v>-</v>
      </c>
      <c r="P52" s="416"/>
      <c r="Q52" s="416"/>
      <c r="R52" s="416"/>
      <c r="S52" s="416"/>
      <c r="T52" s="417"/>
      <c r="U52" s="417"/>
      <c r="V52" s="417"/>
      <c r="W52" s="417"/>
      <c r="X52" s="417"/>
      <c r="Y52" s="417"/>
      <c r="Z52" s="417"/>
      <c r="AA52" s="417"/>
      <c r="AB52" s="417"/>
      <c r="AC52" s="417"/>
      <c r="AD52" s="417"/>
      <c r="AE52" s="417"/>
      <c r="AF52" s="417"/>
      <c r="AG52" s="160" t="str">
        <f>IF(K52="s",IF(L52&gt;(SUMMARY!$I$12*I52),L52,0),"- ")</f>
        <v xml:space="preserve">- </v>
      </c>
      <c r="AH52" s="22" t="str">
        <f t="shared" si="8"/>
        <v>OK</v>
      </c>
      <c r="AI52" s="22">
        <f t="shared" si="9"/>
        <v>0</v>
      </c>
      <c r="AJ52" s="22">
        <f t="shared" si="10"/>
        <v>0</v>
      </c>
      <c r="AK52" s="22">
        <f t="shared" si="11"/>
        <v>0</v>
      </c>
      <c r="AL52" s="22">
        <f t="shared" si="12"/>
        <v>0</v>
      </c>
      <c r="AM52" s="22">
        <f t="shared" si="13"/>
        <v>0</v>
      </c>
      <c r="AN52" s="22">
        <f t="shared" si="14"/>
        <v>0</v>
      </c>
      <c r="AO52" s="418" t="b">
        <f t="shared" si="15"/>
        <v>0</v>
      </c>
      <c r="AP52" s="419" t="str">
        <f>IF(K52="c",SUMMARY!$C$13*F52/12,"-")</f>
        <v>-</v>
      </c>
      <c r="AQ52" s="419" t="str">
        <f>IF(K52="s",SUMMARY!$C$12*J52,"-")</f>
        <v>-</v>
      </c>
      <c r="AR52" s="420" t="str">
        <f t="shared" si="16"/>
        <v>-</v>
      </c>
      <c r="AS52" s="421" t="str">
        <f>IF(K52="s",I52*SUMMARY!$I$12,"-")</f>
        <v>-</v>
      </c>
      <c r="AT52" s="422" t="str">
        <f>IF(K52="S",IF(AQ52*SUMMARY!$H$74&gt;AS52,SUMMARY!$H$74*AS52,AQ52),"-")</f>
        <v>-</v>
      </c>
      <c r="AU52" s="32"/>
      <c r="AV52" s="67">
        <f t="shared" si="17"/>
        <v>0</v>
      </c>
      <c r="AW52" s="67">
        <f t="shared" si="18"/>
        <v>0</v>
      </c>
      <c r="AX52" s="397">
        <f t="shared" si="19"/>
        <v>0</v>
      </c>
      <c r="AY52" s="32"/>
      <c r="AZ52" s="32"/>
      <c r="BA52" s="423" t="str">
        <f t="shared" si="20"/>
        <v xml:space="preserve"> </v>
      </c>
    </row>
    <row r="53" spans="1:53" s="339" customFormat="1" ht="15" x14ac:dyDescent="0.2">
      <c r="A53" s="409"/>
      <c r="B53" s="409"/>
      <c r="C53" s="410">
        <f t="shared" si="21"/>
        <v>32</v>
      </c>
      <c r="D53" s="411"/>
      <c r="E53" s="411"/>
      <c r="F53" s="411"/>
      <c r="G53" s="410"/>
      <c r="H53" s="410"/>
      <c r="I53" s="413" t="str">
        <f t="shared" si="5"/>
        <v>-</v>
      </c>
      <c r="J53" s="414" t="str">
        <f>IF(K53="s",(D53+E53)/16*F53/12*SUMMARY!$H$73," ")</f>
        <v xml:space="preserve"> </v>
      </c>
      <c r="K53" s="414" t="str">
        <f>IF(F53&gt;0,IF(B53&lt;SUMMARY!$H$76,"C","S")," ")</f>
        <v xml:space="preserve"> </v>
      </c>
      <c r="L53" s="414" t="str">
        <f t="shared" si="6"/>
        <v>-</v>
      </c>
      <c r="M53" s="415"/>
      <c r="N53" s="415"/>
      <c r="O53" s="160" t="str">
        <f t="shared" si="7"/>
        <v>-</v>
      </c>
      <c r="P53" s="416"/>
      <c r="Q53" s="416"/>
      <c r="R53" s="416"/>
      <c r="S53" s="416"/>
      <c r="T53" s="417"/>
      <c r="U53" s="417"/>
      <c r="V53" s="417"/>
      <c r="W53" s="417"/>
      <c r="X53" s="417"/>
      <c r="Y53" s="417"/>
      <c r="Z53" s="417"/>
      <c r="AA53" s="417"/>
      <c r="AB53" s="417"/>
      <c r="AC53" s="417"/>
      <c r="AD53" s="417"/>
      <c r="AE53" s="417"/>
      <c r="AF53" s="417"/>
      <c r="AG53" s="160" t="str">
        <f>IF(K53="s",IF(L53&gt;(SUMMARY!$I$12*I53),L53,0),"- ")</f>
        <v xml:space="preserve">- </v>
      </c>
      <c r="AH53" s="22" t="str">
        <f t="shared" si="8"/>
        <v>OK</v>
      </c>
      <c r="AI53" s="22">
        <f t="shared" si="9"/>
        <v>0</v>
      </c>
      <c r="AJ53" s="22">
        <f t="shared" si="10"/>
        <v>0</v>
      </c>
      <c r="AK53" s="22">
        <f t="shared" si="11"/>
        <v>0</v>
      </c>
      <c r="AL53" s="22">
        <f t="shared" si="12"/>
        <v>0</v>
      </c>
      <c r="AM53" s="22">
        <f t="shared" si="13"/>
        <v>0</v>
      </c>
      <c r="AN53" s="22">
        <f t="shared" si="14"/>
        <v>0</v>
      </c>
      <c r="AO53" s="418" t="b">
        <f t="shared" si="15"/>
        <v>0</v>
      </c>
      <c r="AP53" s="419" t="str">
        <f>IF(K53="c",SUMMARY!$C$13*F53/12,"-")</f>
        <v>-</v>
      </c>
      <c r="AQ53" s="419" t="str">
        <f>IF(K53="s",SUMMARY!$C$12*J53,"-")</f>
        <v>-</v>
      </c>
      <c r="AR53" s="420" t="str">
        <f t="shared" si="16"/>
        <v>-</v>
      </c>
      <c r="AS53" s="421" t="str">
        <f>IF(K53="s",I53*SUMMARY!$I$12,"-")</f>
        <v>-</v>
      </c>
      <c r="AT53" s="422" t="str">
        <f>IF(K53="S",IF(AQ53*SUMMARY!$H$74&gt;AS53,SUMMARY!$H$74*AS53,AQ53),"-")</f>
        <v>-</v>
      </c>
      <c r="AU53" s="32"/>
      <c r="AV53" s="67">
        <f t="shared" si="17"/>
        <v>0</v>
      </c>
      <c r="AW53" s="67">
        <f t="shared" si="18"/>
        <v>0</v>
      </c>
      <c r="AX53" s="397">
        <f t="shared" si="19"/>
        <v>0</v>
      </c>
      <c r="AY53" s="32"/>
      <c r="AZ53" s="32"/>
      <c r="BA53" s="423" t="str">
        <f t="shared" si="20"/>
        <v xml:space="preserve"> </v>
      </c>
    </row>
    <row r="54" spans="1:53" s="339" customFormat="1" ht="15" x14ac:dyDescent="0.2">
      <c r="A54" s="409"/>
      <c r="B54" s="409"/>
      <c r="C54" s="410">
        <f t="shared" si="21"/>
        <v>33</v>
      </c>
      <c r="D54" s="411"/>
      <c r="E54" s="411"/>
      <c r="F54" s="411"/>
      <c r="G54" s="410"/>
      <c r="H54" s="410"/>
      <c r="I54" s="413" t="str">
        <f t="shared" si="5"/>
        <v>-</v>
      </c>
      <c r="J54" s="414" t="str">
        <f>IF(K54="s",(D54+E54)/16*F54/12*SUMMARY!$H$73," ")</f>
        <v xml:space="preserve"> </v>
      </c>
      <c r="K54" s="414" t="str">
        <f>IF(F54&gt;0,IF(B54&lt;SUMMARY!$H$76,"C","S")," ")</f>
        <v xml:space="preserve"> </v>
      </c>
      <c r="L54" s="414" t="str">
        <f t="shared" si="6"/>
        <v>-</v>
      </c>
      <c r="M54" s="415"/>
      <c r="N54" s="415"/>
      <c r="O54" s="160" t="str">
        <f t="shared" si="7"/>
        <v>-</v>
      </c>
      <c r="P54" s="416"/>
      <c r="Q54" s="416"/>
      <c r="R54" s="416"/>
      <c r="S54" s="416"/>
      <c r="T54" s="417"/>
      <c r="U54" s="417"/>
      <c r="V54" s="417"/>
      <c r="W54" s="417"/>
      <c r="X54" s="417"/>
      <c r="Y54" s="417"/>
      <c r="Z54" s="417"/>
      <c r="AA54" s="417"/>
      <c r="AB54" s="417"/>
      <c r="AC54" s="417"/>
      <c r="AD54" s="417"/>
      <c r="AE54" s="417"/>
      <c r="AF54" s="417"/>
      <c r="AG54" s="160" t="str">
        <f>IF(K54="s",IF(L54&gt;(SUMMARY!$I$12*I54),L54,0),"- ")</f>
        <v xml:space="preserve">- </v>
      </c>
      <c r="AH54" s="22" t="str">
        <f t="shared" si="8"/>
        <v>OK</v>
      </c>
      <c r="AI54" s="22">
        <f t="shared" si="9"/>
        <v>0</v>
      </c>
      <c r="AJ54" s="22">
        <f t="shared" si="10"/>
        <v>0</v>
      </c>
      <c r="AK54" s="22">
        <f t="shared" si="11"/>
        <v>0</v>
      </c>
      <c r="AL54" s="22">
        <f t="shared" si="12"/>
        <v>0</v>
      </c>
      <c r="AM54" s="22">
        <f t="shared" si="13"/>
        <v>0</v>
      </c>
      <c r="AN54" s="22">
        <f t="shared" si="14"/>
        <v>0</v>
      </c>
      <c r="AO54" s="418" t="b">
        <f t="shared" si="15"/>
        <v>0</v>
      </c>
      <c r="AP54" s="419" t="str">
        <f>IF(K54="c",SUMMARY!$C$13*F54/12,"-")</f>
        <v>-</v>
      </c>
      <c r="AQ54" s="419" t="str">
        <f>IF(K54="s",SUMMARY!$C$12*J54,"-")</f>
        <v>-</v>
      </c>
      <c r="AR54" s="420" t="str">
        <f t="shared" si="16"/>
        <v>-</v>
      </c>
      <c r="AS54" s="421" t="str">
        <f>IF(K54="s",I54*SUMMARY!$I$12,"-")</f>
        <v>-</v>
      </c>
      <c r="AT54" s="422" t="str">
        <f>IF(K54="S",IF(AQ54*SUMMARY!$H$74&gt;AS54,SUMMARY!$H$74*AS54,AQ54),"-")</f>
        <v>-</v>
      </c>
      <c r="AU54" s="32"/>
      <c r="AV54" s="67">
        <f t="shared" si="17"/>
        <v>0</v>
      </c>
      <c r="AW54" s="67">
        <f t="shared" si="18"/>
        <v>0</v>
      </c>
      <c r="AX54" s="397">
        <f t="shared" si="19"/>
        <v>0</v>
      </c>
      <c r="AY54" s="32"/>
      <c r="AZ54" s="32"/>
      <c r="BA54" s="423" t="str">
        <f t="shared" si="20"/>
        <v xml:space="preserve"> </v>
      </c>
    </row>
    <row r="55" spans="1:53" s="339" customFormat="1" ht="15" x14ac:dyDescent="0.2">
      <c r="A55" s="409"/>
      <c r="B55" s="409"/>
      <c r="C55" s="410">
        <f t="shared" si="21"/>
        <v>34</v>
      </c>
      <c r="D55" s="411"/>
      <c r="E55" s="411"/>
      <c r="F55" s="411"/>
      <c r="G55" s="410"/>
      <c r="H55" s="410"/>
      <c r="I55" s="413" t="str">
        <f t="shared" si="5"/>
        <v>-</v>
      </c>
      <c r="J55" s="414" t="str">
        <f>IF(K55="s",(D55+E55)/16*F55/12*SUMMARY!$H$73," ")</f>
        <v xml:space="preserve"> </v>
      </c>
      <c r="K55" s="414" t="str">
        <f>IF(F55&gt;0,IF(B55&lt;SUMMARY!$H$76,"C","S")," ")</f>
        <v xml:space="preserve"> </v>
      </c>
      <c r="L55" s="414" t="str">
        <f t="shared" si="6"/>
        <v>-</v>
      </c>
      <c r="M55" s="415"/>
      <c r="N55" s="415"/>
      <c r="O55" s="160" t="str">
        <f t="shared" si="7"/>
        <v>-</v>
      </c>
      <c r="P55" s="416"/>
      <c r="Q55" s="416"/>
      <c r="R55" s="416"/>
      <c r="S55" s="416"/>
      <c r="T55" s="417"/>
      <c r="U55" s="417"/>
      <c r="V55" s="417"/>
      <c r="W55" s="417"/>
      <c r="X55" s="417"/>
      <c r="Y55" s="417"/>
      <c r="Z55" s="417"/>
      <c r="AA55" s="417"/>
      <c r="AB55" s="417"/>
      <c r="AC55" s="417"/>
      <c r="AD55" s="417"/>
      <c r="AE55" s="417"/>
      <c r="AF55" s="417"/>
      <c r="AG55" s="160" t="str">
        <f>IF(K55="s",IF(L55&gt;(SUMMARY!$I$12*I55),L55,0),"- ")</f>
        <v xml:space="preserve">- </v>
      </c>
      <c r="AH55" s="22" t="str">
        <f t="shared" si="8"/>
        <v>OK</v>
      </c>
      <c r="AI55" s="22">
        <f t="shared" si="9"/>
        <v>0</v>
      </c>
      <c r="AJ55" s="22">
        <f t="shared" si="10"/>
        <v>0</v>
      </c>
      <c r="AK55" s="22">
        <f t="shared" si="11"/>
        <v>0</v>
      </c>
      <c r="AL55" s="22">
        <f t="shared" si="12"/>
        <v>0</v>
      </c>
      <c r="AM55" s="22">
        <f t="shared" si="13"/>
        <v>0</v>
      </c>
      <c r="AN55" s="22">
        <f t="shared" si="14"/>
        <v>0</v>
      </c>
      <c r="AO55" s="418" t="b">
        <f t="shared" si="15"/>
        <v>0</v>
      </c>
      <c r="AP55" s="419" t="str">
        <f>IF(K55="c",SUMMARY!$C$13*F55/12,"-")</f>
        <v>-</v>
      </c>
      <c r="AQ55" s="419" t="str">
        <f>IF(K55="s",SUMMARY!$C$12*J55,"-")</f>
        <v>-</v>
      </c>
      <c r="AR55" s="420" t="str">
        <f t="shared" si="16"/>
        <v>-</v>
      </c>
      <c r="AS55" s="421" t="str">
        <f>IF(K55="s",I55*SUMMARY!$I$12,"-")</f>
        <v>-</v>
      </c>
      <c r="AT55" s="422" t="str">
        <f>IF(K55="S",IF(AQ55*SUMMARY!$H$74&gt;AS55,SUMMARY!$H$74*AS55,AQ55),"-")</f>
        <v>-</v>
      </c>
      <c r="AU55" s="32"/>
      <c r="AV55" s="67">
        <f t="shared" si="17"/>
        <v>0</v>
      </c>
      <c r="AW55" s="67">
        <f t="shared" si="18"/>
        <v>0</v>
      </c>
      <c r="AX55" s="397">
        <f t="shared" si="19"/>
        <v>0</v>
      </c>
      <c r="AY55" s="32"/>
      <c r="AZ55" s="32"/>
      <c r="BA55" s="423" t="str">
        <f t="shared" si="20"/>
        <v xml:space="preserve"> </v>
      </c>
    </row>
    <row r="56" spans="1:53" s="339" customFormat="1" ht="15" x14ac:dyDescent="0.2">
      <c r="A56" s="409"/>
      <c r="B56" s="409"/>
      <c r="C56" s="410">
        <f t="shared" si="21"/>
        <v>35</v>
      </c>
      <c r="D56" s="411"/>
      <c r="E56" s="411"/>
      <c r="F56" s="411"/>
      <c r="G56" s="410"/>
      <c r="H56" s="410"/>
      <c r="I56" s="413" t="str">
        <f t="shared" si="5"/>
        <v>-</v>
      </c>
      <c r="J56" s="414" t="str">
        <f>IF(K56="s",(D56+E56)/16*F56/12*SUMMARY!$H$73," ")</f>
        <v xml:space="preserve"> </v>
      </c>
      <c r="K56" s="414" t="str">
        <f>IF(F56&gt;0,IF(B56&lt;SUMMARY!$H$76,"C","S")," ")</f>
        <v xml:space="preserve"> </v>
      </c>
      <c r="L56" s="414" t="str">
        <f t="shared" si="6"/>
        <v>-</v>
      </c>
      <c r="M56" s="415"/>
      <c r="N56" s="415"/>
      <c r="O56" s="160" t="str">
        <f t="shared" si="7"/>
        <v>-</v>
      </c>
      <c r="P56" s="416"/>
      <c r="Q56" s="416"/>
      <c r="R56" s="416"/>
      <c r="S56" s="416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160" t="str">
        <f>IF(K56="s",IF(L56&gt;(SUMMARY!$I$12*I56),L56,0),"- ")</f>
        <v xml:space="preserve">- </v>
      </c>
      <c r="AH56" s="22" t="str">
        <f t="shared" si="8"/>
        <v>OK</v>
      </c>
      <c r="AI56" s="22">
        <f t="shared" si="9"/>
        <v>0</v>
      </c>
      <c r="AJ56" s="22">
        <f t="shared" si="10"/>
        <v>0</v>
      </c>
      <c r="AK56" s="22">
        <f t="shared" si="11"/>
        <v>0</v>
      </c>
      <c r="AL56" s="22">
        <f t="shared" si="12"/>
        <v>0</v>
      </c>
      <c r="AM56" s="22">
        <f t="shared" si="13"/>
        <v>0</v>
      </c>
      <c r="AN56" s="22">
        <f t="shared" si="14"/>
        <v>0</v>
      </c>
      <c r="AO56" s="418" t="b">
        <f t="shared" si="15"/>
        <v>0</v>
      </c>
      <c r="AP56" s="419" t="str">
        <f>IF(K56="c",SUMMARY!$C$13*F56/12,"-")</f>
        <v>-</v>
      </c>
      <c r="AQ56" s="419" t="str">
        <f>IF(K56="s",SUMMARY!$C$12*J56,"-")</f>
        <v>-</v>
      </c>
      <c r="AR56" s="420" t="str">
        <f t="shared" si="16"/>
        <v>-</v>
      </c>
      <c r="AS56" s="421" t="str">
        <f>IF(K56="s",I56*SUMMARY!$I$12,"-")</f>
        <v>-</v>
      </c>
      <c r="AT56" s="422" t="str">
        <f>IF(K56="S",IF(AQ56*SUMMARY!$H$74&gt;AS56,SUMMARY!$H$74*AS56,AQ56),"-")</f>
        <v>-</v>
      </c>
      <c r="AU56" s="32"/>
      <c r="AV56" s="67">
        <f t="shared" si="17"/>
        <v>0</v>
      </c>
      <c r="AW56" s="67">
        <f t="shared" si="18"/>
        <v>0</v>
      </c>
      <c r="AX56" s="397">
        <f t="shared" si="19"/>
        <v>0</v>
      </c>
      <c r="AY56" s="32"/>
      <c r="AZ56" s="32"/>
      <c r="BA56" s="423" t="str">
        <f t="shared" si="20"/>
        <v xml:space="preserve"> </v>
      </c>
    </row>
    <row r="57" spans="1:53" s="339" customFormat="1" ht="15" x14ac:dyDescent="0.2">
      <c r="A57" s="409"/>
      <c r="B57" s="409"/>
      <c r="C57" s="410">
        <f t="shared" si="21"/>
        <v>36</v>
      </c>
      <c r="D57" s="411"/>
      <c r="E57" s="411"/>
      <c r="F57" s="411"/>
      <c r="G57" s="410"/>
      <c r="H57" s="410"/>
      <c r="I57" s="413" t="str">
        <f t="shared" si="5"/>
        <v>-</v>
      </c>
      <c r="J57" s="414" t="str">
        <f>IF(K57="s",(D57+E57)/16*F57/12*SUMMARY!$H$73," ")</f>
        <v xml:space="preserve"> </v>
      </c>
      <c r="K57" s="414" t="str">
        <f>IF(F57&gt;0,IF(B57&lt;SUMMARY!$H$76,"C","S")," ")</f>
        <v xml:space="preserve"> </v>
      </c>
      <c r="L57" s="414" t="str">
        <f t="shared" si="6"/>
        <v>-</v>
      </c>
      <c r="M57" s="415"/>
      <c r="N57" s="415"/>
      <c r="O57" s="160" t="str">
        <f t="shared" si="7"/>
        <v>-</v>
      </c>
      <c r="P57" s="416"/>
      <c r="Q57" s="416"/>
      <c r="R57" s="416"/>
      <c r="S57" s="416"/>
      <c r="T57" s="417"/>
      <c r="U57" s="417"/>
      <c r="V57" s="417"/>
      <c r="W57" s="417"/>
      <c r="X57" s="417"/>
      <c r="Y57" s="417"/>
      <c r="Z57" s="417"/>
      <c r="AA57" s="417"/>
      <c r="AB57" s="417"/>
      <c r="AC57" s="417"/>
      <c r="AD57" s="417"/>
      <c r="AE57" s="417"/>
      <c r="AF57" s="417"/>
      <c r="AG57" s="160" t="str">
        <f>IF(K57="s",IF(L57&gt;(SUMMARY!$I$12*I57),L57,0),"- ")</f>
        <v xml:space="preserve">- </v>
      </c>
      <c r="AH57" s="22" t="str">
        <f t="shared" si="8"/>
        <v>OK</v>
      </c>
      <c r="AI57" s="22">
        <f t="shared" si="9"/>
        <v>0</v>
      </c>
      <c r="AJ57" s="22">
        <f t="shared" si="10"/>
        <v>0</v>
      </c>
      <c r="AK57" s="22">
        <f t="shared" si="11"/>
        <v>0</v>
      </c>
      <c r="AL57" s="22">
        <f t="shared" si="12"/>
        <v>0</v>
      </c>
      <c r="AM57" s="22">
        <f t="shared" si="13"/>
        <v>0</v>
      </c>
      <c r="AN57" s="22">
        <f t="shared" si="14"/>
        <v>0</v>
      </c>
      <c r="AO57" s="418" t="b">
        <f t="shared" si="15"/>
        <v>0</v>
      </c>
      <c r="AP57" s="419" t="str">
        <f>IF(K57="c",SUMMARY!$C$13*F57/12,"-")</f>
        <v>-</v>
      </c>
      <c r="AQ57" s="419" t="str">
        <f>IF(K57="s",SUMMARY!$C$12*J57,"-")</f>
        <v>-</v>
      </c>
      <c r="AR57" s="420" t="str">
        <f t="shared" si="16"/>
        <v>-</v>
      </c>
      <c r="AS57" s="421" t="str">
        <f>IF(K57="s",I57*SUMMARY!$I$12,"-")</f>
        <v>-</v>
      </c>
      <c r="AT57" s="422" t="str">
        <f>IF(K57="S",IF(AQ57*SUMMARY!$H$74&gt;AS57,SUMMARY!$H$74*AS57,AQ57),"-")</f>
        <v>-</v>
      </c>
      <c r="AU57" s="32"/>
      <c r="AV57" s="67">
        <f t="shared" si="17"/>
        <v>0</v>
      </c>
      <c r="AW57" s="67">
        <f t="shared" si="18"/>
        <v>0</v>
      </c>
      <c r="AX57" s="397">
        <f t="shared" si="19"/>
        <v>0</v>
      </c>
      <c r="AY57" s="32"/>
      <c r="AZ57" s="32"/>
      <c r="BA57" s="423" t="str">
        <f t="shared" si="20"/>
        <v xml:space="preserve"> </v>
      </c>
    </row>
    <row r="58" spans="1:53" s="339" customFormat="1" ht="15" x14ac:dyDescent="0.2">
      <c r="A58" s="409"/>
      <c r="B58" s="409"/>
      <c r="C58" s="410">
        <f t="shared" si="21"/>
        <v>37</v>
      </c>
      <c r="D58" s="411"/>
      <c r="E58" s="411"/>
      <c r="F58" s="411"/>
      <c r="G58" s="410"/>
      <c r="H58" s="410"/>
      <c r="I58" s="413" t="str">
        <f t="shared" si="5"/>
        <v>-</v>
      </c>
      <c r="J58" s="414" t="str">
        <f>IF(K58="s",(D58+E58)/16*F58/12*SUMMARY!$H$73," ")</f>
        <v xml:space="preserve"> </v>
      </c>
      <c r="K58" s="414" t="str">
        <f>IF(F58&gt;0,IF(B58&lt;SUMMARY!$H$76,"C","S")," ")</f>
        <v xml:space="preserve"> </v>
      </c>
      <c r="L58" s="414" t="str">
        <f t="shared" si="6"/>
        <v>-</v>
      </c>
      <c r="M58" s="415"/>
      <c r="N58" s="415"/>
      <c r="O58" s="160" t="str">
        <f t="shared" si="7"/>
        <v>-</v>
      </c>
      <c r="P58" s="416"/>
      <c r="Q58" s="416"/>
      <c r="R58" s="416"/>
      <c r="S58" s="416"/>
      <c r="T58" s="417"/>
      <c r="U58" s="417"/>
      <c r="V58" s="417"/>
      <c r="W58" s="417"/>
      <c r="X58" s="417"/>
      <c r="Y58" s="417"/>
      <c r="Z58" s="417"/>
      <c r="AA58" s="417"/>
      <c r="AB58" s="417"/>
      <c r="AC58" s="417"/>
      <c r="AD58" s="417"/>
      <c r="AE58" s="417"/>
      <c r="AF58" s="417"/>
      <c r="AG58" s="160" t="str">
        <f>IF(K58="s",IF(L58&gt;(SUMMARY!$I$12*I58),L58,0),"- ")</f>
        <v xml:space="preserve">- </v>
      </c>
      <c r="AH58" s="22" t="str">
        <f t="shared" si="8"/>
        <v>OK</v>
      </c>
      <c r="AI58" s="22">
        <f t="shared" si="9"/>
        <v>0</v>
      </c>
      <c r="AJ58" s="22">
        <f t="shared" si="10"/>
        <v>0</v>
      </c>
      <c r="AK58" s="22">
        <f t="shared" si="11"/>
        <v>0</v>
      </c>
      <c r="AL58" s="22">
        <f t="shared" si="12"/>
        <v>0</v>
      </c>
      <c r="AM58" s="22">
        <f t="shared" si="13"/>
        <v>0</v>
      </c>
      <c r="AN58" s="22">
        <f t="shared" si="14"/>
        <v>0</v>
      </c>
      <c r="AO58" s="418" t="b">
        <f t="shared" si="15"/>
        <v>0</v>
      </c>
      <c r="AP58" s="419" t="str">
        <f>IF(K58="c",SUMMARY!$C$13*F58/12,"-")</f>
        <v>-</v>
      </c>
      <c r="AQ58" s="419" t="str">
        <f>IF(K58="s",SUMMARY!$C$12*J58,"-")</f>
        <v>-</v>
      </c>
      <c r="AR58" s="420" t="str">
        <f t="shared" si="16"/>
        <v>-</v>
      </c>
      <c r="AS58" s="421" t="str">
        <f>IF(K58="s",I58*SUMMARY!$I$12,"-")</f>
        <v>-</v>
      </c>
      <c r="AT58" s="422" t="str">
        <f>IF(K58="S",IF(AQ58*SUMMARY!$H$74&gt;AS58,SUMMARY!$H$74*AS58,AQ58),"-")</f>
        <v>-</v>
      </c>
      <c r="AU58" s="32"/>
      <c r="AV58" s="67">
        <f t="shared" si="17"/>
        <v>0</v>
      </c>
      <c r="AW58" s="67">
        <f t="shared" si="18"/>
        <v>0</v>
      </c>
      <c r="AX58" s="397">
        <f t="shared" si="19"/>
        <v>0</v>
      </c>
      <c r="AY58" s="32"/>
      <c r="AZ58" s="32"/>
      <c r="BA58" s="423" t="str">
        <f t="shared" si="20"/>
        <v xml:space="preserve"> </v>
      </c>
    </row>
    <row r="59" spans="1:53" s="339" customFormat="1" ht="15" x14ac:dyDescent="0.2">
      <c r="A59" s="409"/>
      <c r="B59" s="409"/>
      <c r="C59" s="410">
        <f t="shared" si="21"/>
        <v>38</v>
      </c>
      <c r="D59" s="411"/>
      <c r="E59" s="411"/>
      <c r="F59" s="411"/>
      <c r="G59" s="410"/>
      <c r="H59" s="410"/>
      <c r="I59" s="413" t="str">
        <f t="shared" si="5"/>
        <v>-</v>
      </c>
      <c r="J59" s="414" t="str">
        <f>IF(K59="s",(D59+E59)/16*F59/12*SUMMARY!$H$73," ")</f>
        <v xml:space="preserve"> </v>
      </c>
      <c r="K59" s="414" t="str">
        <f>IF(F59&gt;0,IF(B59&lt;SUMMARY!$H$76,"C","S")," ")</f>
        <v xml:space="preserve"> </v>
      </c>
      <c r="L59" s="414" t="str">
        <f t="shared" si="6"/>
        <v>-</v>
      </c>
      <c r="M59" s="415"/>
      <c r="N59" s="415"/>
      <c r="O59" s="160" t="str">
        <f t="shared" si="7"/>
        <v>-</v>
      </c>
      <c r="P59" s="416"/>
      <c r="Q59" s="416"/>
      <c r="R59" s="416"/>
      <c r="S59" s="416"/>
      <c r="T59" s="417"/>
      <c r="U59" s="417"/>
      <c r="V59" s="417"/>
      <c r="W59" s="417"/>
      <c r="X59" s="417"/>
      <c r="Y59" s="417"/>
      <c r="Z59" s="417"/>
      <c r="AA59" s="417"/>
      <c r="AB59" s="417"/>
      <c r="AC59" s="417"/>
      <c r="AD59" s="417"/>
      <c r="AE59" s="417"/>
      <c r="AF59" s="417"/>
      <c r="AG59" s="160" t="str">
        <f>IF(K59="s",IF(L59&gt;(SUMMARY!$I$12*I59),L59,0),"- ")</f>
        <v xml:space="preserve">- </v>
      </c>
      <c r="AH59" s="22" t="str">
        <f t="shared" si="8"/>
        <v>OK</v>
      </c>
      <c r="AI59" s="22">
        <f t="shared" si="9"/>
        <v>0</v>
      </c>
      <c r="AJ59" s="22">
        <f t="shared" si="10"/>
        <v>0</v>
      </c>
      <c r="AK59" s="22">
        <f t="shared" si="11"/>
        <v>0</v>
      </c>
      <c r="AL59" s="22">
        <f t="shared" si="12"/>
        <v>0</v>
      </c>
      <c r="AM59" s="22">
        <f t="shared" si="13"/>
        <v>0</v>
      </c>
      <c r="AN59" s="22">
        <f t="shared" si="14"/>
        <v>0</v>
      </c>
      <c r="AO59" s="418" t="b">
        <f t="shared" si="15"/>
        <v>0</v>
      </c>
      <c r="AP59" s="419" t="str">
        <f>IF(K59="c",SUMMARY!$C$13*F59/12,"-")</f>
        <v>-</v>
      </c>
      <c r="AQ59" s="419" t="str">
        <f>IF(K59="s",SUMMARY!$C$12*J59,"-")</f>
        <v>-</v>
      </c>
      <c r="AR59" s="420" t="str">
        <f t="shared" si="16"/>
        <v>-</v>
      </c>
      <c r="AS59" s="421" t="str">
        <f>IF(K59="s",I59*SUMMARY!$I$12,"-")</f>
        <v>-</v>
      </c>
      <c r="AT59" s="422" t="str">
        <f>IF(K59="S",IF(AQ59*SUMMARY!$H$74&gt;AS59,SUMMARY!$H$74*AS59,AQ59),"-")</f>
        <v>-</v>
      </c>
      <c r="AU59" s="32"/>
      <c r="AV59" s="67">
        <f t="shared" si="17"/>
        <v>0</v>
      </c>
      <c r="AW59" s="67">
        <f t="shared" si="18"/>
        <v>0</v>
      </c>
      <c r="AX59" s="397">
        <f t="shared" si="19"/>
        <v>0</v>
      </c>
      <c r="AY59" s="32"/>
      <c r="AZ59" s="32"/>
      <c r="BA59" s="423" t="str">
        <f t="shared" si="20"/>
        <v xml:space="preserve"> </v>
      </c>
    </row>
    <row r="60" spans="1:53" s="339" customFormat="1" ht="15" x14ac:dyDescent="0.2">
      <c r="A60" s="409"/>
      <c r="B60" s="409"/>
      <c r="C60" s="410">
        <f t="shared" si="21"/>
        <v>39</v>
      </c>
      <c r="D60" s="411"/>
      <c r="E60" s="411"/>
      <c r="F60" s="411"/>
      <c r="G60" s="410"/>
      <c r="H60" s="410"/>
      <c r="I60" s="413" t="str">
        <f t="shared" si="5"/>
        <v>-</v>
      </c>
      <c r="J60" s="414" t="str">
        <f>IF(K60="s",(D60+E60)/16*F60/12*SUMMARY!$H$73," ")</f>
        <v xml:space="preserve"> </v>
      </c>
      <c r="K60" s="414" t="str">
        <f>IF(F60&gt;0,IF(B60&lt;SUMMARY!$H$76,"C","S")," ")</f>
        <v xml:space="preserve"> </v>
      </c>
      <c r="L60" s="414" t="str">
        <f t="shared" si="6"/>
        <v>-</v>
      </c>
      <c r="M60" s="415"/>
      <c r="N60" s="415"/>
      <c r="O60" s="160" t="str">
        <f t="shared" si="7"/>
        <v>-</v>
      </c>
      <c r="P60" s="416"/>
      <c r="Q60" s="416"/>
      <c r="R60" s="416"/>
      <c r="S60" s="416"/>
      <c r="T60" s="417"/>
      <c r="U60" s="417"/>
      <c r="V60" s="417"/>
      <c r="W60" s="417"/>
      <c r="X60" s="417"/>
      <c r="Y60" s="417"/>
      <c r="Z60" s="417"/>
      <c r="AA60" s="417"/>
      <c r="AB60" s="417"/>
      <c r="AC60" s="417"/>
      <c r="AD60" s="417"/>
      <c r="AE60" s="417"/>
      <c r="AF60" s="417"/>
      <c r="AG60" s="160" t="str">
        <f>IF(K60="s",IF(L60&gt;(SUMMARY!$I$12*I60),L60,0),"- ")</f>
        <v xml:space="preserve">- </v>
      </c>
      <c r="AH60" s="22" t="str">
        <f t="shared" si="8"/>
        <v>OK</v>
      </c>
      <c r="AI60" s="22">
        <f t="shared" si="9"/>
        <v>0</v>
      </c>
      <c r="AJ60" s="22">
        <f t="shared" si="10"/>
        <v>0</v>
      </c>
      <c r="AK60" s="22">
        <f t="shared" si="11"/>
        <v>0</v>
      </c>
      <c r="AL60" s="22">
        <f t="shared" si="12"/>
        <v>0</v>
      </c>
      <c r="AM60" s="22">
        <f t="shared" si="13"/>
        <v>0</v>
      </c>
      <c r="AN60" s="22">
        <f t="shared" si="14"/>
        <v>0</v>
      </c>
      <c r="AO60" s="418" t="b">
        <f t="shared" si="15"/>
        <v>0</v>
      </c>
      <c r="AP60" s="419" t="str">
        <f>IF(K60="c",SUMMARY!$C$13*F60/12,"-")</f>
        <v>-</v>
      </c>
      <c r="AQ60" s="419" t="str">
        <f>IF(K60="s",SUMMARY!$C$12*J60,"-")</f>
        <v>-</v>
      </c>
      <c r="AR60" s="420" t="str">
        <f t="shared" si="16"/>
        <v>-</v>
      </c>
      <c r="AS60" s="421" t="str">
        <f>IF(K60="s",I60*SUMMARY!$I$12,"-")</f>
        <v>-</v>
      </c>
      <c r="AT60" s="422" t="str">
        <f>IF(K60="S",IF(AQ60*SUMMARY!$H$74&gt;AS60,SUMMARY!$H$74*AS60,AQ60),"-")</f>
        <v>-</v>
      </c>
      <c r="AU60" s="32"/>
      <c r="AV60" s="67">
        <f t="shared" si="17"/>
        <v>0</v>
      </c>
      <c r="AW60" s="67">
        <f t="shared" si="18"/>
        <v>0</v>
      </c>
      <c r="AX60" s="397">
        <f t="shared" si="19"/>
        <v>0</v>
      </c>
      <c r="AY60" s="32"/>
      <c r="AZ60" s="32"/>
      <c r="BA60" s="423" t="str">
        <f t="shared" si="20"/>
        <v xml:space="preserve"> </v>
      </c>
    </row>
    <row r="61" spans="1:53" s="339" customFormat="1" ht="15" x14ac:dyDescent="0.2">
      <c r="A61" s="409"/>
      <c r="B61" s="409"/>
      <c r="C61" s="410">
        <f t="shared" si="21"/>
        <v>40</v>
      </c>
      <c r="D61" s="411"/>
      <c r="E61" s="411"/>
      <c r="F61" s="411"/>
      <c r="G61" s="410"/>
      <c r="H61" s="410"/>
      <c r="I61" s="413" t="str">
        <f t="shared" si="5"/>
        <v>-</v>
      </c>
      <c r="J61" s="414" t="str">
        <f>IF(K61="s",(D61+E61)/16*F61/12*SUMMARY!$H$73," ")</f>
        <v xml:space="preserve"> </v>
      </c>
      <c r="K61" s="414" t="str">
        <f>IF(F61&gt;0,IF(B61&lt;SUMMARY!$H$76,"C","S")," ")</f>
        <v xml:space="preserve"> </v>
      </c>
      <c r="L61" s="414" t="str">
        <f t="shared" si="6"/>
        <v>-</v>
      </c>
      <c r="M61" s="415"/>
      <c r="N61" s="415"/>
      <c r="O61" s="160" t="str">
        <f t="shared" si="7"/>
        <v>-</v>
      </c>
      <c r="P61" s="416"/>
      <c r="Q61" s="416"/>
      <c r="R61" s="416"/>
      <c r="S61" s="416"/>
      <c r="T61" s="417"/>
      <c r="U61" s="417"/>
      <c r="V61" s="417"/>
      <c r="W61" s="417"/>
      <c r="X61" s="417"/>
      <c r="Y61" s="417"/>
      <c r="Z61" s="417"/>
      <c r="AA61" s="417"/>
      <c r="AB61" s="417"/>
      <c r="AC61" s="417"/>
      <c r="AD61" s="417"/>
      <c r="AE61" s="417"/>
      <c r="AF61" s="417"/>
      <c r="AG61" s="160" t="str">
        <f>IF(K61="s",IF(L61&gt;(SUMMARY!$I$12*I61),L61,0),"- ")</f>
        <v xml:space="preserve">- </v>
      </c>
      <c r="AH61" s="22" t="str">
        <f t="shared" si="8"/>
        <v>OK</v>
      </c>
      <c r="AI61" s="22">
        <f t="shared" si="9"/>
        <v>0</v>
      </c>
      <c r="AJ61" s="22">
        <f t="shared" si="10"/>
        <v>0</v>
      </c>
      <c r="AK61" s="22">
        <f t="shared" si="11"/>
        <v>0</v>
      </c>
      <c r="AL61" s="22">
        <f t="shared" si="12"/>
        <v>0</v>
      </c>
      <c r="AM61" s="22">
        <f t="shared" si="13"/>
        <v>0</v>
      </c>
      <c r="AN61" s="22">
        <f t="shared" si="14"/>
        <v>0</v>
      </c>
      <c r="AO61" s="418" t="b">
        <f t="shared" si="15"/>
        <v>0</v>
      </c>
      <c r="AP61" s="419" t="str">
        <f>IF(K61="c",SUMMARY!$C$13*F61/12,"-")</f>
        <v>-</v>
      </c>
      <c r="AQ61" s="419" t="str">
        <f>IF(K61="s",SUMMARY!$C$12*J61,"-")</f>
        <v>-</v>
      </c>
      <c r="AR61" s="420" t="str">
        <f t="shared" si="16"/>
        <v>-</v>
      </c>
      <c r="AS61" s="421" t="str">
        <f>IF(K61="s",I61*SUMMARY!$I$12,"-")</f>
        <v>-</v>
      </c>
      <c r="AT61" s="422" t="str">
        <f>IF(K61="S",IF(AQ61*SUMMARY!$H$74&gt;AS61,SUMMARY!$H$74*AS61,AQ61),"-")</f>
        <v>-</v>
      </c>
      <c r="AU61" s="32"/>
      <c r="AV61" s="67">
        <f t="shared" si="17"/>
        <v>0</v>
      </c>
      <c r="AW61" s="67">
        <f t="shared" si="18"/>
        <v>0</v>
      </c>
      <c r="AX61" s="397">
        <f t="shared" si="19"/>
        <v>0</v>
      </c>
      <c r="AY61" s="32"/>
      <c r="AZ61" s="32"/>
      <c r="BA61" s="423" t="str">
        <f t="shared" si="20"/>
        <v xml:space="preserve"> </v>
      </c>
    </row>
    <row r="62" spans="1:53" s="339" customFormat="1" ht="15" x14ac:dyDescent="0.2">
      <c r="A62" s="409"/>
      <c r="B62" s="409"/>
      <c r="C62" s="410">
        <f t="shared" si="21"/>
        <v>41</v>
      </c>
      <c r="D62" s="411"/>
      <c r="E62" s="411"/>
      <c r="F62" s="411"/>
      <c r="G62" s="410"/>
      <c r="H62" s="410"/>
      <c r="I62" s="413" t="str">
        <f t="shared" si="5"/>
        <v>-</v>
      </c>
      <c r="J62" s="414" t="str">
        <f>IF(K62="s",(D62+E62)/16*F62/12*SUMMARY!$H$73," ")</f>
        <v xml:space="preserve"> </v>
      </c>
      <c r="K62" s="414" t="str">
        <f>IF(F62&gt;0,IF(B62&lt;SUMMARY!$H$76,"C","S")," ")</f>
        <v xml:space="preserve"> </v>
      </c>
      <c r="L62" s="414" t="str">
        <f t="shared" si="6"/>
        <v>-</v>
      </c>
      <c r="M62" s="415"/>
      <c r="N62" s="415"/>
      <c r="O62" s="160" t="str">
        <f t="shared" si="7"/>
        <v>-</v>
      </c>
      <c r="P62" s="416"/>
      <c r="Q62" s="416"/>
      <c r="R62" s="416"/>
      <c r="S62" s="416"/>
      <c r="T62" s="417"/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417"/>
      <c r="AG62" s="160" t="str">
        <f>IF(K62="s",IF(L62&gt;(SUMMARY!$I$12*I62),L62,0),"- ")</f>
        <v xml:space="preserve">- </v>
      </c>
      <c r="AH62" s="22" t="str">
        <f t="shared" si="8"/>
        <v>OK</v>
      </c>
      <c r="AI62" s="22">
        <f t="shared" si="9"/>
        <v>0</v>
      </c>
      <c r="AJ62" s="22">
        <f t="shared" si="10"/>
        <v>0</v>
      </c>
      <c r="AK62" s="22">
        <f t="shared" si="11"/>
        <v>0</v>
      </c>
      <c r="AL62" s="22">
        <f t="shared" si="12"/>
        <v>0</v>
      </c>
      <c r="AM62" s="22">
        <f t="shared" si="13"/>
        <v>0</v>
      </c>
      <c r="AN62" s="22">
        <f t="shared" si="14"/>
        <v>0</v>
      </c>
      <c r="AO62" s="418" t="b">
        <f t="shared" si="15"/>
        <v>0</v>
      </c>
      <c r="AP62" s="419" t="str">
        <f>IF(K62="c",SUMMARY!$C$13*F62/12,"-")</f>
        <v>-</v>
      </c>
      <c r="AQ62" s="419" t="str">
        <f>IF(K62="s",SUMMARY!$C$12*J62,"-")</f>
        <v>-</v>
      </c>
      <c r="AR62" s="420" t="str">
        <f t="shared" si="16"/>
        <v>-</v>
      </c>
      <c r="AS62" s="421" t="str">
        <f>IF(K62="s",I62*SUMMARY!$I$12,"-")</f>
        <v>-</v>
      </c>
      <c r="AT62" s="422" t="str">
        <f>IF(K62="S",IF(AQ62*SUMMARY!$H$74&gt;AS62,SUMMARY!$H$74*AS62,AQ62),"-")</f>
        <v>-</v>
      </c>
      <c r="AU62" s="32"/>
      <c r="AV62" s="67">
        <f t="shared" si="17"/>
        <v>0</v>
      </c>
      <c r="AW62" s="67">
        <f t="shared" si="18"/>
        <v>0</v>
      </c>
      <c r="AX62" s="397">
        <f t="shared" si="19"/>
        <v>0</v>
      </c>
      <c r="AY62" s="32"/>
      <c r="AZ62" s="32"/>
      <c r="BA62" s="423" t="str">
        <f t="shared" si="20"/>
        <v xml:space="preserve"> </v>
      </c>
    </row>
    <row r="63" spans="1:53" s="339" customFormat="1" ht="15" x14ac:dyDescent="0.2">
      <c r="A63" s="409"/>
      <c r="B63" s="409"/>
      <c r="C63" s="410">
        <f t="shared" si="21"/>
        <v>42</v>
      </c>
      <c r="D63" s="411"/>
      <c r="E63" s="411"/>
      <c r="F63" s="411"/>
      <c r="G63" s="410"/>
      <c r="H63" s="410"/>
      <c r="I63" s="413" t="str">
        <f t="shared" si="5"/>
        <v>-</v>
      </c>
      <c r="J63" s="414" t="str">
        <f>IF(K63="s",(D63+E63)/16*F63/12*SUMMARY!$H$73," ")</f>
        <v xml:space="preserve"> </v>
      </c>
      <c r="K63" s="414" t="str">
        <f>IF(F63&gt;0,IF(B63&lt;SUMMARY!$H$76,"C","S")," ")</f>
        <v xml:space="preserve"> </v>
      </c>
      <c r="L63" s="414" t="str">
        <f t="shared" si="6"/>
        <v>-</v>
      </c>
      <c r="M63" s="415"/>
      <c r="N63" s="415"/>
      <c r="O63" s="160" t="str">
        <f t="shared" si="7"/>
        <v>-</v>
      </c>
      <c r="P63" s="416"/>
      <c r="Q63" s="416"/>
      <c r="R63" s="416"/>
      <c r="S63" s="416"/>
      <c r="T63" s="417"/>
      <c r="U63" s="417"/>
      <c r="V63" s="417"/>
      <c r="W63" s="417"/>
      <c r="X63" s="417"/>
      <c r="Y63" s="417"/>
      <c r="Z63" s="417"/>
      <c r="AA63" s="417"/>
      <c r="AB63" s="417"/>
      <c r="AC63" s="417"/>
      <c r="AD63" s="417"/>
      <c r="AE63" s="417"/>
      <c r="AF63" s="417"/>
      <c r="AG63" s="160" t="str">
        <f>IF(K63="s",IF(L63&gt;(SUMMARY!$I$12*I63),L63,0),"- ")</f>
        <v xml:space="preserve">- </v>
      </c>
      <c r="AH63" s="22" t="str">
        <f t="shared" si="8"/>
        <v>OK</v>
      </c>
      <c r="AI63" s="22">
        <f t="shared" si="9"/>
        <v>0</v>
      </c>
      <c r="AJ63" s="22">
        <f t="shared" si="10"/>
        <v>0</v>
      </c>
      <c r="AK63" s="22">
        <f t="shared" si="11"/>
        <v>0</v>
      </c>
      <c r="AL63" s="22">
        <f t="shared" si="12"/>
        <v>0</v>
      </c>
      <c r="AM63" s="22">
        <f t="shared" si="13"/>
        <v>0</v>
      </c>
      <c r="AN63" s="22">
        <f t="shared" si="14"/>
        <v>0</v>
      </c>
      <c r="AO63" s="418" t="b">
        <f t="shared" si="15"/>
        <v>0</v>
      </c>
      <c r="AP63" s="419" t="str">
        <f>IF(K63="c",SUMMARY!$C$13*F63/12,"-")</f>
        <v>-</v>
      </c>
      <c r="AQ63" s="419" t="str">
        <f>IF(K63="s",SUMMARY!$C$12*J63,"-")</f>
        <v>-</v>
      </c>
      <c r="AR63" s="420" t="str">
        <f t="shared" si="16"/>
        <v>-</v>
      </c>
      <c r="AS63" s="421" t="str">
        <f>IF(K63="s",I63*SUMMARY!$I$12,"-")</f>
        <v>-</v>
      </c>
      <c r="AT63" s="422" t="str">
        <f>IF(K63="S",IF(AQ63*SUMMARY!$H$74&gt;AS63,SUMMARY!$H$74*AS63,AQ63),"-")</f>
        <v>-</v>
      </c>
      <c r="AU63" s="32"/>
      <c r="AV63" s="67">
        <f t="shared" si="17"/>
        <v>0</v>
      </c>
      <c r="AW63" s="67">
        <f t="shared" si="18"/>
        <v>0</v>
      </c>
      <c r="AX63" s="397">
        <f t="shared" si="19"/>
        <v>0</v>
      </c>
      <c r="AY63" s="32"/>
      <c r="AZ63" s="32"/>
      <c r="BA63" s="423" t="str">
        <f t="shared" si="20"/>
        <v xml:space="preserve"> </v>
      </c>
    </row>
    <row r="64" spans="1:53" s="339" customFormat="1" ht="15" x14ac:dyDescent="0.2">
      <c r="A64" s="409"/>
      <c r="B64" s="409"/>
      <c r="C64" s="410">
        <f t="shared" si="21"/>
        <v>43</v>
      </c>
      <c r="D64" s="411"/>
      <c r="E64" s="411"/>
      <c r="F64" s="411"/>
      <c r="G64" s="410"/>
      <c r="H64" s="410"/>
      <c r="I64" s="413" t="str">
        <f t="shared" si="5"/>
        <v>-</v>
      </c>
      <c r="J64" s="414" t="str">
        <f>IF(K64="s",(D64+E64)/16*F64/12*SUMMARY!$H$73," ")</f>
        <v xml:space="preserve"> </v>
      </c>
      <c r="K64" s="414" t="str">
        <f>IF(F64&gt;0,IF(B64&lt;SUMMARY!$H$76,"C","S")," ")</f>
        <v xml:space="preserve"> </v>
      </c>
      <c r="L64" s="414" t="str">
        <f t="shared" si="6"/>
        <v>-</v>
      </c>
      <c r="M64" s="415"/>
      <c r="N64" s="415"/>
      <c r="O64" s="160" t="str">
        <f t="shared" si="7"/>
        <v>-</v>
      </c>
      <c r="P64" s="416"/>
      <c r="Q64" s="416"/>
      <c r="R64" s="416"/>
      <c r="S64" s="416"/>
      <c r="T64" s="417"/>
      <c r="U64" s="417"/>
      <c r="V64" s="417"/>
      <c r="W64" s="417"/>
      <c r="X64" s="417"/>
      <c r="Y64" s="417"/>
      <c r="Z64" s="417"/>
      <c r="AA64" s="417"/>
      <c r="AB64" s="417"/>
      <c r="AC64" s="417"/>
      <c r="AD64" s="417"/>
      <c r="AE64" s="417"/>
      <c r="AF64" s="417"/>
      <c r="AG64" s="160" t="str">
        <f>IF(K64="s",IF(L64&gt;(SUMMARY!$I$12*I64),L64,0),"- ")</f>
        <v xml:space="preserve">- </v>
      </c>
      <c r="AH64" s="22" t="str">
        <f t="shared" si="8"/>
        <v>OK</v>
      </c>
      <c r="AI64" s="22">
        <f t="shared" si="9"/>
        <v>0</v>
      </c>
      <c r="AJ64" s="22">
        <f t="shared" si="10"/>
        <v>0</v>
      </c>
      <c r="AK64" s="22">
        <f t="shared" si="11"/>
        <v>0</v>
      </c>
      <c r="AL64" s="22">
        <f t="shared" si="12"/>
        <v>0</v>
      </c>
      <c r="AM64" s="22">
        <f t="shared" si="13"/>
        <v>0</v>
      </c>
      <c r="AN64" s="22">
        <f t="shared" si="14"/>
        <v>0</v>
      </c>
      <c r="AO64" s="418" t="b">
        <f t="shared" si="15"/>
        <v>0</v>
      </c>
      <c r="AP64" s="419" t="str">
        <f>IF(K64="c",SUMMARY!$C$13*F64/12,"-")</f>
        <v>-</v>
      </c>
      <c r="AQ64" s="419" t="str">
        <f>IF(K64="s",SUMMARY!$C$12*J64,"-")</f>
        <v>-</v>
      </c>
      <c r="AR64" s="420" t="str">
        <f t="shared" si="16"/>
        <v>-</v>
      </c>
      <c r="AS64" s="421" t="str">
        <f>IF(K64="s",I64*SUMMARY!$I$12,"-")</f>
        <v>-</v>
      </c>
      <c r="AT64" s="422" t="str">
        <f>IF(K64="S",IF(AQ64*SUMMARY!$H$74&gt;AS64,SUMMARY!$H$74*AS64,AQ64),"-")</f>
        <v>-</v>
      </c>
      <c r="AU64" s="32"/>
      <c r="AV64" s="67">
        <f t="shared" si="17"/>
        <v>0</v>
      </c>
      <c r="AW64" s="67">
        <f t="shared" si="18"/>
        <v>0</v>
      </c>
      <c r="AX64" s="397">
        <f t="shared" si="19"/>
        <v>0</v>
      </c>
      <c r="AY64" s="32"/>
      <c r="AZ64" s="32"/>
      <c r="BA64" s="423" t="str">
        <f t="shared" si="20"/>
        <v xml:space="preserve"> </v>
      </c>
    </row>
    <row r="65" spans="1:53" s="339" customFormat="1" ht="15" x14ac:dyDescent="0.2">
      <c r="A65" s="409"/>
      <c r="B65" s="409"/>
      <c r="C65" s="410">
        <f t="shared" si="21"/>
        <v>44</v>
      </c>
      <c r="D65" s="411"/>
      <c r="E65" s="411"/>
      <c r="F65" s="411"/>
      <c r="G65" s="410"/>
      <c r="H65" s="410"/>
      <c r="I65" s="413" t="str">
        <f t="shared" si="5"/>
        <v>-</v>
      </c>
      <c r="J65" s="414" t="str">
        <f>IF(K65="s",(D65+E65)/16*F65/12*SUMMARY!$H$73," ")</f>
        <v xml:space="preserve"> </v>
      </c>
      <c r="K65" s="414" t="str">
        <f>IF(F65&gt;0,IF(B65&lt;SUMMARY!$H$76,"C","S")," ")</f>
        <v xml:space="preserve"> </v>
      </c>
      <c r="L65" s="414" t="str">
        <f t="shared" si="6"/>
        <v>-</v>
      </c>
      <c r="M65" s="415"/>
      <c r="N65" s="415"/>
      <c r="O65" s="160" t="str">
        <f t="shared" si="7"/>
        <v>-</v>
      </c>
      <c r="P65" s="416"/>
      <c r="Q65" s="416"/>
      <c r="R65" s="416"/>
      <c r="S65" s="416"/>
      <c r="T65" s="417"/>
      <c r="U65" s="417"/>
      <c r="V65" s="417"/>
      <c r="W65" s="417"/>
      <c r="X65" s="417"/>
      <c r="Y65" s="417"/>
      <c r="Z65" s="417"/>
      <c r="AA65" s="417"/>
      <c r="AB65" s="417"/>
      <c r="AC65" s="417"/>
      <c r="AD65" s="417"/>
      <c r="AE65" s="417"/>
      <c r="AF65" s="417"/>
      <c r="AG65" s="160" t="str">
        <f>IF(K65="s",IF(L65&gt;(SUMMARY!$I$12*I65),L65,0),"- ")</f>
        <v xml:space="preserve">- </v>
      </c>
      <c r="AH65" s="22" t="str">
        <f t="shared" si="8"/>
        <v>OK</v>
      </c>
      <c r="AI65" s="22">
        <f t="shared" si="9"/>
        <v>0</v>
      </c>
      <c r="AJ65" s="22">
        <f t="shared" si="10"/>
        <v>0</v>
      </c>
      <c r="AK65" s="22">
        <f t="shared" si="11"/>
        <v>0</v>
      </c>
      <c r="AL65" s="22">
        <f t="shared" si="12"/>
        <v>0</v>
      </c>
      <c r="AM65" s="22">
        <f t="shared" si="13"/>
        <v>0</v>
      </c>
      <c r="AN65" s="22">
        <f t="shared" si="14"/>
        <v>0</v>
      </c>
      <c r="AO65" s="418" t="b">
        <f t="shared" si="15"/>
        <v>0</v>
      </c>
      <c r="AP65" s="419" t="str">
        <f>IF(K65="c",SUMMARY!$C$13*F65/12,"-")</f>
        <v>-</v>
      </c>
      <c r="AQ65" s="419" t="str">
        <f>IF(K65="s",SUMMARY!$C$12*J65,"-")</f>
        <v>-</v>
      </c>
      <c r="AR65" s="420" t="str">
        <f t="shared" si="16"/>
        <v>-</v>
      </c>
      <c r="AS65" s="421" t="str">
        <f>IF(K65="s",I65*SUMMARY!$I$12,"-")</f>
        <v>-</v>
      </c>
      <c r="AT65" s="422" t="str">
        <f>IF(K65="S",IF(AQ65*SUMMARY!$H$74&gt;AS65,SUMMARY!$H$74*AS65,AQ65),"-")</f>
        <v>-</v>
      </c>
      <c r="AU65" s="32"/>
      <c r="AV65" s="67">
        <f t="shared" si="17"/>
        <v>0</v>
      </c>
      <c r="AW65" s="67">
        <f t="shared" si="18"/>
        <v>0</v>
      </c>
      <c r="AX65" s="397">
        <f t="shared" si="19"/>
        <v>0</v>
      </c>
      <c r="AY65" s="32"/>
      <c r="AZ65" s="32"/>
      <c r="BA65" s="423" t="str">
        <f t="shared" si="20"/>
        <v xml:space="preserve"> </v>
      </c>
    </row>
    <row r="66" spans="1:53" s="339" customFormat="1" ht="15" x14ac:dyDescent="0.2">
      <c r="A66" s="409"/>
      <c r="B66" s="409"/>
      <c r="C66" s="410">
        <f t="shared" si="21"/>
        <v>45</v>
      </c>
      <c r="D66" s="411"/>
      <c r="E66" s="411"/>
      <c r="F66" s="411"/>
      <c r="G66" s="410"/>
      <c r="H66" s="410"/>
      <c r="I66" s="413" t="str">
        <f t="shared" si="5"/>
        <v>-</v>
      </c>
      <c r="J66" s="414" t="str">
        <f>IF(K66="s",(D66+E66)/16*F66/12*SUMMARY!$H$73," ")</f>
        <v xml:space="preserve"> </v>
      </c>
      <c r="K66" s="414" t="str">
        <f>IF(F66&gt;0,IF(B66&lt;SUMMARY!$H$76,"C","S")," ")</f>
        <v xml:space="preserve"> </v>
      </c>
      <c r="L66" s="414" t="str">
        <f t="shared" si="6"/>
        <v>-</v>
      </c>
      <c r="M66" s="415"/>
      <c r="N66" s="415"/>
      <c r="O66" s="160" t="str">
        <f t="shared" si="7"/>
        <v>-</v>
      </c>
      <c r="P66" s="416"/>
      <c r="Q66" s="416"/>
      <c r="R66" s="416"/>
      <c r="S66" s="416"/>
      <c r="T66" s="417"/>
      <c r="U66" s="417"/>
      <c r="V66" s="417"/>
      <c r="W66" s="417"/>
      <c r="X66" s="417"/>
      <c r="Y66" s="417"/>
      <c r="Z66" s="417"/>
      <c r="AA66" s="417"/>
      <c r="AB66" s="417"/>
      <c r="AC66" s="417"/>
      <c r="AD66" s="417"/>
      <c r="AE66" s="417"/>
      <c r="AF66" s="417"/>
      <c r="AG66" s="160" t="str">
        <f>IF(K66="s",IF(L66&gt;(SUMMARY!$I$12*I66),L66,0),"- ")</f>
        <v xml:space="preserve">- </v>
      </c>
      <c r="AH66" s="22" t="str">
        <f t="shared" si="8"/>
        <v>OK</v>
      </c>
      <c r="AI66" s="22">
        <f t="shared" si="9"/>
        <v>0</v>
      </c>
      <c r="AJ66" s="22">
        <f t="shared" si="10"/>
        <v>0</v>
      </c>
      <c r="AK66" s="22">
        <f t="shared" si="11"/>
        <v>0</v>
      </c>
      <c r="AL66" s="22">
        <f t="shared" si="12"/>
        <v>0</v>
      </c>
      <c r="AM66" s="22">
        <f t="shared" si="13"/>
        <v>0</v>
      </c>
      <c r="AN66" s="22">
        <f t="shared" si="14"/>
        <v>0</v>
      </c>
      <c r="AO66" s="418" t="b">
        <f t="shared" si="15"/>
        <v>0</v>
      </c>
      <c r="AP66" s="419" t="str">
        <f>IF(K66="c",SUMMARY!$C$13*F66/12,"-")</f>
        <v>-</v>
      </c>
      <c r="AQ66" s="419" t="str">
        <f>IF(K66="s",SUMMARY!$C$12*J66,"-")</f>
        <v>-</v>
      </c>
      <c r="AR66" s="420" t="str">
        <f t="shared" si="16"/>
        <v>-</v>
      </c>
      <c r="AS66" s="421" t="str">
        <f>IF(K66="s",I66*SUMMARY!$I$12,"-")</f>
        <v>-</v>
      </c>
      <c r="AT66" s="422" t="str">
        <f>IF(K66="S",IF(AQ66*SUMMARY!$H$74&gt;AS66,SUMMARY!$H$74*AS66,AQ66),"-")</f>
        <v>-</v>
      </c>
      <c r="AU66" s="32"/>
      <c r="AV66" s="67">
        <f t="shared" si="17"/>
        <v>0</v>
      </c>
      <c r="AW66" s="67">
        <f t="shared" si="18"/>
        <v>0</v>
      </c>
      <c r="AX66" s="397">
        <f t="shared" si="19"/>
        <v>0</v>
      </c>
      <c r="AY66" s="32"/>
      <c r="AZ66" s="32"/>
      <c r="BA66" s="423" t="str">
        <f t="shared" si="20"/>
        <v xml:space="preserve"> </v>
      </c>
    </row>
    <row r="67" spans="1:53" s="339" customFormat="1" ht="15" x14ac:dyDescent="0.2">
      <c r="A67" s="409"/>
      <c r="B67" s="409"/>
      <c r="C67" s="410">
        <f t="shared" si="21"/>
        <v>46</v>
      </c>
      <c r="D67" s="411"/>
      <c r="E67" s="411"/>
      <c r="F67" s="411"/>
      <c r="G67" s="410"/>
      <c r="H67" s="410"/>
      <c r="I67" s="413" t="str">
        <f t="shared" si="5"/>
        <v>-</v>
      </c>
      <c r="J67" s="414" t="str">
        <f>IF(K67="s",(D67+E67)/16*F67/12*SUMMARY!$H$73," ")</f>
        <v xml:space="preserve"> </v>
      </c>
      <c r="K67" s="414" t="str">
        <f>IF(F67&gt;0,IF(B67&lt;SUMMARY!$H$76,"C","S")," ")</f>
        <v xml:space="preserve"> </v>
      </c>
      <c r="L67" s="414" t="str">
        <f t="shared" si="6"/>
        <v>-</v>
      </c>
      <c r="M67" s="415"/>
      <c r="N67" s="415"/>
      <c r="O67" s="160" t="str">
        <f t="shared" si="7"/>
        <v>-</v>
      </c>
      <c r="P67" s="416"/>
      <c r="Q67" s="416"/>
      <c r="R67" s="416"/>
      <c r="S67" s="416"/>
      <c r="T67" s="417"/>
      <c r="U67" s="417"/>
      <c r="V67" s="417"/>
      <c r="W67" s="417"/>
      <c r="X67" s="417"/>
      <c r="Y67" s="417"/>
      <c r="Z67" s="417"/>
      <c r="AA67" s="417"/>
      <c r="AB67" s="417"/>
      <c r="AC67" s="417"/>
      <c r="AD67" s="417"/>
      <c r="AE67" s="417"/>
      <c r="AF67" s="417"/>
      <c r="AG67" s="160" t="str">
        <f>IF(K67="s",IF(L67&gt;(SUMMARY!$I$12*I67),L67,0),"- ")</f>
        <v xml:space="preserve">- </v>
      </c>
      <c r="AH67" s="22" t="str">
        <f t="shared" si="8"/>
        <v>OK</v>
      </c>
      <c r="AI67" s="22">
        <f t="shared" si="9"/>
        <v>0</v>
      </c>
      <c r="AJ67" s="22">
        <f t="shared" si="10"/>
        <v>0</v>
      </c>
      <c r="AK67" s="22">
        <f t="shared" si="11"/>
        <v>0</v>
      </c>
      <c r="AL67" s="22">
        <f t="shared" si="12"/>
        <v>0</v>
      </c>
      <c r="AM67" s="22">
        <f t="shared" si="13"/>
        <v>0</v>
      </c>
      <c r="AN67" s="22">
        <f t="shared" si="14"/>
        <v>0</v>
      </c>
      <c r="AO67" s="418" t="b">
        <f t="shared" si="15"/>
        <v>0</v>
      </c>
      <c r="AP67" s="419" t="str">
        <f>IF(K67="c",SUMMARY!$C$13*F67/12,"-")</f>
        <v>-</v>
      </c>
      <c r="AQ67" s="419" t="str">
        <f>IF(K67="s",SUMMARY!$C$12*J67,"-")</f>
        <v>-</v>
      </c>
      <c r="AR67" s="420" t="str">
        <f t="shared" si="16"/>
        <v>-</v>
      </c>
      <c r="AS67" s="421" t="str">
        <f>IF(K67="s",I67*SUMMARY!$I$12,"-")</f>
        <v>-</v>
      </c>
      <c r="AT67" s="422" t="str">
        <f>IF(K67="S",IF(AQ67*SUMMARY!$H$74&gt;AS67,SUMMARY!$H$74*AS67,AQ67),"-")</f>
        <v>-</v>
      </c>
      <c r="AU67" s="32"/>
      <c r="AV67" s="67">
        <f t="shared" si="17"/>
        <v>0</v>
      </c>
      <c r="AW67" s="67">
        <f t="shared" si="18"/>
        <v>0</v>
      </c>
      <c r="AX67" s="397">
        <f t="shared" si="19"/>
        <v>0</v>
      </c>
      <c r="AY67" s="32"/>
      <c r="AZ67" s="32"/>
      <c r="BA67" s="423" t="str">
        <f t="shared" si="20"/>
        <v xml:space="preserve"> </v>
      </c>
    </row>
    <row r="68" spans="1:53" s="339" customFormat="1" ht="15" x14ac:dyDescent="0.2">
      <c r="A68" s="409"/>
      <c r="B68" s="409"/>
      <c r="C68" s="410">
        <f t="shared" si="21"/>
        <v>47</v>
      </c>
      <c r="D68" s="411"/>
      <c r="E68" s="411"/>
      <c r="F68" s="411"/>
      <c r="G68" s="410"/>
      <c r="H68" s="410"/>
      <c r="I68" s="413" t="str">
        <f t="shared" si="5"/>
        <v>-</v>
      </c>
      <c r="J68" s="414" t="str">
        <f>IF(K68="s",(D68+E68)/16*F68/12*SUMMARY!$H$73," ")</f>
        <v xml:space="preserve"> </v>
      </c>
      <c r="K68" s="414" t="str">
        <f>IF(F68&gt;0,IF(B68&lt;SUMMARY!$H$76,"C","S")," ")</f>
        <v xml:space="preserve"> </v>
      </c>
      <c r="L68" s="414" t="str">
        <f t="shared" si="6"/>
        <v>-</v>
      </c>
      <c r="M68" s="415"/>
      <c r="N68" s="415"/>
      <c r="O68" s="160" t="str">
        <f t="shared" si="7"/>
        <v>-</v>
      </c>
      <c r="P68" s="416"/>
      <c r="Q68" s="416"/>
      <c r="R68" s="416"/>
      <c r="S68" s="416"/>
      <c r="T68" s="417"/>
      <c r="U68" s="417"/>
      <c r="V68" s="417"/>
      <c r="W68" s="417"/>
      <c r="X68" s="417"/>
      <c r="Y68" s="417"/>
      <c r="Z68" s="417"/>
      <c r="AA68" s="417"/>
      <c r="AB68" s="417"/>
      <c r="AC68" s="417"/>
      <c r="AD68" s="417"/>
      <c r="AE68" s="417"/>
      <c r="AF68" s="417"/>
      <c r="AG68" s="160" t="str">
        <f>IF(K68="s",IF(L68&gt;(SUMMARY!$I$12*I68),L68,0),"- ")</f>
        <v xml:space="preserve">- </v>
      </c>
      <c r="AH68" s="22" t="str">
        <f t="shared" si="8"/>
        <v>OK</v>
      </c>
      <c r="AI68" s="22">
        <f t="shared" si="9"/>
        <v>0</v>
      </c>
      <c r="AJ68" s="22">
        <f t="shared" si="10"/>
        <v>0</v>
      </c>
      <c r="AK68" s="22">
        <f t="shared" si="11"/>
        <v>0</v>
      </c>
      <c r="AL68" s="22">
        <f t="shared" si="12"/>
        <v>0</v>
      </c>
      <c r="AM68" s="22">
        <f t="shared" si="13"/>
        <v>0</v>
      </c>
      <c r="AN68" s="22">
        <f t="shared" si="14"/>
        <v>0</v>
      </c>
      <c r="AO68" s="418" t="b">
        <f t="shared" si="15"/>
        <v>0</v>
      </c>
      <c r="AP68" s="419" t="str">
        <f>IF(K68="c",SUMMARY!$C$13*F68/12,"-")</f>
        <v>-</v>
      </c>
      <c r="AQ68" s="419" t="str">
        <f>IF(K68="s",SUMMARY!$C$12*J68,"-")</f>
        <v>-</v>
      </c>
      <c r="AR68" s="420" t="str">
        <f t="shared" si="16"/>
        <v>-</v>
      </c>
      <c r="AS68" s="421" t="str">
        <f>IF(K68="s",I68*SUMMARY!$I$12,"-")</f>
        <v>-</v>
      </c>
      <c r="AT68" s="422" t="str">
        <f>IF(K68="S",IF(AQ68*SUMMARY!$H$74&gt;AS68,SUMMARY!$H$74*AS68,AQ68),"-")</f>
        <v>-</v>
      </c>
      <c r="AU68" s="32"/>
      <c r="AV68" s="67">
        <f t="shared" si="17"/>
        <v>0</v>
      </c>
      <c r="AW68" s="67">
        <f t="shared" si="18"/>
        <v>0</v>
      </c>
      <c r="AX68" s="397">
        <f t="shared" si="19"/>
        <v>0</v>
      </c>
      <c r="AY68" s="32"/>
      <c r="AZ68" s="32"/>
      <c r="BA68" s="423" t="str">
        <f t="shared" si="20"/>
        <v xml:space="preserve"> </v>
      </c>
    </row>
    <row r="69" spans="1:53" s="339" customFormat="1" ht="15" x14ac:dyDescent="0.2">
      <c r="A69" s="409"/>
      <c r="B69" s="409"/>
      <c r="C69" s="410">
        <f t="shared" si="21"/>
        <v>48</v>
      </c>
      <c r="D69" s="411"/>
      <c r="E69" s="411"/>
      <c r="F69" s="411"/>
      <c r="G69" s="410"/>
      <c r="H69" s="410"/>
      <c r="I69" s="413" t="str">
        <f t="shared" si="5"/>
        <v>-</v>
      </c>
      <c r="J69" s="414" t="str">
        <f>IF(K69="s",(D69+E69)/16*F69/12*SUMMARY!$H$73," ")</f>
        <v xml:space="preserve"> </v>
      </c>
      <c r="K69" s="414" t="str">
        <f>IF(F69&gt;0,IF(B69&lt;SUMMARY!$H$76,"C","S")," ")</f>
        <v xml:space="preserve"> </v>
      </c>
      <c r="L69" s="414" t="str">
        <f t="shared" si="6"/>
        <v>-</v>
      </c>
      <c r="M69" s="415"/>
      <c r="N69" s="415"/>
      <c r="O69" s="160" t="str">
        <f t="shared" si="7"/>
        <v>-</v>
      </c>
      <c r="P69" s="416"/>
      <c r="Q69" s="416"/>
      <c r="R69" s="416"/>
      <c r="S69" s="416"/>
      <c r="T69" s="417"/>
      <c r="U69" s="417"/>
      <c r="V69" s="417"/>
      <c r="W69" s="417"/>
      <c r="X69" s="417"/>
      <c r="Y69" s="417"/>
      <c r="Z69" s="417"/>
      <c r="AA69" s="417"/>
      <c r="AB69" s="417"/>
      <c r="AC69" s="417"/>
      <c r="AD69" s="417"/>
      <c r="AE69" s="417"/>
      <c r="AF69" s="417"/>
      <c r="AG69" s="160" t="str">
        <f>IF(K69="s",IF(L69&gt;(SUMMARY!$I$12*I69),L69,0),"- ")</f>
        <v xml:space="preserve">- </v>
      </c>
      <c r="AH69" s="22" t="str">
        <f t="shared" si="8"/>
        <v>OK</v>
      </c>
      <c r="AI69" s="22">
        <f t="shared" si="9"/>
        <v>0</v>
      </c>
      <c r="AJ69" s="22">
        <f t="shared" si="10"/>
        <v>0</v>
      </c>
      <c r="AK69" s="22">
        <f t="shared" si="11"/>
        <v>0</v>
      </c>
      <c r="AL69" s="22">
        <f t="shared" si="12"/>
        <v>0</v>
      </c>
      <c r="AM69" s="22">
        <f t="shared" si="13"/>
        <v>0</v>
      </c>
      <c r="AN69" s="22">
        <f t="shared" si="14"/>
        <v>0</v>
      </c>
      <c r="AO69" s="418" t="b">
        <f t="shared" si="15"/>
        <v>0</v>
      </c>
      <c r="AP69" s="419" t="str">
        <f>IF(K69="c",SUMMARY!$C$13*F69/12,"-")</f>
        <v>-</v>
      </c>
      <c r="AQ69" s="419" t="str">
        <f>IF(K69="s",SUMMARY!$C$12*J69,"-")</f>
        <v>-</v>
      </c>
      <c r="AR69" s="420" t="str">
        <f t="shared" si="16"/>
        <v>-</v>
      </c>
      <c r="AS69" s="421" t="str">
        <f>IF(K69="s",I69*SUMMARY!$I$12,"-")</f>
        <v>-</v>
      </c>
      <c r="AT69" s="422" t="str">
        <f>IF(K69="S",IF(AQ69*SUMMARY!$H$74&gt;AS69,SUMMARY!$H$74*AS69,AQ69),"-")</f>
        <v>-</v>
      </c>
      <c r="AU69" s="32"/>
      <c r="AV69" s="67">
        <f t="shared" si="17"/>
        <v>0</v>
      </c>
      <c r="AW69" s="67">
        <f t="shared" si="18"/>
        <v>0</v>
      </c>
      <c r="AX69" s="397">
        <f t="shared" si="19"/>
        <v>0</v>
      </c>
      <c r="AY69" s="32"/>
      <c r="AZ69" s="32"/>
      <c r="BA69" s="423" t="str">
        <f t="shared" si="20"/>
        <v xml:space="preserve"> </v>
      </c>
    </row>
    <row r="70" spans="1:53" s="339" customFormat="1" ht="15" x14ac:dyDescent="0.2">
      <c r="A70" s="32"/>
      <c r="B70" s="32"/>
      <c r="C70" s="410">
        <f t="shared" si="21"/>
        <v>49</v>
      </c>
      <c r="D70" s="424"/>
      <c r="E70" s="424"/>
      <c r="F70" s="424"/>
      <c r="G70" s="410"/>
      <c r="H70" s="410"/>
      <c r="I70" s="413" t="str">
        <f t="shared" si="5"/>
        <v>-</v>
      </c>
      <c r="J70" s="414" t="str">
        <f>IF(K70="s",(D70+E70)/16*F70/12*SUMMARY!$H$73," ")</f>
        <v xml:space="preserve"> </v>
      </c>
      <c r="K70" s="414" t="str">
        <f>IF(F70&gt;0,IF(B70&lt;SUMMARY!$H$76,"C","S")," ")</f>
        <v xml:space="preserve"> </v>
      </c>
      <c r="L70" s="414" t="str">
        <f t="shared" si="6"/>
        <v>-</v>
      </c>
      <c r="M70" s="415"/>
      <c r="N70" s="415"/>
      <c r="O70" s="160" t="str">
        <f t="shared" si="7"/>
        <v>-</v>
      </c>
      <c r="P70" s="416"/>
      <c r="Q70" s="416"/>
      <c r="R70" s="416"/>
      <c r="S70" s="416"/>
      <c r="T70" s="417"/>
      <c r="U70" s="417"/>
      <c r="V70" s="417"/>
      <c r="W70" s="417"/>
      <c r="X70" s="417"/>
      <c r="Y70" s="417"/>
      <c r="Z70" s="417"/>
      <c r="AA70" s="417"/>
      <c r="AB70" s="417"/>
      <c r="AC70" s="417"/>
      <c r="AD70" s="417"/>
      <c r="AE70" s="417"/>
      <c r="AF70" s="417"/>
      <c r="AG70" s="160" t="str">
        <f>IF(K70="s",IF(L70&gt;(SUMMARY!$I$12*I70),L70,0),"- ")</f>
        <v xml:space="preserve">- </v>
      </c>
      <c r="AH70" s="22" t="str">
        <f t="shared" si="8"/>
        <v>OK</v>
      </c>
      <c r="AI70" s="22">
        <f t="shared" si="9"/>
        <v>0</v>
      </c>
      <c r="AJ70" s="22">
        <f t="shared" si="10"/>
        <v>0</v>
      </c>
      <c r="AK70" s="22">
        <f t="shared" si="11"/>
        <v>0</v>
      </c>
      <c r="AL70" s="22">
        <f t="shared" si="12"/>
        <v>0</v>
      </c>
      <c r="AM70" s="22">
        <f t="shared" si="13"/>
        <v>0</v>
      </c>
      <c r="AN70" s="22">
        <f t="shared" si="14"/>
        <v>0</v>
      </c>
      <c r="AO70" s="418" t="b">
        <f t="shared" si="15"/>
        <v>0</v>
      </c>
      <c r="AP70" s="419" t="str">
        <f>IF(K70="c",SUMMARY!$C$13*F70/12,"-")</f>
        <v>-</v>
      </c>
      <c r="AQ70" s="419" t="str">
        <f>IF(K70="s",SUMMARY!$C$12*J70,"-")</f>
        <v>-</v>
      </c>
      <c r="AR70" s="420" t="str">
        <f t="shared" si="16"/>
        <v>-</v>
      </c>
      <c r="AS70" s="421" t="str">
        <f>IF(K70="s",I70*SUMMARY!$I$12,"-")</f>
        <v>-</v>
      </c>
      <c r="AT70" s="422" t="str">
        <f>IF(K70="S",IF(AQ70*SUMMARY!$H$74&gt;AS70,SUMMARY!$H$74*AS70,AQ70),"-")</f>
        <v>-</v>
      </c>
      <c r="AU70" s="32"/>
      <c r="AV70" s="67">
        <f t="shared" si="17"/>
        <v>0</v>
      </c>
      <c r="AW70" s="67">
        <f t="shared" si="18"/>
        <v>0</v>
      </c>
      <c r="AX70" s="397">
        <f t="shared" si="19"/>
        <v>0</v>
      </c>
      <c r="AY70" s="32"/>
      <c r="AZ70" s="32"/>
      <c r="BA70" s="423" t="str">
        <f t="shared" si="20"/>
        <v xml:space="preserve"> </v>
      </c>
    </row>
    <row r="71" spans="1:53" s="339" customFormat="1" ht="15" x14ac:dyDescent="0.2">
      <c r="A71" s="32"/>
      <c r="B71" s="32"/>
      <c r="C71" s="410">
        <f t="shared" si="21"/>
        <v>50</v>
      </c>
      <c r="D71" s="424"/>
      <c r="E71" s="424"/>
      <c r="F71" s="424"/>
      <c r="G71" s="410"/>
      <c r="H71" s="410"/>
      <c r="I71" s="413" t="str">
        <f t="shared" si="5"/>
        <v>-</v>
      </c>
      <c r="J71" s="414" t="str">
        <f>IF(K71="s",(D71+E71)/16*F71/12*SUMMARY!$H$73," ")</f>
        <v xml:space="preserve"> </v>
      </c>
      <c r="K71" s="414" t="str">
        <f>IF(F71&gt;0,IF(B71&lt;SUMMARY!$H$76,"C","S")," ")</f>
        <v xml:space="preserve"> </v>
      </c>
      <c r="L71" s="414" t="str">
        <f t="shared" si="6"/>
        <v>-</v>
      </c>
      <c r="M71" s="415"/>
      <c r="N71" s="415"/>
      <c r="O71" s="160" t="str">
        <f t="shared" si="7"/>
        <v>-</v>
      </c>
      <c r="P71" s="416"/>
      <c r="Q71" s="416"/>
      <c r="R71" s="416"/>
      <c r="S71" s="416"/>
      <c r="T71" s="417"/>
      <c r="U71" s="417"/>
      <c r="V71" s="417"/>
      <c r="W71" s="417"/>
      <c r="X71" s="417"/>
      <c r="Y71" s="417"/>
      <c r="Z71" s="417"/>
      <c r="AA71" s="417"/>
      <c r="AB71" s="417"/>
      <c r="AC71" s="417"/>
      <c r="AD71" s="417"/>
      <c r="AE71" s="417"/>
      <c r="AF71" s="417"/>
      <c r="AG71" s="160" t="str">
        <f>IF(K71="s",IF(L71&gt;(SUMMARY!$I$12*I71),L71,0),"- ")</f>
        <v xml:space="preserve">- </v>
      </c>
      <c r="AH71" s="22" t="str">
        <f t="shared" si="8"/>
        <v>OK</v>
      </c>
      <c r="AI71" s="22">
        <f t="shared" si="9"/>
        <v>0</v>
      </c>
      <c r="AJ71" s="22">
        <f t="shared" si="10"/>
        <v>0</v>
      </c>
      <c r="AK71" s="22">
        <f t="shared" si="11"/>
        <v>0</v>
      </c>
      <c r="AL71" s="22">
        <f t="shared" si="12"/>
        <v>0</v>
      </c>
      <c r="AM71" s="22">
        <f t="shared" si="13"/>
        <v>0</v>
      </c>
      <c r="AN71" s="22">
        <f t="shared" si="14"/>
        <v>0</v>
      </c>
      <c r="AO71" s="418" t="b">
        <f t="shared" si="15"/>
        <v>0</v>
      </c>
      <c r="AP71" s="419" t="str">
        <f>IF(K71="c",SUMMARY!$C$13*F71/12,"-")</f>
        <v>-</v>
      </c>
      <c r="AQ71" s="419" t="str">
        <f>IF(K71="s",SUMMARY!$C$12*J71,"-")</f>
        <v>-</v>
      </c>
      <c r="AR71" s="420" t="str">
        <f t="shared" si="16"/>
        <v>-</v>
      </c>
      <c r="AS71" s="421" t="str">
        <f>IF(K71="s",I71*SUMMARY!$I$12,"-")</f>
        <v>-</v>
      </c>
      <c r="AT71" s="422" t="str">
        <f>IF(K71="S",IF(AQ71*SUMMARY!$H$74&gt;AS71,SUMMARY!$H$74*AS71,AQ71),"-")</f>
        <v>-</v>
      </c>
      <c r="AU71" s="32"/>
      <c r="AV71" s="67">
        <f t="shared" si="17"/>
        <v>0</v>
      </c>
      <c r="AW71" s="67">
        <f t="shared" si="18"/>
        <v>0</v>
      </c>
      <c r="AX71" s="397">
        <f t="shared" si="19"/>
        <v>0</v>
      </c>
      <c r="AY71" s="32"/>
      <c r="AZ71" s="32"/>
      <c r="BA71" s="423" t="str">
        <f t="shared" si="20"/>
        <v xml:space="preserve"> </v>
      </c>
    </row>
    <row r="72" spans="1:53" s="339" customFormat="1" ht="15" x14ac:dyDescent="0.2">
      <c r="A72" s="32"/>
      <c r="B72" s="32"/>
      <c r="C72" s="410">
        <f t="shared" si="21"/>
        <v>51</v>
      </c>
      <c r="D72" s="424"/>
      <c r="E72" s="424"/>
      <c r="F72" s="424"/>
      <c r="G72" s="410"/>
      <c r="H72" s="410"/>
      <c r="I72" s="413" t="str">
        <f t="shared" si="5"/>
        <v>-</v>
      </c>
      <c r="J72" s="414" t="str">
        <f>IF(K72="s",(D72+E72)/16*F72/12*SUMMARY!$H$73," ")</f>
        <v xml:space="preserve"> </v>
      </c>
      <c r="K72" s="414" t="str">
        <f>IF(F72&gt;0,IF(B72&lt;SUMMARY!$H$76,"C","S")," ")</f>
        <v xml:space="preserve"> </v>
      </c>
      <c r="L72" s="414" t="str">
        <f t="shared" si="6"/>
        <v>-</v>
      </c>
      <c r="M72" s="415"/>
      <c r="N72" s="415"/>
      <c r="O72" s="160" t="str">
        <f t="shared" si="7"/>
        <v>-</v>
      </c>
      <c r="P72" s="416"/>
      <c r="Q72" s="416"/>
      <c r="R72" s="416"/>
      <c r="S72" s="416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160" t="str">
        <f>IF(K72="s",IF(L72&gt;(SUMMARY!$I$12*I72),L72,0),"- ")</f>
        <v xml:space="preserve">- </v>
      </c>
      <c r="AH72" s="22" t="str">
        <f t="shared" si="8"/>
        <v>OK</v>
      </c>
      <c r="AI72" s="22">
        <f t="shared" si="9"/>
        <v>0</v>
      </c>
      <c r="AJ72" s="22">
        <f t="shared" si="10"/>
        <v>0</v>
      </c>
      <c r="AK72" s="22">
        <f t="shared" si="11"/>
        <v>0</v>
      </c>
      <c r="AL72" s="22">
        <f t="shared" si="12"/>
        <v>0</v>
      </c>
      <c r="AM72" s="22">
        <f t="shared" si="13"/>
        <v>0</v>
      </c>
      <c r="AN72" s="22">
        <f t="shared" si="14"/>
        <v>0</v>
      </c>
      <c r="AO72" s="418" t="b">
        <f t="shared" si="15"/>
        <v>0</v>
      </c>
      <c r="AP72" s="419" t="str">
        <f>IF(K72="c",SUMMARY!$C$13*F72/12,"-")</f>
        <v>-</v>
      </c>
      <c r="AQ72" s="419" t="str">
        <f>IF(K72="s",SUMMARY!$C$12*J72,"-")</f>
        <v>-</v>
      </c>
      <c r="AR72" s="420" t="str">
        <f t="shared" si="16"/>
        <v>-</v>
      </c>
      <c r="AS72" s="421" t="str">
        <f>IF(K72="s",I72*SUMMARY!$I$12,"-")</f>
        <v>-</v>
      </c>
      <c r="AT72" s="422" t="str">
        <f>IF(K72="S",IF(AQ72*SUMMARY!$H$74&gt;AS72,SUMMARY!$H$74*AS72,AQ72),"-")</f>
        <v>-</v>
      </c>
      <c r="AU72" s="32"/>
      <c r="AV72" s="67">
        <f t="shared" si="17"/>
        <v>0</v>
      </c>
      <c r="AW72" s="67">
        <f t="shared" si="18"/>
        <v>0</v>
      </c>
      <c r="AX72" s="397">
        <f t="shared" si="19"/>
        <v>0</v>
      </c>
      <c r="AY72" s="32"/>
      <c r="AZ72" s="32"/>
      <c r="BA72" s="423" t="str">
        <f t="shared" si="20"/>
        <v xml:space="preserve"> </v>
      </c>
    </row>
    <row r="73" spans="1:53" s="339" customFormat="1" ht="15" x14ac:dyDescent="0.2">
      <c r="A73" s="32"/>
      <c r="B73" s="32"/>
      <c r="C73" s="410">
        <f t="shared" si="21"/>
        <v>52</v>
      </c>
      <c r="D73" s="424"/>
      <c r="E73" s="424"/>
      <c r="F73" s="424"/>
      <c r="G73" s="410"/>
      <c r="H73" s="410"/>
      <c r="I73" s="413" t="str">
        <f t="shared" si="5"/>
        <v>-</v>
      </c>
      <c r="J73" s="414" t="str">
        <f>IF(K73="s",(D73+E73)/16*F73/12*SUMMARY!$H$73," ")</f>
        <v xml:space="preserve"> </v>
      </c>
      <c r="K73" s="414" t="str">
        <f>IF(F73&gt;0,IF(B73&lt;SUMMARY!$H$76,"C","S")," ")</f>
        <v xml:space="preserve"> </v>
      </c>
      <c r="L73" s="414" t="str">
        <f t="shared" si="6"/>
        <v>-</v>
      </c>
      <c r="M73" s="415"/>
      <c r="N73" s="415"/>
      <c r="O73" s="160" t="str">
        <f t="shared" si="7"/>
        <v>-</v>
      </c>
      <c r="P73" s="416"/>
      <c r="Q73" s="416"/>
      <c r="R73" s="416"/>
      <c r="S73" s="416"/>
      <c r="T73" s="417"/>
      <c r="U73" s="417"/>
      <c r="V73" s="417"/>
      <c r="W73" s="417"/>
      <c r="X73" s="417"/>
      <c r="Y73" s="417"/>
      <c r="Z73" s="417"/>
      <c r="AA73" s="417"/>
      <c r="AB73" s="417"/>
      <c r="AC73" s="417"/>
      <c r="AD73" s="417"/>
      <c r="AE73" s="417"/>
      <c r="AF73" s="417"/>
      <c r="AG73" s="160" t="str">
        <f>IF(K73="s",IF(L73&gt;(SUMMARY!$I$12*I73),L73,0),"- ")</f>
        <v xml:space="preserve">- </v>
      </c>
      <c r="AH73" s="22" t="str">
        <f t="shared" si="8"/>
        <v>OK</v>
      </c>
      <c r="AI73" s="22">
        <f t="shared" si="9"/>
        <v>0</v>
      </c>
      <c r="AJ73" s="22">
        <f t="shared" si="10"/>
        <v>0</v>
      </c>
      <c r="AK73" s="22">
        <f t="shared" si="11"/>
        <v>0</v>
      </c>
      <c r="AL73" s="22">
        <f t="shared" si="12"/>
        <v>0</v>
      </c>
      <c r="AM73" s="22">
        <f t="shared" si="13"/>
        <v>0</v>
      </c>
      <c r="AN73" s="22">
        <f t="shared" si="14"/>
        <v>0</v>
      </c>
      <c r="AO73" s="418" t="b">
        <f t="shared" si="15"/>
        <v>0</v>
      </c>
      <c r="AP73" s="419" t="str">
        <f>IF(K73="c",SUMMARY!$C$13*F73/12,"-")</f>
        <v>-</v>
      </c>
      <c r="AQ73" s="419" t="str">
        <f>IF(K73="s",SUMMARY!$C$12*J73,"-")</f>
        <v>-</v>
      </c>
      <c r="AR73" s="420" t="str">
        <f t="shared" si="16"/>
        <v>-</v>
      </c>
      <c r="AS73" s="421" t="str">
        <f>IF(K73="s",I73*SUMMARY!$I$12,"-")</f>
        <v>-</v>
      </c>
      <c r="AT73" s="422" t="str">
        <f>IF(K73="S",IF(AQ73*SUMMARY!$H$74&gt;AS73,SUMMARY!$H$74*AS73,AQ73),"-")</f>
        <v>-</v>
      </c>
      <c r="AU73" s="32"/>
      <c r="AV73" s="67">
        <f t="shared" si="17"/>
        <v>0</v>
      </c>
      <c r="AW73" s="67">
        <f t="shared" si="18"/>
        <v>0</v>
      </c>
      <c r="AX73" s="397">
        <f t="shared" si="19"/>
        <v>0</v>
      </c>
      <c r="AY73" s="32"/>
      <c r="AZ73" s="32"/>
      <c r="BA73" s="423" t="str">
        <f t="shared" si="20"/>
        <v xml:space="preserve"> </v>
      </c>
    </row>
    <row r="74" spans="1:53" s="339" customFormat="1" ht="15" x14ac:dyDescent="0.2">
      <c r="A74" s="32"/>
      <c r="B74" s="32"/>
      <c r="C74" s="410">
        <f t="shared" si="21"/>
        <v>53</v>
      </c>
      <c r="D74" s="424"/>
      <c r="E74" s="424"/>
      <c r="F74" s="424"/>
      <c r="G74" s="410"/>
      <c r="H74" s="410"/>
      <c r="I74" s="413" t="str">
        <f t="shared" si="5"/>
        <v>-</v>
      </c>
      <c r="J74" s="414" t="str">
        <f>IF(K74="s",(D74+E74)/16*F74/12*SUMMARY!$H$73," ")</f>
        <v xml:space="preserve"> </v>
      </c>
      <c r="K74" s="414" t="str">
        <f>IF(F74&gt;0,IF(B74&lt;SUMMARY!$H$76,"C","S")," ")</f>
        <v xml:space="preserve"> </v>
      </c>
      <c r="L74" s="414" t="str">
        <f t="shared" si="6"/>
        <v>-</v>
      </c>
      <c r="M74" s="415"/>
      <c r="N74" s="415"/>
      <c r="O74" s="160" t="str">
        <f t="shared" si="7"/>
        <v>-</v>
      </c>
      <c r="P74" s="416"/>
      <c r="Q74" s="416"/>
      <c r="R74" s="416"/>
      <c r="S74" s="416"/>
      <c r="T74" s="417"/>
      <c r="U74" s="417"/>
      <c r="V74" s="417"/>
      <c r="W74" s="417"/>
      <c r="X74" s="417"/>
      <c r="Y74" s="417"/>
      <c r="Z74" s="417"/>
      <c r="AA74" s="417"/>
      <c r="AB74" s="417"/>
      <c r="AC74" s="417"/>
      <c r="AD74" s="417"/>
      <c r="AE74" s="417"/>
      <c r="AF74" s="417"/>
      <c r="AG74" s="160" t="str">
        <f>IF(K74="s",IF(L74&gt;(SUMMARY!$I$12*I74),L74,0),"- ")</f>
        <v xml:space="preserve">- </v>
      </c>
      <c r="AH74" s="22" t="str">
        <f t="shared" si="8"/>
        <v>OK</v>
      </c>
      <c r="AI74" s="22">
        <f t="shared" si="9"/>
        <v>0</v>
      </c>
      <c r="AJ74" s="22">
        <f t="shared" si="10"/>
        <v>0</v>
      </c>
      <c r="AK74" s="22">
        <f t="shared" si="11"/>
        <v>0</v>
      </c>
      <c r="AL74" s="22">
        <f t="shared" si="12"/>
        <v>0</v>
      </c>
      <c r="AM74" s="22">
        <f t="shared" si="13"/>
        <v>0</v>
      </c>
      <c r="AN74" s="22">
        <f t="shared" si="14"/>
        <v>0</v>
      </c>
      <c r="AO74" s="418" t="b">
        <f t="shared" si="15"/>
        <v>0</v>
      </c>
      <c r="AP74" s="419" t="str">
        <f>IF(K74="c",SUMMARY!$C$13*F74/12,"-")</f>
        <v>-</v>
      </c>
      <c r="AQ74" s="419" t="str">
        <f>IF(K74="s",SUMMARY!$C$12*J74,"-")</f>
        <v>-</v>
      </c>
      <c r="AR74" s="420" t="str">
        <f t="shared" si="16"/>
        <v>-</v>
      </c>
      <c r="AS74" s="421" t="str">
        <f>IF(K74="s",I74*SUMMARY!$I$12,"-")</f>
        <v>-</v>
      </c>
      <c r="AT74" s="422" t="str">
        <f>IF(K74="S",IF(AQ74*SUMMARY!$H$74&gt;AS74,SUMMARY!$H$74*AS74,AQ74),"-")</f>
        <v>-</v>
      </c>
      <c r="AU74" s="32"/>
      <c r="AV74" s="67">
        <f t="shared" si="17"/>
        <v>0</v>
      </c>
      <c r="AW74" s="67">
        <f t="shared" si="18"/>
        <v>0</v>
      </c>
      <c r="AX74" s="397">
        <f t="shared" si="19"/>
        <v>0</v>
      </c>
      <c r="AY74" s="32"/>
      <c r="AZ74" s="32"/>
      <c r="BA74" s="423" t="str">
        <f t="shared" si="20"/>
        <v xml:space="preserve"> </v>
      </c>
    </row>
    <row r="75" spans="1:53" s="339" customFormat="1" ht="15" x14ac:dyDescent="0.2">
      <c r="A75" s="32"/>
      <c r="B75" s="32"/>
      <c r="C75" s="410">
        <f t="shared" si="21"/>
        <v>54</v>
      </c>
      <c r="D75" s="424"/>
      <c r="E75" s="424"/>
      <c r="F75" s="424"/>
      <c r="G75" s="410"/>
      <c r="H75" s="410"/>
      <c r="I75" s="413" t="str">
        <f t="shared" si="5"/>
        <v>-</v>
      </c>
      <c r="J75" s="414" t="str">
        <f>IF(K75="s",(D75+E75)/16*F75/12*SUMMARY!$H$73," ")</f>
        <v xml:space="preserve"> </v>
      </c>
      <c r="K75" s="414" t="str">
        <f>IF(F75&gt;0,IF(B75&lt;SUMMARY!$H$76,"C","S")," ")</f>
        <v xml:space="preserve"> </v>
      </c>
      <c r="L75" s="414" t="str">
        <f t="shared" si="6"/>
        <v>-</v>
      </c>
      <c r="M75" s="415"/>
      <c r="N75" s="415"/>
      <c r="O75" s="160" t="str">
        <f t="shared" si="7"/>
        <v>-</v>
      </c>
      <c r="P75" s="416"/>
      <c r="Q75" s="416"/>
      <c r="R75" s="416"/>
      <c r="S75" s="416"/>
      <c r="T75" s="417"/>
      <c r="U75" s="417"/>
      <c r="V75" s="417"/>
      <c r="W75" s="417"/>
      <c r="X75" s="417"/>
      <c r="Y75" s="417"/>
      <c r="Z75" s="417"/>
      <c r="AA75" s="417"/>
      <c r="AB75" s="417"/>
      <c r="AC75" s="417"/>
      <c r="AD75" s="417"/>
      <c r="AE75" s="417"/>
      <c r="AF75" s="417"/>
      <c r="AG75" s="160" t="str">
        <f>IF(K75="s",IF(L75&gt;(SUMMARY!$I$12*I75),L75,0),"- ")</f>
        <v xml:space="preserve">- </v>
      </c>
      <c r="AH75" s="22" t="str">
        <f t="shared" si="8"/>
        <v>OK</v>
      </c>
      <c r="AI75" s="22">
        <f t="shared" si="9"/>
        <v>0</v>
      </c>
      <c r="AJ75" s="22">
        <f t="shared" si="10"/>
        <v>0</v>
      </c>
      <c r="AK75" s="22">
        <f t="shared" si="11"/>
        <v>0</v>
      </c>
      <c r="AL75" s="22">
        <f t="shared" si="12"/>
        <v>0</v>
      </c>
      <c r="AM75" s="22">
        <f t="shared" si="13"/>
        <v>0</v>
      </c>
      <c r="AN75" s="22">
        <f t="shared" si="14"/>
        <v>0</v>
      </c>
      <c r="AO75" s="418" t="b">
        <f t="shared" si="15"/>
        <v>0</v>
      </c>
      <c r="AP75" s="419" t="str">
        <f>IF(K75="c",SUMMARY!$C$13*F75/12,"-")</f>
        <v>-</v>
      </c>
      <c r="AQ75" s="419" t="str">
        <f>IF(K75="s",SUMMARY!$C$12*J75,"-")</f>
        <v>-</v>
      </c>
      <c r="AR75" s="420" t="str">
        <f t="shared" si="16"/>
        <v>-</v>
      </c>
      <c r="AS75" s="421" t="str">
        <f>IF(K75="s",I75*SUMMARY!$I$12,"-")</f>
        <v>-</v>
      </c>
      <c r="AT75" s="422" t="str">
        <f>IF(K75="S",IF(AQ75*SUMMARY!$H$74&gt;AS75,SUMMARY!$H$74*AS75,AQ75),"-")</f>
        <v>-</v>
      </c>
      <c r="AU75" s="32"/>
      <c r="AV75" s="67">
        <f t="shared" si="17"/>
        <v>0</v>
      </c>
      <c r="AW75" s="67">
        <f t="shared" si="18"/>
        <v>0</v>
      </c>
      <c r="AX75" s="397">
        <f t="shared" si="19"/>
        <v>0</v>
      </c>
      <c r="AY75" s="32"/>
      <c r="AZ75" s="32"/>
      <c r="BA75" s="423" t="str">
        <f t="shared" si="20"/>
        <v xml:space="preserve"> </v>
      </c>
    </row>
    <row r="76" spans="1:53" s="339" customFormat="1" ht="15" x14ac:dyDescent="0.2">
      <c r="A76" s="32"/>
      <c r="B76" s="32"/>
      <c r="C76" s="410">
        <f t="shared" si="21"/>
        <v>55</v>
      </c>
      <c r="D76" s="424"/>
      <c r="E76" s="424"/>
      <c r="F76" s="424"/>
      <c r="G76" s="410"/>
      <c r="H76" s="410"/>
      <c r="I76" s="413" t="str">
        <f t="shared" si="5"/>
        <v>-</v>
      </c>
      <c r="J76" s="414" t="str">
        <f>IF(K76="s",(D76+E76)/16*F76/12*SUMMARY!$H$73," ")</f>
        <v xml:space="preserve"> </v>
      </c>
      <c r="K76" s="414" t="str">
        <f>IF(F76&gt;0,IF(B76&lt;SUMMARY!$H$76,"C","S")," ")</f>
        <v xml:space="preserve"> </v>
      </c>
      <c r="L76" s="414" t="str">
        <f t="shared" si="6"/>
        <v>-</v>
      </c>
      <c r="M76" s="415"/>
      <c r="N76" s="415"/>
      <c r="O76" s="160" t="str">
        <f t="shared" si="7"/>
        <v>-</v>
      </c>
      <c r="P76" s="416"/>
      <c r="Q76" s="416"/>
      <c r="R76" s="416"/>
      <c r="S76" s="416"/>
      <c r="T76" s="417"/>
      <c r="U76" s="417"/>
      <c r="V76" s="417"/>
      <c r="W76" s="417"/>
      <c r="X76" s="417"/>
      <c r="Y76" s="417"/>
      <c r="Z76" s="417"/>
      <c r="AA76" s="417"/>
      <c r="AB76" s="417"/>
      <c r="AC76" s="417"/>
      <c r="AD76" s="417"/>
      <c r="AE76" s="417"/>
      <c r="AF76" s="417"/>
      <c r="AG76" s="160" t="str">
        <f>IF(K76="s",IF(L76&gt;(SUMMARY!$I$12*I76),L76,0),"- ")</f>
        <v xml:space="preserve">- </v>
      </c>
      <c r="AH76" s="22" t="str">
        <f t="shared" si="8"/>
        <v>OK</v>
      </c>
      <c r="AI76" s="22">
        <f t="shared" si="9"/>
        <v>0</v>
      </c>
      <c r="AJ76" s="22">
        <f t="shared" si="10"/>
        <v>0</v>
      </c>
      <c r="AK76" s="22">
        <f t="shared" si="11"/>
        <v>0</v>
      </c>
      <c r="AL76" s="22">
        <f t="shared" si="12"/>
        <v>0</v>
      </c>
      <c r="AM76" s="22">
        <f t="shared" si="13"/>
        <v>0</v>
      </c>
      <c r="AN76" s="22">
        <f t="shared" si="14"/>
        <v>0</v>
      </c>
      <c r="AO76" s="418" t="b">
        <f t="shared" si="15"/>
        <v>0</v>
      </c>
      <c r="AP76" s="419" t="str">
        <f>IF(K76="c",SUMMARY!$C$13*F76/12,"-")</f>
        <v>-</v>
      </c>
      <c r="AQ76" s="419" t="str">
        <f>IF(K76="s",SUMMARY!$C$12*J76,"-")</f>
        <v>-</v>
      </c>
      <c r="AR76" s="420" t="str">
        <f t="shared" si="16"/>
        <v>-</v>
      </c>
      <c r="AS76" s="421" t="str">
        <f>IF(K76="s",I76*SUMMARY!$I$12,"-")</f>
        <v>-</v>
      </c>
      <c r="AT76" s="422" t="str">
        <f>IF(K76="S",IF(AQ76*SUMMARY!$H$74&gt;AS76,SUMMARY!$H$74*AS76,AQ76),"-")</f>
        <v>-</v>
      </c>
      <c r="AU76" s="32"/>
      <c r="AV76" s="67">
        <f t="shared" si="17"/>
        <v>0</v>
      </c>
      <c r="AW76" s="67">
        <f t="shared" si="18"/>
        <v>0</v>
      </c>
      <c r="AX76" s="397">
        <f t="shared" si="19"/>
        <v>0</v>
      </c>
      <c r="AY76" s="32"/>
      <c r="AZ76" s="32"/>
      <c r="BA76" s="423" t="str">
        <f t="shared" si="20"/>
        <v xml:space="preserve"> </v>
      </c>
    </row>
    <row r="77" spans="1:53" s="339" customFormat="1" ht="15" x14ac:dyDescent="0.2">
      <c r="A77" s="32"/>
      <c r="B77" s="32"/>
      <c r="C77" s="410">
        <f t="shared" si="21"/>
        <v>56</v>
      </c>
      <c r="D77" s="424"/>
      <c r="E77" s="424"/>
      <c r="F77" s="424"/>
      <c r="G77" s="410"/>
      <c r="H77" s="410"/>
      <c r="I77" s="413" t="str">
        <f t="shared" si="5"/>
        <v>-</v>
      </c>
      <c r="J77" s="414" t="str">
        <f>IF(K77="s",(D77+E77)/16*F77/12*SUMMARY!$H$73," ")</f>
        <v xml:space="preserve"> </v>
      </c>
      <c r="K77" s="414" t="str">
        <f>IF(F77&gt;0,IF(B77&lt;SUMMARY!$H$76,"C","S")," ")</f>
        <v xml:space="preserve"> </v>
      </c>
      <c r="L77" s="414" t="str">
        <f t="shared" si="6"/>
        <v>-</v>
      </c>
      <c r="M77" s="415"/>
      <c r="N77" s="415"/>
      <c r="O77" s="160" t="str">
        <f t="shared" si="7"/>
        <v>-</v>
      </c>
      <c r="P77" s="416"/>
      <c r="Q77" s="416"/>
      <c r="R77" s="416"/>
      <c r="S77" s="416"/>
      <c r="T77" s="417"/>
      <c r="U77" s="417"/>
      <c r="V77" s="417"/>
      <c r="W77" s="417"/>
      <c r="X77" s="417"/>
      <c r="Y77" s="417"/>
      <c r="Z77" s="417"/>
      <c r="AA77" s="417"/>
      <c r="AB77" s="417"/>
      <c r="AC77" s="417"/>
      <c r="AD77" s="417"/>
      <c r="AE77" s="417"/>
      <c r="AF77" s="417"/>
      <c r="AG77" s="160" t="str">
        <f>IF(K77="s",IF(L77&gt;(SUMMARY!$I$12*I77),L77,0),"- ")</f>
        <v xml:space="preserve">- </v>
      </c>
      <c r="AH77" s="22" t="str">
        <f t="shared" si="8"/>
        <v>OK</v>
      </c>
      <c r="AI77" s="22">
        <f t="shared" si="9"/>
        <v>0</v>
      </c>
      <c r="AJ77" s="22">
        <f t="shared" si="10"/>
        <v>0</v>
      </c>
      <c r="AK77" s="22">
        <f t="shared" si="11"/>
        <v>0</v>
      </c>
      <c r="AL77" s="22">
        <f t="shared" si="12"/>
        <v>0</v>
      </c>
      <c r="AM77" s="22">
        <f t="shared" si="13"/>
        <v>0</v>
      </c>
      <c r="AN77" s="22">
        <f t="shared" si="14"/>
        <v>0</v>
      </c>
      <c r="AO77" s="418" t="b">
        <f t="shared" si="15"/>
        <v>0</v>
      </c>
      <c r="AP77" s="419" t="str">
        <f>IF(K77="c",SUMMARY!$C$13*F77/12,"-")</f>
        <v>-</v>
      </c>
      <c r="AQ77" s="419" t="str">
        <f>IF(K77="s",SUMMARY!$C$12*J77,"-")</f>
        <v>-</v>
      </c>
      <c r="AR77" s="420" t="str">
        <f t="shared" si="16"/>
        <v>-</v>
      </c>
      <c r="AS77" s="421" t="str">
        <f>IF(K77="s",I77*SUMMARY!$I$12,"-")</f>
        <v>-</v>
      </c>
      <c r="AT77" s="422" t="str">
        <f>IF(K77="S",IF(AQ77*SUMMARY!$H$74&gt;AS77,SUMMARY!$H$74*AS77,AQ77),"-")</f>
        <v>-</v>
      </c>
      <c r="AU77" s="32"/>
      <c r="AV77" s="67">
        <f t="shared" si="17"/>
        <v>0</v>
      </c>
      <c r="AW77" s="67">
        <f t="shared" si="18"/>
        <v>0</v>
      </c>
      <c r="AX77" s="397">
        <f t="shared" si="19"/>
        <v>0</v>
      </c>
      <c r="AY77" s="32"/>
      <c r="AZ77" s="32"/>
      <c r="BA77" s="423" t="str">
        <f t="shared" si="20"/>
        <v xml:space="preserve"> </v>
      </c>
    </row>
    <row r="78" spans="1:53" s="339" customFormat="1" ht="15" x14ac:dyDescent="0.2">
      <c r="A78" s="32"/>
      <c r="B78" s="32"/>
      <c r="C78" s="410">
        <f t="shared" si="21"/>
        <v>57</v>
      </c>
      <c r="D78" s="424"/>
      <c r="E78" s="424"/>
      <c r="F78" s="424"/>
      <c r="G78" s="410"/>
      <c r="H78" s="410"/>
      <c r="I78" s="413" t="str">
        <f t="shared" si="5"/>
        <v>-</v>
      </c>
      <c r="J78" s="414" t="str">
        <f>IF(K78="s",(D78+E78)/16*F78/12*SUMMARY!$H$73," ")</f>
        <v xml:space="preserve"> </v>
      </c>
      <c r="K78" s="414" t="str">
        <f>IF(F78&gt;0,IF(B78&lt;SUMMARY!$H$76,"C","S")," ")</f>
        <v xml:space="preserve"> </v>
      </c>
      <c r="L78" s="414" t="str">
        <f t="shared" si="6"/>
        <v>-</v>
      </c>
      <c r="M78" s="415"/>
      <c r="N78" s="415"/>
      <c r="O78" s="160" t="str">
        <f t="shared" si="7"/>
        <v>-</v>
      </c>
      <c r="P78" s="416"/>
      <c r="Q78" s="416"/>
      <c r="R78" s="416"/>
      <c r="S78" s="416"/>
      <c r="T78" s="417"/>
      <c r="U78" s="417"/>
      <c r="V78" s="417"/>
      <c r="W78" s="417"/>
      <c r="X78" s="417"/>
      <c r="Y78" s="417"/>
      <c r="Z78" s="417"/>
      <c r="AA78" s="417"/>
      <c r="AB78" s="417"/>
      <c r="AC78" s="417"/>
      <c r="AD78" s="417"/>
      <c r="AE78" s="417"/>
      <c r="AF78" s="417"/>
      <c r="AG78" s="160" t="str">
        <f>IF(K78="s",IF(L78&gt;(SUMMARY!$I$12*I78),L78,0),"- ")</f>
        <v xml:space="preserve">- </v>
      </c>
      <c r="AH78" s="22" t="str">
        <f t="shared" si="8"/>
        <v>OK</v>
      </c>
      <c r="AI78" s="22">
        <f t="shared" si="9"/>
        <v>0</v>
      </c>
      <c r="AJ78" s="22">
        <f t="shared" si="10"/>
        <v>0</v>
      </c>
      <c r="AK78" s="22">
        <f t="shared" si="11"/>
        <v>0</v>
      </c>
      <c r="AL78" s="22">
        <f t="shared" si="12"/>
        <v>0</v>
      </c>
      <c r="AM78" s="22">
        <f t="shared" si="13"/>
        <v>0</v>
      </c>
      <c r="AN78" s="22">
        <f t="shared" si="14"/>
        <v>0</v>
      </c>
      <c r="AO78" s="418" t="b">
        <f t="shared" si="15"/>
        <v>0</v>
      </c>
      <c r="AP78" s="419" t="str">
        <f>IF(K78="c",SUMMARY!$C$13*F78/12,"-")</f>
        <v>-</v>
      </c>
      <c r="AQ78" s="419" t="str">
        <f>IF(K78="s",SUMMARY!$C$12*J78,"-")</f>
        <v>-</v>
      </c>
      <c r="AR78" s="420" t="str">
        <f t="shared" si="16"/>
        <v>-</v>
      </c>
      <c r="AS78" s="421" t="str">
        <f>IF(K78="s",I78*SUMMARY!$I$12,"-")</f>
        <v>-</v>
      </c>
      <c r="AT78" s="422" t="str">
        <f>IF(K78="S",IF(AQ78*SUMMARY!$H$74&gt;AS78,SUMMARY!$H$74*AS78,AQ78),"-")</f>
        <v>-</v>
      </c>
      <c r="AU78" s="32"/>
      <c r="AV78" s="67">
        <f t="shared" si="17"/>
        <v>0</v>
      </c>
      <c r="AW78" s="67">
        <f t="shared" si="18"/>
        <v>0</v>
      </c>
      <c r="AX78" s="397">
        <f t="shared" si="19"/>
        <v>0</v>
      </c>
      <c r="AY78" s="32"/>
      <c r="AZ78" s="32"/>
      <c r="BA78" s="423" t="str">
        <f t="shared" si="20"/>
        <v xml:space="preserve"> </v>
      </c>
    </row>
    <row r="79" spans="1:53" s="339" customFormat="1" ht="15" x14ac:dyDescent="0.2">
      <c r="A79" s="32"/>
      <c r="B79" s="32"/>
      <c r="C79" s="410">
        <f t="shared" si="21"/>
        <v>58</v>
      </c>
      <c r="D79" s="424"/>
      <c r="E79" s="424"/>
      <c r="F79" s="424"/>
      <c r="G79" s="410"/>
      <c r="H79" s="410"/>
      <c r="I79" s="413" t="str">
        <f t="shared" si="5"/>
        <v>-</v>
      </c>
      <c r="J79" s="414" t="str">
        <f>IF(K79="s",(D79+E79)/16*F79/12*SUMMARY!$H$73," ")</f>
        <v xml:space="preserve"> </v>
      </c>
      <c r="K79" s="414" t="str">
        <f>IF(F79&gt;0,IF(B79&lt;SUMMARY!$H$76,"C","S")," ")</f>
        <v xml:space="preserve"> </v>
      </c>
      <c r="L79" s="414" t="str">
        <f t="shared" si="6"/>
        <v>-</v>
      </c>
      <c r="M79" s="415"/>
      <c r="N79" s="415"/>
      <c r="O79" s="160" t="str">
        <f t="shared" si="7"/>
        <v>-</v>
      </c>
      <c r="P79" s="416"/>
      <c r="Q79" s="416"/>
      <c r="R79" s="416"/>
      <c r="S79" s="416"/>
      <c r="T79" s="417"/>
      <c r="U79" s="417"/>
      <c r="V79" s="417"/>
      <c r="W79" s="417"/>
      <c r="X79" s="417"/>
      <c r="Y79" s="417"/>
      <c r="Z79" s="417"/>
      <c r="AA79" s="417"/>
      <c r="AB79" s="417"/>
      <c r="AC79" s="417"/>
      <c r="AD79" s="417"/>
      <c r="AE79" s="417"/>
      <c r="AF79" s="417"/>
      <c r="AG79" s="160" t="str">
        <f>IF(K79="s",IF(L79&gt;(SUMMARY!$I$12*I79),L79,0),"- ")</f>
        <v xml:space="preserve">- </v>
      </c>
      <c r="AH79" s="22" t="str">
        <f t="shared" si="8"/>
        <v>OK</v>
      </c>
      <c r="AI79" s="22">
        <f t="shared" si="9"/>
        <v>0</v>
      </c>
      <c r="AJ79" s="22">
        <f t="shared" si="10"/>
        <v>0</v>
      </c>
      <c r="AK79" s="22">
        <f t="shared" si="11"/>
        <v>0</v>
      </c>
      <c r="AL79" s="22">
        <f t="shared" si="12"/>
        <v>0</v>
      </c>
      <c r="AM79" s="22">
        <f t="shared" si="13"/>
        <v>0</v>
      </c>
      <c r="AN79" s="22">
        <f t="shared" si="14"/>
        <v>0</v>
      </c>
      <c r="AO79" s="418" t="b">
        <f t="shared" si="15"/>
        <v>0</v>
      </c>
      <c r="AP79" s="419" t="str">
        <f>IF(K79="c",SUMMARY!$C$13*F79/12,"-")</f>
        <v>-</v>
      </c>
      <c r="AQ79" s="419" t="str">
        <f>IF(K79="s",SUMMARY!$C$12*J79,"-")</f>
        <v>-</v>
      </c>
      <c r="AR79" s="420" t="str">
        <f t="shared" si="16"/>
        <v>-</v>
      </c>
      <c r="AS79" s="421" t="str">
        <f>IF(K79="s",I79*SUMMARY!$I$12,"-")</f>
        <v>-</v>
      </c>
      <c r="AT79" s="422" t="str">
        <f>IF(K79="S",IF(AQ79*SUMMARY!$H$74&gt;AS79,SUMMARY!$H$74*AS79,AQ79),"-")</f>
        <v>-</v>
      </c>
      <c r="AU79" s="32"/>
      <c r="AV79" s="67">
        <f t="shared" si="17"/>
        <v>0</v>
      </c>
      <c r="AW79" s="67">
        <f t="shared" si="18"/>
        <v>0</v>
      </c>
      <c r="AX79" s="397">
        <f t="shared" si="19"/>
        <v>0</v>
      </c>
      <c r="AY79" s="32"/>
      <c r="AZ79" s="32"/>
      <c r="BA79" s="423" t="str">
        <f t="shared" si="20"/>
        <v xml:space="preserve"> </v>
      </c>
    </row>
    <row r="80" spans="1:53" s="339" customFormat="1" ht="15" x14ac:dyDescent="0.2">
      <c r="A80" s="32"/>
      <c r="B80" s="32"/>
      <c r="C80" s="410">
        <f t="shared" si="21"/>
        <v>59</v>
      </c>
      <c r="D80" s="424"/>
      <c r="E80" s="424"/>
      <c r="F80" s="424"/>
      <c r="G80" s="410"/>
      <c r="H80" s="410"/>
      <c r="I80" s="413" t="str">
        <f t="shared" si="5"/>
        <v>-</v>
      </c>
      <c r="J80" s="414" t="str">
        <f>IF(K80="s",(D80+E80)/16*F80/12*SUMMARY!$H$73," ")</f>
        <v xml:space="preserve"> </v>
      </c>
      <c r="K80" s="414" t="str">
        <f>IF(F80&gt;0,IF(B80&lt;SUMMARY!$H$76,"C","S")," ")</f>
        <v xml:space="preserve"> </v>
      </c>
      <c r="L80" s="414" t="str">
        <f t="shared" si="6"/>
        <v>-</v>
      </c>
      <c r="M80" s="415"/>
      <c r="N80" s="415"/>
      <c r="O80" s="160" t="str">
        <f t="shared" si="7"/>
        <v>-</v>
      </c>
      <c r="P80" s="416"/>
      <c r="Q80" s="416"/>
      <c r="R80" s="416"/>
      <c r="S80" s="416"/>
      <c r="T80" s="417"/>
      <c r="U80" s="417"/>
      <c r="V80" s="417"/>
      <c r="W80" s="417"/>
      <c r="X80" s="417"/>
      <c r="Y80" s="417"/>
      <c r="Z80" s="417"/>
      <c r="AA80" s="417"/>
      <c r="AB80" s="417"/>
      <c r="AC80" s="417"/>
      <c r="AD80" s="417"/>
      <c r="AE80" s="417"/>
      <c r="AF80" s="417"/>
      <c r="AG80" s="160" t="str">
        <f>IF(K80="s",IF(L80&gt;(SUMMARY!$I$12*I80),L80,0),"- ")</f>
        <v xml:space="preserve">- </v>
      </c>
      <c r="AH80" s="22" t="str">
        <f t="shared" si="8"/>
        <v>OK</v>
      </c>
      <c r="AI80" s="22">
        <f t="shared" si="9"/>
        <v>0</v>
      </c>
      <c r="AJ80" s="22">
        <f t="shared" si="10"/>
        <v>0</v>
      </c>
      <c r="AK80" s="22">
        <f t="shared" si="11"/>
        <v>0</v>
      </c>
      <c r="AL80" s="22">
        <f t="shared" si="12"/>
        <v>0</v>
      </c>
      <c r="AM80" s="22">
        <f t="shared" si="13"/>
        <v>0</v>
      </c>
      <c r="AN80" s="22">
        <f t="shared" si="14"/>
        <v>0</v>
      </c>
      <c r="AO80" s="418" t="b">
        <f t="shared" si="15"/>
        <v>0</v>
      </c>
      <c r="AP80" s="419" t="str">
        <f>IF(K80="c",SUMMARY!$C$13*F80/12,"-")</f>
        <v>-</v>
      </c>
      <c r="AQ80" s="419" t="str">
        <f>IF(K80="s",SUMMARY!$C$12*J80,"-")</f>
        <v>-</v>
      </c>
      <c r="AR80" s="420" t="str">
        <f t="shared" si="16"/>
        <v>-</v>
      </c>
      <c r="AS80" s="421" t="str">
        <f>IF(K80="s",I80*SUMMARY!$I$12,"-")</f>
        <v>-</v>
      </c>
      <c r="AT80" s="422" t="str">
        <f>IF(K80="S",IF(AQ80*SUMMARY!$H$74&gt;AS80,SUMMARY!$H$74*AS80,AQ80),"-")</f>
        <v>-</v>
      </c>
      <c r="AU80" s="32"/>
      <c r="AV80" s="67">
        <f t="shared" si="17"/>
        <v>0</v>
      </c>
      <c r="AW80" s="67">
        <f t="shared" si="18"/>
        <v>0</v>
      </c>
      <c r="AX80" s="397">
        <f t="shared" si="19"/>
        <v>0</v>
      </c>
      <c r="AY80" s="32"/>
      <c r="AZ80" s="32"/>
      <c r="BA80" s="423" t="str">
        <f t="shared" si="20"/>
        <v xml:space="preserve"> </v>
      </c>
    </row>
    <row r="81" spans="1:53" s="339" customFormat="1" ht="15" x14ac:dyDescent="0.2">
      <c r="A81" s="32"/>
      <c r="B81" s="32"/>
      <c r="C81" s="410">
        <f t="shared" si="21"/>
        <v>60</v>
      </c>
      <c r="D81" s="424"/>
      <c r="E81" s="424"/>
      <c r="F81" s="424"/>
      <c r="G81" s="410"/>
      <c r="H81" s="410"/>
      <c r="I81" s="413" t="str">
        <f t="shared" si="5"/>
        <v>-</v>
      </c>
      <c r="J81" s="414" t="str">
        <f>IF(K81="s",(D81+E81)/16*F81/12*SUMMARY!$H$73," ")</f>
        <v xml:space="preserve"> </v>
      </c>
      <c r="K81" s="414" t="str">
        <f>IF(F81&gt;0,IF(B81&lt;SUMMARY!$H$76,"C","S")," ")</f>
        <v xml:space="preserve"> </v>
      </c>
      <c r="L81" s="414" t="str">
        <f t="shared" si="6"/>
        <v>-</v>
      </c>
      <c r="M81" s="415"/>
      <c r="N81" s="415"/>
      <c r="O81" s="160" t="str">
        <f t="shared" si="7"/>
        <v>-</v>
      </c>
      <c r="P81" s="416"/>
      <c r="Q81" s="416"/>
      <c r="R81" s="416"/>
      <c r="S81" s="416"/>
      <c r="T81" s="417"/>
      <c r="U81" s="417"/>
      <c r="V81" s="417"/>
      <c r="W81" s="417"/>
      <c r="X81" s="417"/>
      <c r="Y81" s="417"/>
      <c r="Z81" s="417"/>
      <c r="AA81" s="417"/>
      <c r="AB81" s="417"/>
      <c r="AC81" s="417"/>
      <c r="AD81" s="417"/>
      <c r="AE81" s="417"/>
      <c r="AF81" s="417"/>
      <c r="AG81" s="160" t="str">
        <f>IF(K81="s",IF(L81&gt;(SUMMARY!$I$12*I81),L81,0),"- ")</f>
        <v xml:space="preserve">- </v>
      </c>
      <c r="AH81" s="22" t="str">
        <f t="shared" si="8"/>
        <v>OK</v>
      </c>
      <c r="AI81" s="22">
        <f t="shared" si="9"/>
        <v>0</v>
      </c>
      <c r="AJ81" s="22">
        <f t="shared" si="10"/>
        <v>0</v>
      </c>
      <c r="AK81" s="22">
        <f t="shared" si="11"/>
        <v>0</v>
      </c>
      <c r="AL81" s="22">
        <f t="shared" si="12"/>
        <v>0</v>
      </c>
      <c r="AM81" s="22">
        <f t="shared" si="13"/>
        <v>0</v>
      </c>
      <c r="AN81" s="22">
        <f t="shared" si="14"/>
        <v>0</v>
      </c>
      <c r="AO81" s="418" t="b">
        <f t="shared" si="15"/>
        <v>0</v>
      </c>
      <c r="AP81" s="419" t="str">
        <f>IF(K81="c",SUMMARY!$C$13*F81/12,"-")</f>
        <v>-</v>
      </c>
      <c r="AQ81" s="419" t="str">
        <f>IF(K81="s",SUMMARY!$C$12*J81,"-")</f>
        <v>-</v>
      </c>
      <c r="AR81" s="420" t="str">
        <f t="shared" si="16"/>
        <v>-</v>
      </c>
      <c r="AS81" s="421" t="str">
        <f>IF(K81="s",I81*SUMMARY!$I$12,"-")</f>
        <v>-</v>
      </c>
      <c r="AT81" s="422" t="str">
        <f>IF(K81="S",IF(AQ81*SUMMARY!$H$74&gt;AS81,SUMMARY!$H$74*AS81,AQ81),"-")</f>
        <v>-</v>
      </c>
      <c r="AU81" s="32"/>
      <c r="AV81" s="67">
        <f t="shared" si="17"/>
        <v>0</v>
      </c>
      <c r="AW81" s="67">
        <f t="shared" si="18"/>
        <v>0</v>
      </c>
      <c r="AX81" s="397">
        <f t="shared" si="19"/>
        <v>0</v>
      </c>
      <c r="AY81" s="32"/>
      <c r="AZ81" s="32"/>
      <c r="BA81" s="423" t="str">
        <f t="shared" si="20"/>
        <v xml:space="preserve"> </v>
      </c>
    </row>
    <row r="82" spans="1:53" s="339" customFormat="1" ht="15" x14ac:dyDescent="0.2">
      <c r="A82" s="32"/>
      <c r="B82" s="32"/>
      <c r="C82" s="410">
        <f t="shared" si="21"/>
        <v>61</v>
      </c>
      <c r="D82" s="424"/>
      <c r="E82" s="424"/>
      <c r="F82" s="424"/>
      <c r="G82" s="410"/>
      <c r="H82" s="410"/>
      <c r="I82" s="413" t="str">
        <f t="shared" si="5"/>
        <v>-</v>
      </c>
      <c r="J82" s="414" t="str">
        <f>IF(K82="s",(D82+E82)/16*F82/12*SUMMARY!$H$73," ")</f>
        <v xml:space="preserve"> </v>
      </c>
      <c r="K82" s="414" t="str">
        <f>IF(F82&gt;0,IF(B82&lt;SUMMARY!$H$76,"C","S")," ")</f>
        <v xml:space="preserve"> </v>
      </c>
      <c r="L82" s="414" t="str">
        <f t="shared" si="6"/>
        <v>-</v>
      </c>
      <c r="M82" s="415"/>
      <c r="N82" s="415"/>
      <c r="O82" s="160" t="str">
        <f t="shared" si="7"/>
        <v>-</v>
      </c>
      <c r="P82" s="416"/>
      <c r="Q82" s="416"/>
      <c r="R82" s="416"/>
      <c r="S82" s="416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160" t="str">
        <f>IF(K82="s",IF(L82&gt;(SUMMARY!$I$12*I82),L82,0),"- ")</f>
        <v xml:space="preserve">- </v>
      </c>
      <c r="AH82" s="22" t="str">
        <f t="shared" si="8"/>
        <v>OK</v>
      </c>
      <c r="AI82" s="22">
        <f t="shared" si="9"/>
        <v>0</v>
      </c>
      <c r="AJ82" s="22">
        <f t="shared" si="10"/>
        <v>0</v>
      </c>
      <c r="AK82" s="22">
        <f t="shared" si="11"/>
        <v>0</v>
      </c>
      <c r="AL82" s="22">
        <f t="shared" si="12"/>
        <v>0</v>
      </c>
      <c r="AM82" s="22">
        <f t="shared" si="13"/>
        <v>0</v>
      </c>
      <c r="AN82" s="22">
        <f t="shared" si="14"/>
        <v>0</v>
      </c>
      <c r="AO82" s="418" t="b">
        <f t="shared" si="15"/>
        <v>0</v>
      </c>
      <c r="AP82" s="419" t="str">
        <f>IF(K82="c",SUMMARY!$C$13*F82/12,"-")</f>
        <v>-</v>
      </c>
      <c r="AQ82" s="419" t="str">
        <f>IF(K82="s",SUMMARY!$C$12*J82,"-")</f>
        <v>-</v>
      </c>
      <c r="AR82" s="420" t="str">
        <f t="shared" si="16"/>
        <v>-</v>
      </c>
      <c r="AS82" s="421" t="str">
        <f>IF(K82="s",I82*SUMMARY!$I$12,"-")</f>
        <v>-</v>
      </c>
      <c r="AT82" s="422" t="str">
        <f>IF(K82="S",IF(AQ82*SUMMARY!$H$74&gt;AS82,SUMMARY!$H$74*AS82,AQ82),"-")</f>
        <v>-</v>
      </c>
      <c r="AU82" s="32"/>
      <c r="AV82" s="67">
        <f t="shared" si="17"/>
        <v>0</v>
      </c>
      <c r="AW82" s="67">
        <f t="shared" si="18"/>
        <v>0</v>
      </c>
      <c r="AX82" s="397">
        <f t="shared" si="19"/>
        <v>0</v>
      </c>
      <c r="AY82" s="32"/>
      <c r="AZ82" s="32"/>
      <c r="BA82" s="423" t="str">
        <f t="shared" si="20"/>
        <v xml:space="preserve"> </v>
      </c>
    </row>
    <row r="83" spans="1:53" s="339" customFormat="1" ht="15" x14ac:dyDescent="0.2">
      <c r="A83" s="32"/>
      <c r="B83" s="32"/>
      <c r="C83" s="410">
        <f t="shared" si="21"/>
        <v>62</v>
      </c>
      <c r="D83" s="424"/>
      <c r="E83" s="424"/>
      <c r="F83" s="424"/>
      <c r="G83" s="410"/>
      <c r="H83" s="410"/>
      <c r="I83" s="413" t="str">
        <f t="shared" si="5"/>
        <v>-</v>
      </c>
      <c r="J83" s="414" t="str">
        <f>IF(K83="s",(D83+E83)/16*F83/12*SUMMARY!$H$73," ")</f>
        <v xml:space="preserve"> </v>
      </c>
      <c r="K83" s="414" t="str">
        <f>IF(F83&gt;0,IF(B83&lt;SUMMARY!$H$76,"C","S")," ")</f>
        <v xml:space="preserve"> </v>
      </c>
      <c r="L83" s="414" t="str">
        <f t="shared" si="6"/>
        <v>-</v>
      </c>
      <c r="M83" s="415"/>
      <c r="N83" s="415"/>
      <c r="O83" s="160" t="str">
        <f t="shared" si="7"/>
        <v>-</v>
      </c>
      <c r="P83" s="416"/>
      <c r="Q83" s="416"/>
      <c r="R83" s="416"/>
      <c r="S83" s="416"/>
      <c r="T83" s="417"/>
      <c r="U83" s="417"/>
      <c r="V83" s="417"/>
      <c r="W83" s="417"/>
      <c r="X83" s="417"/>
      <c r="Y83" s="417"/>
      <c r="Z83" s="417"/>
      <c r="AA83" s="417"/>
      <c r="AB83" s="417"/>
      <c r="AC83" s="417"/>
      <c r="AD83" s="417"/>
      <c r="AE83" s="417"/>
      <c r="AF83" s="417"/>
      <c r="AG83" s="160" t="str">
        <f>IF(K83="s",IF(L83&gt;(SUMMARY!$I$12*I83),L83,0),"- ")</f>
        <v xml:space="preserve">- </v>
      </c>
      <c r="AH83" s="22" t="str">
        <f t="shared" si="8"/>
        <v>OK</v>
      </c>
      <c r="AI83" s="22">
        <f t="shared" si="9"/>
        <v>0</v>
      </c>
      <c r="AJ83" s="22">
        <f t="shared" si="10"/>
        <v>0</v>
      </c>
      <c r="AK83" s="22">
        <f t="shared" si="11"/>
        <v>0</v>
      </c>
      <c r="AL83" s="22">
        <f t="shared" si="12"/>
        <v>0</v>
      </c>
      <c r="AM83" s="22">
        <f t="shared" si="13"/>
        <v>0</v>
      </c>
      <c r="AN83" s="22">
        <f t="shared" si="14"/>
        <v>0</v>
      </c>
      <c r="AO83" s="418" t="b">
        <f t="shared" si="15"/>
        <v>0</v>
      </c>
      <c r="AP83" s="419" t="str">
        <f>IF(K83="c",SUMMARY!$C$13*F83/12,"-")</f>
        <v>-</v>
      </c>
      <c r="AQ83" s="419" t="str">
        <f>IF(K83="s",SUMMARY!$C$12*J83,"-")</f>
        <v>-</v>
      </c>
      <c r="AR83" s="420" t="str">
        <f t="shared" si="16"/>
        <v>-</v>
      </c>
      <c r="AS83" s="421" t="str">
        <f>IF(K83="s",I83*SUMMARY!$I$12,"-")</f>
        <v>-</v>
      </c>
      <c r="AT83" s="422" t="str">
        <f>IF(K83="S",IF(AQ83*SUMMARY!$H$74&gt;AS83,SUMMARY!$H$74*AS83,AQ83),"-")</f>
        <v>-</v>
      </c>
      <c r="AU83" s="32"/>
      <c r="AV83" s="67">
        <f t="shared" si="17"/>
        <v>0</v>
      </c>
      <c r="AW83" s="67">
        <f t="shared" si="18"/>
        <v>0</v>
      </c>
      <c r="AX83" s="397">
        <f t="shared" si="19"/>
        <v>0</v>
      </c>
      <c r="AY83" s="32"/>
      <c r="AZ83" s="32"/>
      <c r="BA83" s="423" t="str">
        <f t="shared" si="20"/>
        <v xml:space="preserve"> </v>
      </c>
    </row>
    <row r="84" spans="1:53" s="339" customFormat="1" ht="15" x14ac:dyDescent="0.2">
      <c r="A84" s="32"/>
      <c r="B84" s="32"/>
      <c r="C84" s="410">
        <f t="shared" si="21"/>
        <v>63</v>
      </c>
      <c r="D84" s="424"/>
      <c r="E84" s="424"/>
      <c r="F84" s="424"/>
      <c r="G84" s="410"/>
      <c r="H84" s="410"/>
      <c r="I84" s="413" t="str">
        <f t="shared" si="5"/>
        <v>-</v>
      </c>
      <c r="J84" s="414" t="str">
        <f>IF(K84="s",(D84+E84)/16*F84/12*SUMMARY!$H$73," ")</f>
        <v xml:space="preserve"> </v>
      </c>
      <c r="K84" s="414" t="str">
        <f>IF(F84&gt;0,IF(B84&lt;SUMMARY!$H$76,"C","S")," ")</f>
        <v xml:space="preserve"> </v>
      </c>
      <c r="L84" s="414" t="str">
        <f t="shared" si="6"/>
        <v>-</v>
      </c>
      <c r="M84" s="415"/>
      <c r="N84" s="415"/>
      <c r="O84" s="160" t="str">
        <f t="shared" si="7"/>
        <v>-</v>
      </c>
      <c r="P84" s="416"/>
      <c r="Q84" s="416"/>
      <c r="R84" s="416"/>
      <c r="S84" s="416"/>
      <c r="T84" s="417"/>
      <c r="U84" s="417"/>
      <c r="V84" s="417"/>
      <c r="W84" s="417"/>
      <c r="X84" s="417"/>
      <c r="Y84" s="417"/>
      <c r="Z84" s="417"/>
      <c r="AA84" s="417"/>
      <c r="AB84" s="417"/>
      <c r="AC84" s="417"/>
      <c r="AD84" s="417"/>
      <c r="AE84" s="417"/>
      <c r="AF84" s="417"/>
      <c r="AG84" s="160" t="str">
        <f>IF(K84="s",IF(L84&gt;(SUMMARY!$I$12*I84),L84,0),"- ")</f>
        <v xml:space="preserve">- </v>
      </c>
      <c r="AH84" s="22" t="str">
        <f t="shared" si="8"/>
        <v>OK</v>
      </c>
      <c r="AI84" s="22">
        <f t="shared" si="9"/>
        <v>0</v>
      </c>
      <c r="AJ84" s="22">
        <f t="shared" si="10"/>
        <v>0</v>
      </c>
      <c r="AK84" s="22">
        <f t="shared" si="11"/>
        <v>0</v>
      </c>
      <c r="AL84" s="22">
        <f t="shared" si="12"/>
        <v>0</v>
      </c>
      <c r="AM84" s="22">
        <f t="shared" si="13"/>
        <v>0</v>
      </c>
      <c r="AN84" s="22">
        <f t="shared" si="14"/>
        <v>0</v>
      </c>
      <c r="AO84" s="418" t="b">
        <f t="shared" si="15"/>
        <v>0</v>
      </c>
      <c r="AP84" s="419" t="str">
        <f>IF(K84="c",SUMMARY!$C$13*F84/12,"-")</f>
        <v>-</v>
      </c>
      <c r="AQ84" s="419" t="str">
        <f>IF(K84="s",SUMMARY!$C$12*J84,"-")</f>
        <v>-</v>
      </c>
      <c r="AR84" s="420" t="str">
        <f t="shared" si="16"/>
        <v>-</v>
      </c>
      <c r="AS84" s="421" t="str">
        <f>IF(K84="s",I84*SUMMARY!$I$12,"-")</f>
        <v>-</v>
      </c>
      <c r="AT84" s="422" t="str">
        <f>IF(K84="S",IF(AQ84*SUMMARY!$H$74&gt;AS84,SUMMARY!$H$74*AS84,AQ84),"-")</f>
        <v>-</v>
      </c>
      <c r="AU84" s="32"/>
      <c r="AV84" s="67">
        <f t="shared" si="17"/>
        <v>0</v>
      </c>
      <c r="AW84" s="67">
        <f t="shared" si="18"/>
        <v>0</v>
      </c>
      <c r="AX84" s="397">
        <f t="shared" si="19"/>
        <v>0</v>
      </c>
      <c r="AY84" s="32"/>
      <c r="AZ84" s="32"/>
      <c r="BA84" s="423" t="str">
        <f t="shared" si="20"/>
        <v xml:space="preserve"> </v>
      </c>
    </row>
    <row r="85" spans="1:53" s="339" customFormat="1" ht="15" x14ac:dyDescent="0.2">
      <c r="A85" s="32"/>
      <c r="B85" s="32"/>
      <c r="C85" s="410">
        <f t="shared" si="21"/>
        <v>64</v>
      </c>
      <c r="D85" s="424"/>
      <c r="E85" s="424"/>
      <c r="F85" s="424"/>
      <c r="G85" s="410"/>
      <c r="H85" s="410"/>
      <c r="I85" s="413" t="str">
        <f t="shared" si="5"/>
        <v>-</v>
      </c>
      <c r="J85" s="414" t="str">
        <f>IF(K85="s",(D85+E85)/16*F85/12*SUMMARY!$H$73," ")</f>
        <v xml:space="preserve"> </v>
      </c>
      <c r="K85" s="414" t="str">
        <f>IF(F85&gt;0,IF(B85&lt;SUMMARY!$H$76,"C","S")," ")</f>
        <v xml:space="preserve"> </v>
      </c>
      <c r="L85" s="414" t="str">
        <f t="shared" si="6"/>
        <v>-</v>
      </c>
      <c r="M85" s="425"/>
      <c r="N85" s="425"/>
      <c r="O85" s="160" t="str">
        <f t="shared" si="7"/>
        <v>-</v>
      </c>
      <c r="P85" s="416"/>
      <c r="Q85" s="416"/>
      <c r="R85" s="416"/>
      <c r="S85" s="416"/>
      <c r="T85" s="417"/>
      <c r="U85" s="417"/>
      <c r="V85" s="417"/>
      <c r="W85" s="417"/>
      <c r="X85" s="417"/>
      <c r="Y85" s="417"/>
      <c r="Z85" s="417"/>
      <c r="AA85" s="417"/>
      <c r="AB85" s="417"/>
      <c r="AC85" s="417"/>
      <c r="AD85" s="417"/>
      <c r="AE85" s="417"/>
      <c r="AF85" s="417"/>
      <c r="AG85" s="160" t="str">
        <f>IF(K85="s",IF(L85&gt;(SUMMARY!$I$12*I85),L85,0),"- ")</f>
        <v xml:space="preserve">- </v>
      </c>
      <c r="AH85" s="22" t="str">
        <f t="shared" si="8"/>
        <v>OK</v>
      </c>
      <c r="AI85" s="22">
        <f t="shared" si="9"/>
        <v>0</v>
      </c>
      <c r="AJ85" s="22">
        <f t="shared" si="10"/>
        <v>0</v>
      </c>
      <c r="AK85" s="22">
        <f t="shared" si="11"/>
        <v>0</v>
      </c>
      <c r="AL85" s="22">
        <f t="shared" si="12"/>
        <v>0</v>
      </c>
      <c r="AM85" s="22">
        <f t="shared" si="13"/>
        <v>0</v>
      </c>
      <c r="AN85" s="22">
        <f t="shared" si="14"/>
        <v>0</v>
      </c>
      <c r="AO85" s="418" t="b">
        <f t="shared" si="15"/>
        <v>0</v>
      </c>
      <c r="AP85" s="419" t="str">
        <f>IF(K85="c",SUMMARY!$C$13*F85/12,"-")</f>
        <v>-</v>
      </c>
      <c r="AQ85" s="419" t="str">
        <f>IF(K85="s",SUMMARY!$C$12*J85,"-")</f>
        <v>-</v>
      </c>
      <c r="AR85" s="420" t="str">
        <f t="shared" si="16"/>
        <v>-</v>
      </c>
      <c r="AS85" s="421" t="str">
        <f>IF(K85="s",I85*SUMMARY!$I$12,"-")</f>
        <v>-</v>
      </c>
      <c r="AT85" s="422" t="str">
        <f>IF(K85="S",IF(AQ85*SUMMARY!$H$74&gt;AS85,SUMMARY!$H$74*AS85,AQ85),"-")</f>
        <v>-</v>
      </c>
      <c r="AU85" s="32"/>
      <c r="AV85" s="67">
        <f t="shared" si="17"/>
        <v>0</v>
      </c>
      <c r="AW85" s="67">
        <f t="shared" si="18"/>
        <v>0</v>
      </c>
      <c r="AX85" s="397">
        <f t="shared" si="19"/>
        <v>0</v>
      </c>
      <c r="AY85" s="32"/>
      <c r="AZ85" s="32"/>
      <c r="BA85" s="423" t="str">
        <f t="shared" si="20"/>
        <v xml:space="preserve"> </v>
      </c>
    </row>
    <row r="86" spans="1:53" s="339" customFormat="1" ht="15" x14ac:dyDescent="0.2">
      <c r="A86" s="32"/>
      <c r="B86" s="32"/>
      <c r="C86" s="410">
        <f t="shared" si="21"/>
        <v>65</v>
      </c>
      <c r="D86" s="424"/>
      <c r="E86" s="424"/>
      <c r="F86" s="424"/>
      <c r="G86" s="410"/>
      <c r="H86" s="410"/>
      <c r="I86" s="413" t="str">
        <f t="shared" si="5"/>
        <v>-</v>
      </c>
      <c r="J86" s="414" t="str">
        <f>IF(K86="s",(D86+E86)/16*F86/12*SUMMARY!$H$73," ")</f>
        <v xml:space="preserve"> </v>
      </c>
      <c r="K86" s="414" t="str">
        <f>IF(F86&gt;0,IF(B86&lt;SUMMARY!$H$76,"C","S")," ")</f>
        <v xml:space="preserve"> </v>
      </c>
      <c r="L86" s="414" t="str">
        <f t="shared" si="6"/>
        <v>-</v>
      </c>
      <c r="M86" s="425"/>
      <c r="N86" s="425"/>
      <c r="O86" s="160" t="str">
        <f t="shared" si="7"/>
        <v>-</v>
      </c>
      <c r="P86" s="416"/>
      <c r="Q86" s="416"/>
      <c r="R86" s="416"/>
      <c r="S86" s="416"/>
      <c r="T86" s="417"/>
      <c r="U86" s="417"/>
      <c r="V86" s="417"/>
      <c r="W86" s="417"/>
      <c r="X86" s="417"/>
      <c r="Y86" s="417"/>
      <c r="Z86" s="417"/>
      <c r="AA86" s="417"/>
      <c r="AB86" s="417"/>
      <c r="AC86" s="417"/>
      <c r="AD86" s="417"/>
      <c r="AE86" s="417"/>
      <c r="AF86" s="417"/>
      <c r="AG86" s="160" t="str">
        <f>IF(K86="s",IF(L86&gt;(SUMMARY!$I$12*I86),L86,0),"- ")</f>
        <v xml:space="preserve">- </v>
      </c>
      <c r="AH86" s="22" t="str">
        <f t="shared" si="8"/>
        <v>OK</v>
      </c>
      <c r="AI86" s="22">
        <f t="shared" si="9"/>
        <v>0</v>
      </c>
      <c r="AJ86" s="22">
        <f t="shared" si="10"/>
        <v>0</v>
      </c>
      <c r="AK86" s="22">
        <f t="shared" si="11"/>
        <v>0</v>
      </c>
      <c r="AL86" s="22">
        <f t="shared" si="12"/>
        <v>0</v>
      </c>
      <c r="AM86" s="22">
        <f t="shared" si="13"/>
        <v>0</v>
      </c>
      <c r="AN86" s="22">
        <f t="shared" si="14"/>
        <v>0</v>
      </c>
      <c r="AO86" s="418" t="b">
        <f t="shared" si="15"/>
        <v>0</v>
      </c>
      <c r="AP86" s="419" t="str">
        <f>IF(K86="c",SUMMARY!$C$13*F86/12,"-")</f>
        <v>-</v>
      </c>
      <c r="AQ86" s="419" t="str">
        <f>IF(K86="s",SUMMARY!$C$12*J86,"-")</f>
        <v>-</v>
      </c>
      <c r="AR86" s="420" t="str">
        <f t="shared" si="16"/>
        <v>-</v>
      </c>
      <c r="AS86" s="421" t="str">
        <f>IF(K86="s",I86*SUMMARY!$I$12,"-")</f>
        <v>-</v>
      </c>
      <c r="AT86" s="422" t="str">
        <f>IF(K86="S",IF(AQ86*SUMMARY!$H$74&gt;AS86,SUMMARY!$H$74*AS86,AQ86),"-")</f>
        <v>-</v>
      </c>
      <c r="AU86" s="32"/>
      <c r="AV86" s="67">
        <f t="shared" si="17"/>
        <v>0</v>
      </c>
      <c r="AW86" s="67">
        <f t="shared" si="18"/>
        <v>0</v>
      </c>
      <c r="AX86" s="397">
        <f t="shared" si="19"/>
        <v>0</v>
      </c>
      <c r="AY86" s="32"/>
      <c r="AZ86" s="32"/>
      <c r="BA86" s="423" t="str">
        <f t="shared" si="20"/>
        <v xml:space="preserve"> </v>
      </c>
    </row>
    <row r="87" spans="1:53" s="339" customFormat="1" ht="15" x14ac:dyDescent="0.2">
      <c r="A87" s="32"/>
      <c r="B87" s="32"/>
      <c r="C87" s="410">
        <f t="shared" si="21"/>
        <v>66</v>
      </c>
      <c r="D87" s="424"/>
      <c r="E87" s="424"/>
      <c r="F87" s="424"/>
      <c r="G87" s="410"/>
      <c r="H87" s="410"/>
      <c r="I87" s="413" t="str">
        <f t="shared" si="5"/>
        <v>-</v>
      </c>
      <c r="J87" s="414" t="str">
        <f>IF(K87="s",(D87+E87)/16*F87/12*SUMMARY!$H$73," ")</f>
        <v xml:space="preserve"> </v>
      </c>
      <c r="K87" s="414" t="str">
        <f>IF(F87&gt;0,IF(B87&lt;SUMMARY!$H$76,"C","S")," ")</f>
        <v xml:space="preserve"> </v>
      </c>
      <c r="L87" s="414" t="str">
        <f t="shared" si="6"/>
        <v>-</v>
      </c>
      <c r="M87" s="425"/>
      <c r="N87" s="425"/>
      <c r="O87" s="160" t="str">
        <f t="shared" si="7"/>
        <v>-</v>
      </c>
      <c r="P87" s="416"/>
      <c r="Q87" s="416"/>
      <c r="R87" s="416"/>
      <c r="S87" s="416"/>
      <c r="T87" s="417"/>
      <c r="U87" s="417"/>
      <c r="V87" s="417"/>
      <c r="W87" s="417"/>
      <c r="X87" s="417"/>
      <c r="Y87" s="417"/>
      <c r="Z87" s="417"/>
      <c r="AA87" s="417"/>
      <c r="AB87" s="417"/>
      <c r="AC87" s="417"/>
      <c r="AD87" s="417"/>
      <c r="AE87" s="417"/>
      <c r="AF87" s="417"/>
      <c r="AG87" s="160" t="str">
        <f>IF(K87="s",IF(L87&gt;(SUMMARY!$I$12*I87),L87,0),"- ")</f>
        <v xml:space="preserve">- </v>
      </c>
      <c r="AH87" s="22" t="str">
        <f t="shared" si="8"/>
        <v>OK</v>
      </c>
      <c r="AI87" s="22">
        <f t="shared" si="9"/>
        <v>0</v>
      </c>
      <c r="AJ87" s="22">
        <f t="shared" si="10"/>
        <v>0</v>
      </c>
      <c r="AK87" s="22">
        <f t="shared" si="11"/>
        <v>0</v>
      </c>
      <c r="AL87" s="22">
        <f t="shared" si="12"/>
        <v>0</v>
      </c>
      <c r="AM87" s="22">
        <f t="shared" si="13"/>
        <v>0</v>
      </c>
      <c r="AN87" s="22">
        <f t="shared" si="14"/>
        <v>0</v>
      </c>
      <c r="AO87" s="418" t="b">
        <f t="shared" si="15"/>
        <v>0</v>
      </c>
      <c r="AP87" s="419" t="str">
        <f>IF(K87="c",SUMMARY!$C$13*F87/12,"-")</f>
        <v>-</v>
      </c>
      <c r="AQ87" s="419" t="str">
        <f>IF(K87="s",SUMMARY!$C$12*J87,"-")</f>
        <v>-</v>
      </c>
      <c r="AR87" s="420" t="str">
        <f t="shared" si="16"/>
        <v>-</v>
      </c>
      <c r="AS87" s="421" t="str">
        <f>IF(K87="s",I87*SUMMARY!$I$12,"-")</f>
        <v>-</v>
      </c>
      <c r="AT87" s="422" t="str">
        <f>IF(K87="S",IF(AQ87*SUMMARY!$H$74&gt;AS87,SUMMARY!$H$74*AS87,AQ87),"-")</f>
        <v>-</v>
      </c>
      <c r="AU87" s="32"/>
      <c r="AV87" s="67">
        <f t="shared" si="17"/>
        <v>0</v>
      </c>
      <c r="AW87" s="67">
        <f t="shared" si="18"/>
        <v>0</v>
      </c>
      <c r="AX87" s="397">
        <f t="shared" si="19"/>
        <v>0</v>
      </c>
      <c r="AY87" s="32"/>
      <c r="AZ87" s="32"/>
      <c r="BA87" s="423" t="str">
        <f t="shared" si="20"/>
        <v xml:space="preserve"> </v>
      </c>
    </row>
    <row r="88" spans="1:53" s="339" customFormat="1" ht="15" x14ac:dyDescent="0.2">
      <c r="A88" s="32"/>
      <c r="B88" s="32"/>
      <c r="C88" s="410">
        <f t="shared" ref="C88:C151" si="22">C87+1</f>
        <v>67</v>
      </c>
      <c r="D88" s="424"/>
      <c r="E88" s="424"/>
      <c r="F88" s="424"/>
      <c r="G88" s="410"/>
      <c r="H88" s="410"/>
      <c r="I88" s="413" t="str">
        <f t="shared" si="5"/>
        <v>-</v>
      </c>
      <c r="J88" s="414" t="str">
        <f>IF(K88="s",(D88+E88)/16*F88/12*SUMMARY!$H$73," ")</f>
        <v xml:space="preserve"> </v>
      </c>
      <c r="K88" s="414" t="str">
        <f>IF(F88&gt;0,IF(B88&lt;SUMMARY!$H$76,"C","S")," ")</f>
        <v xml:space="preserve"> </v>
      </c>
      <c r="L88" s="414" t="str">
        <f t="shared" si="6"/>
        <v>-</v>
      </c>
      <c r="M88" s="425"/>
      <c r="N88" s="425"/>
      <c r="O88" s="160" t="str">
        <f t="shared" si="7"/>
        <v>-</v>
      </c>
      <c r="P88" s="416"/>
      <c r="Q88" s="416"/>
      <c r="R88" s="416"/>
      <c r="S88" s="416"/>
      <c r="T88" s="417"/>
      <c r="U88" s="417"/>
      <c r="V88" s="417"/>
      <c r="W88" s="417"/>
      <c r="X88" s="417"/>
      <c r="Y88" s="417"/>
      <c r="Z88" s="417"/>
      <c r="AA88" s="417"/>
      <c r="AB88" s="417"/>
      <c r="AC88" s="417"/>
      <c r="AD88" s="417"/>
      <c r="AE88" s="417"/>
      <c r="AF88" s="417"/>
      <c r="AG88" s="160" t="str">
        <f>IF(K88="s",IF(L88&gt;(SUMMARY!$I$12*I88),L88,0),"- ")</f>
        <v xml:space="preserve">- </v>
      </c>
      <c r="AH88" s="22" t="str">
        <f t="shared" si="8"/>
        <v>OK</v>
      </c>
      <c r="AI88" s="22">
        <f t="shared" si="9"/>
        <v>0</v>
      </c>
      <c r="AJ88" s="22">
        <f t="shared" si="10"/>
        <v>0</v>
      </c>
      <c r="AK88" s="22">
        <f t="shared" si="11"/>
        <v>0</v>
      </c>
      <c r="AL88" s="22">
        <f t="shared" si="12"/>
        <v>0</v>
      </c>
      <c r="AM88" s="22">
        <f t="shared" si="13"/>
        <v>0</v>
      </c>
      <c r="AN88" s="22">
        <f t="shared" si="14"/>
        <v>0</v>
      </c>
      <c r="AO88" s="418" t="b">
        <f t="shared" si="15"/>
        <v>0</v>
      </c>
      <c r="AP88" s="419" t="str">
        <f>IF(K88="c",SUMMARY!$C$13*F88/12,"-")</f>
        <v>-</v>
      </c>
      <c r="AQ88" s="419" t="str">
        <f>IF(K88="s",SUMMARY!$C$12*J88,"-")</f>
        <v>-</v>
      </c>
      <c r="AR88" s="420" t="str">
        <f t="shared" si="16"/>
        <v>-</v>
      </c>
      <c r="AS88" s="421" t="str">
        <f>IF(K88="s",I88*SUMMARY!$I$12,"-")</f>
        <v>-</v>
      </c>
      <c r="AT88" s="422" t="str">
        <f>IF(K88="S",IF(AQ88*SUMMARY!$H$74&gt;AS88,SUMMARY!$H$74*AS88,AQ88),"-")</f>
        <v>-</v>
      </c>
      <c r="AU88" s="32"/>
      <c r="AV88" s="67">
        <f t="shared" si="17"/>
        <v>0</v>
      </c>
      <c r="AW88" s="67">
        <f t="shared" si="18"/>
        <v>0</v>
      </c>
      <c r="AX88" s="397">
        <f t="shared" si="19"/>
        <v>0</v>
      </c>
      <c r="AY88" s="32"/>
      <c r="AZ88" s="32"/>
      <c r="BA88" s="423" t="str">
        <f t="shared" si="20"/>
        <v xml:space="preserve"> </v>
      </c>
    </row>
    <row r="89" spans="1:53" s="339" customFormat="1" ht="15" x14ac:dyDescent="0.2">
      <c r="A89" s="32"/>
      <c r="B89" s="32"/>
      <c r="C89" s="410">
        <f t="shared" si="22"/>
        <v>68</v>
      </c>
      <c r="D89" s="424"/>
      <c r="E89" s="424"/>
      <c r="F89" s="424"/>
      <c r="G89" s="410"/>
      <c r="H89" s="410"/>
      <c r="I89" s="413" t="str">
        <f t="shared" si="5"/>
        <v>-</v>
      </c>
      <c r="J89" s="414" t="str">
        <f>IF(K89="s",(D89+E89)/16*F89/12*SUMMARY!$H$73," ")</f>
        <v xml:space="preserve"> </v>
      </c>
      <c r="K89" s="414" t="str">
        <f>IF(F89&gt;0,IF(B89&lt;SUMMARY!$H$76,"C","S")," ")</f>
        <v xml:space="preserve"> </v>
      </c>
      <c r="L89" s="414" t="str">
        <f t="shared" si="6"/>
        <v>-</v>
      </c>
      <c r="M89" s="425"/>
      <c r="N89" s="425"/>
      <c r="O89" s="160" t="str">
        <f t="shared" si="7"/>
        <v>-</v>
      </c>
      <c r="P89" s="416"/>
      <c r="Q89" s="416"/>
      <c r="R89" s="416"/>
      <c r="S89" s="416"/>
      <c r="T89" s="417"/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417"/>
      <c r="AG89" s="160" t="str">
        <f>IF(K89="s",IF(L89&gt;(SUMMARY!$I$12*I89),L89,0),"- ")</f>
        <v xml:space="preserve">- </v>
      </c>
      <c r="AH89" s="22" t="str">
        <f t="shared" si="8"/>
        <v>OK</v>
      </c>
      <c r="AI89" s="22">
        <f t="shared" si="9"/>
        <v>0</v>
      </c>
      <c r="AJ89" s="22">
        <f t="shared" si="10"/>
        <v>0</v>
      </c>
      <c r="AK89" s="22">
        <f t="shared" si="11"/>
        <v>0</v>
      </c>
      <c r="AL89" s="22">
        <f t="shared" si="12"/>
        <v>0</v>
      </c>
      <c r="AM89" s="22">
        <f t="shared" si="13"/>
        <v>0</v>
      </c>
      <c r="AN89" s="22">
        <f t="shared" si="14"/>
        <v>0</v>
      </c>
      <c r="AO89" s="418" t="b">
        <f t="shared" si="15"/>
        <v>0</v>
      </c>
      <c r="AP89" s="419" t="str">
        <f>IF(K89="c",SUMMARY!$C$13*F89/12,"-")</f>
        <v>-</v>
      </c>
      <c r="AQ89" s="419" t="str">
        <f>IF(K89="s",SUMMARY!$C$12*J89,"-")</f>
        <v>-</v>
      </c>
      <c r="AR89" s="420" t="str">
        <f t="shared" si="16"/>
        <v>-</v>
      </c>
      <c r="AS89" s="421" t="str">
        <f>IF(K89="s",I89*SUMMARY!$I$12,"-")</f>
        <v>-</v>
      </c>
      <c r="AT89" s="422" t="str">
        <f>IF(K89="S",IF(AQ89*SUMMARY!$H$74&gt;AS89,SUMMARY!$H$74*AS89,AQ89),"-")</f>
        <v>-</v>
      </c>
      <c r="AU89" s="32"/>
      <c r="AV89" s="67">
        <f t="shared" si="17"/>
        <v>0</v>
      </c>
      <c r="AW89" s="67">
        <f t="shared" si="18"/>
        <v>0</v>
      </c>
      <c r="AX89" s="397">
        <f t="shared" si="19"/>
        <v>0</v>
      </c>
      <c r="AY89" s="32"/>
      <c r="AZ89" s="32"/>
      <c r="BA89" s="423" t="str">
        <f t="shared" si="20"/>
        <v xml:space="preserve"> </v>
      </c>
    </row>
    <row r="90" spans="1:53" s="339" customFormat="1" ht="15" x14ac:dyDescent="0.2">
      <c r="A90" s="32"/>
      <c r="B90" s="32"/>
      <c r="C90" s="410">
        <f t="shared" si="22"/>
        <v>69</v>
      </c>
      <c r="D90" s="424"/>
      <c r="E90" s="424"/>
      <c r="F90" s="424"/>
      <c r="G90" s="410"/>
      <c r="H90" s="410"/>
      <c r="I90" s="413" t="str">
        <f t="shared" si="5"/>
        <v>-</v>
      </c>
      <c r="J90" s="414" t="str">
        <f>IF(K90="s",(D90+E90)/16*F90/12*SUMMARY!$H$73," ")</f>
        <v xml:space="preserve"> </v>
      </c>
      <c r="K90" s="414" t="str">
        <f>IF(F90&gt;0,IF(B90&lt;SUMMARY!$H$76,"C","S")," ")</f>
        <v xml:space="preserve"> </v>
      </c>
      <c r="L90" s="414" t="str">
        <f t="shared" si="6"/>
        <v>-</v>
      </c>
      <c r="M90" s="425"/>
      <c r="N90" s="425"/>
      <c r="O90" s="160" t="str">
        <f t="shared" si="7"/>
        <v>-</v>
      </c>
      <c r="P90" s="416"/>
      <c r="Q90" s="416"/>
      <c r="R90" s="416"/>
      <c r="S90" s="416"/>
      <c r="T90" s="417"/>
      <c r="U90" s="417"/>
      <c r="V90" s="417"/>
      <c r="W90" s="417"/>
      <c r="X90" s="417"/>
      <c r="Y90" s="417"/>
      <c r="Z90" s="417"/>
      <c r="AA90" s="417"/>
      <c r="AB90" s="417"/>
      <c r="AC90" s="417"/>
      <c r="AD90" s="417"/>
      <c r="AE90" s="417"/>
      <c r="AF90" s="417"/>
      <c r="AG90" s="160" t="str">
        <f>IF(K90="s",IF(L90&gt;(SUMMARY!$I$12*I90),L90,0),"- ")</f>
        <v xml:space="preserve">- </v>
      </c>
      <c r="AH90" s="22" t="str">
        <f t="shared" si="8"/>
        <v>OK</v>
      </c>
      <c r="AI90" s="22">
        <f t="shared" si="9"/>
        <v>0</v>
      </c>
      <c r="AJ90" s="22">
        <f t="shared" si="10"/>
        <v>0</v>
      </c>
      <c r="AK90" s="22">
        <f t="shared" si="11"/>
        <v>0</v>
      </c>
      <c r="AL90" s="22">
        <f t="shared" si="12"/>
        <v>0</v>
      </c>
      <c r="AM90" s="22">
        <f t="shared" si="13"/>
        <v>0</v>
      </c>
      <c r="AN90" s="22">
        <f t="shared" si="14"/>
        <v>0</v>
      </c>
      <c r="AO90" s="418" t="b">
        <f t="shared" si="15"/>
        <v>0</v>
      </c>
      <c r="AP90" s="419" t="str">
        <f>IF(K90="c",SUMMARY!$C$13*F90/12,"-")</f>
        <v>-</v>
      </c>
      <c r="AQ90" s="419" t="str">
        <f>IF(K90="s",SUMMARY!$C$12*J90,"-")</f>
        <v>-</v>
      </c>
      <c r="AR90" s="420" t="str">
        <f t="shared" si="16"/>
        <v>-</v>
      </c>
      <c r="AS90" s="421" t="str">
        <f>IF(K90="s",I90*SUMMARY!$I$12,"-")</f>
        <v>-</v>
      </c>
      <c r="AT90" s="422" t="str">
        <f>IF(K90="S",IF(AQ90*SUMMARY!$H$74&gt;AS90,SUMMARY!$H$74*AS90,AQ90),"-")</f>
        <v>-</v>
      </c>
      <c r="AU90" s="32"/>
      <c r="AV90" s="67">
        <f t="shared" si="17"/>
        <v>0</v>
      </c>
      <c r="AW90" s="67">
        <f t="shared" si="18"/>
        <v>0</v>
      </c>
      <c r="AX90" s="397">
        <f t="shared" si="19"/>
        <v>0</v>
      </c>
      <c r="AY90" s="32"/>
      <c r="AZ90" s="32"/>
      <c r="BA90" s="423" t="str">
        <f t="shared" si="20"/>
        <v xml:space="preserve"> </v>
      </c>
    </row>
    <row r="91" spans="1:53" s="339" customFormat="1" ht="15" x14ac:dyDescent="0.2">
      <c r="A91" s="32"/>
      <c r="B91" s="32"/>
      <c r="C91" s="410">
        <f t="shared" si="22"/>
        <v>70</v>
      </c>
      <c r="D91" s="424"/>
      <c r="E91" s="424"/>
      <c r="F91" s="424"/>
      <c r="G91" s="410"/>
      <c r="H91" s="410"/>
      <c r="I91" s="413" t="str">
        <f t="shared" si="5"/>
        <v>-</v>
      </c>
      <c r="J91" s="414" t="str">
        <f>IF(K91="s",(D91+E91)/16*F91/12*SUMMARY!$H$73," ")</f>
        <v xml:space="preserve"> </v>
      </c>
      <c r="K91" s="414" t="str">
        <f>IF(F91&gt;0,IF(B91&lt;SUMMARY!$H$76,"C","S")," ")</f>
        <v xml:space="preserve"> </v>
      </c>
      <c r="L91" s="414" t="str">
        <f t="shared" si="6"/>
        <v>-</v>
      </c>
      <c r="M91" s="425"/>
      <c r="N91" s="425"/>
      <c r="O91" s="160" t="str">
        <f t="shared" si="7"/>
        <v>-</v>
      </c>
      <c r="P91" s="416"/>
      <c r="Q91" s="416"/>
      <c r="R91" s="416"/>
      <c r="S91" s="416"/>
      <c r="T91" s="417"/>
      <c r="U91" s="417"/>
      <c r="V91" s="417"/>
      <c r="W91" s="417"/>
      <c r="X91" s="417"/>
      <c r="Y91" s="417"/>
      <c r="Z91" s="417"/>
      <c r="AA91" s="417"/>
      <c r="AB91" s="417"/>
      <c r="AC91" s="417"/>
      <c r="AD91" s="417"/>
      <c r="AE91" s="417"/>
      <c r="AF91" s="417"/>
      <c r="AG91" s="160" t="str">
        <f>IF(K91="s",IF(L91&gt;(SUMMARY!$I$12*I91),L91,0),"- ")</f>
        <v xml:space="preserve">- </v>
      </c>
      <c r="AH91" s="22" t="str">
        <f t="shared" si="8"/>
        <v>OK</v>
      </c>
      <c r="AI91" s="22">
        <f t="shared" si="9"/>
        <v>0</v>
      </c>
      <c r="AJ91" s="22">
        <f t="shared" si="10"/>
        <v>0</v>
      </c>
      <c r="AK91" s="22">
        <f t="shared" si="11"/>
        <v>0</v>
      </c>
      <c r="AL91" s="22">
        <f t="shared" si="12"/>
        <v>0</v>
      </c>
      <c r="AM91" s="22">
        <f t="shared" si="13"/>
        <v>0</v>
      </c>
      <c r="AN91" s="22">
        <f t="shared" si="14"/>
        <v>0</v>
      </c>
      <c r="AO91" s="418" t="b">
        <f t="shared" si="15"/>
        <v>0</v>
      </c>
      <c r="AP91" s="419" t="str">
        <f>IF(K91="c",SUMMARY!$C$13*F91/12,"-")</f>
        <v>-</v>
      </c>
      <c r="AQ91" s="419" t="str">
        <f>IF(K91="s",SUMMARY!$C$12*J91,"-")</f>
        <v>-</v>
      </c>
      <c r="AR91" s="420" t="str">
        <f t="shared" si="16"/>
        <v>-</v>
      </c>
      <c r="AS91" s="421" t="str">
        <f>IF(K91="s",I91*SUMMARY!$I$12,"-")</f>
        <v>-</v>
      </c>
      <c r="AT91" s="422" t="str">
        <f>IF(K91="S",IF(AQ91*SUMMARY!$H$74&gt;AS91,SUMMARY!$H$74*AS91,AQ91),"-")</f>
        <v>-</v>
      </c>
      <c r="AU91" s="32"/>
      <c r="AV91" s="67">
        <f t="shared" si="17"/>
        <v>0</v>
      </c>
      <c r="AW91" s="67">
        <f t="shared" si="18"/>
        <v>0</v>
      </c>
      <c r="AX91" s="397">
        <f t="shared" si="19"/>
        <v>0</v>
      </c>
      <c r="AY91" s="32"/>
      <c r="AZ91" s="32"/>
      <c r="BA91" s="423" t="str">
        <f t="shared" si="20"/>
        <v xml:space="preserve"> </v>
      </c>
    </row>
    <row r="92" spans="1:53" s="339" customFormat="1" ht="15" x14ac:dyDescent="0.2">
      <c r="A92" s="32"/>
      <c r="B92" s="32"/>
      <c r="C92" s="410">
        <f t="shared" si="22"/>
        <v>71</v>
      </c>
      <c r="D92" s="424"/>
      <c r="E92" s="424"/>
      <c r="F92" s="424"/>
      <c r="G92" s="410"/>
      <c r="H92" s="410"/>
      <c r="I92" s="413" t="str">
        <f t="shared" si="5"/>
        <v>-</v>
      </c>
      <c r="J92" s="414" t="str">
        <f>IF(K92="s",(D92+E92)/16*F92/12*SUMMARY!$H$73," ")</f>
        <v xml:space="preserve"> </v>
      </c>
      <c r="K92" s="414" t="str">
        <f>IF(F92&gt;0,IF(B92&lt;SUMMARY!$H$76,"C","S")," ")</f>
        <v xml:space="preserve"> </v>
      </c>
      <c r="L92" s="414" t="str">
        <f t="shared" si="6"/>
        <v>-</v>
      </c>
      <c r="M92" s="425"/>
      <c r="N92" s="425"/>
      <c r="O92" s="160" t="str">
        <f t="shared" si="7"/>
        <v>-</v>
      </c>
      <c r="P92" s="416"/>
      <c r="Q92" s="416"/>
      <c r="R92" s="416"/>
      <c r="S92" s="416"/>
      <c r="T92" s="417"/>
      <c r="U92" s="417"/>
      <c r="V92" s="417"/>
      <c r="W92" s="417"/>
      <c r="X92" s="417"/>
      <c r="Y92" s="417"/>
      <c r="Z92" s="417"/>
      <c r="AA92" s="417"/>
      <c r="AB92" s="417"/>
      <c r="AC92" s="417"/>
      <c r="AD92" s="417"/>
      <c r="AE92" s="417"/>
      <c r="AF92" s="417"/>
      <c r="AG92" s="160" t="str">
        <f>IF(K92="s",IF(L92&gt;(SUMMARY!$I$12*I92),L92,0),"- ")</f>
        <v xml:space="preserve">- </v>
      </c>
      <c r="AH92" s="22" t="str">
        <f t="shared" si="8"/>
        <v>OK</v>
      </c>
      <c r="AI92" s="22">
        <f t="shared" si="9"/>
        <v>0</v>
      </c>
      <c r="AJ92" s="22">
        <f t="shared" si="10"/>
        <v>0</v>
      </c>
      <c r="AK92" s="22">
        <f t="shared" si="11"/>
        <v>0</v>
      </c>
      <c r="AL92" s="22">
        <f t="shared" si="12"/>
        <v>0</v>
      </c>
      <c r="AM92" s="22">
        <f t="shared" si="13"/>
        <v>0</v>
      </c>
      <c r="AN92" s="22">
        <f t="shared" si="14"/>
        <v>0</v>
      </c>
      <c r="AO92" s="418" t="b">
        <f t="shared" si="15"/>
        <v>0</v>
      </c>
      <c r="AP92" s="419" t="str">
        <f>IF(K92="c",SUMMARY!$C$13*F92/12,"-")</f>
        <v>-</v>
      </c>
      <c r="AQ92" s="419" t="str">
        <f>IF(K92="s",SUMMARY!$C$12*J92,"-")</f>
        <v>-</v>
      </c>
      <c r="AR92" s="420" t="str">
        <f t="shared" si="16"/>
        <v>-</v>
      </c>
      <c r="AS92" s="421" t="str">
        <f>IF(K92="s",I92*SUMMARY!$I$12,"-")</f>
        <v>-</v>
      </c>
      <c r="AT92" s="422" t="str">
        <f>IF(K92="S",IF(AQ92*SUMMARY!$H$74&gt;AS92,SUMMARY!$H$74*AS92,AQ92),"-")</f>
        <v>-</v>
      </c>
      <c r="AU92" s="32"/>
      <c r="AV92" s="67">
        <f t="shared" si="17"/>
        <v>0</v>
      </c>
      <c r="AW92" s="67">
        <f t="shared" si="18"/>
        <v>0</v>
      </c>
      <c r="AX92" s="397">
        <f t="shared" si="19"/>
        <v>0</v>
      </c>
      <c r="AY92" s="32"/>
      <c r="AZ92" s="32"/>
      <c r="BA92" s="423" t="str">
        <f t="shared" si="20"/>
        <v xml:space="preserve"> </v>
      </c>
    </row>
    <row r="93" spans="1:53" s="339" customFormat="1" ht="15" x14ac:dyDescent="0.2">
      <c r="A93" s="32"/>
      <c r="B93" s="32"/>
      <c r="C93" s="410">
        <f t="shared" si="22"/>
        <v>72</v>
      </c>
      <c r="D93" s="424"/>
      <c r="E93" s="424"/>
      <c r="F93" s="424"/>
      <c r="G93" s="410"/>
      <c r="H93" s="410"/>
      <c r="I93" s="413" t="str">
        <f t="shared" si="5"/>
        <v>-</v>
      </c>
      <c r="J93" s="414" t="str">
        <f>IF(K93="s",(D93+E93)/16*F93/12*SUMMARY!$H$73," ")</f>
        <v xml:space="preserve"> </v>
      </c>
      <c r="K93" s="414" t="str">
        <f>IF(F93&gt;0,IF(B93&lt;SUMMARY!$H$76,"C","S")," ")</f>
        <v xml:space="preserve"> </v>
      </c>
      <c r="L93" s="414" t="str">
        <f t="shared" si="6"/>
        <v>-</v>
      </c>
      <c r="M93" s="425"/>
      <c r="N93" s="425"/>
      <c r="O93" s="160" t="str">
        <f t="shared" si="7"/>
        <v>-</v>
      </c>
      <c r="P93" s="416"/>
      <c r="Q93" s="416"/>
      <c r="R93" s="416"/>
      <c r="S93" s="416"/>
      <c r="T93" s="417"/>
      <c r="U93" s="417"/>
      <c r="V93" s="417"/>
      <c r="W93" s="417"/>
      <c r="X93" s="417"/>
      <c r="Y93" s="417"/>
      <c r="Z93" s="417"/>
      <c r="AA93" s="417"/>
      <c r="AB93" s="417"/>
      <c r="AC93" s="417"/>
      <c r="AD93" s="417"/>
      <c r="AE93" s="417"/>
      <c r="AF93" s="417"/>
      <c r="AG93" s="160" t="str">
        <f>IF(K93="s",IF(L93&gt;(SUMMARY!$I$12*I93),L93,0),"- ")</f>
        <v xml:space="preserve">- </v>
      </c>
      <c r="AH93" s="22" t="str">
        <f t="shared" si="8"/>
        <v>OK</v>
      </c>
      <c r="AI93" s="22">
        <f t="shared" si="9"/>
        <v>0</v>
      </c>
      <c r="AJ93" s="22">
        <f t="shared" si="10"/>
        <v>0</v>
      </c>
      <c r="AK93" s="22">
        <f t="shared" si="11"/>
        <v>0</v>
      </c>
      <c r="AL93" s="22">
        <f t="shared" si="12"/>
        <v>0</v>
      </c>
      <c r="AM93" s="22">
        <f t="shared" si="13"/>
        <v>0</v>
      </c>
      <c r="AN93" s="22">
        <f t="shared" si="14"/>
        <v>0</v>
      </c>
      <c r="AO93" s="418" t="b">
        <f t="shared" si="15"/>
        <v>0</v>
      </c>
      <c r="AP93" s="419" t="str">
        <f>IF(K93="c",SUMMARY!$C$13*F93/12,"-")</f>
        <v>-</v>
      </c>
      <c r="AQ93" s="419" t="str">
        <f>IF(K93="s",SUMMARY!$C$12*J93,"-")</f>
        <v>-</v>
      </c>
      <c r="AR93" s="420" t="str">
        <f t="shared" si="16"/>
        <v>-</v>
      </c>
      <c r="AS93" s="421" t="str">
        <f>IF(K93="s",I93*SUMMARY!$I$12,"-")</f>
        <v>-</v>
      </c>
      <c r="AT93" s="422" t="str">
        <f>IF(K93="S",IF(AQ93*SUMMARY!$H$74&gt;AS93,SUMMARY!$H$74*AS93,AQ93),"-")</f>
        <v>-</v>
      </c>
      <c r="AU93" s="32"/>
      <c r="AV93" s="67">
        <f t="shared" si="17"/>
        <v>0</v>
      </c>
      <c r="AW93" s="67">
        <f t="shared" si="18"/>
        <v>0</v>
      </c>
      <c r="AX93" s="397">
        <f t="shared" si="19"/>
        <v>0</v>
      </c>
      <c r="AY93" s="32"/>
      <c r="AZ93" s="32"/>
      <c r="BA93" s="423" t="str">
        <f t="shared" si="20"/>
        <v xml:space="preserve"> </v>
      </c>
    </row>
    <row r="94" spans="1:53" s="339" customFormat="1" ht="15" x14ac:dyDescent="0.2">
      <c r="A94" s="32"/>
      <c r="B94" s="32"/>
      <c r="C94" s="410">
        <f t="shared" si="22"/>
        <v>73</v>
      </c>
      <c r="D94" s="424"/>
      <c r="E94" s="424"/>
      <c r="F94" s="424"/>
      <c r="G94" s="410"/>
      <c r="H94" s="410"/>
      <c r="I94" s="413" t="str">
        <f t="shared" si="5"/>
        <v>-</v>
      </c>
      <c r="J94" s="414" t="str">
        <f>IF(K94="s",(D94+E94)/16*F94/12*SUMMARY!$H$73," ")</f>
        <v xml:space="preserve"> </v>
      </c>
      <c r="K94" s="414" t="str">
        <f>IF(F94&gt;0,IF(B94&lt;SUMMARY!$H$76,"C","S")," ")</f>
        <v xml:space="preserve"> </v>
      </c>
      <c r="L94" s="414" t="str">
        <f t="shared" si="6"/>
        <v>-</v>
      </c>
      <c r="M94" s="425"/>
      <c r="N94" s="425"/>
      <c r="O94" s="160" t="str">
        <f t="shared" si="7"/>
        <v>-</v>
      </c>
      <c r="P94" s="416"/>
      <c r="Q94" s="416"/>
      <c r="R94" s="416"/>
      <c r="S94" s="416"/>
      <c r="T94" s="417"/>
      <c r="U94" s="417"/>
      <c r="V94" s="417"/>
      <c r="W94" s="417"/>
      <c r="X94" s="417"/>
      <c r="Y94" s="417"/>
      <c r="Z94" s="417"/>
      <c r="AA94" s="417"/>
      <c r="AB94" s="417"/>
      <c r="AC94" s="417"/>
      <c r="AD94" s="417"/>
      <c r="AE94" s="417"/>
      <c r="AF94" s="417"/>
      <c r="AG94" s="160" t="str">
        <f>IF(K94="s",IF(L94&gt;(SUMMARY!$I$12*I94),L94,0),"- ")</f>
        <v xml:space="preserve">- </v>
      </c>
      <c r="AH94" s="22" t="str">
        <f t="shared" si="8"/>
        <v>OK</v>
      </c>
      <c r="AI94" s="22">
        <f t="shared" si="9"/>
        <v>0</v>
      </c>
      <c r="AJ94" s="22">
        <f t="shared" si="10"/>
        <v>0</v>
      </c>
      <c r="AK94" s="22">
        <f t="shared" si="11"/>
        <v>0</v>
      </c>
      <c r="AL94" s="22">
        <f t="shared" si="12"/>
        <v>0</v>
      </c>
      <c r="AM94" s="22">
        <f t="shared" si="13"/>
        <v>0</v>
      </c>
      <c r="AN94" s="22">
        <f t="shared" si="14"/>
        <v>0</v>
      </c>
      <c r="AO94" s="418" t="b">
        <f t="shared" si="15"/>
        <v>0</v>
      </c>
      <c r="AP94" s="419" t="str">
        <f>IF(K94="c",SUMMARY!$C$13*F94/12,"-")</f>
        <v>-</v>
      </c>
      <c r="AQ94" s="419" t="str">
        <f>IF(K94="s",SUMMARY!$C$12*J94,"-")</f>
        <v>-</v>
      </c>
      <c r="AR94" s="420" t="str">
        <f t="shared" si="16"/>
        <v>-</v>
      </c>
      <c r="AS94" s="421" t="str">
        <f>IF(K94="s",I94*SUMMARY!$I$12,"-")</f>
        <v>-</v>
      </c>
      <c r="AT94" s="422" t="str">
        <f>IF(K94="S",IF(AQ94*SUMMARY!$H$74&gt;AS94,SUMMARY!$H$74*AS94,AQ94),"-")</f>
        <v>-</v>
      </c>
      <c r="AU94" s="32"/>
      <c r="AV94" s="67">
        <f t="shared" si="17"/>
        <v>0</v>
      </c>
      <c r="AW94" s="67">
        <f t="shared" si="18"/>
        <v>0</v>
      </c>
      <c r="AX94" s="397">
        <f t="shared" si="19"/>
        <v>0</v>
      </c>
      <c r="AY94" s="32"/>
      <c r="AZ94" s="32"/>
      <c r="BA94" s="423" t="str">
        <f t="shared" si="20"/>
        <v xml:space="preserve"> </v>
      </c>
    </row>
    <row r="95" spans="1:53" s="339" customFormat="1" ht="15" x14ac:dyDescent="0.2">
      <c r="A95" s="32"/>
      <c r="B95" s="32"/>
      <c r="C95" s="410">
        <f t="shared" si="22"/>
        <v>74</v>
      </c>
      <c r="D95" s="424"/>
      <c r="E95" s="424"/>
      <c r="F95" s="424"/>
      <c r="G95" s="410"/>
      <c r="H95" s="410"/>
      <c r="I95" s="413" t="str">
        <f t="shared" si="5"/>
        <v>-</v>
      </c>
      <c r="J95" s="414" t="str">
        <f>IF(K95="s",(D95+E95)/16*F95/12*SUMMARY!$H$73," ")</f>
        <v xml:space="preserve"> </v>
      </c>
      <c r="K95" s="414" t="str">
        <f>IF(F95&gt;0,IF(B95&lt;SUMMARY!$H$76,"C","S")," ")</f>
        <v xml:space="preserve"> </v>
      </c>
      <c r="L95" s="414" t="str">
        <f t="shared" si="6"/>
        <v>-</v>
      </c>
      <c r="M95" s="425"/>
      <c r="N95" s="425"/>
      <c r="O95" s="160" t="str">
        <f t="shared" si="7"/>
        <v>-</v>
      </c>
      <c r="P95" s="416"/>
      <c r="Q95" s="416"/>
      <c r="R95" s="416"/>
      <c r="S95" s="416"/>
      <c r="T95" s="417"/>
      <c r="U95" s="417"/>
      <c r="V95" s="417"/>
      <c r="W95" s="417"/>
      <c r="X95" s="417"/>
      <c r="Y95" s="417"/>
      <c r="Z95" s="417"/>
      <c r="AA95" s="417"/>
      <c r="AB95" s="417"/>
      <c r="AC95" s="417"/>
      <c r="AD95" s="417"/>
      <c r="AE95" s="417"/>
      <c r="AF95" s="417"/>
      <c r="AG95" s="160" t="str">
        <f>IF(K95="s",IF(L95&gt;(SUMMARY!$I$12*I95),L95,0),"- ")</f>
        <v xml:space="preserve">- </v>
      </c>
      <c r="AH95" s="22" t="str">
        <f t="shared" si="8"/>
        <v>OK</v>
      </c>
      <c r="AI95" s="22">
        <f t="shared" si="9"/>
        <v>0</v>
      </c>
      <c r="AJ95" s="22">
        <f t="shared" si="10"/>
        <v>0</v>
      </c>
      <c r="AK95" s="22">
        <f t="shared" si="11"/>
        <v>0</v>
      </c>
      <c r="AL95" s="22">
        <f t="shared" si="12"/>
        <v>0</v>
      </c>
      <c r="AM95" s="22">
        <f t="shared" si="13"/>
        <v>0</v>
      </c>
      <c r="AN95" s="22">
        <f t="shared" si="14"/>
        <v>0</v>
      </c>
      <c r="AO95" s="418" t="b">
        <f t="shared" si="15"/>
        <v>0</v>
      </c>
      <c r="AP95" s="419" t="str">
        <f>IF(K95="c",SUMMARY!$C$13*F95/12,"-")</f>
        <v>-</v>
      </c>
      <c r="AQ95" s="419" t="str">
        <f>IF(K95="s",SUMMARY!$C$12*J95,"-")</f>
        <v>-</v>
      </c>
      <c r="AR95" s="420" t="str">
        <f t="shared" si="16"/>
        <v>-</v>
      </c>
      <c r="AS95" s="421" t="str">
        <f>IF(K95="s",I95*SUMMARY!$I$12,"-")</f>
        <v>-</v>
      </c>
      <c r="AT95" s="422" t="str">
        <f>IF(K95="S",IF(AQ95*SUMMARY!$H$74&gt;AS95,SUMMARY!$H$74*AS95,AQ95),"-")</f>
        <v>-</v>
      </c>
      <c r="AU95" s="32"/>
      <c r="AV95" s="67">
        <f t="shared" si="17"/>
        <v>0</v>
      </c>
      <c r="AW95" s="67">
        <f t="shared" si="18"/>
        <v>0</v>
      </c>
      <c r="AX95" s="397">
        <f t="shared" si="19"/>
        <v>0</v>
      </c>
      <c r="AY95" s="32"/>
      <c r="AZ95" s="32"/>
      <c r="BA95" s="423" t="str">
        <f t="shared" si="20"/>
        <v xml:space="preserve"> </v>
      </c>
    </row>
    <row r="96" spans="1:53" s="339" customFormat="1" ht="15" x14ac:dyDescent="0.2">
      <c r="A96" s="32"/>
      <c r="B96" s="32"/>
      <c r="C96" s="410">
        <f t="shared" si="22"/>
        <v>75</v>
      </c>
      <c r="D96" s="424"/>
      <c r="E96" s="424"/>
      <c r="F96" s="424"/>
      <c r="G96" s="410"/>
      <c r="H96" s="410"/>
      <c r="I96" s="413" t="str">
        <f t="shared" si="5"/>
        <v>-</v>
      </c>
      <c r="J96" s="414" t="str">
        <f>IF(K96="s",(D96+E96)/16*F96/12*SUMMARY!$H$73," ")</f>
        <v xml:space="preserve"> </v>
      </c>
      <c r="K96" s="414" t="str">
        <f>IF(F96&gt;0,IF(B96&lt;SUMMARY!$H$76,"C","S")," ")</f>
        <v xml:space="preserve"> </v>
      </c>
      <c r="L96" s="414" t="str">
        <f t="shared" si="6"/>
        <v>-</v>
      </c>
      <c r="M96" s="425"/>
      <c r="N96" s="425"/>
      <c r="O96" s="160" t="str">
        <f t="shared" si="7"/>
        <v>-</v>
      </c>
      <c r="P96" s="416"/>
      <c r="Q96" s="416"/>
      <c r="R96" s="416"/>
      <c r="S96" s="416"/>
      <c r="T96" s="417"/>
      <c r="U96" s="417"/>
      <c r="V96" s="417"/>
      <c r="W96" s="417"/>
      <c r="X96" s="417"/>
      <c r="Y96" s="417"/>
      <c r="Z96" s="417"/>
      <c r="AA96" s="417"/>
      <c r="AB96" s="417"/>
      <c r="AC96" s="417"/>
      <c r="AD96" s="417"/>
      <c r="AE96" s="417"/>
      <c r="AF96" s="417"/>
      <c r="AG96" s="160" t="str">
        <f>IF(K96="s",IF(L96&gt;(SUMMARY!$I$12*I96),L96,0),"- ")</f>
        <v xml:space="preserve">- </v>
      </c>
      <c r="AH96" s="22" t="str">
        <f t="shared" si="8"/>
        <v>OK</v>
      </c>
      <c r="AI96" s="22">
        <f t="shared" si="9"/>
        <v>0</v>
      </c>
      <c r="AJ96" s="22">
        <f t="shared" si="10"/>
        <v>0</v>
      </c>
      <c r="AK96" s="22">
        <f t="shared" si="11"/>
        <v>0</v>
      </c>
      <c r="AL96" s="22">
        <f t="shared" si="12"/>
        <v>0</v>
      </c>
      <c r="AM96" s="22">
        <f t="shared" si="13"/>
        <v>0</v>
      </c>
      <c r="AN96" s="22">
        <f t="shared" si="14"/>
        <v>0</v>
      </c>
      <c r="AO96" s="418" t="b">
        <f t="shared" si="15"/>
        <v>0</v>
      </c>
      <c r="AP96" s="419" t="str">
        <f>IF(K96="c",SUMMARY!$C$13*F96/12,"-")</f>
        <v>-</v>
      </c>
      <c r="AQ96" s="419" t="str">
        <f>IF(K96="s",SUMMARY!$C$12*J96,"-")</f>
        <v>-</v>
      </c>
      <c r="AR96" s="420" t="str">
        <f t="shared" si="16"/>
        <v>-</v>
      </c>
      <c r="AS96" s="421" t="str">
        <f>IF(K96="s",I96*SUMMARY!$I$12,"-")</f>
        <v>-</v>
      </c>
      <c r="AT96" s="422" t="str">
        <f>IF(K96="S",IF(AQ96*SUMMARY!$H$74&gt;AS96,SUMMARY!$H$74*AS96,AQ96),"-")</f>
        <v>-</v>
      </c>
      <c r="AU96" s="32"/>
      <c r="AV96" s="67">
        <f t="shared" si="17"/>
        <v>0</v>
      </c>
      <c r="AW96" s="67">
        <f t="shared" si="18"/>
        <v>0</v>
      </c>
      <c r="AX96" s="397">
        <f t="shared" si="19"/>
        <v>0</v>
      </c>
      <c r="AY96" s="32"/>
      <c r="AZ96" s="32"/>
      <c r="BA96" s="423" t="str">
        <f t="shared" si="20"/>
        <v xml:space="preserve"> </v>
      </c>
    </row>
    <row r="97" spans="1:53" s="339" customFormat="1" ht="15" x14ac:dyDescent="0.2">
      <c r="A97" s="32"/>
      <c r="B97" s="32"/>
      <c r="C97" s="410">
        <f t="shared" si="22"/>
        <v>76</v>
      </c>
      <c r="D97" s="424"/>
      <c r="E97" s="424"/>
      <c r="F97" s="424"/>
      <c r="G97" s="410"/>
      <c r="H97" s="410"/>
      <c r="I97" s="413" t="str">
        <f t="shared" si="5"/>
        <v>-</v>
      </c>
      <c r="J97" s="414" t="str">
        <f>IF(K97="s",(D97+E97)/16*F97/12*SUMMARY!$H$73," ")</f>
        <v xml:space="preserve"> </v>
      </c>
      <c r="K97" s="414" t="str">
        <f>IF(F97&gt;0,IF(B97&lt;SUMMARY!$H$76,"C","S")," ")</f>
        <v xml:space="preserve"> </v>
      </c>
      <c r="L97" s="414" t="str">
        <f t="shared" si="6"/>
        <v>-</v>
      </c>
      <c r="M97" s="425"/>
      <c r="N97" s="425"/>
      <c r="O97" s="160" t="str">
        <f t="shared" si="7"/>
        <v>-</v>
      </c>
      <c r="P97" s="416"/>
      <c r="Q97" s="416"/>
      <c r="R97" s="416"/>
      <c r="S97" s="416"/>
      <c r="T97" s="417"/>
      <c r="U97" s="417"/>
      <c r="V97" s="417"/>
      <c r="W97" s="417"/>
      <c r="X97" s="417"/>
      <c r="Y97" s="417"/>
      <c r="Z97" s="417"/>
      <c r="AA97" s="417"/>
      <c r="AB97" s="417"/>
      <c r="AC97" s="417"/>
      <c r="AD97" s="417"/>
      <c r="AE97" s="417"/>
      <c r="AF97" s="417"/>
      <c r="AG97" s="160" t="str">
        <f>IF(K97="s",IF(L97&gt;(SUMMARY!$I$12*I97),L97,0),"- ")</f>
        <v xml:space="preserve">- </v>
      </c>
      <c r="AH97" s="22" t="str">
        <f t="shared" si="8"/>
        <v>OK</v>
      </c>
      <c r="AI97" s="22">
        <f t="shared" si="9"/>
        <v>0</v>
      </c>
      <c r="AJ97" s="22">
        <f t="shared" si="10"/>
        <v>0</v>
      </c>
      <c r="AK97" s="22">
        <f t="shared" si="11"/>
        <v>0</v>
      </c>
      <c r="AL97" s="22">
        <f t="shared" si="12"/>
        <v>0</v>
      </c>
      <c r="AM97" s="22">
        <f t="shared" si="13"/>
        <v>0</v>
      </c>
      <c r="AN97" s="22">
        <f t="shared" si="14"/>
        <v>0</v>
      </c>
      <c r="AO97" s="418" t="b">
        <f t="shared" si="15"/>
        <v>0</v>
      </c>
      <c r="AP97" s="419" t="str">
        <f>IF(K97="c",SUMMARY!$C$13*F97/12,"-")</f>
        <v>-</v>
      </c>
      <c r="AQ97" s="419" t="str">
        <f>IF(K97="s",SUMMARY!$C$12*J97,"-")</f>
        <v>-</v>
      </c>
      <c r="AR97" s="420" t="str">
        <f t="shared" si="16"/>
        <v>-</v>
      </c>
      <c r="AS97" s="421" t="str">
        <f>IF(K97="s",I97*SUMMARY!$I$12,"-")</f>
        <v>-</v>
      </c>
      <c r="AT97" s="422" t="str">
        <f>IF(K97="S",IF(AQ97*SUMMARY!$H$74&gt;AS97,SUMMARY!$H$74*AS97,AQ97),"-")</f>
        <v>-</v>
      </c>
      <c r="AU97" s="32"/>
      <c r="AV97" s="67">
        <f t="shared" si="17"/>
        <v>0</v>
      </c>
      <c r="AW97" s="67">
        <f t="shared" si="18"/>
        <v>0</v>
      </c>
      <c r="AX97" s="397">
        <f t="shared" si="19"/>
        <v>0</v>
      </c>
      <c r="AY97" s="32"/>
      <c r="AZ97" s="32"/>
      <c r="BA97" s="423" t="str">
        <f t="shared" si="20"/>
        <v xml:space="preserve"> </v>
      </c>
    </row>
    <row r="98" spans="1:53" s="339" customFormat="1" ht="15" x14ac:dyDescent="0.2">
      <c r="A98" s="32"/>
      <c r="B98" s="32"/>
      <c r="C98" s="410">
        <f t="shared" si="22"/>
        <v>77</v>
      </c>
      <c r="D98" s="424"/>
      <c r="E98" s="424"/>
      <c r="F98" s="424"/>
      <c r="G98" s="410"/>
      <c r="H98" s="410"/>
      <c r="I98" s="413" t="str">
        <f t="shared" si="5"/>
        <v>-</v>
      </c>
      <c r="J98" s="414" t="str">
        <f>IF(K98="s",(D98+E98)/16*F98/12*SUMMARY!$H$73," ")</f>
        <v xml:space="preserve"> </v>
      </c>
      <c r="K98" s="414" t="str">
        <f>IF(F98&gt;0,IF(B98&lt;SUMMARY!$H$76,"C","S")," ")</f>
        <v xml:space="preserve"> </v>
      </c>
      <c r="L98" s="414" t="str">
        <f t="shared" si="6"/>
        <v>-</v>
      </c>
      <c r="M98" s="425"/>
      <c r="N98" s="425"/>
      <c r="O98" s="160" t="str">
        <f t="shared" si="7"/>
        <v>-</v>
      </c>
      <c r="P98" s="416"/>
      <c r="Q98" s="416"/>
      <c r="R98" s="416"/>
      <c r="S98" s="416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160" t="str">
        <f>IF(K98="s",IF(L98&gt;(SUMMARY!$I$12*I98),L98,0),"- ")</f>
        <v xml:space="preserve">- </v>
      </c>
      <c r="AH98" s="22" t="str">
        <f t="shared" si="8"/>
        <v>OK</v>
      </c>
      <c r="AI98" s="22">
        <f t="shared" si="9"/>
        <v>0</v>
      </c>
      <c r="AJ98" s="22">
        <f t="shared" si="10"/>
        <v>0</v>
      </c>
      <c r="AK98" s="22">
        <f t="shared" si="11"/>
        <v>0</v>
      </c>
      <c r="AL98" s="22">
        <f t="shared" si="12"/>
        <v>0</v>
      </c>
      <c r="AM98" s="22">
        <f t="shared" si="13"/>
        <v>0</v>
      </c>
      <c r="AN98" s="22">
        <f t="shared" si="14"/>
        <v>0</v>
      </c>
      <c r="AO98" s="418" t="b">
        <f t="shared" si="15"/>
        <v>0</v>
      </c>
      <c r="AP98" s="419" t="str">
        <f>IF(K98="c",SUMMARY!$C$13*F98/12,"-")</f>
        <v>-</v>
      </c>
      <c r="AQ98" s="419" t="str">
        <f>IF(K98="s",SUMMARY!$C$12*J98,"-")</f>
        <v>-</v>
      </c>
      <c r="AR98" s="420" t="str">
        <f t="shared" si="16"/>
        <v>-</v>
      </c>
      <c r="AS98" s="421" t="str">
        <f>IF(K98="s",I98*SUMMARY!$I$12,"-")</f>
        <v>-</v>
      </c>
      <c r="AT98" s="422" t="str">
        <f>IF(K98="S",IF(AQ98*SUMMARY!$H$74&gt;AS98,SUMMARY!$H$74*AS98,AQ98),"-")</f>
        <v>-</v>
      </c>
      <c r="AU98" s="32"/>
      <c r="AV98" s="67">
        <f t="shared" si="17"/>
        <v>0</v>
      </c>
      <c r="AW98" s="67">
        <f t="shared" si="18"/>
        <v>0</v>
      </c>
      <c r="AX98" s="397">
        <f t="shared" si="19"/>
        <v>0</v>
      </c>
      <c r="AY98" s="32"/>
      <c r="AZ98" s="32"/>
      <c r="BA98" s="423" t="str">
        <f t="shared" si="20"/>
        <v xml:space="preserve"> </v>
      </c>
    </row>
    <row r="99" spans="1:53" s="339" customFormat="1" ht="15" x14ac:dyDescent="0.2">
      <c r="A99" s="32"/>
      <c r="B99" s="32"/>
      <c r="C99" s="410">
        <f t="shared" si="22"/>
        <v>78</v>
      </c>
      <c r="D99" s="424"/>
      <c r="E99" s="424"/>
      <c r="F99" s="424"/>
      <c r="G99" s="410"/>
      <c r="H99" s="410"/>
      <c r="I99" s="413" t="str">
        <f t="shared" si="5"/>
        <v>-</v>
      </c>
      <c r="J99" s="414" t="str">
        <f>IF(K99="s",(D99+E99)/16*F99/12*SUMMARY!$H$73," ")</f>
        <v xml:space="preserve"> </v>
      </c>
      <c r="K99" s="414" t="str">
        <f>IF(F99&gt;0,IF(B99&lt;SUMMARY!$H$76,"C","S")," ")</f>
        <v xml:space="preserve"> </v>
      </c>
      <c r="L99" s="414" t="str">
        <f t="shared" si="6"/>
        <v>-</v>
      </c>
      <c r="M99" s="425"/>
      <c r="N99" s="425"/>
      <c r="O99" s="160" t="str">
        <f t="shared" si="7"/>
        <v>-</v>
      </c>
      <c r="P99" s="416"/>
      <c r="Q99" s="416"/>
      <c r="R99" s="416"/>
      <c r="S99" s="416"/>
      <c r="T99" s="417"/>
      <c r="U99" s="417"/>
      <c r="V99" s="417"/>
      <c r="W99" s="417"/>
      <c r="X99" s="417"/>
      <c r="Y99" s="417"/>
      <c r="Z99" s="417"/>
      <c r="AA99" s="417"/>
      <c r="AB99" s="417"/>
      <c r="AC99" s="417"/>
      <c r="AD99" s="417"/>
      <c r="AE99" s="417"/>
      <c r="AF99" s="417"/>
      <c r="AG99" s="160" t="str">
        <f>IF(K99="s",IF(L99&gt;(SUMMARY!$I$12*I99),L99,0),"- ")</f>
        <v xml:space="preserve">- </v>
      </c>
      <c r="AH99" s="22" t="str">
        <f t="shared" si="8"/>
        <v>OK</v>
      </c>
      <c r="AI99" s="22">
        <f t="shared" si="9"/>
        <v>0</v>
      </c>
      <c r="AJ99" s="22">
        <f t="shared" si="10"/>
        <v>0</v>
      </c>
      <c r="AK99" s="22">
        <f t="shared" si="11"/>
        <v>0</v>
      </c>
      <c r="AL99" s="22">
        <f t="shared" si="12"/>
        <v>0</v>
      </c>
      <c r="AM99" s="22">
        <f t="shared" si="13"/>
        <v>0</v>
      </c>
      <c r="AN99" s="22">
        <f t="shared" si="14"/>
        <v>0</v>
      </c>
      <c r="AO99" s="418" t="b">
        <f t="shared" si="15"/>
        <v>0</v>
      </c>
      <c r="AP99" s="419" t="str">
        <f>IF(K99="c",SUMMARY!$C$13*F99/12,"-")</f>
        <v>-</v>
      </c>
      <c r="AQ99" s="419" t="str">
        <f>IF(K99="s",SUMMARY!$C$12*J99,"-")</f>
        <v>-</v>
      </c>
      <c r="AR99" s="420" t="str">
        <f t="shared" si="16"/>
        <v>-</v>
      </c>
      <c r="AS99" s="421" t="str">
        <f>IF(K99="s",I99*SUMMARY!$I$12,"-")</f>
        <v>-</v>
      </c>
      <c r="AT99" s="422" t="str">
        <f>IF(K99="S",IF(AQ99*SUMMARY!$H$74&gt;AS99,SUMMARY!$H$74*AS99,AQ99),"-")</f>
        <v>-</v>
      </c>
      <c r="AU99" s="32"/>
      <c r="AV99" s="67">
        <f t="shared" si="17"/>
        <v>0</v>
      </c>
      <c r="AW99" s="67">
        <f t="shared" si="18"/>
        <v>0</v>
      </c>
      <c r="AX99" s="397">
        <f t="shared" si="19"/>
        <v>0</v>
      </c>
      <c r="AY99" s="32"/>
      <c r="AZ99" s="32"/>
      <c r="BA99" s="423" t="str">
        <f t="shared" si="20"/>
        <v xml:space="preserve"> </v>
      </c>
    </row>
    <row r="100" spans="1:53" s="339" customFormat="1" ht="15" x14ac:dyDescent="0.2">
      <c r="A100" s="32"/>
      <c r="B100" s="32"/>
      <c r="C100" s="410">
        <f t="shared" si="22"/>
        <v>79</v>
      </c>
      <c r="D100" s="424"/>
      <c r="E100" s="424"/>
      <c r="F100" s="424"/>
      <c r="G100" s="410"/>
      <c r="H100" s="410"/>
      <c r="I100" s="413" t="str">
        <f t="shared" si="5"/>
        <v>-</v>
      </c>
      <c r="J100" s="414" t="str">
        <f>IF(K100="s",(D100+E100)/16*F100/12*SUMMARY!$H$73," ")</f>
        <v xml:space="preserve"> </v>
      </c>
      <c r="K100" s="414" t="str">
        <f>IF(F100&gt;0,IF(B100&lt;SUMMARY!$H$76,"C","S")," ")</f>
        <v xml:space="preserve"> </v>
      </c>
      <c r="L100" s="414" t="str">
        <f t="shared" si="6"/>
        <v>-</v>
      </c>
      <c r="M100" s="425"/>
      <c r="N100" s="425"/>
      <c r="O100" s="160" t="str">
        <f t="shared" si="7"/>
        <v>-</v>
      </c>
      <c r="P100" s="416"/>
      <c r="Q100" s="416"/>
      <c r="R100" s="416"/>
      <c r="S100" s="416"/>
      <c r="T100" s="417"/>
      <c r="U100" s="417"/>
      <c r="V100" s="417"/>
      <c r="W100" s="417"/>
      <c r="X100" s="417"/>
      <c r="Y100" s="417"/>
      <c r="Z100" s="417"/>
      <c r="AA100" s="417"/>
      <c r="AB100" s="417"/>
      <c r="AC100" s="417"/>
      <c r="AD100" s="417"/>
      <c r="AE100" s="417"/>
      <c r="AF100" s="417"/>
      <c r="AG100" s="160" t="str">
        <f>IF(K100="s",IF(L100&gt;(SUMMARY!$I$12*I100),L100,0),"- ")</f>
        <v xml:space="preserve">- </v>
      </c>
      <c r="AH100" s="22" t="str">
        <f t="shared" si="8"/>
        <v>OK</v>
      </c>
      <c r="AI100" s="22">
        <f t="shared" si="9"/>
        <v>0</v>
      </c>
      <c r="AJ100" s="22">
        <f t="shared" si="10"/>
        <v>0</v>
      </c>
      <c r="AK100" s="22">
        <f t="shared" si="11"/>
        <v>0</v>
      </c>
      <c r="AL100" s="22">
        <f t="shared" si="12"/>
        <v>0</v>
      </c>
      <c r="AM100" s="22">
        <f t="shared" si="13"/>
        <v>0</v>
      </c>
      <c r="AN100" s="22">
        <f t="shared" si="14"/>
        <v>0</v>
      </c>
      <c r="AO100" s="418" t="b">
        <f t="shared" si="15"/>
        <v>0</v>
      </c>
      <c r="AP100" s="419" t="str">
        <f>IF(K100="c",SUMMARY!$C$13*F100/12,"-")</f>
        <v>-</v>
      </c>
      <c r="AQ100" s="419" t="str">
        <f>IF(K100="s",SUMMARY!$C$12*J100,"-")</f>
        <v>-</v>
      </c>
      <c r="AR100" s="420" t="str">
        <f t="shared" si="16"/>
        <v>-</v>
      </c>
      <c r="AS100" s="421" t="str">
        <f>IF(K100="s",I100*SUMMARY!$I$12,"-")</f>
        <v>-</v>
      </c>
      <c r="AT100" s="422" t="str">
        <f>IF(K100="S",IF(AQ100*SUMMARY!$H$74&gt;AS100,SUMMARY!$H$74*AS100,AQ100),"-")</f>
        <v>-</v>
      </c>
      <c r="AU100" s="32"/>
      <c r="AV100" s="67">
        <f t="shared" si="17"/>
        <v>0</v>
      </c>
      <c r="AW100" s="67">
        <f t="shared" si="18"/>
        <v>0</v>
      </c>
      <c r="AX100" s="397">
        <f t="shared" si="19"/>
        <v>0</v>
      </c>
      <c r="AY100" s="32"/>
      <c r="AZ100" s="32"/>
      <c r="BA100" s="423" t="str">
        <f t="shared" si="20"/>
        <v xml:space="preserve"> </v>
      </c>
    </row>
    <row r="101" spans="1:53" s="339" customFormat="1" ht="15" x14ac:dyDescent="0.2">
      <c r="A101" s="32"/>
      <c r="B101" s="32"/>
      <c r="C101" s="410">
        <f t="shared" si="22"/>
        <v>80</v>
      </c>
      <c r="D101" s="424"/>
      <c r="E101" s="424"/>
      <c r="F101" s="424"/>
      <c r="G101" s="410"/>
      <c r="H101" s="410"/>
      <c r="I101" s="413" t="str">
        <f t="shared" si="5"/>
        <v>-</v>
      </c>
      <c r="J101" s="414" t="str">
        <f>IF(K101="s",(D101+E101)/16*F101/12*SUMMARY!$H$73," ")</f>
        <v xml:space="preserve"> </v>
      </c>
      <c r="K101" s="414" t="str">
        <f>IF(F101&gt;0,IF(B101&lt;SUMMARY!$H$76,"C","S")," ")</f>
        <v xml:space="preserve"> </v>
      </c>
      <c r="L101" s="414" t="str">
        <f t="shared" si="6"/>
        <v>-</v>
      </c>
      <c r="M101" s="425"/>
      <c r="N101" s="425"/>
      <c r="O101" s="160" t="str">
        <f t="shared" si="7"/>
        <v>-</v>
      </c>
      <c r="P101" s="416"/>
      <c r="Q101" s="416"/>
      <c r="R101" s="416"/>
      <c r="S101" s="416"/>
      <c r="T101" s="417"/>
      <c r="U101" s="417"/>
      <c r="V101" s="417"/>
      <c r="W101" s="417"/>
      <c r="X101" s="417"/>
      <c r="Y101" s="417"/>
      <c r="Z101" s="417"/>
      <c r="AA101" s="417"/>
      <c r="AB101" s="417"/>
      <c r="AC101" s="417"/>
      <c r="AD101" s="417"/>
      <c r="AE101" s="417"/>
      <c r="AF101" s="417"/>
      <c r="AG101" s="160" t="str">
        <f>IF(K101="s",IF(L101&gt;(SUMMARY!$I$12*I101),L101,0),"- ")</f>
        <v xml:space="preserve">- </v>
      </c>
      <c r="AH101" s="22" t="str">
        <f t="shared" si="8"/>
        <v>OK</v>
      </c>
      <c r="AI101" s="22">
        <f t="shared" si="9"/>
        <v>0</v>
      </c>
      <c r="AJ101" s="22">
        <f t="shared" si="10"/>
        <v>0</v>
      </c>
      <c r="AK101" s="22">
        <f t="shared" si="11"/>
        <v>0</v>
      </c>
      <c r="AL101" s="22">
        <f t="shared" si="12"/>
        <v>0</v>
      </c>
      <c r="AM101" s="22">
        <f t="shared" si="13"/>
        <v>0</v>
      </c>
      <c r="AN101" s="22">
        <f t="shared" si="14"/>
        <v>0</v>
      </c>
      <c r="AO101" s="418" t="b">
        <f t="shared" si="15"/>
        <v>0</v>
      </c>
      <c r="AP101" s="419" t="str">
        <f>IF(K101="c",SUMMARY!$C$13*F101/12,"-")</f>
        <v>-</v>
      </c>
      <c r="AQ101" s="419" t="str">
        <f>IF(K101="s",SUMMARY!$C$12*J101,"-")</f>
        <v>-</v>
      </c>
      <c r="AR101" s="420" t="str">
        <f t="shared" si="16"/>
        <v>-</v>
      </c>
      <c r="AS101" s="421" t="str">
        <f>IF(K101="s",I101*SUMMARY!$I$12,"-")</f>
        <v>-</v>
      </c>
      <c r="AT101" s="422" t="str">
        <f>IF(K101="S",IF(AQ101*SUMMARY!$H$74&gt;AS101,SUMMARY!$H$74*AS101,AQ101),"-")</f>
        <v>-</v>
      </c>
      <c r="AU101" s="32"/>
      <c r="AV101" s="67">
        <f t="shared" si="17"/>
        <v>0</v>
      </c>
      <c r="AW101" s="67">
        <f t="shared" si="18"/>
        <v>0</v>
      </c>
      <c r="AX101" s="397">
        <f t="shared" si="19"/>
        <v>0</v>
      </c>
      <c r="AY101" s="32"/>
      <c r="AZ101" s="32"/>
      <c r="BA101" s="423" t="str">
        <f t="shared" si="20"/>
        <v xml:space="preserve"> </v>
      </c>
    </row>
    <row r="102" spans="1:53" s="339" customFormat="1" ht="15" x14ac:dyDescent="0.2">
      <c r="A102" s="32"/>
      <c r="B102" s="32"/>
      <c r="C102" s="410">
        <f t="shared" si="22"/>
        <v>81</v>
      </c>
      <c r="D102" s="424"/>
      <c r="E102" s="424"/>
      <c r="F102" s="424"/>
      <c r="G102" s="410"/>
      <c r="H102" s="410"/>
      <c r="I102" s="413" t="str">
        <f t="shared" si="5"/>
        <v>-</v>
      </c>
      <c r="J102" s="414" t="str">
        <f>IF(K102="s",(D102+E102)/16*F102/12*SUMMARY!$H$73," ")</f>
        <v xml:space="preserve"> </v>
      </c>
      <c r="K102" s="414" t="str">
        <f>IF(F102&gt;0,IF(B102&lt;SUMMARY!$H$76,"C","S")," ")</f>
        <v xml:space="preserve"> </v>
      </c>
      <c r="L102" s="414" t="str">
        <f t="shared" si="6"/>
        <v>-</v>
      </c>
      <c r="M102" s="425"/>
      <c r="N102" s="425"/>
      <c r="O102" s="160" t="str">
        <f t="shared" si="7"/>
        <v>-</v>
      </c>
      <c r="P102" s="416"/>
      <c r="Q102" s="416"/>
      <c r="R102" s="416"/>
      <c r="S102" s="416"/>
      <c r="T102" s="417"/>
      <c r="U102" s="417"/>
      <c r="V102" s="417"/>
      <c r="W102" s="417"/>
      <c r="X102" s="417"/>
      <c r="Y102" s="417"/>
      <c r="Z102" s="417"/>
      <c r="AA102" s="417"/>
      <c r="AB102" s="417"/>
      <c r="AC102" s="417"/>
      <c r="AD102" s="417"/>
      <c r="AE102" s="417"/>
      <c r="AF102" s="417"/>
      <c r="AG102" s="160" t="str">
        <f>IF(K102="s",IF(L102&gt;(SUMMARY!$I$12*I102),L102,0),"- ")</f>
        <v xml:space="preserve">- </v>
      </c>
      <c r="AH102" s="22" t="str">
        <f t="shared" si="8"/>
        <v>OK</v>
      </c>
      <c r="AI102" s="22">
        <f t="shared" si="9"/>
        <v>0</v>
      </c>
      <c r="AJ102" s="22">
        <f t="shared" si="10"/>
        <v>0</v>
      </c>
      <c r="AK102" s="22">
        <f t="shared" si="11"/>
        <v>0</v>
      </c>
      <c r="AL102" s="22">
        <f t="shared" si="12"/>
        <v>0</v>
      </c>
      <c r="AM102" s="22">
        <f t="shared" si="13"/>
        <v>0</v>
      </c>
      <c r="AN102" s="22">
        <f t="shared" si="14"/>
        <v>0</v>
      </c>
      <c r="AO102" s="418" t="b">
        <f t="shared" si="15"/>
        <v>0</v>
      </c>
      <c r="AP102" s="419" t="str">
        <f>IF(K102="c",SUMMARY!$C$13*F102/12,"-")</f>
        <v>-</v>
      </c>
      <c r="AQ102" s="419" t="str">
        <f>IF(K102="s",SUMMARY!$C$12*J102,"-")</f>
        <v>-</v>
      </c>
      <c r="AR102" s="420" t="str">
        <f t="shared" si="16"/>
        <v>-</v>
      </c>
      <c r="AS102" s="421" t="str">
        <f>IF(K102="s",I102*SUMMARY!$I$12,"-")</f>
        <v>-</v>
      </c>
      <c r="AT102" s="422" t="str">
        <f>IF(K102="S",IF(AQ102*SUMMARY!$H$74&gt;AS102,SUMMARY!$H$74*AS102,AQ102),"-")</f>
        <v>-</v>
      </c>
      <c r="AU102" s="32"/>
      <c r="AV102" s="67">
        <f t="shared" si="17"/>
        <v>0</v>
      </c>
      <c r="AW102" s="67">
        <f t="shared" si="18"/>
        <v>0</v>
      </c>
      <c r="AX102" s="397">
        <f t="shared" si="19"/>
        <v>0</v>
      </c>
      <c r="AY102" s="32"/>
      <c r="AZ102" s="32"/>
      <c r="BA102" s="423" t="str">
        <f t="shared" si="20"/>
        <v xml:space="preserve"> </v>
      </c>
    </row>
    <row r="103" spans="1:53" s="339" customFormat="1" ht="15" x14ac:dyDescent="0.2">
      <c r="A103" s="32"/>
      <c r="B103" s="32"/>
      <c r="C103" s="410">
        <f t="shared" si="22"/>
        <v>82</v>
      </c>
      <c r="D103" s="424"/>
      <c r="E103" s="424"/>
      <c r="F103" s="424"/>
      <c r="G103" s="410"/>
      <c r="H103" s="410"/>
      <c r="I103" s="413" t="str">
        <f t="shared" si="5"/>
        <v>-</v>
      </c>
      <c r="J103" s="414" t="str">
        <f>IF(K103="s",(D103+E103)/16*F103/12*SUMMARY!$H$73," ")</f>
        <v xml:space="preserve"> </v>
      </c>
      <c r="K103" s="414" t="str">
        <f>IF(F103&gt;0,IF(B103&lt;SUMMARY!$H$76,"C","S")," ")</f>
        <v xml:space="preserve"> </v>
      </c>
      <c r="L103" s="414" t="str">
        <f t="shared" si="6"/>
        <v>-</v>
      </c>
      <c r="M103" s="425"/>
      <c r="N103" s="425"/>
      <c r="O103" s="160" t="str">
        <f t="shared" si="7"/>
        <v>-</v>
      </c>
      <c r="P103" s="416"/>
      <c r="Q103" s="416"/>
      <c r="R103" s="416"/>
      <c r="S103" s="416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160" t="str">
        <f>IF(K103="s",IF(L103&gt;(SUMMARY!$I$12*I103),L103,0),"- ")</f>
        <v xml:space="preserve">- </v>
      </c>
      <c r="AH103" s="22" t="str">
        <f t="shared" si="8"/>
        <v>OK</v>
      </c>
      <c r="AI103" s="22">
        <f t="shared" si="9"/>
        <v>0</v>
      </c>
      <c r="AJ103" s="22">
        <f t="shared" si="10"/>
        <v>0</v>
      </c>
      <c r="AK103" s="22">
        <f t="shared" si="11"/>
        <v>0</v>
      </c>
      <c r="AL103" s="22">
        <f t="shared" si="12"/>
        <v>0</v>
      </c>
      <c r="AM103" s="22">
        <f t="shared" si="13"/>
        <v>0</v>
      </c>
      <c r="AN103" s="22">
        <f t="shared" si="14"/>
        <v>0</v>
      </c>
      <c r="AO103" s="418" t="b">
        <f t="shared" si="15"/>
        <v>0</v>
      </c>
      <c r="AP103" s="419" t="str">
        <f>IF(K103="c",SUMMARY!$C$13*F103/12,"-")</f>
        <v>-</v>
      </c>
      <c r="AQ103" s="419" t="str">
        <f>IF(K103="s",SUMMARY!$C$12*J103,"-")</f>
        <v>-</v>
      </c>
      <c r="AR103" s="420" t="str">
        <f t="shared" si="16"/>
        <v>-</v>
      </c>
      <c r="AS103" s="421" t="str">
        <f>IF(K103="s",I103*SUMMARY!$I$12,"-")</f>
        <v>-</v>
      </c>
      <c r="AT103" s="422" t="str">
        <f>IF(K103="S",IF(AQ103*SUMMARY!$H$74&gt;AS103,SUMMARY!$H$74*AS103,AQ103),"-")</f>
        <v>-</v>
      </c>
      <c r="AU103" s="32"/>
      <c r="AV103" s="67">
        <f t="shared" si="17"/>
        <v>0</v>
      </c>
      <c r="AW103" s="67">
        <f t="shared" si="18"/>
        <v>0</v>
      </c>
      <c r="AX103" s="397">
        <f t="shared" si="19"/>
        <v>0</v>
      </c>
      <c r="AY103" s="32"/>
      <c r="AZ103" s="32"/>
      <c r="BA103" s="423" t="str">
        <f t="shared" si="20"/>
        <v xml:space="preserve"> </v>
      </c>
    </row>
    <row r="104" spans="1:53" s="339" customFormat="1" ht="15" x14ac:dyDescent="0.2">
      <c r="A104" s="32"/>
      <c r="B104" s="32"/>
      <c r="C104" s="410">
        <f t="shared" si="22"/>
        <v>83</v>
      </c>
      <c r="D104" s="424"/>
      <c r="E104" s="424"/>
      <c r="F104" s="424"/>
      <c r="G104" s="410"/>
      <c r="H104" s="410"/>
      <c r="I104" s="413" t="str">
        <f t="shared" si="5"/>
        <v>-</v>
      </c>
      <c r="J104" s="414" t="str">
        <f>IF(K104="s",(D104+E104)/16*F104/12*SUMMARY!$H$73," ")</f>
        <v xml:space="preserve"> </v>
      </c>
      <c r="K104" s="414" t="str">
        <f>IF(F104&gt;0,IF(B104&lt;SUMMARY!$H$76,"C","S")," ")</f>
        <v xml:space="preserve"> </v>
      </c>
      <c r="L104" s="414" t="str">
        <f t="shared" si="6"/>
        <v>-</v>
      </c>
      <c r="M104" s="425"/>
      <c r="N104" s="425"/>
      <c r="O104" s="160" t="str">
        <f t="shared" si="7"/>
        <v>-</v>
      </c>
      <c r="P104" s="416"/>
      <c r="Q104" s="416"/>
      <c r="R104" s="416"/>
      <c r="S104" s="416"/>
      <c r="T104" s="417"/>
      <c r="U104" s="417"/>
      <c r="V104" s="417"/>
      <c r="W104" s="417"/>
      <c r="X104" s="417"/>
      <c r="Y104" s="417"/>
      <c r="Z104" s="417"/>
      <c r="AA104" s="417"/>
      <c r="AB104" s="417"/>
      <c r="AC104" s="417"/>
      <c r="AD104" s="417"/>
      <c r="AE104" s="417"/>
      <c r="AF104" s="417"/>
      <c r="AG104" s="160" t="str">
        <f>IF(K104="s",IF(L104&gt;(SUMMARY!$I$12*I104),L104,0),"- ")</f>
        <v xml:space="preserve">- </v>
      </c>
      <c r="AH104" s="22" t="str">
        <f t="shared" si="8"/>
        <v>OK</v>
      </c>
      <c r="AI104" s="22">
        <f t="shared" si="9"/>
        <v>0</v>
      </c>
      <c r="AJ104" s="22">
        <f t="shared" si="10"/>
        <v>0</v>
      </c>
      <c r="AK104" s="22">
        <f t="shared" si="11"/>
        <v>0</v>
      </c>
      <c r="AL104" s="22">
        <f t="shared" si="12"/>
        <v>0</v>
      </c>
      <c r="AM104" s="22">
        <f t="shared" si="13"/>
        <v>0</v>
      </c>
      <c r="AN104" s="22">
        <f t="shared" si="14"/>
        <v>0</v>
      </c>
      <c r="AO104" s="418" t="b">
        <f t="shared" si="15"/>
        <v>0</v>
      </c>
      <c r="AP104" s="419" t="str">
        <f>IF(K104="c",SUMMARY!$C$13*F104/12,"-")</f>
        <v>-</v>
      </c>
      <c r="AQ104" s="419" t="str">
        <f>IF(K104="s",SUMMARY!$C$12*J104,"-")</f>
        <v>-</v>
      </c>
      <c r="AR104" s="420" t="str">
        <f t="shared" si="16"/>
        <v>-</v>
      </c>
      <c r="AS104" s="421" t="str">
        <f>IF(K104="s",I104*SUMMARY!$I$12,"-")</f>
        <v>-</v>
      </c>
      <c r="AT104" s="422" t="str">
        <f>IF(K104="S",IF(AQ104*SUMMARY!$H$74&gt;AS104,SUMMARY!$H$74*AS104,AQ104),"-")</f>
        <v>-</v>
      </c>
      <c r="AU104" s="32"/>
      <c r="AV104" s="67">
        <f t="shared" si="17"/>
        <v>0</v>
      </c>
      <c r="AW104" s="67">
        <f t="shared" si="18"/>
        <v>0</v>
      </c>
      <c r="AX104" s="397">
        <f t="shared" si="19"/>
        <v>0</v>
      </c>
      <c r="AY104" s="32"/>
      <c r="AZ104" s="32"/>
      <c r="BA104" s="423" t="str">
        <f t="shared" si="20"/>
        <v xml:space="preserve"> </v>
      </c>
    </row>
    <row r="105" spans="1:53" s="339" customFormat="1" ht="15" x14ac:dyDescent="0.2">
      <c r="A105" s="32"/>
      <c r="B105" s="32"/>
      <c r="C105" s="410">
        <f t="shared" si="22"/>
        <v>84</v>
      </c>
      <c r="D105" s="424"/>
      <c r="E105" s="424"/>
      <c r="F105" s="424"/>
      <c r="G105" s="410"/>
      <c r="H105" s="410"/>
      <c r="I105" s="413" t="str">
        <f t="shared" si="5"/>
        <v>-</v>
      </c>
      <c r="J105" s="414" t="str">
        <f>IF(K105="s",(D105+E105)/16*F105/12*SUMMARY!$H$73," ")</f>
        <v xml:space="preserve"> </v>
      </c>
      <c r="K105" s="414" t="str">
        <f>IF(F105&gt;0,IF(B105&lt;SUMMARY!$H$76,"C","S")," ")</f>
        <v xml:space="preserve"> </v>
      </c>
      <c r="L105" s="414" t="str">
        <f t="shared" si="6"/>
        <v>-</v>
      </c>
      <c r="M105" s="425"/>
      <c r="N105" s="425"/>
      <c r="O105" s="160" t="str">
        <f t="shared" si="7"/>
        <v>-</v>
      </c>
      <c r="P105" s="416"/>
      <c r="Q105" s="416"/>
      <c r="R105" s="416"/>
      <c r="S105" s="416"/>
      <c r="T105" s="417"/>
      <c r="U105" s="417"/>
      <c r="V105" s="417"/>
      <c r="W105" s="417"/>
      <c r="X105" s="417"/>
      <c r="Y105" s="417"/>
      <c r="Z105" s="417"/>
      <c r="AA105" s="417"/>
      <c r="AB105" s="417"/>
      <c r="AC105" s="417"/>
      <c r="AD105" s="417"/>
      <c r="AE105" s="417"/>
      <c r="AF105" s="417"/>
      <c r="AG105" s="160" t="str">
        <f>IF(K105="s",IF(L105&gt;(SUMMARY!$I$12*I105),L105,0),"- ")</f>
        <v xml:space="preserve">- </v>
      </c>
      <c r="AH105" s="22" t="str">
        <f t="shared" si="8"/>
        <v>OK</v>
      </c>
      <c r="AI105" s="22">
        <f t="shared" si="9"/>
        <v>0</v>
      </c>
      <c r="AJ105" s="22">
        <f t="shared" si="10"/>
        <v>0</v>
      </c>
      <c r="AK105" s="22">
        <f t="shared" si="11"/>
        <v>0</v>
      </c>
      <c r="AL105" s="22">
        <f t="shared" si="12"/>
        <v>0</v>
      </c>
      <c r="AM105" s="22">
        <f t="shared" si="13"/>
        <v>0</v>
      </c>
      <c r="AN105" s="22">
        <f t="shared" si="14"/>
        <v>0</v>
      </c>
      <c r="AO105" s="418" t="b">
        <f t="shared" si="15"/>
        <v>0</v>
      </c>
      <c r="AP105" s="419" t="str">
        <f>IF(K105="c",SUMMARY!$C$13*F105/12,"-")</f>
        <v>-</v>
      </c>
      <c r="AQ105" s="419" t="str">
        <f>IF(K105="s",SUMMARY!$C$12*J105,"-")</f>
        <v>-</v>
      </c>
      <c r="AR105" s="420" t="str">
        <f t="shared" si="16"/>
        <v>-</v>
      </c>
      <c r="AS105" s="421" t="str">
        <f>IF(K105="s",I105*SUMMARY!$I$12,"-")</f>
        <v>-</v>
      </c>
      <c r="AT105" s="422" t="str">
        <f>IF(K105="S",IF(AQ105*SUMMARY!$H$74&gt;AS105,SUMMARY!$H$74*AS105,AQ105),"-")</f>
        <v>-</v>
      </c>
      <c r="AU105" s="32"/>
      <c r="AV105" s="67">
        <f t="shared" si="17"/>
        <v>0</v>
      </c>
      <c r="AW105" s="67">
        <f t="shared" si="18"/>
        <v>0</v>
      </c>
      <c r="AX105" s="397">
        <f t="shared" si="19"/>
        <v>0</v>
      </c>
      <c r="AY105" s="32"/>
      <c r="AZ105" s="32"/>
      <c r="BA105" s="423" t="str">
        <f t="shared" si="20"/>
        <v xml:space="preserve"> </v>
      </c>
    </row>
    <row r="106" spans="1:53" s="339" customFormat="1" ht="15" x14ac:dyDescent="0.2">
      <c r="A106" s="32"/>
      <c r="B106" s="32"/>
      <c r="C106" s="410">
        <f t="shared" si="22"/>
        <v>85</v>
      </c>
      <c r="D106" s="424"/>
      <c r="E106" s="424"/>
      <c r="F106" s="424"/>
      <c r="G106" s="410"/>
      <c r="H106" s="410"/>
      <c r="I106" s="413" t="str">
        <f t="shared" si="5"/>
        <v>-</v>
      </c>
      <c r="J106" s="414" t="str">
        <f>IF(K106="s",(D106+E106)/16*F106/12*SUMMARY!$H$73," ")</f>
        <v xml:space="preserve"> </v>
      </c>
      <c r="K106" s="414" t="str">
        <f>IF(F106&gt;0,IF(B106&lt;SUMMARY!$H$76,"C","S")," ")</f>
        <v xml:space="preserve"> </v>
      </c>
      <c r="L106" s="414" t="str">
        <f t="shared" si="6"/>
        <v>-</v>
      </c>
      <c r="M106" s="425"/>
      <c r="N106" s="425"/>
      <c r="O106" s="160" t="str">
        <f t="shared" si="7"/>
        <v>-</v>
      </c>
      <c r="P106" s="416"/>
      <c r="Q106" s="416"/>
      <c r="R106" s="416"/>
      <c r="S106" s="416"/>
      <c r="T106" s="417"/>
      <c r="U106" s="417"/>
      <c r="V106" s="417"/>
      <c r="W106" s="417"/>
      <c r="X106" s="417"/>
      <c r="Y106" s="417"/>
      <c r="Z106" s="417"/>
      <c r="AA106" s="417"/>
      <c r="AB106" s="417"/>
      <c r="AC106" s="417"/>
      <c r="AD106" s="417"/>
      <c r="AE106" s="417"/>
      <c r="AF106" s="417"/>
      <c r="AG106" s="160" t="str">
        <f>IF(K106="s",IF(L106&gt;(SUMMARY!$I$12*I106),L106,0),"- ")</f>
        <v xml:space="preserve">- </v>
      </c>
      <c r="AH106" s="22" t="str">
        <f t="shared" si="8"/>
        <v>OK</v>
      </c>
      <c r="AI106" s="22">
        <f t="shared" si="9"/>
        <v>0</v>
      </c>
      <c r="AJ106" s="22">
        <f t="shared" si="10"/>
        <v>0</v>
      </c>
      <c r="AK106" s="22">
        <f t="shared" si="11"/>
        <v>0</v>
      </c>
      <c r="AL106" s="22">
        <f t="shared" si="12"/>
        <v>0</v>
      </c>
      <c r="AM106" s="22">
        <f t="shared" si="13"/>
        <v>0</v>
      </c>
      <c r="AN106" s="22">
        <f t="shared" si="14"/>
        <v>0</v>
      </c>
      <c r="AO106" s="418" t="b">
        <f t="shared" si="15"/>
        <v>0</v>
      </c>
      <c r="AP106" s="419" t="str">
        <f>IF(K106="c",SUMMARY!$C$13*F106/12,"-")</f>
        <v>-</v>
      </c>
      <c r="AQ106" s="419" t="str">
        <f>IF(K106="s",SUMMARY!$C$12*J106,"-")</f>
        <v>-</v>
      </c>
      <c r="AR106" s="420" t="str">
        <f t="shared" si="16"/>
        <v>-</v>
      </c>
      <c r="AS106" s="421" t="str">
        <f>IF(K106="s",I106*SUMMARY!$I$12,"-")</f>
        <v>-</v>
      </c>
      <c r="AT106" s="422" t="str">
        <f>IF(K106="S",IF(AQ106*SUMMARY!$H$74&gt;AS106,SUMMARY!$H$74*AS106,AQ106),"-")</f>
        <v>-</v>
      </c>
      <c r="AU106" s="32"/>
      <c r="AV106" s="67">
        <f t="shared" si="17"/>
        <v>0</v>
      </c>
      <c r="AW106" s="67">
        <f t="shared" si="18"/>
        <v>0</v>
      </c>
      <c r="AX106" s="397">
        <f t="shared" si="19"/>
        <v>0</v>
      </c>
      <c r="AY106" s="32"/>
      <c r="AZ106" s="32"/>
      <c r="BA106" s="423" t="str">
        <f t="shared" si="20"/>
        <v xml:space="preserve"> </v>
      </c>
    </row>
    <row r="107" spans="1:53" s="339" customFormat="1" ht="15" x14ac:dyDescent="0.2">
      <c r="A107" s="32"/>
      <c r="B107" s="32"/>
      <c r="C107" s="410">
        <f t="shared" si="22"/>
        <v>86</v>
      </c>
      <c r="D107" s="424"/>
      <c r="E107" s="424"/>
      <c r="F107" s="424"/>
      <c r="G107" s="410"/>
      <c r="H107" s="410"/>
      <c r="I107" s="413" t="str">
        <f t="shared" si="5"/>
        <v>-</v>
      </c>
      <c r="J107" s="414" t="str">
        <f>IF(K107="s",(D107+E107)/16*F107/12*SUMMARY!$H$73," ")</f>
        <v xml:space="preserve"> </v>
      </c>
      <c r="K107" s="414" t="str">
        <f>IF(F107&gt;0,IF(B107&lt;SUMMARY!$H$76,"C","S")," ")</f>
        <v xml:space="preserve"> </v>
      </c>
      <c r="L107" s="414" t="str">
        <f t="shared" si="6"/>
        <v>-</v>
      </c>
      <c r="M107" s="425"/>
      <c r="N107" s="425"/>
      <c r="O107" s="160" t="str">
        <f t="shared" si="7"/>
        <v>-</v>
      </c>
      <c r="P107" s="416"/>
      <c r="Q107" s="416"/>
      <c r="R107" s="416"/>
      <c r="S107" s="416"/>
      <c r="T107" s="417"/>
      <c r="U107" s="417"/>
      <c r="V107" s="417"/>
      <c r="W107" s="417"/>
      <c r="X107" s="417"/>
      <c r="Y107" s="417"/>
      <c r="Z107" s="417"/>
      <c r="AA107" s="417"/>
      <c r="AB107" s="417"/>
      <c r="AC107" s="417"/>
      <c r="AD107" s="417"/>
      <c r="AE107" s="417"/>
      <c r="AF107" s="417"/>
      <c r="AG107" s="160" t="str">
        <f>IF(K107="s",IF(L107&gt;(SUMMARY!$I$12*I107),L107,0),"- ")</f>
        <v xml:space="preserve">- </v>
      </c>
      <c r="AH107" s="22" t="str">
        <f t="shared" si="8"/>
        <v>OK</v>
      </c>
      <c r="AI107" s="22">
        <f t="shared" si="9"/>
        <v>0</v>
      </c>
      <c r="AJ107" s="22">
        <f t="shared" si="10"/>
        <v>0</v>
      </c>
      <c r="AK107" s="22">
        <f t="shared" si="11"/>
        <v>0</v>
      </c>
      <c r="AL107" s="22">
        <f t="shared" si="12"/>
        <v>0</v>
      </c>
      <c r="AM107" s="22">
        <f t="shared" si="13"/>
        <v>0</v>
      </c>
      <c r="AN107" s="22">
        <f t="shared" si="14"/>
        <v>0</v>
      </c>
      <c r="AO107" s="418" t="b">
        <f t="shared" si="15"/>
        <v>0</v>
      </c>
      <c r="AP107" s="419" t="str">
        <f>IF(K107="c",SUMMARY!$C$13*F107/12,"-")</f>
        <v>-</v>
      </c>
      <c r="AQ107" s="419" t="str">
        <f>IF(K107="s",SUMMARY!$C$12*J107,"-")</f>
        <v>-</v>
      </c>
      <c r="AR107" s="420" t="str">
        <f t="shared" si="16"/>
        <v>-</v>
      </c>
      <c r="AS107" s="421" t="str">
        <f>IF(K107="s",I107*SUMMARY!$I$12,"-")</f>
        <v>-</v>
      </c>
      <c r="AT107" s="422" t="str">
        <f>IF(K107="S",IF(AQ107*SUMMARY!$H$74&gt;AS107,SUMMARY!$H$74*AS107,AQ107),"-")</f>
        <v>-</v>
      </c>
      <c r="AU107" s="32"/>
      <c r="AV107" s="67">
        <f t="shared" si="17"/>
        <v>0</v>
      </c>
      <c r="AW107" s="67">
        <f t="shared" si="18"/>
        <v>0</v>
      </c>
      <c r="AX107" s="397">
        <f t="shared" si="19"/>
        <v>0</v>
      </c>
      <c r="AY107" s="32"/>
      <c r="AZ107" s="32"/>
      <c r="BA107" s="423" t="str">
        <f t="shared" si="20"/>
        <v xml:space="preserve"> </v>
      </c>
    </row>
    <row r="108" spans="1:53" s="339" customFormat="1" ht="15" x14ac:dyDescent="0.2">
      <c r="A108" s="32"/>
      <c r="B108" s="32"/>
      <c r="C108" s="410">
        <f t="shared" si="22"/>
        <v>87</v>
      </c>
      <c r="D108" s="424"/>
      <c r="E108" s="424"/>
      <c r="F108" s="424"/>
      <c r="G108" s="410"/>
      <c r="H108" s="410"/>
      <c r="I108" s="413" t="str">
        <f t="shared" si="5"/>
        <v>-</v>
      </c>
      <c r="J108" s="414" t="str">
        <f>IF(K108="s",(D108+E108)/16*F108/12*SUMMARY!$H$73," ")</f>
        <v xml:space="preserve"> </v>
      </c>
      <c r="K108" s="414" t="str">
        <f>IF(F108&gt;0,IF(B108&lt;SUMMARY!$H$76,"C","S")," ")</f>
        <v xml:space="preserve"> </v>
      </c>
      <c r="L108" s="414" t="str">
        <f t="shared" si="6"/>
        <v>-</v>
      </c>
      <c r="M108" s="425"/>
      <c r="N108" s="425"/>
      <c r="O108" s="160" t="str">
        <f t="shared" si="7"/>
        <v>-</v>
      </c>
      <c r="P108" s="416"/>
      <c r="Q108" s="416"/>
      <c r="R108" s="416"/>
      <c r="S108" s="416"/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160" t="str">
        <f>IF(K108="s",IF(L108&gt;(SUMMARY!$I$12*I108),L108,0),"- ")</f>
        <v xml:space="preserve">- </v>
      </c>
      <c r="AH108" s="22" t="str">
        <f t="shared" si="8"/>
        <v>OK</v>
      </c>
      <c r="AI108" s="22">
        <f t="shared" si="9"/>
        <v>0</v>
      </c>
      <c r="AJ108" s="22">
        <f t="shared" si="10"/>
        <v>0</v>
      </c>
      <c r="AK108" s="22">
        <f t="shared" si="11"/>
        <v>0</v>
      </c>
      <c r="AL108" s="22">
        <f t="shared" si="12"/>
        <v>0</v>
      </c>
      <c r="AM108" s="22">
        <f t="shared" si="13"/>
        <v>0</v>
      </c>
      <c r="AN108" s="22">
        <f t="shared" si="14"/>
        <v>0</v>
      </c>
      <c r="AO108" s="418" t="b">
        <f t="shared" si="15"/>
        <v>0</v>
      </c>
      <c r="AP108" s="419" t="str">
        <f>IF(K108="c",SUMMARY!$C$13*F108/12,"-")</f>
        <v>-</v>
      </c>
      <c r="AQ108" s="419" t="str">
        <f>IF(K108="s",SUMMARY!$C$12*J108,"-")</f>
        <v>-</v>
      </c>
      <c r="AR108" s="420" t="str">
        <f t="shared" si="16"/>
        <v>-</v>
      </c>
      <c r="AS108" s="421" t="str">
        <f>IF(K108="s",I108*SUMMARY!$I$12,"-")</f>
        <v>-</v>
      </c>
      <c r="AT108" s="422" t="str">
        <f>IF(K108="S",IF(AQ108*SUMMARY!$H$74&gt;AS108,SUMMARY!$H$74*AS108,AQ108),"-")</f>
        <v>-</v>
      </c>
      <c r="AU108" s="32"/>
      <c r="AV108" s="67">
        <f t="shared" si="17"/>
        <v>0</v>
      </c>
      <c r="AW108" s="67">
        <f t="shared" si="18"/>
        <v>0</v>
      </c>
      <c r="AX108" s="397">
        <f t="shared" si="19"/>
        <v>0</v>
      </c>
      <c r="AY108" s="32"/>
      <c r="AZ108" s="32"/>
      <c r="BA108" s="423" t="str">
        <f t="shared" si="20"/>
        <v xml:space="preserve"> </v>
      </c>
    </row>
    <row r="109" spans="1:53" s="339" customFormat="1" ht="15" x14ac:dyDescent="0.2">
      <c r="A109" s="32"/>
      <c r="B109" s="32"/>
      <c r="C109" s="410">
        <f t="shared" si="22"/>
        <v>88</v>
      </c>
      <c r="D109" s="424"/>
      <c r="E109" s="424"/>
      <c r="F109" s="424"/>
      <c r="G109" s="410"/>
      <c r="H109" s="410"/>
      <c r="I109" s="413" t="str">
        <f t="shared" si="5"/>
        <v>-</v>
      </c>
      <c r="J109" s="414" t="str">
        <f>IF(K109="s",(D109+E109)/16*F109/12*SUMMARY!$H$73," ")</f>
        <v xml:space="preserve"> </v>
      </c>
      <c r="K109" s="414" t="str">
        <f>IF(F109&gt;0,IF(B109&lt;SUMMARY!$H$76,"C","S")," ")</f>
        <v xml:space="preserve"> </v>
      </c>
      <c r="L109" s="414" t="str">
        <f t="shared" si="6"/>
        <v>-</v>
      </c>
      <c r="M109" s="425"/>
      <c r="N109" s="425"/>
      <c r="O109" s="160" t="str">
        <f t="shared" si="7"/>
        <v>-</v>
      </c>
      <c r="P109" s="416"/>
      <c r="Q109" s="416"/>
      <c r="R109" s="416"/>
      <c r="S109" s="416"/>
      <c r="T109" s="417"/>
      <c r="U109" s="417"/>
      <c r="V109" s="417"/>
      <c r="W109" s="417"/>
      <c r="X109" s="417"/>
      <c r="Y109" s="417"/>
      <c r="Z109" s="417"/>
      <c r="AA109" s="417"/>
      <c r="AB109" s="417"/>
      <c r="AC109" s="417"/>
      <c r="AD109" s="417"/>
      <c r="AE109" s="417"/>
      <c r="AF109" s="417"/>
      <c r="AG109" s="160" t="str">
        <f>IF(K109="s",IF(L109&gt;(SUMMARY!$I$12*I109),L109,0),"- ")</f>
        <v xml:space="preserve">- </v>
      </c>
      <c r="AH109" s="22" t="str">
        <f t="shared" si="8"/>
        <v>OK</v>
      </c>
      <c r="AI109" s="22">
        <f t="shared" si="9"/>
        <v>0</v>
      </c>
      <c r="AJ109" s="22">
        <f t="shared" si="10"/>
        <v>0</v>
      </c>
      <c r="AK109" s="22">
        <f t="shared" si="11"/>
        <v>0</v>
      </c>
      <c r="AL109" s="22">
        <f t="shared" si="12"/>
        <v>0</v>
      </c>
      <c r="AM109" s="22">
        <f t="shared" si="13"/>
        <v>0</v>
      </c>
      <c r="AN109" s="22">
        <f t="shared" si="14"/>
        <v>0</v>
      </c>
      <c r="AO109" s="418" t="b">
        <f t="shared" si="15"/>
        <v>0</v>
      </c>
      <c r="AP109" s="419" t="str">
        <f>IF(K109="c",SUMMARY!$C$13*F109/12,"-")</f>
        <v>-</v>
      </c>
      <c r="AQ109" s="419" t="str">
        <f>IF(K109="s",SUMMARY!$C$12*J109,"-")</f>
        <v>-</v>
      </c>
      <c r="AR109" s="420" t="str">
        <f t="shared" si="16"/>
        <v>-</v>
      </c>
      <c r="AS109" s="421" t="str">
        <f>IF(K109="s",I109*SUMMARY!$I$12,"-")</f>
        <v>-</v>
      </c>
      <c r="AT109" s="422" t="str">
        <f>IF(K109="S",IF(AQ109*SUMMARY!$H$74&gt;AS109,SUMMARY!$H$74*AS109,AQ109),"-")</f>
        <v>-</v>
      </c>
      <c r="AU109" s="32"/>
      <c r="AV109" s="67">
        <f t="shared" si="17"/>
        <v>0</v>
      </c>
      <c r="AW109" s="67">
        <f t="shared" si="18"/>
        <v>0</v>
      </c>
      <c r="AX109" s="397">
        <f t="shared" si="19"/>
        <v>0</v>
      </c>
      <c r="AY109" s="32"/>
      <c r="AZ109" s="32"/>
      <c r="BA109" s="423" t="str">
        <f t="shared" si="20"/>
        <v xml:space="preserve"> </v>
      </c>
    </row>
    <row r="110" spans="1:53" s="339" customFormat="1" ht="15" x14ac:dyDescent="0.2">
      <c r="A110" s="32"/>
      <c r="B110" s="32"/>
      <c r="C110" s="410">
        <f t="shared" si="22"/>
        <v>89</v>
      </c>
      <c r="D110" s="424"/>
      <c r="E110" s="424"/>
      <c r="F110" s="424"/>
      <c r="G110" s="410"/>
      <c r="H110" s="410"/>
      <c r="I110" s="413" t="str">
        <f t="shared" si="5"/>
        <v>-</v>
      </c>
      <c r="J110" s="414" t="str">
        <f>IF(K110="s",(D110+E110)/16*F110/12*SUMMARY!$H$73," ")</f>
        <v xml:space="preserve"> </v>
      </c>
      <c r="K110" s="414" t="str">
        <f>IF(F110&gt;0,IF(B110&lt;SUMMARY!$H$76,"C","S")," ")</f>
        <v xml:space="preserve"> </v>
      </c>
      <c r="L110" s="414" t="str">
        <f t="shared" si="6"/>
        <v>-</v>
      </c>
      <c r="M110" s="425"/>
      <c r="N110" s="425"/>
      <c r="O110" s="160" t="str">
        <f t="shared" si="7"/>
        <v>-</v>
      </c>
      <c r="P110" s="416"/>
      <c r="Q110" s="416"/>
      <c r="R110" s="416"/>
      <c r="S110" s="416"/>
      <c r="T110" s="417"/>
      <c r="U110" s="417"/>
      <c r="V110" s="417"/>
      <c r="W110" s="417"/>
      <c r="X110" s="417"/>
      <c r="Y110" s="417"/>
      <c r="Z110" s="417"/>
      <c r="AA110" s="417"/>
      <c r="AB110" s="417"/>
      <c r="AC110" s="417"/>
      <c r="AD110" s="417"/>
      <c r="AE110" s="417"/>
      <c r="AF110" s="417"/>
      <c r="AG110" s="160" t="str">
        <f>IF(K110="s",IF(L110&gt;(SUMMARY!$I$12*I110),L110,0),"- ")</f>
        <v xml:space="preserve">- </v>
      </c>
      <c r="AH110" s="22" t="str">
        <f t="shared" si="8"/>
        <v>OK</v>
      </c>
      <c r="AI110" s="22">
        <f t="shared" si="9"/>
        <v>0</v>
      </c>
      <c r="AJ110" s="22">
        <f t="shared" si="10"/>
        <v>0</v>
      </c>
      <c r="AK110" s="22">
        <f t="shared" si="11"/>
        <v>0</v>
      </c>
      <c r="AL110" s="22">
        <f t="shared" si="12"/>
        <v>0</v>
      </c>
      <c r="AM110" s="22">
        <f t="shared" si="13"/>
        <v>0</v>
      </c>
      <c r="AN110" s="22">
        <f t="shared" si="14"/>
        <v>0</v>
      </c>
      <c r="AO110" s="418" t="b">
        <f t="shared" si="15"/>
        <v>0</v>
      </c>
      <c r="AP110" s="419" t="str">
        <f>IF(K110="c",SUMMARY!$C$13*F110/12,"-")</f>
        <v>-</v>
      </c>
      <c r="AQ110" s="419" t="str">
        <f>IF(K110="s",SUMMARY!$C$12*J110,"-")</f>
        <v>-</v>
      </c>
      <c r="AR110" s="420" t="str">
        <f t="shared" si="16"/>
        <v>-</v>
      </c>
      <c r="AS110" s="421" t="str">
        <f>IF(K110="s",I110*SUMMARY!$I$12,"-")</f>
        <v>-</v>
      </c>
      <c r="AT110" s="422" t="str">
        <f>IF(K110="S",IF(AQ110*SUMMARY!$H$74&gt;AS110,SUMMARY!$H$74*AS110,AQ110),"-")</f>
        <v>-</v>
      </c>
      <c r="AU110" s="32"/>
      <c r="AV110" s="67">
        <f t="shared" si="17"/>
        <v>0</v>
      </c>
      <c r="AW110" s="67">
        <f t="shared" si="18"/>
        <v>0</v>
      </c>
      <c r="AX110" s="397">
        <f t="shared" si="19"/>
        <v>0</v>
      </c>
      <c r="AY110" s="32"/>
      <c r="AZ110" s="32"/>
      <c r="BA110" s="423" t="str">
        <f t="shared" si="20"/>
        <v xml:space="preserve"> </v>
      </c>
    </row>
    <row r="111" spans="1:53" s="339" customFormat="1" ht="15" x14ac:dyDescent="0.2">
      <c r="A111" s="32"/>
      <c r="B111" s="32"/>
      <c r="C111" s="410">
        <f t="shared" si="22"/>
        <v>90</v>
      </c>
      <c r="D111" s="424"/>
      <c r="E111" s="424"/>
      <c r="F111" s="424"/>
      <c r="G111" s="410"/>
      <c r="H111" s="410"/>
      <c r="I111" s="413" t="str">
        <f t="shared" si="5"/>
        <v>-</v>
      </c>
      <c r="J111" s="414" t="str">
        <f>IF(K111="s",(D111+E111)/16*F111/12*SUMMARY!$H$73," ")</f>
        <v xml:space="preserve"> </v>
      </c>
      <c r="K111" s="414" t="str">
        <f>IF(F111&gt;0,IF(B111&lt;SUMMARY!$H$76,"C","S")," ")</f>
        <v xml:space="preserve"> </v>
      </c>
      <c r="L111" s="414" t="str">
        <f t="shared" si="6"/>
        <v>-</v>
      </c>
      <c r="M111" s="425"/>
      <c r="N111" s="425"/>
      <c r="O111" s="160" t="str">
        <f t="shared" si="7"/>
        <v>-</v>
      </c>
      <c r="P111" s="416"/>
      <c r="Q111" s="416"/>
      <c r="R111" s="416"/>
      <c r="S111" s="416"/>
      <c r="T111" s="417"/>
      <c r="U111" s="417"/>
      <c r="V111" s="417"/>
      <c r="W111" s="417"/>
      <c r="X111" s="417"/>
      <c r="Y111" s="417"/>
      <c r="Z111" s="417"/>
      <c r="AA111" s="417"/>
      <c r="AB111" s="417"/>
      <c r="AC111" s="417"/>
      <c r="AD111" s="417"/>
      <c r="AE111" s="417"/>
      <c r="AF111" s="417"/>
      <c r="AG111" s="160" t="str">
        <f>IF(K111="s",IF(L111&gt;(SUMMARY!$I$12*I111),L111,0),"- ")</f>
        <v xml:space="preserve">- </v>
      </c>
      <c r="AH111" s="22" t="str">
        <f t="shared" si="8"/>
        <v>OK</v>
      </c>
      <c r="AI111" s="22">
        <f t="shared" si="9"/>
        <v>0</v>
      </c>
      <c r="AJ111" s="22">
        <f t="shared" si="10"/>
        <v>0</v>
      </c>
      <c r="AK111" s="22">
        <f t="shared" si="11"/>
        <v>0</v>
      </c>
      <c r="AL111" s="22">
        <f t="shared" si="12"/>
        <v>0</v>
      </c>
      <c r="AM111" s="22">
        <f t="shared" si="13"/>
        <v>0</v>
      </c>
      <c r="AN111" s="22">
        <f t="shared" si="14"/>
        <v>0</v>
      </c>
      <c r="AO111" s="418" t="b">
        <f t="shared" si="15"/>
        <v>0</v>
      </c>
      <c r="AP111" s="419" t="str">
        <f>IF(K111="c",SUMMARY!$C$13*F111/12,"-")</f>
        <v>-</v>
      </c>
      <c r="AQ111" s="419" t="str">
        <f>IF(K111="s",SUMMARY!$C$12*J111,"-")</f>
        <v>-</v>
      </c>
      <c r="AR111" s="420" t="str">
        <f t="shared" si="16"/>
        <v>-</v>
      </c>
      <c r="AS111" s="421" t="str">
        <f>IF(K111="s",I111*SUMMARY!$I$12,"-")</f>
        <v>-</v>
      </c>
      <c r="AT111" s="422" t="str">
        <f>IF(K111="S",IF(AQ111*SUMMARY!$H$74&gt;AS111,SUMMARY!$H$74*AS111,AQ111),"-")</f>
        <v>-</v>
      </c>
      <c r="AU111" s="32"/>
      <c r="AV111" s="67">
        <f t="shared" si="17"/>
        <v>0</v>
      </c>
      <c r="AW111" s="67">
        <f t="shared" si="18"/>
        <v>0</v>
      </c>
      <c r="AX111" s="397">
        <f t="shared" si="19"/>
        <v>0</v>
      </c>
      <c r="AY111" s="32"/>
      <c r="AZ111" s="32"/>
      <c r="BA111" s="423" t="str">
        <f t="shared" si="20"/>
        <v xml:space="preserve"> </v>
      </c>
    </row>
    <row r="112" spans="1:53" s="339" customFormat="1" ht="15" x14ac:dyDescent="0.2">
      <c r="A112" s="32"/>
      <c r="B112" s="32"/>
      <c r="C112" s="410">
        <f t="shared" si="22"/>
        <v>91</v>
      </c>
      <c r="D112" s="424"/>
      <c r="E112" s="424"/>
      <c r="F112" s="424"/>
      <c r="G112" s="410"/>
      <c r="H112" s="410"/>
      <c r="I112" s="413" t="str">
        <f t="shared" si="5"/>
        <v>-</v>
      </c>
      <c r="J112" s="414" t="str">
        <f>IF(K112="s",(D112+E112)/16*F112/12*SUMMARY!$H$73," ")</f>
        <v xml:space="preserve"> </v>
      </c>
      <c r="K112" s="414" t="str">
        <f>IF(F112&gt;0,IF(B112&lt;SUMMARY!$H$76,"C","S")," ")</f>
        <v xml:space="preserve"> </v>
      </c>
      <c r="L112" s="414" t="str">
        <f t="shared" si="6"/>
        <v>-</v>
      </c>
      <c r="M112" s="425"/>
      <c r="N112" s="425"/>
      <c r="O112" s="160" t="str">
        <f t="shared" si="7"/>
        <v>-</v>
      </c>
      <c r="P112" s="416"/>
      <c r="Q112" s="416"/>
      <c r="R112" s="416"/>
      <c r="S112" s="416"/>
      <c r="T112" s="417"/>
      <c r="U112" s="417"/>
      <c r="V112" s="417"/>
      <c r="W112" s="417"/>
      <c r="X112" s="417"/>
      <c r="Y112" s="417"/>
      <c r="Z112" s="417"/>
      <c r="AA112" s="417"/>
      <c r="AB112" s="417"/>
      <c r="AC112" s="417"/>
      <c r="AD112" s="417"/>
      <c r="AE112" s="417"/>
      <c r="AF112" s="417"/>
      <c r="AG112" s="160" t="str">
        <f>IF(K112="s",IF(L112&gt;(SUMMARY!$I$12*I112),L112,0),"- ")</f>
        <v xml:space="preserve">- </v>
      </c>
      <c r="AH112" s="22" t="str">
        <f t="shared" si="8"/>
        <v>OK</v>
      </c>
      <c r="AI112" s="22">
        <f t="shared" si="9"/>
        <v>0</v>
      </c>
      <c r="AJ112" s="22">
        <f t="shared" si="10"/>
        <v>0</v>
      </c>
      <c r="AK112" s="22">
        <f t="shared" si="11"/>
        <v>0</v>
      </c>
      <c r="AL112" s="22">
        <f t="shared" si="12"/>
        <v>0</v>
      </c>
      <c r="AM112" s="22">
        <f t="shared" si="13"/>
        <v>0</v>
      </c>
      <c r="AN112" s="22">
        <f t="shared" si="14"/>
        <v>0</v>
      </c>
      <c r="AO112" s="418" t="b">
        <f t="shared" si="15"/>
        <v>0</v>
      </c>
      <c r="AP112" s="419" t="str">
        <f>IF(K112="c",SUMMARY!$C$13*F112/12,"-")</f>
        <v>-</v>
      </c>
      <c r="AQ112" s="419" t="str">
        <f>IF(K112="s",SUMMARY!$C$12*J112,"-")</f>
        <v>-</v>
      </c>
      <c r="AR112" s="420" t="str">
        <f t="shared" si="16"/>
        <v>-</v>
      </c>
      <c r="AS112" s="421" t="str">
        <f>IF(K112="s",I112*SUMMARY!$I$12,"-")</f>
        <v>-</v>
      </c>
      <c r="AT112" s="422" t="str">
        <f>IF(K112="S",IF(AQ112*SUMMARY!$H$74&gt;AS112,SUMMARY!$H$74*AS112,AQ112),"-")</f>
        <v>-</v>
      </c>
      <c r="AU112" s="32"/>
      <c r="AV112" s="67">
        <f t="shared" si="17"/>
        <v>0</v>
      </c>
      <c r="AW112" s="67">
        <f t="shared" si="18"/>
        <v>0</v>
      </c>
      <c r="AX112" s="397">
        <f t="shared" si="19"/>
        <v>0</v>
      </c>
      <c r="AY112" s="32"/>
      <c r="AZ112" s="32"/>
      <c r="BA112" s="423" t="str">
        <f t="shared" si="20"/>
        <v xml:space="preserve"> </v>
      </c>
    </row>
    <row r="113" spans="1:53" s="339" customFormat="1" ht="15" x14ac:dyDescent="0.2">
      <c r="A113" s="32"/>
      <c r="B113" s="32"/>
      <c r="C113" s="410">
        <f t="shared" si="22"/>
        <v>92</v>
      </c>
      <c r="D113" s="424"/>
      <c r="E113" s="424"/>
      <c r="F113" s="424"/>
      <c r="G113" s="410"/>
      <c r="H113" s="410"/>
      <c r="I113" s="413" t="str">
        <f t="shared" si="5"/>
        <v>-</v>
      </c>
      <c r="J113" s="414" t="str">
        <f>IF(K113="s",(D113+E113)/16*F113/12*SUMMARY!$H$73," ")</f>
        <v xml:space="preserve"> </v>
      </c>
      <c r="K113" s="414" t="str">
        <f>IF(F113&gt;0,IF(B113&lt;SUMMARY!$H$76,"C","S")," ")</f>
        <v xml:space="preserve"> </v>
      </c>
      <c r="L113" s="414" t="str">
        <f t="shared" si="6"/>
        <v>-</v>
      </c>
      <c r="M113" s="425"/>
      <c r="N113" s="425"/>
      <c r="O113" s="160" t="str">
        <f t="shared" si="7"/>
        <v>-</v>
      </c>
      <c r="P113" s="416"/>
      <c r="Q113" s="416"/>
      <c r="R113" s="416"/>
      <c r="S113" s="416"/>
      <c r="T113" s="417"/>
      <c r="U113" s="417"/>
      <c r="V113" s="417"/>
      <c r="W113" s="417"/>
      <c r="X113" s="417"/>
      <c r="Y113" s="417"/>
      <c r="Z113" s="417"/>
      <c r="AA113" s="417"/>
      <c r="AB113" s="417"/>
      <c r="AC113" s="417"/>
      <c r="AD113" s="417"/>
      <c r="AE113" s="417"/>
      <c r="AF113" s="417"/>
      <c r="AG113" s="160" t="str">
        <f>IF(K113="s",IF(L113&gt;(SUMMARY!$I$12*I113),L113,0),"- ")</f>
        <v xml:space="preserve">- </v>
      </c>
      <c r="AH113" s="22" t="str">
        <f t="shared" si="8"/>
        <v>OK</v>
      </c>
      <c r="AI113" s="22">
        <f t="shared" si="9"/>
        <v>0</v>
      </c>
      <c r="AJ113" s="22">
        <f t="shared" si="10"/>
        <v>0</v>
      </c>
      <c r="AK113" s="22">
        <f t="shared" si="11"/>
        <v>0</v>
      </c>
      <c r="AL113" s="22">
        <f t="shared" si="12"/>
        <v>0</v>
      </c>
      <c r="AM113" s="22">
        <f t="shared" si="13"/>
        <v>0</v>
      </c>
      <c r="AN113" s="22">
        <f t="shared" si="14"/>
        <v>0</v>
      </c>
      <c r="AO113" s="418" t="b">
        <f t="shared" si="15"/>
        <v>0</v>
      </c>
      <c r="AP113" s="419" t="str">
        <f>IF(K113="c",SUMMARY!$C$13*F113/12,"-")</f>
        <v>-</v>
      </c>
      <c r="AQ113" s="419" t="str">
        <f>IF(K113="s",SUMMARY!$C$12*J113,"-")</f>
        <v>-</v>
      </c>
      <c r="AR113" s="420" t="str">
        <f t="shared" si="16"/>
        <v>-</v>
      </c>
      <c r="AS113" s="421" t="str">
        <f>IF(K113="s",I113*SUMMARY!$I$12,"-")</f>
        <v>-</v>
      </c>
      <c r="AT113" s="422" t="str">
        <f>IF(K113="S",IF(AQ113*SUMMARY!$H$74&gt;AS113,SUMMARY!$H$74*AS113,AQ113),"-")</f>
        <v>-</v>
      </c>
      <c r="AU113" s="32"/>
      <c r="AV113" s="67">
        <f t="shared" si="17"/>
        <v>0</v>
      </c>
      <c r="AW113" s="67">
        <f t="shared" si="18"/>
        <v>0</v>
      </c>
      <c r="AX113" s="397">
        <f t="shared" si="19"/>
        <v>0</v>
      </c>
      <c r="AY113" s="32"/>
      <c r="AZ113" s="32"/>
      <c r="BA113" s="423" t="str">
        <f t="shared" si="20"/>
        <v xml:space="preserve"> </v>
      </c>
    </row>
    <row r="114" spans="1:53" s="339" customFormat="1" ht="15" x14ac:dyDescent="0.2">
      <c r="A114" s="32"/>
      <c r="B114" s="32"/>
      <c r="C114" s="410">
        <f t="shared" si="22"/>
        <v>93</v>
      </c>
      <c r="D114" s="424"/>
      <c r="E114" s="424"/>
      <c r="F114" s="424"/>
      <c r="G114" s="410"/>
      <c r="H114" s="410"/>
      <c r="I114" s="413" t="str">
        <f t="shared" si="5"/>
        <v>-</v>
      </c>
      <c r="J114" s="414" t="str">
        <f>IF(K114="s",(D114+E114)/16*F114/12*SUMMARY!$H$73," ")</f>
        <v xml:space="preserve"> </v>
      </c>
      <c r="K114" s="414" t="str">
        <f>IF(F114&gt;0,IF(B114&lt;SUMMARY!$H$76,"C","S")," ")</f>
        <v xml:space="preserve"> </v>
      </c>
      <c r="L114" s="414" t="str">
        <f t="shared" si="6"/>
        <v>-</v>
      </c>
      <c r="M114" s="425"/>
      <c r="N114" s="425"/>
      <c r="O114" s="160" t="str">
        <f t="shared" si="7"/>
        <v>-</v>
      </c>
      <c r="P114" s="416"/>
      <c r="Q114" s="416"/>
      <c r="R114" s="416"/>
      <c r="S114" s="416"/>
      <c r="T114" s="417"/>
      <c r="U114" s="417"/>
      <c r="V114" s="417"/>
      <c r="W114" s="417"/>
      <c r="X114" s="417"/>
      <c r="Y114" s="417"/>
      <c r="Z114" s="417"/>
      <c r="AA114" s="417"/>
      <c r="AB114" s="417"/>
      <c r="AC114" s="417"/>
      <c r="AD114" s="417"/>
      <c r="AE114" s="417"/>
      <c r="AF114" s="417"/>
      <c r="AG114" s="160" t="str">
        <f>IF(K114="s",IF(L114&gt;(SUMMARY!$I$12*I114),L114,0),"- ")</f>
        <v xml:space="preserve">- </v>
      </c>
      <c r="AH114" s="22" t="str">
        <f t="shared" si="8"/>
        <v>OK</v>
      </c>
      <c r="AI114" s="22">
        <f t="shared" si="9"/>
        <v>0</v>
      </c>
      <c r="AJ114" s="22">
        <f t="shared" si="10"/>
        <v>0</v>
      </c>
      <c r="AK114" s="22">
        <f t="shared" si="11"/>
        <v>0</v>
      </c>
      <c r="AL114" s="22">
        <f t="shared" si="12"/>
        <v>0</v>
      </c>
      <c r="AM114" s="22">
        <f t="shared" si="13"/>
        <v>0</v>
      </c>
      <c r="AN114" s="22">
        <f t="shared" si="14"/>
        <v>0</v>
      </c>
      <c r="AO114" s="418" t="b">
        <f t="shared" si="15"/>
        <v>0</v>
      </c>
      <c r="AP114" s="419" t="str">
        <f>IF(K114="c",SUMMARY!$C$13*F114/12,"-")</f>
        <v>-</v>
      </c>
      <c r="AQ114" s="419" t="str">
        <f>IF(K114="s",SUMMARY!$C$12*J114,"-")</f>
        <v>-</v>
      </c>
      <c r="AR114" s="420" t="str">
        <f t="shared" si="16"/>
        <v>-</v>
      </c>
      <c r="AS114" s="421" t="str">
        <f>IF(K114="s",I114*SUMMARY!$I$12,"-")</f>
        <v>-</v>
      </c>
      <c r="AT114" s="422" t="str">
        <f>IF(K114="S",IF(AQ114*SUMMARY!$H$74&gt;AS114,SUMMARY!$H$74*AS114,AQ114),"-")</f>
        <v>-</v>
      </c>
      <c r="AU114" s="32"/>
      <c r="AV114" s="67">
        <f t="shared" si="17"/>
        <v>0</v>
      </c>
      <c r="AW114" s="67">
        <f t="shared" si="18"/>
        <v>0</v>
      </c>
      <c r="AX114" s="397">
        <f t="shared" si="19"/>
        <v>0</v>
      </c>
      <c r="AY114" s="32"/>
      <c r="AZ114" s="32"/>
      <c r="BA114" s="423" t="str">
        <f t="shared" si="20"/>
        <v xml:space="preserve"> </v>
      </c>
    </row>
    <row r="115" spans="1:53" s="339" customFormat="1" ht="15" x14ac:dyDescent="0.2">
      <c r="A115" s="32"/>
      <c r="B115" s="32"/>
      <c r="C115" s="410">
        <f t="shared" si="22"/>
        <v>94</v>
      </c>
      <c r="D115" s="424"/>
      <c r="E115" s="424"/>
      <c r="F115" s="424"/>
      <c r="G115" s="410"/>
      <c r="H115" s="410"/>
      <c r="I115" s="413" t="str">
        <f t="shared" si="5"/>
        <v>-</v>
      </c>
      <c r="J115" s="414" t="str">
        <f>IF(K115="s",(D115+E115)/16*F115/12*SUMMARY!$H$73," ")</f>
        <v xml:space="preserve"> </v>
      </c>
      <c r="K115" s="414" t="str">
        <f>IF(F115&gt;0,IF(B115&lt;SUMMARY!$H$76,"C","S")," ")</f>
        <v xml:space="preserve"> </v>
      </c>
      <c r="L115" s="414" t="str">
        <f t="shared" si="6"/>
        <v>-</v>
      </c>
      <c r="M115" s="425"/>
      <c r="N115" s="425"/>
      <c r="O115" s="160" t="str">
        <f t="shared" si="7"/>
        <v>-</v>
      </c>
      <c r="P115" s="416"/>
      <c r="Q115" s="416"/>
      <c r="R115" s="416"/>
      <c r="S115" s="416"/>
      <c r="T115" s="417"/>
      <c r="U115" s="417"/>
      <c r="V115" s="417"/>
      <c r="W115" s="417"/>
      <c r="X115" s="417"/>
      <c r="Y115" s="417"/>
      <c r="Z115" s="417"/>
      <c r="AA115" s="417"/>
      <c r="AB115" s="417"/>
      <c r="AC115" s="417"/>
      <c r="AD115" s="417"/>
      <c r="AE115" s="417"/>
      <c r="AF115" s="417"/>
      <c r="AG115" s="160" t="str">
        <f>IF(K115="s",IF(L115&gt;(SUMMARY!$I$12*I115),L115,0),"- ")</f>
        <v xml:space="preserve">- </v>
      </c>
      <c r="AH115" s="22" t="str">
        <f t="shared" si="8"/>
        <v>OK</v>
      </c>
      <c r="AI115" s="22">
        <f t="shared" si="9"/>
        <v>0</v>
      </c>
      <c r="AJ115" s="22">
        <f t="shared" si="10"/>
        <v>0</v>
      </c>
      <c r="AK115" s="22">
        <f t="shared" si="11"/>
        <v>0</v>
      </c>
      <c r="AL115" s="22">
        <f t="shared" si="12"/>
        <v>0</v>
      </c>
      <c r="AM115" s="22">
        <f t="shared" si="13"/>
        <v>0</v>
      </c>
      <c r="AN115" s="22">
        <f t="shared" si="14"/>
        <v>0</v>
      </c>
      <c r="AO115" s="418" t="b">
        <f t="shared" si="15"/>
        <v>0</v>
      </c>
      <c r="AP115" s="419" t="str">
        <f>IF(K115="c",SUMMARY!$C$13*F115/12,"-")</f>
        <v>-</v>
      </c>
      <c r="AQ115" s="419" t="str">
        <f>IF(K115="s",SUMMARY!$C$12*J115,"-")</f>
        <v>-</v>
      </c>
      <c r="AR115" s="420" t="str">
        <f t="shared" si="16"/>
        <v>-</v>
      </c>
      <c r="AS115" s="421" t="str">
        <f>IF(K115="s",I115*SUMMARY!$I$12,"-")</f>
        <v>-</v>
      </c>
      <c r="AT115" s="422" t="str">
        <f>IF(K115="S",IF(AQ115*SUMMARY!$H$74&gt;AS115,SUMMARY!$H$74*AS115,AQ115),"-")</f>
        <v>-</v>
      </c>
      <c r="AU115" s="32"/>
      <c r="AV115" s="67">
        <f t="shared" si="17"/>
        <v>0</v>
      </c>
      <c r="AW115" s="67">
        <f t="shared" si="18"/>
        <v>0</v>
      </c>
      <c r="AX115" s="397">
        <f t="shared" si="19"/>
        <v>0</v>
      </c>
      <c r="AY115" s="32"/>
      <c r="AZ115" s="32"/>
      <c r="BA115" s="423" t="str">
        <f t="shared" si="20"/>
        <v xml:space="preserve"> </v>
      </c>
    </row>
    <row r="116" spans="1:53" s="339" customFormat="1" ht="15" x14ac:dyDescent="0.2">
      <c r="A116" s="32"/>
      <c r="B116" s="32"/>
      <c r="C116" s="410">
        <f t="shared" si="22"/>
        <v>95</v>
      </c>
      <c r="D116" s="424"/>
      <c r="E116" s="424"/>
      <c r="F116" s="424"/>
      <c r="G116" s="410"/>
      <c r="H116" s="410"/>
      <c r="I116" s="413" t="str">
        <f t="shared" si="5"/>
        <v>-</v>
      </c>
      <c r="J116" s="414" t="str">
        <f>IF(K116="s",(D116+E116)/16*F116/12*SUMMARY!$H$73," ")</f>
        <v xml:space="preserve"> </v>
      </c>
      <c r="K116" s="414" t="str">
        <f>IF(F116&gt;0,IF(B116&lt;SUMMARY!$H$76,"C","S")," ")</f>
        <v xml:space="preserve"> </v>
      </c>
      <c r="L116" s="414" t="str">
        <f t="shared" si="6"/>
        <v>-</v>
      </c>
      <c r="M116" s="425"/>
      <c r="N116" s="425"/>
      <c r="O116" s="160" t="str">
        <f t="shared" si="7"/>
        <v>-</v>
      </c>
      <c r="P116" s="416"/>
      <c r="Q116" s="416"/>
      <c r="R116" s="416"/>
      <c r="S116" s="416"/>
      <c r="T116" s="417"/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417"/>
      <c r="AG116" s="160" t="str">
        <f>IF(K116="s",IF(L116&gt;(SUMMARY!$I$12*I116),L116,0),"- ")</f>
        <v xml:space="preserve">- </v>
      </c>
      <c r="AH116" s="22" t="str">
        <f t="shared" si="8"/>
        <v>OK</v>
      </c>
      <c r="AI116" s="22">
        <f t="shared" si="9"/>
        <v>0</v>
      </c>
      <c r="AJ116" s="22">
        <f t="shared" si="10"/>
        <v>0</v>
      </c>
      <c r="AK116" s="22">
        <f t="shared" si="11"/>
        <v>0</v>
      </c>
      <c r="AL116" s="22">
        <f t="shared" si="12"/>
        <v>0</v>
      </c>
      <c r="AM116" s="22">
        <f t="shared" si="13"/>
        <v>0</v>
      </c>
      <c r="AN116" s="22">
        <f t="shared" si="14"/>
        <v>0</v>
      </c>
      <c r="AO116" s="418" t="b">
        <f t="shared" si="15"/>
        <v>0</v>
      </c>
      <c r="AP116" s="419" t="str">
        <f>IF(K116="c",SUMMARY!$C$13*F116/12,"-")</f>
        <v>-</v>
      </c>
      <c r="AQ116" s="419" t="str">
        <f>IF(K116="s",SUMMARY!$C$12*J116,"-")</f>
        <v>-</v>
      </c>
      <c r="AR116" s="420" t="str">
        <f t="shared" si="16"/>
        <v>-</v>
      </c>
      <c r="AS116" s="421" t="str">
        <f>IF(K116="s",I116*SUMMARY!$I$12,"-")</f>
        <v>-</v>
      </c>
      <c r="AT116" s="422" t="str">
        <f>IF(K116="S",IF(AQ116*SUMMARY!$H$74&gt;AS116,SUMMARY!$H$74*AS116,AQ116),"-")</f>
        <v>-</v>
      </c>
      <c r="AU116" s="32"/>
      <c r="AV116" s="67">
        <f t="shared" si="17"/>
        <v>0</v>
      </c>
      <c r="AW116" s="67">
        <f t="shared" si="18"/>
        <v>0</v>
      </c>
      <c r="AX116" s="397">
        <f t="shared" si="19"/>
        <v>0</v>
      </c>
      <c r="AY116" s="32"/>
      <c r="AZ116" s="32"/>
      <c r="BA116" s="423" t="str">
        <f t="shared" si="20"/>
        <v xml:space="preserve"> </v>
      </c>
    </row>
    <row r="117" spans="1:53" s="339" customFormat="1" ht="15" x14ac:dyDescent="0.2">
      <c r="A117" s="32"/>
      <c r="B117" s="32"/>
      <c r="C117" s="410">
        <f t="shared" si="22"/>
        <v>96</v>
      </c>
      <c r="D117" s="424"/>
      <c r="E117" s="424"/>
      <c r="F117" s="424"/>
      <c r="G117" s="410"/>
      <c r="H117" s="410"/>
      <c r="I117" s="413" t="str">
        <f t="shared" si="5"/>
        <v>-</v>
      </c>
      <c r="J117" s="414" t="str">
        <f>IF(K117="s",(D117+E117)/16*F117/12*SUMMARY!$H$73," ")</f>
        <v xml:space="preserve"> </v>
      </c>
      <c r="K117" s="414" t="str">
        <f>IF(F117&gt;0,IF(B117&lt;SUMMARY!$H$76,"C","S")," ")</f>
        <v xml:space="preserve"> </v>
      </c>
      <c r="L117" s="414" t="str">
        <f t="shared" si="6"/>
        <v>-</v>
      </c>
      <c r="M117" s="425"/>
      <c r="N117" s="425"/>
      <c r="O117" s="160" t="str">
        <f t="shared" si="7"/>
        <v>-</v>
      </c>
      <c r="P117" s="416"/>
      <c r="Q117" s="416"/>
      <c r="R117" s="416"/>
      <c r="S117" s="416"/>
      <c r="T117" s="417"/>
      <c r="U117" s="417"/>
      <c r="V117" s="417"/>
      <c r="W117" s="417"/>
      <c r="X117" s="417"/>
      <c r="Y117" s="417"/>
      <c r="Z117" s="417"/>
      <c r="AA117" s="417"/>
      <c r="AB117" s="417"/>
      <c r="AC117" s="417"/>
      <c r="AD117" s="417"/>
      <c r="AE117" s="417"/>
      <c r="AF117" s="417"/>
      <c r="AG117" s="160" t="str">
        <f>IF(K117="s",IF(L117&gt;(SUMMARY!$I$12*I117),L117,0),"- ")</f>
        <v xml:space="preserve">- </v>
      </c>
      <c r="AH117" s="22" t="str">
        <f t="shared" si="8"/>
        <v>OK</v>
      </c>
      <c r="AI117" s="22">
        <f t="shared" si="9"/>
        <v>0</v>
      </c>
      <c r="AJ117" s="22">
        <f t="shared" si="10"/>
        <v>0</v>
      </c>
      <c r="AK117" s="22">
        <f t="shared" si="11"/>
        <v>0</v>
      </c>
      <c r="AL117" s="22">
        <f t="shared" si="12"/>
        <v>0</v>
      </c>
      <c r="AM117" s="22">
        <f t="shared" si="13"/>
        <v>0</v>
      </c>
      <c r="AN117" s="22">
        <f t="shared" si="14"/>
        <v>0</v>
      </c>
      <c r="AO117" s="418" t="b">
        <f t="shared" si="15"/>
        <v>0</v>
      </c>
      <c r="AP117" s="419" t="str">
        <f>IF(K117="c",SUMMARY!$C$13*F117/12,"-")</f>
        <v>-</v>
      </c>
      <c r="AQ117" s="419" t="str">
        <f>IF(K117="s",SUMMARY!$C$12*J117,"-")</f>
        <v>-</v>
      </c>
      <c r="AR117" s="420" t="str">
        <f t="shared" si="16"/>
        <v>-</v>
      </c>
      <c r="AS117" s="421" t="str">
        <f>IF(K117="s",I117*SUMMARY!$I$12,"-")</f>
        <v>-</v>
      </c>
      <c r="AT117" s="422" t="str">
        <f>IF(K117="S",IF(AQ117*SUMMARY!$H$74&gt;AS117,SUMMARY!$H$74*AS117,AQ117),"-")</f>
        <v>-</v>
      </c>
      <c r="AU117" s="32"/>
      <c r="AV117" s="67">
        <f t="shared" si="17"/>
        <v>0</v>
      </c>
      <c r="AW117" s="67">
        <f t="shared" si="18"/>
        <v>0</v>
      </c>
      <c r="AX117" s="397">
        <f t="shared" si="19"/>
        <v>0</v>
      </c>
      <c r="AY117" s="32"/>
      <c r="AZ117" s="32"/>
      <c r="BA117" s="423" t="str">
        <f t="shared" si="20"/>
        <v xml:space="preserve"> </v>
      </c>
    </row>
    <row r="118" spans="1:53" s="339" customFormat="1" ht="15" x14ac:dyDescent="0.2">
      <c r="A118" s="32"/>
      <c r="B118" s="32"/>
      <c r="C118" s="410">
        <f t="shared" si="22"/>
        <v>97</v>
      </c>
      <c r="D118" s="424"/>
      <c r="E118" s="424"/>
      <c r="F118" s="424"/>
      <c r="G118" s="410"/>
      <c r="H118" s="410"/>
      <c r="I118" s="413" t="str">
        <f t="shared" si="5"/>
        <v>-</v>
      </c>
      <c r="J118" s="414" t="str">
        <f>IF(K118="s",(D118+E118)/16*F118/12*SUMMARY!$H$73," ")</f>
        <v xml:space="preserve"> </v>
      </c>
      <c r="K118" s="414" t="str">
        <f>IF(F118&gt;0,IF(B118&lt;SUMMARY!$H$76,"C","S")," ")</f>
        <v xml:space="preserve"> </v>
      </c>
      <c r="L118" s="414" t="str">
        <f t="shared" si="6"/>
        <v>-</v>
      </c>
      <c r="M118" s="425"/>
      <c r="N118" s="425"/>
      <c r="O118" s="160" t="str">
        <f t="shared" si="7"/>
        <v>-</v>
      </c>
      <c r="P118" s="416"/>
      <c r="Q118" s="416"/>
      <c r="R118" s="416"/>
      <c r="S118" s="416"/>
      <c r="T118" s="417"/>
      <c r="U118" s="417"/>
      <c r="V118" s="417"/>
      <c r="W118" s="417"/>
      <c r="X118" s="417"/>
      <c r="Y118" s="417"/>
      <c r="Z118" s="417"/>
      <c r="AA118" s="417"/>
      <c r="AB118" s="417"/>
      <c r="AC118" s="417"/>
      <c r="AD118" s="417"/>
      <c r="AE118" s="417"/>
      <c r="AF118" s="417"/>
      <c r="AG118" s="160" t="str">
        <f>IF(K118="s",IF(L118&gt;(SUMMARY!$I$12*I118),L118,0),"- ")</f>
        <v xml:space="preserve">- </v>
      </c>
      <c r="AH118" s="22" t="str">
        <f t="shared" si="8"/>
        <v>OK</v>
      </c>
      <c r="AI118" s="22">
        <f t="shared" si="9"/>
        <v>0</v>
      </c>
      <c r="AJ118" s="22">
        <f t="shared" si="10"/>
        <v>0</v>
      </c>
      <c r="AK118" s="22">
        <f t="shared" si="11"/>
        <v>0</v>
      </c>
      <c r="AL118" s="22">
        <f t="shared" si="12"/>
        <v>0</v>
      </c>
      <c r="AM118" s="22">
        <f t="shared" si="13"/>
        <v>0</v>
      </c>
      <c r="AN118" s="22">
        <f t="shared" si="14"/>
        <v>0</v>
      </c>
      <c r="AO118" s="418" t="b">
        <f t="shared" si="15"/>
        <v>0</v>
      </c>
      <c r="AP118" s="419" t="str">
        <f>IF(K118="c",SUMMARY!$C$13*F118/12,"-")</f>
        <v>-</v>
      </c>
      <c r="AQ118" s="419" t="str">
        <f>IF(K118="s",SUMMARY!$C$12*J118,"-")</f>
        <v>-</v>
      </c>
      <c r="AR118" s="420" t="str">
        <f t="shared" si="16"/>
        <v>-</v>
      </c>
      <c r="AS118" s="421" t="str">
        <f>IF(K118="s",I118*SUMMARY!$I$12,"-")</f>
        <v>-</v>
      </c>
      <c r="AT118" s="422" t="str">
        <f>IF(K118="S",IF(AQ118*SUMMARY!$H$74&gt;AS118,SUMMARY!$H$74*AS118,AQ118),"-")</f>
        <v>-</v>
      </c>
      <c r="AU118" s="32"/>
      <c r="AV118" s="67">
        <f t="shared" si="17"/>
        <v>0</v>
      </c>
      <c r="AW118" s="67">
        <f t="shared" si="18"/>
        <v>0</v>
      </c>
      <c r="AX118" s="397">
        <f t="shared" si="19"/>
        <v>0</v>
      </c>
      <c r="AY118" s="32"/>
      <c r="AZ118" s="32"/>
      <c r="BA118" s="423" t="str">
        <f t="shared" si="20"/>
        <v xml:space="preserve"> </v>
      </c>
    </row>
    <row r="119" spans="1:53" s="339" customFormat="1" ht="15" x14ac:dyDescent="0.2">
      <c r="A119" s="32"/>
      <c r="B119" s="32"/>
      <c r="C119" s="410">
        <f t="shared" si="22"/>
        <v>98</v>
      </c>
      <c r="D119" s="424"/>
      <c r="E119" s="424"/>
      <c r="F119" s="424"/>
      <c r="G119" s="410"/>
      <c r="H119" s="410"/>
      <c r="I119" s="413" t="str">
        <f t="shared" si="5"/>
        <v>-</v>
      </c>
      <c r="J119" s="414" t="str">
        <f>IF(K119="s",(D119+E119)/16*F119/12*SUMMARY!$H$73," ")</f>
        <v xml:space="preserve"> </v>
      </c>
      <c r="K119" s="414" t="str">
        <f>IF(F119&gt;0,IF(B119&lt;SUMMARY!$H$76,"C","S")," ")</f>
        <v xml:space="preserve"> </v>
      </c>
      <c r="L119" s="414" t="str">
        <f t="shared" si="6"/>
        <v>-</v>
      </c>
      <c r="M119" s="425"/>
      <c r="N119" s="425"/>
      <c r="O119" s="160" t="str">
        <f t="shared" si="7"/>
        <v>-</v>
      </c>
      <c r="P119" s="416"/>
      <c r="Q119" s="416"/>
      <c r="R119" s="416"/>
      <c r="S119" s="416"/>
      <c r="T119" s="417"/>
      <c r="U119" s="417"/>
      <c r="V119" s="417"/>
      <c r="W119" s="417"/>
      <c r="X119" s="417"/>
      <c r="Y119" s="417"/>
      <c r="Z119" s="417"/>
      <c r="AA119" s="417"/>
      <c r="AB119" s="417"/>
      <c r="AC119" s="417"/>
      <c r="AD119" s="417"/>
      <c r="AE119" s="417"/>
      <c r="AF119" s="417"/>
      <c r="AG119" s="160" t="str">
        <f>IF(K119="s",IF(L119&gt;(SUMMARY!$I$12*I119),L119,0),"- ")</f>
        <v xml:space="preserve">- </v>
      </c>
      <c r="AH119" s="22" t="str">
        <f t="shared" si="8"/>
        <v>OK</v>
      </c>
      <c r="AI119" s="22">
        <f t="shared" si="9"/>
        <v>0</v>
      </c>
      <c r="AJ119" s="22">
        <f t="shared" si="10"/>
        <v>0</v>
      </c>
      <c r="AK119" s="22">
        <f t="shared" si="11"/>
        <v>0</v>
      </c>
      <c r="AL119" s="22">
        <f t="shared" si="12"/>
        <v>0</v>
      </c>
      <c r="AM119" s="22">
        <f t="shared" si="13"/>
        <v>0</v>
      </c>
      <c r="AN119" s="22">
        <f t="shared" si="14"/>
        <v>0</v>
      </c>
      <c r="AO119" s="418" t="b">
        <f t="shared" si="15"/>
        <v>0</v>
      </c>
      <c r="AP119" s="419" t="str">
        <f>IF(K119="c",SUMMARY!$C$13*F119/12,"-")</f>
        <v>-</v>
      </c>
      <c r="AQ119" s="419" t="str">
        <f>IF(K119="s",SUMMARY!$C$12*J119,"-")</f>
        <v>-</v>
      </c>
      <c r="AR119" s="420" t="str">
        <f t="shared" si="16"/>
        <v>-</v>
      </c>
      <c r="AS119" s="421" t="str">
        <f>IF(K119="s",I119*SUMMARY!$I$12,"-")</f>
        <v>-</v>
      </c>
      <c r="AT119" s="422" t="str">
        <f>IF(K119="S",IF(AQ119*SUMMARY!$H$74&gt;AS119,SUMMARY!$H$74*AS119,AQ119),"-")</f>
        <v>-</v>
      </c>
      <c r="AU119" s="32"/>
      <c r="AV119" s="67">
        <f t="shared" si="17"/>
        <v>0</v>
      </c>
      <c r="AW119" s="67">
        <f t="shared" si="18"/>
        <v>0</v>
      </c>
      <c r="AX119" s="397">
        <f t="shared" si="19"/>
        <v>0</v>
      </c>
      <c r="AY119" s="32"/>
      <c r="AZ119" s="32"/>
      <c r="BA119" s="423" t="str">
        <f t="shared" si="20"/>
        <v xml:space="preserve"> </v>
      </c>
    </row>
    <row r="120" spans="1:53" s="339" customFormat="1" ht="15" x14ac:dyDescent="0.2">
      <c r="A120" s="32"/>
      <c r="B120" s="32"/>
      <c r="C120" s="410">
        <f t="shared" si="22"/>
        <v>99</v>
      </c>
      <c r="D120" s="424"/>
      <c r="E120" s="424"/>
      <c r="F120" s="424"/>
      <c r="G120" s="410"/>
      <c r="H120" s="410"/>
      <c r="I120" s="413" t="str">
        <f t="shared" si="5"/>
        <v>-</v>
      </c>
      <c r="J120" s="414" t="str">
        <f>IF(K120="s",(D120+E120)/16*F120/12*SUMMARY!$H$73," ")</f>
        <v xml:space="preserve"> </v>
      </c>
      <c r="K120" s="414" t="str">
        <f>IF(F120&gt;0,IF(B120&lt;SUMMARY!$H$76,"C","S")," ")</f>
        <v xml:space="preserve"> </v>
      </c>
      <c r="L120" s="414" t="str">
        <f t="shared" si="6"/>
        <v>-</v>
      </c>
      <c r="M120" s="425"/>
      <c r="N120" s="425"/>
      <c r="O120" s="160" t="str">
        <f t="shared" si="7"/>
        <v>-</v>
      </c>
      <c r="P120" s="416"/>
      <c r="Q120" s="416"/>
      <c r="R120" s="416"/>
      <c r="S120" s="416"/>
      <c r="T120" s="417"/>
      <c r="U120" s="417"/>
      <c r="V120" s="417"/>
      <c r="W120" s="417"/>
      <c r="X120" s="417"/>
      <c r="Y120" s="417"/>
      <c r="Z120" s="417"/>
      <c r="AA120" s="417"/>
      <c r="AB120" s="417"/>
      <c r="AC120" s="417"/>
      <c r="AD120" s="417"/>
      <c r="AE120" s="417"/>
      <c r="AF120" s="417"/>
      <c r="AG120" s="160" t="str">
        <f>IF(K120="s",IF(L120&gt;(SUMMARY!$I$12*I120),L120,0),"- ")</f>
        <v xml:space="preserve">- </v>
      </c>
      <c r="AH120" s="22" t="str">
        <f t="shared" si="8"/>
        <v>OK</v>
      </c>
      <c r="AI120" s="22">
        <f t="shared" si="9"/>
        <v>0</v>
      </c>
      <c r="AJ120" s="22">
        <f t="shared" si="10"/>
        <v>0</v>
      </c>
      <c r="AK120" s="22">
        <f t="shared" si="11"/>
        <v>0</v>
      </c>
      <c r="AL120" s="22">
        <f t="shared" si="12"/>
        <v>0</v>
      </c>
      <c r="AM120" s="22">
        <f t="shared" si="13"/>
        <v>0</v>
      </c>
      <c r="AN120" s="22">
        <f t="shared" si="14"/>
        <v>0</v>
      </c>
      <c r="AO120" s="418" t="b">
        <f t="shared" si="15"/>
        <v>0</v>
      </c>
      <c r="AP120" s="419" t="str">
        <f>IF(K120="c",SUMMARY!$C$13*F120/12,"-")</f>
        <v>-</v>
      </c>
      <c r="AQ120" s="419" t="str">
        <f>IF(K120="s",SUMMARY!$C$12*J120,"-")</f>
        <v>-</v>
      </c>
      <c r="AR120" s="420" t="str">
        <f t="shared" si="16"/>
        <v>-</v>
      </c>
      <c r="AS120" s="421" t="str">
        <f>IF(K120="s",I120*SUMMARY!$I$12,"-")</f>
        <v>-</v>
      </c>
      <c r="AT120" s="422" t="str">
        <f>IF(K120="S",IF(AQ120*SUMMARY!$H$74&gt;AS120,SUMMARY!$H$74*AS120,AQ120),"-")</f>
        <v>-</v>
      </c>
      <c r="AU120" s="32"/>
      <c r="AV120" s="67">
        <f t="shared" si="17"/>
        <v>0</v>
      </c>
      <c r="AW120" s="67">
        <f t="shared" si="18"/>
        <v>0</v>
      </c>
      <c r="AX120" s="397">
        <f t="shared" si="19"/>
        <v>0</v>
      </c>
      <c r="AY120" s="32"/>
      <c r="AZ120" s="32"/>
      <c r="BA120" s="423" t="str">
        <f t="shared" si="20"/>
        <v xml:space="preserve"> </v>
      </c>
    </row>
    <row r="121" spans="1:53" s="339" customFormat="1" ht="15" x14ac:dyDescent="0.2">
      <c r="A121" s="32"/>
      <c r="B121" s="32"/>
      <c r="C121" s="410">
        <f t="shared" si="22"/>
        <v>100</v>
      </c>
      <c r="D121" s="424"/>
      <c r="E121" s="424"/>
      <c r="F121" s="424"/>
      <c r="G121" s="410"/>
      <c r="H121" s="410"/>
      <c r="I121" s="413" t="str">
        <f t="shared" si="5"/>
        <v>-</v>
      </c>
      <c r="J121" s="414" t="str">
        <f>IF(K121="s",(D121+E121)/16*F121/12*SUMMARY!$H$73," ")</f>
        <v xml:space="preserve"> </v>
      </c>
      <c r="K121" s="414" t="str">
        <f>IF(F121&gt;0,IF(B121&lt;SUMMARY!$H$76,"C","S")," ")</f>
        <v xml:space="preserve"> </v>
      </c>
      <c r="L121" s="414" t="str">
        <f t="shared" si="6"/>
        <v>-</v>
      </c>
      <c r="M121" s="425"/>
      <c r="N121" s="425"/>
      <c r="O121" s="160" t="str">
        <f t="shared" si="7"/>
        <v>-</v>
      </c>
      <c r="P121" s="416"/>
      <c r="Q121" s="416"/>
      <c r="R121" s="416"/>
      <c r="S121" s="416"/>
      <c r="T121" s="417"/>
      <c r="U121" s="417"/>
      <c r="V121" s="417"/>
      <c r="W121" s="417"/>
      <c r="X121" s="417"/>
      <c r="Y121" s="417"/>
      <c r="Z121" s="417"/>
      <c r="AA121" s="417"/>
      <c r="AB121" s="417"/>
      <c r="AC121" s="417"/>
      <c r="AD121" s="417"/>
      <c r="AE121" s="417"/>
      <c r="AF121" s="417"/>
      <c r="AG121" s="160" t="str">
        <f>IF(K121="s",IF(L121&gt;(SUMMARY!$I$12*I121),L121,0),"- ")</f>
        <v xml:space="preserve">- </v>
      </c>
      <c r="AH121" s="22" t="str">
        <f t="shared" si="8"/>
        <v>OK</v>
      </c>
      <c r="AI121" s="22">
        <f t="shared" si="9"/>
        <v>0</v>
      </c>
      <c r="AJ121" s="22">
        <f t="shared" si="10"/>
        <v>0</v>
      </c>
      <c r="AK121" s="22">
        <f t="shared" si="11"/>
        <v>0</v>
      </c>
      <c r="AL121" s="22">
        <f t="shared" si="12"/>
        <v>0</v>
      </c>
      <c r="AM121" s="22">
        <f t="shared" si="13"/>
        <v>0</v>
      </c>
      <c r="AN121" s="22">
        <f t="shared" si="14"/>
        <v>0</v>
      </c>
      <c r="AO121" s="418" t="b">
        <f t="shared" si="15"/>
        <v>0</v>
      </c>
      <c r="AP121" s="419" t="str">
        <f>IF(K121="c",SUMMARY!$C$13*F121/12,"-")</f>
        <v>-</v>
      </c>
      <c r="AQ121" s="419" t="str">
        <f>IF(K121="s",SUMMARY!$C$12*J121,"-")</f>
        <v>-</v>
      </c>
      <c r="AR121" s="420" t="str">
        <f t="shared" si="16"/>
        <v>-</v>
      </c>
      <c r="AS121" s="421" t="str">
        <f>IF(K121="s",I121*SUMMARY!$I$12,"-")</f>
        <v>-</v>
      </c>
      <c r="AT121" s="422" t="str">
        <f>IF(K121="S",IF(AQ121*SUMMARY!$H$74&gt;AS121,SUMMARY!$H$74*AS121,AQ121),"-")</f>
        <v>-</v>
      </c>
      <c r="AU121" s="32"/>
      <c r="AV121" s="67">
        <f t="shared" si="17"/>
        <v>0</v>
      </c>
      <c r="AW121" s="67">
        <f t="shared" si="18"/>
        <v>0</v>
      </c>
      <c r="AX121" s="397">
        <f t="shared" si="19"/>
        <v>0</v>
      </c>
      <c r="AY121" s="32"/>
      <c r="AZ121" s="32"/>
      <c r="BA121" s="423" t="str">
        <f t="shared" si="20"/>
        <v xml:space="preserve"> </v>
      </c>
    </row>
    <row r="122" spans="1:53" s="339" customFormat="1" ht="15" x14ac:dyDescent="0.2">
      <c r="A122" s="32"/>
      <c r="B122" s="32"/>
      <c r="C122" s="410">
        <f t="shared" si="22"/>
        <v>101</v>
      </c>
      <c r="D122" s="424"/>
      <c r="E122" s="424"/>
      <c r="F122" s="424"/>
      <c r="G122" s="410"/>
      <c r="H122" s="410"/>
      <c r="I122" s="413" t="str">
        <f t="shared" si="5"/>
        <v>-</v>
      </c>
      <c r="J122" s="414" t="str">
        <f>IF(K122="s",(D122+E122)/16*F122/12*SUMMARY!$H$73," ")</f>
        <v xml:space="preserve"> </v>
      </c>
      <c r="K122" s="414" t="str">
        <f>IF(F122&gt;0,IF(B122&lt;SUMMARY!$H$76,"C","S")," ")</f>
        <v xml:space="preserve"> </v>
      </c>
      <c r="L122" s="414" t="str">
        <f t="shared" si="6"/>
        <v>-</v>
      </c>
      <c r="M122" s="425"/>
      <c r="N122" s="425"/>
      <c r="O122" s="160" t="str">
        <f t="shared" si="7"/>
        <v>-</v>
      </c>
      <c r="P122" s="416"/>
      <c r="Q122" s="416"/>
      <c r="R122" s="416"/>
      <c r="S122" s="416"/>
      <c r="T122" s="417"/>
      <c r="U122" s="417"/>
      <c r="V122" s="417"/>
      <c r="W122" s="417"/>
      <c r="X122" s="417"/>
      <c r="Y122" s="417"/>
      <c r="Z122" s="417"/>
      <c r="AA122" s="417"/>
      <c r="AB122" s="417"/>
      <c r="AC122" s="417"/>
      <c r="AD122" s="417"/>
      <c r="AE122" s="417"/>
      <c r="AF122" s="417"/>
      <c r="AG122" s="160" t="str">
        <f>IF(K122="s",IF(L122&gt;(SUMMARY!$I$12*I122),L122,0),"- ")</f>
        <v xml:space="preserve">- </v>
      </c>
      <c r="AH122" s="22" t="str">
        <f t="shared" si="8"/>
        <v>OK</v>
      </c>
      <c r="AI122" s="22">
        <f t="shared" si="9"/>
        <v>0</v>
      </c>
      <c r="AJ122" s="22">
        <f t="shared" si="10"/>
        <v>0</v>
      </c>
      <c r="AK122" s="22">
        <f t="shared" si="11"/>
        <v>0</v>
      </c>
      <c r="AL122" s="22">
        <f t="shared" si="12"/>
        <v>0</v>
      </c>
      <c r="AM122" s="22">
        <f t="shared" si="13"/>
        <v>0</v>
      </c>
      <c r="AN122" s="22">
        <f t="shared" si="14"/>
        <v>0</v>
      </c>
      <c r="AO122" s="418" t="b">
        <f t="shared" si="15"/>
        <v>0</v>
      </c>
      <c r="AP122" s="419" t="str">
        <f>IF(K122="c",SUMMARY!$C$13*F122/12,"-")</f>
        <v>-</v>
      </c>
      <c r="AQ122" s="419" t="str">
        <f>IF(K122="s",SUMMARY!$C$12*J122,"-")</f>
        <v>-</v>
      </c>
      <c r="AR122" s="420" t="str">
        <f t="shared" si="16"/>
        <v>-</v>
      </c>
      <c r="AS122" s="421" t="str">
        <f>IF(K122="s",I122*SUMMARY!$I$12,"-")</f>
        <v>-</v>
      </c>
      <c r="AT122" s="422" t="str">
        <f>IF(K122="S",IF(AQ122*SUMMARY!$H$74&gt;AS122,SUMMARY!$H$74*AS122,AQ122),"-")</f>
        <v>-</v>
      </c>
      <c r="AU122" s="32"/>
      <c r="AV122" s="67">
        <f t="shared" si="17"/>
        <v>0</v>
      </c>
      <c r="AW122" s="67">
        <f t="shared" si="18"/>
        <v>0</v>
      </c>
      <c r="AX122" s="397">
        <f t="shared" si="19"/>
        <v>0</v>
      </c>
      <c r="AY122" s="32"/>
      <c r="AZ122" s="32"/>
      <c r="BA122" s="423" t="str">
        <f t="shared" si="20"/>
        <v xml:space="preserve"> </v>
      </c>
    </row>
    <row r="123" spans="1:53" s="339" customFormat="1" ht="15" x14ac:dyDescent="0.2">
      <c r="A123" s="32"/>
      <c r="B123" s="32"/>
      <c r="C123" s="410">
        <f t="shared" si="22"/>
        <v>102</v>
      </c>
      <c r="D123" s="424"/>
      <c r="E123" s="424"/>
      <c r="F123" s="424"/>
      <c r="G123" s="410"/>
      <c r="H123" s="410"/>
      <c r="I123" s="413" t="str">
        <f t="shared" si="5"/>
        <v>-</v>
      </c>
      <c r="J123" s="414" t="str">
        <f>IF(K123="s",(D123+E123)/16*F123/12*SUMMARY!$H$73," ")</f>
        <v xml:space="preserve"> </v>
      </c>
      <c r="K123" s="414" t="str">
        <f>IF(F123&gt;0,IF(B123&lt;SUMMARY!$H$76,"C","S")," ")</f>
        <v xml:space="preserve"> </v>
      </c>
      <c r="L123" s="414" t="str">
        <f t="shared" si="6"/>
        <v>-</v>
      </c>
      <c r="M123" s="425"/>
      <c r="N123" s="425"/>
      <c r="O123" s="160" t="str">
        <f t="shared" si="7"/>
        <v>-</v>
      </c>
      <c r="P123" s="416"/>
      <c r="Q123" s="416"/>
      <c r="R123" s="416"/>
      <c r="S123" s="416"/>
      <c r="T123" s="417"/>
      <c r="U123" s="417"/>
      <c r="V123" s="417"/>
      <c r="W123" s="417"/>
      <c r="X123" s="417"/>
      <c r="Y123" s="417"/>
      <c r="Z123" s="417"/>
      <c r="AA123" s="417"/>
      <c r="AB123" s="417"/>
      <c r="AC123" s="417"/>
      <c r="AD123" s="417"/>
      <c r="AE123" s="417"/>
      <c r="AF123" s="417"/>
      <c r="AG123" s="160" t="str">
        <f>IF(K123="s",IF(L123&gt;(SUMMARY!$I$12*I123),L123,0),"- ")</f>
        <v xml:space="preserve">- </v>
      </c>
      <c r="AH123" s="22" t="str">
        <f t="shared" si="8"/>
        <v>OK</v>
      </c>
      <c r="AI123" s="22">
        <f t="shared" si="9"/>
        <v>0</v>
      </c>
      <c r="AJ123" s="22">
        <f t="shared" si="10"/>
        <v>0</v>
      </c>
      <c r="AK123" s="22">
        <f t="shared" si="11"/>
        <v>0</v>
      </c>
      <c r="AL123" s="22">
        <f t="shared" si="12"/>
        <v>0</v>
      </c>
      <c r="AM123" s="22">
        <f t="shared" si="13"/>
        <v>0</v>
      </c>
      <c r="AN123" s="22">
        <f t="shared" si="14"/>
        <v>0</v>
      </c>
      <c r="AO123" s="418" t="b">
        <f t="shared" si="15"/>
        <v>0</v>
      </c>
      <c r="AP123" s="419" t="str">
        <f>IF(K123="c",SUMMARY!$C$13*F123/12,"-")</f>
        <v>-</v>
      </c>
      <c r="AQ123" s="419" t="str">
        <f>IF(K123="s",SUMMARY!$C$12*J123,"-")</f>
        <v>-</v>
      </c>
      <c r="AR123" s="420" t="str">
        <f t="shared" si="16"/>
        <v>-</v>
      </c>
      <c r="AS123" s="421" t="str">
        <f>IF(K123="s",I123*SUMMARY!$I$12,"-")</f>
        <v>-</v>
      </c>
      <c r="AT123" s="422" t="str">
        <f>IF(K123="S",IF(AQ123*SUMMARY!$H$74&gt;AS123,SUMMARY!$H$74*AS123,AQ123),"-")</f>
        <v>-</v>
      </c>
      <c r="AU123" s="32"/>
      <c r="AV123" s="67">
        <f t="shared" si="17"/>
        <v>0</v>
      </c>
      <c r="AW123" s="67">
        <f t="shared" si="18"/>
        <v>0</v>
      </c>
      <c r="AX123" s="397">
        <f t="shared" si="19"/>
        <v>0</v>
      </c>
      <c r="AY123" s="32"/>
      <c r="AZ123" s="32"/>
      <c r="BA123" s="423" t="str">
        <f t="shared" si="20"/>
        <v xml:space="preserve"> </v>
      </c>
    </row>
    <row r="124" spans="1:53" s="339" customFormat="1" ht="15" x14ac:dyDescent="0.2">
      <c r="A124" s="32"/>
      <c r="B124" s="32"/>
      <c r="C124" s="410">
        <f t="shared" si="22"/>
        <v>103</v>
      </c>
      <c r="D124" s="424"/>
      <c r="E124" s="424"/>
      <c r="F124" s="424"/>
      <c r="G124" s="410"/>
      <c r="H124" s="410"/>
      <c r="I124" s="413" t="str">
        <f t="shared" si="5"/>
        <v>-</v>
      </c>
      <c r="J124" s="414" t="str">
        <f>IF(K124="s",(D124+E124)/16*F124/12*SUMMARY!$H$73," ")</f>
        <v xml:space="preserve"> </v>
      </c>
      <c r="K124" s="414" t="str">
        <f>IF(F124&gt;0,IF(B124&lt;SUMMARY!$H$76,"C","S")," ")</f>
        <v xml:space="preserve"> </v>
      </c>
      <c r="L124" s="414" t="str">
        <f t="shared" si="6"/>
        <v>-</v>
      </c>
      <c r="M124" s="425"/>
      <c r="N124" s="425"/>
      <c r="O124" s="160" t="str">
        <f t="shared" si="7"/>
        <v>-</v>
      </c>
      <c r="P124" s="416"/>
      <c r="Q124" s="416"/>
      <c r="R124" s="416"/>
      <c r="S124" s="416"/>
      <c r="T124" s="417"/>
      <c r="U124" s="417"/>
      <c r="V124" s="417"/>
      <c r="W124" s="417"/>
      <c r="X124" s="417"/>
      <c r="Y124" s="417"/>
      <c r="Z124" s="417"/>
      <c r="AA124" s="417"/>
      <c r="AB124" s="417"/>
      <c r="AC124" s="417"/>
      <c r="AD124" s="417"/>
      <c r="AE124" s="417"/>
      <c r="AF124" s="417"/>
      <c r="AG124" s="160" t="str">
        <f>IF(K124="s",IF(L124&gt;(SUMMARY!$I$12*I124),L124,0),"- ")</f>
        <v xml:space="preserve">- </v>
      </c>
      <c r="AH124" s="22" t="str">
        <f t="shared" si="8"/>
        <v>OK</v>
      </c>
      <c r="AI124" s="22">
        <f t="shared" si="9"/>
        <v>0</v>
      </c>
      <c r="AJ124" s="22">
        <f t="shared" si="10"/>
        <v>0</v>
      </c>
      <c r="AK124" s="22">
        <f t="shared" si="11"/>
        <v>0</v>
      </c>
      <c r="AL124" s="22">
        <f t="shared" si="12"/>
        <v>0</v>
      </c>
      <c r="AM124" s="22">
        <f t="shared" si="13"/>
        <v>0</v>
      </c>
      <c r="AN124" s="22">
        <f t="shared" si="14"/>
        <v>0</v>
      </c>
      <c r="AO124" s="418" t="b">
        <f t="shared" si="15"/>
        <v>0</v>
      </c>
      <c r="AP124" s="419" t="str">
        <f>IF(K124="c",SUMMARY!$C$13*F124/12,"-")</f>
        <v>-</v>
      </c>
      <c r="AQ124" s="419" t="str">
        <f>IF(K124="s",SUMMARY!$C$12*J124,"-")</f>
        <v>-</v>
      </c>
      <c r="AR124" s="420" t="str">
        <f t="shared" si="16"/>
        <v>-</v>
      </c>
      <c r="AS124" s="421" t="str">
        <f>IF(K124="s",I124*SUMMARY!$I$12,"-")</f>
        <v>-</v>
      </c>
      <c r="AT124" s="422" t="str">
        <f>IF(K124="S",IF(AQ124*SUMMARY!$H$74&gt;AS124,SUMMARY!$H$74*AS124,AQ124),"-")</f>
        <v>-</v>
      </c>
      <c r="AU124" s="32"/>
      <c r="AV124" s="67">
        <f t="shared" si="17"/>
        <v>0</v>
      </c>
      <c r="AW124" s="67">
        <f t="shared" si="18"/>
        <v>0</v>
      </c>
      <c r="AX124" s="397">
        <f t="shared" si="19"/>
        <v>0</v>
      </c>
      <c r="AY124" s="32"/>
      <c r="AZ124" s="32"/>
      <c r="BA124" s="423" t="str">
        <f t="shared" si="20"/>
        <v xml:space="preserve"> </v>
      </c>
    </row>
    <row r="125" spans="1:53" s="339" customFormat="1" ht="15" x14ac:dyDescent="0.2">
      <c r="A125" s="32"/>
      <c r="B125" s="32"/>
      <c r="C125" s="410">
        <f t="shared" si="22"/>
        <v>104</v>
      </c>
      <c r="D125" s="424"/>
      <c r="E125" s="424"/>
      <c r="F125" s="424"/>
      <c r="G125" s="410"/>
      <c r="H125" s="410"/>
      <c r="I125" s="413" t="str">
        <f t="shared" si="5"/>
        <v>-</v>
      </c>
      <c r="J125" s="414" t="str">
        <f>IF(K125="s",(D125+E125)/16*F125/12*SUMMARY!$H$73," ")</f>
        <v xml:space="preserve"> </v>
      </c>
      <c r="K125" s="414" t="str">
        <f>IF(F125&gt;0,IF(B125&lt;SUMMARY!$H$76,"C","S")," ")</f>
        <v xml:space="preserve"> </v>
      </c>
      <c r="L125" s="414" t="str">
        <f t="shared" si="6"/>
        <v>-</v>
      </c>
      <c r="M125" s="425"/>
      <c r="N125" s="425"/>
      <c r="O125" s="160" t="str">
        <f t="shared" si="7"/>
        <v>-</v>
      </c>
      <c r="P125" s="416"/>
      <c r="Q125" s="416"/>
      <c r="R125" s="416"/>
      <c r="S125" s="416"/>
      <c r="T125" s="417"/>
      <c r="U125" s="417"/>
      <c r="V125" s="417"/>
      <c r="W125" s="417"/>
      <c r="X125" s="417"/>
      <c r="Y125" s="417"/>
      <c r="Z125" s="417"/>
      <c r="AA125" s="417"/>
      <c r="AB125" s="417"/>
      <c r="AC125" s="417"/>
      <c r="AD125" s="417"/>
      <c r="AE125" s="417"/>
      <c r="AF125" s="417"/>
      <c r="AG125" s="160" t="str">
        <f>IF(K125="s",IF(L125&gt;(SUMMARY!$I$12*I125),L125,0),"- ")</f>
        <v xml:space="preserve">- </v>
      </c>
      <c r="AH125" s="22" t="str">
        <f t="shared" si="8"/>
        <v>OK</v>
      </c>
      <c r="AI125" s="22">
        <f t="shared" si="9"/>
        <v>0</v>
      </c>
      <c r="AJ125" s="22">
        <f t="shared" si="10"/>
        <v>0</v>
      </c>
      <c r="AK125" s="22">
        <f t="shared" si="11"/>
        <v>0</v>
      </c>
      <c r="AL125" s="22">
        <f t="shared" si="12"/>
        <v>0</v>
      </c>
      <c r="AM125" s="22">
        <f t="shared" si="13"/>
        <v>0</v>
      </c>
      <c r="AN125" s="22">
        <f t="shared" si="14"/>
        <v>0</v>
      </c>
      <c r="AO125" s="418" t="b">
        <f t="shared" si="15"/>
        <v>0</v>
      </c>
      <c r="AP125" s="419" t="str">
        <f>IF(K125="c",SUMMARY!$C$13*F125/12,"-")</f>
        <v>-</v>
      </c>
      <c r="AQ125" s="419" t="str">
        <f>IF(K125="s",SUMMARY!$C$12*J125,"-")</f>
        <v>-</v>
      </c>
      <c r="AR125" s="420" t="str">
        <f t="shared" si="16"/>
        <v>-</v>
      </c>
      <c r="AS125" s="421" t="str">
        <f>IF(K125="s",I125*SUMMARY!$I$12,"-")</f>
        <v>-</v>
      </c>
      <c r="AT125" s="422" t="str">
        <f>IF(K125="S",IF(AQ125*SUMMARY!$H$74&gt;AS125,SUMMARY!$H$74*AS125,AQ125),"-")</f>
        <v>-</v>
      </c>
      <c r="AU125" s="32"/>
      <c r="AV125" s="67">
        <f t="shared" si="17"/>
        <v>0</v>
      </c>
      <c r="AW125" s="67">
        <f t="shared" si="18"/>
        <v>0</v>
      </c>
      <c r="AX125" s="397">
        <f t="shared" si="19"/>
        <v>0</v>
      </c>
      <c r="AY125" s="32"/>
      <c r="AZ125" s="32"/>
      <c r="BA125" s="423" t="str">
        <f t="shared" si="20"/>
        <v xml:space="preserve"> </v>
      </c>
    </row>
    <row r="126" spans="1:53" s="339" customFormat="1" ht="15" x14ac:dyDescent="0.2">
      <c r="A126" s="32"/>
      <c r="B126" s="32"/>
      <c r="C126" s="410">
        <f t="shared" si="22"/>
        <v>105</v>
      </c>
      <c r="D126" s="424"/>
      <c r="E126" s="424"/>
      <c r="F126" s="424"/>
      <c r="G126" s="410"/>
      <c r="H126" s="410"/>
      <c r="I126" s="413" t="str">
        <f t="shared" si="5"/>
        <v>-</v>
      </c>
      <c r="J126" s="414" t="str">
        <f>IF(K126="s",(D126+E126)/16*F126/12*SUMMARY!$H$73," ")</f>
        <v xml:space="preserve"> </v>
      </c>
      <c r="K126" s="414" t="str">
        <f>IF(F126&gt;0,IF(B126&lt;SUMMARY!$H$76,"C","S")," ")</f>
        <v xml:space="preserve"> </v>
      </c>
      <c r="L126" s="414" t="str">
        <f t="shared" si="6"/>
        <v>-</v>
      </c>
      <c r="M126" s="425"/>
      <c r="N126" s="425"/>
      <c r="O126" s="160" t="str">
        <f t="shared" si="7"/>
        <v>-</v>
      </c>
      <c r="P126" s="416"/>
      <c r="Q126" s="416"/>
      <c r="R126" s="416"/>
      <c r="S126" s="416"/>
      <c r="T126" s="417"/>
      <c r="U126" s="417"/>
      <c r="V126" s="417"/>
      <c r="W126" s="417"/>
      <c r="X126" s="417"/>
      <c r="Y126" s="417"/>
      <c r="Z126" s="417"/>
      <c r="AA126" s="417"/>
      <c r="AB126" s="417"/>
      <c r="AC126" s="417"/>
      <c r="AD126" s="417"/>
      <c r="AE126" s="417"/>
      <c r="AF126" s="417"/>
      <c r="AG126" s="160" t="str">
        <f>IF(K126="s",IF(L126&gt;(SUMMARY!$I$12*I126),L126,0),"- ")</f>
        <v xml:space="preserve">- </v>
      </c>
      <c r="AH126" s="22" t="str">
        <f t="shared" si="8"/>
        <v>OK</v>
      </c>
      <c r="AI126" s="22">
        <f t="shared" si="9"/>
        <v>0</v>
      </c>
      <c r="AJ126" s="22">
        <f t="shared" si="10"/>
        <v>0</v>
      </c>
      <c r="AK126" s="22">
        <f t="shared" si="11"/>
        <v>0</v>
      </c>
      <c r="AL126" s="22">
        <f t="shared" si="12"/>
        <v>0</v>
      </c>
      <c r="AM126" s="22">
        <f t="shared" si="13"/>
        <v>0</v>
      </c>
      <c r="AN126" s="22">
        <f t="shared" si="14"/>
        <v>0</v>
      </c>
      <c r="AO126" s="418" t="b">
        <f t="shared" si="15"/>
        <v>0</v>
      </c>
      <c r="AP126" s="419" t="str">
        <f>IF(K126="c",SUMMARY!$C$13*F126/12,"-")</f>
        <v>-</v>
      </c>
      <c r="AQ126" s="419" t="str">
        <f>IF(K126="s",SUMMARY!$C$12*J126,"-")</f>
        <v>-</v>
      </c>
      <c r="AR126" s="420" t="str">
        <f t="shared" si="16"/>
        <v>-</v>
      </c>
      <c r="AS126" s="421" t="str">
        <f>IF(K126="s",I126*SUMMARY!$I$12,"-")</f>
        <v>-</v>
      </c>
      <c r="AT126" s="422" t="str">
        <f>IF(K126="S",IF(AQ126*SUMMARY!$H$74&gt;AS126,SUMMARY!$H$74*AS126,AQ126),"-")</f>
        <v>-</v>
      </c>
      <c r="AU126" s="32"/>
      <c r="AV126" s="67">
        <f t="shared" si="17"/>
        <v>0</v>
      </c>
      <c r="AW126" s="67">
        <f t="shared" si="18"/>
        <v>0</v>
      </c>
      <c r="AX126" s="397">
        <f t="shared" si="19"/>
        <v>0</v>
      </c>
      <c r="AY126" s="32"/>
      <c r="AZ126" s="32"/>
      <c r="BA126" s="423" t="str">
        <f t="shared" si="20"/>
        <v xml:space="preserve"> </v>
      </c>
    </row>
    <row r="127" spans="1:53" s="339" customFormat="1" ht="15" x14ac:dyDescent="0.2">
      <c r="A127" s="32"/>
      <c r="B127" s="32"/>
      <c r="C127" s="410">
        <f t="shared" si="22"/>
        <v>106</v>
      </c>
      <c r="D127" s="424"/>
      <c r="E127" s="424"/>
      <c r="F127" s="424"/>
      <c r="G127" s="410"/>
      <c r="H127" s="410"/>
      <c r="I127" s="413" t="str">
        <f t="shared" si="5"/>
        <v>-</v>
      </c>
      <c r="J127" s="414" t="str">
        <f>IF(K127="s",(D127+E127)/16*F127/12*SUMMARY!$H$73," ")</f>
        <v xml:space="preserve"> </v>
      </c>
      <c r="K127" s="414" t="str">
        <f>IF(F127&gt;0,IF(B127&lt;SUMMARY!$H$76,"C","S")," ")</f>
        <v xml:space="preserve"> </v>
      </c>
      <c r="L127" s="414" t="str">
        <f t="shared" si="6"/>
        <v>-</v>
      </c>
      <c r="M127" s="425"/>
      <c r="N127" s="425"/>
      <c r="O127" s="160" t="str">
        <f t="shared" si="7"/>
        <v>-</v>
      </c>
      <c r="P127" s="416"/>
      <c r="Q127" s="416"/>
      <c r="R127" s="416"/>
      <c r="S127" s="416"/>
      <c r="T127" s="417"/>
      <c r="U127" s="417"/>
      <c r="V127" s="417"/>
      <c r="W127" s="417"/>
      <c r="X127" s="417"/>
      <c r="Y127" s="417"/>
      <c r="Z127" s="417"/>
      <c r="AA127" s="417"/>
      <c r="AB127" s="417"/>
      <c r="AC127" s="417"/>
      <c r="AD127" s="417"/>
      <c r="AE127" s="417"/>
      <c r="AF127" s="417"/>
      <c r="AG127" s="160" t="str">
        <f>IF(K127="s",IF(L127&gt;(SUMMARY!$I$12*I127),L127,0),"- ")</f>
        <v xml:space="preserve">- </v>
      </c>
      <c r="AH127" s="22" t="str">
        <f t="shared" si="8"/>
        <v>OK</v>
      </c>
      <c r="AI127" s="22">
        <f t="shared" si="9"/>
        <v>0</v>
      </c>
      <c r="AJ127" s="22">
        <f t="shared" si="10"/>
        <v>0</v>
      </c>
      <c r="AK127" s="22">
        <f t="shared" si="11"/>
        <v>0</v>
      </c>
      <c r="AL127" s="22">
        <f t="shared" si="12"/>
        <v>0</v>
      </c>
      <c r="AM127" s="22">
        <f t="shared" si="13"/>
        <v>0</v>
      </c>
      <c r="AN127" s="22">
        <f t="shared" si="14"/>
        <v>0</v>
      </c>
      <c r="AO127" s="418" t="b">
        <f t="shared" si="15"/>
        <v>0</v>
      </c>
      <c r="AP127" s="419" t="str">
        <f>IF(K127="c",SUMMARY!$C$13*F127/12,"-")</f>
        <v>-</v>
      </c>
      <c r="AQ127" s="419" t="str">
        <f>IF(K127="s",SUMMARY!$C$12*J127,"-")</f>
        <v>-</v>
      </c>
      <c r="AR127" s="420" t="str">
        <f t="shared" si="16"/>
        <v>-</v>
      </c>
      <c r="AS127" s="421" t="str">
        <f>IF(K127="s",I127*SUMMARY!$I$12,"-")</f>
        <v>-</v>
      </c>
      <c r="AT127" s="422" t="str">
        <f>IF(K127="S",IF(AQ127*SUMMARY!$H$74&gt;AS127,SUMMARY!$H$74*AS127,AQ127),"-")</f>
        <v>-</v>
      </c>
      <c r="AU127" s="32"/>
      <c r="AV127" s="67">
        <f t="shared" si="17"/>
        <v>0</v>
      </c>
      <c r="AW127" s="67">
        <f t="shared" si="18"/>
        <v>0</v>
      </c>
      <c r="AX127" s="397">
        <f t="shared" si="19"/>
        <v>0</v>
      </c>
      <c r="AY127" s="32"/>
      <c r="AZ127" s="32"/>
      <c r="BA127" s="423" t="str">
        <f t="shared" si="20"/>
        <v xml:space="preserve"> </v>
      </c>
    </row>
    <row r="128" spans="1:53" s="339" customFormat="1" ht="15" x14ac:dyDescent="0.2">
      <c r="A128" s="32"/>
      <c r="B128" s="32"/>
      <c r="C128" s="410">
        <f t="shared" si="22"/>
        <v>107</v>
      </c>
      <c r="D128" s="424"/>
      <c r="E128" s="424"/>
      <c r="F128" s="424"/>
      <c r="G128" s="410"/>
      <c r="H128" s="410"/>
      <c r="I128" s="413" t="str">
        <f t="shared" si="5"/>
        <v>-</v>
      </c>
      <c r="J128" s="414" t="str">
        <f>IF(K128="s",(D128+E128)/16*F128/12*SUMMARY!$H$73," ")</f>
        <v xml:space="preserve"> </v>
      </c>
      <c r="K128" s="414" t="str">
        <f>IF(F128&gt;0,IF(B128&lt;SUMMARY!$H$76,"C","S")," ")</f>
        <v xml:space="preserve"> </v>
      </c>
      <c r="L128" s="414" t="str">
        <f t="shared" si="6"/>
        <v>-</v>
      </c>
      <c r="M128" s="425"/>
      <c r="N128" s="425"/>
      <c r="O128" s="160" t="str">
        <f t="shared" si="7"/>
        <v>-</v>
      </c>
      <c r="P128" s="416"/>
      <c r="Q128" s="416"/>
      <c r="R128" s="416"/>
      <c r="S128" s="416"/>
      <c r="T128" s="417"/>
      <c r="U128" s="417"/>
      <c r="V128" s="417"/>
      <c r="W128" s="417"/>
      <c r="X128" s="417"/>
      <c r="Y128" s="417"/>
      <c r="Z128" s="417"/>
      <c r="AA128" s="417"/>
      <c r="AB128" s="417"/>
      <c r="AC128" s="417"/>
      <c r="AD128" s="417"/>
      <c r="AE128" s="417"/>
      <c r="AF128" s="417"/>
      <c r="AG128" s="160" t="str">
        <f>IF(K128="s",IF(L128&gt;(SUMMARY!$I$12*I128),L128,0),"- ")</f>
        <v xml:space="preserve">- </v>
      </c>
      <c r="AH128" s="22" t="str">
        <f t="shared" si="8"/>
        <v>OK</v>
      </c>
      <c r="AI128" s="22">
        <f t="shared" si="9"/>
        <v>0</v>
      </c>
      <c r="AJ128" s="22">
        <f t="shared" si="10"/>
        <v>0</v>
      </c>
      <c r="AK128" s="22">
        <f t="shared" si="11"/>
        <v>0</v>
      </c>
      <c r="AL128" s="22">
        <f t="shared" si="12"/>
        <v>0</v>
      </c>
      <c r="AM128" s="22">
        <f t="shared" si="13"/>
        <v>0</v>
      </c>
      <c r="AN128" s="22">
        <f t="shared" si="14"/>
        <v>0</v>
      </c>
      <c r="AO128" s="418" t="b">
        <f t="shared" si="15"/>
        <v>0</v>
      </c>
      <c r="AP128" s="419" t="str">
        <f>IF(K128="c",SUMMARY!$C$13*F128/12,"-")</f>
        <v>-</v>
      </c>
      <c r="AQ128" s="419" t="str">
        <f>IF(K128="s",SUMMARY!$C$12*J128,"-")</f>
        <v>-</v>
      </c>
      <c r="AR128" s="420" t="str">
        <f t="shared" si="16"/>
        <v>-</v>
      </c>
      <c r="AS128" s="421" t="str">
        <f>IF(K128="s",I128*SUMMARY!$I$12,"-")</f>
        <v>-</v>
      </c>
      <c r="AT128" s="422" t="str">
        <f>IF(K128="S",IF(AQ128*SUMMARY!$H$74&gt;AS128,SUMMARY!$H$74*AS128,AQ128),"-")</f>
        <v>-</v>
      </c>
      <c r="AU128" s="32"/>
      <c r="AV128" s="67">
        <f t="shared" si="17"/>
        <v>0</v>
      </c>
      <c r="AW128" s="67">
        <f t="shared" si="18"/>
        <v>0</v>
      </c>
      <c r="AX128" s="397">
        <f t="shared" si="19"/>
        <v>0</v>
      </c>
      <c r="AY128" s="32"/>
      <c r="AZ128" s="32"/>
      <c r="BA128" s="423" t="str">
        <f t="shared" si="20"/>
        <v xml:space="preserve"> </v>
      </c>
    </row>
    <row r="129" spans="1:53" s="339" customFormat="1" ht="15" x14ac:dyDescent="0.2">
      <c r="A129" s="32"/>
      <c r="B129" s="32"/>
      <c r="C129" s="410">
        <f t="shared" si="22"/>
        <v>108</v>
      </c>
      <c r="D129" s="424"/>
      <c r="E129" s="424"/>
      <c r="F129" s="424"/>
      <c r="G129" s="410"/>
      <c r="H129" s="410"/>
      <c r="I129" s="413" t="str">
        <f t="shared" si="5"/>
        <v>-</v>
      </c>
      <c r="J129" s="414" t="str">
        <f>IF(K129="s",(D129+E129)/16*F129/12*SUMMARY!$H$73," ")</f>
        <v xml:space="preserve"> </v>
      </c>
      <c r="K129" s="414" t="str">
        <f>IF(F129&gt;0,IF(B129&lt;SUMMARY!$H$76,"C","S")," ")</f>
        <v xml:space="preserve"> </v>
      </c>
      <c r="L129" s="414" t="str">
        <f t="shared" si="6"/>
        <v>-</v>
      </c>
      <c r="M129" s="425"/>
      <c r="N129" s="425"/>
      <c r="O129" s="160" t="str">
        <f t="shared" si="7"/>
        <v>-</v>
      </c>
      <c r="P129" s="416"/>
      <c r="Q129" s="416"/>
      <c r="R129" s="416"/>
      <c r="S129" s="416"/>
      <c r="T129" s="417"/>
      <c r="U129" s="417"/>
      <c r="V129" s="417"/>
      <c r="W129" s="417"/>
      <c r="X129" s="417"/>
      <c r="Y129" s="417"/>
      <c r="Z129" s="417"/>
      <c r="AA129" s="417"/>
      <c r="AB129" s="417"/>
      <c r="AC129" s="417"/>
      <c r="AD129" s="417"/>
      <c r="AE129" s="417"/>
      <c r="AF129" s="417"/>
      <c r="AG129" s="160" t="str">
        <f>IF(K129="s",IF(L129&gt;(SUMMARY!$I$12*I129),L129,0),"- ")</f>
        <v xml:space="preserve">- </v>
      </c>
      <c r="AH129" s="22" t="str">
        <f t="shared" si="8"/>
        <v>OK</v>
      </c>
      <c r="AI129" s="22">
        <f t="shared" si="9"/>
        <v>0</v>
      </c>
      <c r="AJ129" s="22">
        <f t="shared" si="10"/>
        <v>0</v>
      </c>
      <c r="AK129" s="22">
        <f t="shared" si="11"/>
        <v>0</v>
      </c>
      <c r="AL129" s="22">
        <f t="shared" si="12"/>
        <v>0</v>
      </c>
      <c r="AM129" s="22">
        <f t="shared" si="13"/>
        <v>0</v>
      </c>
      <c r="AN129" s="22">
        <f t="shared" si="14"/>
        <v>0</v>
      </c>
      <c r="AO129" s="418" t="b">
        <f t="shared" si="15"/>
        <v>0</v>
      </c>
      <c r="AP129" s="419" t="str">
        <f>IF(K129="c",SUMMARY!$C$13*F129/12,"-")</f>
        <v>-</v>
      </c>
      <c r="AQ129" s="419" t="str">
        <f>IF(K129="s",SUMMARY!$C$12*J129,"-")</f>
        <v>-</v>
      </c>
      <c r="AR129" s="420" t="str">
        <f t="shared" si="16"/>
        <v>-</v>
      </c>
      <c r="AS129" s="421" t="str">
        <f>IF(K129="s",I129*SUMMARY!$I$12,"-")</f>
        <v>-</v>
      </c>
      <c r="AT129" s="422" t="str">
        <f>IF(K129="S",IF(AQ129*SUMMARY!$H$74&gt;AS129,SUMMARY!$H$74*AS129,AQ129),"-")</f>
        <v>-</v>
      </c>
      <c r="AU129" s="32"/>
      <c r="AV129" s="67">
        <f t="shared" si="17"/>
        <v>0</v>
      </c>
      <c r="AW129" s="67">
        <f t="shared" si="18"/>
        <v>0</v>
      </c>
      <c r="AX129" s="397">
        <f t="shared" si="19"/>
        <v>0</v>
      </c>
      <c r="AY129" s="32"/>
      <c r="AZ129" s="32"/>
      <c r="BA129" s="423" t="str">
        <f t="shared" si="20"/>
        <v xml:space="preserve"> </v>
      </c>
    </row>
    <row r="130" spans="1:53" s="339" customFormat="1" ht="15" x14ac:dyDescent="0.2">
      <c r="A130" s="32"/>
      <c r="B130" s="32"/>
      <c r="C130" s="410">
        <f t="shared" si="22"/>
        <v>109</v>
      </c>
      <c r="D130" s="424"/>
      <c r="E130" s="424"/>
      <c r="F130" s="424"/>
      <c r="G130" s="410"/>
      <c r="H130" s="410"/>
      <c r="I130" s="413" t="str">
        <f t="shared" si="5"/>
        <v>-</v>
      </c>
      <c r="J130" s="414" t="str">
        <f>IF(K130="s",(D130+E130)/16*F130/12*SUMMARY!$H$73," ")</f>
        <v xml:space="preserve"> </v>
      </c>
      <c r="K130" s="414" t="str">
        <f>IF(F130&gt;0,IF(B130&lt;SUMMARY!$H$76,"C","S")," ")</f>
        <v xml:space="preserve"> </v>
      </c>
      <c r="L130" s="414" t="str">
        <f t="shared" si="6"/>
        <v>-</v>
      </c>
      <c r="M130" s="425"/>
      <c r="N130" s="425"/>
      <c r="O130" s="160" t="str">
        <f t="shared" si="7"/>
        <v>-</v>
      </c>
      <c r="P130" s="416"/>
      <c r="Q130" s="416"/>
      <c r="R130" s="416"/>
      <c r="S130" s="416"/>
      <c r="T130" s="417"/>
      <c r="U130" s="417"/>
      <c r="V130" s="417"/>
      <c r="W130" s="417"/>
      <c r="X130" s="417"/>
      <c r="Y130" s="417"/>
      <c r="Z130" s="417"/>
      <c r="AA130" s="417"/>
      <c r="AB130" s="417"/>
      <c r="AC130" s="417"/>
      <c r="AD130" s="417"/>
      <c r="AE130" s="417"/>
      <c r="AF130" s="417"/>
      <c r="AG130" s="160" t="str">
        <f>IF(K130="s",IF(L130&gt;(SUMMARY!$I$12*I130),L130,0),"- ")</f>
        <v xml:space="preserve">- </v>
      </c>
      <c r="AH130" s="22" t="str">
        <f t="shared" si="8"/>
        <v>OK</v>
      </c>
      <c r="AI130" s="22">
        <f t="shared" si="9"/>
        <v>0</v>
      </c>
      <c r="AJ130" s="22">
        <f t="shared" si="10"/>
        <v>0</v>
      </c>
      <c r="AK130" s="22">
        <f t="shared" si="11"/>
        <v>0</v>
      </c>
      <c r="AL130" s="22">
        <f t="shared" si="12"/>
        <v>0</v>
      </c>
      <c r="AM130" s="22">
        <f t="shared" si="13"/>
        <v>0</v>
      </c>
      <c r="AN130" s="22">
        <f t="shared" si="14"/>
        <v>0</v>
      </c>
      <c r="AO130" s="418" t="b">
        <f t="shared" si="15"/>
        <v>0</v>
      </c>
      <c r="AP130" s="419" t="str">
        <f>IF(K130="c",SUMMARY!$C$13*F130/12,"-")</f>
        <v>-</v>
      </c>
      <c r="AQ130" s="419" t="str">
        <f>IF(K130="s",SUMMARY!$C$12*J130,"-")</f>
        <v>-</v>
      </c>
      <c r="AR130" s="420" t="str">
        <f t="shared" si="16"/>
        <v>-</v>
      </c>
      <c r="AS130" s="421" t="str">
        <f>IF(K130="s",I130*SUMMARY!$I$12,"-")</f>
        <v>-</v>
      </c>
      <c r="AT130" s="422" t="str">
        <f>IF(K130="S",IF(AQ130*SUMMARY!$H$74&gt;AS130,SUMMARY!$H$74*AS130,AQ130),"-")</f>
        <v>-</v>
      </c>
      <c r="AU130" s="32"/>
      <c r="AV130" s="67">
        <f t="shared" si="17"/>
        <v>0</v>
      </c>
      <c r="AW130" s="67">
        <f t="shared" si="18"/>
        <v>0</v>
      </c>
      <c r="AX130" s="397">
        <f t="shared" si="19"/>
        <v>0</v>
      </c>
      <c r="AY130" s="32"/>
      <c r="AZ130" s="32"/>
      <c r="BA130" s="423" t="str">
        <f t="shared" si="20"/>
        <v xml:space="preserve"> </v>
      </c>
    </row>
    <row r="131" spans="1:53" s="339" customFormat="1" ht="15" x14ac:dyDescent="0.2">
      <c r="A131" s="32"/>
      <c r="B131" s="32"/>
      <c r="C131" s="410">
        <f t="shared" si="22"/>
        <v>110</v>
      </c>
      <c r="D131" s="424"/>
      <c r="E131" s="424"/>
      <c r="F131" s="424"/>
      <c r="G131" s="410"/>
      <c r="H131" s="410"/>
      <c r="I131" s="413" t="str">
        <f t="shared" si="5"/>
        <v>-</v>
      </c>
      <c r="J131" s="414" t="str">
        <f>IF(K131="s",(D131+E131)/16*F131/12*SUMMARY!$H$73," ")</f>
        <v xml:space="preserve"> </v>
      </c>
      <c r="K131" s="414" t="str">
        <f>IF(F131&gt;0,IF(B131&lt;SUMMARY!$H$76,"C","S")," ")</f>
        <v xml:space="preserve"> </v>
      </c>
      <c r="L131" s="414" t="str">
        <f t="shared" si="6"/>
        <v>-</v>
      </c>
      <c r="M131" s="425"/>
      <c r="N131" s="425"/>
      <c r="O131" s="160" t="str">
        <f t="shared" si="7"/>
        <v>-</v>
      </c>
      <c r="P131" s="416"/>
      <c r="Q131" s="416"/>
      <c r="R131" s="416"/>
      <c r="S131" s="416"/>
      <c r="T131" s="417"/>
      <c r="U131" s="417"/>
      <c r="V131" s="417"/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160" t="str">
        <f>IF(K131="s",IF(L131&gt;(SUMMARY!$I$12*I131),L131,0),"- ")</f>
        <v xml:space="preserve">- </v>
      </c>
      <c r="AH131" s="22" t="str">
        <f t="shared" si="8"/>
        <v>OK</v>
      </c>
      <c r="AI131" s="22">
        <f t="shared" si="9"/>
        <v>0</v>
      </c>
      <c r="AJ131" s="22">
        <f t="shared" si="10"/>
        <v>0</v>
      </c>
      <c r="AK131" s="22">
        <f t="shared" si="11"/>
        <v>0</v>
      </c>
      <c r="AL131" s="22">
        <f t="shared" si="12"/>
        <v>0</v>
      </c>
      <c r="AM131" s="22">
        <f t="shared" si="13"/>
        <v>0</v>
      </c>
      <c r="AN131" s="22">
        <f t="shared" si="14"/>
        <v>0</v>
      </c>
      <c r="AO131" s="418" t="b">
        <f t="shared" si="15"/>
        <v>0</v>
      </c>
      <c r="AP131" s="419" t="str">
        <f>IF(K131="c",SUMMARY!$C$13*F131/12,"-")</f>
        <v>-</v>
      </c>
      <c r="AQ131" s="419" t="str">
        <f>IF(K131="s",SUMMARY!$C$12*J131,"-")</f>
        <v>-</v>
      </c>
      <c r="AR131" s="420" t="str">
        <f t="shared" si="16"/>
        <v>-</v>
      </c>
      <c r="AS131" s="421" t="str">
        <f>IF(K131="s",I131*SUMMARY!$I$12,"-")</f>
        <v>-</v>
      </c>
      <c r="AT131" s="422" t="str">
        <f>IF(K131="S",IF(AQ131*SUMMARY!$H$74&gt;AS131,SUMMARY!$H$74*AS131,AQ131),"-")</f>
        <v>-</v>
      </c>
      <c r="AU131" s="32"/>
      <c r="AV131" s="67">
        <f t="shared" si="17"/>
        <v>0</v>
      </c>
      <c r="AW131" s="67">
        <f t="shared" si="18"/>
        <v>0</v>
      </c>
      <c r="AX131" s="397">
        <f t="shared" si="19"/>
        <v>0</v>
      </c>
      <c r="AY131" s="32"/>
      <c r="AZ131" s="32"/>
      <c r="BA131" s="423" t="str">
        <f t="shared" si="20"/>
        <v xml:space="preserve"> </v>
      </c>
    </row>
    <row r="132" spans="1:53" s="339" customFormat="1" ht="15" x14ac:dyDescent="0.2">
      <c r="A132" s="32"/>
      <c r="B132" s="32"/>
      <c r="C132" s="410">
        <f t="shared" si="22"/>
        <v>111</v>
      </c>
      <c r="D132" s="424"/>
      <c r="E132" s="424"/>
      <c r="F132" s="424"/>
      <c r="G132" s="410"/>
      <c r="H132" s="410"/>
      <c r="I132" s="413" t="str">
        <f t="shared" si="5"/>
        <v>-</v>
      </c>
      <c r="J132" s="414" t="str">
        <f>IF(K132="s",(D132+E132)/16*F132/12*SUMMARY!$H$73," ")</f>
        <v xml:space="preserve"> </v>
      </c>
      <c r="K132" s="414" t="str">
        <f>IF(F132&gt;0,IF(B132&lt;SUMMARY!$H$76,"C","S")," ")</f>
        <v xml:space="preserve"> </v>
      </c>
      <c r="L132" s="414" t="str">
        <f t="shared" si="6"/>
        <v>-</v>
      </c>
      <c r="M132" s="425"/>
      <c r="N132" s="425"/>
      <c r="O132" s="160" t="str">
        <f t="shared" si="7"/>
        <v>-</v>
      </c>
      <c r="P132" s="416"/>
      <c r="Q132" s="416"/>
      <c r="R132" s="416"/>
      <c r="S132" s="416"/>
      <c r="T132" s="417"/>
      <c r="U132" s="417"/>
      <c r="V132" s="417"/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160" t="str">
        <f>IF(K132="s",IF(L132&gt;(SUMMARY!$I$12*I132),L132,0),"- ")</f>
        <v xml:space="preserve">- </v>
      </c>
      <c r="AH132" s="22" t="str">
        <f t="shared" si="8"/>
        <v>OK</v>
      </c>
      <c r="AI132" s="22">
        <f t="shared" si="9"/>
        <v>0</v>
      </c>
      <c r="AJ132" s="22">
        <f t="shared" si="10"/>
        <v>0</v>
      </c>
      <c r="AK132" s="22">
        <f t="shared" si="11"/>
        <v>0</v>
      </c>
      <c r="AL132" s="22">
        <f t="shared" si="12"/>
        <v>0</v>
      </c>
      <c r="AM132" s="22">
        <f t="shared" si="13"/>
        <v>0</v>
      </c>
      <c r="AN132" s="22">
        <f t="shared" si="14"/>
        <v>0</v>
      </c>
      <c r="AO132" s="418" t="b">
        <f t="shared" si="15"/>
        <v>0</v>
      </c>
      <c r="AP132" s="419" t="str">
        <f>IF(K132="c",SUMMARY!$C$13*F132/12,"-")</f>
        <v>-</v>
      </c>
      <c r="AQ132" s="419" t="str">
        <f>IF(K132="s",SUMMARY!$C$12*J132,"-")</f>
        <v>-</v>
      </c>
      <c r="AR132" s="420" t="str">
        <f t="shared" si="16"/>
        <v>-</v>
      </c>
      <c r="AS132" s="421" t="str">
        <f>IF(K132="s",I132*SUMMARY!$I$12,"-")</f>
        <v>-</v>
      </c>
      <c r="AT132" s="422" t="str">
        <f>IF(K132="S",IF(AQ132*SUMMARY!$H$74&gt;AS132,SUMMARY!$H$74*AS132,AQ132),"-")</f>
        <v>-</v>
      </c>
      <c r="AU132" s="32"/>
      <c r="AV132" s="67">
        <f t="shared" si="17"/>
        <v>0</v>
      </c>
      <c r="AW132" s="67">
        <f t="shared" si="18"/>
        <v>0</v>
      </c>
      <c r="AX132" s="397">
        <f t="shared" si="19"/>
        <v>0</v>
      </c>
      <c r="AY132" s="32"/>
      <c r="AZ132" s="32"/>
      <c r="BA132" s="423" t="str">
        <f t="shared" si="20"/>
        <v xml:space="preserve"> </v>
      </c>
    </row>
    <row r="133" spans="1:53" s="339" customFormat="1" ht="15" x14ac:dyDescent="0.2">
      <c r="A133" s="32"/>
      <c r="B133" s="32"/>
      <c r="C133" s="410">
        <f t="shared" si="22"/>
        <v>112</v>
      </c>
      <c r="D133" s="424"/>
      <c r="E133" s="424"/>
      <c r="F133" s="424"/>
      <c r="G133" s="410"/>
      <c r="H133" s="410"/>
      <c r="I133" s="413" t="str">
        <f t="shared" si="5"/>
        <v>-</v>
      </c>
      <c r="J133" s="414" t="str">
        <f>IF(K133="s",(D133+E133)/16*F133/12*SUMMARY!$H$73," ")</f>
        <v xml:space="preserve"> </v>
      </c>
      <c r="K133" s="414" t="str">
        <f>IF(F133&gt;0,IF(B133&lt;SUMMARY!$H$76,"C","S")," ")</f>
        <v xml:space="preserve"> </v>
      </c>
      <c r="L133" s="414" t="str">
        <f t="shared" si="6"/>
        <v>-</v>
      </c>
      <c r="M133" s="425"/>
      <c r="N133" s="425"/>
      <c r="O133" s="160" t="str">
        <f t="shared" si="7"/>
        <v>-</v>
      </c>
      <c r="P133" s="416"/>
      <c r="Q133" s="416"/>
      <c r="R133" s="416"/>
      <c r="S133" s="416"/>
      <c r="T133" s="417"/>
      <c r="U133" s="417"/>
      <c r="V133" s="417"/>
      <c r="W133" s="417"/>
      <c r="X133" s="417"/>
      <c r="Y133" s="417"/>
      <c r="Z133" s="417"/>
      <c r="AA133" s="417"/>
      <c r="AB133" s="417"/>
      <c r="AC133" s="417"/>
      <c r="AD133" s="417"/>
      <c r="AE133" s="417"/>
      <c r="AF133" s="417"/>
      <c r="AG133" s="160" t="str">
        <f>IF(K133="s",IF(L133&gt;(SUMMARY!$I$12*I133),L133,0),"- ")</f>
        <v xml:space="preserve">- </v>
      </c>
      <c r="AH133" s="22" t="str">
        <f t="shared" si="8"/>
        <v>OK</v>
      </c>
      <c r="AI133" s="22">
        <f t="shared" si="9"/>
        <v>0</v>
      </c>
      <c r="AJ133" s="22">
        <f t="shared" si="10"/>
        <v>0</v>
      </c>
      <c r="AK133" s="22">
        <f t="shared" si="11"/>
        <v>0</v>
      </c>
      <c r="AL133" s="22">
        <f t="shared" si="12"/>
        <v>0</v>
      </c>
      <c r="AM133" s="22">
        <f t="shared" si="13"/>
        <v>0</v>
      </c>
      <c r="AN133" s="22">
        <f t="shared" si="14"/>
        <v>0</v>
      </c>
      <c r="AO133" s="418" t="b">
        <f t="shared" si="15"/>
        <v>0</v>
      </c>
      <c r="AP133" s="419" t="str">
        <f>IF(K133="c",SUMMARY!$C$13*F133/12,"-")</f>
        <v>-</v>
      </c>
      <c r="AQ133" s="419" t="str">
        <f>IF(K133="s",SUMMARY!$C$12*J133,"-")</f>
        <v>-</v>
      </c>
      <c r="AR133" s="420" t="str">
        <f t="shared" si="16"/>
        <v>-</v>
      </c>
      <c r="AS133" s="421" t="str">
        <f>IF(K133="s",I133*SUMMARY!$I$12,"-")</f>
        <v>-</v>
      </c>
      <c r="AT133" s="422" t="str">
        <f>IF(K133="S",IF(AQ133*SUMMARY!$H$74&gt;AS133,SUMMARY!$H$74*AS133,AQ133),"-")</f>
        <v>-</v>
      </c>
      <c r="AU133" s="32"/>
      <c r="AV133" s="67">
        <f t="shared" si="17"/>
        <v>0</v>
      </c>
      <c r="AW133" s="67">
        <f t="shared" si="18"/>
        <v>0</v>
      </c>
      <c r="AX133" s="397">
        <f t="shared" si="19"/>
        <v>0</v>
      </c>
      <c r="AY133" s="32"/>
      <c r="AZ133" s="32"/>
      <c r="BA133" s="423" t="str">
        <f t="shared" si="20"/>
        <v xml:space="preserve"> </v>
      </c>
    </row>
    <row r="134" spans="1:53" s="339" customFormat="1" ht="15" x14ac:dyDescent="0.2">
      <c r="A134" s="32"/>
      <c r="B134" s="32"/>
      <c r="C134" s="410">
        <f t="shared" si="22"/>
        <v>113</v>
      </c>
      <c r="D134" s="424"/>
      <c r="E134" s="424"/>
      <c r="F134" s="424"/>
      <c r="G134" s="410"/>
      <c r="H134" s="410"/>
      <c r="I134" s="413" t="str">
        <f t="shared" si="5"/>
        <v>-</v>
      </c>
      <c r="J134" s="414" t="str">
        <f>IF(K134="s",(D134+E134)/16*F134/12*SUMMARY!$H$73," ")</f>
        <v xml:space="preserve"> </v>
      </c>
      <c r="K134" s="414" t="str">
        <f>IF(F134&gt;0,IF(B134&lt;SUMMARY!$H$76,"C","S")," ")</f>
        <v xml:space="preserve"> </v>
      </c>
      <c r="L134" s="414" t="str">
        <f t="shared" si="6"/>
        <v>-</v>
      </c>
      <c r="M134" s="425"/>
      <c r="N134" s="425"/>
      <c r="O134" s="160" t="str">
        <f t="shared" si="7"/>
        <v>-</v>
      </c>
      <c r="P134" s="416"/>
      <c r="Q134" s="416"/>
      <c r="R134" s="416"/>
      <c r="S134" s="416"/>
      <c r="T134" s="417"/>
      <c r="U134" s="417"/>
      <c r="V134" s="417"/>
      <c r="W134" s="417"/>
      <c r="X134" s="417"/>
      <c r="Y134" s="417"/>
      <c r="Z134" s="417"/>
      <c r="AA134" s="417"/>
      <c r="AB134" s="417"/>
      <c r="AC134" s="417"/>
      <c r="AD134" s="417"/>
      <c r="AE134" s="417"/>
      <c r="AF134" s="417"/>
      <c r="AG134" s="160" t="str">
        <f>IF(K134="s",IF(L134&gt;(SUMMARY!$I$12*I134),L134,0),"- ")</f>
        <v xml:space="preserve">- </v>
      </c>
      <c r="AH134" s="22" t="str">
        <f t="shared" si="8"/>
        <v>OK</v>
      </c>
      <c r="AI134" s="22">
        <f t="shared" si="9"/>
        <v>0</v>
      </c>
      <c r="AJ134" s="22">
        <f t="shared" si="10"/>
        <v>0</v>
      </c>
      <c r="AK134" s="22">
        <f t="shared" si="11"/>
        <v>0</v>
      </c>
      <c r="AL134" s="22">
        <f t="shared" si="12"/>
        <v>0</v>
      </c>
      <c r="AM134" s="22">
        <f t="shared" si="13"/>
        <v>0</v>
      </c>
      <c r="AN134" s="22">
        <f t="shared" si="14"/>
        <v>0</v>
      </c>
      <c r="AO134" s="418" t="b">
        <f t="shared" si="15"/>
        <v>0</v>
      </c>
      <c r="AP134" s="419" t="str">
        <f>IF(K134="c",SUMMARY!$C$13*F134/12,"-")</f>
        <v>-</v>
      </c>
      <c r="AQ134" s="419" t="str">
        <f>IF(K134="s",SUMMARY!$C$12*J134,"-")</f>
        <v>-</v>
      </c>
      <c r="AR134" s="420" t="str">
        <f t="shared" si="16"/>
        <v>-</v>
      </c>
      <c r="AS134" s="421" t="str">
        <f>IF(K134="s",I134*SUMMARY!$I$12,"-")</f>
        <v>-</v>
      </c>
      <c r="AT134" s="422" t="str">
        <f>IF(K134="S",IF(AQ134*SUMMARY!$H$74&gt;AS134,SUMMARY!$H$74*AS134,AQ134),"-")</f>
        <v>-</v>
      </c>
      <c r="AU134" s="32"/>
      <c r="AV134" s="67">
        <f t="shared" si="17"/>
        <v>0</v>
      </c>
      <c r="AW134" s="67">
        <f t="shared" si="18"/>
        <v>0</v>
      </c>
      <c r="AX134" s="397">
        <f t="shared" si="19"/>
        <v>0</v>
      </c>
      <c r="AY134" s="32"/>
      <c r="AZ134" s="32"/>
      <c r="BA134" s="423" t="str">
        <f t="shared" si="20"/>
        <v xml:space="preserve"> </v>
      </c>
    </row>
    <row r="135" spans="1:53" s="339" customFormat="1" ht="15" x14ac:dyDescent="0.2">
      <c r="A135" s="32"/>
      <c r="B135" s="32"/>
      <c r="C135" s="410">
        <f t="shared" si="22"/>
        <v>114</v>
      </c>
      <c r="D135" s="424"/>
      <c r="E135" s="424"/>
      <c r="F135" s="424"/>
      <c r="G135" s="410"/>
      <c r="H135" s="410"/>
      <c r="I135" s="413" t="str">
        <f t="shared" si="5"/>
        <v>-</v>
      </c>
      <c r="J135" s="414" t="str">
        <f>IF(K135="s",(D135+E135)/16*F135/12*SUMMARY!$H$73," ")</f>
        <v xml:space="preserve"> </v>
      </c>
      <c r="K135" s="414" t="str">
        <f>IF(F135&gt;0,IF(B135&lt;SUMMARY!$H$76,"C","S")," ")</f>
        <v xml:space="preserve"> </v>
      </c>
      <c r="L135" s="414" t="str">
        <f t="shared" si="6"/>
        <v>-</v>
      </c>
      <c r="M135" s="425"/>
      <c r="N135" s="425"/>
      <c r="O135" s="160" t="str">
        <f t="shared" si="7"/>
        <v>-</v>
      </c>
      <c r="P135" s="416"/>
      <c r="Q135" s="416"/>
      <c r="R135" s="416"/>
      <c r="S135" s="416"/>
      <c r="T135" s="417"/>
      <c r="U135" s="417"/>
      <c r="V135" s="417"/>
      <c r="W135" s="417"/>
      <c r="X135" s="417"/>
      <c r="Y135" s="417"/>
      <c r="Z135" s="417"/>
      <c r="AA135" s="417"/>
      <c r="AB135" s="417"/>
      <c r="AC135" s="417"/>
      <c r="AD135" s="417"/>
      <c r="AE135" s="417"/>
      <c r="AF135" s="417"/>
      <c r="AG135" s="160" t="str">
        <f>IF(K135="s",IF(L135&gt;(SUMMARY!$I$12*I135),L135,0),"- ")</f>
        <v xml:space="preserve">- </v>
      </c>
      <c r="AH135" s="22" t="str">
        <f t="shared" si="8"/>
        <v>OK</v>
      </c>
      <c r="AI135" s="22">
        <f t="shared" si="9"/>
        <v>0</v>
      </c>
      <c r="AJ135" s="22">
        <f t="shared" si="10"/>
        <v>0</v>
      </c>
      <c r="AK135" s="22">
        <f t="shared" si="11"/>
        <v>0</v>
      </c>
      <c r="AL135" s="22">
        <f t="shared" si="12"/>
        <v>0</v>
      </c>
      <c r="AM135" s="22">
        <f t="shared" si="13"/>
        <v>0</v>
      </c>
      <c r="AN135" s="22">
        <f t="shared" si="14"/>
        <v>0</v>
      </c>
      <c r="AO135" s="418" t="b">
        <f t="shared" si="15"/>
        <v>0</v>
      </c>
      <c r="AP135" s="419" t="str">
        <f>IF(K135="c",SUMMARY!$C$13*F135/12,"-")</f>
        <v>-</v>
      </c>
      <c r="AQ135" s="419" t="str">
        <f>IF(K135="s",SUMMARY!$C$12*J135,"-")</f>
        <v>-</v>
      </c>
      <c r="AR135" s="420" t="str">
        <f t="shared" si="16"/>
        <v>-</v>
      </c>
      <c r="AS135" s="421" t="str">
        <f>IF(K135="s",I135*SUMMARY!$I$12,"-")</f>
        <v>-</v>
      </c>
      <c r="AT135" s="422" t="str">
        <f>IF(K135="S",IF(AQ135*SUMMARY!$H$74&gt;AS135,SUMMARY!$H$74*AS135,AQ135),"-")</f>
        <v>-</v>
      </c>
      <c r="AU135" s="32"/>
      <c r="AV135" s="67">
        <f t="shared" si="17"/>
        <v>0</v>
      </c>
      <c r="AW135" s="67">
        <f t="shared" si="18"/>
        <v>0</v>
      </c>
      <c r="AX135" s="397">
        <f t="shared" si="19"/>
        <v>0</v>
      </c>
      <c r="AY135" s="32"/>
      <c r="AZ135" s="32"/>
      <c r="BA135" s="423" t="str">
        <f t="shared" si="20"/>
        <v xml:space="preserve"> </v>
      </c>
    </row>
    <row r="136" spans="1:53" s="339" customFormat="1" ht="15" x14ac:dyDescent="0.2">
      <c r="A136" s="32"/>
      <c r="B136" s="32"/>
      <c r="C136" s="410">
        <f t="shared" si="22"/>
        <v>115</v>
      </c>
      <c r="D136" s="424"/>
      <c r="E136" s="424"/>
      <c r="F136" s="424"/>
      <c r="G136" s="410"/>
      <c r="H136" s="410"/>
      <c r="I136" s="413" t="str">
        <f t="shared" si="5"/>
        <v>-</v>
      </c>
      <c r="J136" s="414" t="str">
        <f>IF(K136="s",(D136+E136)/16*F136/12*SUMMARY!$H$73," ")</f>
        <v xml:space="preserve"> </v>
      </c>
      <c r="K136" s="414" t="str">
        <f>IF(F136&gt;0,IF(B136&lt;SUMMARY!$H$76,"C","S")," ")</f>
        <v xml:space="preserve"> </v>
      </c>
      <c r="L136" s="414" t="str">
        <f t="shared" si="6"/>
        <v>-</v>
      </c>
      <c r="M136" s="425"/>
      <c r="N136" s="425"/>
      <c r="O136" s="160" t="str">
        <f t="shared" si="7"/>
        <v>-</v>
      </c>
      <c r="P136" s="416"/>
      <c r="Q136" s="416"/>
      <c r="R136" s="416"/>
      <c r="S136" s="416"/>
      <c r="T136" s="417"/>
      <c r="U136" s="417"/>
      <c r="V136" s="417"/>
      <c r="W136" s="417"/>
      <c r="X136" s="417"/>
      <c r="Y136" s="417"/>
      <c r="Z136" s="417"/>
      <c r="AA136" s="417"/>
      <c r="AB136" s="417"/>
      <c r="AC136" s="417"/>
      <c r="AD136" s="417"/>
      <c r="AE136" s="417"/>
      <c r="AF136" s="417"/>
      <c r="AG136" s="160" t="str">
        <f>IF(K136="s",IF(L136&gt;(SUMMARY!$I$12*I136),L136,0),"- ")</f>
        <v xml:space="preserve">- </v>
      </c>
      <c r="AH136" s="22" t="str">
        <f t="shared" si="8"/>
        <v>OK</v>
      </c>
      <c r="AI136" s="22">
        <f t="shared" si="9"/>
        <v>0</v>
      </c>
      <c r="AJ136" s="22">
        <f t="shared" si="10"/>
        <v>0</v>
      </c>
      <c r="AK136" s="22">
        <f t="shared" si="11"/>
        <v>0</v>
      </c>
      <c r="AL136" s="22">
        <f t="shared" si="12"/>
        <v>0</v>
      </c>
      <c r="AM136" s="22">
        <f t="shared" si="13"/>
        <v>0</v>
      </c>
      <c r="AN136" s="22">
        <f t="shared" si="14"/>
        <v>0</v>
      </c>
      <c r="AO136" s="418" t="b">
        <f t="shared" si="15"/>
        <v>0</v>
      </c>
      <c r="AP136" s="419" t="str">
        <f>IF(K136="c",SUMMARY!$C$13*F136/12,"-")</f>
        <v>-</v>
      </c>
      <c r="AQ136" s="419" t="str">
        <f>IF(K136="s",SUMMARY!$C$12*J136,"-")</f>
        <v>-</v>
      </c>
      <c r="AR136" s="420" t="str">
        <f t="shared" si="16"/>
        <v>-</v>
      </c>
      <c r="AS136" s="421" t="str">
        <f>IF(K136="s",I136*SUMMARY!$I$12,"-")</f>
        <v>-</v>
      </c>
      <c r="AT136" s="422" t="str">
        <f>IF(K136="S",IF(AQ136*SUMMARY!$H$74&gt;AS136,SUMMARY!$H$74*AS136,AQ136),"-")</f>
        <v>-</v>
      </c>
      <c r="AU136" s="32"/>
      <c r="AV136" s="67">
        <f t="shared" si="17"/>
        <v>0</v>
      </c>
      <c r="AW136" s="67">
        <f t="shared" si="18"/>
        <v>0</v>
      </c>
      <c r="AX136" s="397">
        <f t="shared" si="19"/>
        <v>0</v>
      </c>
      <c r="AY136" s="32"/>
      <c r="AZ136" s="32"/>
      <c r="BA136" s="423" t="str">
        <f t="shared" si="20"/>
        <v xml:space="preserve"> </v>
      </c>
    </row>
    <row r="137" spans="1:53" s="339" customFormat="1" ht="15" x14ac:dyDescent="0.2">
      <c r="A137" s="32"/>
      <c r="B137" s="32"/>
      <c r="C137" s="410">
        <f t="shared" si="22"/>
        <v>116</v>
      </c>
      <c r="D137" s="424"/>
      <c r="E137" s="424"/>
      <c r="F137" s="424"/>
      <c r="G137" s="410"/>
      <c r="H137" s="410"/>
      <c r="I137" s="413" t="str">
        <f t="shared" si="5"/>
        <v>-</v>
      </c>
      <c r="J137" s="414" t="str">
        <f>IF(K137="s",(D137+E137)/16*F137/12*SUMMARY!$H$73," ")</f>
        <v xml:space="preserve"> </v>
      </c>
      <c r="K137" s="414" t="str">
        <f>IF(F137&gt;0,IF(B137&lt;SUMMARY!$H$76,"C","S")," ")</f>
        <v xml:space="preserve"> </v>
      </c>
      <c r="L137" s="414" t="str">
        <f t="shared" si="6"/>
        <v>-</v>
      </c>
      <c r="M137" s="425"/>
      <c r="N137" s="425"/>
      <c r="O137" s="160" t="str">
        <f t="shared" si="7"/>
        <v>-</v>
      </c>
      <c r="P137" s="416"/>
      <c r="Q137" s="416"/>
      <c r="R137" s="416"/>
      <c r="S137" s="416"/>
      <c r="T137" s="417"/>
      <c r="U137" s="417"/>
      <c r="V137" s="417"/>
      <c r="W137" s="417"/>
      <c r="X137" s="417"/>
      <c r="Y137" s="417"/>
      <c r="Z137" s="417"/>
      <c r="AA137" s="417"/>
      <c r="AB137" s="417"/>
      <c r="AC137" s="417"/>
      <c r="AD137" s="417"/>
      <c r="AE137" s="417"/>
      <c r="AF137" s="417"/>
      <c r="AG137" s="160" t="str">
        <f>IF(K137="s",IF(L137&gt;(SUMMARY!$I$12*I137),L137,0),"- ")</f>
        <v xml:space="preserve">- </v>
      </c>
      <c r="AH137" s="22" t="str">
        <f t="shared" si="8"/>
        <v>OK</v>
      </c>
      <c r="AI137" s="22">
        <f t="shared" si="9"/>
        <v>0</v>
      </c>
      <c r="AJ137" s="22">
        <f t="shared" si="10"/>
        <v>0</v>
      </c>
      <c r="AK137" s="22">
        <f t="shared" si="11"/>
        <v>0</v>
      </c>
      <c r="AL137" s="22">
        <f t="shared" si="12"/>
        <v>0</v>
      </c>
      <c r="AM137" s="22">
        <f t="shared" si="13"/>
        <v>0</v>
      </c>
      <c r="AN137" s="22">
        <f t="shared" si="14"/>
        <v>0</v>
      </c>
      <c r="AO137" s="418" t="b">
        <f t="shared" si="15"/>
        <v>0</v>
      </c>
      <c r="AP137" s="419" t="str">
        <f>IF(K137="c",SUMMARY!$C$13*F137/12,"-")</f>
        <v>-</v>
      </c>
      <c r="AQ137" s="419" t="str">
        <f>IF(K137="s",SUMMARY!$C$12*J137,"-")</f>
        <v>-</v>
      </c>
      <c r="AR137" s="420" t="str">
        <f t="shared" si="16"/>
        <v>-</v>
      </c>
      <c r="AS137" s="421" t="str">
        <f>IF(K137="s",I137*SUMMARY!$I$12,"-")</f>
        <v>-</v>
      </c>
      <c r="AT137" s="422" t="str">
        <f>IF(K137="S",IF(AQ137*SUMMARY!$H$74&gt;AS137,SUMMARY!$H$74*AS137,AQ137),"-")</f>
        <v>-</v>
      </c>
      <c r="AU137" s="32"/>
      <c r="AV137" s="67">
        <f t="shared" si="17"/>
        <v>0</v>
      </c>
      <c r="AW137" s="67">
        <f t="shared" si="18"/>
        <v>0</v>
      </c>
      <c r="AX137" s="397">
        <f t="shared" si="19"/>
        <v>0</v>
      </c>
      <c r="AY137" s="32"/>
      <c r="AZ137" s="32"/>
      <c r="BA137" s="423" t="str">
        <f t="shared" si="20"/>
        <v xml:space="preserve"> </v>
      </c>
    </row>
    <row r="138" spans="1:53" s="339" customFormat="1" ht="15" x14ac:dyDescent="0.2">
      <c r="A138" s="32"/>
      <c r="B138" s="32"/>
      <c r="C138" s="410">
        <f t="shared" si="22"/>
        <v>117</v>
      </c>
      <c r="D138" s="424"/>
      <c r="E138" s="424"/>
      <c r="F138" s="424"/>
      <c r="G138" s="410"/>
      <c r="H138" s="410"/>
      <c r="I138" s="413" t="str">
        <f t="shared" si="5"/>
        <v>-</v>
      </c>
      <c r="J138" s="414" t="str">
        <f>IF(K138="s",(D138+E138)/16*F138/12*SUMMARY!$H$73," ")</f>
        <v xml:space="preserve"> </v>
      </c>
      <c r="K138" s="414" t="str">
        <f>IF(F138&gt;0,IF(B138&lt;SUMMARY!$H$76,"C","S")," ")</f>
        <v xml:space="preserve"> </v>
      </c>
      <c r="L138" s="414" t="str">
        <f t="shared" si="6"/>
        <v>-</v>
      </c>
      <c r="M138" s="425"/>
      <c r="N138" s="425"/>
      <c r="O138" s="160" t="str">
        <f t="shared" si="7"/>
        <v>-</v>
      </c>
      <c r="P138" s="416"/>
      <c r="Q138" s="416"/>
      <c r="R138" s="416"/>
      <c r="S138" s="416"/>
      <c r="T138" s="417"/>
      <c r="U138" s="417"/>
      <c r="V138" s="417"/>
      <c r="W138" s="417"/>
      <c r="X138" s="417"/>
      <c r="Y138" s="417"/>
      <c r="Z138" s="417"/>
      <c r="AA138" s="417"/>
      <c r="AB138" s="417"/>
      <c r="AC138" s="417"/>
      <c r="AD138" s="417"/>
      <c r="AE138" s="417"/>
      <c r="AF138" s="417"/>
      <c r="AG138" s="160" t="str">
        <f>IF(K138="s",IF(L138&gt;(SUMMARY!$I$12*I138),L138,0),"- ")</f>
        <v xml:space="preserve">- </v>
      </c>
      <c r="AH138" s="22" t="str">
        <f t="shared" si="8"/>
        <v>OK</v>
      </c>
      <c r="AI138" s="22">
        <f t="shared" si="9"/>
        <v>0</v>
      </c>
      <c r="AJ138" s="22">
        <f t="shared" si="10"/>
        <v>0</v>
      </c>
      <c r="AK138" s="22">
        <f t="shared" si="11"/>
        <v>0</v>
      </c>
      <c r="AL138" s="22">
        <f t="shared" si="12"/>
        <v>0</v>
      </c>
      <c r="AM138" s="22">
        <f t="shared" si="13"/>
        <v>0</v>
      </c>
      <c r="AN138" s="22">
        <f t="shared" si="14"/>
        <v>0</v>
      </c>
      <c r="AO138" s="418" t="b">
        <f t="shared" si="15"/>
        <v>0</v>
      </c>
      <c r="AP138" s="419" t="str">
        <f>IF(K138="c",SUMMARY!$C$13*F138/12,"-")</f>
        <v>-</v>
      </c>
      <c r="AQ138" s="419" t="str">
        <f>IF(K138="s",SUMMARY!$C$12*J138,"-")</f>
        <v>-</v>
      </c>
      <c r="AR138" s="420" t="str">
        <f t="shared" si="16"/>
        <v>-</v>
      </c>
      <c r="AS138" s="421" t="str">
        <f>IF(K138="s",I138*SUMMARY!$I$12,"-")</f>
        <v>-</v>
      </c>
      <c r="AT138" s="422" t="str">
        <f>IF(K138="S",IF(AQ138*SUMMARY!$H$74&gt;AS138,SUMMARY!$H$74*AS138,AQ138),"-")</f>
        <v>-</v>
      </c>
      <c r="AU138" s="32"/>
      <c r="AV138" s="67">
        <f t="shared" si="17"/>
        <v>0</v>
      </c>
      <c r="AW138" s="67">
        <f t="shared" si="18"/>
        <v>0</v>
      </c>
      <c r="AX138" s="397">
        <f t="shared" si="19"/>
        <v>0</v>
      </c>
      <c r="AY138" s="32"/>
      <c r="AZ138" s="32"/>
      <c r="BA138" s="423" t="str">
        <f t="shared" si="20"/>
        <v xml:space="preserve"> </v>
      </c>
    </row>
    <row r="139" spans="1:53" s="339" customFormat="1" ht="15" x14ac:dyDescent="0.2">
      <c r="A139" s="32"/>
      <c r="B139" s="32"/>
      <c r="C139" s="410">
        <f t="shared" si="22"/>
        <v>118</v>
      </c>
      <c r="D139" s="424"/>
      <c r="E139" s="424"/>
      <c r="F139" s="424"/>
      <c r="G139" s="410"/>
      <c r="H139" s="410"/>
      <c r="I139" s="413" t="str">
        <f t="shared" si="5"/>
        <v>-</v>
      </c>
      <c r="J139" s="414" t="str">
        <f>IF(K139="s",(D139+E139)/16*F139/12*SUMMARY!$H$73," ")</f>
        <v xml:space="preserve"> </v>
      </c>
      <c r="K139" s="414" t="str">
        <f>IF(F139&gt;0,IF(B139&lt;SUMMARY!$H$76,"C","S")," ")</f>
        <v xml:space="preserve"> </v>
      </c>
      <c r="L139" s="414" t="str">
        <f t="shared" si="6"/>
        <v>-</v>
      </c>
      <c r="M139" s="425"/>
      <c r="N139" s="425"/>
      <c r="O139" s="160" t="str">
        <f t="shared" si="7"/>
        <v>-</v>
      </c>
      <c r="P139" s="416"/>
      <c r="Q139" s="416"/>
      <c r="R139" s="416"/>
      <c r="S139" s="416"/>
      <c r="T139" s="417"/>
      <c r="U139" s="417"/>
      <c r="V139" s="417"/>
      <c r="W139" s="417"/>
      <c r="X139" s="417"/>
      <c r="Y139" s="417"/>
      <c r="Z139" s="417"/>
      <c r="AA139" s="417"/>
      <c r="AB139" s="417"/>
      <c r="AC139" s="417"/>
      <c r="AD139" s="417"/>
      <c r="AE139" s="417"/>
      <c r="AF139" s="417"/>
      <c r="AG139" s="160" t="str">
        <f>IF(K139="s",IF(L139&gt;(SUMMARY!$I$12*I139),L139,0),"- ")</f>
        <v xml:space="preserve">- </v>
      </c>
      <c r="AH139" s="22" t="str">
        <f t="shared" si="8"/>
        <v>OK</v>
      </c>
      <c r="AI139" s="22">
        <f t="shared" si="9"/>
        <v>0</v>
      </c>
      <c r="AJ139" s="22">
        <f t="shared" si="10"/>
        <v>0</v>
      </c>
      <c r="AK139" s="22">
        <f t="shared" si="11"/>
        <v>0</v>
      </c>
      <c r="AL139" s="22">
        <f t="shared" si="12"/>
        <v>0</v>
      </c>
      <c r="AM139" s="22">
        <f t="shared" si="13"/>
        <v>0</v>
      </c>
      <c r="AN139" s="22">
        <f t="shared" si="14"/>
        <v>0</v>
      </c>
      <c r="AO139" s="418" t="b">
        <f t="shared" si="15"/>
        <v>0</v>
      </c>
      <c r="AP139" s="419" t="str">
        <f>IF(K139="c",SUMMARY!$C$13*F139/12,"-")</f>
        <v>-</v>
      </c>
      <c r="AQ139" s="419" t="str">
        <f>IF(K139="s",SUMMARY!$C$12*J139,"-")</f>
        <v>-</v>
      </c>
      <c r="AR139" s="420" t="str">
        <f t="shared" si="16"/>
        <v>-</v>
      </c>
      <c r="AS139" s="421" t="str">
        <f>IF(K139="s",I139*SUMMARY!$I$12,"-")</f>
        <v>-</v>
      </c>
      <c r="AT139" s="422" t="str">
        <f>IF(K139="S",IF(AQ139*SUMMARY!$H$74&gt;AS139,SUMMARY!$H$74*AS139,AQ139),"-")</f>
        <v>-</v>
      </c>
      <c r="AU139" s="32"/>
      <c r="AV139" s="67">
        <f t="shared" si="17"/>
        <v>0</v>
      </c>
      <c r="AW139" s="67">
        <f t="shared" si="18"/>
        <v>0</v>
      </c>
      <c r="AX139" s="397">
        <f t="shared" si="19"/>
        <v>0</v>
      </c>
      <c r="AY139" s="32"/>
      <c r="AZ139" s="32"/>
      <c r="BA139" s="423" t="str">
        <f t="shared" si="20"/>
        <v xml:space="preserve"> </v>
      </c>
    </row>
    <row r="140" spans="1:53" s="339" customFormat="1" ht="15" x14ac:dyDescent="0.2">
      <c r="A140" s="32"/>
      <c r="B140" s="32"/>
      <c r="C140" s="410">
        <f t="shared" si="22"/>
        <v>119</v>
      </c>
      <c r="D140" s="424"/>
      <c r="E140" s="424"/>
      <c r="F140" s="424"/>
      <c r="G140" s="410"/>
      <c r="H140" s="410"/>
      <c r="I140" s="413" t="str">
        <f t="shared" si="5"/>
        <v>-</v>
      </c>
      <c r="J140" s="414" t="str">
        <f>IF(K140="s",(D140+E140)/16*F140/12*SUMMARY!$H$73," ")</f>
        <v xml:space="preserve"> </v>
      </c>
      <c r="K140" s="414" t="str">
        <f>IF(F140&gt;0,IF(B140&lt;SUMMARY!$H$76,"C","S")," ")</f>
        <v xml:space="preserve"> </v>
      </c>
      <c r="L140" s="414" t="str">
        <f t="shared" si="6"/>
        <v>-</v>
      </c>
      <c r="M140" s="425"/>
      <c r="N140" s="425"/>
      <c r="O140" s="160" t="str">
        <f t="shared" si="7"/>
        <v>-</v>
      </c>
      <c r="P140" s="416"/>
      <c r="Q140" s="416"/>
      <c r="R140" s="416"/>
      <c r="S140" s="416"/>
      <c r="T140" s="417"/>
      <c r="U140" s="417"/>
      <c r="V140" s="417"/>
      <c r="W140" s="417"/>
      <c r="X140" s="417"/>
      <c r="Y140" s="417"/>
      <c r="Z140" s="417"/>
      <c r="AA140" s="417"/>
      <c r="AB140" s="417"/>
      <c r="AC140" s="417"/>
      <c r="AD140" s="417"/>
      <c r="AE140" s="417"/>
      <c r="AF140" s="417"/>
      <c r="AG140" s="160" t="str">
        <f>IF(K140="s",IF(L140&gt;(SUMMARY!$I$12*I140),L140,0),"- ")</f>
        <v xml:space="preserve">- </v>
      </c>
      <c r="AH140" s="22" t="str">
        <f t="shared" si="8"/>
        <v>OK</v>
      </c>
      <c r="AI140" s="22">
        <f t="shared" si="9"/>
        <v>0</v>
      </c>
      <c r="AJ140" s="22">
        <f t="shared" si="10"/>
        <v>0</v>
      </c>
      <c r="AK140" s="22">
        <f t="shared" si="11"/>
        <v>0</v>
      </c>
      <c r="AL140" s="22">
        <f t="shared" si="12"/>
        <v>0</v>
      </c>
      <c r="AM140" s="22">
        <f t="shared" si="13"/>
        <v>0</v>
      </c>
      <c r="AN140" s="22">
        <f t="shared" si="14"/>
        <v>0</v>
      </c>
      <c r="AO140" s="418" t="b">
        <f t="shared" si="15"/>
        <v>0</v>
      </c>
      <c r="AP140" s="419" t="str">
        <f>IF(K140="c",SUMMARY!$C$13*F140/12,"-")</f>
        <v>-</v>
      </c>
      <c r="AQ140" s="419" t="str">
        <f>IF(K140="s",SUMMARY!$C$12*J140,"-")</f>
        <v>-</v>
      </c>
      <c r="AR140" s="420" t="str">
        <f t="shared" si="16"/>
        <v>-</v>
      </c>
      <c r="AS140" s="421" t="str">
        <f>IF(K140="s",I140*SUMMARY!$I$12,"-")</f>
        <v>-</v>
      </c>
      <c r="AT140" s="422" t="str">
        <f>IF(K140="S",IF(AQ140*SUMMARY!$H$74&gt;AS140,SUMMARY!$H$74*AS140,AQ140),"-")</f>
        <v>-</v>
      </c>
      <c r="AU140" s="32"/>
      <c r="AV140" s="67">
        <f t="shared" si="17"/>
        <v>0</v>
      </c>
      <c r="AW140" s="67">
        <f t="shared" si="18"/>
        <v>0</v>
      </c>
      <c r="AX140" s="397">
        <f t="shared" si="19"/>
        <v>0</v>
      </c>
      <c r="AY140" s="32"/>
      <c r="AZ140" s="32"/>
      <c r="BA140" s="423" t="str">
        <f t="shared" si="20"/>
        <v xml:space="preserve"> </v>
      </c>
    </row>
    <row r="141" spans="1:53" s="339" customFormat="1" ht="15" x14ac:dyDescent="0.2">
      <c r="A141" s="32"/>
      <c r="B141" s="32"/>
      <c r="C141" s="410">
        <f t="shared" si="22"/>
        <v>120</v>
      </c>
      <c r="D141" s="424"/>
      <c r="E141" s="424"/>
      <c r="F141" s="424"/>
      <c r="G141" s="410"/>
      <c r="H141" s="410"/>
      <c r="I141" s="413" t="str">
        <f t="shared" si="5"/>
        <v>-</v>
      </c>
      <c r="J141" s="414" t="str">
        <f>IF(K141="s",(D141+E141)/16*F141/12*SUMMARY!$H$73," ")</f>
        <v xml:space="preserve"> </v>
      </c>
      <c r="K141" s="414" t="str">
        <f>IF(F141&gt;0,IF(B141&lt;SUMMARY!$H$76,"C","S")," ")</f>
        <v xml:space="preserve"> </v>
      </c>
      <c r="L141" s="414" t="str">
        <f t="shared" si="6"/>
        <v>-</v>
      </c>
      <c r="M141" s="425"/>
      <c r="N141" s="425"/>
      <c r="O141" s="160" t="str">
        <f t="shared" si="7"/>
        <v>-</v>
      </c>
      <c r="P141" s="416"/>
      <c r="Q141" s="416"/>
      <c r="R141" s="416"/>
      <c r="S141" s="416"/>
      <c r="T141" s="417"/>
      <c r="U141" s="417"/>
      <c r="V141" s="417"/>
      <c r="W141" s="417"/>
      <c r="X141" s="417"/>
      <c r="Y141" s="417"/>
      <c r="Z141" s="417"/>
      <c r="AA141" s="417"/>
      <c r="AB141" s="417"/>
      <c r="AC141" s="417"/>
      <c r="AD141" s="417"/>
      <c r="AE141" s="417"/>
      <c r="AF141" s="417"/>
      <c r="AG141" s="160" t="str">
        <f>IF(K141="s",IF(L141&gt;(SUMMARY!$I$12*I141),L141,0),"- ")</f>
        <v xml:space="preserve">- </v>
      </c>
      <c r="AH141" s="22" t="str">
        <f t="shared" si="8"/>
        <v>OK</v>
      </c>
      <c r="AI141" s="22">
        <f t="shared" si="9"/>
        <v>0</v>
      </c>
      <c r="AJ141" s="22">
        <f t="shared" si="10"/>
        <v>0</v>
      </c>
      <c r="AK141" s="22">
        <f t="shared" si="11"/>
        <v>0</v>
      </c>
      <c r="AL141" s="22">
        <f t="shared" si="12"/>
        <v>0</v>
      </c>
      <c r="AM141" s="22">
        <f t="shared" si="13"/>
        <v>0</v>
      </c>
      <c r="AN141" s="22">
        <f t="shared" si="14"/>
        <v>0</v>
      </c>
      <c r="AO141" s="418" t="b">
        <f t="shared" si="15"/>
        <v>0</v>
      </c>
      <c r="AP141" s="419" t="str">
        <f>IF(K141="c",SUMMARY!$C$13*F141/12,"-")</f>
        <v>-</v>
      </c>
      <c r="AQ141" s="419" t="str">
        <f>IF(K141="s",SUMMARY!$C$12*J141,"-")</f>
        <v>-</v>
      </c>
      <c r="AR141" s="420" t="str">
        <f t="shared" si="16"/>
        <v>-</v>
      </c>
      <c r="AS141" s="421" t="str">
        <f>IF(K141="s",I141*SUMMARY!$I$12,"-")</f>
        <v>-</v>
      </c>
      <c r="AT141" s="422" t="str">
        <f>IF(K141="S",IF(AQ141*SUMMARY!$H$74&gt;AS141,SUMMARY!$H$74*AS141,AQ141),"-")</f>
        <v>-</v>
      </c>
      <c r="AU141" s="32"/>
      <c r="AV141" s="67">
        <f t="shared" si="17"/>
        <v>0</v>
      </c>
      <c r="AW141" s="67">
        <f t="shared" si="18"/>
        <v>0</v>
      </c>
      <c r="AX141" s="397">
        <f t="shared" si="19"/>
        <v>0</v>
      </c>
      <c r="AY141" s="32"/>
      <c r="AZ141" s="32"/>
      <c r="BA141" s="423" t="str">
        <f t="shared" si="20"/>
        <v xml:space="preserve"> </v>
      </c>
    </row>
    <row r="142" spans="1:53" s="339" customFormat="1" ht="15" x14ac:dyDescent="0.2">
      <c r="A142" s="32"/>
      <c r="B142" s="32"/>
      <c r="C142" s="410">
        <f t="shared" si="22"/>
        <v>121</v>
      </c>
      <c r="D142" s="424"/>
      <c r="E142" s="424"/>
      <c r="F142" s="424"/>
      <c r="G142" s="410"/>
      <c r="H142" s="410"/>
      <c r="I142" s="413" t="str">
        <f t="shared" si="5"/>
        <v>-</v>
      </c>
      <c r="J142" s="414" t="str">
        <f>IF(K142="s",(D142+E142)/16*F142/12*SUMMARY!$H$73," ")</f>
        <v xml:space="preserve"> </v>
      </c>
      <c r="K142" s="414" t="str">
        <f>IF(F142&gt;0,IF(B142&lt;SUMMARY!$H$76,"C","S")," ")</f>
        <v xml:space="preserve"> </v>
      </c>
      <c r="L142" s="414" t="str">
        <f t="shared" si="6"/>
        <v>-</v>
      </c>
      <c r="M142" s="425"/>
      <c r="N142" s="425"/>
      <c r="O142" s="160" t="str">
        <f t="shared" si="7"/>
        <v>-</v>
      </c>
      <c r="P142" s="416"/>
      <c r="Q142" s="416"/>
      <c r="R142" s="416"/>
      <c r="S142" s="416"/>
      <c r="T142" s="417"/>
      <c r="U142" s="417"/>
      <c r="V142" s="417"/>
      <c r="W142" s="417"/>
      <c r="X142" s="417"/>
      <c r="Y142" s="417"/>
      <c r="Z142" s="417"/>
      <c r="AA142" s="417"/>
      <c r="AB142" s="417"/>
      <c r="AC142" s="417"/>
      <c r="AD142" s="417"/>
      <c r="AE142" s="417"/>
      <c r="AF142" s="417"/>
      <c r="AG142" s="160" t="str">
        <f>IF(K142="s",IF(L142&gt;(SUMMARY!$I$12*I142),L142,0),"- ")</f>
        <v xml:space="preserve">- </v>
      </c>
      <c r="AH142" s="22" t="str">
        <f t="shared" si="8"/>
        <v>OK</v>
      </c>
      <c r="AI142" s="22">
        <f t="shared" si="9"/>
        <v>0</v>
      </c>
      <c r="AJ142" s="22">
        <f t="shared" si="10"/>
        <v>0</v>
      </c>
      <c r="AK142" s="22">
        <f t="shared" si="11"/>
        <v>0</v>
      </c>
      <c r="AL142" s="22">
        <f t="shared" si="12"/>
        <v>0</v>
      </c>
      <c r="AM142" s="22">
        <f t="shared" si="13"/>
        <v>0</v>
      </c>
      <c r="AN142" s="22">
        <f t="shared" si="14"/>
        <v>0</v>
      </c>
      <c r="AO142" s="418" t="b">
        <f t="shared" si="15"/>
        <v>0</v>
      </c>
      <c r="AP142" s="419" t="str">
        <f>IF(K142="c",SUMMARY!$C$13*F142/12,"-")</f>
        <v>-</v>
      </c>
      <c r="AQ142" s="419" t="str">
        <f>IF(K142="s",SUMMARY!$C$12*J142,"-")</f>
        <v>-</v>
      </c>
      <c r="AR142" s="420" t="str">
        <f t="shared" si="16"/>
        <v>-</v>
      </c>
      <c r="AS142" s="421" t="str">
        <f>IF(K142="s",I142*SUMMARY!$I$12,"-")</f>
        <v>-</v>
      </c>
      <c r="AT142" s="422" t="str">
        <f>IF(K142="S",IF(AQ142*SUMMARY!$H$74&gt;AS142,SUMMARY!$H$74*AS142,AQ142),"-")</f>
        <v>-</v>
      </c>
      <c r="AU142" s="32"/>
      <c r="AV142" s="67">
        <f t="shared" si="17"/>
        <v>0</v>
      </c>
      <c r="AW142" s="67">
        <f t="shared" si="18"/>
        <v>0</v>
      </c>
      <c r="AX142" s="397">
        <f t="shared" si="19"/>
        <v>0</v>
      </c>
      <c r="AY142" s="32"/>
      <c r="AZ142" s="32"/>
      <c r="BA142" s="423" t="str">
        <f t="shared" si="20"/>
        <v xml:space="preserve"> </v>
      </c>
    </row>
    <row r="143" spans="1:53" s="339" customFormat="1" ht="15" x14ac:dyDescent="0.2">
      <c r="A143" s="32"/>
      <c r="B143" s="32"/>
      <c r="C143" s="410">
        <f t="shared" si="22"/>
        <v>122</v>
      </c>
      <c r="D143" s="424"/>
      <c r="E143" s="424"/>
      <c r="F143" s="424"/>
      <c r="G143" s="410"/>
      <c r="H143" s="410"/>
      <c r="I143" s="413" t="str">
        <f t="shared" si="5"/>
        <v>-</v>
      </c>
      <c r="J143" s="414" t="str">
        <f>IF(K143="s",(D143+E143)/16*F143/12*SUMMARY!$H$73," ")</f>
        <v xml:space="preserve"> </v>
      </c>
      <c r="K143" s="414" t="str">
        <f>IF(F143&gt;0,IF(B143&lt;SUMMARY!$H$76,"C","S")," ")</f>
        <v xml:space="preserve"> </v>
      </c>
      <c r="L143" s="414" t="str">
        <f t="shared" si="6"/>
        <v>-</v>
      </c>
      <c r="M143" s="425"/>
      <c r="N143" s="425"/>
      <c r="O143" s="160" t="str">
        <f t="shared" si="7"/>
        <v>-</v>
      </c>
      <c r="P143" s="416"/>
      <c r="Q143" s="416"/>
      <c r="R143" s="416"/>
      <c r="S143" s="416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417"/>
      <c r="AG143" s="160" t="str">
        <f>IF(K143="s",IF(L143&gt;(SUMMARY!$I$12*I143),L143,0),"- ")</f>
        <v xml:space="preserve">- </v>
      </c>
      <c r="AH143" s="22" t="str">
        <f t="shared" si="8"/>
        <v>OK</v>
      </c>
      <c r="AI143" s="22">
        <f t="shared" si="9"/>
        <v>0</v>
      </c>
      <c r="AJ143" s="22">
        <f t="shared" si="10"/>
        <v>0</v>
      </c>
      <c r="AK143" s="22">
        <f t="shared" si="11"/>
        <v>0</v>
      </c>
      <c r="AL143" s="22">
        <f t="shared" si="12"/>
        <v>0</v>
      </c>
      <c r="AM143" s="22">
        <f t="shared" si="13"/>
        <v>0</v>
      </c>
      <c r="AN143" s="22">
        <f t="shared" si="14"/>
        <v>0</v>
      </c>
      <c r="AO143" s="418" t="b">
        <f t="shared" si="15"/>
        <v>0</v>
      </c>
      <c r="AP143" s="419" t="str">
        <f>IF(K143="c",SUMMARY!$C$13*F143/12,"-")</f>
        <v>-</v>
      </c>
      <c r="AQ143" s="419" t="str">
        <f>IF(K143="s",SUMMARY!$C$12*J143,"-")</f>
        <v>-</v>
      </c>
      <c r="AR143" s="420" t="str">
        <f t="shared" si="16"/>
        <v>-</v>
      </c>
      <c r="AS143" s="421" t="str">
        <f>IF(K143="s",I143*SUMMARY!$I$12,"-")</f>
        <v>-</v>
      </c>
      <c r="AT143" s="422" t="str">
        <f>IF(K143="S",IF(AQ143*SUMMARY!$H$74&gt;AS143,SUMMARY!$H$74*AS143,AQ143),"-")</f>
        <v>-</v>
      </c>
      <c r="AU143" s="32"/>
      <c r="AV143" s="67">
        <f t="shared" si="17"/>
        <v>0</v>
      </c>
      <c r="AW143" s="67">
        <f t="shared" si="18"/>
        <v>0</v>
      </c>
      <c r="AX143" s="397">
        <f t="shared" si="19"/>
        <v>0</v>
      </c>
      <c r="AY143" s="32"/>
      <c r="AZ143" s="32"/>
      <c r="BA143" s="423" t="str">
        <f t="shared" si="20"/>
        <v xml:space="preserve"> </v>
      </c>
    </row>
    <row r="144" spans="1:53" s="339" customFormat="1" ht="15" x14ac:dyDescent="0.2">
      <c r="A144" s="32"/>
      <c r="B144" s="32"/>
      <c r="C144" s="410">
        <f t="shared" si="22"/>
        <v>123</v>
      </c>
      <c r="D144" s="424"/>
      <c r="E144" s="424"/>
      <c r="F144" s="424"/>
      <c r="G144" s="410"/>
      <c r="H144" s="410"/>
      <c r="I144" s="413" t="str">
        <f t="shared" si="5"/>
        <v>-</v>
      </c>
      <c r="J144" s="414" t="str">
        <f>IF(K144="s",(D144+E144)/16*F144/12*SUMMARY!$H$73," ")</f>
        <v xml:space="preserve"> </v>
      </c>
      <c r="K144" s="414" t="str">
        <f>IF(F144&gt;0,IF(B144&lt;SUMMARY!$H$76,"C","S")," ")</f>
        <v xml:space="preserve"> </v>
      </c>
      <c r="L144" s="414" t="str">
        <f t="shared" si="6"/>
        <v>-</v>
      </c>
      <c r="M144" s="425"/>
      <c r="N144" s="425"/>
      <c r="O144" s="160" t="str">
        <f t="shared" si="7"/>
        <v>-</v>
      </c>
      <c r="P144" s="416"/>
      <c r="Q144" s="416"/>
      <c r="R144" s="416"/>
      <c r="S144" s="416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417"/>
      <c r="AD144" s="417"/>
      <c r="AE144" s="417"/>
      <c r="AF144" s="417"/>
      <c r="AG144" s="160" t="str">
        <f>IF(K144="s",IF(L144&gt;(SUMMARY!$I$12*I144),L144,0),"- ")</f>
        <v xml:space="preserve">- </v>
      </c>
      <c r="AH144" s="22" t="str">
        <f t="shared" si="8"/>
        <v>OK</v>
      </c>
      <c r="AI144" s="22">
        <f t="shared" si="9"/>
        <v>0</v>
      </c>
      <c r="AJ144" s="22">
        <f t="shared" si="10"/>
        <v>0</v>
      </c>
      <c r="AK144" s="22">
        <f t="shared" si="11"/>
        <v>0</v>
      </c>
      <c r="AL144" s="22">
        <f t="shared" si="12"/>
        <v>0</v>
      </c>
      <c r="AM144" s="22">
        <f t="shared" si="13"/>
        <v>0</v>
      </c>
      <c r="AN144" s="22">
        <f t="shared" si="14"/>
        <v>0</v>
      </c>
      <c r="AO144" s="418" t="b">
        <f t="shared" si="15"/>
        <v>0</v>
      </c>
      <c r="AP144" s="419" t="str">
        <f>IF(K144="c",SUMMARY!$C$13*F144/12,"-")</f>
        <v>-</v>
      </c>
      <c r="AQ144" s="419" t="str">
        <f>IF(K144="s",SUMMARY!$C$12*J144,"-")</f>
        <v>-</v>
      </c>
      <c r="AR144" s="420" t="str">
        <f t="shared" si="16"/>
        <v>-</v>
      </c>
      <c r="AS144" s="421" t="str">
        <f>IF(K144="s",I144*SUMMARY!$I$12,"-")</f>
        <v>-</v>
      </c>
      <c r="AT144" s="422" t="str">
        <f>IF(K144="S",IF(AQ144*SUMMARY!$H$74&gt;AS144,SUMMARY!$H$74*AS144,AQ144),"-")</f>
        <v>-</v>
      </c>
      <c r="AU144" s="32"/>
      <c r="AV144" s="67">
        <f t="shared" si="17"/>
        <v>0</v>
      </c>
      <c r="AW144" s="67">
        <f t="shared" si="18"/>
        <v>0</v>
      </c>
      <c r="AX144" s="397">
        <f t="shared" si="19"/>
        <v>0</v>
      </c>
      <c r="AY144" s="32"/>
      <c r="AZ144" s="32"/>
      <c r="BA144" s="423" t="str">
        <f t="shared" si="20"/>
        <v xml:space="preserve"> </v>
      </c>
    </row>
    <row r="145" spans="1:53" s="339" customFormat="1" ht="15" x14ac:dyDescent="0.2">
      <c r="A145" s="32"/>
      <c r="B145" s="32"/>
      <c r="C145" s="410">
        <f t="shared" si="22"/>
        <v>124</v>
      </c>
      <c r="D145" s="424"/>
      <c r="E145" s="424"/>
      <c r="F145" s="424"/>
      <c r="G145" s="410"/>
      <c r="H145" s="410"/>
      <c r="I145" s="413" t="str">
        <f t="shared" si="5"/>
        <v>-</v>
      </c>
      <c r="J145" s="414" t="str">
        <f>IF(K145="s",(D145+E145)/16*F145/12*SUMMARY!$H$73," ")</f>
        <v xml:space="preserve"> </v>
      </c>
      <c r="K145" s="414" t="str">
        <f>IF(F145&gt;0,IF(B145&lt;SUMMARY!$H$76,"C","S")," ")</f>
        <v xml:space="preserve"> </v>
      </c>
      <c r="L145" s="414" t="str">
        <f t="shared" si="6"/>
        <v>-</v>
      </c>
      <c r="M145" s="425"/>
      <c r="N145" s="425"/>
      <c r="O145" s="160" t="str">
        <f t="shared" si="7"/>
        <v>-</v>
      </c>
      <c r="P145" s="416"/>
      <c r="Q145" s="416"/>
      <c r="R145" s="416"/>
      <c r="S145" s="416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417"/>
      <c r="AD145" s="417"/>
      <c r="AE145" s="417"/>
      <c r="AF145" s="417"/>
      <c r="AG145" s="160" t="str">
        <f>IF(K145="s",IF(L145&gt;(SUMMARY!$I$12*I145),L145,0),"- ")</f>
        <v xml:space="preserve">- </v>
      </c>
      <c r="AH145" s="22" t="str">
        <f t="shared" si="8"/>
        <v>OK</v>
      </c>
      <c r="AI145" s="22">
        <f t="shared" si="9"/>
        <v>0</v>
      </c>
      <c r="AJ145" s="22">
        <f t="shared" si="10"/>
        <v>0</v>
      </c>
      <c r="AK145" s="22">
        <f t="shared" si="11"/>
        <v>0</v>
      </c>
      <c r="AL145" s="22">
        <f t="shared" si="12"/>
        <v>0</v>
      </c>
      <c r="AM145" s="22">
        <f t="shared" si="13"/>
        <v>0</v>
      </c>
      <c r="AN145" s="22">
        <f t="shared" si="14"/>
        <v>0</v>
      </c>
      <c r="AO145" s="418" t="b">
        <f t="shared" si="15"/>
        <v>0</v>
      </c>
      <c r="AP145" s="419" t="str">
        <f>IF(K145="c",SUMMARY!$C$13*F145/12,"-")</f>
        <v>-</v>
      </c>
      <c r="AQ145" s="419" t="str">
        <f>IF(K145="s",SUMMARY!$C$12*J145,"-")</f>
        <v>-</v>
      </c>
      <c r="AR145" s="420" t="str">
        <f t="shared" si="16"/>
        <v>-</v>
      </c>
      <c r="AS145" s="421" t="str">
        <f>IF(K145="s",I145*SUMMARY!$I$12,"-")</f>
        <v>-</v>
      </c>
      <c r="AT145" s="422" t="str">
        <f>IF(K145="S",IF(AQ145*SUMMARY!$H$74&gt;AS145,SUMMARY!$H$74*AS145,AQ145),"-")</f>
        <v>-</v>
      </c>
      <c r="AU145" s="32"/>
      <c r="AV145" s="67">
        <f t="shared" si="17"/>
        <v>0</v>
      </c>
      <c r="AW145" s="67">
        <f t="shared" si="18"/>
        <v>0</v>
      </c>
      <c r="AX145" s="397">
        <f t="shared" si="19"/>
        <v>0</v>
      </c>
      <c r="AY145" s="32"/>
      <c r="AZ145" s="32"/>
      <c r="BA145" s="423" t="str">
        <f t="shared" si="20"/>
        <v xml:space="preserve"> </v>
      </c>
    </row>
    <row r="146" spans="1:53" s="339" customFormat="1" ht="15" x14ac:dyDescent="0.2">
      <c r="A146" s="32"/>
      <c r="B146" s="32"/>
      <c r="C146" s="410">
        <f t="shared" si="22"/>
        <v>125</v>
      </c>
      <c r="D146" s="424"/>
      <c r="E146" s="424"/>
      <c r="F146" s="424"/>
      <c r="G146" s="410"/>
      <c r="H146" s="410"/>
      <c r="I146" s="413" t="str">
        <f t="shared" si="5"/>
        <v>-</v>
      </c>
      <c r="J146" s="414" t="str">
        <f>IF(K146="s",(D146+E146)/16*F146/12*SUMMARY!$H$73," ")</f>
        <v xml:space="preserve"> </v>
      </c>
      <c r="K146" s="414" t="str">
        <f>IF(F146&gt;0,IF(B146&lt;SUMMARY!$H$76,"C","S")," ")</f>
        <v xml:space="preserve"> </v>
      </c>
      <c r="L146" s="414" t="str">
        <f t="shared" si="6"/>
        <v>-</v>
      </c>
      <c r="M146" s="425"/>
      <c r="N146" s="425"/>
      <c r="O146" s="160" t="str">
        <f t="shared" si="7"/>
        <v>-</v>
      </c>
      <c r="P146" s="416"/>
      <c r="Q146" s="416"/>
      <c r="R146" s="416"/>
      <c r="S146" s="416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417"/>
      <c r="AD146" s="417"/>
      <c r="AE146" s="417"/>
      <c r="AF146" s="417"/>
      <c r="AG146" s="160" t="str">
        <f>IF(K146="s",IF(L146&gt;(SUMMARY!$I$12*I146),L146,0),"- ")</f>
        <v xml:space="preserve">- </v>
      </c>
      <c r="AH146" s="22" t="str">
        <f t="shared" si="8"/>
        <v>OK</v>
      </c>
      <c r="AI146" s="22">
        <f t="shared" si="9"/>
        <v>0</v>
      </c>
      <c r="AJ146" s="22">
        <f t="shared" si="10"/>
        <v>0</v>
      </c>
      <c r="AK146" s="22">
        <f t="shared" si="11"/>
        <v>0</v>
      </c>
      <c r="AL146" s="22">
        <f t="shared" si="12"/>
        <v>0</v>
      </c>
      <c r="AM146" s="22">
        <f t="shared" si="13"/>
        <v>0</v>
      </c>
      <c r="AN146" s="22">
        <f t="shared" si="14"/>
        <v>0</v>
      </c>
      <c r="AO146" s="418" t="b">
        <f t="shared" si="15"/>
        <v>0</v>
      </c>
      <c r="AP146" s="419" t="str">
        <f>IF(K146="c",SUMMARY!$C$13*F146/12,"-")</f>
        <v>-</v>
      </c>
      <c r="AQ146" s="419" t="str">
        <f>IF(K146="s",SUMMARY!$C$12*J146,"-")</f>
        <v>-</v>
      </c>
      <c r="AR146" s="420" t="str">
        <f t="shared" si="16"/>
        <v>-</v>
      </c>
      <c r="AS146" s="421" t="str">
        <f>IF(K146="s",I146*SUMMARY!$I$12,"-")</f>
        <v>-</v>
      </c>
      <c r="AT146" s="422" t="str">
        <f>IF(K146="S",IF(AQ146*SUMMARY!$H$74&gt;AS146,SUMMARY!$H$74*AS146,AQ146),"-")</f>
        <v>-</v>
      </c>
      <c r="AU146" s="32"/>
      <c r="AV146" s="67">
        <f t="shared" si="17"/>
        <v>0</v>
      </c>
      <c r="AW146" s="67">
        <f t="shared" si="18"/>
        <v>0</v>
      </c>
      <c r="AX146" s="397">
        <f t="shared" si="19"/>
        <v>0</v>
      </c>
      <c r="AY146" s="32"/>
      <c r="AZ146" s="32"/>
      <c r="BA146" s="423" t="str">
        <f t="shared" si="20"/>
        <v xml:space="preserve"> </v>
      </c>
    </row>
    <row r="147" spans="1:53" s="339" customFormat="1" ht="15" x14ac:dyDescent="0.2">
      <c r="A147" s="32"/>
      <c r="B147" s="32"/>
      <c r="C147" s="410">
        <f t="shared" si="22"/>
        <v>126</v>
      </c>
      <c r="D147" s="424"/>
      <c r="E147" s="424"/>
      <c r="F147" s="424"/>
      <c r="G147" s="410"/>
      <c r="H147" s="410"/>
      <c r="I147" s="413" t="str">
        <f t="shared" si="5"/>
        <v>-</v>
      </c>
      <c r="J147" s="414" t="str">
        <f>IF(K147="s",(D147+E147)/16*F147/12*SUMMARY!$H$73," ")</f>
        <v xml:space="preserve"> </v>
      </c>
      <c r="K147" s="414" t="str">
        <f>IF(F147&gt;0,IF(B147&lt;SUMMARY!$H$76,"C","S")," ")</f>
        <v xml:space="preserve"> </v>
      </c>
      <c r="L147" s="414" t="str">
        <f t="shared" si="6"/>
        <v>-</v>
      </c>
      <c r="M147" s="425"/>
      <c r="N147" s="425"/>
      <c r="O147" s="160" t="str">
        <f t="shared" si="7"/>
        <v>-</v>
      </c>
      <c r="P147" s="416"/>
      <c r="Q147" s="416"/>
      <c r="R147" s="416"/>
      <c r="S147" s="416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417"/>
      <c r="AD147" s="417"/>
      <c r="AE147" s="417"/>
      <c r="AF147" s="417"/>
      <c r="AG147" s="160" t="str">
        <f>IF(K147="s",IF(L147&gt;(SUMMARY!$I$12*I147),L147,0),"- ")</f>
        <v xml:space="preserve">- </v>
      </c>
      <c r="AH147" s="22" t="str">
        <f t="shared" si="8"/>
        <v>OK</v>
      </c>
      <c r="AI147" s="22">
        <f t="shared" si="9"/>
        <v>0</v>
      </c>
      <c r="AJ147" s="22">
        <f t="shared" si="10"/>
        <v>0</v>
      </c>
      <c r="AK147" s="22">
        <f t="shared" si="11"/>
        <v>0</v>
      </c>
      <c r="AL147" s="22">
        <f t="shared" si="12"/>
        <v>0</v>
      </c>
      <c r="AM147" s="22">
        <f t="shared" si="13"/>
        <v>0</v>
      </c>
      <c r="AN147" s="22">
        <f t="shared" si="14"/>
        <v>0</v>
      </c>
      <c r="AO147" s="418" t="b">
        <f t="shared" si="15"/>
        <v>0</v>
      </c>
      <c r="AP147" s="419" t="str">
        <f>IF(K147="c",SUMMARY!$C$13*F147/12,"-")</f>
        <v>-</v>
      </c>
      <c r="AQ147" s="419" t="str">
        <f>IF(K147="s",SUMMARY!$C$12*J147,"-")</f>
        <v>-</v>
      </c>
      <c r="AR147" s="420" t="str">
        <f t="shared" si="16"/>
        <v>-</v>
      </c>
      <c r="AS147" s="421" t="str">
        <f>IF(K147="s",I147*SUMMARY!$I$12,"-")</f>
        <v>-</v>
      </c>
      <c r="AT147" s="422" t="str">
        <f>IF(K147="S",IF(AQ147*SUMMARY!$H$74&gt;AS147,SUMMARY!$H$74*AS147,AQ147),"-")</f>
        <v>-</v>
      </c>
      <c r="AU147" s="32"/>
      <c r="AV147" s="67">
        <f t="shared" si="17"/>
        <v>0</v>
      </c>
      <c r="AW147" s="67">
        <f t="shared" si="18"/>
        <v>0</v>
      </c>
      <c r="AX147" s="397">
        <f t="shared" si="19"/>
        <v>0</v>
      </c>
      <c r="AY147" s="32"/>
      <c r="AZ147" s="32"/>
      <c r="BA147" s="423" t="str">
        <f t="shared" si="20"/>
        <v xml:space="preserve"> </v>
      </c>
    </row>
    <row r="148" spans="1:53" s="339" customFormat="1" ht="15" x14ac:dyDescent="0.2">
      <c r="A148" s="32"/>
      <c r="B148" s="32"/>
      <c r="C148" s="410">
        <f t="shared" si="22"/>
        <v>127</v>
      </c>
      <c r="D148" s="424"/>
      <c r="E148" s="424"/>
      <c r="F148" s="424"/>
      <c r="G148" s="410"/>
      <c r="H148" s="410"/>
      <c r="I148" s="413" t="str">
        <f t="shared" si="5"/>
        <v>-</v>
      </c>
      <c r="J148" s="414" t="str">
        <f>IF(K148="s",(D148+E148)/16*F148/12*SUMMARY!$H$73," ")</f>
        <v xml:space="preserve"> </v>
      </c>
      <c r="K148" s="414" t="str">
        <f>IF(F148&gt;0,IF(B148&lt;SUMMARY!$H$76,"C","S")," ")</f>
        <v xml:space="preserve"> </v>
      </c>
      <c r="L148" s="414" t="str">
        <f t="shared" si="6"/>
        <v>-</v>
      </c>
      <c r="M148" s="425"/>
      <c r="N148" s="425"/>
      <c r="O148" s="160" t="str">
        <f t="shared" si="7"/>
        <v>-</v>
      </c>
      <c r="P148" s="416"/>
      <c r="Q148" s="416"/>
      <c r="R148" s="416"/>
      <c r="S148" s="416"/>
      <c r="T148" s="417"/>
      <c r="U148" s="417"/>
      <c r="V148" s="417"/>
      <c r="W148" s="417"/>
      <c r="X148" s="417"/>
      <c r="Y148" s="417"/>
      <c r="Z148" s="417"/>
      <c r="AA148" s="417"/>
      <c r="AB148" s="417"/>
      <c r="AC148" s="417"/>
      <c r="AD148" s="417"/>
      <c r="AE148" s="417"/>
      <c r="AF148" s="417"/>
      <c r="AG148" s="160" t="str">
        <f>IF(K148="s",IF(L148&gt;(SUMMARY!$I$12*I148),L148,0),"- ")</f>
        <v xml:space="preserve">- </v>
      </c>
      <c r="AH148" s="22" t="str">
        <f t="shared" si="8"/>
        <v>OK</v>
      </c>
      <c r="AI148" s="22">
        <f t="shared" si="9"/>
        <v>0</v>
      </c>
      <c r="AJ148" s="22">
        <f t="shared" si="10"/>
        <v>0</v>
      </c>
      <c r="AK148" s="22">
        <f t="shared" si="11"/>
        <v>0</v>
      </c>
      <c r="AL148" s="22">
        <f t="shared" si="12"/>
        <v>0</v>
      </c>
      <c r="AM148" s="22">
        <f t="shared" si="13"/>
        <v>0</v>
      </c>
      <c r="AN148" s="22">
        <f t="shared" si="14"/>
        <v>0</v>
      </c>
      <c r="AO148" s="418" t="b">
        <f t="shared" si="15"/>
        <v>0</v>
      </c>
      <c r="AP148" s="419" t="str">
        <f>IF(K148="c",SUMMARY!$C$13*F148/12,"-")</f>
        <v>-</v>
      </c>
      <c r="AQ148" s="419" t="str">
        <f>IF(K148="s",SUMMARY!$C$12*J148,"-")</f>
        <v>-</v>
      </c>
      <c r="AR148" s="420" t="str">
        <f t="shared" si="16"/>
        <v>-</v>
      </c>
      <c r="AS148" s="421" t="str">
        <f>IF(K148="s",I148*SUMMARY!$I$12,"-")</f>
        <v>-</v>
      </c>
      <c r="AT148" s="422" t="str">
        <f>IF(K148="S",IF(AQ148*SUMMARY!$H$74&gt;AS148,SUMMARY!$H$74*AS148,AQ148),"-")</f>
        <v>-</v>
      </c>
      <c r="AU148" s="32"/>
      <c r="AV148" s="67">
        <f t="shared" si="17"/>
        <v>0</v>
      </c>
      <c r="AW148" s="67">
        <f t="shared" si="18"/>
        <v>0</v>
      </c>
      <c r="AX148" s="397">
        <f t="shared" si="19"/>
        <v>0</v>
      </c>
      <c r="AY148" s="32"/>
      <c r="AZ148" s="32"/>
      <c r="BA148" s="423" t="str">
        <f t="shared" si="20"/>
        <v xml:space="preserve"> </v>
      </c>
    </row>
    <row r="149" spans="1:53" s="339" customFormat="1" ht="15" x14ac:dyDescent="0.2">
      <c r="A149" s="32"/>
      <c r="B149" s="32"/>
      <c r="C149" s="410">
        <f t="shared" si="22"/>
        <v>128</v>
      </c>
      <c r="D149" s="424"/>
      <c r="E149" s="424"/>
      <c r="F149" s="424"/>
      <c r="G149" s="410"/>
      <c r="H149" s="410"/>
      <c r="I149" s="413" t="str">
        <f t="shared" si="5"/>
        <v>-</v>
      </c>
      <c r="J149" s="414" t="str">
        <f>IF(K149="s",(D149+E149)/16*F149/12*SUMMARY!$H$73," ")</f>
        <v xml:space="preserve"> </v>
      </c>
      <c r="K149" s="414" t="str">
        <f>IF(F149&gt;0,IF(B149&lt;SUMMARY!$H$76,"C","S")," ")</f>
        <v xml:space="preserve"> </v>
      </c>
      <c r="L149" s="414" t="str">
        <f t="shared" si="6"/>
        <v>-</v>
      </c>
      <c r="M149" s="425"/>
      <c r="N149" s="425"/>
      <c r="O149" s="160" t="str">
        <f t="shared" si="7"/>
        <v>-</v>
      </c>
      <c r="P149" s="416"/>
      <c r="Q149" s="416"/>
      <c r="R149" s="416"/>
      <c r="S149" s="416"/>
      <c r="T149" s="417"/>
      <c r="U149" s="417"/>
      <c r="V149" s="417"/>
      <c r="W149" s="417"/>
      <c r="X149" s="417"/>
      <c r="Y149" s="417"/>
      <c r="Z149" s="417"/>
      <c r="AA149" s="417"/>
      <c r="AB149" s="417"/>
      <c r="AC149" s="417"/>
      <c r="AD149" s="417"/>
      <c r="AE149" s="417"/>
      <c r="AF149" s="417"/>
      <c r="AG149" s="160" t="str">
        <f>IF(K149="s",IF(L149&gt;(SUMMARY!$I$12*I149),L149,0),"- ")</f>
        <v xml:space="preserve">- </v>
      </c>
      <c r="AH149" s="22" t="str">
        <f t="shared" si="8"/>
        <v>OK</v>
      </c>
      <c r="AI149" s="22">
        <f t="shared" si="9"/>
        <v>0</v>
      </c>
      <c r="AJ149" s="22">
        <f t="shared" si="10"/>
        <v>0</v>
      </c>
      <c r="AK149" s="22">
        <f t="shared" si="11"/>
        <v>0</v>
      </c>
      <c r="AL149" s="22">
        <f t="shared" si="12"/>
        <v>0</v>
      </c>
      <c r="AM149" s="22">
        <f t="shared" si="13"/>
        <v>0</v>
      </c>
      <c r="AN149" s="22">
        <f t="shared" si="14"/>
        <v>0</v>
      </c>
      <c r="AO149" s="418" t="b">
        <f t="shared" si="15"/>
        <v>0</v>
      </c>
      <c r="AP149" s="419" t="str">
        <f>IF(K149="c",SUMMARY!$C$13*F149/12,"-")</f>
        <v>-</v>
      </c>
      <c r="AQ149" s="419" t="str">
        <f>IF(K149="s",SUMMARY!$C$12*J149,"-")</f>
        <v>-</v>
      </c>
      <c r="AR149" s="420" t="str">
        <f t="shared" si="16"/>
        <v>-</v>
      </c>
      <c r="AS149" s="421" t="str">
        <f>IF(K149="s",I149*SUMMARY!$I$12,"-")</f>
        <v>-</v>
      </c>
      <c r="AT149" s="422" t="str">
        <f>IF(K149="S",IF(AQ149*SUMMARY!$H$74&gt;AS149,SUMMARY!$H$74*AS149,AQ149),"-")</f>
        <v>-</v>
      </c>
      <c r="AU149" s="32"/>
      <c r="AV149" s="67">
        <f t="shared" si="17"/>
        <v>0</v>
      </c>
      <c r="AW149" s="67">
        <f t="shared" si="18"/>
        <v>0</v>
      </c>
      <c r="AX149" s="397">
        <f t="shared" si="19"/>
        <v>0</v>
      </c>
      <c r="AY149" s="32"/>
      <c r="AZ149" s="32"/>
      <c r="BA149" s="423" t="str">
        <f t="shared" si="20"/>
        <v xml:space="preserve"> </v>
      </c>
    </row>
    <row r="150" spans="1:53" s="339" customFormat="1" ht="15" x14ac:dyDescent="0.2">
      <c r="A150" s="32"/>
      <c r="B150" s="32"/>
      <c r="C150" s="410">
        <f t="shared" si="22"/>
        <v>129</v>
      </c>
      <c r="D150" s="424"/>
      <c r="E150" s="424"/>
      <c r="F150" s="424"/>
      <c r="G150" s="410"/>
      <c r="H150" s="410"/>
      <c r="I150" s="413" t="str">
        <f t="shared" si="5"/>
        <v>-</v>
      </c>
      <c r="J150" s="414" t="str">
        <f>IF(K150="s",(D150+E150)/16*F150/12*SUMMARY!$H$73," ")</f>
        <v xml:space="preserve"> </v>
      </c>
      <c r="K150" s="414" t="str">
        <f>IF(F150&gt;0,IF(B150&lt;SUMMARY!$H$76,"C","S")," ")</f>
        <v xml:space="preserve"> </v>
      </c>
      <c r="L150" s="414" t="str">
        <f t="shared" si="6"/>
        <v>-</v>
      </c>
      <c r="M150" s="425"/>
      <c r="N150" s="425"/>
      <c r="O150" s="160" t="str">
        <f t="shared" si="7"/>
        <v>-</v>
      </c>
      <c r="P150" s="416"/>
      <c r="Q150" s="416"/>
      <c r="R150" s="416"/>
      <c r="S150" s="416"/>
      <c r="T150" s="417"/>
      <c r="U150" s="417"/>
      <c r="V150" s="417"/>
      <c r="W150" s="417"/>
      <c r="X150" s="417"/>
      <c r="Y150" s="417"/>
      <c r="Z150" s="417"/>
      <c r="AA150" s="417"/>
      <c r="AB150" s="417"/>
      <c r="AC150" s="417"/>
      <c r="AD150" s="417"/>
      <c r="AE150" s="417"/>
      <c r="AF150" s="417"/>
      <c r="AG150" s="160" t="str">
        <f>IF(K150="s",IF(L150&gt;(SUMMARY!$I$12*I150),L150,0),"- ")</f>
        <v xml:space="preserve">- </v>
      </c>
      <c r="AH150" s="22" t="str">
        <f t="shared" si="8"/>
        <v>OK</v>
      </c>
      <c r="AI150" s="22">
        <f t="shared" si="9"/>
        <v>0</v>
      </c>
      <c r="AJ150" s="22">
        <f t="shared" si="10"/>
        <v>0</v>
      </c>
      <c r="AK150" s="22">
        <f t="shared" si="11"/>
        <v>0</v>
      </c>
      <c r="AL150" s="22">
        <f t="shared" si="12"/>
        <v>0</v>
      </c>
      <c r="AM150" s="22">
        <f t="shared" si="13"/>
        <v>0</v>
      </c>
      <c r="AN150" s="22">
        <f t="shared" si="14"/>
        <v>0</v>
      </c>
      <c r="AO150" s="418" t="b">
        <f t="shared" si="15"/>
        <v>0</v>
      </c>
      <c r="AP150" s="419" t="str">
        <f>IF(K150="c",SUMMARY!$C$13*F150/12,"-")</f>
        <v>-</v>
      </c>
      <c r="AQ150" s="419" t="str">
        <f>IF(K150="s",SUMMARY!$C$12*J150,"-")</f>
        <v>-</v>
      </c>
      <c r="AR150" s="420" t="str">
        <f t="shared" si="16"/>
        <v>-</v>
      </c>
      <c r="AS150" s="421" t="str">
        <f>IF(K150="s",I150*SUMMARY!$I$12,"-")</f>
        <v>-</v>
      </c>
      <c r="AT150" s="422" t="str">
        <f>IF(K150="S",IF(AQ150*SUMMARY!$H$74&gt;AS150,SUMMARY!$H$74*AS150,AQ150),"-")</f>
        <v>-</v>
      </c>
      <c r="AU150" s="32"/>
      <c r="AV150" s="67">
        <f t="shared" si="17"/>
        <v>0</v>
      </c>
      <c r="AW150" s="67">
        <f t="shared" si="18"/>
        <v>0</v>
      </c>
      <c r="AX150" s="397">
        <f t="shared" si="19"/>
        <v>0</v>
      </c>
      <c r="AY150" s="32"/>
      <c r="AZ150" s="32"/>
      <c r="BA150" s="423" t="str">
        <f t="shared" si="20"/>
        <v xml:space="preserve"> </v>
      </c>
    </row>
    <row r="151" spans="1:53" s="339" customFormat="1" ht="15" x14ac:dyDescent="0.2">
      <c r="A151" s="32"/>
      <c r="B151" s="32"/>
      <c r="C151" s="410">
        <f t="shared" si="22"/>
        <v>130</v>
      </c>
      <c r="D151" s="424"/>
      <c r="E151" s="424"/>
      <c r="F151" s="424"/>
      <c r="G151" s="410"/>
      <c r="H151" s="410"/>
      <c r="I151" s="413" t="str">
        <f t="shared" si="5"/>
        <v>-</v>
      </c>
      <c r="J151" s="414" t="str">
        <f>IF(K151="s",(D151+E151)/16*F151/12*SUMMARY!$H$73," ")</f>
        <v xml:space="preserve"> </v>
      </c>
      <c r="K151" s="414" t="str">
        <f>IF(F151&gt;0,IF(B151&lt;SUMMARY!$H$76,"C","S")," ")</f>
        <v xml:space="preserve"> </v>
      </c>
      <c r="L151" s="414" t="str">
        <f t="shared" si="6"/>
        <v>-</v>
      </c>
      <c r="M151" s="425"/>
      <c r="N151" s="425"/>
      <c r="O151" s="160" t="str">
        <f t="shared" si="7"/>
        <v>-</v>
      </c>
      <c r="P151" s="416"/>
      <c r="Q151" s="416"/>
      <c r="R151" s="416"/>
      <c r="S151" s="416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417"/>
      <c r="AD151" s="417"/>
      <c r="AE151" s="417"/>
      <c r="AF151" s="417"/>
      <c r="AG151" s="160" t="str">
        <f>IF(K151="s",IF(L151&gt;(SUMMARY!$I$12*I151),L151,0),"- ")</f>
        <v xml:space="preserve">- </v>
      </c>
      <c r="AH151" s="22" t="str">
        <f t="shared" si="8"/>
        <v>OK</v>
      </c>
      <c r="AI151" s="22">
        <f t="shared" si="9"/>
        <v>0</v>
      </c>
      <c r="AJ151" s="22">
        <f t="shared" si="10"/>
        <v>0</v>
      </c>
      <c r="AK151" s="22">
        <f t="shared" si="11"/>
        <v>0</v>
      </c>
      <c r="AL151" s="22">
        <f t="shared" si="12"/>
        <v>0</v>
      </c>
      <c r="AM151" s="22">
        <f t="shared" si="13"/>
        <v>0</v>
      </c>
      <c r="AN151" s="22">
        <f t="shared" si="14"/>
        <v>0</v>
      </c>
      <c r="AO151" s="418" t="b">
        <f t="shared" si="15"/>
        <v>0</v>
      </c>
      <c r="AP151" s="419" t="str">
        <f>IF(K151="c",SUMMARY!$C$13*F151/12,"-")</f>
        <v>-</v>
      </c>
      <c r="AQ151" s="419" t="str">
        <f>IF(K151="s",SUMMARY!$C$12*J151,"-")</f>
        <v>-</v>
      </c>
      <c r="AR151" s="420" t="str">
        <f t="shared" si="16"/>
        <v>-</v>
      </c>
      <c r="AS151" s="421" t="str">
        <f>IF(K151="s",I151*SUMMARY!$I$12,"-")</f>
        <v>-</v>
      </c>
      <c r="AT151" s="422" t="str">
        <f>IF(K151="S",IF(AQ151*SUMMARY!$H$74&gt;AS151,SUMMARY!$H$74*AS151,AQ151),"-")</f>
        <v>-</v>
      </c>
      <c r="AU151" s="32"/>
      <c r="AV151" s="67">
        <f t="shared" si="17"/>
        <v>0</v>
      </c>
      <c r="AW151" s="67">
        <f t="shared" si="18"/>
        <v>0</v>
      </c>
      <c r="AX151" s="397">
        <f t="shared" si="19"/>
        <v>0</v>
      </c>
      <c r="AY151" s="32"/>
      <c r="AZ151" s="32"/>
      <c r="BA151" s="423" t="str">
        <f t="shared" si="20"/>
        <v xml:space="preserve"> </v>
      </c>
    </row>
    <row r="152" spans="1:53" s="339" customFormat="1" ht="15" x14ac:dyDescent="0.2">
      <c r="A152" s="32"/>
      <c r="B152" s="32"/>
      <c r="C152" s="410">
        <f t="shared" ref="C152:C215" si="23">C151+1</f>
        <v>131</v>
      </c>
      <c r="D152" s="424"/>
      <c r="E152" s="424"/>
      <c r="F152" s="424"/>
      <c r="G152" s="410"/>
      <c r="H152" s="410"/>
      <c r="I152" s="413" t="str">
        <f t="shared" si="5"/>
        <v>-</v>
      </c>
      <c r="J152" s="414" t="str">
        <f>IF(K152="s",(D152+E152)/16*F152/12*SUMMARY!$H$73," ")</f>
        <v xml:space="preserve"> </v>
      </c>
      <c r="K152" s="414" t="str">
        <f>IF(F152&gt;0,IF(B152&lt;SUMMARY!$H$76,"C","S")," ")</f>
        <v xml:space="preserve"> </v>
      </c>
      <c r="L152" s="414" t="str">
        <f t="shared" si="6"/>
        <v>-</v>
      </c>
      <c r="M152" s="425"/>
      <c r="N152" s="425"/>
      <c r="O152" s="160" t="str">
        <f t="shared" si="7"/>
        <v>-</v>
      </c>
      <c r="P152" s="416"/>
      <c r="Q152" s="416"/>
      <c r="R152" s="416"/>
      <c r="S152" s="416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417"/>
      <c r="AD152" s="417"/>
      <c r="AE152" s="417"/>
      <c r="AF152" s="417"/>
      <c r="AG152" s="160" t="str">
        <f>IF(K152="s",IF(L152&gt;(SUMMARY!$I$12*I152),L152,0),"- ")</f>
        <v xml:space="preserve">- </v>
      </c>
      <c r="AH152" s="22" t="str">
        <f t="shared" si="8"/>
        <v>OK</v>
      </c>
      <c r="AI152" s="22">
        <f t="shared" si="9"/>
        <v>0</v>
      </c>
      <c r="AJ152" s="22">
        <f t="shared" si="10"/>
        <v>0</v>
      </c>
      <c r="AK152" s="22">
        <f t="shared" si="11"/>
        <v>0</v>
      </c>
      <c r="AL152" s="22">
        <f t="shared" si="12"/>
        <v>0</v>
      </c>
      <c r="AM152" s="22">
        <f t="shared" si="13"/>
        <v>0</v>
      </c>
      <c r="AN152" s="22">
        <f t="shared" si="14"/>
        <v>0</v>
      </c>
      <c r="AO152" s="418" t="b">
        <f t="shared" si="15"/>
        <v>0</v>
      </c>
      <c r="AP152" s="419" t="str">
        <f>IF(K152="c",SUMMARY!$C$13*F152/12,"-")</f>
        <v>-</v>
      </c>
      <c r="AQ152" s="419" t="str">
        <f>IF(K152="s",SUMMARY!$C$12*J152,"-")</f>
        <v>-</v>
      </c>
      <c r="AR152" s="420" t="str">
        <f t="shared" si="16"/>
        <v>-</v>
      </c>
      <c r="AS152" s="421" t="str">
        <f>IF(K152="s",I152*SUMMARY!$I$12,"-")</f>
        <v>-</v>
      </c>
      <c r="AT152" s="422" t="str">
        <f>IF(K152="S",IF(AQ152*SUMMARY!$H$74&gt;AS152,SUMMARY!$H$74*AS152,AQ152),"-")</f>
        <v>-</v>
      </c>
      <c r="AU152" s="32"/>
      <c r="AV152" s="67">
        <f t="shared" si="17"/>
        <v>0</v>
      </c>
      <c r="AW152" s="67">
        <f t="shared" si="18"/>
        <v>0</v>
      </c>
      <c r="AX152" s="397">
        <f t="shared" si="19"/>
        <v>0</v>
      </c>
      <c r="AY152" s="32"/>
      <c r="AZ152" s="32"/>
      <c r="BA152" s="423" t="str">
        <f t="shared" si="20"/>
        <v xml:space="preserve"> </v>
      </c>
    </row>
    <row r="153" spans="1:53" s="339" customFormat="1" ht="15" x14ac:dyDescent="0.2">
      <c r="A153" s="32"/>
      <c r="B153" s="32"/>
      <c r="C153" s="410">
        <f t="shared" si="23"/>
        <v>132</v>
      </c>
      <c r="D153" s="424"/>
      <c r="E153" s="424"/>
      <c r="F153" s="424"/>
      <c r="G153" s="410"/>
      <c r="H153" s="410"/>
      <c r="I153" s="413" t="str">
        <f t="shared" si="5"/>
        <v>-</v>
      </c>
      <c r="J153" s="414" t="str">
        <f>IF(K153="s",(D153+E153)/16*F153/12*SUMMARY!$H$73," ")</f>
        <v xml:space="preserve"> </v>
      </c>
      <c r="K153" s="414" t="str">
        <f>IF(F153&gt;0,IF(B153&lt;SUMMARY!$H$76,"C","S")," ")</f>
        <v xml:space="preserve"> </v>
      </c>
      <c r="L153" s="414" t="str">
        <f t="shared" si="6"/>
        <v>-</v>
      </c>
      <c r="M153" s="425"/>
      <c r="N153" s="425"/>
      <c r="O153" s="160" t="str">
        <f t="shared" si="7"/>
        <v>-</v>
      </c>
      <c r="P153" s="416"/>
      <c r="Q153" s="416"/>
      <c r="R153" s="416"/>
      <c r="S153" s="416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417"/>
      <c r="AD153" s="417"/>
      <c r="AE153" s="417"/>
      <c r="AF153" s="417"/>
      <c r="AG153" s="160" t="str">
        <f>IF(K153="s",IF(L153&gt;(SUMMARY!$I$12*I153),L153,0),"- ")</f>
        <v xml:space="preserve">- </v>
      </c>
      <c r="AH153" s="22" t="str">
        <f t="shared" si="8"/>
        <v>OK</v>
      </c>
      <c r="AI153" s="22">
        <f t="shared" si="9"/>
        <v>0</v>
      </c>
      <c r="AJ153" s="22">
        <f t="shared" si="10"/>
        <v>0</v>
      </c>
      <c r="AK153" s="22">
        <f t="shared" si="11"/>
        <v>0</v>
      </c>
      <c r="AL153" s="22">
        <f t="shared" si="12"/>
        <v>0</v>
      </c>
      <c r="AM153" s="22">
        <f t="shared" si="13"/>
        <v>0</v>
      </c>
      <c r="AN153" s="22">
        <f t="shared" si="14"/>
        <v>0</v>
      </c>
      <c r="AO153" s="418" t="b">
        <f t="shared" si="15"/>
        <v>0</v>
      </c>
      <c r="AP153" s="419" t="str">
        <f>IF(K153="c",SUMMARY!$C$13*F153/12,"-")</f>
        <v>-</v>
      </c>
      <c r="AQ153" s="419" t="str">
        <f>IF(K153="s",SUMMARY!$C$12*J153,"-")</f>
        <v>-</v>
      </c>
      <c r="AR153" s="420" t="str">
        <f t="shared" si="16"/>
        <v>-</v>
      </c>
      <c r="AS153" s="421" t="str">
        <f>IF(K153="s",I153*SUMMARY!$I$12,"-")</f>
        <v>-</v>
      </c>
      <c r="AT153" s="422" t="str">
        <f>IF(K153="S",IF(AQ153*SUMMARY!$H$74&gt;AS153,SUMMARY!$H$74*AS153,AQ153),"-")</f>
        <v>-</v>
      </c>
      <c r="AU153" s="32"/>
      <c r="AV153" s="67">
        <f t="shared" si="17"/>
        <v>0</v>
      </c>
      <c r="AW153" s="67">
        <f t="shared" si="18"/>
        <v>0</v>
      </c>
      <c r="AX153" s="397">
        <f t="shared" si="19"/>
        <v>0</v>
      </c>
      <c r="AY153" s="32"/>
      <c r="AZ153" s="32"/>
      <c r="BA153" s="423" t="str">
        <f t="shared" si="20"/>
        <v xml:space="preserve"> </v>
      </c>
    </row>
    <row r="154" spans="1:53" s="339" customFormat="1" ht="15" x14ac:dyDescent="0.2">
      <c r="A154" s="32"/>
      <c r="B154" s="32"/>
      <c r="C154" s="410">
        <f t="shared" si="23"/>
        <v>133</v>
      </c>
      <c r="D154" s="424"/>
      <c r="E154" s="424"/>
      <c r="F154" s="424"/>
      <c r="G154" s="410"/>
      <c r="H154" s="410"/>
      <c r="I154" s="413" t="str">
        <f t="shared" si="5"/>
        <v>-</v>
      </c>
      <c r="J154" s="414" t="str">
        <f>IF(K154="s",(D154+E154)/16*F154/12*SUMMARY!$H$73," ")</f>
        <v xml:space="preserve"> </v>
      </c>
      <c r="K154" s="414" t="str">
        <f>IF(F154&gt;0,IF(B154&lt;SUMMARY!$H$76,"C","S")," ")</f>
        <v xml:space="preserve"> </v>
      </c>
      <c r="L154" s="414" t="str">
        <f t="shared" si="6"/>
        <v>-</v>
      </c>
      <c r="M154" s="425"/>
      <c r="N154" s="425"/>
      <c r="O154" s="160" t="str">
        <f t="shared" si="7"/>
        <v>-</v>
      </c>
      <c r="P154" s="416"/>
      <c r="Q154" s="416"/>
      <c r="R154" s="416"/>
      <c r="S154" s="416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417"/>
      <c r="AD154" s="417"/>
      <c r="AE154" s="417"/>
      <c r="AF154" s="417"/>
      <c r="AG154" s="160" t="str">
        <f>IF(K154="s",IF(L154&gt;(SUMMARY!$I$12*I154),L154,0),"- ")</f>
        <v xml:space="preserve">- </v>
      </c>
      <c r="AH154" s="22" t="str">
        <f t="shared" si="8"/>
        <v>OK</v>
      </c>
      <c r="AI154" s="22">
        <f t="shared" si="9"/>
        <v>0</v>
      </c>
      <c r="AJ154" s="22">
        <f t="shared" si="10"/>
        <v>0</v>
      </c>
      <c r="AK154" s="22">
        <f t="shared" si="11"/>
        <v>0</v>
      </c>
      <c r="AL154" s="22">
        <f t="shared" si="12"/>
        <v>0</v>
      </c>
      <c r="AM154" s="22">
        <f t="shared" si="13"/>
        <v>0</v>
      </c>
      <c r="AN154" s="22">
        <f t="shared" si="14"/>
        <v>0</v>
      </c>
      <c r="AO154" s="418" t="b">
        <f t="shared" si="15"/>
        <v>0</v>
      </c>
      <c r="AP154" s="419" t="str">
        <f>IF(K154="c",SUMMARY!$C$13*F154/12,"-")</f>
        <v>-</v>
      </c>
      <c r="AQ154" s="419" t="str">
        <f>IF(K154="s",SUMMARY!$C$12*J154,"-")</f>
        <v>-</v>
      </c>
      <c r="AR154" s="420" t="str">
        <f t="shared" si="16"/>
        <v>-</v>
      </c>
      <c r="AS154" s="421" t="str">
        <f>IF(K154="s",I154*SUMMARY!$I$12,"-")</f>
        <v>-</v>
      </c>
      <c r="AT154" s="422" t="str">
        <f>IF(K154="S",IF(AQ154*SUMMARY!$H$74&gt;AS154,SUMMARY!$H$74*AS154,AQ154),"-")</f>
        <v>-</v>
      </c>
      <c r="AU154" s="32"/>
      <c r="AV154" s="67">
        <f t="shared" si="17"/>
        <v>0</v>
      </c>
      <c r="AW154" s="67">
        <f t="shared" si="18"/>
        <v>0</v>
      </c>
      <c r="AX154" s="397">
        <f t="shared" si="19"/>
        <v>0</v>
      </c>
      <c r="AY154" s="32"/>
      <c r="AZ154" s="32"/>
      <c r="BA154" s="423" t="str">
        <f t="shared" si="20"/>
        <v xml:space="preserve"> </v>
      </c>
    </row>
    <row r="155" spans="1:53" s="339" customFormat="1" ht="15" x14ac:dyDescent="0.2">
      <c r="A155" s="32"/>
      <c r="B155" s="32"/>
      <c r="C155" s="410">
        <f t="shared" si="23"/>
        <v>134</v>
      </c>
      <c r="D155" s="424"/>
      <c r="E155" s="424"/>
      <c r="F155" s="424"/>
      <c r="G155" s="410"/>
      <c r="H155" s="410"/>
      <c r="I155" s="413" t="str">
        <f t="shared" si="5"/>
        <v>-</v>
      </c>
      <c r="J155" s="414" t="str">
        <f>IF(K155="s",(D155+E155)/16*F155/12*SUMMARY!$H$73," ")</f>
        <v xml:space="preserve"> </v>
      </c>
      <c r="K155" s="414" t="str">
        <f>IF(F155&gt;0,IF(B155&lt;SUMMARY!$H$76,"C","S")," ")</f>
        <v xml:space="preserve"> </v>
      </c>
      <c r="L155" s="414" t="str">
        <f t="shared" si="6"/>
        <v>-</v>
      </c>
      <c r="M155" s="425"/>
      <c r="N155" s="425"/>
      <c r="O155" s="160" t="str">
        <f t="shared" si="7"/>
        <v>-</v>
      </c>
      <c r="P155" s="416"/>
      <c r="Q155" s="416"/>
      <c r="R155" s="416"/>
      <c r="S155" s="416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160" t="str">
        <f>IF(K155="s",IF(L155&gt;(SUMMARY!$I$12*I155),L155,0),"- ")</f>
        <v xml:space="preserve">- </v>
      </c>
      <c r="AH155" s="22" t="str">
        <f t="shared" si="8"/>
        <v>OK</v>
      </c>
      <c r="AI155" s="22">
        <f t="shared" si="9"/>
        <v>0</v>
      </c>
      <c r="AJ155" s="22">
        <f t="shared" si="10"/>
        <v>0</v>
      </c>
      <c r="AK155" s="22">
        <f t="shared" si="11"/>
        <v>0</v>
      </c>
      <c r="AL155" s="22">
        <f t="shared" si="12"/>
        <v>0</v>
      </c>
      <c r="AM155" s="22">
        <f t="shared" si="13"/>
        <v>0</v>
      </c>
      <c r="AN155" s="22">
        <f t="shared" si="14"/>
        <v>0</v>
      </c>
      <c r="AO155" s="418" t="b">
        <f t="shared" si="15"/>
        <v>0</v>
      </c>
      <c r="AP155" s="419" t="str">
        <f>IF(K155="c",SUMMARY!$C$13*F155/12,"-")</f>
        <v>-</v>
      </c>
      <c r="AQ155" s="419" t="str">
        <f>IF(K155="s",SUMMARY!$C$12*J155,"-")</f>
        <v>-</v>
      </c>
      <c r="AR155" s="420" t="str">
        <f t="shared" si="16"/>
        <v>-</v>
      </c>
      <c r="AS155" s="421" t="str">
        <f>IF(K155="s",I155*SUMMARY!$I$12,"-")</f>
        <v>-</v>
      </c>
      <c r="AT155" s="422" t="str">
        <f>IF(K155="S",IF(AQ155*SUMMARY!$H$74&gt;AS155,SUMMARY!$H$74*AS155,AQ155),"-")</f>
        <v>-</v>
      </c>
      <c r="AU155" s="32"/>
      <c r="AV155" s="67">
        <f t="shared" si="17"/>
        <v>0</v>
      </c>
      <c r="AW155" s="67">
        <f t="shared" si="18"/>
        <v>0</v>
      </c>
      <c r="AX155" s="397">
        <f t="shared" si="19"/>
        <v>0</v>
      </c>
      <c r="AY155" s="32"/>
      <c r="AZ155" s="32"/>
      <c r="BA155" s="423" t="str">
        <f t="shared" si="20"/>
        <v xml:space="preserve"> </v>
      </c>
    </row>
    <row r="156" spans="1:53" s="339" customFormat="1" ht="15" x14ac:dyDescent="0.2">
      <c r="A156" s="32"/>
      <c r="B156" s="32"/>
      <c r="C156" s="410">
        <f t="shared" si="23"/>
        <v>135</v>
      </c>
      <c r="D156" s="424"/>
      <c r="E156" s="424"/>
      <c r="F156" s="424"/>
      <c r="G156" s="410"/>
      <c r="H156" s="410"/>
      <c r="I156" s="413" t="str">
        <f t="shared" si="5"/>
        <v>-</v>
      </c>
      <c r="J156" s="414" t="str">
        <f>IF(K156="s",(D156+E156)/16*F156/12*SUMMARY!$H$73," ")</f>
        <v xml:space="preserve"> </v>
      </c>
      <c r="K156" s="414" t="str">
        <f>IF(F156&gt;0,IF(B156&lt;SUMMARY!$H$76,"C","S")," ")</f>
        <v xml:space="preserve"> </v>
      </c>
      <c r="L156" s="414" t="str">
        <f t="shared" si="6"/>
        <v>-</v>
      </c>
      <c r="M156" s="425"/>
      <c r="N156" s="425"/>
      <c r="O156" s="160" t="str">
        <f t="shared" si="7"/>
        <v>-</v>
      </c>
      <c r="P156" s="416"/>
      <c r="Q156" s="416"/>
      <c r="R156" s="416"/>
      <c r="S156" s="416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160" t="str">
        <f>IF(K156="s",IF(L156&gt;(SUMMARY!$I$12*I156),L156,0),"- ")</f>
        <v xml:space="preserve">- </v>
      </c>
      <c r="AH156" s="22" t="str">
        <f t="shared" si="8"/>
        <v>OK</v>
      </c>
      <c r="AI156" s="22">
        <f t="shared" si="9"/>
        <v>0</v>
      </c>
      <c r="AJ156" s="22">
        <f t="shared" si="10"/>
        <v>0</v>
      </c>
      <c r="AK156" s="22">
        <f t="shared" si="11"/>
        <v>0</v>
      </c>
      <c r="AL156" s="22">
        <f t="shared" si="12"/>
        <v>0</v>
      </c>
      <c r="AM156" s="22">
        <f t="shared" si="13"/>
        <v>0</v>
      </c>
      <c r="AN156" s="22">
        <f t="shared" si="14"/>
        <v>0</v>
      </c>
      <c r="AO156" s="418" t="b">
        <f t="shared" si="15"/>
        <v>0</v>
      </c>
      <c r="AP156" s="419" t="str">
        <f>IF(K156="c",SUMMARY!$C$13*F156/12,"-")</f>
        <v>-</v>
      </c>
      <c r="AQ156" s="419" t="str">
        <f>IF(K156="s",SUMMARY!$C$12*J156,"-")</f>
        <v>-</v>
      </c>
      <c r="AR156" s="420" t="str">
        <f t="shared" si="16"/>
        <v>-</v>
      </c>
      <c r="AS156" s="421" t="str">
        <f>IF(K156="s",I156*SUMMARY!$I$12,"-")</f>
        <v>-</v>
      </c>
      <c r="AT156" s="422" t="str">
        <f>IF(K156="S",IF(AQ156*SUMMARY!$H$74&gt;AS156,SUMMARY!$H$74*AS156,AQ156),"-")</f>
        <v>-</v>
      </c>
      <c r="AU156" s="32"/>
      <c r="AV156" s="67">
        <f t="shared" si="17"/>
        <v>0</v>
      </c>
      <c r="AW156" s="67">
        <f t="shared" si="18"/>
        <v>0</v>
      </c>
      <c r="AX156" s="397">
        <f t="shared" si="19"/>
        <v>0</v>
      </c>
      <c r="AY156" s="32"/>
      <c r="AZ156" s="32"/>
      <c r="BA156" s="423" t="str">
        <f t="shared" si="20"/>
        <v xml:space="preserve"> </v>
      </c>
    </row>
    <row r="157" spans="1:53" s="339" customFormat="1" ht="15" x14ac:dyDescent="0.2">
      <c r="A157" s="32"/>
      <c r="B157" s="32"/>
      <c r="C157" s="410">
        <f t="shared" si="23"/>
        <v>136</v>
      </c>
      <c r="D157" s="424"/>
      <c r="E157" s="424"/>
      <c r="F157" s="424"/>
      <c r="G157" s="410"/>
      <c r="H157" s="410"/>
      <c r="I157" s="413" t="str">
        <f t="shared" si="5"/>
        <v>-</v>
      </c>
      <c r="J157" s="414" t="str">
        <f>IF(K157="s",(D157+E157)/16*F157/12*SUMMARY!$H$73," ")</f>
        <v xml:space="preserve"> </v>
      </c>
      <c r="K157" s="414" t="str">
        <f>IF(F157&gt;0,IF(B157&lt;SUMMARY!$H$76,"C","S")," ")</f>
        <v xml:space="preserve"> </v>
      </c>
      <c r="L157" s="414" t="str">
        <f t="shared" si="6"/>
        <v>-</v>
      </c>
      <c r="M157" s="425"/>
      <c r="N157" s="425"/>
      <c r="O157" s="160" t="str">
        <f t="shared" si="7"/>
        <v>-</v>
      </c>
      <c r="P157" s="416"/>
      <c r="Q157" s="416"/>
      <c r="R157" s="416"/>
      <c r="S157" s="416"/>
      <c r="T157" s="417"/>
      <c r="U157" s="417"/>
      <c r="V157" s="417"/>
      <c r="W157" s="417"/>
      <c r="X157" s="417"/>
      <c r="Y157" s="417"/>
      <c r="Z157" s="417"/>
      <c r="AA157" s="417"/>
      <c r="AB157" s="417"/>
      <c r="AC157" s="417"/>
      <c r="AD157" s="417"/>
      <c r="AE157" s="417"/>
      <c r="AF157" s="417"/>
      <c r="AG157" s="160" t="str">
        <f>IF(K157="s",IF(L157&gt;(SUMMARY!$I$12*I157),L157,0),"- ")</f>
        <v xml:space="preserve">- </v>
      </c>
      <c r="AH157" s="22" t="str">
        <f t="shared" si="8"/>
        <v>OK</v>
      </c>
      <c r="AI157" s="22">
        <f t="shared" si="9"/>
        <v>0</v>
      </c>
      <c r="AJ157" s="22">
        <f t="shared" si="10"/>
        <v>0</v>
      </c>
      <c r="AK157" s="22">
        <f t="shared" si="11"/>
        <v>0</v>
      </c>
      <c r="AL157" s="22">
        <f t="shared" si="12"/>
        <v>0</v>
      </c>
      <c r="AM157" s="22">
        <f t="shared" si="13"/>
        <v>0</v>
      </c>
      <c r="AN157" s="22">
        <f t="shared" si="14"/>
        <v>0</v>
      </c>
      <c r="AO157" s="418" t="b">
        <f t="shared" si="15"/>
        <v>0</v>
      </c>
      <c r="AP157" s="419" t="str">
        <f>IF(K157="c",SUMMARY!$C$13*F157/12,"-")</f>
        <v>-</v>
      </c>
      <c r="AQ157" s="419" t="str">
        <f>IF(K157="s",SUMMARY!$C$12*J157,"-")</f>
        <v>-</v>
      </c>
      <c r="AR157" s="420" t="str">
        <f t="shared" si="16"/>
        <v>-</v>
      </c>
      <c r="AS157" s="421" t="str">
        <f>IF(K157="s",I157*SUMMARY!$I$12,"-")</f>
        <v>-</v>
      </c>
      <c r="AT157" s="422" t="str">
        <f>IF(K157="S",IF(AQ157*SUMMARY!$H$74&gt;AS157,SUMMARY!$H$74*AS157,AQ157),"-")</f>
        <v>-</v>
      </c>
      <c r="AU157" s="32"/>
      <c r="AV157" s="67">
        <f t="shared" si="17"/>
        <v>0</v>
      </c>
      <c r="AW157" s="67">
        <f t="shared" si="18"/>
        <v>0</v>
      </c>
      <c r="AX157" s="397">
        <f t="shared" si="19"/>
        <v>0</v>
      </c>
      <c r="AY157" s="32"/>
      <c r="AZ157" s="32"/>
      <c r="BA157" s="423" t="str">
        <f t="shared" si="20"/>
        <v xml:space="preserve"> </v>
      </c>
    </row>
    <row r="158" spans="1:53" s="339" customFormat="1" ht="15" x14ac:dyDescent="0.2">
      <c r="A158" s="32"/>
      <c r="B158" s="32"/>
      <c r="C158" s="410">
        <f t="shared" si="23"/>
        <v>137</v>
      </c>
      <c r="D158" s="424"/>
      <c r="E158" s="424"/>
      <c r="F158" s="424"/>
      <c r="G158" s="410"/>
      <c r="H158" s="410"/>
      <c r="I158" s="413" t="str">
        <f t="shared" si="5"/>
        <v>-</v>
      </c>
      <c r="J158" s="414" t="str">
        <f>IF(K158="s",(D158+E158)/16*F158/12*SUMMARY!$H$73," ")</f>
        <v xml:space="preserve"> </v>
      </c>
      <c r="K158" s="414" t="str">
        <f>IF(F158&gt;0,IF(B158&lt;SUMMARY!$H$76,"C","S")," ")</f>
        <v xml:space="preserve"> </v>
      </c>
      <c r="L158" s="414" t="str">
        <f t="shared" si="6"/>
        <v>-</v>
      </c>
      <c r="M158" s="425"/>
      <c r="N158" s="425"/>
      <c r="O158" s="160" t="str">
        <f t="shared" si="7"/>
        <v>-</v>
      </c>
      <c r="P158" s="416"/>
      <c r="Q158" s="416"/>
      <c r="R158" s="416"/>
      <c r="S158" s="416"/>
      <c r="T158" s="417"/>
      <c r="U158" s="417"/>
      <c r="V158" s="417"/>
      <c r="W158" s="417"/>
      <c r="X158" s="417"/>
      <c r="Y158" s="417"/>
      <c r="Z158" s="417"/>
      <c r="AA158" s="417"/>
      <c r="AB158" s="417"/>
      <c r="AC158" s="417"/>
      <c r="AD158" s="417"/>
      <c r="AE158" s="417"/>
      <c r="AF158" s="417"/>
      <c r="AG158" s="160" t="str">
        <f>IF(K158="s",IF(L158&gt;(SUMMARY!$I$12*I158),L158,0),"- ")</f>
        <v xml:space="preserve">- </v>
      </c>
      <c r="AH158" s="22" t="str">
        <f t="shared" si="8"/>
        <v>OK</v>
      </c>
      <c r="AI158" s="22">
        <f t="shared" si="9"/>
        <v>0</v>
      </c>
      <c r="AJ158" s="22">
        <f t="shared" si="10"/>
        <v>0</v>
      </c>
      <c r="AK158" s="22">
        <f t="shared" si="11"/>
        <v>0</v>
      </c>
      <c r="AL158" s="22">
        <f t="shared" si="12"/>
        <v>0</v>
      </c>
      <c r="AM158" s="22">
        <f t="shared" si="13"/>
        <v>0</v>
      </c>
      <c r="AN158" s="22">
        <f t="shared" si="14"/>
        <v>0</v>
      </c>
      <c r="AO158" s="418" t="b">
        <f t="shared" si="15"/>
        <v>0</v>
      </c>
      <c r="AP158" s="419" t="str">
        <f>IF(K158="c",SUMMARY!$C$13*F158/12,"-")</f>
        <v>-</v>
      </c>
      <c r="AQ158" s="419" t="str">
        <f>IF(K158="s",SUMMARY!$C$12*J158,"-")</f>
        <v>-</v>
      </c>
      <c r="AR158" s="420" t="str">
        <f t="shared" si="16"/>
        <v>-</v>
      </c>
      <c r="AS158" s="421" t="str">
        <f>IF(K158="s",I158*SUMMARY!$I$12,"-")</f>
        <v>-</v>
      </c>
      <c r="AT158" s="422" t="str">
        <f>IF(K158="S",IF(AQ158*SUMMARY!$H$74&gt;AS158,SUMMARY!$H$74*AS158,AQ158),"-")</f>
        <v>-</v>
      </c>
      <c r="AU158" s="32"/>
      <c r="AV158" s="67">
        <f t="shared" si="17"/>
        <v>0</v>
      </c>
      <c r="AW158" s="67">
        <f t="shared" si="18"/>
        <v>0</v>
      </c>
      <c r="AX158" s="397">
        <f t="shared" si="19"/>
        <v>0</v>
      </c>
      <c r="AY158" s="32"/>
      <c r="AZ158" s="32"/>
      <c r="BA158" s="423" t="str">
        <f t="shared" si="20"/>
        <v xml:space="preserve"> </v>
      </c>
    </row>
    <row r="159" spans="1:53" s="339" customFormat="1" ht="15" x14ac:dyDescent="0.2">
      <c r="A159" s="32"/>
      <c r="B159" s="32"/>
      <c r="C159" s="410">
        <f t="shared" si="23"/>
        <v>138</v>
      </c>
      <c r="D159" s="424"/>
      <c r="E159" s="424"/>
      <c r="F159" s="424"/>
      <c r="G159" s="410"/>
      <c r="H159" s="410"/>
      <c r="I159" s="413" t="str">
        <f t="shared" si="5"/>
        <v>-</v>
      </c>
      <c r="J159" s="414" t="str">
        <f>IF(K159="s",(D159+E159)/16*F159/12*SUMMARY!$H$73," ")</f>
        <v xml:space="preserve"> </v>
      </c>
      <c r="K159" s="414" t="str">
        <f>IF(F159&gt;0,IF(B159&lt;SUMMARY!$H$76,"C","S")," ")</f>
        <v xml:space="preserve"> </v>
      </c>
      <c r="L159" s="414" t="str">
        <f t="shared" si="6"/>
        <v>-</v>
      </c>
      <c r="M159" s="425"/>
      <c r="N159" s="425"/>
      <c r="O159" s="160" t="str">
        <f t="shared" si="7"/>
        <v>-</v>
      </c>
      <c r="P159" s="416"/>
      <c r="Q159" s="416"/>
      <c r="R159" s="416"/>
      <c r="S159" s="416"/>
      <c r="T159" s="417"/>
      <c r="U159" s="417"/>
      <c r="V159" s="417"/>
      <c r="W159" s="417"/>
      <c r="X159" s="417"/>
      <c r="Y159" s="417"/>
      <c r="Z159" s="417"/>
      <c r="AA159" s="417"/>
      <c r="AB159" s="417"/>
      <c r="AC159" s="417"/>
      <c r="AD159" s="417"/>
      <c r="AE159" s="417"/>
      <c r="AF159" s="417"/>
      <c r="AG159" s="160" t="str">
        <f>IF(K159="s",IF(L159&gt;(SUMMARY!$I$12*I159),L159,0),"- ")</f>
        <v xml:space="preserve">- </v>
      </c>
      <c r="AH159" s="22" t="str">
        <f t="shared" si="8"/>
        <v>OK</v>
      </c>
      <c r="AI159" s="22">
        <f t="shared" si="9"/>
        <v>0</v>
      </c>
      <c r="AJ159" s="22">
        <f t="shared" si="10"/>
        <v>0</v>
      </c>
      <c r="AK159" s="22">
        <f t="shared" si="11"/>
        <v>0</v>
      </c>
      <c r="AL159" s="22">
        <f t="shared" si="12"/>
        <v>0</v>
      </c>
      <c r="AM159" s="22">
        <f t="shared" si="13"/>
        <v>0</v>
      </c>
      <c r="AN159" s="22">
        <f t="shared" si="14"/>
        <v>0</v>
      </c>
      <c r="AO159" s="418" t="b">
        <f t="shared" si="15"/>
        <v>0</v>
      </c>
      <c r="AP159" s="419" t="str">
        <f>IF(K159="c",SUMMARY!$C$13*F159/12,"-")</f>
        <v>-</v>
      </c>
      <c r="AQ159" s="419" t="str">
        <f>IF(K159="s",SUMMARY!$C$12*J159,"-")</f>
        <v>-</v>
      </c>
      <c r="AR159" s="420" t="str">
        <f t="shared" si="16"/>
        <v>-</v>
      </c>
      <c r="AS159" s="421" t="str">
        <f>IF(K159="s",I159*SUMMARY!$I$12,"-")</f>
        <v>-</v>
      </c>
      <c r="AT159" s="422" t="str">
        <f>IF(K159="S",IF(AQ159*SUMMARY!$H$74&gt;AS159,SUMMARY!$H$74*AS159,AQ159),"-")</f>
        <v>-</v>
      </c>
      <c r="AU159" s="32"/>
      <c r="AV159" s="67">
        <f t="shared" si="17"/>
        <v>0</v>
      </c>
      <c r="AW159" s="67">
        <f t="shared" si="18"/>
        <v>0</v>
      </c>
      <c r="AX159" s="397">
        <f t="shared" si="19"/>
        <v>0</v>
      </c>
      <c r="AY159" s="32"/>
      <c r="AZ159" s="32"/>
      <c r="BA159" s="423" t="str">
        <f t="shared" si="20"/>
        <v xml:space="preserve"> </v>
      </c>
    </row>
    <row r="160" spans="1:53" s="339" customFormat="1" ht="15" x14ac:dyDescent="0.2">
      <c r="A160" s="32"/>
      <c r="B160" s="32"/>
      <c r="C160" s="410">
        <f t="shared" si="23"/>
        <v>139</v>
      </c>
      <c r="D160" s="424"/>
      <c r="E160" s="424"/>
      <c r="F160" s="424"/>
      <c r="G160" s="410"/>
      <c r="H160" s="410"/>
      <c r="I160" s="413" t="str">
        <f t="shared" si="5"/>
        <v>-</v>
      </c>
      <c r="J160" s="414" t="str">
        <f>IF(K160="s",(D160+E160)/16*F160/12*SUMMARY!$H$73," ")</f>
        <v xml:space="preserve"> </v>
      </c>
      <c r="K160" s="414" t="str">
        <f>IF(F160&gt;0,IF(B160&lt;SUMMARY!$H$76,"C","S")," ")</f>
        <v xml:space="preserve"> </v>
      </c>
      <c r="L160" s="414" t="str">
        <f t="shared" si="6"/>
        <v>-</v>
      </c>
      <c r="M160" s="425"/>
      <c r="N160" s="425"/>
      <c r="O160" s="160" t="str">
        <f t="shared" si="7"/>
        <v>-</v>
      </c>
      <c r="P160" s="416"/>
      <c r="Q160" s="416"/>
      <c r="R160" s="416"/>
      <c r="S160" s="416"/>
      <c r="T160" s="417"/>
      <c r="U160" s="417"/>
      <c r="V160" s="417"/>
      <c r="W160" s="417"/>
      <c r="X160" s="417"/>
      <c r="Y160" s="417"/>
      <c r="Z160" s="417"/>
      <c r="AA160" s="417"/>
      <c r="AB160" s="417"/>
      <c r="AC160" s="417"/>
      <c r="AD160" s="417"/>
      <c r="AE160" s="417"/>
      <c r="AF160" s="417"/>
      <c r="AG160" s="160" t="str">
        <f>IF(K160="s",IF(L160&gt;(SUMMARY!$I$12*I160),L160,0),"- ")</f>
        <v xml:space="preserve">- </v>
      </c>
      <c r="AH160" s="22" t="str">
        <f t="shared" si="8"/>
        <v>OK</v>
      </c>
      <c r="AI160" s="22">
        <f t="shared" si="9"/>
        <v>0</v>
      </c>
      <c r="AJ160" s="22">
        <f t="shared" si="10"/>
        <v>0</v>
      </c>
      <c r="AK160" s="22">
        <f t="shared" si="11"/>
        <v>0</v>
      </c>
      <c r="AL160" s="22">
        <f t="shared" si="12"/>
        <v>0</v>
      </c>
      <c r="AM160" s="22">
        <f t="shared" si="13"/>
        <v>0</v>
      </c>
      <c r="AN160" s="22">
        <f t="shared" si="14"/>
        <v>0</v>
      </c>
      <c r="AO160" s="418" t="b">
        <f t="shared" si="15"/>
        <v>0</v>
      </c>
      <c r="AP160" s="419" t="str">
        <f>IF(K160="c",SUMMARY!$C$13*F160/12,"-")</f>
        <v>-</v>
      </c>
      <c r="AQ160" s="419" t="str">
        <f>IF(K160="s",SUMMARY!$C$12*J160,"-")</f>
        <v>-</v>
      </c>
      <c r="AR160" s="420" t="str">
        <f t="shared" si="16"/>
        <v>-</v>
      </c>
      <c r="AS160" s="421" t="str">
        <f>IF(K160="s",I160*SUMMARY!$I$12,"-")</f>
        <v>-</v>
      </c>
      <c r="AT160" s="422" t="str">
        <f>IF(K160="S",IF(AQ160*SUMMARY!$H$74&gt;AS160,SUMMARY!$H$74*AS160,AQ160),"-")</f>
        <v>-</v>
      </c>
      <c r="AU160" s="32"/>
      <c r="AV160" s="67">
        <f t="shared" si="17"/>
        <v>0</v>
      </c>
      <c r="AW160" s="67">
        <f t="shared" si="18"/>
        <v>0</v>
      </c>
      <c r="AX160" s="397">
        <f t="shared" si="19"/>
        <v>0</v>
      </c>
      <c r="AY160" s="32"/>
      <c r="AZ160" s="32"/>
      <c r="BA160" s="423" t="str">
        <f t="shared" si="20"/>
        <v xml:space="preserve"> </v>
      </c>
    </row>
    <row r="161" spans="1:53" s="339" customFormat="1" ht="15" x14ac:dyDescent="0.2">
      <c r="A161" s="32"/>
      <c r="B161" s="32"/>
      <c r="C161" s="410">
        <f t="shared" si="23"/>
        <v>140</v>
      </c>
      <c r="D161" s="424"/>
      <c r="E161" s="424"/>
      <c r="F161" s="424"/>
      <c r="G161" s="410"/>
      <c r="H161" s="410"/>
      <c r="I161" s="413" t="str">
        <f t="shared" si="5"/>
        <v>-</v>
      </c>
      <c r="J161" s="414" t="str">
        <f>IF(K161="s",(D161+E161)/16*F161/12*SUMMARY!$H$73," ")</f>
        <v xml:space="preserve"> </v>
      </c>
      <c r="K161" s="414" t="str">
        <f>IF(F161&gt;0,IF(B161&lt;SUMMARY!$H$76,"C","S")," ")</f>
        <v xml:space="preserve"> </v>
      </c>
      <c r="L161" s="414" t="str">
        <f t="shared" si="6"/>
        <v>-</v>
      </c>
      <c r="M161" s="425"/>
      <c r="N161" s="425"/>
      <c r="O161" s="160" t="str">
        <f t="shared" si="7"/>
        <v>-</v>
      </c>
      <c r="P161" s="416"/>
      <c r="Q161" s="416"/>
      <c r="R161" s="416"/>
      <c r="S161" s="416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160" t="str">
        <f>IF(K161="s",IF(L161&gt;(SUMMARY!$I$12*I161),L161,0),"- ")</f>
        <v xml:space="preserve">- </v>
      </c>
      <c r="AH161" s="22" t="str">
        <f t="shared" si="8"/>
        <v>OK</v>
      </c>
      <c r="AI161" s="22">
        <f t="shared" si="9"/>
        <v>0</v>
      </c>
      <c r="AJ161" s="22">
        <f t="shared" si="10"/>
        <v>0</v>
      </c>
      <c r="AK161" s="22">
        <f t="shared" si="11"/>
        <v>0</v>
      </c>
      <c r="AL161" s="22">
        <f t="shared" si="12"/>
        <v>0</v>
      </c>
      <c r="AM161" s="22">
        <f t="shared" si="13"/>
        <v>0</v>
      </c>
      <c r="AN161" s="22">
        <f t="shared" si="14"/>
        <v>0</v>
      </c>
      <c r="AO161" s="418" t="b">
        <f t="shared" si="15"/>
        <v>0</v>
      </c>
      <c r="AP161" s="419" t="str">
        <f>IF(K161="c",SUMMARY!$C$13*F161/12,"-")</f>
        <v>-</v>
      </c>
      <c r="AQ161" s="419" t="str">
        <f>IF(K161="s",SUMMARY!$C$12*J161,"-")</f>
        <v>-</v>
      </c>
      <c r="AR161" s="420" t="str">
        <f t="shared" si="16"/>
        <v>-</v>
      </c>
      <c r="AS161" s="421" t="str">
        <f>IF(K161="s",I161*SUMMARY!$I$12,"-")</f>
        <v>-</v>
      </c>
      <c r="AT161" s="422" t="str">
        <f>IF(K161="S",IF(AQ161*SUMMARY!$H$74&gt;AS161,SUMMARY!$H$74*AS161,AQ161),"-")</f>
        <v>-</v>
      </c>
      <c r="AU161" s="32"/>
      <c r="AV161" s="67">
        <f t="shared" si="17"/>
        <v>0</v>
      </c>
      <c r="AW161" s="67">
        <f t="shared" si="18"/>
        <v>0</v>
      </c>
      <c r="AX161" s="397">
        <f t="shared" si="19"/>
        <v>0</v>
      </c>
      <c r="AY161" s="32"/>
      <c r="AZ161" s="32"/>
      <c r="BA161" s="423" t="str">
        <f t="shared" si="20"/>
        <v xml:space="preserve"> </v>
      </c>
    </row>
    <row r="162" spans="1:53" s="339" customFormat="1" ht="15" x14ac:dyDescent="0.2">
      <c r="A162" s="32"/>
      <c r="B162" s="32"/>
      <c r="C162" s="410">
        <f t="shared" si="23"/>
        <v>141</v>
      </c>
      <c r="D162" s="424"/>
      <c r="E162" s="424"/>
      <c r="F162" s="424"/>
      <c r="G162" s="410"/>
      <c r="H162" s="410"/>
      <c r="I162" s="413" t="str">
        <f t="shared" si="5"/>
        <v>-</v>
      </c>
      <c r="J162" s="414" t="str">
        <f>IF(K162="s",(D162+E162)/16*F162/12*SUMMARY!$H$73," ")</f>
        <v xml:space="preserve"> </v>
      </c>
      <c r="K162" s="414" t="str">
        <f>IF(F162&gt;0,IF(B162&lt;SUMMARY!$H$76,"C","S")," ")</f>
        <v xml:space="preserve"> </v>
      </c>
      <c r="L162" s="414" t="str">
        <f t="shared" si="6"/>
        <v>-</v>
      </c>
      <c r="M162" s="425"/>
      <c r="N162" s="425"/>
      <c r="O162" s="160" t="str">
        <f t="shared" si="7"/>
        <v>-</v>
      </c>
      <c r="P162" s="416"/>
      <c r="Q162" s="416"/>
      <c r="R162" s="416"/>
      <c r="S162" s="416"/>
      <c r="T162" s="417"/>
      <c r="U162" s="417"/>
      <c r="V162" s="417"/>
      <c r="W162" s="417"/>
      <c r="X162" s="417"/>
      <c r="Y162" s="417"/>
      <c r="Z162" s="417"/>
      <c r="AA162" s="417"/>
      <c r="AB162" s="417"/>
      <c r="AC162" s="417"/>
      <c r="AD162" s="417"/>
      <c r="AE162" s="417"/>
      <c r="AF162" s="417"/>
      <c r="AG162" s="160" t="str">
        <f>IF(K162="s",IF(L162&gt;(SUMMARY!$I$12*I162),L162,0),"- ")</f>
        <v xml:space="preserve">- </v>
      </c>
      <c r="AH162" s="22" t="str">
        <f t="shared" si="8"/>
        <v>OK</v>
      </c>
      <c r="AI162" s="22">
        <f t="shared" si="9"/>
        <v>0</v>
      </c>
      <c r="AJ162" s="22">
        <f t="shared" si="10"/>
        <v>0</v>
      </c>
      <c r="AK162" s="22">
        <f t="shared" si="11"/>
        <v>0</v>
      </c>
      <c r="AL162" s="22">
        <f t="shared" si="12"/>
        <v>0</v>
      </c>
      <c r="AM162" s="22">
        <f t="shared" si="13"/>
        <v>0</v>
      </c>
      <c r="AN162" s="22">
        <f t="shared" si="14"/>
        <v>0</v>
      </c>
      <c r="AO162" s="418" t="b">
        <f t="shared" si="15"/>
        <v>0</v>
      </c>
      <c r="AP162" s="419" t="str">
        <f>IF(K162="c",SUMMARY!$C$13*F162/12,"-")</f>
        <v>-</v>
      </c>
      <c r="AQ162" s="419" t="str">
        <f>IF(K162="s",SUMMARY!$C$12*J162,"-")</f>
        <v>-</v>
      </c>
      <c r="AR162" s="420" t="str">
        <f t="shared" si="16"/>
        <v>-</v>
      </c>
      <c r="AS162" s="421" t="str">
        <f>IF(K162="s",I162*SUMMARY!$I$12,"-")</f>
        <v>-</v>
      </c>
      <c r="AT162" s="422" t="str">
        <f>IF(K162="S",IF(AQ162*SUMMARY!$H$74&gt;AS162,SUMMARY!$H$74*AS162,AQ162),"-")</f>
        <v>-</v>
      </c>
      <c r="AU162" s="32"/>
      <c r="AV162" s="67">
        <f t="shared" si="17"/>
        <v>0</v>
      </c>
      <c r="AW162" s="67">
        <f t="shared" si="18"/>
        <v>0</v>
      </c>
      <c r="AX162" s="397">
        <f t="shared" si="19"/>
        <v>0</v>
      </c>
      <c r="AY162" s="32"/>
      <c r="AZ162" s="32"/>
      <c r="BA162" s="423" t="str">
        <f t="shared" si="20"/>
        <v xml:space="preserve"> </v>
      </c>
    </row>
    <row r="163" spans="1:53" s="339" customFormat="1" ht="15" x14ac:dyDescent="0.2">
      <c r="A163" s="32"/>
      <c r="B163" s="32"/>
      <c r="C163" s="410">
        <f t="shared" si="23"/>
        <v>142</v>
      </c>
      <c r="D163" s="424"/>
      <c r="E163" s="424"/>
      <c r="F163" s="424"/>
      <c r="G163" s="410"/>
      <c r="H163" s="410"/>
      <c r="I163" s="413" t="str">
        <f t="shared" si="5"/>
        <v>-</v>
      </c>
      <c r="J163" s="414" t="str">
        <f>IF(K163="s",(D163+E163)/16*F163/12*SUMMARY!$H$73," ")</f>
        <v xml:space="preserve"> </v>
      </c>
      <c r="K163" s="414" t="str">
        <f>IF(F163&gt;0,IF(B163&lt;SUMMARY!$H$76,"C","S")," ")</f>
        <v xml:space="preserve"> </v>
      </c>
      <c r="L163" s="414" t="str">
        <f t="shared" si="6"/>
        <v>-</v>
      </c>
      <c r="M163" s="425"/>
      <c r="N163" s="425"/>
      <c r="O163" s="160" t="str">
        <f t="shared" si="7"/>
        <v>-</v>
      </c>
      <c r="P163" s="416"/>
      <c r="Q163" s="416"/>
      <c r="R163" s="416"/>
      <c r="S163" s="416"/>
      <c r="T163" s="417"/>
      <c r="U163" s="417"/>
      <c r="V163" s="417"/>
      <c r="W163" s="417"/>
      <c r="X163" s="417"/>
      <c r="Y163" s="417"/>
      <c r="Z163" s="417"/>
      <c r="AA163" s="417"/>
      <c r="AB163" s="417"/>
      <c r="AC163" s="417"/>
      <c r="AD163" s="417"/>
      <c r="AE163" s="417"/>
      <c r="AF163" s="417"/>
      <c r="AG163" s="160" t="str">
        <f>IF(K163="s",IF(L163&gt;(SUMMARY!$I$12*I163),L163,0),"- ")</f>
        <v xml:space="preserve">- </v>
      </c>
      <c r="AH163" s="22" t="str">
        <f t="shared" si="8"/>
        <v>OK</v>
      </c>
      <c r="AI163" s="22">
        <f t="shared" si="9"/>
        <v>0</v>
      </c>
      <c r="AJ163" s="22">
        <f t="shared" si="10"/>
        <v>0</v>
      </c>
      <c r="AK163" s="22">
        <f t="shared" si="11"/>
        <v>0</v>
      </c>
      <c r="AL163" s="22">
        <f t="shared" si="12"/>
        <v>0</v>
      </c>
      <c r="AM163" s="22">
        <f t="shared" si="13"/>
        <v>0</v>
      </c>
      <c r="AN163" s="22">
        <f t="shared" si="14"/>
        <v>0</v>
      </c>
      <c r="AO163" s="418" t="b">
        <f t="shared" si="15"/>
        <v>0</v>
      </c>
      <c r="AP163" s="419" t="str">
        <f>IF(K163="c",SUMMARY!$C$13*F163/12,"-")</f>
        <v>-</v>
      </c>
      <c r="AQ163" s="419" t="str">
        <f>IF(K163="s",SUMMARY!$C$12*J163,"-")</f>
        <v>-</v>
      </c>
      <c r="AR163" s="420" t="str">
        <f t="shared" si="16"/>
        <v>-</v>
      </c>
      <c r="AS163" s="421" t="str">
        <f>IF(K163="s",I163*SUMMARY!$I$12,"-")</f>
        <v>-</v>
      </c>
      <c r="AT163" s="422" t="str">
        <f>IF(K163="S",IF(AQ163*SUMMARY!$H$74&gt;AS163,SUMMARY!$H$74*AS163,AQ163),"-")</f>
        <v>-</v>
      </c>
      <c r="AU163" s="32"/>
      <c r="AV163" s="67">
        <f t="shared" si="17"/>
        <v>0</v>
      </c>
      <c r="AW163" s="67">
        <f t="shared" si="18"/>
        <v>0</v>
      </c>
      <c r="AX163" s="397">
        <f t="shared" si="19"/>
        <v>0</v>
      </c>
      <c r="AY163" s="32"/>
      <c r="AZ163" s="32"/>
      <c r="BA163" s="423" t="str">
        <f t="shared" si="20"/>
        <v xml:space="preserve"> </v>
      </c>
    </row>
    <row r="164" spans="1:53" s="339" customFormat="1" ht="15" x14ac:dyDescent="0.2">
      <c r="A164" s="32"/>
      <c r="B164" s="32"/>
      <c r="C164" s="410">
        <f t="shared" si="23"/>
        <v>143</v>
      </c>
      <c r="D164" s="424"/>
      <c r="E164" s="424"/>
      <c r="F164" s="424"/>
      <c r="G164" s="410"/>
      <c r="H164" s="410"/>
      <c r="I164" s="413" t="str">
        <f t="shared" si="5"/>
        <v>-</v>
      </c>
      <c r="J164" s="414" t="str">
        <f>IF(K164="s",(D164+E164)/16*F164/12*SUMMARY!$H$73," ")</f>
        <v xml:space="preserve"> </v>
      </c>
      <c r="K164" s="414" t="str">
        <f>IF(F164&gt;0,IF(B164&lt;SUMMARY!$H$76,"C","S")," ")</f>
        <v xml:space="preserve"> </v>
      </c>
      <c r="L164" s="414" t="str">
        <f t="shared" si="6"/>
        <v>-</v>
      </c>
      <c r="M164" s="425"/>
      <c r="N164" s="425"/>
      <c r="O164" s="160" t="str">
        <f t="shared" si="7"/>
        <v>-</v>
      </c>
      <c r="P164" s="416"/>
      <c r="Q164" s="416"/>
      <c r="R164" s="416"/>
      <c r="S164" s="416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160" t="str">
        <f>IF(K164="s",IF(L164&gt;(SUMMARY!$I$12*I164),L164,0),"- ")</f>
        <v xml:space="preserve">- </v>
      </c>
      <c r="AH164" s="22" t="str">
        <f t="shared" si="8"/>
        <v>OK</v>
      </c>
      <c r="AI164" s="22">
        <f t="shared" si="9"/>
        <v>0</v>
      </c>
      <c r="AJ164" s="22">
        <f t="shared" si="10"/>
        <v>0</v>
      </c>
      <c r="AK164" s="22">
        <f t="shared" si="11"/>
        <v>0</v>
      </c>
      <c r="AL164" s="22">
        <f t="shared" si="12"/>
        <v>0</v>
      </c>
      <c r="AM164" s="22">
        <f t="shared" si="13"/>
        <v>0</v>
      </c>
      <c r="AN164" s="22">
        <f t="shared" si="14"/>
        <v>0</v>
      </c>
      <c r="AO164" s="418" t="b">
        <f t="shared" si="15"/>
        <v>0</v>
      </c>
      <c r="AP164" s="419" t="str">
        <f>IF(K164="c",SUMMARY!$C$13*F164/12,"-")</f>
        <v>-</v>
      </c>
      <c r="AQ164" s="419" t="str">
        <f>IF(K164="s",SUMMARY!$C$12*J164,"-")</f>
        <v>-</v>
      </c>
      <c r="AR164" s="420" t="str">
        <f t="shared" si="16"/>
        <v>-</v>
      </c>
      <c r="AS164" s="421" t="str">
        <f>IF(K164="s",I164*SUMMARY!$I$12,"-")</f>
        <v>-</v>
      </c>
      <c r="AT164" s="422" t="str">
        <f>IF(K164="S",IF(AQ164*SUMMARY!$H$74&gt;AS164,SUMMARY!$H$74*AS164,AQ164),"-")</f>
        <v>-</v>
      </c>
      <c r="AU164" s="32"/>
      <c r="AV164" s="67">
        <f t="shared" si="17"/>
        <v>0</v>
      </c>
      <c r="AW164" s="67">
        <f t="shared" si="18"/>
        <v>0</v>
      </c>
      <c r="AX164" s="397">
        <f t="shared" si="19"/>
        <v>0</v>
      </c>
      <c r="AY164" s="32"/>
      <c r="AZ164" s="32"/>
      <c r="BA164" s="423" t="str">
        <f t="shared" si="20"/>
        <v xml:space="preserve"> </v>
      </c>
    </row>
    <row r="165" spans="1:53" s="339" customFormat="1" ht="15" x14ac:dyDescent="0.2">
      <c r="A165" s="32"/>
      <c r="B165" s="32"/>
      <c r="C165" s="410">
        <f t="shared" si="23"/>
        <v>144</v>
      </c>
      <c r="D165" s="424"/>
      <c r="E165" s="424"/>
      <c r="F165" s="424"/>
      <c r="G165" s="410"/>
      <c r="H165" s="410"/>
      <c r="I165" s="413" t="str">
        <f t="shared" si="5"/>
        <v>-</v>
      </c>
      <c r="J165" s="414" t="str">
        <f>IF(K165="s",(D165+E165)/16*F165/12*SUMMARY!$H$73," ")</f>
        <v xml:space="preserve"> </v>
      </c>
      <c r="K165" s="414" t="str">
        <f>IF(F165&gt;0,IF(B165&lt;SUMMARY!$H$76,"C","S")," ")</f>
        <v xml:space="preserve"> </v>
      </c>
      <c r="L165" s="414" t="str">
        <f t="shared" si="6"/>
        <v>-</v>
      </c>
      <c r="M165" s="425"/>
      <c r="N165" s="425"/>
      <c r="O165" s="160" t="str">
        <f t="shared" si="7"/>
        <v>-</v>
      </c>
      <c r="P165" s="416"/>
      <c r="Q165" s="416"/>
      <c r="R165" s="416"/>
      <c r="S165" s="416"/>
      <c r="T165" s="417"/>
      <c r="U165" s="417"/>
      <c r="V165" s="417"/>
      <c r="W165" s="417"/>
      <c r="X165" s="417"/>
      <c r="Y165" s="417"/>
      <c r="Z165" s="417"/>
      <c r="AA165" s="417"/>
      <c r="AB165" s="417"/>
      <c r="AC165" s="417"/>
      <c r="AD165" s="417"/>
      <c r="AE165" s="417"/>
      <c r="AF165" s="417"/>
      <c r="AG165" s="160" t="str">
        <f>IF(K165="s",IF(L165&gt;(SUMMARY!$I$12*I165),L165,0),"- ")</f>
        <v xml:space="preserve">- </v>
      </c>
      <c r="AH165" s="22" t="str">
        <f t="shared" si="8"/>
        <v>OK</v>
      </c>
      <c r="AI165" s="22">
        <f t="shared" si="9"/>
        <v>0</v>
      </c>
      <c r="AJ165" s="22">
        <f t="shared" si="10"/>
        <v>0</v>
      </c>
      <c r="AK165" s="22">
        <f t="shared" si="11"/>
        <v>0</v>
      </c>
      <c r="AL165" s="22">
        <f t="shared" si="12"/>
        <v>0</v>
      </c>
      <c r="AM165" s="22">
        <f t="shared" si="13"/>
        <v>0</v>
      </c>
      <c r="AN165" s="22">
        <f t="shared" si="14"/>
        <v>0</v>
      </c>
      <c r="AO165" s="418" t="b">
        <f t="shared" si="15"/>
        <v>0</v>
      </c>
      <c r="AP165" s="419" t="str">
        <f>IF(K165="c",SUMMARY!$C$13*F165/12,"-")</f>
        <v>-</v>
      </c>
      <c r="AQ165" s="419" t="str">
        <f>IF(K165="s",SUMMARY!$C$12*J165,"-")</f>
        <v>-</v>
      </c>
      <c r="AR165" s="420" t="str">
        <f t="shared" si="16"/>
        <v>-</v>
      </c>
      <c r="AS165" s="421" t="str">
        <f>IF(K165="s",I165*SUMMARY!$I$12,"-")</f>
        <v>-</v>
      </c>
      <c r="AT165" s="422" t="str">
        <f>IF(K165="S",IF(AQ165*SUMMARY!$H$74&gt;AS165,SUMMARY!$H$74*AS165,AQ165),"-")</f>
        <v>-</v>
      </c>
      <c r="AU165" s="32"/>
      <c r="AV165" s="67">
        <f t="shared" si="17"/>
        <v>0</v>
      </c>
      <c r="AW165" s="67">
        <f t="shared" si="18"/>
        <v>0</v>
      </c>
      <c r="AX165" s="397">
        <f t="shared" si="19"/>
        <v>0</v>
      </c>
      <c r="AY165" s="32"/>
      <c r="AZ165" s="32"/>
      <c r="BA165" s="423" t="str">
        <f t="shared" si="20"/>
        <v xml:space="preserve"> </v>
      </c>
    </row>
    <row r="166" spans="1:53" s="339" customFormat="1" ht="15" x14ac:dyDescent="0.2">
      <c r="A166" s="32"/>
      <c r="B166" s="32"/>
      <c r="C166" s="410">
        <f t="shared" si="23"/>
        <v>145</v>
      </c>
      <c r="D166" s="424"/>
      <c r="E166" s="424"/>
      <c r="F166" s="424"/>
      <c r="G166" s="410"/>
      <c r="H166" s="410"/>
      <c r="I166" s="413" t="str">
        <f t="shared" si="5"/>
        <v>-</v>
      </c>
      <c r="J166" s="414" t="str">
        <f>IF(K166="s",(D166+E166)/16*F166/12*SUMMARY!$H$73," ")</f>
        <v xml:space="preserve"> </v>
      </c>
      <c r="K166" s="414" t="str">
        <f>IF(F166&gt;0,IF(B166&lt;SUMMARY!$H$76,"C","S")," ")</f>
        <v xml:space="preserve"> </v>
      </c>
      <c r="L166" s="414" t="str">
        <f t="shared" si="6"/>
        <v>-</v>
      </c>
      <c r="M166" s="425"/>
      <c r="N166" s="425"/>
      <c r="O166" s="160" t="str">
        <f t="shared" si="7"/>
        <v>-</v>
      </c>
      <c r="P166" s="416"/>
      <c r="Q166" s="416"/>
      <c r="R166" s="416"/>
      <c r="S166" s="416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160" t="str">
        <f>IF(K166="s",IF(L166&gt;(SUMMARY!$I$12*I166),L166,0),"- ")</f>
        <v xml:space="preserve">- </v>
      </c>
      <c r="AH166" s="22" t="str">
        <f t="shared" si="8"/>
        <v>OK</v>
      </c>
      <c r="AI166" s="22">
        <f t="shared" si="9"/>
        <v>0</v>
      </c>
      <c r="AJ166" s="22">
        <f t="shared" si="10"/>
        <v>0</v>
      </c>
      <c r="AK166" s="22">
        <f t="shared" si="11"/>
        <v>0</v>
      </c>
      <c r="AL166" s="22">
        <f t="shared" si="12"/>
        <v>0</v>
      </c>
      <c r="AM166" s="22">
        <f t="shared" si="13"/>
        <v>0</v>
      </c>
      <c r="AN166" s="22">
        <f t="shared" si="14"/>
        <v>0</v>
      </c>
      <c r="AO166" s="418" t="b">
        <f t="shared" si="15"/>
        <v>0</v>
      </c>
      <c r="AP166" s="419" t="str">
        <f>IF(K166="c",SUMMARY!$C$13*F166/12,"-")</f>
        <v>-</v>
      </c>
      <c r="AQ166" s="419" t="str">
        <f>IF(K166="s",SUMMARY!$C$12*J166,"-")</f>
        <v>-</v>
      </c>
      <c r="AR166" s="420" t="str">
        <f t="shared" si="16"/>
        <v>-</v>
      </c>
      <c r="AS166" s="421" t="str">
        <f>IF(K166="s",I166*SUMMARY!$I$12,"-")</f>
        <v>-</v>
      </c>
      <c r="AT166" s="422" t="str">
        <f>IF(K166="S",IF(AQ166*SUMMARY!$H$74&gt;AS166,SUMMARY!$H$74*AS166,AQ166),"-")</f>
        <v>-</v>
      </c>
      <c r="AU166" s="32"/>
      <c r="AV166" s="67">
        <f t="shared" si="17"/>
        <v>0</v>
      </c>
      <c r="AW166" s="67">
        <f t="shared" si="18"/>
        <v>0</v>
      </c>
      <c r="AX166" s="397">
        <f t="shared" si="19"/>
        <v>0</v>
      </c>
      <c r="AY166" s="32"/>
      <c r="AZ166" s="32"/>
      <c r="BA166" s="423" t="str">
        <f t="shared" si="20"/>
        <v xml:space="preserve"> </v>
      </c>
    </row>
    <row r="167" spans="1:53" s="339" customFormat="1" ht="15" x14ac:dyDescent="0.2">
      <c r="A167" s="32"/>
      <c r="B167" s="32"/>
      <c r="C167" s="410">
        <f t="shared" si="23"/>
        <v>146</v>
      </c>
      <c r="D167" s="424"/>
      <c r="E167" s="424"/>
      <c r="F167" s="424"/>
      <c r="G167" s="410"/>
      <c r="H167" s="410"/>
      <c r="I167" s="413" t="str">
        <f t="shared" si="5"/>
        <v>-</v>
      </c>
      <c r="J167" s="414" t="str">
        <f>IF(K167="s",(D167+E167)/16*F167/12*SUMMARY!$H$73," ")</f>
        <v xml:space="preserve"> </v>
      </c>
      <c r="K167" s="414" t="str">
        <f>IF(F167&gt;0,IF(B167&lt;SUMMARY!$H$76,"C","S")," ")</f>
        <v xml:space="preserve"> </v>
      </c>
      <c r="L167" s="414" t="str">
        <f t="shared" si="6"/>
        <v>-</v>
      </c>
      <c r="M167" s="425"/>
      <c r="N167" s="425"/>
      <c r="O167" s="160" t="str">
        <f t="shared" si="7"/>
        <v>-</v>
      </c>
      <c r="P167" s="416"/>
      <c r="Q167" s="416"/>
      <c r="R167" s="416"/>
      <c r="S167" s="416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160" t="str">
        <f>IF(K167="s",IF(L167&gt;(SUMMARY!$I$12*I167),L167,0),"- ")</f>
        <v xml:space="preserve">- </v>
      </c>
      <c r="AH167" s="22" t="str">
        <f t="shared" si="8"/>
        <v>OK</v>
      </c>
      <c r="AI167" s="22">
        <f t="shared" si="9"/>
        <v>0</v>
      </c>
      <c r="AJ167" s="22">
        <f t="shared" si="10"/>
        <v>0</v>
      </c>
      <c r="AK167" s="22">
        <f t="shared" si="11"/>
        <v>0</v>
      </c>
      <c r="AL167" s="22">
        <f t="shared" si="12"/>
        <v>0</v>
      </c>
      <c r="AM167" s="22">
        <f t="shared" si="13"/>
        <v>0</v>
      </c>
      <c r="AN167" s="22">
        <f t="shared" si="14"/>
        <v>0</v>
      </c>
      <c r="AO167" s="418" t="b">
        <f t="shared" si="15"/>
        <v>0</v>
      </c>
      <c r="AP167" s="419" t="str">
        <f>IF(K167="c",SUMMARY!$C$13*F167/12,"-")</f>
        <v>-</v>
      </c>
      <c r="AQ167" s="419" t="str">
        <f>IF(K167="s",SUMMARY!$C$12*J167,"-")</f>
        <v>-</v>
      </c>
      <c r="AR167" s="420" t="str">
        <f t="shared" si="16"/>
        <v>-</v>
      </c>
      <c r="AS167" s="421" t="str">
        <f>IF(K167="s",I167*SUMMARY!$I$12,"-")</f>
        <v>-</v>
      </c>
      <c r="AT167" s="422" t="str">
        <f>IF(K167="S",IF(AQ167*SUMMARY!$H$74&gt;AS167,SUMMARY!$H$74*AS167,AQ167),"-")</f>
        <v>-</v>
      </c>
      <c r="AU167" s="32"/>
      <c r="AV167" s="67">
        <f t="shared" si="17"/>
        <v>0</v>
      </c>
      <c r="AW167" s="67">
        <f t="shared" si="18"/>
        <v>0</v>
      </c>
      <c r="AX167" s="397">
        <f t="shared" si="19"/>
        <v>0</v>
      </c>
      <c r="AY167" s="32"/>
      <c r="AZ167" s="32"/>
      <c r="BA167" s="423" t="str">
        <f t="shared" si="20"/>
        <v xml:space="preserve"> </v>
      </c>
    </row>
    <row r="168" spans="1:53" s="339" customFormat="1" ht="15" x14ac:dyDescent="0.2">
      <c r="A168" s="32"/>
      <c r="B168" s="32"/>
      <c r="C168" s="410">
        <f t="shared" si="23"/>
        <v>147</v>
      </c>
      <c r="D168" s="424"/>
      <c r="E168" s="424"/>
      <c r="F168" s="424"/>
      <c r="G168" s="410"/>
      <c r="H168" s="410"/>
      <c r="I168" s="413" t="str">
        <f t="shared" si="5"/>
        <v>-</v>
      </c>
      <c r="J168" s="414" t="str">
        <f>IF(K168="s",(D168+E168)/16*F168/12*SUMMARY!$H$73," ")</f>
        <v xml:space="preserve"> </v>
      </c>
      <c r="K168" s="414" t="str">
        <f>IF(F168&gt;0,IF(B168&lt;SUMMARY!$H$76,"C","S")," ")</f>
        <v xml:space="preserve"> </v>
      </c>
      <c r="L168" s="414" t="str">
        <f t="shared" si="6"/>
        <v>-</v>
      </c>
      <c r="M168" s="425"/>
      <c r="N168" s="425"/>
      <c r="O168" s="160" t="str">
        <f t="shared" si="7"/>
        <v>-</v>
      </c>
      <c r="P168" s="416"/>
      <c r="Q168" s="416"/>
      <c r="R168" s="416"/>
      <c r="S168" s="416"/>
      <c r="T168" s="417"/>
      <c r="U168" s="417"/>
      <c r="V168" s="417"/>
      <c r="W168" s="417"/>
      <c r="X168" s="417"/>
      <c r="Y168" s="417"/>
      <c r="Z168" s="417"/>
      <c r="AA168" s="417"/>
      <c r="AB168" s="417"/>
      <c r="AC168" s="417"/>
      <c r="AD168" s="417"/>
      <c r="AE168" s="417"/>
      <c r="AF168" s="417"/>
      <c r="AG168" s="160" t="str">
        <f>IF(K168="s",IF(L168&gt;(SUMMARY!$I$12*I168),L168,0),"- ")</f>
        <v xml:space="preserve">- </v>
      </c>
      <c r="AH168" s="22" t="str">
        <f t="shared" si="8"/>
        <v>OK</v>
      </c>
      <c r="AI168" s="22">
        <f t="shared" si="9"/>
        <v>0</v>
      </c>
      <c r="AJ168" s="22">
        <f t="shared" si="10"/>
        <v>0</v>
      </c>
      <c r="AK168" s="22">
        <f t="shared" si="11"/>
        <v>0</v>
      </c>
      <c r="AL168" s="22">
        <f t="shared" si="12"/>
        <v>0</v>
      </c>
      <c r="AM168" s="22">
        <f t="shared" si="13"/>
        <v>0</v>
      </c>
      <c r="AN168" s="22">
        <f t="shared" si="14"/>
        <v>0</v>
      </c>
      <c r="AO168" s="418" t="b">
        <f t="shared" si="15"/>
        <v>0</v>
      </c>
      <c r="AP168" s="419" t="str">
        <f>IF(K168="c",SUMMARY!$C$13*F168/12,"-")</f>
        <v>-</v>
      </c>
      <c r="AQ168" s="419" t="str">
        <f>IF(K168="s",SUMMARY!$C$12*J168,"-")</f>
        <v>-</v>
      </c>
      <c r="AR168" s="420" t="str">
        <f t="shared" si="16"/>
        <v>-</v>
      </c>
      <c r="AS168" s="421" t="str">
        <f>IF(K168="s",I168*SUMMARY!$I$12,"-")</f>
        <v>-</v>
      </c>
      <c r="AT168" s="422" t="str">
        <f>IF(K168="S",IF(AQ168*SUMMARY!$H$74&gt;AS168,SUMMARY!$H$74*AS168,AQ168),"-")</f>
        <v>-</v>
      </c>
      <c r="AU168" s="32"/>
      <c r="AV168" s="67">
        <f t="shared" si="17"/>
        <v>0</v>
      </c>
      <c r="AW168" s="67">
        <f t="shared" si="18"/>
        <v>0</v>
      </c>
      <c r="AX168" s="397">
        <f t="shared" si="19"/>
        <v>0</v>
      </c>
      <c r="AY168" s="32"/>
      <c r="AZ168" s="32"/>
      <c r="BA168" s="423" t="str">
        <f t="shared" si="20"/>
        <v xml:space="preserve"> </v>
      </c>
    </row>
    <row r="169" spans="1:53" s="339" customFormat="1" ht="15" x14ac:dyDescent="0.2">
      <c r="A169" s="32"/>
      <c r="B169" s="32"/>
      <c r="C169" s="410">
        <f t="shared" si="23"/>
        <v>148</v>
      </c>
      <c r="D169" s="424"/>
      <c r="E169" s="424"/>
      <c r="F169" s="424"/>
      <c r="G169" s="410"/>
      <c r="H169" s="410"/>
      <c r="I169" s="413" t="str">
        <f t="shared" si="5"/>
        <v>-</v>
      </c>
      <c r="J169" s="414" t="str">
        <f>IF(K169="s",(D169+E169)/16*F169/12*SUMMARY!$H$73," ")</f>
        <v xml:space="preserve"> </v>
      </c>
      <c r="K169" s="414" t="str">
        <f>IF(F169&gt;0,IF(B169&lt;SUMMARY!$H$76,"C","S")," ")</f>
        <v xml:space="preserve"> </v>
      </c>
      <c r="L169" s="414" t="str">
        <f t="shared" si="6"/>
        <v>-</v>
      </c>
      <c r="M169" s="425"/>
      <c r="N169" s="425"/>
      <c r="O169" s="160" t="str">
        <f t="shared" si="7"/>
        <v>-</v>
      </c>
      <c r="P169" s="416"/>
      <c r="Q169" s="416"/>
      <c r="R169" s="416"/>
      <c r="S169" s="416"/>
      <c r="T169" s="417"/>
      <c r="U169" s="417"/>
      <c r="V169" s="417"/>
      <c r="W169" s="417"/>
      <c r="X169" s="417"/>
      <c r="Y169" s="417"/>
      <c r="Z169" s="417"/>
      <c r="AA169" s="417"/>
      <c r="AB169" s="417"/>
      <c r="AC169" s="417"/>
      <c r="AD169" s="417"/>
      <c r="AE169" s="417"/>
      <c r="AF169" s="417"/>
      <c r="AG169" s="160" t="str">
        <f>IF(K169="s",IF(L169&gt;(SUMMARY!$I$12*I169),L169,0),"- ")</f>
        <v xml:space="preserve">- </v>
      </c>
      <c r="AH169" s="22" t="str">
        <f t="shared" si="8"/>
        <v>OK</v>
      </c>
      <c r="AI169" s="22">
        <f t="shared" si="9"/>
        <v>0</v>
      </c>
      <c r="AJ169" s="22">
        <f t="shared" si="10"/>
        <v>0</v>
      </c>
      <c r="AK169" s="22">
        <f t="shared" si="11"/>
        <v>0</v>
      </c>
      <c r="AL169" s="22">
        <f t="shared" si="12"/>
        <v>0</v>
      </c>
      <c r="AM169" s="22">
        <f t="shared" si="13"/>
        <v>0</v>
      </c>
      <c r="AN169" s="22">
        <f t="shared" si="14"/>
        <v>0</v>
      </c>
      <c r="AO169" s="418" t="b">
        <f t="shared" si="15"/>
        <v>0</v>
      </c>
      <c r="AP169" s="419" t="str">
        <f>IF(K169="c",SUMMARY!$C$13*F169/12,"-")</f>
        <v>-</v>
      </c>
      <c r="AQ169" s="419" t="str">
        <f>IF(K169="s",SUMMARY!$C$12*J169,"-")</f>
        <v>-</v>
      </c>
      <c r="AR169" s="420" t="str">
        <f t="shared" si="16"/>
        <v>-</v>
      </c>
      <c r="AS169" s="421" t="str">
        <f>IF(K169="s",I169*SUMMARY!$I$12,"-")</f>
        <v>-</v>
      </c>
      <c r="AT169" s="422" t="str">
        <f>IF(K169="S",IF(AQ169*SUMMARY!$H$74&gt;AS169,SUMMARY!$H$74*AS169,AQ169),"-")</f>
        <v>-</v>
      </c>
      <c r="AU169" s="32"/>
      <c r="AV169" s="67">
        <f t="shared" si="17"/>
        <v>0</v>
      </c>
      <c r="AW169" s="67">
        <f t="shared" si="18"/>
        <v>0</v>
      </c>
      <c r="AX169" s="397">
        <f t="shared" si="19"/>
        <v>0</v>
      </c>
      <c r="AY169" s="32"/>
      <c r="AZ169" s="32"/>
      <c r="BA169" s="423" t="str">
        <f t="shared" si="20"/>
        <v xml:space="preserve"> </v>
      </c>
    </row>
    <row r="170" spans="1:53" s="339" customFormat="1" ht="15" x14ac:dyDescent="0.2">
      <c r="A170" s="32"/>
      <c r="B170" s="32"/>
      <c r="C170" s="410">
        <f t="shared" si="23"/>
        <v>149</v>
      </c>
      <c r="D170" s="424"/>
      <c r="E170" s="424"/>
      <c r="F170" s="424"/>
      <c r="G170" s="410"/>
      <c r="H170" s="410"/>
      <c r="I170" s="413" t="str">
        <f t="shared" si="5"/>
        <v>-</v>
      </c>
      <c r="J170" s="414" t="str">
        <f>IF(K170="s",(D170+E170)/16*F170/12*SUMMARY!$H$73," ")</f>
        <v xml:space="preserve"> </v>
      </c>
      <c r="K170" s="414" t="str">
        <f>IF(F170&gt;0,IF(B170&lt;SUMMARY!$H$76,"C","S")," ")</f>
        <v xml:space="preserve"> </v>
      </c>
      <c r="L170" s="414" t="str">
        <f t="shared" si="6"/>
        <v>-</v>
      </c>
      <c r="M170" s="425"/>
      <c r="N170" s="425"/>
      <c r="O170" s="160" t="str">
        <f t="shared" si="7"/>
        <v>-</v>
      </c>
      <c r="P170" s="416"/>
      <c r="Q170" s="416"/>
      <c r="R170" s="416"/>
      <c r="S170" s="416"/>
      <c r="T170" s="417"/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417"/>
      <c r="AG170" s="160" t="str">
        <f>IF(K170="s",IF(L170&gt;(SUMMARY!$I$12*I170),L170,0),"- ")</f>
        <v xml:space="preserve">- </v>
      </c>
      <c r="AH170" s="22" t="str">
        <f t="shared" si="8"/>
        <v>OK</v>
      </c>
      <c r="AI170" s="22">
        <f t="shared" si="9"/>
        <v>0</v>
      </c>
      <c r="AJ170" s="22">
        <f t="shared" si="10"/>
        <v>0</v>
      </c>
      <c r="AK170" s="22">
        <f t="shared" si="11"/>
        <v>0</v>
      </c>
      <c r="AL170" s="22">
        <f t="shared" si="12"/>
        <v>0</v>
      </c>
      <c r="AM170" s="22">
        <f t="shared" si="13"/>
        <v>0</v>
      </c>
      <c r="AN170" s="22">
        <f t="shared" si="14"/>
        <v>0</v>
      </c>
      <c r="AO170" s="418" t="b">
        <f t="shared" si="15"/>
        <v>0</v>
      </c>
      <c r="AP170" s="419" t="str">
        <f>IF(K170="c",SUMMARY!$C$13*F170/12,"-")</f>
        <v>-</v>
      </c>
      <c r="AQ170" s="419" t="str">
        <f>IF(K170="s",SUMMARY!$C$12*J170,"-")</f>
        <v>-</v>
      </c>
      <c r="AR170" s="420" t="str">
        <f t="shared" si="16"/>
        <v>-</v>
      </c>
      <c r="AS170" s="421" t="str">
        <f>IF(K170="s",I170*SUMMARY!$I$12,"-")</f>
        <v>-</v>
      </c>
      <c r="AT170" s="422" t="str">
        <f>IF(K170="S",IF(AQ170*SUMMARY!$H$74&gt;AS170,SUMMARY!$H$74*AS170,AQ170),"-")</f>
        <v>-</v>
      </c>
      <c r="AU170" s="32"/>
      <c r="AV170" s="67">
        <f t="shared" si="17"/>
        <v>0</v>
      </c>
      <c r="AW170" s="67">
        <f t="shared" si="18"/>
        <v>0</v>
      </c>
      <c r="AX170" s="397">
        <f t="shared" si="19"/>
        <v>0</v>
      </c>
      <c r="AY170" s="32"/>
      <c r="AZ170" s="32"/>
      <c r="BA170" s="423" t="str">
        <f t="shared" si="20"/>
        <v xml:space="preserve"> </v>
      </c>
    </row>
    <row r="171" spans="1:53" s="339" customFormat="1" ht="15" x14ac:dyDescent="0.2">
      <c r="A171" s="32"/>
      <c r="B171" s="32"/>
      <c r="C171" s="410">
        <f t="shared" si="23"/>
        <v>150</v>
      </c>
      <c r="D171" s="424"/>
      <c r="E171" s="424"/>
      <c r="F171" s="424"/>
      <c r="G171" s="410"/>
      <c r="H171" s="410"/>
      <c r="I171" s="413" t="str">
        <f t="shared" si="5"/>
        <v>-</v>
      </c>
      <c r="J171" s="414" t="str">
        <f>IF(K171="s",(D171+E171)/16*F171/12*SUMMARY!$H$73," ")</f>
        <v xml:space="preserve"> </v>
      </c>
      <c r="K171" s="414" t="str">
        <f>IF(F171&gt;0,IF(B171&lt;SUMMARY!$H$76,"C","S")," ")</f>
        <v xml:space="preserve"> </v>
      </c>
      <c r="L171" s="414" t="str">
        <f t="shared" si="6"/>
        <v>-</v>
      </c>
      <c r="M171" s="425"/>
      <c r="N171" s="425"/>
      <c r="O171" s="160" t="str">
        <f t="shared" si="7"/>
        <v>-</v>
      </c>
      <c r="P171" s="416"/>
      <c r="Q171" s="416"/>
      <c r="R171" s="416"/>
      <c r="S171" s="416"/>
      <c r="T171" s="417"/>
      <c r="U171" s="417"/>
      <c r="V171" s="417"/>
      <c r="W171" s="417"/>
      <c r="X171" s="417"/>
      <c r="Y171" s="417"/>
      <c r="Z171" s="417"/>
      <c r="AA171" s="417"/>
      <c r="AB171" s="417"/>
      <c r="AC171" s="417"/>
      <c r="AD171" s="417"/>
      <c r="AE171" s="417"/>
      <c r="AF171" s="417"/>
      <c r="AG171" s="160" t="str">
        <f>IF(K171="s",IF(L171&gt;(SUMMARY!$I$12*I171),L171,0),"- ")</f>
        <v xml:space="preserve">- </v>
      </c>
      <c r="AH171" s="22" t="str">
        <f t="shared" si="8"/>
        <v>OK</v>
      </c>
      <c r="AI171" s="22">
        <f t="shared" si="9"/>
        <v>0</v>
      </c>
      <c r="AJ171" s="22">
        <f t="shared" si="10"/>
        <v>0</v>
      </c>
      <c r="AK171" s="22">
        <f t="shared" si="11"/>
        <v>0</v>
      </c>
      <c r="AL171" s="22">
        <f t="shared" si="12"/>
        <v>0</v>
      </c>
      <c r="AM171" s="22">
        <f t="shared" si="13"/>
        <v>0</v>
      </c>
      <c r="AN171" s="22">
        <f t="shared" si="14"/>
        <v>0</v>
      </c>
      <c r="AO171" s="418" t="b">
        <f t="shared" si="15"/>
        <v>0</v>
      </c>
      <c r="AP171" s="419" t="str">
        <f>IF(K171="c",SUMMARY!$C$13*F171/12,"-")</f>
        <v>-</v>
      </c>
      <c r="AQ171" s="419" t="str">
        <f>IF(K171="s",SUMMARY!$C$12*J171,"-")</f>
        <v>-</v>
      </c>
      <c r="AR171" s="420" t="str">
        <f t="shared" si="16"/>
        <v>-</v>
      </c>
      <c r="AS171" s="421" t="str">
        <f>IF(K171="s",I171*SUMMARY!$I$12,"-")</f>
        <v>-</v>
      </c>
      <c r="AT171" s="422" t="str">
        <f>IF(K171="S",IF(AQ171*SUMMARY!$H$74&gt;AS171,SUMMARY!$H$74*AS171,AQ171),"-")</f>
        <v>-</v>
      </c>
      <c r="AU171" s="32"/>
      <c r="AV171" s="67">
        <f t="shared" si="17"/>
        <v>0</v>
      </c>
      <c r="AW171" s="67">
        <f t="shared" si="18"/>
        <v>0</v>
      </c>
      <c r="AX171" s="397">
        <f t="shared" si="19"/>
        <v>0</v>
      </c>
      <c r="AY171" s="32"/>
      <c r="AZ171" s="32"/>
      <c r="BA171" s="423" t="str">
        <f t="shared" si="20"/>
        <v xml:space="preserve"> </v>
      </c>
    </row>
    <row r="172" spans="1:53" s="339" customFormat="1" ht="15" x14ac:dyDescent="0.2">
      <c r="A172" s="32"/>
      <c r="B172" s="32"/>
      <c r="C172" s="410">
        <f t="shared" si="23"/>
        <v>151</v>
      </c>
      <c r="D172" s="424"/>
      <c r="E172" s="424"/>
      <c r="F172" s="424"/>
      <c r="G172" s="410"/>
      <c r="H172" s="410"/>
      <c r="I172" s="413" t="str">
        <f t="shared" si="5"/>
        <v>-</v>
      </c>
      <c r="J172" s="414" t="str">
        <f>IF(K172="s",(D172+E172)/16*F172/12*SUMMARY!$H$73," ")</f>
        <v xml:space="preserve"> </v>
      </c>
      <c r="K172" s="414" t="str">
        <f>IF(F172&gt;0,IF(B172&lt;SUMMARY!$H$76,"C","S")," ")</f>
        <v xml:space="preserve"> </v>
      </c>
      <c r="L172" s="414" t="str">
        <f t="shared" si="6"/>
        <v>-</v>
      </c>
      <c r="M172" s="425"/>
      <c r="N172" s="425"/>
      <c r="O172" s="160" t="str">
        <f t="shared" si="7"/>
        <v>-</v>
      </c>
      <c r="P172" s="416"/>
      <c r="Q172" s="416"/>
      <c r="R172" s="416"/>
      <c r="S172" s="416"/>
      <c r="T172" s="417"/>
      <c r="U172" s="417"/>
      <c r="V172" s="417"/>
      <c r="W172" s="417"/>
      <c r="X172" s="417"/>
      <c r="Y172" s="417"/>
      <c r="Z172" s="417"/>
      <c r="AA172" s="417"/>
      <c r="AB172" s="417"/>
      <c r="AC172" s="417"/>
      <c r="AD172" s="417"/>
      <c r="AE172" s="417"/>
      <c r="AF172" s="417"/>
      <c r="AG172" s="160" t="str">
        <f>IF(K172="s",IF(L172&gt;(SUMMARY!$I$12*I172),L172,0),"- ")</f>
        <v xml:space="preserve">- </v>
      </c>
      <c r="AH172" s="22" t="str">
        <f t="shared" si="8"/>
        <v>OK</v>
      </c>
      <c r="AI172" s="22">
        <f t="shared" si="9"/>
        <v>0</v>
      </c>
      <c r="AJ172" s="22">
        <f t="shared" si="10"/>
        <v>0</v>
      </c>
      <c r="AK172" s="22">
        <f t="shared" si="11"/>
        <v>0</v>
      </c>
      <c r="AL172" s="22">
        <f t="shared" si="12"/>
        <v>0</v>
      </c>
      <c r="AM172" s="22">
        <f t="shared" si="13"/>
        <v>0</v>
      </c>
      <c r="AN172" s="22">
        <f t="shared" si="14"/>
        <v>0</v>
      </c>
      <c r="AO172" s="418" t="b">
        <f t="shared" si="15"/>
        <v>0</v>
      </c>
      <c r="AP172" s="419" t="str">
        <f>IF(K172="c",SUMMARY!$C$13*F172/12,"-")</f>
        <v>-</v>
      </c>
      <c r="AQ172" s="419" t="str">
        <f>IF(K172="s",SUMMARY!$C$12*J172,"-")</f>
        <v>-</v>
      </c>
      <c r="AR172" s="420" t="str">
        <f t="shared" si="16"/>
        <v>-</v>
      </c>
      <c r="AS172" s="421" t="str">
        <f>IF(K172="s",I172*SUMMARY!$I$12,"-")</f>
        <v>-</v>
      </c>
      <c r="AT172" s="422" t="str">
        <f>IF(K172="S",IF(AQ172*SUMMARY!$H$74&gt;AS172,SUMMARY!$H$74*AS172,AQ172),"-")</f>
        <v>-</v>
      </c>
      <c r="AU172" s="32"/>
      <c r="AV172" s="67">
        <f t="shared" si="17"/>
        <v>0</v>
      </c>
      <c r="AW172" s="67">
        <f t="shared" si="18"/>
        <v>0</v>
      </c>
      <c r="AX172" s="397">
        <f t="shared" si="19"/>
        <v>0</v>
      </c>
      <c r="AY172" s="32"/>
      <c r="AZ172" s="32"/>
      <c r="BA172" s="423" t="str">
        <f t="shared" si="20"/>
        <v xml:space="preserve"> </v>
      </c>
    </row>
    <row r="173" spans="1:53" s="339" customFormat="1" ht="15" x14ac:dyDescent="0.2">
      <c r="A173" s="32"/>
      <c r="B173" s="32"/>
      <c r="C173" s="410">
        <f t="shared" si="23"/>
        <v>152</v>
      </c>
      <c r="D173" s="424"/>
      <c r="E173" s="424"/>
      <c r="F173" s="424"/>
      <c r="G173" s="410"/>
      <c r="H173" s="410"/>
      <c r="I173" s="413" t="str">
        <f t="shared" si="5"/>
        <v>-</v>
      </c>
      <c r="J173" s="414" t="str">
        <f>IF(K173="s",(D173+E173)/16*F173/12*SUMMARY!$H$73," ")</f>
        <v xml:space="preserve"> </v>
      </c>
      <c r="K173" s="414" t="str">
        <f>IF(F173&gt;0,IF(B173&lt;SUMMARY!$H$76,"C","S")," ")</f>
        <v xml:space="preserve"> </v>
      </c>
      <c r="L173" s="414" t="str">
        <f t="shared" si="6"/>
        <v>-</v>
      </c>
      <c r="M173" s="425"/>
      <c r="N173" s="425"/>
      <c r="O173" s="160" t="str">
        <f t="shared" si="7"/>
        <v>-</v>
      </c>
      <c r="P173" s="416"/>
      <c r="Q173" s="416"/>
      <c r="R173" s="416"/>
      <c r="S173" s="416"/>
      <c r="T173" s="417"/>
      <c r="U173" s="417"/>
      <c r="V173" s="417"/>
      <c r="W173" s="417"/>
      <c r="X173" s="417"/>
      <c r="Y173" s="417"/>
      <c r="Z173" s="417"/>
      <c r="AA173" s="417"/>
      <c r="AB173" s="417"/>
      <c r="AC173" s="417"/>
      <c r="AD173" s="417"/>
      <c r="AE173" s="417"/>
      <c r="AF173" s="417"/>
      <c r="AG173" s="160" t="str">
        <f>IF(K173="s",IF(L173&gt;(SUMMARY!$I$12*I173),L173,0),"- ")</f>
        <v xml:space="preserve">- </v>
      </c>
      <c r="AH173" s="22" t="str">
        <f t="shared" si="8"/>
        <v>OK</v>
      </c>
      <c r="AI173" s="22">
        <f t="shared" si="9"/>
        <v>0</v>
      </c>
      <c r="AJ173" s="22">
        <f t="shared" si="10"/>
        <v>0</v>
      </c>
      <c r="AK173" s="22">
        <f t="shared" si="11"/>
        <v>0</v>
      </c>
      <c r="AL173" s="22">
        <f t="shared" si="12"/>
        <v>0</v>
      </c>
      <c r="AM173" s="22">
        <f t="shared" si="13"/>
        <v>0</v>
      </c>
      <c r="AN173" s="22">
        <f t="shared" si="14"/>
        <v>0</v>
      </c>
      <c r="AO173" s="418" t="b">
        <f t="shared" si="15"/>
        <v>0</v>
      </c>
      <c r="AP173" s="419" t="str">
        <f>IF(K173="c",SUMMARY!$C$13*F173/12,"-")</f>
        <v>-</v>
      </c>
      <c r="AQ173" s="419" t="str">
        <f>IF(K173="s",SUMMARY!$C$12*J173,"-")</f>
        <v>-</v>
      </c>
      <c r="AR173" s="420" t="str">
        <f t="shared" si="16"/>
        <v>-</v>
      </c>
      <c r="AS173" s="421" t="str">
        <f>IF(K173="s",I173*SUMMARY!$I$12,"-")</f>
        <v>-</v>
      </c>
      <c r="AT173" s="422" t="str">
        <f>IF(K173="S",IF(AQ173*SUMMARY!$H$74&gt;AS173,SUMMARY!$H$74*AS173,AQ173),"-")</f>
        <v>-</v>
      </c>
      <c r="AU173" s="32"/>
      <c r="AV173" s="67">
        <f t="shared" si="17"/>
        <v>0</v>
      </c>
      <c r="AW173" s="67">
        <f t="shared" si="18"/>
        <v>0</v>
      </c>
      <c r="AX173" s="397">
        <f t="shared" si="19"/>
        <v>0</v>
      </c>
      <c r="AY173" s="32"/>
      <c r="AZ173" s="32"/>
      <c r="BA173" s="423" t="str">
        <f t="shared" si="20"/>
        <v xml:space="preserve"> </v>
      </c>
    </row>
    <row r="174" spans="1:53" s="339" customFormat="1" ht="15" x14ac:dyDescent="0.2">
      <c r="A174" s="32"/>
      <c r="B174" s="32"/>
      <c r="C174" s="410">
        <f t="shared" si="23"/>
        <v>153</v>
      </c>
      <c r="D174" s="424"/>
      <c r="E174" s="424"/>
      <c r="F174" s="424"/>
      <c r="G174" s="410"/>
      <c r="H174" s="410"/>
      <c r="I174" s="413" t="str">
        <f t="shared" si="5"/>
        <v>-</v>
      </c>
      <c r="J174" s="414" t="str">
        <f>IF(K174="s",(D174+E174)/16*F174/12*SUMMARY!$H$73," ")</f>
        <v xml:space="preserve"> </v>
      </c>
      <c r="K174" s="414" t="str">
        <f>IF(F174&gt;0,IF(B174&lt;SUMMARY!$H$76,"C","S")," ")</f>
        <v xml:space="preserve"> </v>
      </c>
      <c r="L174" s="414" t="str">
        <f t="shared" si="6"/>
        <v>-</v>
      </c>
      <c r="M174" s="425"/>
      <c r="N174" s="425"/>
      <c r="O174" s="160" t="str">
        <f t="shared" si="7"/>
        <v>-</v>
      </c>
      <c r="P174" s="416"/>
      <c r="Q174" s="416"/>
      <c r="R174" s="416"/>
      <c r="S174" s="416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160" t="str">
        <f>IF(K174="s",IF(L174&gt;(SUMMARY!$I$12*I174),L174,0),"- ")</f>
        <v xml:space="preserve">- </v>
      </c>
      <c r="AH174" s="22" t="str">
        <f t="shared" si="8"/>
        <v>OK</v>
      </c>
      <c r="AI174" s="22">
        <f t="shared" si="9"/>
        <v>0</v>
      </c>
      <c r="AJ174" s="22">
        <f t="shared" si="10"/>
        <v>0</v>
      </c>
      <c r="AK174" s="22">
        <f t="shared" si="11"/>
        <v>0</v>
      </c>
      <c r="AL174" s="22">
        <f t="shared" si="12"/>
        <v>0</v>
      </c>
      <c r="AM174" s="22">
        <f t="shared" si="13"/>
        <v>0</v>
      </c>
      <c r="AN174" s="22">
        <f t="shared" si="14"/>
        <v>0</v>
      </c>
      <c r="AO174" s="418" t="b">
        <f t="shared" si="15"/>
        <v>0</v>
      </c>
      <c r="AP174" s="419" t="str">
        <f>IF(K174="c",SUMMARY!$C$13*F174/12,"-")</f>
        <v>-</v>
      </c>
      <c r="AQ174" s="419" t="str">
        <f>IF(K174="s",SUMMARY!$C$12*J174,"-")</f>
        <v>-</v>
      </c>
      <c r="AR174" s="420" t="str">
        <f t="shared" si="16"/>
        <v>-</v>
      </c>
      <c r="AS174" s="421" t="str">
        <f>IF(K174="s",I174*SUMMARY!$I$12,"-")</f>
        <v>-</v>
      </c>
      <c r="AT174" s="422" t="str">
        <f>IF(K174="S",IF(AQ174*SUMMARY!$H$74&gt;AS174,SUMMARY!$H$74*AS174,AQ174),"-")</f>
        <v>-</v>
      </c>
      <c r="AU174" s="32"/>
      <c r="AV174" s="67">
        <f t="shared" si="17"/>
        <v>0</v>
      </c>
      <c r="AW174" s="67">
        <f t="shared" si="18"/>
        <v>0</v>
      </c>
      <c r="AX174" s="397">
        <f t="shared" si="19"/>
        <v>0</v>
      </c>
      <c r="AY174" s="32"/>
      <c r="AZ174" s="32"/>
      <c r="BA174" s="423" t="str">
        <f t="shared" si="20"/>
        <v xml:space="preserve"> </v>
      </c>
    </row>
    <row r="175" spans="1:53" s="339" customFormat="1" ht="15" x14ac:dyDescent="0.2">
      <c r="A175" s="32"/>
      <c r="B175" s="32"/>
      <c r="C175" s="410">
        <f t="shared" si="23"/>
        <v>154</v>
      </c>
      <c r="D175" s="424"/>
      <c r="E175" s="424"/>
      <c r="F175" s="424"/>
      <c r="G175" s="410"/>
      <c r="H175" s="410"/>
      <c r="I175" s="413" t="str">
        <f t="shared" si="5"/>
        <v>-</v>
      </c>
      <c r="J175" s="414" t="str">
        <f>IF(K175="s",(D175+E175)/16*F175/12*SUMMARY!$H$73," ")</f>
        <v xml:space="preserve"> </v>
      </c>
      <c r="K175" s="414" t="str">
        <f>IF(F175&gt;0,IF(B175&lt;SUMMARY!$H$76,"C","S")," ")</f>
        <v xml:space="preserve"> </v>
      </c>
      <c r="L175" s="414" t="str">
        <f t="shared" si="6"/>
        <v>-</v>
      </c>
      <c r="M175" s="425"/>
      <c r="N175" s="425"/>
      <c r="O175" s="160" t="str">
        <f t="shared" si="7"/>
        <v>-</v>
      </c>
      <c r="P175" s="416"/>
      <c r="Q175" s="416"/>
      <c r="R175" s="416"/>
      <c r="S175" s="416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160" t="str">
        <f>IF(K175="s",IF(L175&gt;(SUMMARY!$I$12*I175),L175,0),"- ")</f>
        <v xml:space="preserve">- </v>
      </c>
      <c r="AH175" s="22" t="str">
        <f t="shared" si="8"/>
        <v>OK</v>
      </c>
      <c r="AI175" s="22">
        <f t="shared" si="9"/>
        <v>0</v>
      </c>
      <c r="AJ175" s="22">
        <f t="shared" si="10"/>
        <v>0</v>
      </c>
      <c r="AK175" s="22">
        <f t="shared" si="11"/>
        <v>0</v>
      </c>
      <c r="AL175" s="22">
        <f t="shared" si="12"/>
        <v>0</v>
      </c>
      <c r="AM175" s="22">
        <f t="shared" si="13"/>
        <v>0</v>
      </c>
      <c r="AN175" s="22">
        <f t="shared" si="14"/>
        <v>0</v>
      </c>
      <c r="AO175" s="418" t="b">
        <f t="shared" si="15"/>
        <v>0</v>
      </c>
      <c r="AP175" s="419" t="str">
        <f>IF(K175="c",SUMMARY!$C$13*F175/12,"-")</f>
        <v>-</v>
      </c>
      <c r="AQ175" s="419" t="str">
        <f>IF(K175="s",SUMMARY!$C$12*J175,"-")</f>
        <v>-</v>
      </c>
      <c r="AR175" s="420" t="str">
        <f t="shared" si="16"/>
        <v>-</v>
      </c>
      <c r="AS175" s="421" t="str">
        <f>IF(K175="s",I175*SUMMARY!$I$12,"-")</f>
        <v>-</v>
      </c>
      <c r="AT175" s="422" t="str">
        <f>IF(K175="S",IF(AQ175*SUMMARY!$H$74&gt;AS175,SUMMARY!$H$74*AS175,AQ175),"-")</f>
        <v>-</v>
      </c>
      <c r="AU175" s="32"/>
      <c r="AV175" s="67">
        <f t="shared" si="17"/>
        <v>0</v>
      </c>
      <c r="AW175" s="67">
        <f t="shared" si="18"/>
        <v>0</v>
      </c>
      <c r="AX175" s="397">
        <f t="shared" si="19"/>
        <v>0</v>
      </c>
      <c r="AY175" s="32"/>
      <c r="AZ175" s="32"/>
      <c r="BA175" s="423" t="str">
        <f t="shared" si="20"/>
        <v xml:space="preserve"> </v>
      </c>
    </row>
    <row r="176" spans="1:53" s="339" customFormat="1" ht="15" x14ac:dyDescent="0.2">
      <c r="A176" s="32"/>
      <c r="B176" s="32"/>
      <c r="C176" s="410">
        <f t="shared" si="23"/>
        <v>155</v>
      </c>
      <c r="D176" s="424"/>
      <c r="E176" s="424"/>
      <c r="F176" s="424"/>
      <c r="G176" s="410"/>
      <c r="H176" s="410"/>
      <c r="I176" s="413" t="str">
        <f t="shared" si="5"/>
        <v>-</v>
      </c>
      <c r="J176" s="414" t="str">
        <f>IF(K176="s",(D176+E176)/16*F176/12*SUMMARY!$H$73," ")</f>
        <v xml:space="preserve"> </v>
      </c>
      <c r="K176" s="414" t="str">
        <f>IF(F176&gt;0,IF(B176&lt;SUMMARY!$H$76,"C","S")," ")</f>
        <v xml:space="preserve"> </v>
      </c>
      <c r="L176" s="414" t="str">
        <f t="shared" si="6"/>
        <v>-</v>
      </c>
      <c r="M176" s="425"/>
      <c r="N176" s="425"/>
      <c r="O176" s="160" t="str">
        <f t="shared" si="7"/>
        <v>-</v>
      </c>
      <c r="P176" s="416"/>
      <c r="Q176" s="416"/>
      <c r="R176" s="416"/>
      <c r="S176" s="416"/>
      <c r="T176" s="417"/>
      <c r="U176" s="417"/>
      <c r="V176" s="417"/>
      <c r="W176" s="417"/>
      <c r="X176" s="417"/>
      <c r="Y176" s="417"/>
      <c r="Z176" s="417"/>
      <c r="AA176" s="417"/>
      <c r="AB176" s="417"/>
      <c r="AC176" s="417"/>
      <c r="AD176" s="417"/>
      <c r="AE176" s="417"/>
      <c r="AF176" s="417"/>
      <c r="AG176" s="160" t="str">
        <f>IF(K176="s",IF(L176&gt;(SUMMARY!$I$12*I176),L176,0),"- ")</f>
        <v xml:space="preserve">- </v>
      </c>
      <c r="AH176" s="22" t="str">
        <f t="shared" si="8"/>
        <v>OK</v>
      </c>
      <c r="AI176" s="22">
        <f t="shared" si="9"/>
        <v>0</v>
      </c>
      <c r="AJ176" s="22">
        <f t="shared" si="10"/>
        <v>0</v>
      </c>
      <c r="AK176" s="22">
        <f t="shared" si="11"/>
        <v>0</v>
      </c>
      <c r="AL176" s="22">
        <f t="shared" si="12"/>
        <v>0</v>
      </c>
      <c r="AM176" s="22">
        <f t="shared" si="13"/>
        <v>0</v>
      </c>
      <c r="AN176" s="22">
        <f t="shared" si="14"/>
        <v>0</v>
      </c>
      <c r="AO176" s="418" t="b">
        <f t="shared" si="15"/>
        <v>0</v>
      </c>
      <c r="AP176" s="419" t="str">
        <f>IF(K176="c",SUMMARY!$C$13*F176/12,"-")</f>
        <v>-</v>
      </c>
      <c r="AQ176" s="419" t="str">
        <f>IF(K176="s",SUMMARY!$C$12*J176,"-")</f>
        <v>-</v>
      </c>
      <c r="AR176" s="420" t="str">
        <f t="shared" si="16"/>
        <v>-</v>
      </c>
      <c r="AS176" s="421" t="str">
        <f>IF(K176="s",I176*SUMMARY!$I$12,"-")</f>
        <v>-</v>
      </c>
      <c r="AT176" s="422" t="str">
        <f>IF(K176="S",IF(AQ176*SUMMARY!$H$74&gt;AS176,SUMMARY!$H$74*AS176,AQ176),"-")</f>
        <v>-</v>
      </c>
      <c r="AU176" s="32"/>
      <c r="AV176" s="67">
        <f t="shared" si="17"/>
        <v>0</v>
      </c>
      <c r="AW176" s="67">
        <f t="shared" si="18"/>
        <v>0</v>
      </c>
      <c r="AX176" s="397">
        <f t="shared" si="19"/>
        <v>0</v>
      </c>
      <c r="AY176" s="32"/>
      <c r="AZ176" s="32"/>
      <c r="BA176" s="423" t="str">
        <f t="shared" si="20"/>
        <v xml:space="preserve"> </v>
      </c>
    </row>
    <row r="177" spans="1:53" s="339" customFormat="1" ht="15" x14ac:dyDescent="0.2">
      <c r="A177" s="32"/>
      <c r="B177" s="32"/>
      <c r="C177" s="410">
        <f t="shared" si="23"/>
        <v>156</v>
      </c>
      <c r="D177" s="424"/>
      <c r="E177" s="424"/>
      <c r="F177" s="424"/>
      <c r="G177" s="410"/>
      <c r="H177" s="410"/>
      <c r="I177" s="413" t="str">
        <f t="shared" si="5"/>
        <v>-</v>
      </c>
      <c r="J177" s="414" t="str">
        <f>IF(K177="s",(D177+E177)/16*F177/12*SUMMARY!$H$73," ")</f>
        <v xml:space="preserve"> </v>
      </c>
      <c r="K177" s="414" t="str">
        <f>IF(F177&gt;0,IF(B177&lt;SUMMARY!$H$76,"C","S")," ")</f>
        <v xml:space="preserve"> </v>
      </c>
      <c r="L177" s="414" t="str">
        <f t="shared" si="6"/>
        <v>-</v>
      </c>
      <c r="M177" s="425"/>
      <c r="N177" s="425"/>
      <c r="O177" s="160" t="str">
        <f t="shared" si="7"/>
        <v>-</v>
      </c>
      <c r="P177" s="416"/>
      <c r="Q177" s="416"/>
      <c r="R177" s="416"/>
      <c r="S177" s="416"/>
      <c r="T177" s="417"/>
      <c r="U177" s="417"/>
      <c r="V177" s="417"/>
      <c r="W177" s="417"/>
      <c r="X177" s="417"/>
      <c r="Y177" s="417"/>
      <c r="Z177" s="417"/>
      <c r="AA177" s="417"/>
      <c r="AB177" s="417"/>
      <c r="AC177" s="417"/>
      <c r="AD177" s="417"/>
      <c r="AE177" s="417"/>
      <c r="AF177" s="417"/>
      <c r="AG177" s="160" t="str">
        <f>IF(K177="s",IF(L177&gt;(SUMMARY!$I$12*I177),L177,0),"- ")</f>
        <v xml:space="preserve">- </v>
      </c>
      <c r="AH177" s="22" t="str">
        <f t="shared" si="8"/>
        <v>OK</v>
      </c>
      <c r="AI177" s="22">
        <f t="shared" si="9"/>
        <v>0</v>
      </c>
      <c r="AJ177" s="22">
        <f t="shared" si="10"/>
        <v>0</v>
      </c>
      <c r="AK177" s="22">
        <f t="shared" si="11"/>
        <v>0</v>
      </c>
      <c r="AL177" s="22">
        <f t="shared" si="12"/>
        <v>0</v>
      </c>
      <c r="AM177" s="22">
        <f t="shared" si="13"/>
        <v>0</v>
      </c>
      <c r="AN177" s="22">
        <f t="shared" si="14"/>
        <v>0</v>
      </c>
      <c r="AO177" s="418" t="b">
        <f t="shared" si="15"/>
        <v>0</v>
      </c>
      <c r="AP177" s="419" t="str">
        <f>IF(K177="c",SUMMARY!$C$13*F177/12,"-")</f>
        <v>-</v>
      </c>
      <c r="AQ177" s="419" t="str">
        <f>IF(K177="s",SUMMARY!$C$12*J177,"-")</f>
        <v>-</v>
      </c>
      <c r="AR177" s="420" t="str">
        <f t="shared" si="16"/>
        <v>-</v>
      </c>
      <c r="AS177" s="421" t="str">
        <f>IF(K177="s",I177*SUMMARY!$I$12,"-")</f>
        <v>-</v>
      </c>
      <c r="AT177" s="422" t="str">
        <f>IF(K177="S",IF(AQ177*SUMMARY!$H$74&gt;AS177,SUMMARY!$H$74*AS177,AQ177),"-")</f>
        <v>-</v>
      </c>
      <c r="AU177" s="32"/>
      <c r="AV177" s="67">
        <f t="shared" si="17"/>
        <v>0</v>
      </c>
      <c r="AW177" s="67">
        <f t="shared" si="18"/>
        <v>0</v>
      </c>
      <c r="AX177" s="397">
        <f t="shared" si="19"/>
        <v>0</v>
      </c>
      <c r="AY177" s="32"/>
      <c r="AZ177" s="32"/>
      <c r="BA177" s="423" t="str">
        <f t="shared" si="20"/>
        <v xml:space="preserve"> </v>
      </c>
    </row>
    <row r="178" spans="1:53" s="339" customFormat="1" ht="15" x14ac:dyDescent="0.2">
      <c r="A178" s="32"/>
      <c r="B178" s="32"/>
      <c r="C178" s="410">
        <f t="shared" si="23"/>
        <v>157</v>
      </c>
      <c r="D178" s="424"/>
      <c r="E178" s="424"/>
      <c r="F178" s="424"/>
      <c r="G178" s="410"/>
      <c r="H178" s="410"/>
      <c r="I178" s="413" t="str">
        <f t="shared" si="5"/>
        <v>-</v>
      </c>
      <c r="J178" s="414" t="str">
        <f>IF(K178="s",(D178+E178)/16*F178/12*SUMMARY!$H$73," ")</f>
        <v xml:space="preserve"> </v>
      </c>
      <c r="K178" s="414" t="str">
        <f>IF(F178&gt;0,IF(B178&lt;SUMMARY!$H$76,"C","S")," ")</f>
        <v xml:space="preserve"> </v>
      </c>
      <c r="L178" s="414" t="str">
        <f t="shared" si="6"/>
        <v>-</v>
      </c>
      <c r="M178" s="425"/>
      <c r="N178" s="425"/>
      <c r="O178" s="160" t="str">
        <f t="shared" si="7"/>
        <v>-</v>
      </c>
      <c r="P178" s="416"/>
      <c r="Q178" s="416"/>
      <c r="R178" s="416"/>
      <c r="S178" s="416"/>
      <c r="T178" s="417"/>
      <c r="U178" s="417"/>
      <c r="V178" s="417"/>
      <c r="W178" s="417"/>
      <c r="X178" s="417"/>
      <c r="Y178" s="417"/>
      <c r="Z178" s="417"/>
      <c r="AA178" s="417"/>
      <c r="AB178" s="417"/>
      <c r="AC178" s="417"/>
      <c r="AD178" s="417"/>
      <c r="AE178" s="417"/>
      <c r="AF178" s="417"/>
      <c r="AG178" s="160" t="str">
        <f>IF(K178="s",IF(L178&gt;(SUMMARY!$I$12*I178),L178,0),"- ")</f>
        <v xml:space="preserve">- </v>
      </c>
      <c r="AH178" s="22" t="str">
        <f t="shared" si="8"/>
        <v>OK</v>
      </c>
      <c r="AI178" s="22">
        <f t="shared" si="9"/>
        <v>0</v>
      </c>
      <c r="AJ178" s="22">
        <f t="shared" si="10"/>
        <v>0</v>
      </c>
      <c r="AK178" s="22">
        <f t="shared" si="11"/>
        <v>0</v>
      </c>
      <c r="AL178" s="22">
        <f t="shared" si="12"/>
        <v>0</v>
      </c>
      <c r="AM178" s="22">
        <f t="shared" si="13"/>
        <v>0</v>
      </c>
      <c r="AN178" s="22">
        <f t="shared" si="14"/>
        <v>0</v>
      </c>
      <c r="AO178" s="418" t="b">
        <f t="shared" si="15"/>
        <v>0</v>
      </c>
      <c r="AP178" s="419" t="str">
        <f>IF(K178="c",SUMMARY!$C$13*F178/12,"-")</f>
        <v>-</v>
      </c>
      <c r="AQ178" s="419" t="str">
        <f>IF(K178="s",SUMMARY!$C$12*J178,"-")</f>
        <v>-</v>
      </c>
      <c r="AR178" s="420" t="str">
        <f t="shared" si="16"/>
        <v>-</v>
      </c>
      <c r="AS178" s="421" t="str">
        <f>IF(K178="s",I178*SUMMARY!$I$12,"-")</f>
        <v>-</v>
      </c>
      <c r="AT178" s="422" t="str">
        <f>IF(K178="S",IF(AQ178*SUMMARY!$H$74&gt;AS178,SUMMARY!$H$74*AS178,AQ178),"-")</f>
        <v>-</v>
      </c>
      <c r="AU178" s="32"/>
      <c r="AV178" s="67">
        <f t="shared" si="17"/>
        <v>0</v>
      </c>
      <c r="AW178" s="67">
        <f t="shared" si="18"/>
        <v>0</v>
      </c>
      <c r="AX178" s="397">
        <f t="shared" si="19"/>
        <v>0</v>
      </c>
      <c r="AY178" s="32"/>
      <c r="AZ178" s="32"/>
      <c r="BA178" s="423" t="str">
        <f t="shared" si="20"/>
        <v xml:space="preserve"> </v>
      </c>
    </row>
    <row r="179" spans="1:53" s="339" customFormat="1" ht="15" x14ac:dyDescent="0.2">
      <c r="A179" s="32"/>
      <c r="B179" s="32"/>
      <c r="C179" s="410">
        <f t="shared" si="23"/>
        <v>158</v>
      </c>
      <c r="D179" s="424"/>
      <c r="E179" s="424"/>
      <c r="F179" s="424"/>
      <c r="G179" s="410"/>
      <c r="H179" s="410"/>
      <c r="I179" s="413" t="str">
        <f t="shared" si="5"/>
        <v>-</v>
      </c>
      <c r="J179" s="414" t="str">
        <f>IF(K179="s",(D179+E179)/16*F179/12*SUMMARY!$H$73," ")</f>
        <v xml:space="preserve"> </v>
      </c>
      <c r="K179" s="414" t="str">
        <f>IF(F179&gt;0,IF(B179&lt;SUMMARY!$H$76,"C","S")," ")</f>
        <v xml:space="preserve"> </v>
      </c>
      <c r="L179" s="414" t="str">
        <f t="shared" si="6"/>
        <v>-</v>
      </c>
      <c r="M179" s="425"/>
      <c r="N179" s="425"/>
      <c r="O179" s="160" t="str">
        <f t="shared" si="7"/>
        <v>-</v>
      </c>
      <c r="P179" s="416"/>
      <c r="Q179" s="416"/>
      <c r="R179" s="416"/>
      <c r="S179" s="416"/>
      <c r="T179" s="417"/>
      <c r="U179" s="417"/>
      <c r="V179" s="417"/>
      <c r="W179" s="417"/>
      <c r="X179" s="417"/>
      <c r="Y179" s="417"/>
      <c r="Z179" s="417"/>
      <c r="AA179" s="417"/>
      <c r="AB179" s="417"/>
      <c r="AC179" s="417"/>
      <c r="AD179" s="417"/>
      <c r="AE179" s="417"/>
      <c r="AF179" s="417"/>
      <c r="AG179" s="160" t="str">
        <f>IF(K179="s",IF(L179&gt;(SUMMARY!$I$12*I179),L179,0),"- ")</f>
        <v xml:space="preserve">- </v>
      </c>
      <c r="AH179" s="22" t="str">
        <f t="shared" si="8"/>
        <v>OK</v>
      </c>
      <c r="AI179" s="22">
        <f t="shared" si="9"/>
        <v>0</v>
      </c>
      <c r="AJ179" s="22">
        <f t="shared" si="10"/>
        <v>0</v>
      </c>
      <c r="AK179" s="22">
        <f t="shared" si="11"/>
        <v>0</v>
      </c>
      <c r="AL179" s="22">
        <f t="shared" si="12"/>
        <v>0</v>
      </c>
      <c r="AM179" s="22">
        <f t="shared" si="13"/>
        <v>0</v>
      </c>
      <c r="AN179" s="22">
        <f t="shared" si="14"/>
        <v>0</v>
      </c>
      <c r="AO179" s="418" t="b">
        <f t="shared" si="15"/>
        <v>0</v>
      </c>
      <c r="AP179" s="419" t="str">
        <f>IF(K179="c",SUMMARY!$C$13*F179/12,"-")</f>
        <v>-</v>
      </c>
      <c r="AQ179" s="419" t="str">
        <f>IF(K179="s",SUMMARY!$C$12*J179,"-")</f>
        <v>-</v>
      </c>
      <c r="AR179" s="420" t="str">
        <f t="shared" si="16"/>
        <v>-</v>
      </c>
      <c r="AS179" s="421" t="str">
        <f>IF(K179="s",I179*SUMMARY!$I$12,"-")</f>
        <v>-</v>
      </c>
      <c r="AT179" s="422" t="str">
        <f>IF(K179="S",IF(AQ179*SUMMARY!$H$74&gt;AS179,SUMMARY!$H$74*AS179,AQ179),"-")</f>
        <v>-</v>
      </c>
      <c r="AU179" s="32"/>
      <c r="AV179" s="67">
        <f t="shared" si="17"/>
        <v>0</v>
      </c>
      <c r="AW179" s="67">
        <f t="shared" si="18"/>
        <v>0</v>
      </c>
      <c r="AX179" s="397">
        <f t="shared" si="19"/>
        <v>0</v>
      </c>
      <c r="AY179" s="32"/>
      <c r="AZ179" s="32"/>
      <c r="BA179" s="423" t="str">
        <f t="shared" si="20"/>
        <v xml:space="preserve"> </v>
      </c>
    </row>
    <row r="180" spans="1:53" s="339" customFormat="1" ht="15" x14ac:dyDescent="0.2">
      <c r="A180" s="32"/>
      <c r="B180" s="32"/>
      <c r="C180" s="410">
        <f t="shared" si="23"/>
        <v>159</v>
      </c>
      <c r="D180" s="424"/>
      <c r="E180" s="424"/>
      <c r="F180" s="424"/>
      <c r="G180" s="410"/>
      <c r="H180" s="410"/>
      <c r="I180" s="413" t="str">
        <f t="shared" si="5"/>
        <v>-</v>
      </c>
      <c r="J180" s="414" t="str">
        <f>IF(K180="s",(D180+E180)/16*F180/12*SUMMARY!$H$73," ")</f>
        <v xml:space="preserve"> </v>
      </c>
      <c r="K180" s="414" t="str">
        <f>IF(F180&gt;0,IF(B180&lt;SUMMARY!$H$76,"C","S")," ")</f>
        <v xml:space="preserve"> </v>
      </c>
      <c r="L180" s="414" t="str">
        <f t="shared" si="6"/>
        <v>-</v>
      </c>
      <c r="M180" s="425"/>
      <c r="N180" s="425"/>
      <c r="O180" s="160" t="str">
        <f t="shared" si="7"/>
        <v>-</v>
      </c>
      <c r="P180" s="416"/>
      <c r="Q180" s="416"/>
      <c r="R180" s="416"/>
      <c r="S180" s="416"/>
      <c r="T180" s="417"/>
      <c r="U180" s="417"/>
      <c r="V180" s="417"/>
      <c r="W180" s="417"/>
      <c r="X180" s="417"/>
      <c r="Y180" s="417"/>
      <c r="Z180" s="417"/>
      <c r="AA180" s="417"/>
      <c r="AB180" s="417"/>
      <c r="AC180" s="417"/>
      <c r="AD180" s="417"/>
      <c r="AE180" s="417"/>
      <c r="AF180" s="417"/>
      <c r="AG180" s="160" t="str">
        <f>IF(K180="s",IF(L180&gt;(SUMMARY!$I$12*I180),L180,0),"- ")</f>
        <v xml:space="preserve">- </v>
      </c>
      <c r="AH180" s="22" t="str">
        <f t="shared" si="8"/>
        <v>OK</v>
      </c>
      <c r="AI180" s="22">
        <f t="shared" si="9"/>
        <v>0</v>
      </c>
      <c r="AJ180" s="22">
        <f t="shared" si="10"/>
        <v>0</v>
      </c>
      <c r="AK180" s="22">
        <f t="shared" si="11"/>
        <v>0</v>
      </c>
      <c r="AL180" s="22">
        <f t="shared" si="12"/>
        <v>0</v>
      </c>
      <c r="AM180" s="22">
        <f t="shared" si="13"/>
        <v>0</v>
      </c>
      <c r="AN180" s="22">
        <f t="shared" si="14"/>
        <v>0</v>
      </c>
      <c r="AO180" s="418" t="b">
        <f t="shared" si="15"/>
        <v>0</v>
      </c>
      <c r="AP180" s="419" t="str">
        <f>IF(K180="c",SUMMARY!$C$13*F180/12,"-")</f>
        <v>-</v>
      </c>
      <c r="AQ180" s="419" t="str">
        <f>IF(K180="s",SUMMARY!$C$12*J180,"-")</f>
        <v>-</v>
      </c>
      <c r="AR180" s="420" t="str">
        <f t="shared" si="16"/>
        <v>-</v>
      </c>
      <c r="AS180" s="421" t="str">
        <f>IF(K180="s",I180*SUMMARY!$I$12,"-")</f>
        <v>-</v>
      </c>
      <c r="AT180" s="422" t="str">
        <f>IF(K180="S",IF(AQ180*SUMMARY!$H$74&gt;AS180,SUMMARY!$H$74*AS180,AQ180),"-")</f>
        <v>-</v>
      </c>
      <c r="AU180" s="32"/>
      <c r="AV180" s="67">
        <f t="shared" si="17"/>
        <v>0</v>
      </c>
      <c r="AW180" s="67">
        <f t="shared" si="18"/>
        <v>0</v>
      </c>
      <c r="AX180" s="397">
        <f t="shared" si="19"/>
        <v>0</v>
      </c>
      <c r="AY180" s="32"/>
      <c r="AZ180" s="32"/>
      <c r="BA180" s="423" t="str">
        <f t="shared" si="20"/>
        <v xml:space="preserve"> </v>
      </c>
    </row>
    <row r="181" spans="1:53" s="339" customFormat="1" ht="15" x14ac:dyDescent="0.2">
      <c r="A181" s="32"/>
      <c r="B181" s="32"/>
      <c r="C181" s="410">
        <f t="shared" si="23"/>
        <v>160</v>
      </c>
      <c r="D181" s="424"/>
      <c r="E181" s="424"/>
      <c r="F181" s="424"/>
      <c r="G181" s="410"/>
      <c r="H181" s="410"/>
      <c r="I181" s="413" t="str">
        <f t="shared" si="5"/>
        <v>-</v>
      </c>
      <c r="J181" s="414" t="str">
        <f>IF(K181="s",(D181+E181)/16*F181/12*SUMMARY!$H$73," ")</f>
        <v xml:space="preserve"> </v>
      </c>
      <c r="K181" s="414" t="str">
        <f>IF(F181&gt;0,IF(B181&lt;SUMMARY!$H$76,"C","S")," ")</f>
        <v xml:space="preserve"> </v>
      </c>
      <c r="L181" s="414" t="str">
        <f t="shared" si="6"/>
        <v>-</v>
      </c>
      <c r="M181" s="425"/>
      <c r="N181" s="425"/>
      <c r="O181" s="160" t="str">
        <f t="shared" si="7"/>
        <v>-</v>
      </c>
      <c r="P181" s="416"/>
      <c r="Q181" s="416"/>
      <c r="R181" s="416"/>
      <c r="S181" s="416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160" t="str">
        <f>IF(K181="s",IF(L181&gt;(SUMMARY!$I$12*I181),L181,0),"- ")</f>
        <v xml:space="preserve">- </v>
      </c>
      <c r="AH181" s="22" t="str">
        <f t="shared" si="8"/>
        <v>OK</v>
      </c>
      <c r="AI181" s="22">
        <f t="shared" si="9"/>
        <v>0</v>
      </c>
      <c r="AJ181" s="22">
        <f t="shared" si="10"/>
        <v>0</v>
      </c>
      <c r="AK181" s="22">
        <f t="shared" si="11"/>
        <v>0</v>
      </c>
      <c r="AL181" s="22">
        <f t="shared" si="12"/>
        <v>0</v>
      </c>
      <c r="AM181" s="22">
        <f t="shared" si="13"/>
        <v>0</v>
      </c>
      <c r="AN181" s="22">
        <f t="shared" si="14"/>
        <v>0</v>
      </c>
      <c r="AO181" s="418" t="b">
        <f t="shared" si="15"/>
        <v>0</v>
      </c>
      <c r="AP181" s="419" t="str">
        <f>IF(K181="c",SUMMARY!$C$13*F181/12,"-")</f>
        <v>-</v>
      </c>
      <c r="AQ181" s="419" t="str">
        <f>IF(K181="s",SUMMARY!$C$12*J181,"-")</f>
        <v>-</v>
      </c>
      <c r="AR181" s="420" t="str">
        <f t="shared" si="16"/>
        <v>-</v>
      </c>
      <c r="AS181" s="421" t="str">
        <f>IF(K181="s",I181*SUMMARY!$I$12,"-")</f>
        <v>-</v>
      </c>
      <c r="AT181" s="422" t="str">
        <f>IF(K181="S",IF(AQ181*SUMMARY!$H$74&gt;AS181,SUMMARY!$H$74*AS181,AQ181),"-")</f>
        <v>-</v>
      </c>
      <c r="AU181" s="32"/>
      <c r="AV181" s="67">
        <f t="shared" si="17"/>
        <v>0</v>
      </c>
      <c r="AW181" s="67">
        <f t="shared" si="18"/>
        <v>0</v>
      </c>
      <c r="AX181" s="397">
        <f t="shared" si="19"/>
        <v>0</v>
      </c>
      <c r="AY181" s="32"/>
      <c r="AZ181" s="32"/>
      <c r="BA181" s="423" t="str">
        <f t="shared" si="20"/>
        <v xml:space="preserve"> </v>
      </c>
    </row>
    <row r="182" spans="1:53" s="339" customFormat="1" ht="15" x14ac:dyDescent="0.2">
      <c r="A182" s="32"/>
      <c r="B182" s="32"/>
      <c r="C182" s="410">
        <f t="shared" si="23"/>
        <v>161</v>
      </c>
      <c r="D182" s="424"/>
      <c r="E182" s="424"/>
      <c r="F182" s="424"/>
      <c r="G182" s="410"/>
      <c r="H182" s="410"/>
      <c r="I182" s="413" t="str">
        <f t="shared" si="5"/>
        <v>-</v>
      </c>
      <c r="J182" s="414" t="str">
        <f>IF(K182="s",(D182+E182)/16*F182/12*SUMMARY!$H$73," ")</f>
        <v xml:space="preserve"> </v>
      </c>
      <c r="K182" s="414" t="str">
        <f>IF(F182&gt;0,IF(B182&lt;SUMMARY!$H$76,"C","S")," ")</f>
        <v xml:space="preserve"> </v>
      </c>
      <c r="L182" s="414" t="str">
        <f t="shared" si="6"/>
        <v>-</v>
      </c>
      <c r="M182" s="425"/>
      <c r="N182" s="425"/>
      <c r="O182" s="160" t="str">
        <f t="shared" si="7"/>
        <v>-</v>
      </c>
      <c r="P182" s="416"/>
      <c r="Q182" s="416"/>
      <c r="R182" s="416"/>
      <c r="S182" s="416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160" t="str">
        <f>IF(K182="s",IF(L182&gt;(SUMMARY!$I$12*I182),L182,0),"- ")</f>
        <v xml:space="preserve">- </v>
      </c>
      <c r="AH182" s="22" t="str">
        <f t="shared" si="8"/>
        <v>OK</v>
      </c>
      <c r="AI182" s="22">
        <f t="shared" si="9"/>
        <v>0</v>
      </c>
      <c r="AJ182" s="22">
        <f t="shared" si="10"/>
        <v>0</v>
      </c>
      <c r="AK182" s="22">
        <f t="shared" si="11"/>
        <v>0</v>
      </c>
      <c r="AL182" s="22">
        <f t="shared" si="12"/>
        <v>0</v>
      </c>
      <c r="AM182" s="22">
        <f t="shared" si="13"/>
        <v>0</v>
      </c>
      <c r="AN182" s="22">
        <f t="shared" si="14"/>
        <v>0</v>
      </c>
      <c r="AO182" s="418" t="b">
        <f t="shared" si="15"/>
        <v>0</v>
      </c>
      <c r="AP182" s="419" t="str">
        <f>IF(K182="c",SUMMARY!$C$13*F182/12,"-")</f>
        <v>-</v>
      </c>
      <c r="AQ182" s="419" t="str">
        <f>IF(K182="s",SUMMARY!$C$12*J182,"-")</f>
        <v>-</v>
      </c>
      <c r="AR182" s="420" t="str">
        <f t="shared" si="16"/>
        <v>-</v>
      </c>
      <c r="AS182" s="421" t="str">
        <f>IF(K182="s",I182*SUMMARY!$I$12,"-")</f>
        <v>-</v>
      </c>
      <c r="AT182" s="422" t="str">
        <f>IF(K182="S",IF(AQ182*SUMMARY!$H$74&gt;AS182,SUMMARY!$H$74*AS182,AQ182),"-")</f>
        <v>-</v>
      </c>
      <c r="AU182" s="32"/>
      <c r="AV182" s="67">
        <f t="shared" si="17"/>
        <v>0</v>
      </c>
      <c r="AW182" s="67">
        <f t="shared" si="18"/>
        <v>0</v>
      </c>
      <c r="AX182" s="397">
        <f t="shared" si="19"/>
        <v>0</v>
      </c>
      <c r="AY182" s="32"/>
      <c r="AZ182" s="32"/>
      <c r="BA182" s="423" t="str">
        <f t="shared" si="20"/>
        <v xml:space="preserve"> </v>
      </c>
    </row>
    <row r="183" spans="1:53" s="339" customFormat="1" ht="15" x14ac:dyDescent="0.2">
      <c r="A183" s="32"/>
      <c r="B183" s="32"/>
      <c r="C183" s="410">
        <f t="shared" si="23"/>
        <v>162</v>
      </c>
      <c r="D183" s="424"/>
      <c r="E183" s="424"/>
      <c r="F183" s="424"/>
      <c r="G183" s="410"/>
      <c r="H183" s="410"/>
      <c r="I183" s="413" t="str">
        <f t="shared" si="5"/>
        <v>-</v>
      </c>
      <c r="J183" s="414" t="str">
        <f>IF(K183="s",(D183+E183)/16*F183/12*SUMMARY!$H$73," ")</f>
        <v xml:space="preserve"> </v>
      </c>
      <c r="K183" s="414" t="str">
        <f>IF(F183&gt;0,IF(B183&lt;SUMMARY!$H$76,"C","S")," ")</f>
        <v xml:space="preserve"> </v>
      </c>
      <c r="L183" s="414" t="str">
        <f t="shared" si="6"/>
        <v>-</v>
      </c>
      <c r="M183" s="425"/>
      <c r="N183" s="425"/>
      <c r="O183" s="160" t="str">
        <f t="shared" si="7"/>
        <v>-</v>
      </c>
      <c r="P183" s="416"/>
      <c r="Q183" s="416"/>
      <c r="R183" s="416"/>
      <c r="S183" s="416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160" t="str">
        <f>IF(K183="s",IF(L183&gt;(SUMMARY!$I$12*I183),L183,0),"- ")</f>
        <v xml:space="preserve">- </v>
      </c>
      <c r="AH183" s="22" t="str">
        <f t="shared" si="8"/>
        <v>OK</v>
      </c>
      <c r="AI183" s="22">
        <f t="shared" si="9"/>
        <v>0</v>
      </c>
      <c r="AJ183" s="22">
        <f t="shared" si="10"/>
        <v>0</v>
      </c>
      <c r="AK183" s="22">
        <f t="shared" si="11"/>
        <v>0</v>
      </c>
      <c r="AL183" s="22">
        <f t="shared" si="12"/>
        <v>0</v>
      </c>
      <c r="AM183" s="22">
        <f t="shared" si="13"/>
        <v>0</v>
      </c>
      <c r="AN183" s="22">
        <f t="shared" si="14"/>
        <v>0</v>
      </c>
      <c r="AO183" s="418" t="b">
        <f t="shared" si="15"/>
        <v>0</v>
      </c>
      <c r="AP183" s="419" t="str">
        <f>IF(K183="c",SUMMARY!$C$13*F183/12,"-")</f>
        <v>-</v>
      </c>
      <c r="AQ183" s="419" t="str">
        <f>IF(K183="s",SUMMARY!$C$12*J183,"-")</f>
        <v>-</v>
      </c>
      <c r="AR183" s="420" t="str">
        <f t="shared" si="16"/>
        <v>-</v>
      </c>
      <c r="AS183" s="421" t="str">
        <f>IF(K183="s",I183*SUMMARY!$I$12,"-")</f>
        <v>-</v>
      </c>
      <c r="AT183" s="422" t="str">
        <f>IF(K183="S",IF(AQ183*SUMMARY!$H$74&gt;AS183,SUMMARY!$H$74*AS183,AQ183),"-")</f>
        <v>-</v>
      </c>
      <c r="AU183" s="32"/>
      <c r="AV183" s="67">
        <f t="shared" si="17"/>
        <v>0</v>
      </c>
      <c r="AW183" s="67">
        <f t="shared" si="18"/>
        <v>0</v>
      </c>
      <c r="AX183" s="397">
        <f t="shared" si="19"/>
        <v>0</v>
      </c>
      <c r="AY183" s="32"/>
      <c r="AZ183" s="32"/>
      <c r="BA183" s="423" t="str">
        <f t="shared" si="20"/>
        <v xml:space="preserve"> </v>
      </c>
    </row>
    <row r="184" spans="1:53" s="339" customFormat="1" ht="15" x14ac:dyDescent="0.2">
      <c r="A184" s="32"/>
      <c r="B184" s="32"/>
      <c r="C184" s="410">
        <f t="shared" si="23"/>
        <v>163</v>
      </c>
      <c r="D184" s="424"/>
      <c r="E184" s="424"/>
      <c r="F184" s="424"/>
      <c r="G184" s="410"/>
      <c r="H184" s="410"/>
      <c r="I184" s="413" t="str">
        <f t="shared" si="5"/>
        <v>-</v>
      </c>
      <c r="J184" s="414" t="str">
        <f>IF(K184="s",(D184+E184)/16*F184/12*SUMMARY!$H$73," ")</f>
        <v xml:space="preserve"> </v>
      </c>
      <c r="K184" s="414" t="str">
        <f>IF(F184&gt;0,IF(B184&lt;SUMMARY!$H$76,"C","S")," ")</f>
        <v xml:space="preserve"> </v>
      </c>
      <c r="L184" s="414" t="str">
        <f t="shared" si="6"/>
        <v>-</v>
      </c>
      <c r="M184" s="425"/>
      <c r="N184" s="425"/>
      <c r="O184" s="160" t="str">
        <f t="shared" si="7"/>
        <v>-</v>
      </c>
      <c r="P184" s="416"/>
      <c r="Q184" s="416"/>
      <c r="R184" s="416"/>
      <c r="S184" s="416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160" t="str">
        <f>IF(K184="s",IF(L184&gt;(SUMMARY!$I$12*I184),L184,0),"- ")</f>
        <v xml:space="preserve">- </v>
      </c>
      <c r="AH184" s="22" t="str">
        <f t="shared" si="8"/>
        <v>OK</v>
      </c>
      <c r="AI184" s="22">
        <f t="shared" si="9"/>
        <v>0</v>
      </c>
      <c r="AJ184" s="22">
        <f t="shared" si="10"/>
        <v>0</v>
      </c>
      <c r="AK184" s="22">
        <f t="shared" si="11"/>
        <v>0</v>
      </c>
      <c r="AL184" s="22">
        <f t="shared" si="12"/>
        <v>0</v>
      </c>
      <c r="AM184" s="22">
        <f t="shared" si="13"/>
        <v>0</v>
      </c>
      <c r="AN184" s="22">
        <f t="shared" si="14"/>
        <v>0</v>
      </c>
      <c r="AO184" s="418" t="b">
        <f t="shared" si="15"/>
        <v>0</v>
      </c>
      <c r="AP184" s="419" t="str">
        <f>IF(K184="c",SUMMARY!$C$13*F184/12,"-")</f>
        <v>-</v>
      </c>
      <c r="AQ184" s="419" t="str">
        <f>IF(K184="s",SUMMARY!$C$12*J184,"-")</f>
        <v>-</v>
      </c>
      <c r="AR184" s="420" t="str">
        <f t="shared" si="16"/>
        <v>-</v>
      </c>
      <c r="AS184" s="421" t="str">
        <f>IF(K184="s",I184*SUMMARY!$I$12,"-")</f>
        <v>-</v>
      </c>
      <c r="AT184" s="422" t="str">
        <f>IF(K184="S",IF(AQ184*SUMMARY!$H$74&gt;AS184,SUMMARY!$H$74*AS184,AQ184),"-")</f>
        <v>-</v>
      </c>
      <c r="AU184" s="32"/>
      <c r="AV184" s="67">
        <f t="shared" si="17"/>
        <v>0</v>
      </c>
      <c r="AW184" s="67">
        <f t="shared" si="18"/>
        <v>0</v>
      </c>
      <c r="AX184" s="397">
        <f t="shared" si="19"/>
        <v>0</v>
      </c>
      <c r="AY184" s="32"/>
      <c r="AZ184" s="32"/>
      <c r="BA184" s="423" t="str">
        <f t="shared" si="20"/>
        <v xml:space="preserve"> </v>
      </c>
    </row>
    <row r="185" spans="1:53" s="339" customFormat="1" ht="15" x14ac:dyDescent="0.2">
      <c r="A185" s="32"/>
      <c r="B185" s="32"/>
      <c r="C185" s="410">
        <f t="shared" si="23"/>
        <v>164</v>
      </c>
      <c r="D185" s="424"/>
      <c r="E185" s="424"/>
      <c r="F185" s="424"/>
      <c r="G185" s="410"/>
      <c r="H185" s="410"/>
      <c r="I185" s="413" t="str">
        <f t="shared" si="5"/>
        <v>-</v>
      </c>
      <c r="J185" s="414" t="str">
        <f>IF(K185="s",(D185+E185)/16*F185/12*SUMMARY!$H$73," ")</f>
        <v xml:space="preserve"> </v>
      </c>
      <c r="K185" s="414" t="str">
        <f>IF(F185&gt;0,IF(B185&lt;SUMMARY!$H$76,"C","S")," ")</f>
        <v xml:space="preserve"> </v>
      </c>
      <c r="L185" s="414" t="str">
        <f t="shared" si="6"/>
        <v>-</v>
      </c>
      <c r="M185" s="425"/>
      <c r="N185" s="425"/>
      <c r="O185" s="160" t="str">
        <f t="shared" si="7"/>
        <v>-</v>
      </c>
      <c r="P185" s="416"/>
      <c r="Q185" s="416"/>
      <c r="R185" s="416"/>
      <c r="S185" s="416"/>
      <c r="T185" s="417"/>
      <c r="U185" s="417"/>
      <c r="V185" s="417"/>
      <c r="W185" s="417"/>
      <c r="X185" s="417"/>
      <c r="Y185" s="417"/>
      <c r="Z185" s="417"/>
      <c r="AA185" s="417"/>
      <c r="AB185" s="417"/>
      <c r="AC185" s="417"/>
      <c r="AD185" s="417"/>
      <c r="AE185" s="417"/>
      <c r="AF185" s="417"/>
      <c r="AG185" s="160" t="str">
        <f>IF(K185="s",IF(L185&gt;(SUMMARY!$I$12*I185),L185,0),"- ")</f>
        <v xml:space="preserve">- </v>
      </c>
      <c r="AH185" s="22" t="str">
        <f t="shared" si="8"/>
        <v>OK</v>
      </c>
      <c r="AI185" s="22">
        <f t="shared" si="9"/>
        <v>0</v>
      </c>
      <c r="AJ185" s="22">
        <f t="shared" si="10"/>
        <v>0</v>
      </c>
      <c r="AK185" s="22">
        <f t="shared" si="11"/>
        <v>0</v>
      </c>
      <c r="AL185" s="22">
        <f t="shared" si="12"/>
        <v>0</v>
      </c>
      <c r="AM185" s="22">
        <f t="shared" si="13"/>
        <v>0</v>
      </c>
      <c r="AN185" s="22">
        <f t="shared" si="14"/>
        <v>0</v>
      </c>
      <c r="AO185" s="418" t="b">
        <f t="shared" si="15"/>
        <v>0</v>
      </c>
      <c r="AP185" s="419" t="str">
        <f>IF(K185="c",SUMMARY!$C$13*F185/12,"-")</f>
        <v>-</v>
      </c>
      <c r="AQ185" s="419" t="str">
        <f>IF(K185="s",SUMMARY!$C$12*J185,"-")</f>
        <v>-</v>
      </c>
      <c r="AR185" s="420" t="str">
        <f t="shared" si="16"/>
        <v>-</v>
      </c>
      <c r="AS185" s="421" t="str">
        <f>IF(K185="s",I185*SUMMARY!$I$12,"-")</f>
        <v>-</v>
      </c>
      <c r="AT185" s="422" t="str">
        <f>IF(K185="S",IF(AQ185*SUMMARY!$H$74&gt;AS185,SUMMARY!$H$74*AS185,AQ185),"-")</f>
        <v>-</v>
      </c>
      <c r="AU185" s="32"/>
      <c r="AV185" s="67">
        <f t="shared" si="17"/>
        <v>0</v>
      </c>
      <c r="AW185" s="67">
        <f t="shared" si="18"/>
        <v>0</v>
      </c>
      <c r="AX185" s="397">
        <f t="shared" si="19"/>
        <v>0</v>
      </c>
      <c r="AY185" s="32"/>
      <c r="AZ185" s="32"/>
      <c r="BA185" s="423" t="str">
        <f t="shared" si="20"/>
        <v xml:space="preserve"> </v>
      </c>
    </row>
    <row r="186" spans="1:53" s="339" customFormat="1" ht="15" x14ac:dyDescent="0.2">
      <c r="A186" s="32"/>
      <c r="B186" s="32"/>
      <c r="C186" s="410">
        <f t="shared" si="23"/>
        <v>165</v>
      </c>
      <c r="D186" s="424"/>
      <c r="E186" s="424"/>
      <c r="F186" s="424"/>
      <c r="G186" s="410"/>
      <c r="H186" s="410"/>
      <c r="I186" s="413" t="str">
        <f t="shared" si="5"/>
        <v>-</v>
      </c>
      <c r="J186" s="414" t="str">
        <f>IF(K186="s",(D186+E186)/16*F186/12*SUMMARY!$H$73," ")</f>
        <v xml:space="preserve"> </v>
      </c>
      <c r="K186" s="414" t="str">
        <f>IF(F186&gt;0,IF(B186&lt;SUMMARY!$H$76,"C","S")," ")</f>
        <v xml:space="preserve"> </v>
      </c>
      <c r="L186" s="414" t="str">
        <f t="shared" si="6"/>
        <v>-</v>
      </c>
      <c r="M186" s="425"/>
      <c r="N186" s="425"/>
      <c r="O186" s="160" t="str">
        <f t="shared" si="7"/>
        <v>-</v>
      </c>
      <c r="P186" s="416"/>
      <c r="Q186" s="416"/>
      <c r="R186" s="416"/>
      <c r="S186" s="416"/>
      <c r="T186" s="417"/>
      <c r="U186" s="417"/>
      <c r="V186" s="417"/>
      <c r="W186" s="417"/>
      <c r="X186" s="417"/>
      <c r="Y186" s="417"/>
      <c r="Z186" s="417"/>
      <c r="AA186" s="417"/>
      <c r="AB186" s="417"/>
      <c r="AC186" s="417"/>
      <c r="AD186" s="417"/>
      <c r="AE186" s="417"/>
      <c r="AF186" s="417"/>
      <c r="AG186" s="160" t="str">
        <f>IF(K186="s",IF(L186&gt;(SUMMARY!$I$12*I186),L186,0),"- ")</f>
        <v xml:space="preserve">- </v>
      </c>
      <c r="AH186" s="22" t="str">
        <f t="shared" si="8"/>
        <v>OK</v>
      </c>
      <c r="AI186" s="22">
        <f t="shared" si="9"/>
        <v>0</v>
      </c>
      <c r="AJ186" s="22">
        <f t="shared" si="10"/>
        <v>0</v>
      </c>
      <c r="AK186" s="22">
        <f t="shared" si="11"/>
        <v>0</v>
      </c>
      <c r="AL186" s="22">
        <f t="shared" si="12"/>
        <v>0</v>
      </c>
      <c r="AM186" s="22">
        <f t="shared" si="13"/>
        <v>0</v>
      </c>
      <c r="AN186" s="22">
        <f t="shared" si="14"/>
        <v>0</v>
      </c>
      <c r="AO186" s="418" t="b">
        <f t="shared" si="15"/>
        <v>0</v>
      </c>
      <c r="AP186" s="419" t="str">
        <f>IF(K186="c",SUMMARY!$C$13*F186/12,"-")</f>
        <v>-</v>
      </c>
      <c r="AQ186" s="419" t="str">
        <f>IF(K186="s",SUMMARY!$C$12*J186,"-")</f>
        <v>-</v>
      </c>
      <c r="AR186" s="420" t="str">
        <f t="shared" si="16"/>
        <v>-</v>
      </c>
      <c r="AS186" s="421" t="str">
        <f>IF(K186="s",I186*SUMMARY!$I$12,"-")</f>
        <v>-</v>
      </c>
      <c r="AT186" s="422" t="str">
        <f>IF(K186="S",IF(AQ186*SUMMARY!$H$74&gt;AS186,SUMMARY!$H$74*AS186,AQ186),"-")</f>
        <v>-</v>
      </c>
      <c r="AU186" s="32"/>
      <c r="AV186" s="67">
        <f t="shared" si="17"/>
        <v>0</v>
      </c>
      <c r="AW186" s="67">
        <f t="shared" si="18"/>
        <v>0</v>
      </c>
      <c r="AX186" s="397">
        <f t="shared" si="19"/>
        <v>0</v>
      </c>
      <c r="AY186" s="32"/>
      <c r="AZ186" s="32"/>
      <c r="BA186" s="423" t="str">
        <f t="shared" si="20"/>
        <v xml:space="preserve"> </v>
      </c>
    </row>
    <row r="187" spans="1:53" s="339" customFormat="1" ht="15" x14ac:dyDescent="0.2">
      <c r="A187" s="32"/>
      <c r="B187" s="32"/>
      <c r="C187" s="410">
        <f t="shared" si="23"/>
        <v>166</v>
      </c>
      <c r="D187" s="424"/>
      <c r="E187" s="424"/>
      <c r="F187" s="424"/>
      <c r="G187" s="410"/>
      <c r="H187" s="410"/>
      <c r="I187" s="413" t="str">
        <f t="shared" si="5"/>
        <v>-</v>
      </c>
      <c r="J187" s="414" t="str">
        <f>IF(K187="s",(D187+E187)/16*F187/12*SUMMARY!$H$73," ")</f>
        <v xml:space="preserve"> </v>
      </c>
      <c r="K187" s="414" t="str">
        <f>IF(F187&gt;0,IF(B187&lt;SUMMARY!$H$76,"C","S")," ")</f>
        <v xml:space="preserve"> </v>
      </c>
      <c r="L187" s="414" t="str">
        <f t="shared" si="6"/>
        <v>-</v>
      </c>
      <c r="M187" s="425"/>
      <c r="N187" s="425"/>
      <c r="O187" s="160" t="str">
        <f t="shared" si="7"/>
        <v>-</v>
      </c>
      <c r="P187" s="416"/>
      <c r="Q187" s="416"/>
      <c r="R187" s="416"/>
      <c r="S187" s="416"/>
      <c r="T187" s="417"/>
      <c r="U187" s="417"/>
      <c r="V187" s="417"/>
      <c r="W187" s="417"/>
      <c r="X187" s="417"/>
      <c r="Y187" s="417"/>
      <c r="Z187" s="417"/>
      <c r="AA187" s="417"/>
      <c r="AB187" s="417"/>
      <c r="AC187" s="417"/>
      <c r="AD187" s="417"/>
      <c r="AE187" s="417"/>
      <c r="AF187" s="417"/>
      <c r="AG187" s="160" t="str">
        <f>IF(K187="s",IF(L187&gt;(SUMMARY!$I$12*I187),L187,0),"- ")</f>
        <v xml:space="preserve">- </v>
      </c>
      <c r="AH187" s="22" t="str">
        <f t="shared" si="8"/>
        <v>OK</v>
      </c>
      <c r="AI187" s="22">
        <f t="shared" si="9"/>
        <v>0</v>
      </c>
      <c r="AJ187" s="22">
        <f t="shared" si="10"/>
        <v>0</v>
      </c>
      <c r="AK187" s="22">
        <f t="shared" si="11"/>
        <v>0</v>
      </c>
      <c r="AL187" s="22">
        <f t="shared" si="12"/>
        <v>0</v>
      </c>
      <c r="AM187" s="22">
        <f t="shared" si="13"/>
        <v>0</v>
      </c>
      <c r="AN187" s="22">
        <f t="shared" si="14"/>
        <v>0</v>
      </c>
      <c r="AO187" s="418" t="b">
        <f t="shared" si="15"/>
        <v>0</v>
      </c>
      <c r="AP187" s="419" t="str">
        <f>IF(K187="c",SUMMARY!$C$13*F187/12,"-")</f>
        <v>-</v>
      </c>
      <c r="AQ187" s="419" t="str">
        <f>IF(K187="s",SUMMARY!$C$12*J187,"-")</f>
        <v>-</v>
      </c>
      <c r="AR187" s="420" t="str">
        <f t="shared" si="16"/>
        <v>-</v>
      </c>
      <c r="AS187" s="421" t="str">
        <f>IF(K187="s",I187*SUMMARY!$I$12,"-")</f>
        <v>-</v>
      </c>
      <c r="AT187" s="422" t="str">
        <f>IF(K187="S",IF(AQ187*SUMMARY!$H$74&gt;AS187,SUMMARY!$H$74*AS187,AQ187),"-")</f>
        <v>-</v>
      </c>
      <c r="AU187" s="32"/>
      <c r="AV187" s="67">
        <f t="shared" si="17"/>
        <v>0</v>
      </c>
      <c r="AW187" s="67">
        <f t="shared" si="18"/>
        <v>0</v>
      </c>
      <c r="AX187" s="397">
        <f t="shared" si="19"/>
        <v>0</v>
      </c>
      <c r="AY187" s="32"/>
      <c r="AZ187" s="32"/>
      <c r="BA187" s="423" t="str">
        <f t="shared" si="20"/>
        <v xml:space="preserve"> </v>
      </c>
    </row>
    <row r="188" spans="1:53" s="339" customFormat="1" ht="15" x14ac:dyDescent="0.2">
      <c r="A188" s="32"/>
      <c r="B188" s="32"/>
      <c r="C188" s="410">
        <f t="shared" si="23"/>
        <v>167</v>
      </c>
      <c r="D188" s="424"/>
      <c r="E188" s="424"/>
      <c r="F188" s="424"/>
      <c r="G188" s="410"/>
      <c r="H188" s="410"/>
      <c r="I188" s="413" t="str">
        <f t="shared" si="5"/>
        <v>-</v>
      </c>
      <c r="J188" s="414" t="str">
        <f>IF(K188="s",(D188+E188)/16*F188/12*SUMMARY!$H$73," ")</f>
        <v xml:space="preserve"> </v>
      </c>
      <c r="K188" s="414" t="str">
        <f>IF(F188&gt;0,IF(B188&lt;SUMMARY!$H$76,"C","S")," ")</f>
        <v xml:space="preserve"> </v>
      </c>
      <c r="L188" s="414" t="str">
        <f t="shared" si="6"/>
        <v>-</v>
      </c>
      <c r="M188" s="425"/>
      <c r="N188" s="425"/>
      <c r="O188" s="160" t="str">
        <f t="shared" si="7"/>
        <v>-</v>
      </c>
      <c r="P188" s="416"/>
      <c r="Q188" s="416"/>
      <c r="R188" s="416"/>
      <c r="S188" s="416"/>
      <c r="T188" s="417"/>
      <c r="U188" s="417"/>
      <c r="V188" s="417"/>
      <c r="W188" s="417"/>
      <c r="X188" s="417"/>
      <c r="Y188" s="417"/>
      <c r="Z188" s="417"/>
      <c r="AA188" s="417"/>
      <c r="AB188" s="417"/>
      <c r="AC188" s="417"/>
      <c r="AD188" s="417"/>
      <c r="AE188" s="417"/>
      <c r="AF188" s="417"/>
      <c r="AG188" s="160" t="str">
        <f>IF(K188="s",IF(L188&gt;(SUMMARY!$I$12*I188),L188,0),"- ")</f>
        <v xml:space="preserve">- </v>
      </c>
      <c r="AH188" s="22" t="str">
        <f t="shared" si="8"/>
        <v>OK</v>
      </c>
      <c r="AI188" s="22">
        <f t="shared" si="9"/>
        <v>0</v>
      </c>
      <c r="AJ188" s="22">
        <f t="shared" si="10"/>
        <v>0</v>
      </c>
      <c r="AK188" s="22">
        <f t="shared" si="11"/>
        <v>0</v>
      </c>
      <c r="AL188" s="22">
        <f t="shared" si="12"/>
        <v>0</v>
      </c>
      <c r="AM188" s="22">
        <f t="shared" si="13"/>
        <v>0</v>
      </c>
      <c r="AN188" s="22">
        <f t="shared" si="14"/>
        <v>0</v>
      </c>
      <c r="AO188" s="418" t="b">
        <f t="shared" si="15"/>
        <v>0</v>
      </c>
      <c r="AP188" s="419" t="str">
        <f>IF(K188="c",SUMMARY!$C$13*F188/12,"-")</f>
        <v>-</v>
      </c>
      <c r="AQ188" s="419" t="str">
        <f>IF(K188="s",SUMMARY!$C$12*J188,"-")</f>
        <v>-</v>
      </c>
      <c r="AR188" s="420" t="str">
        <f t="shared" si="16"/>
        <v>-</v>
      </c>
      <c r="AS188" s="421" t="str">
        <f>IF(K188="s",I188*SUMMARY!$I$12,"-")</f>
        <v>-</v>
      </c>
      <c r="AT188" s="422" t="str">
        <f>IF(K188="S",IF(AQ188*SUMMARY!$H$74&gt;AS188,SUMMARY!$H$74*AS188,AQ188),"-")</f>
        <v>-</v>
      </c>
      <c r="AU188" s="32"/>
      <c r="AV188" s="67">
        <f t="shared" si="17"/>
        <v>0</v>
      </c>
      <c r="AW188" s="67">
        <f t="shared" si="18"/>
        <v>0</v>
      </c>
      <c r="AX188" s="397">
        <f t="shared" si="19"/>
        <v>0</v>
      </c>
      <c r="AY188" s="32"/>
      <c r="AZ188" s="32"/>
      <c r="BA188" s="423" t="str">
        <f t="shared" si="20"/>
        <v xml:space="preserve"> </v>
      </c>
    </row>
    <row r="189" spans="1:53" s="339" customFormat="1" ht="15" x14ac:dyDescent="0.2">
      <c r="A189" s="32"/>
      <c r="B189" s="32"/>
      <c r="C189" s="410">
        <f t="shared" si="23"/>
        <v>168</v>
      </c>
      <c r="D189" s="424"/>
      <c r="E189" s="424"/>
      <c r="F189" s="424"/>
      <c r="G189" s="410"/>
      <c r="H189" s="410"/>
      <c r="I189" s="413" t="str">
        <f t="shared" si="5"/>
        <v>-</v>
      </c>
      <c r="J189" s="414" t="str">
        <f>IF(K189="s",(D189+E189)/16*F189/12*SUMMARY!$H$73," ")</f>
        <v xml:space="preserve"> </v>
      </c>
      <c r="K189" s="414" t="str">
        <f>IF(F189&gt;0,IF(B189&lt;SUMMARY!$H$76,"C","S")," ")</f>
        <v xml:space="preserve"> </v>
      </c>
      <c r="L189" s="414" t="str">
        <f t="shared" si="6"/>
        <v>-</v>
      </c>
      <c r="M189" s="425"/>
      <c r="N189" s="425"/>
      <c r="O189" s="160" t="str">
        <f t="shared" si="7"/>
        <v>-</v>
      </c>
      <c r="P189" s="416"/>
      <c r="Q189" s="416"/>
      <c r="R189" s="416"/>
      <c r="S189" s="416"/>
      <c r="T189" s="417"/>
      <c r="U189" s="417"/>
      <c r="V189" s="417"/>
      <c r="W189" s="417"/>
      <c r="X189" s="417"/>
      <c r="Y189" s="417"/>
      <c r="Z189" s="417"/>
      <c r="AA189" s="417"/>
      <c r="AB189" s="417"/>
      <c r="AC189" s="417"/>
      <c r="AD189" s="417"/>
      <c r="AE189" s="417"/>
      <c r="AF189" s="417"/>
      <c r="AG189" s="160" t="str">
        <f>IF(K189="s",IF(L189&gt;(SUMMARY!$I$12*I189),L189,0),"- ")</f>
        <v xml:space="preserve">- </v>
      </c>
      <c r="AH189" s="22" t="str">
        <f t="shared" si="8"/>
        <v>OK</v>
      </c>
      <c r="AI189" s="22">
        <f t="shared" si="9"/>
        <v>0</v>
      </c>
      <c r="AJ189" s="22">
        <f t="shared" si="10"/>
        <v>0</v>
      </c>
      <c r="AK189" s="22">
        <f t="shared" si="11"/>
        <v>0</v>
      </c>
      <c r="AL189" s="22">
        <f t="shared" si="12"/>
        <v>0</v>
      </c>
      <c r="AM189" s="22">
        <f t="shared" si="13"/>
        <v>0</v>
      </c>
      <c r="AN189" s="22">
        <f t="shared" si="14"/>
        <v>0</v>
      </c>
      <c r="AO189" s="418" t="b">
        <f t="shared" si="15"/>
        <v>0</v>
      </c>
      <c r="AP189" s="419" t="str">
        <f>IF(K189="c",SUMMARY!$C$13*F189/12,"-")</f>
        <v>-</v>
      </c>
      <c r="AQ189" s="419" t="str">
        <f>IF(K189="s",SUMMARY!$C$12*J189,"-")</f>
        <v>-</v>
      </c>
      <c r="AR189" s="420" t="str">
        <f t="shared" si="16"/>
        <v>-</v>
      </c>
      <c r="AS189" s="421" t="str">
        <f>IF(K189="s",I189*SUMMARY!$I$12,"-")</f>
        <v>-</v>
      </c>
      <c r="AT189" s="422" t="str">
        <f>IF(K189="S",IF(AQ189*SUMMARY!$H$74&gt;AS189,SUMMARY!$H$74*AS189,AQ189),"-")</f>
        <v>-</v>
      </c>
      <c r="AU189" s="32"/>
      <c r="AV189" s="67">
        <f t="shared" si="17"/>
        <v>0</v>
      </c>
      <c r="AW189" s="67">
        <f t="shared" si="18"/>
        <v>0</v>
      </c>
      <c r="AX189" s="397">
        <f t="shared" si="19"/>
        <v>0</v>
      </c>
      <c r="AY189" s="32"/>
      <c r="AZ189" s="32"/>
      <c r="BA189" s="423" t="str">
        <f t="shared" si="20"/>
        <v xml:space="preserve"> </v>
      </c>
    </row>
    <row r="190" spans="1:53" s="339" customFormat="1" ht="15" x14ac:dyDescent="0.2">
      <c r="A190" s="32"/>
      <c r="B190" s="32"/>
      <c r="C190" s="410">
        <f t="shared" si="23"/>
        <v>169</v>
      </c>
      <c r="D190" s="424"/>
      <c r="E190" s="424"/>
      <c r="F190" s="424"/>
      <c r="G190" s="410"/>
      <c r="H190" s="410"/>
      <c r="I190" s="413" t="str">
        <f t="shared" si="5"/>
        <v>-</v>
      </c>
      <c r="J190" s="414" t="str">
        <f>IF(K190="s",(D190+E190)/16*F190/12*SUMMARY!$H$73," ")</f>
        <v xml:space="preserve"> </v>
      </c>
      <c r="K190" s="414" t="str">
        <f>IF(F190&gt;0,IF(B190&lt;SUMMARY!$H$76,"C","S")," ")</f>
        <v xml:space="preserve"> </v>
      </c>
      <c r="L190" s="414" t="str">
        <f t="shared" si="6"/>
        <v>-</v>
      </c>
      <c r="M190" s="425"/>
      <c r="N190" s="425"/>
      <c r="O190" s="160" t="str">
        <f t="shared" si="7"/>
        <v>-</v>
      </c>
      <c r="P190" s="416"/>
      <c r="Q190" s="416"/>
      <c r="R190" s="416"/>
      <c r="S190" s="416"/>
      <c r="T190" s="417"/>
      <c r="U190" s="417"/>
      <c r="V190" s="417"/>
      <c r="W190" s="417"/>
      <c r="X190" s="417"/>
      <c r="Y190" s="417"/>
      <c r="Z190" s="417"/>
      <c r="AA190" s="417"/>
      <c r="AB190" s="417"/>
      <c r="AC190" s="417"/>
      <c r="AD190" s="417"/>
      <c r="AE190" s="417"/>
      <c r="AF190" s="417"/>
      <c r="AG190" s="160" t="str">
        <f>IF(K190="s",IF(L190&gt;(SUMMARY!$I$12*I190),L190,0),"- ")</f>
        <v xml:space="preserve">- </v>
      </c>
      <c r="AH190" s="22" t="str">
        <f t="shared" si="8"/>
        <v>OK</v>
      </c>
      <c r="AI190" s="22">
        <f t="shared" si="9"/>
        <v>0</v>
      </c>
      <c r="AJ190" s="22">
        <f t="shared" si="10"/>
        <v>0</v>
      </c>
      <c r="AK190" s="22">
        <f t="shared" si="11"/>
        <v>0</v>
      </c>
      <c r="AL190" s="22">
        <f t="shared" si="12"/>
        <v>0</v>
      </c>
      <c r="AM190" s="22">
        <f t="shared" si="13"/>
        <v>0</v>
      </c>
      <c r="AN190" s="22">
        <f t="shared" si="14"/>
        <v>0</v>
      </c>
      <c r="AO190" s="418" t="b">
        <f t="shared" si="15"/>
        <v>0</v>
      </c>
      <c r="AP190" s="419" t="str">
        <f>IF(K190="c",SUMMARY!$C$13*F190/12,"-")</f>
        <v>-</v>
      </c>
      <c r="AQ190" s="419" t="str">
        <f>IF(K190="s",SUMMARY!$C$12*J190,"-")</f>
        <v>-</v>
      </c>
      <c r="AR190" s="420" t="str">
        <f t="shared" si="16"/>
        <v>-</v>
      </c>
      <c r="AS190" s="421" t="str">
        <f>IF(K190="s",I190*SUMMARY!$I$12,"-")</f>
        <v>-</v>
      </c>
      <c r="AT190" s="422" t="str">
        <f>IF(K190="S",IF(AQ190*SUMMARY!$H$74&gt;AS190,SUMMARY!$H$74*AS190,AQ190),"-")</f>
        <v>-</v>
      </c>
      <c r="AU190" s="32"/>
      <c r="AV190" s="67">
        <f t="shared" si="17"/>
        <v>0</v>
      </c>
      <c r="AW190" s="67">
        <f t="shared" si="18"/>
        <v>0</v>
      </c>
      <c r="AX190" s="397">
        <f t="shared" si="19"/>
        <v>0</v>
      </c>
      <c r="AY190" s="32"/>
      <c r="AZ190" s="32"/>
      <c r="BA190" s="423" t="str">
        <f t="shared" si="20"/>
        <v xml:space="preserve"> </v>
      </c>
    </row>
    <row r="191" spans="1:53" s="339" customFormat="1" ht="15" x14ac:dyDescent="0.2">
      <c r="A191" s="32"/>
      <c r="B191" s="32"/>
      <c r="C191" s="410">
        <f t="shared" si="23"/>
        <v>170</v>
      </c>
      <c r="D191" s="424"/>
      <c r="E191" s="424"/>
      <c r="F191" s="424"/>
      <c r="G191" s="410"/>
      <c r="H191" s="410"/>
      <c r="I191" s="413" t="str">
        <f t="shared" si="5"/>
        <v>-</v>
      </c>
      <c r="J191" s="414" t="str">
        <f>IF(K191="s",(D191+E191)/16*F191/12*SUMMARY!$H$73," ")</f>
        <v xml:space="preserve"> </v>
      </c>
      <c r="K191" s="414" t="str">
        <f>IF(F191&gt;0,IF(B191&lt;SUMMARY!$H$76,"C","S")," ")</f>
        <v xml:space="preserve"> </v>
      </c>
      <c r="L191" s="414" t="str">
        <f t="shared" si="6"/>
        <v>-</v>
      </c>
      <c r="M191" s="425"/>
      <c r="N191" s="425"/>
      <c r="O191" s="160" t="str">
        <f t="shared" si="7"/>
        <v>-</v>
      </c>
      <c r="P191" s="416"/>
      <c r="Q191" s="416"/>
      <c r="R191" s="416"/>
      <c r="S191" s="416"/>
      <c r="T191" s="417"/>
      <c r="U191" s="417"/>
      <c r="V191" s="417"/>
      <c r="W191" s="417"/>
      <c r="X191" s="417"/>
      <c r="Y191" s="417"/>
      <c r="Z191" s="417"/>
      <c r="AA191" s="417"/>
      <c r="AB191" s="417"/>
      <c r="AC191" s="417"/>
      <c r="AD191" s="417"/>
      <c r="AE191" s="417"/>
      <c r="AF191" s="417"/>
      <c r="AG191" s="160" t="str">
        <f>IF(K191="s",IF(L191&gt;(SUMMARY!$I$12*I191),L191,0),"- ")</f>
        <v xml:space="preserve">- </v>
      </c>
      <c r="AH191" s="22" t="str">
        <f t="shared" si="8"/>
        <v>OK</v>
      </c>
      <c r="AI191" s="22">
        <f t="shared" si="9"/>
        <v>0</v>
      </c>
      <c r="AJ191" s="22">
        <f t="shared" si="10"/>
        <v>0</v>
      </c>
      <c r="AK191" s="22">
        <f t="shared" si="11"/>
        <v>0</v>
      </c>
      <c r="AL191" s="22">
        <f t="shared" si="12"/>
        <v>0</v>
      </c>
      <c r="AM191" s="22">
        <f t="shared" si="13"/>
        <v>0</v>
      </c>
      <c r="AN191" s="22">
        <f t="shared" si="14"/>
        <v>0</v>
      </c>
      <c r="AO191" s="418" t="b">
        <f t="shared" si="15"/>
        <v>0</v>
      </c>
      <c r="AP191" s="419" t="str">
        <f>IF(K191="c",SUMMARY!$C$13*F191/12,"-")</f>
        <v>-</v>
      </c>
      <c r="AQ191" s="419" t="str">
        <f>IF(K191="s",SUMMARY!$C$12*J191,"-")</f>
        <v>-</v>
      </c>
      <c r="AR191" s="420" t="str">
        <f t="shared" si="16"/>
        <v>-</v>
      </c>
      <c r="AS191" s="421" t="str">
        <f>IF(K191="s",I191*SUMMARY!$I$12,"-")</f>
        <v>-</v>
      </c>
      <c r="AT191" s="422" t="str">
        <f>IF(K191="S",IF(AQ191*SUMMARY!$H$74&gt;AS191,SUMMARY!$H$74*AS191,AQ191),"-")</f>
        <v>-</v>
      </c>
      <c r="AU191" s="32"/>
      <c r="AV191" s="67">
        <f t="shared" si="17"/>
        <v>0</v>
      </c>
      <c r="AW191" s="67">
        <f t="shared" si="18"/>
        <v>0</v>
      </c>
      <c r="AX191" s="397">
        <f t="shared" si="19"/>
        <v>0</v>
      </c>
      <c r="AY191" s="32"/>
      <c r="AZ191" s="32"/>
      <c r="BA191" s="423" t="str">
        <f t="shared" si="20"/>
        <v xml:space="preserve"> </v>
      </c>
    </row>
    <row r="192" spans="1:53" s="339" customFormat="1" ht="15" x14ac:dyDescent="0.2">
      <c r="A192" s="32"/>
      <c r="B192" s="32"/>
      <c r="C192" s="410">
        <f t="shared" si="23"/>
        <v>171</v>
      </c>
      <c r="D192" s="424"/>
      <c r="E192" s="424"/>
      <c r="F192" s="424"/>
      <c r="G192" s="410"/>
      <c r="H192" s="410"/>
      <c r="I192" s="413" t="str">
        <f t="shared" si="5"/>
        <v>-</v>
      </c>
      <c r="J192" s="414" t="str">
        <f>IF(K192="s",(D192+E192)/16*F192/12*SUMMARY!$H$73," ")</f>
        <v xml:space="preserve"> </v>
      </c>
      <c r="K192" s="414" t="str">
        <f>IF(F192&gt;0,IF(B192&lt;SUMMARY!$H$76,"C","S")," ")</f>
        <v xml:space="preserve"> </v>
      </c>
      <c r="L192" s="414" t="str">
        <f t="shared" si="6"/>
        <v>-</v>
      </c>
      <c r="M192" s="425"/>
      <c r="N192" s="425"/>
      <c r="O192" s="160" t="str">
        <f t="shared" si="7"/>
        <v>-</v>
      </c>
      <c r="P192" s="416"/>
      <c r="Q192" s="416"/>
      <c r="R192" s="416"/>
      <c r="S192" s="416"/>
      <c r="T192" s="417"/>
      <c r="U192" s="417"/>
      <c r="V192" s="417"/>
      <c r="W192" s="417"/>
      <c r="X192" s="417"/>
      <c r="Y192" s="417"/>
      <c r="Z192" s="417"/>
      <c r="AA192" s="417"/>
      <c r="AB192" s="417"/>
      <c r="AC192" s="417"/>
      <c r="AD192" s="417"/>
      <c r="AE192" s="417"/>
      <c r="AF192" s="417"/>
      <c r="AG192" s="160" t="str">
        <f>IF(K192="s",IF(L192&gt;(SUMMARY!$I$12*I192),L192,0),"- ")</f>
        <v xml:space="preserve">- </v>
      </c>
      <c r="AH192" s="22" t="str">
        <f t="shared" si="8"/>
        <v>OK</v>
      </c>
      <c r="AI192" s="22">
        <f t="shared" si="9"/>
        <v>0</v>
      </c>
      <c r="AJ192" s="22">
        <f t="shared" si="10"/>
        <v>0</v>
      </c>
      <c r="AK192" s="22">
        <f t="shared" si="11"/>
        <v>0</v>
      </c>
      <c r="AL192" s="22">
        <f t="shared" si="12"/>
        <v>0</v>
      </c>
      <c r="AM192" s="22">
        <f t="shared" si="13"/>
        <v>0</v>
      </c>
      <c r="AN192" s="22">
        <f t="shared" si="14"/>
        <v>0</v>
      </c>
      <c r="AO192" s="418" t="b">
        <f t="shared" si="15"/>
        <v>0</v>
      </c>
      <c r="AP192" s="419" t="str">
        <f>IF(K192="c",SUMMARY!$C$13*F192/12,"-")</f>
        <v>-</v>
      </c>
      <c r="AQ192" s="419" t="str">
        <f>IF(K192="s",SUMMARY!$C$12*J192,"-")</f>
        <v>-</v>
      </c>
      <c r="AR192" s="420" t="str">
        <f t="shared" si="16"/>
        <v>-</v>
      </c>
      <c r="AS192" s="421" t="str">
        <f>IF(K192="s",I192*SUMMARY!$I$12,"-")</f>
        <v>-</v>
      </c>
      <c r="AT192" s="422" t="str">
        <f>IF(K192="S",IF(AQ192*SUMMARY!$H$74&gt;AS192,SUMMARY!$H$74*AS192,AQ192),"-")</f>
        <v>-</v>
      </c>
      <c r="AU192" s="32"/>
      <c r="AV192" s="67">
        <f t="shared" si="17"/>
        <v>0</v>
      </c>
      <c r="AW192" s="67">
        <f t="shared" si="18"/>
        <v>0</v>
      </c>
      <c r="AX192" s="397">
        <f t="shared" si="19"/>
        <v>0</v>
      </c>
      <c r="AY192" s="32"/>
      <c r="AZ192" s="32"/>
      <c r="BA192" s="423" t="str">
        <f t="shared" si="20"/>
        <v xml:space="preserve"> </v>
      </c>
    </row>
    <row r="193" spans="1:53" s="339" customFormat="1" ht="15" x14ac:dyDescent="0.2">
      <c r="A193" s="32"/>
      <c r="B193" s="32"/>
      <c r="C193" s="410">
        <f t="shared" si="23"/>
        <v>172</v>
      </c>
      <c r="D193" s="424"/>
      <c r="E193" s="424"/>
      <c r="F193" s="424"/>
      <c r="G193" s="410"/>
      <c r="H193" s="410"/>
      <c r="I193" s="413" t="str">
        <f t="shared" si="5"/>
        <v>-</v>
      </c>
      <c r="J193" s="414" t="str">
        <f>IF(K193="s",(D193+E193)/16*F193/12*SUMMARY!$H$73," ")</f>
        <v xml:space="preserve"> </v>
      </c>
      <c r="K193" s="414" t="str">
        <f>IF(F193&gt;0,IF(B193&lt;SUMMARY!$H$76,"C","S")," ")</f>
        <v xml:space="preserve"> </v>
      </c>
      <c r="L193" s="414" t="str">
        <f t="shared" si="6"/>
        <v>-</v>
      </c>
      <c r="M193" s="425"/>
      <c r="N193" s="425"/>
      <c r="O193" s="160" t="str">
        <f t="shared" si="7"/>
        <v>-</v>
      </c>
      <c r="P193" s="416"/>
      <c r="Q193" s="416"/>
      <c r="R193" s="416"/>
      <c r="S193" s="416"/>
      <c r="T193" s="417"/>
      <c r="U193" s="417"/>
      <c r="V193" s="417"/>
      <c r="W193" s="417"/>
      <c r="X193" s="417"/>
      <c r="Y193" s="417"/>
      <c r="Z193" s="417"/>
      <c r="AA193" s="417"/>
      <c r="AB193" s="417"/>
      <c r="AC193" s="417"/>
      <c r="AD193" s="417"/>
      <c r="AE193" s="417"/>
      <c r="AF193" s="417"/>
      <c r="AG193" s="160" t="str">
        <f>IF(K193="s",IF(L193&gt;(SUMMARY!$I$12*I193),L193,0),"- ")</f>
        <v xml:space="preserve">- </v>
      </c>
      <c r="AH193" s="22" t="str">
        <f t="shared" si="8"/>
        <v>OK</v>
      </c>
      <c r="AI193" s="22">
        <f t="shared" si="9"/>
        <v>0</v>
      </c>
      <c r="AJ193" s="22">
        <f t="shared" si="10"/>
        <v>0</v>
      </c>
      <c r="AK193" s="22">
        <f t="shared" si="11"/>
        <v>0</v>
      </c>
      <c r="AL193" s="22">
        <f t="shared" si="12"/>
        <v>0</v>
      </c>
      <c r="AM193" s="22">
        <f t="shared" si="13"/>
        <v>0</v>
      </c>
      <c r="AN193" s="22">
        <f t="shared" si="14"/>
        <v>0</v>
      </c>
      <c r="AO193" s="418" t="b">
        <f t="shared" si="15"/>
        <v>0</v>
      </c>
      <c r="AP193" s="419" t="str">
        <f>IF(K193="c",SUMMARY!$C$13*F193/12,"-")</f>
        <v>-</v>
      </c>
      <c r="AQ193" s="419" t="str">
        <f>IF(K193="s",SUMMARY!$C$12*J193,"-")</f>
        <v>-</v>
      </c>
      <c r="AR193" s="420" t="str">
        <f t="shared" si="16"/>
        <v>-</v>
      </c>
      <c r="AS193" s="421" t="str">
        <f>IF(K193="s",I193*SUMMARY!$I$12,"-")</f>
        <v>-</v>
      </c>
      <c r="AT193" s="422" t="str">
        <f>IF(K193="S",IF(AQ193*SUMMARY!$H$74&gt;AS193,SUMMARY!$H$74*AS193,AQ193),"-")</f>
        <v>-</v>
      </c>
      <c r="AU193" s="32"/>
      <c r="AV193" s="67">
        <f t="shared" si="17"/>
        <v>0</v>
      </c>
      <c r="AW193" s="67">
        <f t="shared" si="18"/>
        <v>0</v>
      </c>
      <c r="AX193" s="397">
        <f t="shared" si="19"/>
        <v>0</v>
      </c>
      <c r="AY193" s="32"/>
      <c r="AZ193" s="32"/>
      <c r="BA193" s="423" t="str">
        <f t="shared" si="20"/>
        <v xml:space="preserve"> </v>
      </c>
    </row>
    <row r="194" spans="1:53" s="339" customFormat="1" ht="15" x14ac:dyDescent="0.2">
      <c r="A194" s="32"/>
      <c r="B194" s="32"/>
      <c r="C194" s="410">
        <f t="shared" si="23"/>
        <v>173</v>
      </c>
      <c r="D194" s="424"/>
      <c r="E194" s="424"/>
      <c r="F194" s="424"/>
      <c r="G194" s="410"/>
      <c r="H194" s="410"/>
      <c r="I194" s="413" t="str">
        <f t="shared" si="5"/>
        <v>-</v>
      </c>
      <c r="J194" s="414" t="str">
        <f>IF(K194="s",(D194+E194)/16*F194/12*SUMMARY!$H$73," ")</f>
        <v xml:space="preserve"> </v>
      </c>
      <c r="K194" s="414" t="str">
        <f>IF(F194&gt;0,IF(B194&lt;SUMMARY!$H$76,"C","S")," ")</f>
        <v xml:space="preserve"> </v>
      </c>
      <c r="L194" s="414" t="str">
        <f t="shared" si="6"/>
        <v>-</v>
      </c>
      <c r="M194" s="425"/>
      <c r="N194" s="425"/>
      <c r="O194" s="160" t="str">
        <f t="shared" si="7"/>
        <v>-</v>
      </c>
      <c r="P194" s="416"/>
      <c r="Q194" s="416"/>
      <c r="R194" s="416"/>
      <c r="S194" s="416"/>
      <c r="T194" s="417"/>
      <c r="U194" s="417"/>
      <c r="V194" s="417"/>
      <c r="W194" s="417"/>
      <c r="X194" s="417"/>
      <c r="Y194" s="417"/>
      <c r="Z194" s="417"/>
      <c r="AA194" s="417"/>
      <c r="AB194" s="417"/>
      <c r="AC194" s="417"/>
      <c r="AD194" s="417"/>
      <c r="AE194" s="417"/>
      <c r="AF194" s="417"/>
      <c r="AG194" s="160" t="str">
        <f>IF(K194="s",IF(L194&gt;(SUMMARY!$I$12*I194),L194,0),"- ")</f>
        <v xml:space="preserve">- </v>
      </c>
      <c r="AH194" s="22" t="str">
        <f t="shared" si="8"/>
        <v>OK</v>
      </c>
      <c r="AI194" s="22">
        <f t="shared" si="9"/>
        <v>0</v>
      </c>
      <c r="AJ194" s="22">
        <f t="shared" si="10"/>
        <v>0</v>
      </c>
      <c r="AK194" s="22">
        <f t="shared" si="11"/>
        <v>0</v>
      </c>
      <c r="AL194" s="22">
        <f t="shared" si="12"/>
        <v>0</v>
      </c>
      <c r="AM194" s="22">
        <f t="shared" si="13"/>
        <v>0</v>
      </c>
      <c r="AN194" s="22">
        <f t="shared" si="14"/>
        <v>0</v>
      </c>
      <c r="AO194" s="418" t="b">
        <f t="shared" si="15"/>
        <v>0</v>
      </c>
      <c r="AP194" s="419" t="str">
        <f>IF(K194="c",SUMMARY!$C$13*F194/12,"-")</f>
        <v>-</v>
      </c>
      <c r="AQ194" s="419" t="str">
        <f>IF(K194="s",SUMMARY!$C$12*J194,"-")</f>
        <v>-</v>
      </c>
      <c r="AR194" s="420" t="str">
        <f t="shared" si="16"/>
        <v>-</v>
      </c>
      <c r="AS194" s="421" t="str">
        <f>IF(K194="s",I194*SUMMARY!$I$12,"-")</f>
        <v>-</v>
      </c>
      <c r="AT194" s="422" t="str">
        <f>IF(K194="S",IF(AQ194*SUMMARY!$H$74&gt;AS194,SUMMARY!$H$74*AS194,AQ194),"-")</f>
        <v>-</v>
      </c>
      <c r="AU194" s="32"/>
      <c r="AV194" s="67">
        <f t="shared" si="17"/>
        <v>0</v>
      </c>
      <c r="AW194" s="67">
        <f t="shared" si="18"/>
        <v>0</v>
      </c>
      <c r="AX194" s="397">
        <f t="shared" si="19"/>
        <v>0</v>
      </c>
      <c r="AY194" s="32"/>
      <c r="AZ194" s="32"/>
      <c r="BA194" s="423" t="str">
        <f t="shared" si="20"/>
        <v xml:space="preserve"> </v>
      </c>
    </row>
    <row r="195" spans="1:53" s="339" customFormat="1" ht="15" x14ac:dyDescent="0.2">
      <c r="A195" s="32"/>
      <c r="B195" s="32"/>
      <c r="C195" s="410">
        <f t="shared" si="23"/>
        <v>174</v>
      </c>
      <c r="D195" s="424"/>
      <c r="E195" s="424"/>
      <c r="F195" s="424"/>
      <c r="G195" s="410"/>
      <c r="H195" s="410"/>
      <c r="I195" s="413" t="str">
        <f t="shared" si="5"/>
        <v>-</v>
      </c>
      <c r="J195" s="414" t="str">
        <f>IF(K195="s",(D195+E195)/16*F195/12*SUMMARY!$H$73," ")</f>
        <v xml:space="preserve"> </v>
      </c>
      <c r="K195" s="414" t="str">
        <f>IF(F195&gt;0,IF(B195&lt;SUMMARY!$H$76,"C","S")," ")</f>
        <v xml:space="preserve"> </v>
      </c>
      <c r="L195" s="414" t="str">
        <f t="shared" si="6"/>
        <v>-</v>
      </c>
      <c r="M195" s="425"/>
      <c r="N195" s="425"/>
      <c r="O195" s="160" t="str">
        <f t="shared" si="7"/>
        <v>-</v>
      </c>
      <c r="P195" s="416"/>
      <c r="Q195" s="416"/>
      <c r="R195" s="416"/>
      <c r="S195" s="416"/>
      <c r="T195" s="417"/>
      <c r="U195" s="417"/>
      <c r="V195" s="417"/>
      <c r="W195" s="417"/>
      <c r="X195" s="417"/>
      <c r="Y195" s="417"/>
      <c r="Z195" s="417"/>
      <c r="AA195" s="417"/>
      <c r="AB195" s="417"/>
      <c r="AC195" s="417"/>
      <c r="AD195" s="417"/>
      <c r="AE195" s="417"/>
      <c r="AF195" s="417"/>
      <c r="AG195" s="160" t="str">
        <f>IF(K195="s",IF(L195&gt;(SUMMARY!$I$12*I195),L195,0),"- ")</f>
        <v xml:space="preserve">- </v>
      </c>
      <c r="AH195" s="22" t="str">
        <f t="shared" si="8"/>
        <v>OK</v>
      </c>
      <c r="AI195" s="22">
        <f t="shared" si="9"/>
        <v>0</v>
      </c>
      <c r="AJ195" s="22">
        <f t="shared" si="10"/>
        <v>0</v>
      </c>
      <c r="AK195" s="22">
        <f t="shared" si="11"/>
        <v>0</v>
      </c>
      <c r="AL195" s="22">
        <f t="shared" si="12"/>
        <v>0</v>
      </c>
      <c r="AM195" s="22">
        <f t="shared" si="13"/>
        <v>0</v>
      </c>
      <c r="AN195" s="22">
        <f t="shared" si="14"/>
        <v>0</v>
      </c>
      <c r="AO195" s="418" t="b">
        <f t="shared" si="15"/>
        <v>0</v>
      </c>
      <c r="AP195" s="419" t="str">
        <f>IF(K195="c",SUMMARY!$C$13*F195/12,"-")</f>
        <v>-</v>
      </c>
      <c r="AQ195" s="419" t="str">
        <f>IF(K195="s",SUMMARY!$C$12*J195,"-")</f>
        <v>-</v>
      </c>
      <c r="AR195" s="420" t="str">
        <f t="shared" si="16"/>
        <v>-</v>
      </c>
      <c r="AS195" s="421" t="str">
        <f>IF(K195="s",I195*SUMMARY!$I$12,"-")</f>
        <v>-</v>
      </c>
      <c r="AT195" s="422" t="str">
        <f>IF(K195="S",IF(AQ195*SUMMARY!$H$74&gt;AS195,SUMMARY!$H$74*AS195,AQ195),"-")</f>
        <v>-</v>
      </c>
      <c r="AU195" s="32"/>
      <c r="AV195" s="67">
        <f t="shared" si="17"/>
        <v>0</v>
      </c>
      <c r="AW195" s="67">
        <f t="shared" si="18"/>
        <v>0</v>
      </c>
      <c r="AX195" s="397">
        <f t="shared" si="19"/>
        <v>0</v>
      </c>
      <c r="AY195" s="32"/>
      <c r="AZ195" s="32"/>
      <c r="BA195" s="423" t="str">
        <f t="shared" si="20"/>
        <v xml:space="preserve"> </v>
      </c>
    </row>
    <row r="196" spans="1:53" s="339" customFormat="1" ht="15" x14ac:dyDescent="0.2">
      <c r="A196" s="32"/>
      <c r="B196" s="32"/>
      <c r="C196" s="410">
        <f t="shared" si="23"/>
        <v>175</v>
      </c>
      <c r="D196" s="424"/>
      <c r="E196" s="424"/>
      <c r="F196" s="424"/>
      <c r="G196" s="410"/>
      <c r="H196" s="410"/>
      <c r="I196" s="413" t="str">
        <f t="shared" si="5"/>
        <v>-</v>
      </c>
      <c r="J196" s="414" t="str">
        <f>IF(K196="s",(D196+E196)/16*F196/12*SUMMARY!$H$73," ")</f>
        <v xml:space="preserve"> </v>
      </c>
      <c r="K196" s="414" t="str">
        <f>IF(F196&gt;0,IF(B196&lt;SUMMARY!$H$76,"C","S")," ")</f>
        <v xml:space="preserve"> </v>
      </c>
      <c r="L196" s="414" t="str">
        <f t="shared" si="6"/>
        <v>-</v>
      </c>
      <c r="M196" s="425"/>
      <c r="N196" s="425"/>
      <c r="O196" s="160" t="str">
        <f t="shared" si="7"/>
        <v>-</v>
      </c>
      <c r="P196" s="416"/>
      <c r="Q196" s="416"/>
      <c r="R196" s="416"/>
      <c r="S196" s="416"/>
      <c r="T196" s="417"/>
      <c r="U196" s="417"/>
      <c r="V196" s="417"/>
      <c r="W196" s="417"/>
      <c r="X196" s="417"/>
      <c r="Y196" s="417"/>
      <c r="Z196" s="417"/>
      <c r="AA196" s="417"/>
      <c r="AB196" s="417"/>
      <c r="AC196" s="417"/>
      <c r="AD196" s="417"/>
      <c r="AE196" s="417"/>
      <c r="AF196" s="417"/>
      <c r="AG196" s="160" t="str">
        <f>IF(K196="s",IF(L196&gt;(SUMMARY!$I$12*I196),L196,0),"- ")</f>
        <v xml:space="preserve">- </v>
      </c>
      <c r="AH196" s="22" t="str">
        <f t="shared" si="8"/>
        <v>OK</v>
      </c>
      <c r="AI196" s="22">
        <f t="shared" si="9"/>
        <v>0</v>
      </c>
      <c r="AJ196" s="22">
        <f t="shared" si="10"/>
        <v>0</v>
      </c>
      <c r="AK196" s="22">
        <f t="shared" si="11"/>
        <v>0</v>
      </c>
      <c r="AL196" s="22">
        <f t="shared" si="12"/>
        <v>0</v>
      </c>
      <c r="AM196" s="22">
        <f t="shared" si="13"/>
        <v>0</v>
      </c>
      <c r="AN196" s="22">
        <f t="shared" si="14"/>
        <v>0</v>
      </c>
      <c r="AO196" s="418" t="b">
        <f t="shared" si="15"/>
        <v>0</v>
      </c>
      <c r="AP196" s="419" t="str">
        <f>IF(K196="c",SUMMARY!$C$13*F196/12,"-")</f>
        <v>-</v>
      </c>
      <c r="AQ196" s="419" t="str">
        <f>IF(K196="s",SUMMARY!$C$12*J196,"-")</f>
        <v>-</v>
      </c>
      <c r="AR196" s="420" t="str">
        <f t="shared" si="16"/>
        <v>-</v>
      </c>
      <c r="AS196" s="421" t="str">
        <f>IF(K196="s",I196*SUMMARY!$I$12,"-")</f>
        <v>-</v>
      </c>
      <c r="AT196" s="422" t="str">
        <f>IF(K196="S",IF(AQ196*SUMMARY!$H$74&gt;AS196,SUMMARY!$H$74*AS196,AQ196),"-")</f>
        <v>-</v>
      </c>
      <c r="AU196" s="32"/>
      <c r="AV196" s="67">
        <f t="shared" si="17"/>
        <v>0</v>
      </c>
      <c r="AW196" s="67">
        <f t="shared" si="18"/>
        <v>0</v>
      </c>
      <c r="AX196" s="397">
        <f t="shared" si="19"/>
        <v>0</v>
      </c>
      <c r="AY196" s="32"/>
      <c r="AZ196" s="32"/>
      <c r="BA196" s="423" t="str">
        <f t="shared" si="20"/>
        <v xml:space="preserve"> </v>
      </c>
    </row>
    <row r="197" spans="1:53" s="339" customFormat="1" ht="15" x14ac:dyDescent="0.2">
      <c r="A197" s="32"/>
      <c r="B197" s="32"/>
      <c r="C197" s="410">
        <f t="shared" si="23"/>
        <v>176</v>
      </c>
      <c r="D197" s="424"/>
      <c r="E197" s="424"/>
      <c r="F197" s="424"/>
      <c r="G197" s="410"/>
      <c r="H197" s="410"/>
      <c r="I197" s="413" t="str">
        <f t="shared" si="5"/>
        <v>-</v>
      </c>
      <c r="J197" s="414" t="str">
        <f>IF(K197="s",(D197+E197)/16*F197/12*SUMMARY!$H$73," ")</f>
        <v xml:space="preserve"> </v>
      </c>
      <c r="K197" s="414" t="str">
        <f>IF(F197&gt;0,IF(B197&lt;SUMMARY!$H$76,"C","S")," ")</f>
        <v xml:space="preserve"> </v>
      </c>
      <c r="L197" s="414" t="str">
        <f t="shared" si="6"/>
        <v>-</v>
      </c>
      <c r="M197" s="425"/>
      <c r="N197" s="425"/>
      <c r="O197" s="160" t="str">
        <f t="shared" si="7"/>
        <v>-</v>
      </c>
      <c r="P197" s="416"/>
      <c r="Q197" s="416"/>
      <c r="R197" s="416"/>
      <c r="S197" s="416"/>
      <c r="T197" s="417"/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417"/>
      <c r="AG197" s="160" t="str">
        <f>IF(K197="s",IF(L197&gt;(SUMMARY!$I$12*I197),L197,0),"- ")</f>
        <v xml:space="preserve">- </v>
      </c>
      <c r="AH197" s="22" t="str">
        <f t="shared" si="8"/>
        <v>OK</v>
      </c>
      <c r="AI197" s="22">
        <f t="shared" si="9"/>
        <v>0</v>
      </c>
      <c r="AJ197" s="22">
        <f t="shared" si="10"/>
        <v>0</v>
      </c>
      <c r="AK197" s="22">
        <f t="shared" si="11"/>
        <v>0</v>
      </c>
      <c r="AL197" s="22">
        <f t="shared" si="12"/>
        <v>0</v>
      </c>
      <c r="AM197" s="22">
        <f t="shared" si="13"/>
        <v>0</v>
      </c>
      <c r="AN197" s="22">
        <f t="shared" si="14"/>
        <v>0</v>
      </c>
      <c r="AO197" s="418" t="b">
        <f t="shared" si="15"/>
        <v>0</v>
      </c>
      <c r="AP197" s="419" t="str">
        <f>IF(K197="c",SUMMARY!$C$13*F197/12,"-")</f>
        <v>-</v>
      </c>
      <c r="AQ197" s="419" t="str">
        <f>IF(K197="s",SUMMARY!$C$12*J197,"-")</f>
        <v>-</v>
      </c>
      <c r="AR197" s="420" t="str">
        <f t="shared" si="16"/>
        <v>-</v>
      </c>
      <c r="AS197" s="421" t="str">
        <f>IF(K197="s",I197*SUMMARY!$I$12,"-")</f>
        <v>-</v>
      </c>
      <c r="AT197" s="422" t="str">
        <f>IF(K197="S",IF(AQ197*SUMMARY!$H$74&gt;AS197,SUMMARY!$H$74*AS197,AQ197),"-")</f>
        <v>-</v>
      </c>
      <c r="AU197" s="32"/>
      <c r="AV197" s="67">
        <f t="shared" si="17"/>
        <v>0</v>
      </c>
      <c r="AW197" s="67">
        <f t="shared" si="18"/>
        <v>0</v>
      </c>
      <c r="AX197" s="397">
        <f t="shared" si="19"/>
        <v>0</v>
      </c>
      <c r="AY197" s="32"/>
      <c r="AZ197" s="32"/>
      <c r="BA197" s="423" t="str">
        <f t="shared" si="20"/>
        <v xml:space="preserve"> </v>
      </c>
    </row>
    <row r="198" spans="1:53" s="339" customFormat="1" ht="15" x14ac:dyDescent="0.2">
      <c r="A198" s="32"/>
      <c r="B198" s="32"/>
      <c r="C198" s="410">
        <f t="shared" si="23"/>
        <v>177</v>
      </c>
      <c r="D198" s="424"/>
      <c r="E198" s="424"/>
      <c r="F198" s="424"/>
      <c r="G198" s="410"/>
      <c r="H198" s="410"/>
      <c r="I198" s="413" t="str">
        <f t="shared" si="5"/>
        <v>-</v>
      </c>
      <c r="J198" s="414" t="str">
        <f>IF(K198="s",(D198+E198)/16*F198/12*SUMMARY!$H$73," ")</f>
        <v xml:space="preserve"> </v>
      </c>
      <c r="K198" s="414" t="str">
        <f>IF(F198&gt;0,IF(B198&lt;SUMMARY!$H$76,"C","S")," ")</f>
        <v xml:space="preserve"> </v>
      </c>
      <c r="L198" s="414" t="str">
        <f t="shared" si="6"/>
        <v>-</v>
      </c>
      <c r="M198" s="425"/>
      <c r="N198" s="425"/>
      <c r="O198" s="160" t="str">
        <f t="shared" si="7"/>
        <v>-</v>
      </c>
      <c r="P198" s="416"/>
      <c r="Q198" s="416"/>
      <c r="R198" s="416"/>
      <c r="S198" s="416"/>
      <c r="T198" s="417"/>
      <c r="U198" s="417"/>
      <c r="V198" s="417"/>
      <c r="W198" s="417"/>
      <c r="X198" s="417"/>
      <c r="Y198" s="417"/>
      <c r="Z198" s="417"/>
      <c r="AA198" s="417"/>
      <c r="AB198" s="417"/>
      <c r="AC198" s="417"/>
      <c r="AD198" s="417"/>
      <c r="AE198" s="417"/>
      <c r="AF198" s="417"/>
      <c r="AG198" s="160" t="str">
        <f>IF(K198="s",IF(L198&gt;(SUMMARY!$I$12*I198),L198,0),"- ")</f>
        <v xml:space="preserve">- </v>
      </c>
      <c r="AH198" s="22" t="str">
        <f t="shared" si="8"/>
        <v>OK</v>
      </c>
      <c r="AI198" s="22">
        <f t="shared" si="9"/>
        <v>0</v>
      </c>
      <c r="AJ198" s="22">
        <f t="shared" si="10"/>
        <v>0</v>
      </c>
      <c r="AK198" s="22">
        <f t="shared" si="11"/>
        <v>0</v>
      </c>
      <c r="AL198" s="22">
        <f t="shared" si="12"/>
        <v>0</v>
      </c>
      <c r="AM198" s="22">
        <f t="shared" si="13"/>
        <v>0</v>
      </c>
      <c r="AN198" s="22">
        <f t="shared" si="14"/>
        <v>0</v>
      </c>
      <c r="AO198" s="418" t="b">
        <f t="shared" si="15"/>
        <v>0</v>
      </c>
      <c r="AP198" s="419" t="str">
        <f>IF(K198="c",SUMMARY!$C$13*F198/12,"-")</f>
        <v>-</v>
      </c>
      <c r="AQ198" s="419" t="str">
        <f>IF(K198="s",SUMMARY!$C$12*J198,"-")</f>
        <v>-</v>
      </c>
      <c r="AR198" s="420" t="str">
        <f t="shared" si="16"/>
        <v>-</v>
      </c>
      <c r="AS198" s="421" t="str">
        <f>IF(K198="s",I198*SUMMARY!$I$12,"-")</f>
        <v>-</v>
      </c>
      <c r="AT198" s="422" t="str">
        <f>IF(K198="S",IF(AQ198*SUMMARY!$H$74&gt;AS198,SUMMARY!$H$74*AS198,AQ198),"-")</f>
        <v>-</v>
      </c>
      <c r="AU198" s="32"/>
      <c r="AV198" s="67">
        <f t="shared" si="17"/>
        <v>0</v>
      </c>
      <c r="AW198" s="67">
        <f t="shared" si="18"/>
        <v>0</v>
      </c>
      <c r="AX198" s="397">
        <f t="shared" si="19"/>
        <v>0</v>
      </c>
      <c r="AY198" s="32"/>
      <c r="AZ198" s="32"/>
      <c r="BA198" s="423" t="str">
        <f t="shared" si="20"/>
        <v xml:space="preserve"> </v>
      </c>
    </row>
    <row r="199" spans="1:53" s="339" customFormat="1" ht="15" x14ac:dyDescent="0.2">
      <c r="A199" s="32"/>
      <c r="B199" s="32"/>
      <c r="C199" s="410">
        <f t="shared" si="23"/>
        <v>178</v>
      </c>
      <c r="D199" s="424"/>
      <c r="E199" s="424"/>
      <c r="F199" s="424"/>
      <c r="G199" s="410"/>
      <c r="H199" s="410"/>
      <c r="I199" s="413" t="str">
        <f t="shared" si="5"/>
        <v>-</v>
      </c>
      <c r="J199" s="414" t="str">
        <f>IF(K199="s",(D199+E199)/16*F199/12*SUMMARY!$H$73," ")</f>
        <v xml:space="preserve"> </v>
      </c>
      <c r="K199" s="414" t="str">
        <f>IF(F199&gt;0,IF(B199&lt;SUMMARY!$H$76,"C","S")," ")</f>
        <v xml:space="preserve"> </v>
      </c>
      <c r="L199" s="414" t="str">
        <f t="shared" si="6"/>
        <v>-</v>
      </c>
      <c r="M199" s="425"/>
      <c r="N199" s="425"/>
      <c r="O199" s="160" t="str">
        <f t="shared" si="7"/>
        <v>-</v>
      </c>
      <c r="P199" s="416"/>
      <c r="Q199" s="416"/>
      <c r="R199" s="416"/>
      <c r="S199" s="416"/>
      <c r="T199" s="417"/>
      <c r="U199" s="417"/>
      <c r="V199" s="417"/>
      <c r="W199" s="417"/>
      <c r="X199" s="417"/>
      <c r="Y199" s="417"/>
      <c r="Z199" s="417"/>
      <c r="AA199" s="417"/>
      <c r="AB199" s="417"/>
      <c r="AC199" s="417"/>
      <c r="AD199" s="417"/>
      <c r="AE199" s="417"/>
      <c r="AF199" s="417"/>
      <c r="AG199" s="160" t="str">
        <f>IF(K199="s",IF(L199&gt;(SUMMARY!$I$12*I199),L199,0),"- ")</f>
        <v xml:space="preserve">- </v>
      </c>
      <c r="AH199" s="22" t="str">
        <f t="shared" si="8"/>
        <v>OK</v>
      </c>
      <c r="AI199" s="22">
        <f t="shared" si="9"/>
        <v>0</v>
      </c>
      <c r="AJ199" s="22">
        <f t="shared" si="10"/>
        <v>0</v>
      </c>
      <c r="AK199" s="22">
        <f t="shared" si="11"/>
        <v>0</v>
      </c>
      <c r="AL199" s="22">
        <f t="shared" si="12"/>
        <v>0</v>
      </c>
      <c r="AM199" s="22">
        <f t="shared" si="13"/>
        <v>0</v>
      </c>
      <c r="AN199" s="22">
        <f t="shared" si="14"/>
        <v>0</v>
      </c>
      <c r="AO199" s="418" t="b">
        <f t="shared" si="15"/>
        <v>0</v>
      </c>
      <c r="AP199" s="419" t="str">
        <f>IF(K199="c",SUMMARY!$C$13*F199/12,"-")</f>
        <v>-</v>
      </c>
      <c r="AQ199" s="419" t="str">
        <f>IF(K199="s",SUMMARY!$C$12*J199,"-")</f>
        <v>-</v>
      </c>
      <c r="AR199" s="420" t="str">
        <f t="shared" si="16"/>
        <v>-</v>
      </c>
      <c r="AS199" s="421" t="str">
        <f>IF(K199="s",I199*SUMMARY!$I$12,"-")</f>
        <v>-</v>
      </c>
      <c r="AT199" s="422" t="str">
        <f>IF(K199="S",IF(AQ199*SUMMARY!$H$74&gt;AS199,SUMMARY!$H$74*AS199,AQ199),"-")</f>
        <v>-</v>
      </c>
      <c r="AU199" s="32"/>
      <c r="AV199" s="67">
        <f t="shared" si="17"/>
        <v>0</v>
      </c>
      <c r="AW199" s="67">
        <f t="shared" si="18"/>
        <v>0</v>
      </c>
      <c r="AX199" s="397">
        <f t="shared" si="19"/>
        <v>0</v>
      </c>
      <c r="AY199" s="32"/>
      <c r="AZ199" s="32"/>
      <c r="BA199" s="423" t="str">
        <f t="shared" si="20"/>
        <v xml:space="preserve"> </v>
      </c>
    </row>
    <row r="200" spans="1:53" s="339" customFormat="1" ht="15" x14ac:dyDescent="0.2">
      <c r="A200" s="32"/>
      <c r="B200" s="32"/>
      <c r="C200" s="410">
        <f t="shared" si="23"/>
        <v>179</v>
      </c>
      <c r="D200" s="424"/>
      <c r="E200" s="424"/>
      <c r="F200" s="424"/>
      <c r="G200" s="410"/>
      <c r="H200" s="410"/>
      <c r="I200" s="413" t="str">
        <f t="shared" si="5"/>
        <v>-</v>
      </c>
      <c r="J200" s="414" t="str">
        <f>IF(K200="s",(D200+E200)/16*F200/12*SUMMARY!$H$73," ")</f>
        <v xml:space="preserve"> </v>
      </c>
      <c r="K200" s="414" t="str">
        <f>IF(F200&gt;0,IF(B200&lt;SUMMARY!$H$76,"C","S")," ")</f>
        <v xml:space="preserve"> </v>
      </c>
      <c r="L200" s="414" t="str">
        <f t="shared" si="6"/>
        <v>-</v>
      </c>
      <c r="M200" s="425"/>
      <c r="N200" s="425"/>
      <c r="O200" s="160" t="str">
        <f t="shared" si="7"/>
        <v>-</v>
      </c>
      <c r="P200" s="416"/>
      <c r="Q200" s="416"/>
      <c r="R200" s="416"/>
      <c r="S200" s="416"/>
      <c r="T200" s="417"/>
      <c r="U200" s="417"/>
      <c r="V200" s="417"/>
      <c r="W200" s="417"/>
      <c r="X200" s="417"/>
      <c r="Y200" s="417"/>
      <c r="Z200" s="417"/>
      <c r="AA200" s="417"/>
      <c r="AB200" s="417"/>
      <c r="AC200" s="417"/>
      <c r="AD200" s="417"/>
      <c r="AE200" s="417"/>
      <c r="AF200" s="417"/>
      <c r="AG200" s="160" t="str">
        <f>IF(K200="s",IF(L200&gt;(SUMMARY!$I$12*I200),L200,0),"- ")</f>
        <v xml:space="preserve">- </v>
      </c>
      <c r="AH200" s="22" t="str">
        <f t="shared" si="8"/>
        <v>OK</v>
      </c>
      <c r="AI200" s="22">
        <f t="shared" si="9"/>
        <v>0</v>
      </c>
      <c r="AJ200" s="22">
        <f t="shared" si="10"/>
        <v>0</v>
      </c>
      <c r="AK200" s="22">
        <f t="shared" si="11"/>
        <v>0</v>
      </c>
      <c r="AL200" s="22">
        <f t="shared" si="12"/>
        <v>0</v>
      </c>
      <c r="AM200" s="22">
        <f t="shared" si="13"/>
        <v>0</v>
      </c>
      <c r="AN200" s="22">
        <f t="shared" si="14"/>
        <v>0</v>
      </c>
      <c r="AO200" s="418" t="b">
        <f t="shared" si="15"/>
        <v>0</v>
      </c>
      <c r="AP200" s="419" t="str">
        <f>IF(K200="c",SUMMARY!$C$13*F200/12,"-")</f>
        <v>-</v>
      </c>
      <c r="AQ200" s="419" t="str">
        <f>IF(K200="s",SUMMARY!$C$12*J200,"-")</f>
        <v>-</v>
      </c>
      <c r="AR200" s="420" t="str">
        <f t="shared" si="16"/>
        <v>-</v>
      </c>
      <c r="AS200" s="421" t="str">
        <f>IF(K200="s",I200*SUMMARY!$I$12,"-")</f>
        <v>-</v>
      </c>
      <c r="AT200" s="422" t="str">
        <f>IF(K200="S",IF(AQ200*SUMMARY!$H$74&gt;AS200,SUMMARY!$H$74*AS200,AQ200),"-")</f>
        <v>-</v>
      </c>
      <c r="AU200" s="32"/>
      <c r="AV200" s="67">
        <f t="shared" si="17"/>
        <v>0</v>
      </c>
      <c r="AW200" s="67">
        <f t="shared" si="18"/>
        <v>0</v>
      </c>
      <c r="AX200" s="397">
        <f t="shared" si="19"/>
        <v>0</v>
      </c>
      <c r="AY200" s="32"/>
      <c r="AZ200" s="32"/>
      <c r="BA200" s="423" t="str">
        <f t="shared" si="20"/>
        <v xml:space="preserve"> </v>
      </c>
    </row>
    <row r="201" spans="1:53" s="339" customFormat="1" ht="15" x14ac:dyDescent="0.2">
      <c r="A201" s="32"/>
      <c r="B201" s="32"/>
      <c r="C201" s="410">
        <f t="shared" si="23"/>
        <v>180</v>
      </c>
      <c r="D201" s="424"/>
      <c r="E201" s="424"/>
      <c r="F201" s="424"/>
      <c r="G201" s="410"/>
      <c r="H201" s="410"/>
      <c r="I201" s="413" t="str">
        <f t="shared" si="5"/>
        <v>-</v>
      </c>
      <c r="J201" s="414" t="str">
        <f>IF(K201="s",(D201+E201)/16*F201/12*SUMMARY!$H$73," ")</f>
        <v xml:space="preserve"> </v>
      </c>
      <c r="K201" s="414" t="str">
        <f>IF(F201&gt;0,IF(B201&lt;SUMMARY!$H$76,"C","S")," ")</f>
        <v xml:space="preserve"> </v>
      </c>
      <c r="L201" s="414" t="str">
        <f t="shared" si="6"/>
        <v>-</v>
      </c>
      <c r="M201" s="425"/>
      <c r="N201" s="425"/>
      <c r="O201" s="160" t="str">
        <f t="shared" si="7"/>
        <v>-</v>
      </c>
      <c r="P201" s="416"/>
      <c r="Q201" s="416"/>
      <c r="R201" s="416"/>
      <c r="S201" s="416"/>
      <c r="T201" s="417"/>
      <c r="U201" s="417"/>
      <c r="V201" s="417"/>
      <c r="W201" s="417"/>
      <c r="X201" s="417"/>
      <c r="Y201" s="417"/>
      <c r="Z201" s="417"/>
      <c r="AA201" s="417"/>
      <c r="AB201" s="417"/>
      <c r="AC201" s="417"/>
      <c r="AD201" s="417"/>
      <c r="AE201" s="417"/>
      <c r="AF201" s="417"/>
      <c r="AG201" s="160" t="str">
        <f>IF(K201="s",IF(L201&gt;(SUMMARY!$I$12*I201),L201,0),"- ")</f>
        <v xml:space="preserve">- </v>
      </c>
      <c r="AH201" s="22" t="str">
        <f t="shared" si="8"/>
        <v>OK</v>
      </c>
      <c r="AI201" s="22">
        <f t="shared" si="9"/>
        <v>0</v>
      </c>
      <c r="AJ201" s="22">
        <f t="shared" si="10"/>
        <v>0</v>
      </c>
      <c r="AK201" s="22">
        <f t="shared" si="11"/>
        <v>0</v>
      </c>
      <c r="AL201" s="22">
        <f t="shared" si="12"/>
        <v>0</v>
      </c>
      <c r="AM201" s="22">
        <f t="shared" si="13"/>
        <v>0</v>
      </c>
      <c r="AN201" s="22">
        <f t="shared" si="14"/>
        <v>0</v>
      </c>
      <c r="AO201" s="418" t="b">
        <f t="shared" si="15"/>
        <v>0</v>
      </c>
      <c r="AP201" s="419" t="str">
        <f>IF(K201="c",SUMMARY!$C$13*F201/12,"-")</f>
        <v>-</v>
      </c>
      <c r="AQ201" s="419" t="str">
        <f>IF(K201="s",SUMMARY!$C$12*J201,"-")</f>
        <v>-</v>
      </c>
      <c r="AR201" s="420" t="str">
        <f t="shared" si="16"/>
        <v>-</v>
      </c>
      <c r="AS201" s="421" t="str">
        <f>IF(K201="s",I201*SUMMARY!$I$12,"-")</f>
        <v>-</v>
      </c>
      <c r="AT201" s="422" t="str">
        <f>IF(K201="S",IF(AQ201*SUMMARY!$H$74&gt;AS201,SUMMARY!$H$74*AS201,AQ201),"-")</f>
        <v>-</v>
      </c>
      <c r="AU201" s="32"/>
      <c r="AV201" s="67">
        <f t="shared" si="17"/>
        <v>0</v>
      </c>
      <c r="AW201" s="67">
        <f t="shared" si="18"/>
        <v>0</v>
      </c>
      <c r="AX201" s="397">
        <f t="shared" si="19"/>
        <v>0</v>
      </c>
      <c r="AY201" s="32"/>
      <c r="AZ201" s="32"/>
      <c r="BA201" s="423" t="str">
        <f t="shared" si="20"/>
        <v xml:space="preserve"> </v>
      </c>
    </row>
    <row r="202" spans="1:53" s="339" customFormat="1" ht="15" x14ac:dyDescent="0.2">
      <c r="A202" s="32"/>
      <c r="B202" s="32"/>
      <c r="C202" s="410">
        <f t="shared" si="23"/>
        <v>181</v>
      </c>
      <c r="D202" s="424"/>
      <c r="E202" s="424"/>
      <c r="F202" s="424"/>
      <c r="G202" s="410"/>
      <c r="H202" s="410"/>
      <c r="I202" s="413" t="str">
        <f t="shared" si="5"/>
        <v>-</v>
      </c>
      <c r="J202" s="414" t="str">
        <f>IF(K202="s",(D202+E202)/16*F202/12*SUMMARY!$H$73," ")</f>
        <v xml:space="preserve"> </v>
      </c>
      <c r="K202" s="414" t="str">
        <f>IF(F202&gt;0,IF(B202&lt;SUMMARY!$H$76,"C","S")," ")</f>
        <v xml:space="preserve"> </v>
      </c>
      <c r="L202" s="414" t="str">
        <f t="shared" si="6"/>
        <v>-</v>
      </c>
      <c r="M202" s="425"/>
      <c r="N202" s="425"/>
      <c r="O202" s="160" t="str">
        <f t="shared" si="7"/>
        <v>-</v>
      </c>
      <c r="P202" s="416"/>
      <c r="Q202" s="416"/>
      <c r="R202" s="416"/>
      <c r="S202" s="416"/>
      <c r="T202" s="417"/>
      <c r="U202" s="417"/>
      <c r="V202" s="417"/>
      <c r="W202" s="417"/>
      <c r="X202" s="417"/>
      <c r="Y202" s="417"/>
      <c r="Z202" s="417"/>
      <c r="AA202" s="417"/>
      <c r="AB202" s="417"/>
      <c r="AC202" s="417"/>
      <c r="AD202" s="417"/>
      <c r="AE202" s="417"/>
      <c r="AF202" s="417"/>
      <c r="AG202" s="160" t="str">
        <f>IF(K202="s",IF(L202&gt;(SUMMARY!$I$12*I202),L202,0),"- ")</f>
        <v xml:space="preserve">- </v>
      </c>
      <c r="AH202" s="22" t="str">
        <f t="shared" si="8"/>
        <v>OK</v>
      </c>
      <c r="AI202" s="22">
        <f t="shared" si="9"/>
        <v>0</v>
      </c>
      <c r="AJ202" s="22">
        <f t="shared" si="10"/>
        <v>0</v>
      </c>
      <c r="AK202" s="22">
        <f t="shared" si="11"/>
        <v>0</v>
      </c>
      <c r="AL202" s="22">
        <f t="shared" si="12"/>
        <v>0</v>
      </c>
      <c r="AM202" s="22">
        <f t="shared" si="13"/>
        <v>0</v>
      </c>
      <c r="AN202" s="22">
        <f t="shared" si="14"/>
        <v>0</v>
      </c>
      <c r="AO202" s="418" t="b">
        <f t="shared" si="15"/>
        <v>0</v>
      </c>
      <c r="AP202" s="419" t="str">
        <f>IF(K202="c",SUMMARY!$C$13*F202/12,"-")</f>
        <v>-</v>
      </c>
      <c r="AQ202" s="419" t="str">
        <f>IF(K202="s",SUMMARY!$C$12*J202,"-")</f>
        <v>-</v>
      </c>
      <c r="AR202" s="420" t="str">
        <f t="shared" si="16"/>
        <v>-</v>
      </c>
      <c r="AS202" s="421" t="str">
        <f>IF(K202="s",I202*SUMMARY!$I$12,"-")</f>
        <v>-</v>
      </c>
      <c r="AT202" s="422" t="str">
        <f>IF(K202="S",IF(AQ202*SUMMARY!$H$74&gt;AS202,SUMMARY!$H$74*AS202,AQ202),"-")</f>
        <v>-</v>
      </c>
      <c r="AU202" s="32"/>
      <c r="AV202" s="67">
        <f t="shared" si="17"/>
        <v>0</v>
      </c>
      <c r="AW202" s="67">
        <f t="shared" si="18"/>
        <v>0</v>
      </c>
      <c r="AX202" s="397">
        <f t="shared" si="19"/>
        <v>0</v>
      </c>
      <c r="AY202" s="32"/>
      <c r="AZ202" s="32"/>
      <c r="BA202" s="423" t="str">
        <f t="shared" si="20"/>
        <v xml:space="preserve"> </v>
      </c>
    </row>
    <row r="203" spans="1:53" s="339" customFormat="1" ht="15" x14ac:dyDescent="0.2">
      <c r="A203" s="32"/>
      <c r="B203" s="32"/>
      <c r="C203" s="410">
        <f t="shared" si="23"/>
        <v>182</v>
      </c>
      <c r="D203" s="424"/>
      <c r="E203" s="424"/>
      <c r="F203" s="424"/>
      <c r="G203" s="410"/>
      <c r="H203" s="410"/>
      <c r="I203" s="413" t="str">
        <f t="shared" si="5"/>
        <v>-</v>
      </c>
      <c r="J203" s="414" t="str">
        <f>IF(K203="s",(D203+E203)/16*F203/12*SUMMARY!$H$73," ")</f>
        <v xml:space="preserve"> </v>
      </c>
      <c r="K203" s="414" t="str">
        <f>IF(F203&gt;0,IF(B203&lt;SUMMARY!$H$76,"C","S")," ")</f>
        <v xml:space="preserve"> </v>
      </c>
      <c r="L203" s="414" t="str">
        <f t="shared" si="6"/>
        <v>-</v>
      </c>
      <c r="M203" s="425"/>
      <c r="N203" s="425"/>
      <c r="O203" s="160" t="str">
        <f t="shared" si="7"/>
        <v>-</v>
      </c>
      <c r="P203" s="416"/>
      <c r="Q203" s="416"/>
      <c r="R203" s="416"/>
      <c r="S203" s="416"/>
      <c r="T203" s="417"/>
      <c r="U203" s="417"/>
      <c r="V203" s="417"/>
      <c r="W203" s="417"/>
      <c r="X203" s="417"/>
      <c r="Y203" s="417"/>
      <c r="Z203" s="417"/>
      <c r="AA203" s="417"/>
      <c r="AB203" s="417"/>
      <c r="AC203" s="417"/>
      <c r="AD203" s="417"/>
      <c r="AE203" s="417"/>
      <c r="AF203" s="417"/>
      <c r="AG203" s="160" t="str">
        <f>IF(K203="s",IF(L203&gt;(SUMMARY!$I$12*I203),L203,0),"- ")</f>
        <v xml:space="preserve">- </v>
      </c>
      <c r="AH203" s="22" t="str">
        <f t="shared" si="8"/>
        <v>OK</v>
      </c>
      <c r="AI203" s="22">
        <f t="shared" si="9"/>
        <v>0</v>
      </c>
      <c r="AJ203" s="22">
        <f t="shared" si="10"/>
        <v>0</v>
      </c>
      <c r="AK203" s="22">
        <f t="shared" si="11"/>
        <v>0</v>
      </c>
      <c r="AL203" s="22">
        <f t="shared" si="12"/>
        <v>0</v>
      </c>
      <c r="AM203" s="22">
        <f t="shared" si="13"/>
        <v>0</v>
      </c>
      <c r="AN203" s="22">
        <f t="shared" si="14"/>
        <v>0</v>
      </c>
      <c r="AO203" s="418" t="b">
        <f t="shared" si="15"/>
        <v>0</v>
      </c>
      <c r="AP203" s="419" t="str">
        <f>IF(K203="c",SUMMARY!$C$13*F203/12,"-")</f>
        <v>-</v>
      </c>
      <c r="AQ203" s="419" t="str">
        <f>IF(K203="s",SUMMARY!$C$12*J203,"-")</f>
        <v>-</v>
      </c>
      <c r="AR203" s="420" t="str">
        <f t="shared" si="16"/>
        <v>-</v>
      </c>
      <c r="AS203" s="421" t="str">
        <f>IF(K203="s",I203*SUMMARY!$I$12,"-")</f>
        <v>-</v>
      </c>
      <c r="AT203" s="422" t="str">
        <f>IF(K203="S",IF(AQ203*SUMMARY!$H$74&gt;AS203,SUMMARY!$H$74*AS203,AQ203),"-")</f>
        <v>-</v>
      </c>
      <c r="AU203" s="32"/>
      <c r="AV203" s="67">
        <f t="shared" si="17"/>
        <v>0</v>
      </c>
      <c r="AW203" s="67">
        <f t="shared" si="18"/>
        <v>0</v>
      </c>
      <c r="AX203" s="397">
        <f t="shared" si="19"/>
        <v>0</v>
      </c>
      <c r="AY203" s="32"/>
      <c r="AZ203" s="32"/>
      <c r="BA203" s="423" t="str">
        <f t="shared" si="20"/>
        <v xml:space="preserve"> </v>
      </c>
    </row>
    <row r="204" spans="1:53" s="339" customFormat="1" ht="15" x14ac:dyDescent="0.2">
      <c r="A204" s="32"/>
      <c r="B204" s="32"/>
      <c r="C204" s="410">
        <f t="shared" si="23"/>
        <v>183</v>
      </c>
      <c r="D204" s="424"/>
      <c r="E204" s="424"/>
      <c r="F204" s="424"/>
      <c r="G204" s="410"/>
      <c r="H204" s="410"/>
      <c r="I204" s="413" t="str">
        <f t="shared" si="5"/>
        <v>-</v>
      </c>
      <c r="J204" s="414" t="str">
        <f>IF(K204="s",(D204+E204)/16*F204/12*SUMMARY!$H$73," ")</f>
        <v xml:space="preserve"> </v>
      </c>
      <c r="K204" s="414" t="str">
        <f>IF(F204&gt;0,IF(B204&lt;SUMMARY!$H$76,"C","S")," ")</f>
        <v xml:space="preserve"> </v>
      </c>
      <c r="L204" s="414" t="str">
        <f t="shared" si="6"/>
        <v>-</v>
      </c>
      <c r="M204" s="425"/>
      <c r="N204" s="425"/>
      <c r="O204" s="160" t="str">
        <f t="shared" si="7"/>
        <v>-</v>
      </c>
      <c r="P204" s="416"/>
      <c r="Q204" s="416"/>
      <c r="R204" s="416"/>
      <c r="S204" s="416"/>
      <c r="T204" s="417"/>
      <c r="U204" s="417"/>
      <c r="V204" s="417"/>
      <c r="W204" s="417"/>
      <c r="X204" s="417"/>
      <c r="Y204" s="417"/>
      <c r="Z204" s="417"/>
      <c r="AA204" s="417"/>
      <c r="AB204" s="417"/>
      <c r="AC204" s="417"/>
      <c r="AD204" s="417"/>
      <c r="AE204" s="417"/>
      <c r="AF204" s="417"/>
      <c r="AG204" s="160" t="str">
        <f>IF(K204="s",IF(L204&gt;(SUMMARY!$I$12*I204),L204,0),"- ")</f>
        <v xml:space="preserve">- </v>
      </c>
      <c r="AH204" s="22" t="str">
        <f t="shared" si="8"/>
        <v>OK</v>
      </c>
      <c r="AI204" s="22">
        <f t="shared" si="9"/>
        <v>0</v>
      </c>
      <c r="AJ204" s="22">
        <f t="shared" si="10"/>
        <v>0</v>
      </c>
      <c r="AK204" s="22">
        <f t="shared" si="11"/>
        <v>0</v>
      </c>
      <c r="AL204" s="22">
        <f t="shared" si="12"/>
        <v>0</v>
      </c>
      <c r="AM204" s="22">
        <f t="shared" si="13"/>
        <v>0</v>
      </c>
      <c r="AN204" s="22">
        <f t="shared" si="14"/>
        <v>0</v>
      </c>
      <c r="AO204" s="418" t="b">
        <f t="shared" si="15"/>
        <v>0</v>
      </c>
      <c r="AP204" s="419" t="str">
        <f>IF(K204="c",SUMMARY!$C$13*F204/12,"-")</f>
        <v>-</v>
      </c>
      <c r="AQ204" s="419" t="str">
        <f>IF(K204="s",SUMMARY!$C$12*J204,"-")</f>
        <v>-</v>
      </c>
      <c r="AR204" s="420" t="str">
        <f t="shared" si="16"/>
        <v>-</v>
      </c>
      <c r="AS204" s="421" t="str">
        <f>IF(K204="s",I204*SUMMARY!$I$12,"-")</f>
        <v>-</v>
      </c>
      <c r="AT204" s="422" t="str">
        <f>IF(K204="S",IF(AQ204*SUMMARY!$H$74&gt;AS204,SUMMARY!$H$74*AS204,AQ204),"-")</f>
        <v>-</v>
      </c>
      <c r="AU204" s="32"/>
      <c r="AV204" s="67">
        <f t="shared" si="17"/>
        <v>0</v>
      </c>
      <c r="AW204" s="67">
        <f t="shared" si="18"/>
        <v>0</v>
      </c>
      <c r="AX204" s="397">
        <f t="shared" si="19"/>
        <v>0</v>
      </c>
      <c r="AY204" s="32"/>
      <c r="AZ204" s="32"/>
      <c r="BA204" s="423" t="str">
        <f t="shared" si="20"/>
        <v xml:space="preserve"> </v>
      </c>
    </row>
    <row r="205" spans="1:53" s="339" customFormat="1" ht="15" x14ac:dyDescent="0.2">
      <c r="A205" s="32"/>
      <c r="B205" s="32"/>
      <c r="C205" s="410">
        <f t="shared" si="23"/>
        <v>184</v>
      </c>
      <c r="D205" s="424"/>
      <c r="E205" s="424"/>
      <c r="F205" s="424"/>
      <c r="G205" s="410"/>
      <c r="H205" s="410"/>
      <c r="I205" s="413" t="str">
        <f t="shared" si="5"/>
        <v>-</v>
      </c>
      <c r="J205" s="414" t="str">
        <f>IF(K205="s",(D205+E205)/16*F205/12*SUMMARY!$H$73," ")</f>
        <v xml:space="preserve"> </v>
      </c>
      <c r="K205" s="414" t="str">
        <f>IF(F205&gt;0,IF(B205&lt;SUMMARY!$H$76,"C","S")," ")</f>
        <v xml:space="preserve"> </v>
      </c>
      <c r="L205" s="414" t="str">
        <f t="shared" si="6"/>
        <v>-</v>
      </c>
      <c r="M205" s="425"/>
      <c r="N205" s="425"/>
      <c r="O205" s="160" t="str">
        <f t="shared" si="7"/>
        <v>-</v>
      </c>
      <c r="P205" s="416"/>
      <c r="Q205" s="416"/>
      <c r="R205" s="416"/>
      <c r="S205" s="416"/>
      <c r="T205" s="417"/>
      <c r="U205" s="417"/>
      <c r="V205" s="417"/>
      <c r="W205" s="417"/>
      <c r="X205" s="417"/>
      <c r="Y205" s="417"/>
      <c r="Z205" s="417"/>
      <c r="AA205" s="417"/>
      <c r="AB205" s="417"/>
      <c r="AC205" s="417"/>
      <c r="AD205" s="417"/>
      <c r="AE205" s="417"/>
      <c r="AF205" s="417"/>
      <c r="AG205" s="160" t="str">
        <f>IF(K205="s",IF(L205&gt;(SUMMARY!$I$12*I205),L205,0),"- ")</f>
        <v xml:space="preserve">- </v>
      </c>
      <c r="AH205" s="22" t="str">
        <f t="shared" si="8"/>
        <v>OK</v>
      </c>
      <c r="AI205" s="22">
        <f t="shared" si="9"/>
        <v>0</v>
      </c>
      <c r="AJ205" s="22">
        <f t="shared" si="10"/>
        <v>0</v>
      </c>
      <c r="AK205" s="22">
        <f t="shared" si="11"/>
        <v>0</v>
      </c>
      <c r="AL205" s="22">
        <f t="shared" si="12"/>
        <v>0</v>
      </c>
      <c r="AM205" s="22">
        <f t="shared" si="13"/>
        <v>0</v>
      </c>
      <c r="AN205" s="22">
        <f t="shared" si="14"/>
        <v>0</v>
      </c>
      <c r="AO205" s="418" t="b">
        <f t="shared" si="15"/>
        <v>0</v>
      </c>
      <c r="AP205" s="419" t="str">
        <f>IF(K205="c",SUMMARY!$C$13*F205/12,"-")</f>
        <v>-</v>
      </c>
      <c r="AQ205" s="419" t="str">
        <f>IF(K205="s",SUMMARY!$C$12*J205,"-")</f>
        <v>-</v>
      </c>
      <c r="AR205" s="420" t="str">
        <f t="shared" si="16"/>
        <v>-</v>
      </c>
      <c r="AS205" s="421" t="str">
        <f>IF(K205="s",I205*SUMMARY!$I$12,"-")</f>
        <v>-</v>
      </c>
      <c r="AT205" s="422" t="str">
        <f>IF(K205="S",IF(AQ205*SUMMARY!$H$74&gt;AS205,SUMMARY!$H$74*AS205,AQ205),"-")</f>
        <v>-</v>
      </c>
      <c r="AU205" s="32"/>
      <c r="AV205" s="67">
        <f t="shared" si="17"/>
        <v>0</v>
      </c>
      <c r="AW205" s="67">
        <f t="shared" si="18"/>
        <v>0</v>
      </c>
      <c r="AX205" s="397">
        <f t="shared" si="19"/>
        <v>0</v>
      </c>
      <c r="AY205" s="32"/>
      <c r="AZ205" s="32"/>
      <c r="BA205" s="423" t="str">
        <f t="shared" si="20"/>
        <v xml:space="preserve"> </v>
      </c>
    </row>
    <row r="206" spans="1:53" s="339" customFormat="1" ht="15" x14ac:dyDescent="0.2">
      <c r="A206" s="32"/>
      <c r="B206" s="32"/>
      <c r="C206" s="410">
        <f t="shared" si="23"/>
        <v>185</v>
      </c>
      <c r="D206" s="424"/>
      <c r="E206" s="424"/>
      <c r="F206" s="424"/>
      <c r="G206" s="410"/>
      <c r="H206" s="410"/>
      <c r="I206" s="413" t="str">
        <f t="shared" si="5"/>
        <v>-</v>
      </c>
      <c r="J206" s="414" t="str">
        <f>IF(K206="s",(D206+E206)/16*F206/12*SUMMARY!$H$73," ")</f>
        <v xml:space="preserve"> </v>
      </c>
      <c r="K206" s="414" t="str">
        <f>IF(F206&gt;0,IF(B206&lt;SUMMARY!$H$76,"C","S")," ")</f>
        <v xml:space="preserve"> </v>
      </c>
      <c r="L206" s="414" t="str">
        <f t="shared" si="6"/>
        <v>-</v>
      </c>
      <c r="M206" s="425"/>
      <c r="N206" s="425"/>
      <c r="O206" s="160" t="str">
        <f t="shared" si="7"/>
        <v>-</v>
      </c>
      <c r="P206" s="416"/>
      <c r="Q206" s="416"/>
      <c r="R206" s="416"/>
      <c r="S206" s="416"/>
      <c r="T206" s="417"/>
      <c r="U206" s="417"/>
      <c r="V206" s="417"/>
      <c r="W206" s="417"/>
      <c r="X206" s="417"/>
      <c r="Y206" s="417"/>
      <c r="Z206" s="417"/>
      <c r="AA206" s="417"/>
      <c r="AB206" s="417"/>
      <c r="AC206" s="417"/>
      <c r="AD206" s="417"/>
      <c r="AE206" s="417"/>
      <c r="AF206" s="417"/>
      <c r="AG206" s="160" t="str">
        <f>IF(K206="s",IF(L206&gt;(SUMMARY!$I$12*I206),L206,0),"- ")</f>
        <v xml:space="preserve">- </v>
      </c>
      <c r="AH206" s="22" t="str">
        <f t="shared" si="8"/>
        <v>OK</v>
      </c>
      <c r="AI206" s="22">
        <f t="shared" si="9"/>
        <v>0</v>
      </c>
      <c r="AJ206" s="22">
        <f t="shared" si="10"/>
        <v>0</v>
      </c>
      <c r="AK206" s="22">
        <f t="shared" si="11"/>
        <v>0</v>
      </c>
      <c r="AL206" s="22">
        <f t="shared" si="12"/>
        <v>0</v>
      </c>
      <c r="AM206" s="22">
        <f t="shared" si="13"/>
        <v>0</v>
      </c>
      <c r="AN206" s="22">
        <f t="shared" si="14"/>
        <v>0</v>
      </c>
      <c r="AO206" s="418" t="b">
        <f t="shared" si="15"/>
        <v>0</v>
      </c>
      <c r="AP206" s="419" t="str">
        <f>IF(K206="c",SUMMARY!$C$13*F206/12,"-")</f>
        <v>-</v>
      </c>
      <c r="AQ206" s="419" t="str">
        <f>IF(K206="s",SUMMARY!$C$12*J206,"-")</f>
        <v>-</v>
      </c>
      <c r="AR206" s="420" t="str">
        <f t="shared" si="16"/>
        <v>-</v>
      </c>
      <c r="AS206" s="421" t="str">
        <f>IF(K206="s",I206*SUMMARY!$I$12,"-")</f>
        <v>-</v>
      </c>
      <c r="AT206" s="422" t="str">
        <f>IF(K206="S",IF(AQ206*SUMMARY!$H$74&gt;AS206,SUMMARY!$H$74*AS206,AQ206),"-")</f>
        <v>-</v>
      </c>
      <c r="AU206" s="32"/>
      <c r="AV206" s="67">
        <f t="shared" si="17"/>
        <v>0</v>
      </c>
      <c r="AW206" s="67">
        <f t="shared" si="18"/>
        <v>0</v>
      </c>
      <c r="AX206" s="397">
        <f t="shared" si="19"/>
        <v>0</v>
      </c>
      <c r="AY206" s="32"/>
      <c r="AZ206" s="32"/>
      <c r="BA206" s="423" t="str">
        <f t="shared" si="20"/>
        <v xml:space="preserve"> </v>
      </c>
    </row>
    <row r="207" spans="1:53" s="339" customFormat="1" ht="15" x14ac:dyDescent="0.2">
      <c r="A207" s="32"/>
      <c r="B207" s="32"/>
      <c r="C207" s="410">
        <f t="shared" si="23"/>
        <v>186</v>
      </c>
      <c r="D207" s="424"/>
      <c r="E207" s="424"/>
      <c r="F207" s="424"/>
      <c r="G207" s="410"/>
      <c r="H207" s="410"/>
      <c r="I207" s="413" t="str">
        <f t="shared" si="5"/>
        <v>-</v>
      </c>
      <c r="J207" s="414" t="str">
        <f>IF(K207="s",(D207+E207)/16*F207/12*SUMMARY!$H$73," ")</f>
        <v xml:space="preserve"> </v>
      </c>
      <c r="K207" s="414" t="str">
        <f>IF(F207&gt;0,IF(B207&lt;SUMMARY!$H$76,"C","S")," ")</f>
        <v xml:space="preserve"> </v>
      </c>
      <c r="L207" s="414" t="str">
        <f t="shared" si="6"/>
        <v>-</v>
      </c>
      <c r="M207" s="425"/>
      <c r="N207" s="425"/>
      <c r="O207" s="160" t="str">
        <f t="shared" si="7"/>
        <v>-</v>
      </c>
      <c r="P207" s="416"/>
      <c r="Q207" s="416"/>
      <c r="R207" s="416"/>
      <c r="S207" s="416"/>
      <c r="T207" s="417"/>
      <c r="U207" s="417"/>
      <c r="V207" s="417"/>
      <c r="W207" s="417"/>
      <c r="X207" s="417"/>
      <c r="Y207" s="417"/>
      <c r="Z207" s="417"/>
      <c r="AA207" s="417"/>
      <c r="AB207" s="417"/>
      <c r="AC207" s="417"/>
      <c r="AD207" s="417"/>
      <c r="AE207" s="417"/>
      <c r="AF207" s="417"/>
      <c r="AG207" s="160" t="str">
        <f>IF(K207="s",IF(L207&gt;(SUMMARY!$I$12*I207),L207,0),"- ")</f>
        <v xml:space="preserve">- </v>
      </c>
      <c r="AH207" s="22" t="str">
        <f t="shared" si="8"/>
        <v>OK</v>
      </c>
      <c r="AI207" s="22">
        <f t="shared" si="9"/>
        <v>0</v>
      </c>
      <c r="AJ207" s="22">
        <f t="shared" si="10"/>
        <v>0</v>
      </c>
      <c r="AK207" s="22">
        <f t="shared" si="11"/>
        <v>0</v>
      </c>
      <c r="AL207" s="22">
        <f t="shared" si="12"/>
        <v>0</v>
      </c>
      <c r="AM207" s="22">
        <f t="shared" si="13"/>
        <v>0</v>
      </c>
      <c r="AN207" s="22">
        <f t="shared" si="14"/>
        <v>0</v>
      </c>
      <c r="AO207" s="418" t="b">
        <f t="shared" si="15"/>
        <v>0</v>
      </c>
      <c r="AP207" s="419" t="str">
        <f>IF(K207="c",SUMMARY!$C$13*F207/12,"-")</f>
        <v>-</v>
      </c>
      <c r="AQ207" s="419" t="str">
        <f>IF(K207="s",SUMMARY!$C$12*J207,"-")</f>
        <v>-</v>
      </c>
      <c r="AR207" s="420" t="str">
        <f t="shared" si="16"/>
        <v>-</v>
      </c>
      <c r="AS207" s="421" t="str">
        <f>IF(K207="s",I207*SUMMARY!$I$12,"-")</f>
        <v>-</v>
      </c>
      <c r="AT207" s="422" t="str">
        <f>IF(K207="S",IF(AQ207*SUMMARY!$H$74&gt;AS207,SUMMARY!$H$74*AS207,AQ207),"-")</f>
        <v>-</v>
      </c>
      <c r="AU207" s="32"/>
      <c r="AV207" s="67">
        <f t="shared" si="17"/>
        <v>0</v>
      </c>
      <c r="AW207" s="67">
        <f t="shared" si="18"/>
        <v>0</v>
      </c>
      <c r="AX207" s="397">
        <f t="shared" si="19"/>
        <v>0</v>
      </c>
      <c r="AY207" s="32"/>
      <c r="AZ207" s="32"/>
      <c r="BA207" s="423" t="str">
        <f t="shared" si="20"/>
        <v xml:space="preserve"> </v>
      </c>
    </row>
    <row r="208" spans="1:53" s="339" customFormat="1" ht="15" x14ac:dyDescent="0.2">
      <c r="A208" s="32"/>
      <c r="B208" s="32"/>
      <c r="C208" s="410">
        <f t="shared" si="23"/>
        <v>187</v>
      </c>
      <c r="D208" s="424"/>
      <c r="E208" s="424"/>
      <c r="F208" s="424"/>
      <c r="G208" s="410"/>
      <c r="H208" s="410"/>
      <c r="I208" s="413" t="str">
        <f t="shared" si="5"/>
        <v>-</v>
      </c>
      <c r="J208" s="414" t="str">
        <f>IF(K208="s",(D208+E208)/16*F208/12*SUMMARY!$H$73," ")</f>
        <v xml:space="preserve"> </v>
      </c>
      <c r="K208" s="414" t="str">
        <f>IF(F208&gt;0,IF(B208&lt;SUMMARY!$H$76,"C","S")," ")</f>
        <v xml:space="preserve"> </v>
      </c>
      <c r="L208" s="414" t="str">
        <f t="shared" si="6"/>
        <v>-</v>
      </c>
      <c r="M208" s="425"/>
      <c r="N208" s="425"/>
      <c r="O208" s="160" t="str">
        <f t="shared" si="7"/>
        <v>-</v>
      </c>
      <c r="P208" s="416"/>
      <c r="Q208" s="416"/>
      <c r="R208" s="416"/>
      <c r="S208" s="416"/>
      <c r="T208" s="417"/>
      <c r="U208" s="417"/>
      <c r="V208" s="417"/>
      <c r="W208" s="417"/>
      <c r="X208" s="417"/>
      <c r="Y208" s="417"/>
      <c r="Z208" s="417"/>
      <c r="AA208" s="417"/>
      <c r="AB208" s="417"/>
      <c r="AC208" s="417"/>
      <c r="AD208" s="417"/>
      <c r="AE208" s="417"/>
      <c r="AF208" s="417"/>
      <c r="AG208" s="160" t="str">
        <f>IF(K208="s",IF(L208&gt;(SUMMARY!$I$12*I208),L208,0),"- ")</f>
        <v xml:space="preserve">- </v>
      </c>
      <c r="AH208" s="22" t="str">
        <f t="shared" si="8"/>
        <v>OK</v>
      </c>
      <c r="AI208" s="22">
        <f t="shared" si="9"/>
        <v>0</v>
      </c>
      <c r="AJ208" s="22">
        <f t="shared" si="10"/>
        <v>0</v>
      </c>
      <c r="AK208" s="22">
        <f t="shared" si="11"/>
        <v>0</v>
      </c>
      <c r="AL208" s="22">
        <f t="shared" si="12"/>
        <v>0</v>
      </c>
      <c r="AM208" s="22">
        <f t="shared" si="13"/>
        <v>0</v>
      </c>
      <c r="AN208" s="22">
        <f t="shared" si="14"/>
        <v>0</v>
      </c>
      <c r="AO208" s="418" t="b">
        <f t="shared" si="15"/>
        <v>0</v>
      </c>
      <c r="AP208" s="419" t="str">
        <f>IF(K208="c",SUMMARY!$C$13*F208/12,"-")</f>
        <v>-</v>
      </c>
      <c r="AQ208" s="419" t="str">
        <f>IF(K208="s",SUMMARY!$C$12*J208,"-")</f>
        <v>-</v>
      </c>
      <c r="AR208" s="420" t="str">
        <f t="shared" si="16"/>
        <v>-</v>
      </c>
      <c r="AS208" s="421" t="str">
        <f>IF(K208="s",I208*SUMMARY!$I$12,"-")</f>
        <v>-</v>
      </c>
      <c r="AT208" s="422" t="str">
        <f>IF(K208="S",IF(AQ208*SUMMARY!$H$74&gt;AS208,SUMMARY!$H$74*AS208,AQ208),"-")</f>
        <v>-</v>
      </c>
      <c r="AU208" s="32"/>
      <c r="AV208" s="67">
        <f t="shared" si="17"/>
        <v>0</v>
      </c>
      <c r="AW208" s="67">
        <f t="shared" si="18"/>
        <v>0</v>
      </c>
      <c r="AX208" s="397">
        <f t="shared" si="19"/>
        <v>0</v>
      </c>
      <c r="AY208" s="32"/>
      <c r="AZ208" s="32"/>
      <c r="BA208" s="423" t="str">
        <f t="shared" si="20"/>
        <v xml:space="preserve"> </v>
      </c>
    </row>
    <row r="209" spans="1:53" s="339" customFormat="1" ht="15" x14ac:dyDescent="0.2">
      <c r="A209" s="32"/>
      <c r="B209" s="32"/>
      <c r="C209" s="410">
        <f t="shared" si="23"/>
        <v>188</v>
      </c>
      <c r="D209" s="424"/>
      <c r="E209" s="424"/>
      <c r="F209" s="424"/>
      <c r="G209" s="410"/>
      <c r="H209" s="410"/>
      <c r="I209" s="413" t="str">
        <f t="shared" ref="I209:I272" si="24">IF(K209="s",A209*B209,"-")</f>
        <v>-</v>
      </c>
      <c r="J209" s="414" t="str">
        <f>IF(K209="s",(D209+E209)/16*F209/12*SUMMARY!$H$73," ")</f>
        <v xml:space="preserve"> </v>
      </c>
      <c r="K209" s="414" t="str">
        <f>IF(F209&gt;0,IF(B209&lt;SUMMARY!$H$76,"C","S")," ")</f>
        <v xml:space="preserve"> </v>
      </c>
      <c r="L209" s="414" t="str">
        <f t="shared" ref="L209:L272" si="25">IF(K209="s",AT209,AP209)</f>
        <v>-</v>
      </c>
      <c r="M209" s="425"/>
      <c r="N209" s="425"/>
      <c r="O209" s="160" t="str">
        <f t="shared" ref="O209:O272" si="26">IF(K209="S",IF(D209&lt;E209,E209,D209),"-")</f>
        <v>-</v>
      </c>
      <c r="P209" s="416"/>
      <c r="Q209" s="416"/>
      <c r="R209" s="416"/>
      <c r="S209" s="416"/>
      <c r="T209" s="417"/>
      <c r="U209" s="417"/>
      <c r="V209" s="417"/>
      <c r="W209" s="417"/>
      <c r="X209" s="417"/>
      <c r="Y209" s="417"/>
      <c r="Z209" s="417"/>
      <c r="AA209" s="417"/>
      <c r="AB209" s="417"/>
      <c r="AC209" s="417"/>
      <c r="AD209" s="417"/>
      <c r="AE209" s="417"/>
      <c r="AF209" s="417"/>
      <c r="AG209" s="160" t="str">
        <f>IF(K209="s",IF(L209&gt;(SUMMARY!$I$12*I209),L209,0),"- ")</f>
        <v xml:space="preserve">- </v>
      </c>
      <c r="AH209" s="22" t="str">
        <f t="shared" ref="AH209:AH272" si="27">IF(F209&gt;(A209*12),"error","OK")</f>
        <v>OK</v>
      </c>
      <c r="AI209" s="22">
        <f t="shared" ref="AI209:AI272" si="28">IF(O209="-",0,IF(O209&gt;7.999,1,0))</f>
        <v>0</v>
      </c>
      <c r="AJ209" s="22">
        <f t="shared" ref="AJ209:AJ272" si="29">IF(O209&lt;8,IF(O209&gt;3.999,1,0),0)</f>
        <v>0</v>
      </c>
      <c r="AK209" s="22">
        <f t="shared" ref="AK209:AK272" si="30">IF(O209&lt;4,IF(O209&gt;0,1,0),0)</f>
        <v>0</v>
      </c>
      <c r="AL209" s="22">
        <f t="shared" ref="AL209:AL272" si="31">IF(K209="S",1,0)</f>
        <v>0</v>
      </c>
      <c r="AM209" s="22">
        <f t="shared" ref="AM209:AM272" si="32">IF(K209="C",1,0)</f>
        <v>0</v>
      </c>
      <c r="AN209" s="22">
        <f t="shared" ref="AN209:AN272" si="33">IF(K209="c",F209/12,0)</f>
        <v>0</v>
      </c>
      <c r="AO209" s="418" t="b">
        <f t="shared" ref="AO209:AO272" si="34">IF(K209="s",IF(A209&gt;B209,A209,B209))</f>
        <v>0</v>
      </c>
      <c r="AP209" s="419" t="str">
        <f>IF(K209="c",SUMMARY!$C$13*F209/12,"-")</f>
        <v>-</v>
      </c>
      <c r="AQ209" s="419" t="str">
        <f>IF(K209="s",SUMMARY!$C$12*J209,"-")</f>
        <v>-</v>
      </c>
      <c r="AR209" s="420" t="str">
        <f t="shared" ref="AR209:AR272" si="35">IF(K209="s",J209,"-")</f>
        <v>-</v>
      </c>
      <c r="AS209" s="421" t="str">
        <f>IF(K209="s",I209*SUMMARY!$I$12,"-")</f>
        <v>-</v>
      </c>
      <c r="AT209" s="422" t="str">
        <f>IF(K209="S",IF(AQ209*SUMMARY!$H$74&gt;AS209,SUMMARY!$H$74*AS209,AQ209),"-")</f>
        <v>-</v>
      </c>
      <c r="AU209" s="32"/>
      <c r="AV209" s="67">
        <f t="shared" si="17"/>
        <v>0</v>
      </c>
      <c r="AW209" s="67">
        <f t="shared" si="18"/>
        <v>0</v>
      </c>
      <c r="AX209" s="397">
        <f t="shared" si="19"/>
        <v>0</v>
      </c>
      <c r="AY209" s="32"/>
      <c r="AZ209" s="32"/>
      <c r="BA209" s="423" t="str">
        <f t="shared" si="20"/>
        <v xml:space="preserve"> </v>
      </c>
    </row>
    <row r="210" spans="1:53" s="339" customFormat="1" ht="15" x14ac:dyDescent="0.2">
      <c r="A210" s="32"/>
      <c r="B210" s="32"/>
      <c r="C210" s="410">
        <f t="shared" si="23"/>
        <v>189</v>
      </c>
      <c r="D210" s="424"/>
      <c r="E210" s="424"/>
      <c r="F210" s="424"/>
      <c r="G210" s="410"/>
      <c r="H210" s="410"/>
      <c r="I210" s="413" t="str">
        <f t="shared" si="24"/>
        <v>-</v>
      </c>
      <c r="J210" s="414" t="str">
        <f>IF(K210="s",(D210+E210)/16*F210/12*SUMMARY!$H$73," ")</f>
        <v xml:space="preserve"> </v>
      </c>
      <c r="K210" s="414" t="str">
        <f>IF(F210&gt;0,IF(B210&lt;SUMMARY!$H$76,"C","S")," ")</f>
        <v xml:space="preserve"> </v>
      </c>
      <c r="L210" s="414" t="str">
        <f t="shared" si="25"/>
        <v>-</v>
      </c>
      <c r="M210" s="425"/>
      <c r="N210" s="425"/>
      <c r="O210" s="160" t="str">
        <f t="shared" si="26"/>
        <v>-</v>
      </c>
      <c r="P210" s="416"/>
      <c r="Q210" s="416"/>
      <c r="R210" s="416"/>
      <c r="S210" s="416"/>
      <c r="T210" s="417"/>
      <c r="U210" s="417"/>
      <c r="V210" s="417"/>
      <c r="W210" s="417"/>
      <c r="X210" s="417"/>
      <c r="Y210" s="417"/>
      <c r="Z210" s="417"/>
      <c r="AA210" s="417"/>
      <c r="AB210" s="417"/>
      <c r="AC210" s="417"/>
      <c r="AD210" s="417"/>
      <c r="AE210" s="417"/>
      <c r="AF210" s="417"/>
      <c r="AG210" s="160" t="str">
        <f>IF(K210="s",IF(L210&gt;(SUMMARY!$I$12*I210),L210,0),"- ")</f>
        <v xml:space="preserve">- </v>
      </c>
      <c r="AH210" s="22" t="str">
        <f t="shared" si="27"/>
        <v>OK</v>
      </c>
      <c r="AI210" s="22">
        <f t="shared" si="28"/>
        <v>0</v>
      </c>
      <c r="AJ210" s="22">
        <f t="shared" si="29"/>
        <v>0</v>
      </c>
      <c r="AK210" s="22">
        <f t="shared" si="30"/>
        <v>0</v>
      </c>
      <c r="AL210" s="22">
        <f t="shared" si="31"/>
        <v>0</v>
      </c>
      <c r="AM210" s="22">
        <f t="shared" si="32"/>
        <v>0</v>
      </c>
      <c r="AN210" s="22">
        <f t="shared" si="33"/>
        <v>0</v>
      </c>
      <c r="AO210" s="418" t="b">
        <f t="shared" si="34"/>
        <v>0</v>
      </c>
      <c r="AP210" s="419" t="str">
        <f>IF(K210="c",SUMMARY!$C$13*F210/12,"-")</f>
        <v>-</v>
      </c>
      <c r="AQ210" s="419" t="str">
        <f>IF(K210="s",SUMMARY!$C$12*J210,"-")</f>
        <v>-</v>
      </c>
      <c r="AR210" s="420" t="str">
        <f t="shared" si="35"/>
        <v>-</v>
      </c>
      <c r="AS210" s="421" t="str">
        <f>IF(K210="s",I210*SUMMARY!$I$12,"-")</f>
        <v>-</v>
      </c>
      <c r="AT210" s="422" t="str">
        <f>IF(K210="S",IF(AQ210*SUMMARY!$H$74&gt;AS210,SUMMARY!$H$74*AS210,AQ210),"-")</f>
        <v>-</v>
      </c>
      <c r="AU210" s="32"/>
      <c r="AV210" s="67">
        <f t="shared" ref="AV210:AV273" si="36">IF(AI210=1,AT210,0)</f>
        <v>0</v>
      </c>
      <c r="AW210" s="67">
        <f t="shared" ref="AW210:AW273" si="37">IF(AJ210=1,AT210,0)</f>
        <v>0</v>
      </c>
      <c r="AX210" s="397">
        <f t="shared" ref="AX210:AX273" si="38">IF(AK210=1,AT210,0)</f>
        <v>0</v>
      </c>
      <c r="AY210" s="32"/>
      <c r="AZ210" s="32"/>
      <c r="BA210" s="423" t="str">
        <f t="shared" ref="BA210:BA273" si="39">IF(BB210="s",(AV210+AW210)/16*AX210/12," ")</f>
        <v xml:space="preserve"> </v>
      </c>
    </row>
    <row r="211" spans="1:53" s="339" customFormat="1" ht="15" x14ac:dyDescent="0.2">
      <c r="A211" s="32"/>
      <c r="B211" s="32"/>
      <c r="C211" s="410">
        <f t="shared" si="23"/>
        <v>190</v>
      </c>
      <c r="D211" s="424"/>
      <c r="E211" s="424"/>
      <c r="F211" s="424"/>
      <c r="G211" s="410"/>
      <c r="H211" s="410"/>
      <c r="I211" s="413" t="str">
        <f t="shared" si="24"/>
        <v>-</v>
      </c>
      <c r="J211" s="414" t="str">
        <f>IF(K211="s",(D211+E211)/16*F211/12*SUMMARY!$H$73," ")</f>
        <v xml:space="preserve"> </v>
      </c>
      <c r="K211" s="414" t="str">
        <f>IF(F211&gt;0,IF(B211&lt;SUMMARY!$H$76,"C","S")," ")</f>
        <v xml:space="preserve"> </v>
      </c>
      <c r="L211" s="414" t="str">
        <f t="shared" si="25"/>
        <v>-</v>
      </c>
      <c r="M211" s="425"/>
      <c r="N211" s="425"/>
      <c r="O211" s="160" t="str">
        <f t="shared" si="26"/>
        <v>-</v>
      </c>
      <c r="P211" s="416"/>
      <c r="Q211" s="416"/>
      <c r="R211" s="416"/>
      <c r="S211" s="416"/>
      <c r="T211" s="417"/>
      <c r="U211" s="417"/>
      <c r="V211" s="417"/>
      <c r="W211" s="417"/>
      <c r="X211" s="417"/>
      <c r="Y211" s="417"/>
      <c r="Z211" s="417"/>
      <c r="AA211" s="417"/>
      <c r="AB211" s="417"/>
      <c r="AC211" s="417"/>
      <c r="AD211" s="417"/>
      <c r="AE211" s="417"/>
      <c r="AF211" s="417"/>
      <c r="AG211" s="160" t="str">
        <f>IF(K211="s",IF(L211&gt;(SUMMARY!$I$12*I211),L211,0),"- ")</f>
        <v xml:space="preserve">- </v>
      </c>
      <c r="AH211" s="22" t="str">
        <f t="shared" si="27"/>
        <v>OK</v>
      </c>
      <c r="AI211" s="22">
        <f t="shared" si="28"/>
        <v>0</v>
      </c>
      <c r="AJ211" s="22">
        <f t="shared" si="29"/>
        <v>0</v>
      </c>
      <c r="AK211" s="22">
        <f t="shared" si="30"/>
        <v>0</v>
      </c>
      <c r="AL211" s="22">
        <f t="shared" si="31"/>
        <v>0</v>
      </c>
      <c r="AM211" s="22">
        <f t="shared" si="32"/>
        <v>0</v>
      </c>
      <c r="AN211" s="22">
        <f t="shared" si="33"/>
        <v>0</v>
      </c>
      <c r="AO211" s="418" t="b">
        <f t="shared" si="34"/>
        <v>0</v>
      </c>
      <c r="AP211" s="419" t="str">
        <f>IF(K211="c",SUMMARY!$C$13*F211/12,"-")</f>
        <v>-</v>
      </c>
      <c r="AQ211" s="419" t="str">
        <f>IF(K211="s",SUMMARY!$C$12*J211,"-")</f>
        <v>-</v>
      </c>
      <c r="AR211" s="420" t="str">
        <f t="shared" si="35"/>
        <v>-</v>
      </c>
      <c r="AS211" s="421" t="str">
        <f>IF(K211="s",I211*SUMMARY!$I$12,"-")</f>
        <v>-</v>
      </c>
      <c r="AT211" s="422" t="str">
        <f>IF(K211="S",IF(AQ211*SUMMARY!$H$74&gt;AS211,SUMMARY!$H$74*AS211,AQ211),"-")</f>
        <v>-</v>
      </c>
      <c r="AU211" s="32"/>
      <c r="AV211" s="67">
        <f t="shared" si="36"/>
        <v>0</v>
      </c>
      <c r="AW211" s="67">
        <f t="shared" si="37"/>
        <v>0</v>
      </c>
      <c r="AX211" s="397">
        <f t="shared" si="38"/>
        <v>0</v>
      </c>
      <c r="AY211" s="32"/>
      <c r="AZ211" s="32"/>
      <c r="BA211" s="423" t="str">
        <f t="shared" si="39"/>
        <v xml:space="preserve"> </v>
      </c>
    </row>
    <row r="212" spans="1:53" s="339" customFormat="1" ht="15" x14ac:dyDescent="0.2">
      <c r="A212" s="32"/>
      <c r="B212" s="32"/>
      <c r="C212" s="410">
        <f t="shared" si="23"/>
        <v>191</v>
      </c>
      <c r="D212" s="424"/>
      <c r="E212" s="424"/>
      <c r="F212" s="424"/>
      <c r="G212" s="410"/>
      <c r="H212" s="410"/>
      <c r="I212" s="413" t="str">
        <f t="shared" si="24"/>
        <v>-</v>
      </c>
      <c r="J212" s="414" t="str">
        <f>IF(K212="s",(D212+E212)/16*F212/12*SUMMARY!$H$73," ")</f>
        <v xml:space="preserve"> </v>
      </c>
      <c r="K212" s="414" t="str">
        <f>IF(F212&gt;0,IF(B212&lt;SUMMARY!$H$76,"C","S")," ")</f>
        <v xml:space="preserve"> </v>
      </c>
      <c r="L212" s="414" t="str">
        <f t="shared" si="25"/>
        <v>-</v>
      </c>
      <c r="M212" s="425"/>
      <c r="N212" s="425"/>
      <c r="O212" s="160" t="str">
        <f t="shared" si="26"/>
        <v>-</v>
      </c>
      <c r="P212" s="416"/>
      <c r="Q212" s="416"/>
      <c r="R212" s="416"/>
      <c r="S212" s="416"/>
      <c r="T212" s="417"/>
      <c r="U212" s="417"/>
      <c r="V212" s="417"/>
      <c r="W212" s="417"/>
      <c r="X212" s="417"/>
      <c r="Y212" s="417"/>
      <c r="Z212" s="417"/>
      <c r="AA212" s="417"/>
      <c r="AB212" s="417"/>
      <c r="AC212" s="417"/>
      <c r="AD212" s="417"/>
      <c r="AE212" s="417"/>
      <c r="AF212" s="417"/>
      <c r="AG212" s="160" t="str">
        <f>IF(K212="s",IF(L212&gt;(SUMMARY!$I$12*I212),L212,0),"- ")</f>
        <v xml:space="preserve">- </v>
      </c>
      <c r="AH212" s="22" t="str">
        <f t="shared" si="27"/>
        <v>OK</v>
      </c>
      <c r="AI212" s="22">
        <f t="shared" si="28"/>
        <v>0</v>
      </c>
      <c r="AJ212" s="22">
        <f t="shared" si="29"/>
        <v>0</v>
      </c>
      <c r="AK212" s="22">
        <f t="shared" si="30"/>
        <v>0</v>
      </c>
      <c r="AL212" s="22">
        <f t="shared" si="31"/>
        <v>0</v>
      </c>
      <c r="AM212" s="22">
        <f t="shared" si="32"/>
        <v>0</v>
      </c>
      <c r="AN212" s="22">
        <f t="shared" si="33"/>
        <v>0</v>
      </c>
      <c r="AO212" s="418" t="b">
        <f t="shared" si="34"/>
        <v>0</v>
      </c>
      <c r="AP212" s="419" t="str">
        <f>IF(K212="c",SUMMARY!$C$13*F212/12,"-")</f>
        <v>-</v>
      </c>
      <c r="AQ212" s="419" t="str">
        <f>IF(K212="s",SUMMARY!$C$12*J212,"-")</f>
        <v>-</v>
      </c>
      <c r="AR212" s="420" t="str">
        <f t="shared" si="35"/>
        <v>-</v>
      </c>
      <c r="AS212" s="421" t="str">
        <f>IF(K212="s",I212*SUMMARY!$I$12,"-")</f>
        <v>-</v>
      </c>
      <c r="AT212" s="422" t="str">
        <f>IF(K212="S",IF(AQ212*SUMMARY!$H$74&gt;AS212,SUMMARY!$H$74*AS212,AQ212),"-")</f>
        <v>-</v>
      </c>
      <c r="AU212" s="32"/>
      <c r="AV212" s="67">
        <f t="shared" si="36"/>
        <v>0</v>
      </c>
      <c r="AW212" s="67">
        <f t="shared" si="37"/>
        <v>0</v>
      </c>
      <c r="AX212" s="397">
        <f t="shared" si="38"/>
        <v>0</v>
      </c>
      <c r="AY212" s="32"/>
      <c r="AZ212" s="32"/>
      <c r="BA212" s="423" t="str">
        <f t="shared" si="39"/>
        <v xml:space="preserve"> </v>
      </c>
    </row>
    <row r="213" spans="1:53" s="339" customFormat="1" ht="15" x14ac:dyDescent="0.2">
      <c r="A213" s="32"/>
      <c r="B213" s="32"/>
      <c r="C213" s="410">
        <f t="shared" si="23"/>
        <v>192</v>
      </c>
      <c r="D213" s="424"/>
      <c r="E213" s="424"/>
      <c r="F213" s="424"/>
      <c r="G213" s="410"/>
      <c r="H213" s="410"/>
      <c r="I213" s="413" t="str">
        <f t="shared" si="24"/>
        <v>-</v>
      </c>
      <c r="J213" s="414" t="str">
        <f>IF(K213="s",(D213+E213)/16*F213/12*SUMMARY!$H$73," ")</f>
        <v xml:space="preserve"> </v>
      </c>
      <c r="K213" s="414" t="str">
        <f>IF(F213&gt;0,IF(B213&lt;SUMMARY!$H$76,"C","S")," ")</f>
        <v xml:space="preserve"> </v>
      </c>
      <c r="L213" s="414" t="str">
        <f t="shared" si="25"/>
        <v>-</v>
      </c>
      <c r="M213" s="425"/>
      <c r="N213" s="425"/>
      <c r="O213" s="160" t="str">
        <f t="shared" si="26"/>
        <v>-</v>
      </c>
      <c r="P213" s="416"/>
      <c r="Q213" s="416"/>
      <c r="R213" s="416"/>
      <c r="S213" s="416"/>
      <c r="T213" s="417"/>
      <c r="U213" s="417"/>
      <c r="V213" s="417"/>
      <c r="W213" s="417"/>
      <c r="X213" s="417"/>
      <c r="Y213" s="417"/>
      <c r="Z213" s="417"/>
      <c r="AA213" s="417"/>
      <c r="AB213" s="417"/>
      <c r="AC213" s="417"/>
      <c r="AD213" s="417"/>
      <c r="AE213" s="417"/>
      <c r="AF213" s="417"/>
      <c r="AG213" s="160" t="str">
        <f>IF(K213="s",IF(L213&gt;(SUMMARY!$I$12*I213),L213,0),"- ")</f>
        <v xml:space="preserve">- </v>
      </c>
      <c r="AH213" s="22" t="str">
        <f t="shared" si="27"/>
        <v>OK</v>
      </c>
      <c r="AI213" s="22">
        <f t="shared" si="28"/>
        <v>0</v>
      </c>
      <c r="AJ213" s="22">
        <f t="shared" si="29"/>
        <v>0</v>
      </c>
      <c r="AK213" s="22">
        <f t="shared" si="30"/>
        <v>0</v>
      </c>
      <c r="AL213" s="22">
        <f t="shared" si="31"/>
        <v>0</v>
      </c>
      <c r="AM213" s="22">
        <f t="shared" si="32"/>
        <v>0</v>
      </c>
      <c r="AN213" s="22">
        <f t="shared" si="33"/>
        <v>0</v>
      </c>
      <c r="AO213" s="418" t="b">
        <f t="shared" si="34"/>
        <v>0</v>
      </c>
      <c r="AP213" s="419" t="str">
        <f>IF(K213="c",SUMMARY!$C$13*F213/12,"-")</f>
        <v>-</v>
      </c>
      <c r="AQ213" s="419" t="str">
        <f>IF(K213="s",SUMMARY!$C$12*J213,"-")</f>
        <v>-</v>
      </c>
      <c r="AR213" s="420" t="str">
        <f t="shared" si="35"/>
        <v>-</v>
      </c>
      <c r="AS213" s="421" t="str">
        <f>IF(K213="s",I213*SUMMARY!$I$12,"-")</f>
        <v>-</v>
      </c>
      <c r="AT213" s="422" t="str">
        <f>IF(K213="S",IF(AQ213*SUMMARY!$H$74&gt;AS213,SUMMARY!$H$74*AS213,AQ213),"-")</f>
        <v>-</v>
      </c>
      <c r="AU213" s="32"/>
      <c r="AV213" s="67">
        <f t="shared" si="36"/>
        <v>0</v>
      </c>
      <c r="AW213" s="67">
        <f t="shared" si="37"/>
        <v>0</v>
      </c>
      <c r="AX213" s="397">
        <f t="shared" si="38"/>
        <v>0</v>
      </c>
      <c r="AY213" s="32"/>
      <c r="AZ213" s="32"/>
      <c r="BA213" s="423" t="str">
        <f t="shared" si="39"/>
        <v xml:space="preserve"> </v>
      </c>
    </row>
    <row r="214" spans="1:53" s="339" customFormat="1" ht="15" x14ac:dyDescent="0.2">
      <c r="A214" s="32"/>
      <c r="B214" s="32"/>
      <c r="C214" s="410">
        <f t="shared" si="23"/>
        <v>193</v>
      </c>
      <c r="D214" s="424"/>
      <c r="E214" s="424"/>
      <c r="F214" s="424"/>
      <c r="G214" s="410"/>
      <c r="H214" s="410"/>
      <c r="I214" s="413" t="str">
        <f t="shared" si="24"/>
        <v>-</v>
      </c>
      <c r="J214" s="414" t="str">
        <f>IF(K214="s",(D214+E214)/16*F214/12*SUMMARY!$H$73," ")</f>
        <v xml:space="preserve"> </v>
      </c>
      <c r="K214" s="414" t="str">
        <f>IF(F214&gt;0,IF(B214&lt;SUMMARY!$H$76,"C","S")," ")</f>
        <v xml:space="preserve"> </v>
      </c>
      <c r="L214" s="414" t="str">
        <f t="shared" si="25"/>
        <v>-</v>
      </c>
      <c r="M214" s="425"/>
      <c r="N214" s="425"/>
      <c r="O214" s="160" t="str">
        <f t="shared" si="26"/>
        <v>-</v>
      </c>
      <c r="P214" s="416"/>
      <c r="Q214" s="416"/>
      <c r="R214" s="416"/>
      <c r="S214" s="416"/>
      <c r="T214" s="417"/>
      <c r="U214" s="417"/>
      <c r="V214" s="417"/>
      <c r="W214" s="417"/>
      <c r="X214" s="417"/>
      <c r="Y214" s="417"/>
      <c r="Z214" s="417"/>
      <c r="AA214" s="417"/>
      <c r="AB214" s="417"/>
      <c r="AC214" s="417"/>
      <c r="AD214" s="417"/>
      <c r="AE214" s="417"/>
      <c r="AF214" s="417"/>
      <c r="AG214" s="160" t="str">
        <f>IF(K214="s",IF(L214&gt;(SUMMARY!$I$12*I214),L214,0),"- ")</f>
        <v xml:space="preserve">- </v>
      </c>
      <c r="AH214" s="22" t="str">
        <f t="shared" si="27"/>
        <v>OK</v>
      </c>
      <c r="AI214" s="22">
        <f t="shared" si="28"/>
        <v>0</v>
      </c>
      <c r="AJ214" s="22">
        <f t="shared" si="29"/>
        <v>0</v>
      </c>
      <c r="AK214" s="22">
        <f t="shared" si="30"/>
        <v>0</v>
      </c>
      <c r="AL214" s="22">
        <f t="shared" si="31"/>
        <v>0</v>
      </c>
      <c r="AM214" s="22">
        <f t="shared" si="32"/>
        <v>0</v>
      </c>
      <c r="AN214" s="22">
        <f t="shared" si="33"/>
        <v>0</v>
      </c>
      <c r="AO214" s="418" t="b">
        <f t="shared" si="34"/>
        <v>0</v>
      </c>
      <c r="AP214" s="419" t="str">
        <f>IF(K214="c",SUMMARY!$C$13*F214/12,"-")</f>
        <v>-</v>
      </c>
      <c r="AQ214" s="419" t="str">
        <f>IF(K214="s",SUMMARY!$C$12*J214,"-")</f>
        <v>-</v>
      </c>
      <c r="AR214" s="420" t="str">
        <f t="shared" si="35"/>
        <v>-</v>
      </c>
      <c r="AS214" s="421" t="str">
        <f>IF(K214="s",I214*SUMMARY!$I$12,"-")</f>
        <v>-</v>
      </c>
      <c r="AT214" s="422" t="str">
        <f>IF(K214="S",IF(AQ214*SUMMARY!$H$74&gt;AS214,SUMMARY!$H$74*AS214,AQ214),"-")</f>
        <v>-</v>
      </c>
      <c r="AU214" s="32"/>
      <c r="AV214" s="67">
        <f t="shared" si="36"/>
        <v>0</v>
      </c>
      <c r="AW214" s="67">
        <f t="shared" si="37"/>
        <v>0</v>
      </c>
      <c r="AX214" s="397">
        <f t="shared" si="38"/>
        <v>0</v>
      </c>
      <c r="AY214" s="32"/>
      <c r="AZ214" s="32"/>
      <c r="BA214" s="423" t="str">
        <f t="shared" si="39"/>
        <v xml:space="preserve"> </v>
      </c>
    </row>
    <row r="215" spans="1:53" s="339" customFormat="1" ht="15" x14ac:dyDescent="0.2">
      <c r="A215" s="32"/>
      <c r="B215" s="32"/>
      <c r="C215" s="410">
        <f t="shared" si="23"/>
        <v>194</v>
      </c>
      <c r="D215" s="424"/>
      <c r="E215" s="424"/>
      <c r="F215" s="424"/>
      <c r="G215" s="410"/>
      <c r="H215" s="410"/>
      <c r="I215" s="413" t="str">
        <f t="shared" si="24"/>
        <v>-</v>
      </c>
      <c r="J215" s="414" t="str">
        <f>IF(K215="s",(D215+E215)/16*F215/12*SUMMARY!$H$73," ")</f>
        <v xml:space="preserve"> </v>
      </c>
      <c r="K215" s="414" t="str">
        <f>IF(F215&gt;0,IF(B215&lt;SUMMARY!$H$76,"C","S")," ")</f>
        <v xml:space="preserve"> </v>
      </c>
      <c r="L215" s="414" t="str">
        <f t="shared" si="25"/>
        <v>-</v>
      </c>
      <c r="M215" s="425"/>
      <c r="N215" s="425"/>
      <c r="O215" s="160" t="str">
        <f t="shared" si="26"/>
        <v>-</v>
      </c>
      <c r="P215" s="416"/>
      <c r="Q215" s="416"/>
      <c r="R215" s="416"/>
      <c r="S215" s="416"/>
      <c r="T215" s="417"/>
      <c r="U215" s="417"/>
      <c r="V215" s="417"/>
      <c r="W215" s="417"/>
      <c r="X215" s="417"/>
      <c r="Y215" s="417"/>
      <c r="Z215" s="417"/>
      <c r="AA215" s="417"/>
      <c r="AB215" s="417"/>
      <c r="AC215" s="417"/>
      <c r="AD215" s="417"/>
      <c r="AE215" s="417"/>
      <c r="AF215" s="417"/>
      <c r="AG215" s="160" t="str">
        <f>IF(K215="s",IF(L215&gt;(SUMMARY!$I$12*I215),L215,0),"- ")</f>
        <v xml:space="preserve">- </v>
      </c>
      <c r="AH215" s="22" t="str">
        <f t="shared" si="27"/>
        <v>OK</v>
      </c>
      <c r="AI215" s="22">
        <f t="shared" si="28"/>
        <v>0</v>
      </c>
      <c r="AJ215" s="22">
        <f t="shared" si="29"/>
        <v>0</v>
      </c>
      <c r="AK215" s="22">
        <f t="shared" si="30"/>
        <v>0</v>
      </c>
      <c r="AL215" s="22">
        <f t="shared" si="31"/>
        <v>0</v>
      </c>
      <c r="AM215" s="22">
        <f t="shared" si="32"/>
        <v>0</v>
      </c>
      <c r="AN215" s="22">
        <f t="shared" si="33"/>
        <v>0</v>
      </c>
      <c r="AO215" s="418" t="b">
        <f t="shared" si="34"/>
        <v>0</v>
      </c>
      <c r="AP215" s="419" t="str">
        <f>IF(K215="c",SUMMARY!$C$13*F215/12,"-")</f>
        <v>-</v>
      </c>
      <c r="AQ215" s="419" t="str">
        <f>IF(K215="s",SUMMARY!$C$12*J215,"-")</f>
        <v>-</v>
      </c>
      <c r="AR215" s="420" t="str">
        <f t="shared" si="35"/>
        <v>-</v>
      </c>
      <c r="AS215" s="421" t="str">
        <f>IF(K215="s",I215*SUMMARY!$I$12,"-")</f>
        <v>-</v>
      </c>
      <c r="AT215" s="422" t="str">
        <f>IF(K215="S",IF(AQ215*SUMMARY!$H$74&gt;AS215,SUMMARY!$H$74*AS215,AQ215),"-")</f>
        <v>-</v>
      </c>
      <c r="AU215" s="32"/>
      <c r="AV215" s="67">
        <f t="shared" si="36"/>
        <v>0</v>
      </c>
      <c r="AW215" s="67">
        <f t="shared" si="37"/>
        <v>0</v>
      </c>
      <c r="AX215" s="397">
        <f t="shared" si="38"/>
        <v>0</v>
      </c>
      <c r="AY215" s="32"/>
      <c r="AZ215" s="32"/>
      <c r="BA215" s="423" t="str">
        <f t="shared" si="39"/>
        <v xml:space="preserve"> </v>
      </c>
    </row>
    <row r="216" spans="1:53" s="339" customFormat="1" ht="15" x14ac:dyDescent="0.2">
      <c r="A216" s="32"/>
      <c r="B216" s="32"/>
      <c r="C216" s="410">
        <f t="shared" ref="C216:C279" si="40">C215+1</f>
        <v>195</v>
      </c>
      <c r="D216" s="424"/>
      <c r="E216" s="424"/>
      <c r="F216" s="424"/>
      <c r="G216" s="410"/>
      <c r="H216" s="410"/>
      <c r="I216" s="413" t="str">
        <f t="shared" si="24"/>
        <v>-</v>
      </c>
      <c r="J216" s="414" t="str">
        <f>IF(K216="s",(D216+E216)/16*F216/12*SUMMARY!$H$73," ")</f>
        <v xml:space="preserve"> </v>
      </c>
      <c r="K216" s="414" t="str">
        <f>IF(F216&gt;0,IF(B216&lt;SUMMARY!$H$76,"C","S")," ")</f>
        <v xml:space="preserve"> </v>
      </c>
      <c r="L216" s="414" t="str">
        <f t="shared" si="25"/>
        <v>-</v>
      </c>
      <c r="M216" s="425"/>
      <c r="N216" s="425"/>
      <c r="O216" s="160" t="str">
        <f t="shared" si="26"/>
        <v>-</v>
      </c>
      <c r="P216" s="416"/>
      <c r="Q216" s="416"/>
      <c r="R216" s="416"/>
      <c r="S216" s="416"/>
      <c r="T216" s="417"/>
      <c r="U216" s="417"/>
      <c r="V216" s="417"/>
      <c r="W216" s="417"/>
      <c r="X216" s="417"/>
      <c r="Y216" s="417"/>
      <c r="Z216" s="417"/>
      <c r="AA216" s="417"/>
      <c r="AB216" s="417"/>
      <c r="AC216" s="417"/>
      <c r="AD216" s="417"/>
      <c r="AE216" s="417"/>
      <c r="AF216" s="417"/>
      <c r="AG216" s="160" t="str">
        <f>IF(K216="s",IF(L216&gt;(SUMMARY!$I$12*I216),L216,0),"- ")</f>
        <v xml:space="preserve">- </v>
      </c>
      <c r="AH216" s="22" t="str">
        <f t="shared" si="27"/>
        <v>OK</v>
      </c>
      <c r="AI216" s="22">
        <f t="shared" si="28"/>
        <v>0</v>
      </c>
      <c r="AJ216" s="22">
        <f t="shared" si="29"/>
        <v>0</v>
      </c>
      <c r="AK216" s="22">
        <f t="shared" si="30"/>
        <v>0</v>
      </c>
      <c r="AL216" s="22">
        <f t="shared" si="31"/>
        <v>0</v>
      </c>
      <c r="AM216" s="22">
        <f t="shared" si="32"/>
        <v>0</v>
      </c>
      <c r="AN216" s="22">
        <f t="shared" si="33"/>
        <v>0</v>
      </c>
      <c r="AO216" s="418" t="b">
        <f t="shared" si="34"/>
        <v>0</v>
      </c>
      <c r="AP216" s="419" t="str">
        <f>IF(K216="c",SUMMARY!$C$13*F216/12,"-")</f>
        <v>-</v>
      </c>
      <c r="AQ216" s="419" t="str">
        <f>IF(K216="s",SUMMARY!$C$12*J216,"-")</f>
        <v>-</v>
      </c>
      <c r="AR216" s="420" t="str">
        <f t="shared" si="35"/>
        <v>-</v>
      </c>
      <c r="AS216" s="421" t="str">
        <f>IF(K216="s",I216*SUMMARY!$I$12,"-")</f>
        <v>-</v>
      </c>
      <c r="AT216" s="422" t="str">
        <f>IF(K216="S",IF(AQ216*SUMMARY!$H$74&gt;AS216,SUMMARY!$H$74*AS216,AQ216),"-")</f>
        <v>-</v>
      </c>
      <c r="AU216" s="32"/>
      <c r="AV216" s="67">
        <f t="shared" si="36"/>
        <v>0</v>
      </c>
      <c r="AW216" s="67">
        <f t="shared" si="37"/>
        <v>0</v>
      </c>
      <c r="AX216" s="397">
        <f t="shared" si="38"/>
        <v>0</v>
      </c>
      <c r="AY216" s="32"/>
      <c r="AZ216" s="32"/>
      <c r="BA216" s="423" t="str">
        <f t="shared" si="39"/>
        <v xml:space="preserve"> </v>
      </c>
    </row>
    <row r="217" spans="1:53" s="339" customFormat="1" ht="15" x14ac:dyDescent="0.2">
      <c r="A217" s="32"/>
      <c r="B217" s="32"/>
      <c r="C217" s="410">
        <f t="shared" si="40"/>
        <v>196</v>
      </c>
      <c r="D217" s="424"/>
      <c r="E217" s="424"/>
      <c r="F217" s="424"/>
      <c r="G217" s="410"/>
      <c r="H217" s="410"/>
      <c r="I217" s="413" t="str">
        <f t="shared" si="24"/>
        <v>-</v>
      </c>
      <c r="J217" s="414" t="str">
        <f>IF(K217="s",(D217+E217)/16*F217/12*SUMMARY!$H$73," ")</f>
        <v xml:space="preserve"> </v>
      </c>
      <c r="K217" s="414" t="str">
        <f>IF(F217&gt;0,IF(B217&lt;SUMMARY!$H$76,"C","S")," ")</f>
        <v xml:space="preserve"> </v>
      </c>
      <c r="L217" s="414" t="str">
        <f t="shared" si="25"/>
        <v>-</v>
      </c>
      <c r="M217" s="425"/>
      <c r="N217" s="425"/>
      <c r="O217" s="160" t="str">
        <f t="shared" si="26"/>
        <v>-</v>
      </c>
      <c r="P217" s="416"/>
      <c r="Q217" s="416"/>
      <c r="R217" s="416"/>
      <c r="S217" s="416"/>
      <c r="T217" s="417"/>
      <c r="U217" s="417"/>
      <c r="V217" s="417"/>
      <c r="W217" s="417"/>
      <c r="X217" s="417"/>
      <c r="Y217" s="417"/>
      <c r="Z217" s="417"/>
      <c r="AA217" s="417"/>
      <c r="AB217" s="417"/>
      <c r="AC217" s="417"/>
      <c r="AD217" s="417"/>
      <c r="AE217" s="417"/>
      <c r="AF217" s="417"/>
      <c r="AG217" s="160" t="str">
        <f>IF(K217="s",IF(L217&gt;(SUMMARY!$I$12*I217),L217,0),"- ")</f>
        <v xml:space="preserve">- </v>
      </c>
      <c r="AH217" s="22" t="str">
        <f t="shared" si="27"/>
        <v>OK</v>
      </c>
      <c r="AI217" s="22">
        <f t="shared" si="28"/>
        <v>0</v>
      </c>
      <c r="AJ217" s="22">
        <f t="shared" si="29"/>
        <v>0</v>
      </c>
      <c r="AK217" s="22">
        <f t="shared" si="30"/>
        <v>0</v>
      </c>
      <c r="AL217" s="22">
        <f t="shared" si="31"/>
        <v>0</v>
      </c>
      <c r="AM217" s="22">
        <f t="shared" si="32"/>
        <v>0</v>
      </c>
      <c r="AN217" s="22">
        <f t="shared" si="33"/>
        <v>0</v>
      </c>
      <c r="AO217" s="418" t="b">
        <f t="shared" si="34"/>
        <v>0</v>
      </c>
      <c r="AP217" s="419" t="str">
        <f>IF(K217="c",SUMMARY!$C$13*F217/12,"-")</f>
        <v>-</v>
      </c>
      <c r="AQ217" s="419" t="str">
        <f>IF(K217="s",SUMMARY!$C$12*J217,"-")</f>
        <v>-</v>
      </c>
      <c r="AR217" s="420" t="str">
        <f t="shared" si="35"/>
        <v>-</v>
      </c>
      <c r="AS217" s="421" t="str">
        <f>IF(K217="s",I217*SUMMARY!$I$12,"-")</f>
        <v>-</v>
      </c>
      <c r="AT217" s="422" t="str">
        <f>IF(K217="S",IF(AQ217*SUMMARY!$H$74&gt;AS217,SUMMARY!$H$74*AS217,AQ217),"-")</f>
        <v>-</v>
      </c>
      <c r="AU217" s="32"/>
      <c r="AV217" s="67">
        <f t="shared" si="36"/>
        <v>0</v>
      </c>
      <c r="AW217" s="67">
        <f t="shared" si="37"/>
        <v>0</v>
      </c>
      <c r="AX217" s="397">
        <f t="shared" si="38"/>
        <v>0</v>
      </c>
      <c r="AY217" s="32"/>
      <c r="AZ217" s="32"/>
      <c r="BA217" s="423" t="str">
        <f t="shared" si="39"/>
        <v xml:space="preserve"> </v>
      </c>
    </row>
    <row r="218" spans="1:53" s="339" customFormat="1" ht="15" x14ac:dyDescent="0.2">
      <c r="A218" s="32"/>
      <c r="B218" s="32"/>
      <c r="C218" s="410">
        <f t="shared" si="40"/>
        <v>197</v>
      </c>
      <c r="D218" s="424"/>
      <c r="E218" s="424"/>
      <c r="F218" s="424"/>
      <c r="G218" s="410"/>
      <c r="H218" s="410"/>
      <c r="I218" s="413" t="str">
        <f t="shared" si="24"/>
        <v>-</v>
      </c>
      <c r="J218" s="414" t="str">
        <f>IF(K218="s",(D218+E218)/16*F218/12*SUMMARY!$H$73," ")</f>
        <v xml:space="preserve"> </v>
      </c>
      <c r="K218" s="414" t="str">
        <f>IF(F218&gt;0,IF(B218&lt;SUMMARY!$H$76,"C","S")," ")</f>
        <v xml:space="preserve"> </v>
      </c>
      <c r="L218" s="414" t="str">
        <f t="shared" si="25"/>
        <v>-</v>
      </c>
      <c r="M218" s="425"/>
      <c r="N218" s="425"/>
      <c r="O218" s="160" t="str">
        <f t="shared" si="26"/>
        <v>-</v>
      </c>
      <c r="P218" s="416"/>
      <c r="Q218" s="416"/>
      <c r="R218" s="416"/>
      <c r="S218" s="416"/>
      <c r="T218" s="417"/>
      <c r="U218" s="417"/>
      <c r="V218" s="417"/>
      <c r="W218" s="417"/>
      <c r="X218" s="417"/>
      <c r="Y218" s="417"/>
      <c r="Z218" s="417"/>
      <c r="AA218" s="417"/>
      <c r="AB218" s="417"/>
      <c r="AC218" s="417"/>
      <c r="AD218" s="417"/>
      <c r="AE218" s="417"/>
      <c r="AF218" s="417"/>
      <c r="AG218" s="160" t="str">
        <f>IF(K218="s",IF(L218&gt;(SUMMARY!$I$12*I218),L218,0),"- ")</f>
        <v xml:space="preserve">- </v>
      </c>
      <c r="AH218" s="22" t="str">
        <f t="shared" si="27"/>
        <v>OK</v>
      </c>
      <c r="AI218" s="22">
        <f t="shared" si="28"/>
        <v>0</v>
      </c>
      <c r="AJ218" s="22">
        <f t="shared" si="29"/>
        <v>0</v>
      </c>
      <c r="AK218" s="22">
        <f t="shared" si="30"/>
        <v>0</v>
      </c>
      <c r="AL218" s="22">
        <f t="shared" si="31"/>
        <v>0</v>
      </c>
      <c r="AM218" s="22">
        <f t="shared" si="32"/>
        <v>0</v>
      </c>
      <c r="AN218" s="22">
        <f t="shared" si="33"/>
        <v>0</v>
      </c>
      <c r="AO218" s="418" t="b">
        <f t="shared" si="34"/>
        <v>0</v>
      </c>
      <c r="AP218" s="419" t="str">
        <f>IF(K218="c",SUMMARY!$C$13*F218/12,"-")</f>
        <v>-</v>
      </c>
      <c r="AQ218" s="419" t="str">
        <f>IF(K218="s",SUMMARY!$C$12*J218,"-")</f>
        <v>-</v>
      </c>
      <c r="AR218" s="420" t="str">
        <f t="shared" si="35"/>
        <v>-</v>
      </c>
      <c r="AS218" s="421" t="str">
        <f>IF(K218="s",I218*SUMMARY!$I$12,"-")</f>
        <v>-</v>
      </c>
      <c r="AT218" s="422" t="str">
        <f>IF(K218="S",IF(AQ218*SUMMARY!$H$74&gt;AS218,SUMMARY!$H$74*AS218,AQ218),"-")</f>
        <v>-</v>
      </c>
      <c r="AU218" s="32"/>
      <c r="AV218" s="67">
        <f t="shared" si="36"/>
        <v>0</v>
      </c>
      <c r="AW218" s="67">
        <f t="shared" si="37"/>
        <v>0</v>
      </c>
      <c r="AX218" s="397">
        <f t="shared" si="38"/>
        <v>0</v>
      </c>
      <c r="AY218" s="32"/>
      <c r="AZ218" s="32"/>
      <c r="BA218" s="423" t="str">
        <f t="shared" si="39"/>
        <v xml:space="preserve"> </v>
      </c>
    </row>
    <row r="219" spans="1:53" s="339" customFormat="1" ht="15" x14ac:dyDescent="0.2">
      <c r="A219" s="32"/>
      <c r="B219" s="32"/>
      <c r="C219" s="410">
        <f t="shared" si="40"/>
        <v>198</v>
      </c>
      <c r="D219" s="424"/>
      <c r="E219" s="424"/>
      <c r="F219" s="424"/>
      <c r="G219" s="410"/>
      <c r="H219" s="410"/>
      <c r="I219" s="413" t="str">
        <f t="shared" si="24"/>
        <v>-</v>
      </c>
      <c r="J219" s="414" t="str">
        <f>IF(K219="s",(D219+E219)/16*F219/12*SUMMARY!$H$73," ")</f>
        <v xml:space="preserve"> </v>
      </c>
      <c r="K219" s="414" t="str">
        <f>IF(F219&gt;0,IF(B219&lt;SUMMARY!$H$76,"C","S")," ")</f>
        <v xml:space="preserve"> </v>
      </c>
      <c r="L219" s="414" t="str">
        <f t="shared" si="25"/>
        <v>-</v>
      </c>
      <c r="M219" s="425"/>
      <c r="N219" s="425"/>
      <c r="O219" s="160" t="str">
        <f t="shared" si="26"/>
        <v>-</v>
      </c>
      <c r="P219" s="416"/>
      <c r="Q219" s="416"/>
      <c r="R219" s="416"/>
      <c r="S219" s="416"/>
      <c r="T219" s="417"/>
      <c r="U219" s="417"/>
      <c r="V219" s="417"/>
      <c r="W219" s="417"/>
      <c r="X219" s="417"/>
      <c r="Y219" s="417"/>
      <c r="Z219" s="417"/>
      <c r="AA219" s="417"/>
      <c r="AB219" s="417"/>
      <c r="AC219" s="417"/>
      <c r="AD219" s="417"/>
      <c r="AE219" s="417"/>
      <c r="AF219" s="417"/>
      <c r="AG219" s="160" t="str">
        <f>IF(K219="s",IF(L219&gt;(SUMMARY!$I$12*I219),L219,0),"- ")</f>
        <v xml:space="preserve">- </v>
      </c>
      <c r="AH219" s="22" t="str">
        <f t="shared" si="27"/>
        <v>OK</v>
      </c>
      <c r="AI219" s="22">
        <f t="shared" si="28"/>
        <v>0</v>
      </c>
      <c r="AJ219" s="22">
        <f t="shared" si="29"/>
        <v>0</v>
      </c>
      <c r="AK219" s="22">
        <f t="shared" si="30"/>
        <v>0</v>
      </c>
      <c r="AL219" s="22">
        <f t="shared" si="31"/>
        <v>0</v>
      </c>
      <c r="AM219" s="22">
        <f t="shared" si="32"/>
        <v>0</v>
      </c>
      <c r="AN219" s="22">
        <f t="shared" si="33"/>
        <v>0</v>
      </c>
      <c r="AO219" s="418" t="b">
        <f t="shared" si="34"/>
        <v>0</v>
      </c>
      <c r="AP219" s="419" t="str">
        <f>IF(K219="c",SUMMARY!$C$13*F219/12,"-")</f>
        <v>-</v>
      </c>
      <c r="AQ219" s="419" t="str">
        <f>IF(K219="s",SUMMARY!$C$12*J219,"-")</f>
        <v>-</v>
      </c>
      <c r="AR219" s="420" t="str">
        <f t="shared" si="35"/>
        <v>-</v>
      </c>
      <c r="AS219" s="421" t="str">
        <f>IF(K219="s",I219*SUMMARY!$I$12,"-")</f>
        <v>-</v>
      </c>
      <c r="AT219" s="422" t="str">
        <f>IF(K219="S",IF(AQ219*SUMMARY!$H$74&gt;AS219,SUMMARY!$H$74*AS219,AQ219),"-")</f>
        <v>-</v>
      </c>
      <c r="AU219" s="32"/>
      <c r="AV219" s="67">
        <f t="shared" si="36"/>
        <v>0</v>
      </c>
      <c r="AW219" s="67">
        <f t="shared" si="37"/>
        <v>0</v>
      </c>
      <c r="AX219" s="397">
        <f t="shared" si="38"/>
        <v>0</v>
      </c>
      <c r="AY219" s="32"/>
      <c r="AZ219" s="32"/>
      <c r="BA219" s="423" t="str">
        <f t="shared" si="39"/>
        <v xml:space="preserve"> </v>
      </c>
    </row>
    <row r="220" spans="1:53" s="339" customFormat="1" ht="15" x14ac:dyDescent="0.2">
      <c r="A220" s="32"/>
      <c r="B220" s="32"/>
      <c r="C220" s="410">
        <f t="shared" si="40"/>
        <v>199</v>
      </c>
      <c r="D220" s="424"/>
      <c r="E220" s="424"/>
      <c r="F220" s="424"/>
      <c r="G220" s="410"/>
      <c r="H220" s="410"/>
      <c r="I220" s="413" t="str">
        <f t="shared" si="24"/>
        <v>-</v>
      </c>
      <c r="J220" s="414" t="str">
        <f>IF(K220="s",(D220+E220)/16*F220/12*SUMMARY!$H$73," ")</f>
        <v xml:space="preserve"> </v>
      </c>
      <c r="K220" s="414" t="str">
        <f>IF(F220&gt;0,IF(B220&lt;SUMMARY!$H$76,"C","S")," ")</f>
        <v xml:space="preserve"> </v>
      </c>
      <c r="L220" s="414" t="str">
        <f t="shared" si="25"/>
        <v>-</v>
      </c>
      <c r="M220" s="425"/>
      <c r="N220" s="425"/>
      <c r="O220" s="160" t="str">
        <f t="shared" si="26"/>
        <v>-</v>
      </c>
      <c r="P220" s="416"/>
      <c r="Q220" s="416"/>
      <c r="R220" s="416"/>
      <c r="S220" s="416"/>
      <c r="T220" s="417"/>
      <c r="U220" s="417"/>
      <c r="V220" s="417"/>
      <c r="W220" s="417"/>
      <c r="X220" s="417"/>
      <c r="Y220" s="417"/>
      <c r="Z220" s="417"/>
      <c r="AA220" s="417"/>
      <c r="AB220" s="417"/>
      <c r="AC220" s="417"/>
      <c r="AD220" s="417"/>
      <c r="AE220" s="417"/>
      <c r="AF220" s="417"/>
      <c r="AG220" s="160" t="str">
        <f>IF(K220="s",IF(L220&gt;(SUMMARY!$I$12*I220),L220,0),"- ")</f>
        <v xml:space="preserve">- </v>
      </c>
      <c r="AH220" s="22" t="str">
        <f t="shared" si="27"/>
        <v>OK</v>
      </c>
      <c r="AI220" s="22">
        <f t="shared" si="28"/>
        <v>0</v>
      </c>
      <c r="AJ220" s="22">
        <f t="shared" si="29"/>
        <v>0</v>
      </c>
      <c r="AK220" s="22">
        <f t="shared" si="30"/>
        <v>0</v>
      </c>
      <c r="AL220" s="22">
        <f t="shared" si="31"/>
        <v>0</v>
      </c>
      <c r="AM220" s="22">
        <f t="shared" si="32"/>
        <v>0</v>
      </c>
      <c r="AN220" s="22">
        <f t="shared" si="33"/>
        <v>0</v>
      </c>
      <c r="AO220" s="418" t="b">
        <f t="shared" si="34"/>
        <v>0</v>
      </c>
      <c r="AP220" s="419" t="str">
        <f>IF(K220="c",SUMMARY!$C$13*F220/12,"-")</f>
        <v>-</v>
      </c>
      <c r="AQ220" s="419" t="str">
        <f>IF(K220="s",SUMMARY!$C$12*J220,"-")</f>
        <v>-</v>
      </c>
      <c r="AR220" s="420" t="str">
        <f t="shared" si="35"/>
        <v>-</v>
      </c>
      <c r="AS220" s="421" t="str">
        <f>IF(K220="s",I220*SUMMARY!$I$12,"-")</f>
        <v>-</v>
      </c>
      <c r="AT220" s="422" t="str">
        <f>IF(K220="S",IF(AQ220*SUMMARY!$H$74&gt;AS220,SUMMARY!$H$74*AS220,AQ220),"-")</f>
        <v>-</v>
      </c>
      <c r="AU220" s="32"/>
      <c r="AV220" s="67">
        <f t="shared" si="36"/>
        <v>0</v>
      </c>
      <c r="AW220" s="67">
        <f t="shared" si="37"/>
        <v>0</v>
      </c>
      <c r="AX220" s="397">
        <f t="shared" si="38"/>
        <v>0</v>
      </c>
      <c r="AY220" s="32"/>
      <c r="AZ220" s="32"/>
      <c r="BA220" s="423" t="str">
        <f t="shared" si="39"/>
        <v xml:space="preserve"> </v>
      </c>
    </row>
    <row r="221" spans="1:53" s="339" customFormat="1" ht="15" x14ac:dyDescent="0.2">
      <c r="A221" s="32"/>
      <c r="B221" s="32"/>
      <c r="C221" s="410">
        <f t="shared" si="40"/>
        <v>200</v>
      </c>
      <c r="D221" s="424"/>
      <c r="E221" s="424"/>
      <c r="F221" s="424"/>
      <c r="G221" s="410"/>
      <c r="H221" s="410"/>
      <c r="I221" s="413" t="str">
        <f t="shared" si="24"/>
        <v>-</v>
      </c>
      <c r="J221" s="414" t="str">
        <f>IF(K221="s",(D221+E221)/16*F221/12*SUMMARY!$H$73," ")</f>
        <v xml:space="preserve"> </v>
      </c>
      <c r="K221" s="414" t="str">
        <f>IF(F221&gt;0,IF(B221&lt;SUMMARY!$H$76,"C","S")," ")</f>
        <v xml:space="preserve"> </v>
      </c>
      <c r="L221" s="414" t="str">
        <f t="shared" si="25"/>
        <v>-</v>
      </c>
      <c r="M221" s="425"/>
      <c r="N221" s="425"/>
      <c r="O221" s="160" t="str">
        <f t="shared" si="26"/>
        <v>-</v>
      </c>
      <c r="P221" s="416"/>
      <c r="Q221" s="416"/>
      <c r="R221" s="416"/>
      <c r="S221" s="416"/>
      <c r="T221" s="417"/>
      <c r="U221" s="417"/>
      <c r="V221" s="417"/>
      <c r="W221" s="417"/>
      <c r="X221" s="417"/>
      <c r="Y221" s="417"/>
      <c r="Z221" s="417"/>
      <c r="AA221" s="417"/>
      <c r="AB221" s="417"/>
      <c r="AC221" s="417"/>
      <c r="AD221" s="417"/>
      <c r="AE221" s="417"/>
      <c r="AF221" s="417"/>
      <c r="AG221" s="160" t="str">
        <f>IF(K221="s",IF(L221&gt;(SUMMARY!$I$12*I221),L221,0),"- ")</f>
        <v xml:space="preserve">- </v>
      </c>
      <c r="AH221" s="22" t="str">
        <f t="shared" si="27"/>
        <v>OK</v>
      </c>
      <c r="AI221" s="22">
        <f t="shared" si="28"/>
        <v>0</v>
      </c>
      <c r="AJ221" s="22">
        <f t="shared" si="29"/>
        <v>0</v>
      </c>
      <c r="AK221" s="22">
        <f t="shared" si="30"/>
        <v>0</v>
      </c>
      <c r="AL221" s="22">
        <f t="shared" si="31"/>
        <v>0</v>
      </c>
      <c r="AM221" s="22">
        <f t="shared" si="32"/>
        <v>0</v>
      </c>
      <c r="AN221" s="22">
        <f t="shared" si="33"/>
        <v>0</v>
      </c>
      <c r="AO221" s="418" t="b">
        <f t="shared" si="34"/>
        <v>0</v>
      </c>
      <c r="AP221" s="419" t="str">
        <f>IF(K221="c",SUMMARY!$C$13*F221/12,"-")</f>
        <v>-</v>
      </c>
      <c r="AQ221" s="419" t="str">
        <f>IF(K221="s",SUMMARY!$C$12*J221,"-")</f>
        <v>-</v>
      </c>
      <c r="AR221" s="420" t="str">
        <f t="shared" si="35"/>
        <v>-</v>
      </c>
      <c r="AS221" s="421" t="str">
        <f>IF(K221="s",I221*SUMMARY!$I$12,"-")</f>
        <v>-</v>
      </c>
      <c r="AT221" s="422" t="str">
        <f>IF(K221="S",IF(AQ221*SUMMARY!$H$74&gt;AS221,SUMMARY!$H$74*AS221,AQ221),"-")</f>
        <v>-</v>
      </c>
      <c r="AU221" s="32"/>
      <c r="AV221" s="67">
        <f t="shared" si="36"/>
        <v>0</v>
      </c>
      <c r="AW221" s="67">
        <f t="shared" si="37"/>
        <v>0</v>
      </c>
      <c r="AX221" s="397">
        <f t="shared" si="38"/>
        <v>0</v>
      </c>
      <c r="AY221" s="32"/>
      <c r="AZ221" s="32"/>
      <c r="BA221" s="423" t="str">
        <f t="shared" si="39"/>
        <v xml:space="preserve"> </v>
      </c>
    </row>
    <row r="222" spans="1:53" s="339" customFormat="1" ht="15" x14ac:dyDescent="0.2">
      <c r="A222" s="32"/>
      <c r="B222" s="32"/>
      <c r="C222" s="410">
        <f t="shared" si="40"/>
        <v>201</v>
      </c>
      <c r="D222" s="424"/>
      <c r="E222" s="424"/>
      <c r="F222" s="424"/>
      <c r="G222" s="410"/>
      <c r="H222" s="410"/>
      <c r="I222" s="413" t="str">
        <f t="shared" si="24"/>
        <v>-</v>
      </c>
      <c r="J222" s="414" t="str">
        <f>IF(K222="s",(D222+E222)/16*F222/12*SUMMARY!$H$73," ")</f>
        <v xml:space="preserve"> </v>
      </c>
      <c r="K222" s="414" t="str">
        <f>IF(F222&gt;0,IF(B222&lt;SUMMARY!$H$76,"C","S")," ")</f>
        <v xml:space="preserve"> </v>
      </c>
      <c r="L222" s="414" t="str">
        <f t="shared" si="25"/>
        <v>-</v>
      </c>
      <c r="M222" s="425"/>
      <c r="N222" s="425"/>
      <c r="O222" s="160" t="str">
        <f t="shared" si="26"/>
        <v>-</v>
      </c>
      <c r="P222" s="416"/>
      <c r="Q222" s="416"/>
      <c r="R222" s="416"/>
      <c r="S222" s="416"/>
      <c r="T222" s="417"/>
      <c r="U222" s="417"/>
      <c r="V222" s="417"/>
      <c r="W222" s="417"/>
      <c r="X222" s="417"/>
      <c r="Y222" s="417"/>
      <c r="Z222" s="417"/>
      <c r="AA222" s="417"/>
      <c r="AB222" s="417"/>
      <c r="AC222" s="417"/>
      <c r="AD222" s="417"/>
      <c r="AE222" s="417"/>
      <c r="AF222" s="417"/>
      <c r="AG222" s="160" t="str">
        <f>IF(K222="s",IF(L222&gt;(SUMMARY!$I$12*I222),L222,0),"- ")</f>
        <v xml:space="preserve">- </v>
      </c>
      <c r="AH222" s="22" t="str">
        <f t="shared" si="27"/>
        <v>OK</v>
      </c>
      <c r="AI222" s="22">
        <f t="shared" si="28"/>
        <v>0</v>
      </c>
      <c r="AJ222" s="22">
        <f t="shared" si="29"/>
        <v>0</v>
      </c>
      <c r="AK222" s="22">
        <f t="shared" si="30"/>
        <v>0</v>
      </c>
      <c r="AL222" s="22">
        <f t="shared" si="31"/>
        <v>0</v>
      </c>
      <c r="AM222" s="22">
        <f t="shared" si="32"/>
        <v>0</v>
      </c>
      <c r="AN222" s="22">
        <f t="shared" si="33"/>
        <v>0</v>
      </c>
      <c r="AO222" s="418" t="b">
        <f t="shared" si="34"/>
        <v>0</v>
      </c>
      <c r="AP222" s="419" t="str">
        <f>IF(K222="c",SUMMARY!$C$13*F222/12,"-")</f>
        <v>-</v>
      </c>
      <c r="AQ222" s="419" t="str">
        <f>IF(K222="s",SUMMARY!$C$12*J222,"-")</f>
        <v>-</v>
      </c>
      <c r="AR222" s="420" t="str">
        <f t="shared" si="35"/>
        <v>-</v>
      </c>
      <c r="AS222" s="421" t="str">
        <f>IF(K222="s",I222*SUMMARY!$I$12,"-")</f>
        <v>-</v>
      </c>
      <c r="AT222" s="422" t="str">
        <f>IF(K222="S",IF(AQ222*SUMMARY!$H$74&gt;AS222,SUMMARY!$H$74*AS222,AQ222),"-")</f>
        <v>-</v>
      </c>
      <c r="AU222" s="32"/>
      <c r="AV222" s="67">
        <f t="shared" si="36"/>
        <v>0</v>
      </c>
      <c r="AW222" s="67">
        <f t="shared" si="37"/>
        <v>0</v>
      </c>
      <c r="AX222" s="397">
        <f t="shared" si="38"/>
        <v>0</v>
      </c>
      <c r="AY222" s="32"/>
      <c r="AZ222" s="32"/>
      <c r="BA222" s="423" t="str">
        <f t="shared" si="39"/>
        <v xml:space="preserve"> </v>
      </c>
    </row>
    <row r="223" spans="1:53" s="339" customFormat="1" ht="15" x14ac:dyDescent="0.2">
      <c r="A223" s="32"/>
      <c r="B223" s="32"/>
      <c r="C223" s="410">
        <f t="shared" si="40"/>
        <v>202</v>
      </c>
      <c r="D223" s="424"/>
      <c r="E223" s="424"/>
      <c r="F223" s="424"/>
      <c r="G223" s="410"/>
      <c r="H223" s="410"/>
      <c r="I223" s="413" t="str">
        <f t="shared" si="24"/>
        <v>-</v>
      </c>
      <c r="J223" s="414" t="str">
        <f>IF(K223="s",(D223+E223)/16*F223/12*SUMMARY!$H$73," ")</f>
        <v xml:space="preserve"> </v>
      </c>
      <c r="K223" s="414" t="str">
        <f>IF(F223&gt;0,IF(B223&lt;SUMMARY!$H$76,"C","S")," ")</f>
        <v xml:space="preserve"> </v>
      </c>
      <c r="L223" s="414" t="str">
        <f t="shared" si="25"/>
        <v>-</v>
      </c>
      <c r="M223" s="425"/>
      <c r="N223" s="425"/>
      <c r="O223" s="160" t="str">
        <f t="shared" si="26"/>
        <v>-</v>
      </c>
      <c r="P223" s="416"/>
      <c r="Q223" s="416"/>
      <c r="R223" s="416"/>
      <c r="S223" s="416"/>
      <c r="T223" s="417"/>
      <c r="U223" s="417"/>
      <c r="V223" s="417"/>
      <c r="W223" s="417"/>
      <c r="X223" s="417"/>
      <c r="Y223" s="417"/>
      <c r="Z223" s="417"/>
      <c r="AA223" s="417"/>
      <c r="AB223" s="417"/>
      <c r="AC223" s="417"/>
      <c r="AD223" s="417"/>
      <c r="AE223" s="417"/>
      <c r="AF223" s="417"/>
      <c r="AG223" s="160" t="str">
        <f>IF(K223="s",IF(L223&gt;(SUMMARY!$I$12*I223),L223,0),"- ")</f>
        <v xml:space="preserve">- </v>
      </c>
      <c r="AH223" s="22" t="str">
        <f t="shared" si="27"/>
        <v>OK</v>
      </c>
      <c r="AI223" s="22">
        <f t="shared" si="28"/>
        <v>0</v>
      </c>
      <c r="AJ223" s="22">
        <f t="shared" si="29"/>
        <v>0</v>
      </c>
      <c r="AK223" s="22">
        <f t="shared" si="30"/>
        <v>0</v>
      </c>
      <c r="AL223" s="22">
        <f t="shared" si="31"/>
        <v>0</v>
      </c>
      <c r="AM223" s="22">
        <f t="shared" si="32"/>
        <v>0</v>
      </c>
      <c r="AN223" s="22">
        <f t="shared" si="33"/>
        <v>0</v>
      </c>
      <c r="AO223" s="418" t="b">
        <f t="shared" si="34"/>
        <v>0</v>
      </c>
      <c r="AP223" s="419" t="str">
        <f>IF(K223="c",SUMMARY!$C$13*F223/12,"-")</f>
        <v>-</v>
      </c>
      <c r="AQ223" s="419" t="str">
        <f>IF(K223="s",SUMMARY!$C$12*J223,"-")</f>
        <v>-</v>
      </c>
      <c r="AR223" s="420" t="str">
        <f t="shared" si="35"/>
        <v>-</v>
      </c>
      <c r="AS223" s="421" t="str">
        <f>IF(K223="s",I223*SUMMARY!$I$12,"-")</f>
        <v>-</v>
      </c>
      <c r="AT223" s="422" t="str">
        <f>IF(K223="S",IF(AQ223*SUMMARY!$H$74&gt;AS223,SUMMARY!$H$74*AS223,AQ223),"-")</f>
        <v>-</v>
      </c>
      <c r="AU223" s="32"/>
      <c r="AV223" s="67">
        <f t="shared" si="36"/>
        <v>0</v>
      </c>
      <c r="AW223" s="67">
        <f t="shared" si="37"/>
        <v>0</v>
      </c>
      <c r="AX223" s="397">
        <f t="shared" si="38"/>
        <v>0</v>
      </c>
      <c r="AY223" s="32"/>
      <c r="AZ223" s="32"/>
      <c r="BA223" s="423" t="str">
        <f t="shared" si="39"/>
        <v xml:space="preserve"> </v>
      </c>
    </row>
    <row r="224" spans="1:53" s="339" customFormat="1" ht="15" x14ac:dyDescent="0.2">
      <c r="A224" s="32"/>
      <c r="B224" s="32"/>
      <c r="C224" s="410">
        <f t="shared" si="40"/>
        <v>203</v>
      </c>
      <c r="D224" s="424"/>
      <c r="E224" s="424"/>
      <c r="F224" s="424"/>
      <c r="G224" s="410"/>
      <c r="H224" s="410"/>
      <c r="I224" s="413" t="str">
        <f t="shared" si="24"/>
        <v>-</v>
      </c>
      <c r="J224" s="414" t="str">
        <f>IF(K224="s",(D224+E224)/16*F224/12*SUMMARY!$H$73," ")</f>
        <v xml:space="preserve"> </v>
      </c>
      <c r="K224" s="414" t="str">
        <f>IF(F224&gt;0,IF(B224&lt;SUMMARY!$H$76,"C","S")," ")</f>
        <v xml:space="preserve"> </v>
      </c>
      <c r="L224" s="414" t="str">
        <f t="shared" si="25"/>
        <v>-</v>
      </c>
      <c r="M224" s="425"/>
      <c r="N224" s="425"/>
      <c r="O224" s="160" t="str">
        <f t="shared" si="26"/>
        <v>-</v>
      </c>
      <c r="P224" s="416"/>
      <c r="Q224" s="416"/>
      <c r="R224" s="416"/>
      <c r="S224" s="416"/>
      <c r="T224" s="417"/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417"/>
      <c r="AG224" s="160" t="str">
        <f>IF(K224="s",IF(L224&gt;(SUMMARY!$I$12*I224),L224,0),"- ")</f>
        <v xml:space="preserve">- </v>
      </c>
      <c r="AH224" s="22" t="str">
        <f t="shared" si="27"/>
        <v>OK</v>
      </c>
      <c r="AI224" s="22">
        <f t="shared" si="28"/>
        <v>0</v>
      </c>
      <c r="AJ224" s="22">
        <f t="shared" si="29"/>
        <v>0</v>
      </c>
      <c r="AK224" s="22">
        <f t="shared" si="30"/>
        <v>0</v>
      </c>
      <c r="AL224" s="22">
        <f t="shared" si="31"/>
        <v>0</v>
      </c>
      <c r="AM224" s="22">
        <f t="shared" si="32"/>
        <v>0</v>
      </c>
      <c r="AN224" s="22">
        <f t="shared" si="33"/>
        <v>0</v>
      </c>
      <c r="AO224" s="418" t="b">
        <f t="shared" si="34"/>
        <v>0</v>
      </c>
      <c r="AP224" s="419" t="str">
        <f>IF(K224="c",SUMMARY!$C$13*F224/12,"-")</f>
        <v>-</v>
      </c>
      <c r="AQ224" s="419" t="str">
        <f>IF(K224="s",SUMMARY!$C$12*J224,"-")</f>
        <v>-</v>
      </c>
      <c r="AR224" s="420" t="str">
        <f t="shared" si="35"/>
        <v>-</v>
      </c>
      <c r="AS224" s="421" t="str">
        <f>IF(K224="s",I224*SUMMARY!$I$12,"-")</f>
        <v>-</v>
      </c>
      <c r="AT224" s="422" t="str">
        <f>IF(K224="S",IF(AQ224*SUMMARY!$H$74&gt;AS224,SUMMARY!$H$74*AS224,AQ224),"-")</f>
        <v>-</v>
      </c>
      <c r="AU224" s="32"/>
      <c r="AV224" s="67">
        <f t="shared" si="36"/>
        <v>0</v>
      </c>
      <c r="AW224" s="67">
        <f t="shared" si="37"/>
        <v>0</v>
      </c>
      <c r="AX224" s="397">
        <f t="shared" si="38"/>
        <v>0</v>
      </c>
      <c r="AY224" s="32"/>
      <c r="AZ224" s="32"/>
      <c r="BA224" s="423" t="str">
        <f t="shared" si="39"/>
        <v xml:space="preserve"> </v>
      </c>
    </row>
    <row r="225" spans="1:53" s="339" customFormat="1" ht="15" x14ac:dyDescent="0.2">
      <c r="A225" s="32"/>
      <c r="B225" s="32"/>
      <c r="C225" s="410">
        <f t="shared" si="40"/>
        <v>204</v>
      </c>
      <c r="D225" s="424"/>
      <c r="E225" s="424"/>
      <c r="F225" s="424"/>
      <c r="G225" s="410"/>
      <c r="H225" s="410"/>
      <c r="I225" s="413" t="str">
        <f t="shared" si="24"/>
        <v>-</v>
      </c>
      <c r="J225" s="414" t="str">
        <f>IF(K225="s",(D225+E225)/16*F225/12*SUMMARY!$H$73," ")</f>
        <v xml:space="preserve"> </v>
      </c>
      <c r="K225" s="414" t="str">
        <f>IF(F225&gt;0,IF(B225&lt;SUMMARY!$H$76,"C","S")," ")</f>
        <v xml:space="preserve"> </v>
      </c>
      <c r="L225" s="414" t="str">
        <f t="shared" si="25"/>
        <v>-</v>
      </c>
      <c r="M225" s="425"/>
      <c r="N225" s="425"/>
      <c r="O225" s="160" t="str">
        <f t="shared" si="26"/>
        <v>-</v>
      </c>
      <c r="P225" s="416"/>
      <c r="Q225" s="416"/>
      <c r="R225" s="416"/>
      <c r="S225" s="416"/>
      <c r="T225" s="417"/>
      <c r="U225" s="417"/>
      <c r="V225" s="417"/>
      <c r="W225" s="417"/>
      <c r="X225" s="417"/>
      <c r="Y225" s="417"/>
      <c r="Z225" s="417"/>
      <c r="AA225" s="417"/>
      <c r="AB225" s="417"/>
      <c r="AC225" s="417"/>
      <c r="AD225" s="417"/>
      <c r="AE225" s="417"/>
      <c r="AF225" s="417"/>
      <c r="AG225" s="160" t="str">
        <f>IF(K225="s",IF(L225&gt;(SUMMARY!$I$12*I225),L225,0),"- ")</f>
        <v xml:space="preserve">- </v>
      </c>
      <c r="AH225" s="22" t="str">
        <f t="shared" si="27"/>
        <v>OK</v>
      </c>
      <c r="AI225" s="22">
        <f t="shared" si="28"/>
        <v>0</v>
      </c>
      <c r="AJ225" s="22">
        <f t="shared" si="29"/>
        <v>0</v>
      </c>
      <c r="AK225" s="22">
        <f t="shared" si="30"/>
        <v>0</v>
      </c>
      <c r="AL225" s="22">
        <f t="shared" si="31"/>
        <v>0</v>
      </c>
      <c r="AM225" s="22">
        <f t="shared" si="32"/>
        <v>0</v>
      </c>
      <c r="AN225" s="22">
        <f t="shared" si="33"/>
        <v>0</v>
      </c>
      <c r="AO225" s="418" t="b">
        <f t="shared" si="34"/>
        <v>0</v>
      </c>
      <c r="AP225" s="419" t="str">
        <f>IF(K225="c",SUMMARY!$C$13*F225/12,"-")</f>
        <v>-</v>
      </c>
      <c r="AQ225" s="419" t="str">
        <f>IF(K225="s",SUMMARY!$C$12*J225,"-")</f>
        <v>-</v>
      </c>
      <c r="AR225" s="420" t="str">
        <f t="shared" si="35"/>
        <v>-</v>
      </c>
      <c r="AS225" s="421" t="str">
        <f>IF(K225="s",I225*SUMMARY!$I$12,"-")</f>
        <v>-</v>
      </c>
      <c r="AT225" s="422" t="str">
        <f>IF(K225="S",IF(AQ225*SUMMARY!$H$74&gt;AS225,SUMMARY!$H$74*AS225,AQ225),"-")</f>
        <v>-</v>
      </c>
      <c r="AU225" s="32"/>
      <c r="AV225" s="67">
        <f t="shared" si="36"/>
        <v>0</v>
      </c>
      <c r="AW225" s="67">
        <f t="shared" si="37"/>
        <v>0</v>
      </c>
      <c r="AX225" s="397">
        <f t="shared" si="38"/>
        <v>0</v>
      </c>
      <c r="AY225" s="32"/>
      <c r="AZ225" s="32"/>
      <c r="BA225" s="423" t="str">
        <f t="shared" si="39"/>
        <v xml:space="preserve"> </v>
      </c>
    </row>
    <row r="226" spans="1:53" s="339" customFormat="1" ht="15" x14ac:dyDescent="0.2">
      <c r="A226" s="32"/>
      <c r="B226" s="32"/>
      <c r="C226" s="410">
        <f t="shared" si="40"/>
        <v>205</v>
      </c>
      <c r="D226" s="424"/>
      <c r="E226" s="424"/>
      <c r="F226" s="424"/>
      <c r="G226" s="410"/>
      <c r="H226" s="410"/>
      <c r="I226" s="413" t="str">
        <f t="shared" si="24"/>
        <v>-</v>
      </c>
      <c r="J226" s="414" t="str">
        <f>IF(K226="s",(D226+E226)/16*F226/12*SUMMARY!$H$73," ")</f>
        <v xml:space="preserve"> </v>
      </c>
      <c r="K226" s="414" t="str">
        <f>IF(F226&gt;0,IF(B226&lt;SUMMARY!$H$76,"C","S")," ")</f>
        <v xml:space="preserve"> </v>
      </c>
      <c r="L226" s="414" t="str">
        <f t="shared" si="25"/>
        <v>-</v>
      </c>
      <c r="M226" s="425"/>
      <c r="N226" s="425"/>
      <c r="O226" s="160" t="str">
        <f t="shared" si="26"/>
        <v>-</v>
      </c>
      <c r="P226" s="416"/>
      <c r="Q226" s="416"/>
      <c r="R226" s="416"/>
      <c r="S226" s="416"/>
      <c r="T226" s="417"/>
      <c r="U226" s="417"/>
      <c r="V226" s="417"/>
      <c r="W226" s="417"/>
      <c r="X226" s="417"/>
      <c r="Y226" s="417"/>
      <c r="Z226" s="417"/>
      <c r="AA226" s="417"/>
      <c r="AB226" s="417"/>
      <c r="AC226" s="417"/>
      <c r="AD226" s="417"/>
      <c r="AE226" s="417"/>
      <c r="AF226" s="417"/>
      <c r="AG226" s="160" t="str">
        <f>IF(K226="s",IF(L226&gt;(SUMMARY!$I$12*I226),L226,0),"- ")</f>
        <v xml:space="preserve">- </v>
      </c>
      <c r="AH226" s="22" t="str">
        <f t="shared" si="27"/>
        <v>OK</v>
      </c>
      <c r="AI226" s="22">
        <f t="shared" si="28"/>
        <v>0</v>
      </c>
      <c r="AJ226" s="22">
        <f t="shared" si="29"/>
        <v>0</v>
      </c>
      <c r="AK226" s="22">
        <f t="shared" si="30"/>
        <v>0</v>
      </c>
      <c r="AL226" s="22">
        <f t="shared" si="31"/>
        <v>0</v>
      </c>
      <c r="AM226" s="22">
        <f t="shared" si="32"/>
        <v>0</v>
      </c>
      <c r="AN226" s="22">
        <f t="shared" si="33"/>
        <v>0</v>
      </c>
      <c r="AO226" s="418" t="b">
        <f t="shared" si="34"/>
        <v>0</v>
      </c>
      <c r="AP226" s="419" t="str">
        <f>IF(K226="c",SUMMARY!$C$13*F226/12,"-")</f>
        <v>-</v>
      </c>
      <c r="AQ226" s="419" t="str">
        <f>IF(K226="s",SUMMARY!$C$12*J226,"-")</f>
        <v>-</v>
      </c>
      <c r="AR226" s="420" t="str">
        <f t="shared" si="35"/>
        <v>-</v>
      </c>
      <c r="AS226" s="421" t="str">
        <f>IF(K226="s",I226*SUMMARY!$I$12,"-")</f>
        <v>-</v>
      </c>
      <c r="AT226" s="422" t="str">
        <f>IF(K226="S",IF(AQ226*SUMMARY!$H$74&gt;AS226,SUMMARY!$H$74*AS226,AQ226),"-")</f>
        <v>-</v>
      </c>
      <c r="AU226" s="32"/>
      <c r="AV226" s="67">
        <f t="shared" si="36"/>
        <v>0</v>
      </c>
      <c r="AW226" s="67">
        <f t="shared" si="37"/>
        <v>0</v>
      </c>
      <c r="AX226" s="397">
        <f t="shared" si="38"/>
        <v>0</v>
      </c>
      <c r="AY226" s="32"/>
      <c r="AZ226" s="32"/>
      <c r="BA226" s="423" t="str">
        <f t="shared" si="39"/>
        <v xml:space="preserve"> </v>
      </c>
    </row>
    <row r="227" spans="1:53" s="339" customFormat="1" ht="15" x14ac:dyDescent="0.2">
      <c r="A227" s="32"/>
      <c r="B227" s="32"/>
      <c r="C227" s="410">
        <f t="shared" si="40"/>
        <v>206</v>
      </c>
      <c r="D227" s="424"/>
      <c r="E227" s="424"/>
      <c r="F227" s="424"/>
      <c r="G227" s="410"/>
      <c r="H227" s="410"/>
      <c r="I227" s="413" t="str">
        <f t="shared" si="24"/>
        <v>-</v>
      </c>
      <c r="J227" s="414" t="str">
        <f>IF(K227="s",(D227+E227)/16*F227/12*SUMMARY!$H$73," ")</f>
        <v xml:space="preserve"> </v>
      </c>
      <c r="K227" s="414" t="str">
        <f>IF(F227&gt;0,IF(B227&lt;SUMMARY!$H$76,"C","S")," ")</f>
        <v xml:space="preserve"> </v>
      </c>
      <c r="L227" s="414" t="str">
        <f t="shared" si="25"/>
        <v>-</v>
      </c>
      <c r="M227" s="425"/>
      <c r="N227" s="425"/>
      <c r="O227" s="160" t="str">
        <f t="shared" si="26"/>
        <v>-</v>
      </c>
      <c r="P227" s="416"/>
      <c r="Q227" s="416"/>
      <c r="R227" s="416"/>
      <c r="S227" s="416"/>
      <c r="T227" s="417"/>
      <c r="U227" s="417"/>
      <c r="V227" s="417"/>
      <c r="W227" s="417"/>
      <c r="X227" s="417"/>
      <c r="Y227" s="417"/>
      <c r="Z227" s="417"/>
      <c r="AA227" s="417"/>
      <c r="AB227" s="417"/>
      <c r="AC227" s="417"/>
      <c r="AD227" s="417"/>
      <c r="AE227" s="417"/>
      <c r="AF227" s="417"/>
      <c r="AG227" s="160" t="str">
        <f>IF(K227="s",IF(L227&gt;(SUMMARY!$I$12*I227),L227,0),"- ")</f>
        <v xml:space="preserve">- </v>
      </c>
      <c r="AH227" s="22" t="str">
        <f t="shared" si="27"/>
        <v>OK</v>
      </c>
      <c r="AI227" s="22">
        <f t="shared" si="28"/>
        <v>0</v>
      </c>
      <c r="AJ227" s="22">
        <f t="shared" si="29"/>
        <v>0</v>
      </c>
      <c r="AK227" s="22">
        <f t="shared" si="30"/>
        <v>0</v>
      </c>
      <c r="AL227" s="22">
        <f t="shared" si="31"/>
        <v>0</v>
      </c>
      <c r="AM227" s="22">
        <f t="shared" si="32"/>
        <v>0</v>
      </c>
      <c r="AN227" s="22">
        <f t="shared" si="33"/>
        <v>0</v>
      </c>
      <c r="AO227" s="418" t="b">
        <f t="shared" si="34"/>
        <v>0</v>
      </c>
      <c r="AP227" s="419" t="str">
        <f>IF(K227="c",SUMMARY!$C$13*F227/12,"-")</f>
        <v>-</v>
      </c>
      <c r="AQ227" s="419" t="str">
        <f>IF(K227="s",SUMMARY!$C$12*J227,"-")</f>
        <v>-</v>
      </c>
      <c r="AR227" s="420" t="str">
        <f t="shared" si="35"/>
        <v>-</v>
      </c>
      <c r="AS227" s="421" t="str">
        <f>IF(K227="s",I227*SUMMARY!$I$12,"-")</f>
        <v>-</v>
      </c>
      <c r="AT227" s="422" t="str">
        <f>IF(K227="S",IF(AQ227*SUMMARY!$H$74&gt;AS227,SUMMARY!$H$74*AS227,AQ227),"-")</f>
        <v>-</v>
      </c>
      <c r="AU227" s="32"/>
      <c r="AV227" s="67">
        <f t="shared" si="36"/>
        <v>0</v>
      </c>
      <c r="AW227" s="67">
        <f t="shared" si="37"/>
        <v>0</v>
      </c>
      <c r="AX227" s="397">
        <f t="shared" si="38"/>
        <v>0</v>
      </c>
      <c r="AY227" s="32"/>
      <c r="AZ227" s="32"/>
      <c r="BA227" s="423" t="str">
        <f t="shared" si="39"/>
        <v xml:space="preserve"> </v>
      </c>
    </row>
    <row r="228" spans="1:53" s="339" customFormat="1" ht="15" x14ac:dyDescent="0.2">
      <c r="A228" s="32"/>
      <c r="B228" s="32"/>
      <c r="C228" s="410">
        <f t="shared" si="40"/>
        <v>207</v>
      </c>
      <c r="D228" s="424"/>
      <c r="E228" s="424"/>
      <c r="F228" s="424"/>
      <c r="G228" s="410"/>
      <c r="H228" s="410"/>
      <c r="I228" s="413" t="str">
        <f t="shared" si="24"/>
        <v>-</v>
      </c>
      <c r="J228" s="414" t="str">
        <f>IF(K228="s",(D228+E228)/16*F228/12*SUMMARY!$H$73," ")</f>
        <v xml:space="preserve"> </v>
      </c>
      <c r="K228" s="414" t="str">
        <f>IF(F228&gt;0,IF(B228&lt;SUMMARY!$H$76,"C","S")," ")</f>
        <v xml:space="preserve"> </v>
      </c>
      <c r="L228" s="414" t="str">
        <f t="shared" si="25"/>
        <v>-</v>
      </c>
      <c r="M228" s="425"/>
      <c r="N228" s="425"/>
      <c r="O228" s="160" t="str">
        <f t="shared" si="26"/>
        <v>-</v>
      </c>
      <c r="P228" s="416"/>
      <c r="Q228" s="416"/>
      <c r="R228" s="416"/>
      <c r="S228" s="416"/>
      <c r="T228" s="417"/>
      <c r="U228" s="417"/>
      <c r="V228" s="417"/>
      <c r="W228" s="417"/>
      <c r="X228" s="417"/>
      <c r="Y228" s="417"/>
      <c r="Z228" s="417"/>
      <c r="AA228" s="417"/>
      <c r="AB228" s="417"/>
      <c r="AC228" s="417"/>
      <c r="AD228" s="417"/>
      <c r="AE228" s="417"/>
      <c r="AF228" s="417"/>
      <c r="AG228" s="160" t="str">
        <f>IF(K228="s",IF(L228&gt;(SUMMARY!$I$12*I228),L228,0),"- ")</f>
        <v xml:space="preserve">- </v>
      </c>
      <c r="AH228" s="22" t="str">
        <f t="shared" si="27"/>
        <v>OK</v>
      </c>
      <c r="AI228" s="22">
        <f t="shared" si="28"/>
        <v>0</v>
      </c>
      <c r="AJ228" s="22">
        <f t="shared" si="29"/>
        <v>0</v>
      </c>
      <c r="AK228" s="22">
        <f t="shared" si="30"/>
        <v>0</v>
      </c>
      <c r="AL228" s="22">
        <f t="shared" si="31"/>
        <v>0</v>
      </c>
      <c r="AM228" s="22">
        <f t="shared" si="32"/>
        <v>0</v>
      </c>
      <c r="AN228" s="22">
        <f t="shared" si="33"/>
        <v>0</v>
      </c>
      <c r="AO228" s="418" t="b">
        <f t="shared" si="34"/>
        <v>0</v>
      </c>
      <c r="AP228" s="419" t="str">
        <f>IF(K228="c",SUMMARY!$C$13*F228/12,"-")</f>
        <v>-</v>
      </c>
      <c r="AQ228" s="419" t="str">
        <f>IF(K228="s",SUMMARY!$C$12*J228,"-")</f>
        <v>-</v>
      </c>
      <c r="AR228" s="420" t="str">
        <f t="shared" si="35"/>
        <v>-</v>
      </c>
      <c r="AS228" s="421" t="str">
        <f>IF(K228="s",I228*SUMMARY!$I$12,"-")</f>
        <v>-</v>
      </c>
      <c r="AT228" s="422" t="str">
        <f>IF(K228="S",IF(AQ228*SUMMARY!$H$74&gt;AS228,SUMMARY!$H$74*AS228,AQ228),"-")</f>
        <v>-</v>
      </c>
      <c r="AU228" s="32"/>
      <c r="AV228" s="67">
        <f t="shared" si="36"/>
        <v>0</v>
      </c>
      <c r="AW228" s="67">
        <f t="shared" si="37"/>
        <v>0</v>
      </c>
      <c r="AX228" s="397">
        <f t="shared" si="38"/>
        <v>0</v>
      </c>
      <c r="AY228" s="32"/>
      <c r="AZ228" s="32"/>
      <c r="BA228" s="423" t="str">
        <f t="shared" si="39"/>
        <v xml:space="preserve"> </v>
      </c>
    </row>
    <row r="229" spans="1:53" s="339" customFormat="1" ht="15" x14ac:dyDescent="0.2">
      <c r="A229" s="32"/>
      <c r="B229" s="32"/>
      <c r="C229" s="410">
        <f t="shared" si="40"/>
        <v>208</v>
      </c>
      <c r="D229" s="424"/>
      <c r="E229" s="424"/>
      <c r="F229" s="424"/>
      <c r="G229" s="410"/>
      <c r="H229" s="410"/>
      <c r="I229" s="413" t="str">
        <f t="shared" si="24"/>
        <v>-</v>
      </c>
      <c r="J229" s="414" t="str">
        <f>IF(K229="s",(D229+E229)/16*F229/12*SUMMARY!$H$73," ")</f>
        <v xml:space="preserve"> </v>
      </c>
      <c r="K229" s="414" t="str">
        <f>IF(F229&gt;0,IF(B229&lt;SUMMARY!$H$76,"C","S")," ")</f>
        <v xml:space="preserve"> </v>
      </c>
      <c r="L229" s="414" t="str">
        <f t="shared" si="25"/>
        <v>-</v>
      </c>
      <c r="M229" s="425"/>
      <c r="N229" s="425"/>
      <c r="O229" s="160" t="str">
        <f t="shared" si="26"/>
        <v>-</v>
      </c>
      <c r="P229" s="416"/>
      <c r="Q229" s="416"/>
      <c r="R229" s="416"/>
      <c r="S229" s="416"/>
      <c r="T229" s="417"/>
      <c r="U229" s="417"/>
      <c r="V229" s="417"/>
      <c r="W229" s="417"/>
      <c r="X229" s="417"/>
      <c r="Y229" s="417"/>
      <c r="Z229" s="417"/>
      <c r="AA229" s="417"/>
      <c r="AB229" s="417"/>
      <c r="AC229" s="417"/>
      <c r="AD229" s="417"/>
      <c r="AE229" s="417"/>
      <c r="AF229" s="417"/>
      <c r="AG229" s="160" t="str">
        <f>IF(K229="s",IF(L229&gt;(SUMMARY!$I$12*I229),L229,0),"- ")</f>
        <v xml:space="preserve">- </v>
      </c>
      <c r="AH229" s="22" t="str">
        <f t="shared" si="27"/>
        <v>OK</v>
      </c>
      <c r="AI229" s="22">
        <f t="shared" si="28"/>
        <v>0</v>
      </c>
      <c r="AJ229" s="22">
        <f t="shared" si="29"/>
        <v>0</v>
      </c>
      <c r="AK229" s="22">
        <f t="shared" si="30"/>
        <v>0</v>
      </c>
      <c r="AL229" s="22">
        <f t="shared" si="31"/>
        <v>0</v>
      </c>
      <c r="AM229" s="22">
        <f t="shared" si="32"/>
        <v>0</v>
      </c>
      <c r="AN229" s="22">
        <f t="shared" si="33"/>
        <v>0</v>
      </c>
      <c r="AO229" s="418" t="b">
        <f t="shared" si="34"/>
        <v>0</v>
      </c>
      <c r="AP229" s="419" t="str">
        <f>IF(K229="c",SUMMARY!$C$13*F229/12,"-")</f>
        <v>-</v>
      </c>
      <c r="AQ229" s="419" t="str">
        <f>IF(K229="s",SUMMARY!$C$12*J229,"-")</f>
        <v>-</v>
      </c>
      <c r="AR229" s="420" t="str">
        <f t="shared" si="35"/>
        <v>-</v>
      </c>
      <c r="AS229" s="421" t="str">
        <f>IF(K229="s",I229*SUMMARY!$I$12,"-")</f>
        <v>-</v>
      </c>
      <c r="AT229" s="422" t="str">
        <f>IF(K229="S",IF(AQ229*SUMMARY!$H$74&gt;AS229,SUMMARY!$H$74*AS229,AQ229),"-")</f>
        <v>-</v>
      </c>
      <c r="AU229" s="32"/>
      <c r="AV229" s="67">
        <f t="shared" si="36"/>
        <v>0</v>
      </c>
      <c r="AW229" s="67">
        <f t="shared" si="37"/>
        <v>0</v>
      </c>
      <c r="AX229" s="397">
        <f t="shared" si="38"/>
        <v>0</v>
      </c>
      <c r="AY229" s="32"/>
      <c r="AZ229" s="32"/>
      <c r="BA229" s="423" t="str">
        <f t="shared" si="39"/>
        <v xml:space="preserve"> </v>
      </c>
    </row>
    <row r="230" spans="1:53" s="339" customFormat="1" ht="15" x14ac:dyDescent="0.2">
      <c r="A230" s="32"/>
      <c r="B230" s="32"/>
      <c r="C230" s="410">
        <f t="shared" si="40"/>
        <v>209</v>
      </c>
      <c r="D230" s="424"/>
      <c r="E230" s="424"/>
      <c r="F230" s="424"/>
      <c r="G230" s="410"/>
      <c r="H230" s="410"/>
      <c r="I230" s="413" t="str">
        <f t="shared" si="24"/>
        <v>-</v>
      </c>
      <c r="J230" s="414" t="str">
        <f>IF(K230="s",(D230+E230)/16*F230/12*SUMMARY!$H$73," ")</f>
        <v xml:space="preserve"> </v>
      </c>
      <c r="K230" s="414" t="str">
        <f>IF(F230&gt;0,IF(B230&lt;SUMMARY!$H$76,"C","S")," ")</f>
        <v xml:space="preserve"> </v>
      </c>
      <c r="L230" s="414" t="str">
        <f t="shared" si="25"/>
        <v>-</v>
      </c>
      <c r="M230" s="425"/>
      <c r="N230" s="425"/>
      <c r="O230" s="160" t="str">
        <f t="shared" si="26"/>
        <v>-</v>
      </c>
      <c r="P230" s="416"/>
      <c r="Q230" s="416"/>
      <c r="R230" s="416"/>
      <c r="S230" s="416"/>
      <c r="T230" s="417"/>
      <c r="U230" s="417"/>
      <c r="V230" s="417"/>
      <c r="W230" s="417"/>
      <c r="X230" s="417"/>
      <c r="Y230" s="417"/>
      <c r="Z230" s="417"/>
      <c r="AA230" s="417"/>
      <c r="AB230" s="417"/>
      <c r="AC230" s="417"/>
      <c r="AD230" s="417"/>
      <c r="AE230" s="417"/>
      <c r="AF230" s="417"/>
      <c r="AG230" s="160" t="str">
        <f>IF(K230="s",IF(L230&gt;(SUMMARY!$I$12*I230),L230,0),"- ")</f>
        <v xml:space="preserve">- </v>
      </c>
      <c r="AH230" s="22" t="str">
        <f t="shared" si="27"/>
        <v>OK</v>
      </c>
      <c r="AI230" s="22">
        <f t="shared" si="28"/>
        <v>0</v>
      </c>
      <c r="AJ230" s="22">
        <f t="shared" si="29"/>
        <v>0</v>
      </c>
      <c r="AK230" s="22">
        <f t="shared" si="30"/>
        <v>0</v>
      </c>
      <c r="AL230" s="22">
        <f t="shared" si="31"/>
        <v>0</v>
      </c>
      <c r="AM230" s="22">
        <f t="shared" si="32"/>
        <v>0</v>
      </c>
      <c r="AN230" s="22">
        <f t="shared" si="33"/>
        <v>0</v>
      </c>
      <c r="AO230" s="418" t="b">
        <f t="shared" si="34"/>
        <v>0</v>
      </c>
      <c r="AP230" s="419" t="str">
        <f>IF(K230="c",SUMMARY!$C$13*F230/12,"-")</f>
        <v>-</v>
      </c>
      <c r="AQ230" s="419" t="str">
        <f>IF(K230="s",SUMMARY!$C$12*J230,"-")</f>
        <v>-</v>
      </c>
      <c r="AR230" s="420" t="str">
        <f t="shared" si="35"/>
        <v>-</v>
      </c>
      <c r="AS230" s="421" t="str">
        <f>IF(K230="s",I230*SUMMARY!$I$12,"-")</f>
        <v>-</v>
      </c>
      <c r="AT230" s="422" t="str">
        <f>IF(K230="S",IF(AQ230*SUMMARY!$H$74&gt;AS230,SUMMARY!$H$74*AS230,AQ230),"-")</f>
        <v>-</v>
      </c>
      <c r="AU230" s="32"/>
      <c r="AV230" s="67">
        <f t="shared" si="36"/>
        <v>0</v>
      </c>
      <c r="AW230" s="67">
        <f t="shared" si="37"/>
        <v>0</v>
      </c>
      <c r="AX230" s="397">
        <f t="shared" si="38"/>
        <v>0</v>
      </c>
      <c r="AY230" s="32"/>
      <c r="AZ230" s="32"/>
      <c r="BA230" s="423" t="str">
        <f t="shared" si="39"/>
        <v xml:space="preserve"> </v>
      </c>
    </row>
    <row r="231" spans="1:53" s="339" customFormat="1" ht="15" x14ac:dyDescent="0.2">
      <c r="A231" s="32"/>
      <c r="B231" s="32"/>
      <c r="C231" s="410">
        <f t="shared" si="40"/>
        <v>210</v>
      </c>
      <c r="D231" s="424"/>
      <c r="E231" s="424"/>
      <c r="F231" s="424"/>
      <c r="G231" s="410"/>
      <c r="H231" s="410"/>
      <c r="I231" s="413" t="str">
        <f t="shared" si="24"/>
        <v>-</v>
      </c>
      <c r="J231" s="414" t="str">
        <f>IF(K231="s",(D231+E231)/16*F231/12*SUMMARY!$H$73," ")</f>
        <v xml:space="preserve"> </v>
      </c>
      <c r="K231" s="414" t="str">
        <f>IF(F231&gt;0,IF(B231&lt;SUMMARY!$H$76,"C","S")," ")</f>
        <v xml:space="preserve"> </v>
      </c>
      <c r="L231" s="414" t="str">
        <f t="shared" si="25"/>
        <v>-</v>
      </c>
      <c r="M231" s="425"/>
      <c r="N231" s="425"/>
      <c r="O231" s="160" t="str">
        <f t="shared" si="26"/>
        <v>-</v>
      </c>
      <c r="P231" s="416"/>
      <c r="Q231" s="416"/>
      <c r="R231" s="416"/>
      <c r="S231" s="416"/>
      <c r="T231" s="417"/>
      <c r="U231" s="417"/>
      <c r="V231" s="417"/>
      <c r="W231" s="417"/>
      <c r="X231" s="417"/>
      <c r="Y231" s="417"/>
      <c r="Z231" s="417"/>
      <c r="AA231" s="417"/>
      <c r="AB231" s="417"/>
      <c r="AC231" s="417"/>
      <c r="AD231" s="417"/>
      <c r="AE231" s="417"/>
      <c r="AF231" s="417"/>
      <c r="AG231" s="160" t="str">
        <f>IF(K231="s",IF(L231&gt;(SUMMARY!$I$12*I231),L231,0),"- ")</f>
        <v xml:space="preserve">- </v>
      </c>
      <c r="AH231" s="22" t="str">
        <f t="shared" si="27"/>
        <v>OK</v>
      </c>
      <c r="AI231" s="22">
        <f t="shared" si="28"/>
        <v>0</v>
      </c>
      <c r="AJ231" s="22">
        <f t="shared" si="29"/>
        <v>0</v>
      </c>
      <c r="AK231" s="22">
        <f t="shared" si="30"/>
        <v>0</v>
      </c>
      <c r="AL231" s="22">
        <f t="shared" si="31"/>
        <v>0</v>
      </c>
      <c r="AM231" s="22">
        <f t="shared" si="32"/>
        <v>0</v>
      </c>
      <c r="AN231" s="22">
        <f t="shared" si="33"/>
        <v>0</v>
      </c>
      <c r="AO231" s="418" t="b">
        <f t="shared" si="34"/>
        <v>0</v>
      </c>
      <c r="AP231" s="419" t="str">
        <f>IF(K231="c",SUMMARY!$C$13*F231/12,"-")</f>
        <v>-</v>
      </c>
      <c r="AQ231" s="419" t="str">
        <f>IF(K231="s",SUMMARY!$C$12*J231,"-")</f>
        <v>-</v>
      </c>
      <c r="AR231" s="420" t="str">
        <f t="shared" si="35"/>
        <v>-</v>
      </c>
      <c r="AS231" s="421" t="str">
        <f>IF(K231="s",I231*SUMMARY!$I$12,"-")</f>
        <v>-</v>
      </c>
      <c r="AT231" s="422" t="str">
        <f>IF(K231="S",IF(AQ231*SUMMARY!$H$74&gt;AS231,SUMMARY!$H$74*AS231,AQ231),"-")</f>
        <v>-</v>
      </c>
      <c r="AU231" s="32"/>
      <c r="AV231" s="67">
        <f t="shared" si="36"/>
        <v>0</v>
      </c>
      <c r="AW231" s="67">
        <f t="shared" si="37"/>
        <v>0</v>
      </c>
      <c r="AX231" s="397">
        <f t="shared" si="38"/>
        <v>0</v>
      </c>
      <c r="AY231" s="32"/>
      <c r="AZ231" s="32"/>
      <c r="BA231" s="423" t="str">
        <f t="shared" si="39"/>
        <v xml:space="preserve"> </v>
      </c>
    </row>
    <row r="232" spans="1:53" s="339" customFormat="1" ht="15" x14ac:dyDescent="0.2">
      <c r="A232" s="32"/>
      <c r="B232" s="32"/>
      <c r="C232" s="410">
        <f t="shared" si="40"/>
        <v>211</v>
      </c>
      <c r="D232" s="424"/>
      <c r="E232" s="424"/>
      <c r="F232" s="424"/>
      <c r="G232" s="410"/>
      <c r="H232" s="410"/>
      <c r="I232" s="413" t="str">
        <f t="shared" si="24"/>
        <v>-</v>
      </c>
      <c r="J232" s="414" t="str">
        <f>IF(K232="s",(D232+E232)/16*F232/12*SUMMARY!$H$73," ")</f>
        <v xml:space="preserve"> </v>
      </c>
      <c r="K232" s="414" t="str">
        <f>IF(F232&gt;0,IF(B232&lt;SUMMARY!$H$76,"C","S")," ")</f>
        <v xml:space="preserve"> </v>
      </c>
      <c r="L232" s="414" t="str">
        <f t="shared" si="25"/>
        <v>-</v>
      </c>
      <c r="M232" s="425"/>
      <c r="N232" s="425"/>
      <c r="O232" s="160" t="str">
        <f t="shared" si="26"/>
        <v>-</v>
      </c>
      <c r="P232" s="416"/>
      <c r="Q232" s="416"/>
      <c r="R232" s="416"/>
      <c r="S232" s="416"/>
      <c r="T232" s="417"/>
      <c r="U232" s="417"/>
      <c r="V232" s="417"/>
      <c r="W232" s="417"/>
      <c r="X232" s="417"/>
      <c r="Y232" s="417"/>
      <c r="Z232" s="417"/>
      <c r="AA232" s="417"/>
      <c r="AB232" s="417"/>
      <c r="AC232" s="417"/>
      <c r="AD232" s="417"/>
      <c r="AE232" s="417"/>
      <c r="AF232" s="417"/>
      <c r="AG232" s="160" t="str">
        <f>IF(K232="s",IF(L232&gt;(SUMMARY!$I$12*I232),L232,0),"- ")</f>
        <v xml:space="preserve">- </v>
      </c>
      <c r="AH232" s="22" t="str">
        <f t="shared" si="27"/>
        <v>OK</v>
      </c>
      <c r="AI232" s="22">
        <f t="shared" si="28"/>
        <v>0</v>
      </c>
      <c r="AJ232" s="22">
        <f t="shared" si="29"/>
        <v>0</v>
      </c>
      <c r="AK232" s="22">
        <f t="shared" si="30"/>
        <v>0</v>
      </c>
      <c r="AL232" s="22">
        <f t="shared" si="31"/>
        <v>0</v>
      </c>
      <c r="AM232" s="22">
        <f t="shared" si="32"/>
        <v>0</v>
      </c>
      <c r="AN232" s="22">
        <f t="shared" si="33"/>
        <v>0</v>
      </c>
      <c r="AO232" s="418" t="b">
        <f t="shared" si="34"/>
        <v>0</v>
      </c>
      <c r="AP232" s="419" t="str">
        <f>IF(K232="c",SUMMARY!$C$13*F232/12,"-")</f>
        <v>-</v>
      </c>
      <c r="AQ232" s="419" t="str">
        <f>IF(K232="s",SUMMARY!$C$12*J232,"-")</f>
        <v>-</v>
      </c>
      <c r="AR232" s="420" t="str">
        <f t="shared" si="35"/>
        <v>-</v>
      </c>
      <c r="AS232" s="421" t="str">
        <f>IF(K232="s",I232*SUMMARY!$I$12,"-")</f>
        <v>-</v>
      </c>
      <c r="AT232" s="422" t="str">
        <f>IF(K232="S",IF(AQ232*SUMMARY!$H$74&gt;AS232,SUMMARY!$H$74*AS232,AQ232),"-")</f>
        <v>-</v>
      </c>
      <c r="AU232" s="32"/>
      <c r="AV232" s="67">
        <f t="shared" si="36"/>
        <v>0</v>
      </c>
      <c r="AW232" s="67">
        <f t="shared" si="37"/>
        <v>0</v>
      </c>
      <c r="AX232" s="397">
        <f t="shared" si="38"/>
        <v>0</v>
      </c>
      <c r="AY232" s="32"/>
      <c r="AZ232" s="32"/>
      <c r="BA232" s="423" t="str">
        <f t="shared" si="39"/>
        <v xml:space="preserve"> </v>
      </c>
    </row>
    <row r="233" spans="1:53" s="339" customFormat="1" ht="15" x14ac:dyDescent="0.2">
      <c r="A233" s="32"/>
      <c r="B233" s="32"/>
      <c r="C233" s="410">
        <f t="shared" si="40"/>
        <v>212</v>
      </c>
      <c r="D233" s="424"/>
      <c r="E233" s="424"/>
      <c r="F233" s="424"/>
      <c r="G233" s="410"/>
      <c r="H233" s="410"/>
      <c r="I233" s="413" t="str">
        <f t="shared" si="24"/>
        <v>-</v>
      </c>
      <c r="J233" s="414" t="str">
        <f>IF(K233="s",(D233+E233)/16*F233/12*SUMMARY!$H$73," ")</f>
        <v xml:space="preserve"> </v>
      </c>
      <c r="K233" s="414" t="str">
        <f>IF(F233&gt;0,IF(B233&lt;SUMMARY!$H$76,"C","S")," ")</f>
        <v xml:space="preserve"> </v>
      </c>
      <c r="L233" s="414" t="str">
        <f t="shared" si="25"/>
        <v>-</v>
      </c>
      <c r="M233" s="425"/>
      <c r="N233" s="425"/>
      <c r="O233" s="160" t="str">
        <f t="shared" si="26"/>
        <v>-</v>
      </c>
      <c r="P233" s="416"/>
      <c r="Q233" s="416"/>
      <c r="R233" s="416"/>
      <c r="S233" s="416"/>
      <c r="T233" s="417"/>
      <c r="U233" s="417"/>
      <c r="V233" s="417"/>
      <c r="W233" s="417"/>
      <c r="X233" s="417"/>
      <c r="Y233" s="417"/>
      <c r="Z233" s="417"/>
      <c r="AA233" s="417"/>
      <c r="AB233" s="417"/>
      <c r="AC233" s="417"/>
      <c r="AD233" s="417"/>
      <c r="AE233" s="417"/>
      <c r="AF233" s="417"/>
      <c r="AG233" s="160" t="str">
        <f>IF(K233="s",IF(L233&gt;(SUMMARY!$I$12*I233),L233,0),"- ")</f>
        <v xml:space="preserve">- </v>
      </c>
      <c r="AH233" s="22" t="str">
        <f t="shared" si="27"/>
        <v>OK</v>
      </c>
      <c r="AI233" s="22">
        <f t="shared" si="28"/>
        <v>0</v>
      </c>
      <c r="AJ233" s="22">
        <f t="shared" si="29"/>
        <v>0</v>
      </c>
      <c r="AK233" s="22">
        <f t="shared" si="30"/>
        <v>0</v>
      </c>
      <c r="AL233" s="22">
        <f t="shared" si="31"/>
        <v>0</v>
      </c>
      <c r="AM233" s="22">
        <f t="shared" si="32"/>
        <v>0</v>
      </c>
      <c r="AN233" s="22">
        <f t="shared" si="33"/>
        <v>0</v>
      </c>
      <c r="AO233" s="418" t="b">
        <f t="shared" si="34"/>
        <v>0</v>
      </c>
      <c r="AP233" s="419" t="str">
        <f>IF(K233="c",SUMMARY!$C$13*F233/12,"-")</f>
        <v>-</v>
      </c>
      <c r="AQ233" s="419" t="str">
        <f>IF(K233="s",SUMMARY!$C$12*J233,"-")</f>
        <v>-</v>
      </c>
      <c r="AR233" s="420" t="str">
        <f t="shared" si="35"/>
        <v>-</v>
      </c>
      <c r="AS233" s="421" t="str">
        <f>IF(K233="s",I233*SUMMARY!$I$12,"-")</f>
        <v>-</v>
      </c>
      <c r="AT233" s="422" t="str">
        <f>IF(K233="S",IF(AQ233*SUMMARY!$H$74&gt;AS233,SUMMARY!$H$74*AS233,AQ233),"-")</f>
        <v>-</v>
      </c>
      <c r="AU233" s="32"/>
      <c r="AV233" s="67">
        <f t="shared" si="36"/>
        <v>0</v>
      </c>
      <c r="AW233" s="67">
        <f t="shared" si="37"/>
        <v>0</v>
      </c>
      <c r="AX233" s="397">
        <f t="shared" si="38"/>
        <v>0</v>
      </c>
      <c r="AY233" s="32"/>
      <c r="AZ233" s="32"/>
      <c r="BA233" s="423" t="str">
        <f t="shared" si="39"/>
        <v xml:space="preserve"> </v>
      </c>
    </row>
    <row r="234" spans="1:53" s="339" customFormat="1" ht="15" x14ac:dyDescent="0.2">
      <c r="A234" s="32"/>
      <c r="B234" s="32"/>
      <c r="C234" s="410">
        <f t="shared" si="40"/>
        <v>213</v>
      </c>
      <c r="D234" s="424"/>
      <c r="E234" s="424"/>
      <c r="F234" s="424"/>
      <c r="G234" s="410"/>
      <c r="H234" s="410"/>
      <c r="I234" s="413" t="str">
        <f t="shared" si="24"/>
        <v>-</v>
      </c>
      <c r="J234" s="414" t="str">
        <f>IF(K234="s",(D234+E234)/16*F234/12*SUMMARY!$H$73," ")</f>
        <v xml:space="preserve"> </v>
      </c>
      <c r="K234" s="414" t="str">
        <f>IF(F234&gt;0,IF(B234&lt;SUMMARY!$H$76,"C","S")," ")</f>
        <v xml:space="preserve"> </v>
      </c>
      <c r="L234" s="414" t="str">
        <f t="shared" si="25"/>
        <v>-</v>
      </c>
      <c r="M234" s="425"/>
      <c r="N234" s="425"/>
      <c r="O234" s="160" t="str">
        <f t="shared" si="26"/>
        <v>-</v>
      </c>
      <c r="P234" s="416"/>
      <c r="Q234" s="416"/>
      <c r="R234" s="416"/>
      <c r="S234" s="416"/>
      <c r="T234" s="417"/>
      <c r="U234" s="417"/>
      <c r="V234" s="417"/>
      <c r="W234" s="417"/>
      <c r="X234" s="417"/>
      <c r="Y234" s="417"/>
      <c r="Z234" s="417"/>
      <c r="AA234" s="417"/>
      <c r="AB234" s="417"/>
      <c r="AC234" s="417"/>
      <c r="AD234" s="417"/>
      <c r="AE234" s="417"/>
      <c r="AF234" s="417"/>
      <c r="AG234" s="160" t="str">
        <f>IF(K234="s",IF(L234&gt;(SUMMARY!$I$12*I234),L234,0),"- ")</f>
        <v xml:space="preserve">- </v>
      </c>
      <c r="AH234" s="22" t="str">
        <f t="shared" si="27"/>
        <v>OK</v>
      </c>
      <c r="AI234" s="22">
        <f t="shared" si="28"/>
        <v>0</v>
      </c>
      <c r="AJ234" s="22">
        <f t="shared" si="29"/>
        <v>0</v>
      </c>
      <c r="AK234" s="22">
        <f t="shared" si="30"/>
        <v>0</v>
      </c>
      <c r="AL234" s="22">
        <f t="shared" si="31"/>
        <v>0</v>
      </c>
      <c r="AM234" s="22">
        <f t="shared" si="32"/>
        <v>0</v>
      </c>
      <c r="AN234" s="22">
        <f t="shared" si="33"/>
        <v>0</v>
      </c>
      <c r="AO234" s="418" t="b">
        <f t="shared" si="34"/>
        <v>0</v>
      </c>
      <c r="AP234" s="419" t="str">
        <f>IF(K234="c",SUMMARY!$C$13*F234/12,"-")</f>
        <v>-</v>
      </c>
      <c r="AQ234" s="419" t="str">
        <f>IF(K234="s",SUMMARY!$C$12*J234,"-")</f>
        <v>-</v>
      </c>
      <c r="AR234" s="420" t="str">
        <f t="shared" si="35"/>
        <v>-</v>
      </c>
      <c r="AS234" s="421" t="str">
        <f>IF(K234="s",I234*SUMMARY!$I$12,"-")</f>
        <v>-</v>
      </c>
      <c r="AT234" s="422" t="str">
        <f>IF(K234="S",IF(AQ234*SUMMARY!$H$74&gt;AS234,SUMMARY!$H$74*AS234,AQ234),"-")</f>
        <v>-</v>
      </c>
      <c r="AU234" s="32"/>
      <c r="AV234" s="67">
        <f t="shared" si="36"/>
        <v>0</v>
      </c>
      <c r="AW234" s="67">
        <f t="shared" si="37"/>
        <v>0</v>
      </c>
      <c r="AX234" s="397">
        <f t="shared" si="38"/>
        <v>0</v>
      </c>
      <c r="AY234" s="32"/>
      <c r="AZ234" s="32"/>
      <c r="BA234" s="423" t="str">
        <f t="shared" si="39"/>
        <v xml:space="preserve"> </v>
      </c>
    </row>
    <row r="235" spans="1:53" s="339" customFormat="1" ht="15" x14ac:dyDescent="0.2">
      <c r="A235" s="32"/>
      <c r="B235" s="32"/>
      <c r="C235" s="410">
        <f t="shared" si="40"/>
        <v>214</v>
      </c>
      <c r="D235" s="424"/>
      <c r="E235" s="424"/>
      <c r="F235" s="424"/>
      <c r="G235" s="410"/>
      <c r="H235" s="410"/>
      <c r="I235" s="413" t="str">
        <f t="shared" si="24"/>
        <v>-</v>
      </c>
      <c r="J235" s="414" t="str">
        <f>IF(K235="s",(D235+E235)/16*F235/12*SUMMARY!$H$73," ")</f>
        <v xml:space="preserve"> </v>
      </c>
      <c r="K235" s="414" t="str">
        <f>IF(F235&gt;0,IF(B235&lt;SUMMARY!$H$76,"C","S")," ")</f>
        <v xml:space="preserve"> </v>
      </c>
      <c r="L235" s="414" t="str">
        <f t="shared" si="25"/>
        <v>-</v>
      </c>
      <c r="M235" s="425"/>
      <c r="N235" s="425"/>
      <c r="O235" s="160" t="str">
        <f t="shared" si="26"/>
        <v>-</v>
      </c>
      <c r="P235" s="416"/>
      <c r="Q235" s="416"/>
      <c r="R235" s="416"/>
      <c r="S235" s="416"/>
      <c r="T235" s="417"/>
      <c r="U235" s="417"/>
      <c r="V235" s="417"/>
      <c r="W235" s="417"/>
      <c r="X235" s="417"/>
      <c r="Y235" s="417"/>
      <c r="Z235" s="417"/>
      <c r="AA235" s="417"/>
      <c r="AB235" s="417"/>
      <c r="AC235" s="417"/>
      <c r="AD235" s="417"/>
      <c r="AE235" s="417"/>
      <c r="AF235" s="417"/>
      <c r="AG235" s="160" t="str">
        <f>IF(K235="s",IF(L235&gt;(SUMMARY!$I$12*I235),L235,0),"- ")</f>
        <v xml:space="preserve">- </v>
      </c>
      <c r="AH235" s="22" t="str">
        <f t="shared" si="27"/>
        <v>OK</v>
      </c>
      <c r="AI235" s="22">
        <f t="shared" si="28"/>
        <v>0</v>
      </c>
      <c r="AJ235" s="22">
        <f t="shared" si="29"/>
        <v>0</v>
      </c>
      <c r="AK235" s="22">
        <f t="shared" si="30"/>
        <v>0</v>
      </c>
      <c r="AL235" s="22">
        <f t="shared" si="31"/>
        <v>0</v>
      </c>
      <c r="AM235" s="22">
        <f t="shared" si="32"/>
        <v>0</v>
      </c>
      <c r="AN235" s="22">
        <f t="shared" si="33"/>
        <v>0</v>
      </c>
      <c r="AO235" s="418" t="b">
        <f t="shared" si="34"/>
        <v>0</v>
      </c>
      <c r="AP235" s="419" t="str">
        <f>IF(K235="c",SUMMARY!$C$13*F235/12,"-")</f>
        <v>-</v>
      </c>
      <c r="AQ235" s="419" t="str">
        <f>IF(K235="s",SUMMARY!$C$12*J235,"-")</f>
        <v>-</v>
      </c>
      <c r="AR235" s="420" t="str">
        <f t="shared" si="35"/>
        <v>-</v>
      </c>
      <c r="AS235" s="421" t="str">
        <f>IF(K235="s",I235*SUMMARY!$I$12,"-")</f>
        <v>-</v>
      </c>
      <c r="AT235" s="422" t="str">
        <f>IF(K235="S",IF(AQ235*SUMMARY!$H$74&gt;AS235,SUMMARY!$H$74*AS235,AQ235),"-")</f>
        <v>-</v>
      </c>
      <c r="AU235" s="32"/>
      <c r="AV235" s="67">
        <f t="shared" si="36"/>
        <v>0</v>
      </c>
      <c r="AW235" s="67">
        <f t="shared" si="37"/>
        <v>0</v>
      </c>
      <c r="AX235" s="397">
        <f t="shared" si="38"/>
        <v>0</v>
      </c>
      <c r="AY235" s="32"/>
      <c r="AZ235" s="32"/>
      <c r="BA235" s="423" t="str">
        <f t="shared" si="39"/>
        <v xml:space="preserve"> </v>
      </c>
    </row>
    <row r="236" spans="1:53" s="339" customFormat="1" ht="15" x14ac:dyDescent="0.2">
      <c r="A236" s="32"/>
      <c r="B236" s="32"/>
      <c r="C236" s="410">
        <f t="shared" si="40"/>
        <v>215</v>
      </c>
      <c r="D236" s="424"/>
      <c r="E236" s="424"/>
      <c r="F236" s="424"/>
      <c r="G236" s="410"/>
      <c r="H236" s="410"/>
      <c r="I236" s="413" t="str">
        <f t="shared" si="24"/>
        <v>-</v>
      </c>
      <c r="J236" s="414" t="str">
        <f>IF(K236="s",(D236+E236)/16*F236/12*SUMMARY!$H$73," ")</f>
        <v xml:space="preserve"> </v>
      </c>
      <c r="K236" s="414" t="str">
        <f>IF(F236&gt;0,IF(B236&lt;SUMMARY!$H$76,"C","S")," ")</f>
        <v xml:space="preserve"> </v>
      </c>
      <c r="L236" s="414" t="str">
        <f t="shared" si="25"/>
        <v>-</v>
      </c>
      <c r="M236" s="425"/>
      <c r="N236" s="425"/>
      <c r="O236" s="160" t="str">
        <f t="shared" si="26"/>
        <v>-</v>
      </c>
      <c r="P236" s="416"/>
      <c r="Q236" s="416"/>
      <c r="R236" s="416"/>
      <c r="S236" s="416"/>
      <c r="T236" s="417"/>
      <c r="U236" s="417"/>
      <c r="V236" s="417"/>
      <c r="W236" s="417"/>
      <c r="X236" s="417"/>
      <c r="Y236" s="417"/>
      <c r="Z236" s="417"/>
      <c r="AA236" s="417"/>
      <c r="AB236" s="417"/>
      <c r="AC236" s="417"/>
      <c r="AD236" s="417"/>
      <c r="AE236" s="417"/>
      <c r="AF236" s="417"/>
      <c r="AG236" s="160" t="str">
        <f>IF(K236="s",IF(L236&gt;(SUMMARY!$I$12*I236),L236,0),"- ")</f>
        <v xml:space="preserve">- </v>
      </c>
      <c r="AH236" s="22" t="str">
        <f t="shared" si="27"/>
        <v>OK</v>
      </c>
      <c r="AI236" s="22">
        <f t="shared" si="28"/>
        <v>0</v>
      </c>
      <c r="AJ236" s="22">
        <f t="shared" si="29"/>
        <v>0</v>
      </c>
      <c r="AK236" s="22">
        <f t="shared" si="30"/>
        <v>0</v>
      </c>
      <c r="AL236" s="22">
        <f t="shared" si="31"/>
        <v>0</v>
      </c>
      <c r="AM236" s="22">
        <f t="shared" si="32"/>
        <v>0</v>
      </c>
      <c r="AN236" s="22">
        <f t="shared" si="33"/>
        <v>0</v>
      </c>
      <c r="AO236" s="418" t="b">
        <f t="shared" si="34"/>
        <v>0</v>
      </c>
      <c r="AP236" s="419" t="str">
        <f>IF(K236="c",SUMMARY!$C$13*F236/12,"-")</f>
        <v>-</v>
      </c>
      <c r="AQ236" s="419" t="str">
        <f>IF(K236="s",SUMMARY!$C$12*J236,"-")</f>
        <v>-</v>
      </c>
      <c r="AR236" s="420" t="str">
        <f t="shared" si="35"/>
        <v>-</v>
      </c>
      <c r="AS236" s="421" t="str">
        <f>IF(K236="s",I236*SUMMARY!$I$12,"-")</f>
        <v>-</v>
      </c>
      <c r="AT236" s="422" t="str">
        <f>IF(K236="S",IF(AQ236*SUMMARY!$H$74&gt;AS236,SUMMARY!$H$74*AS236,AQ236),"-")</f>
        <v>-</v>
      </c>
      <c r="AU236" s="32"/>
      <c r="AV236" s="67">
        <f t="shared" si="36"/>
        <v>0</v>
      </c>
      <c r="AW236" s="67">
        <f t="shared" si="37"/>
        <v>0</v>
      </c>
      <c r="AX236" s="397">
        <f t="shared" si="38"/>
        <v>0</v>
      </c>
      <c r="AY236" s="32"/>
      <c r="AZ236" s="32"/>
      <c r="BA236" s="423" t="str">
        <f t="shared" si="39"/>
        <v xml:space="preserve"> </v>
      </c>
    </row>
    <row r="237" spans="1:53" s="339" customFormat="1" ht="15" x14ac:dyDescent="0.2">
      <c r="A237" s="32"/>
      <c r="B237" s="32"/>
      <c r="C237" s="410">
        <f t="shared" si="40"/>
        <v>216</v>
      </c>
      <c r="D237" s="424"/>
      <c r="E237" s="424"/>
      <c r="F237" s="424"/>
      <c r="G237" s="410"/>
      <c r="H237" s="410"/>
      <c r="I237" s="413" t="str">
        <f t="shared" si="24"/>
        <v>-</v>
      </c>
      <c r="J237" s="414" t="str">
        <f>IF(K237="s",(D237+E237)/16*F237/12*SUMMARY!$H$73," ")</f>
        <v xml:space="preserve"> </v>
      </c>
      <c r="K237" s="414" t="str">
        <f>IF(F237&gt;0,IF(B237&lt;SUMMARY!$H$76,"C","S")," ")</f>
        <v xml:space="preserve"> </v>
      </c>
      <c r="L237" s="414" t="str">
        <f t="shared" si="25"/>
        <v>-</v>
      </c>
      <c r="M237" s="425"/>
      <c r="N237" s="425"/>
      <c r="O237" s="160" t="str">
        <f t="shared" si="26"/>
        <v>-</v>
      </c>
      <c r="P237" s="416"/>
      <c r="Q237" s="416"/>
      <c r="R237" s="416"/>
      <c r="S237" s="416"/>
      <c r="T237" s="417"/>
      <c r="U237" s="417"/>
      <c r="V237" s="417"/>
      <c r="W237" s="417"/>
      <c r="X237" s="417"/>
      <c r="Y237" s="417"/>
      <c r="Z237" s="417"/>
      <c r="AA237" s="417"/>
      <c r="AB237" s="417"/>
      <c r="AC237" s="417"/>
      <c r="AD237" s="417"/>
      <c r="AE237" s="417"/>
      <c r="AF237" s="417"/>
      <c r="AG237" s="160" t="str">
        <f>IF(K237="s",IF(L237&gt;(SUMMARY!$I$12*I237),L237,0),"- ")</f>
        <v xml:space="preserve">- </v>
      </c>
      <c r="AH237" s="22" t="str">
        <f t="shared" si="27"/>
        <v>OK</v>
      </c>
      <c r="AI237" s="22">
        <f t="shared" si="28"/>
        <v>0</v>
      </c>
      <c r="AJ237" s="22">
        <f t="shared" si="29"/>
        <v>0</v>
      </c>
      <c r="AK237" s="22">
        <f t="shared" si="30"/>
        <v>0</v>
      </c>
      <c r="AL237" s="22">
        <f t="shared" si="31"/>
        <v>0</v>
      </c>
      <c r="AM237" s="22">
        <f t="shared" si="32"/>
        <v>0</v>
      </c>
      <c r="AN237" s="22">
        <f t="shared" si="33"/>
        <v>0</v>
      </c>
      <c r="AO237" s="418" t="b">
        <f t="shared" si="34"/>
        <v>0</v>
      </c>
      <c r="AP237" s="419" t="str">
        <f>IF(K237="c",SUMMARY!$C$13*F237/12,"-")</f>
        <v>-</v>
      </c>
      <c r="AQ237" s="419" t="str">
        <f>IF(K237="s",SUMMARY!$C$12*J237,"-")</f>
        <v>-</v>
      </c>
      <c r="AR237" s="420" t="str">
        <f t="shared" si="35"/>
        <v>-</v>
      </c>
      <c r="AS237" s="421" t="str">
        <f>IF(K237="s",I237*SUMMARY!$I$12,"-")</f>
        <v>-</v>
      </c>
      <c r="AT237" s="422" t="str">
        <f>IF(K237="S",IF(AQ237*SUMMARY!$H$74&gt;AS237,SUMMARY!$H$74*AS237,AQ237),"-")</f>
        <v>-</v>
      </c>
      <c r="AU237" s="32"/>
      <c r="AV237" s="67">
        <f t="shared" si="36"/>
        <v>0</v>
      </c>
      <c r="AW237" s="67">
        <f t="shared" si="37"/>
        <v>0</v>
      </c>
      <c r="AX237" s="397">
        <f t="shared" si="38"/>
        <v>0</v>
      </c>
      <c r="AY237" s="32"/>
      <c r="AZ237" s="32"/>
      <c r="BA237" s="423" t="str">
        <f t="shared" si="39"/>
        <v xml:space="preserve"> </v>
      </c>
    </row>
    <row r="238" spans="1:53" s="339" customFormat="1" ht="15" x14ac:dyDescent="0.2">
      <c r="A238" s="32"/>
      <c r="B238" s="32"/>
      <c r="C238" s="410">
        <f t="shared" si="40"/>
        <v>217</v>
      </c>
      <c r="D238" s="424"/>
      <c r="E238" s="424"/>
      <c r="F238" s="424"/>
      <c r="G238" s="410"/>
      <c r="H238" s="410"/>
      <c r="I238" s="413" t="str">
        <f t="shared" si="24"/>
        <v>-</v>
      </c>
      <c r="J238" s="414" t="str">
        <f>IF(K238="s",(D238+E238)/16*F238/12*SUMMARY!$H$73," ")</f>
        <v xml:space="preserve"> </v>
      </c>
      <c r="K238" s="414" t="str">
        <f>IF(F238&gt;0,IF(B238&lt;SUMMARY!$H$76,"C","S")," ")</f>
        <v xml:space="preserve"> </v>
      </c>
      <c r="L238" s="414" t="str">
        <f t="shared" si="25"/>
        <v>-</v>
      </c>
      <c r="M238" s="425"/>
      <c r="N238" s="425"/>
      <c r="O238" s="160" t="str">
        <f t="shared" si="26"/>
        <v>-</v>
      </c>
      <c r="P238" s="416"/>
      <c r="Q238" s="416"/>
      <c r="R238" s="416"/>
      <c r="S238" s="416"/>
      <c r="T238" s="417"/>
      <c r="U238" s="417"/>
      <c r="V238" s="417"/>
      <c r="W238" s="417"/>
      <c r="X238" s="417"/>
      <c r="Y238" s="417"/>
      <c r="Z238" s="417"/>
      <c r="AA238" s="417"/>
      <c r="AB238" s="417"/>
      <c r="AC238" s="417"/>
      <c r="AD238" s="417"/>
      <c r="AE238" s="417"/>
      <c r="AF238" s="417"/>
      <c r="AG238" s="160" t="str">
        <f>IF(K238="s",IF(L238&gt;(SUMMARY!$I$12*I238),L238,0),"- ")</f>
        <v xml:space="preserve">- </v>
      </c>
      <c r="AH238" s="22" t="str">
        <f t="shared" si="27"/>
        <v>OK</v>
      </c>
      <c r="AI238" s="22">
        <f t="shared" si="28"/>
        <v>0</v>
      </c>
      <c r="AJ238" s="22">
        <f t="shared" si="29"/>
        <v>0</v>
      </c>
      <c r="AK238" s="22">
        <f t="shared" si="30"/>
        <v>0</v>
      </c>
      <c r="AL238" s="22">
        <f t="shared" si="31"/>
        <v>0</v>
      </c>
      <c r="AM238" s="22">
        <f t="shared" si="32"/>
        <v>0</v>
      </c>
      <c r="AN238" s="22">
        <f t="shared" si="33"/>
        <v>0</v>
      </c>
      <c r="AO238" s="418" t="b">
        <f t="shared" si="34"/>
        <v>0</v>
      </c>
      <c r="AP238" s="419" t="str">
        <f>IF(K238="c",SUMMARY!$C$13*F238/12,"-")</f>
        <v>-</v>
      </c>
      <c r="AQ238" s="419" t="str">
        <f>IF(K238="s",SUMMARY!$C$12*J238,"-")</f>
        <v>-</v>
      </c>
      <c r="AR238" s="420" t="str">
        <f t="shared" si="35"/>
        <v>-</v>
      </c>
      <c r="AS238" s="421" t="str">
        <f>IF(K238="s",I238*SUMMARY!$I$12,"-")</f>
        <v>-</v>
      </c>
      <c r="AT238" s="422" t="str">
        <f>IF(K238="S",IF(AQ238*SUMMARY!$H$74&gt;AS238,SUMMARY!$H$74*AS238,AQ238),"-")</f>
        <v>-</v>
      </c>
      <c r="AU238" s="32"/>
      <c r="AV238" s="67">
        <f t="shared" si="36"/>
        <v>0</v>
      </c>
      <c r="AW238" s="67">
        <f t="shared" si="37"/>
        <v>0</v>
      </c>
      <c r="AX238" s="397">
        <f t="shared" si="38"/>
        <v>0</v>
      </c>
      <c r="AY238" s="32"/>
      <c r="AZ238" s="32"/>
      <c r="BA238" s="423" t="str">
        <f t="shared" si="39"/>
        <v xml:space="preserve"> </v>
      </c>
    </row>
    <row r="239" spans="1:53" s="339" customFormat="1" ht="15" x14ac:dyDescent="0.2">
      <c r="A239" s="32"/>
      <c r="B239" s="32"/>
      <c r="C239" s="410">
        <f t="shared" si="40"/>
        <v>218</v>
      </c>
      <c r="D239" s="424"/>
      <c r="E239" s="424"/>
      <c r="F239" s="424"/>
      <c r="G239" s="410"/>
      <c r="H239" s="410"/>
      <c r="I239" s="413" t="str">
        <f t="shared" si="24"/>
        <v>-</v>
      </c>
      <c r="J239" s="414" t="str">
        <f>IF(K239="s",(D239+E239)/16*F239/12*SUMMARY!$H$73," ")</f>
        <v xml:space="preserve"> </v>
      </c>
      <c r="K239" s="414" t="str">
        <f>IF(F239&gt;0,IF(B239&lt;SUMMARY!$H$76,"C","S")," ")</f>
        <v xml:space="preserve"> </v>
      </c>
      <c r="L239" s="414" t="str">
        <f t="shared" si="25"/>
        <v>-</v>
      </c>
      <c r="M239" s="425"/>
      <c r="N239" s="425"/>
      <c r="O239" s="160" t="str">
        <f t="shared" si="26"/>
        <v>-</v>
      </c>
      <c r="P239" s="416"/>
      <c r="Q239" s="416"/>
      <c r="R239" s="416"/>
      <c r="S239" s="416"/>
      <c r="T239" s="417"/>
      <c r="U239" s="417"/>
      <c r="V239" s="417"/>
      <c r="W239" s="417"/>
      <c r="X239" s="417"/>
      <c r="Y239" s="417"/>
      <c r="Z239" s="417"/>
      <c r="AA239" s="417"/>
      <c r="AB239" s="417"/>
      <c r="AC239" s="417"/>
      <c r="AD239" s="417"/>
      <c r="AE239" s="417"/>
      <c r="AF239" s="417"/>
      <c r="AG239" s="160" t="str">
        <f>IF(K239="s",IF(L239&gt;(SUMMARY!$I$12*I239),L239,0),"- ")</f>
        <v xml:space="preserve">- </v>
      </c>
      <c r="AH239" s="22" t="str">
        <f t="shared" si="27"/>
        <v>OK</v>
      </c>
      <c r="AI239" s="22">
        <f t="shared" si="28"/>
        <v>0</v>
      </c>
      <c r="AJ239" s="22">
        <f t="shared" si="29"/>
        <v>0</v>
      </c>
      <c r="AK239" s="22">
        <f t="shared" si="30"/>
        <v>0</v>
      </c>
      <c r="AL239" s="22">
        <f t="shared" si="31"/>
        <v>0</v>
      </c>
      <c r="AM239" s="22">
        <f t="shared" si="32"/>
        <v>0</v>
      </c>
      <c r="AN239" s="22">
        <f t="shared" si="33"/>
        <v>0</v>
      </c>
      <c r="AO239" s="418" t="b">
        <f t="shared" si="34"/>
        <v>0</v>
      </c>
      <c r="AP239" s="419" t="str">
        <f>IF(K239="c",SUMMARY!$C$13*F239/12,"-")</f>
        <v>-</v>
      </c>
      <c r="AQ239" s="419" t="str">
        <f>IF(K239="s",SUMMARY!$C$12*J239,"-")</f>
        <v>-</v>
      </c>
      <c r="AR239" s="420" t="str">
        <f t="shared" si="35"/>
        <v>-</v>
      </c>
      <c r="AS239" s="421" t="str">
        <f>IF(K239="s",I239*SUMMARY!$I$12,"-")</f>
        <v>-</v>
      </c>
      <c r="AT239" s="422" t="str">
        <f>IF(K239="S",IF(AQ239*SUMMARY!$H$74&gt;AS239,SUMMARY!$H$74*AS239,AQ239),"-")</f>
        <v>-</v>
      </c>
      <c r="AU239" s="32"/>
      <c r="AV239" s="67">
        <f t="shared" si="36"/>
        <v>0</v>
      </c>
      <c r="AW239" s="67">
        <f t="shared" si="37"/>
        <v>0</v>
      </c>
      <c r="AX239" s="397">
        <f t="shared" si="38"/>
        <v>0</v>
      </c>
      <c r="AY239" s="32"/>
      <c r="AZ239" s="32"/>
      <c r="BA239" s="423" t="str">
        <f t="shared" si="39"/>
        <v xml:space="preserve"> </v>
      </c>
    </row>
    <row r="240" spans="1:53" s="339" customFormat="1" ht="15" x14ac:dyDescent="0.2">
      <c r="A240" s="32"/>
      <c r="B240" s="32"/>
      <c r="C240" s="410">
        <f t="shared" si="40"/>
        <v>219</v>
      </c>
      <c r="D240" s="424"/>
      <c r="E240" s="424"/>
      <c r="F240" s="424"/>
      <c r="G240" s="410"/>
      <c r="H240" s="410"/>
      <c r="I240" s="413" t="str">
        <f t="shared" si="24"/>
        <v>-</v>
      </c>
      <c r="J240" s="414" t="str">
        <f>IF(K240="s",(D240+E240)/16*F240/12*SUMMARY!$H$73," ")</f>
        <v xml:space="preserve"> </v>
      </c>
      <c r="K240" s="414" t="str">
        <f>IF(F240&gt;0,IF(B240&lt;SUMMARY!$H$76,"C","S")," ")</f>
        <v xml:space="preserve"> </v>
      </c>
      <c r="L240" s="414" t="str">
        <f t="shared" si="25"/>
        <v>-</v>
      </c>
      <c r="M240" s="425"/>
      <c r="N240" s="425"/>
      <c r="O240" s="160" t="str">
        <f t="shared" si="26"/>
        <v>-</v>
      </c>
      <c r="P240" s="416"/>
      <c r="Q240" s="416"/>
      <c r="R240" s="416"/>
      <c r="S240" s="416"/>
      <c r="T240" s="417"/>
      <c r="U240" s="417"/>
      <c r="V240" s="417"/>
      <c r="W240" s="417"/>
      <c r="X240" s="417"/>
      <c r="Y240" s="417"/>
      <c r="Z240" s="417"/>
      <c r="AA240" s="417"/>
      <c r="AB240" s="417"/>
      <c r="AC240" s="417"/>
      <c r="AD240" s="417"/>
      <c r="AE240" s="417"/>
      <c r="AF240" s="417"/>
      <c r="AG240" s="160" t="str">
        <f>IF(K240="s",IF(L240&gt;(SUMMARY!$I$12*I240),L240,0),"- ")</f>
        <v xml:space="preserve">- </v>
      </c>
      <c r="AH240" s="22" t="str">
        <f t="shared" si="27"/>
        <v>OK</v>
      </c>
      <c r="AI240" s="22">
        <f t="shared" si="28"/>
        <v>0</v>
      </c>
      <c r="AJ240" s="22">
        <f t="shared" si="29"/>
        <v>0</v>
      </c>
      <c r="AK240" s="22">
        <f t="shared" si="30"/>
        <v>0</v>
      </c>
      <c r="AL240" s="22">
        <f t="shared" si="31"/>
        <v>0</v>
      </c>
      <c r="AM240" s="22">
        <f t="shared" si="32"/>
        <v>0</v>
      </c>
      <c r="AN240" s="22">
        <f t="shared" si="33"/>
        <v>0</v>
      </c>
      <c r="AO240" s="418" t="b">
        <f t="shared" si="34"/>
        <v>0</v>
      </c>
      <c r="AP240" s="419" t="str">
        <f>IF(K240="c",SUMMARY!$C$13*F240/12,"-")</f>
        <v>-</v>
      </c>
      <c r="AQ240" s="419" t="str">
        <f>IF(K240="s",SUMMARY!$C$12*J240,"-")</f>
        <v>-</v>
      </c>
      <c r="AR240" s="420" t="str">
        <f t="shared" si="35"/>
        <v>-</v>
      </c>
      <c r="AS240" s="421" t="str">
        <f>IF(K240="s",I240*SUMMARY!$I$12,"-")</f>
        <v>-</v>
      </c>
      <c r="AT240" s="422" t="str">
        <f>IF(K240="S",IF(AQ240*SUMMARY!$H$74&gt;AS240,SUMMARY!$H$74*AS240,AQ240),"-")</f>
        <v>-</v>
      </c>
      <c r="AU240" s="32"/>
      <c r="AV240" s="67">
        <f t="shared" si="36"/>
        <v>0</v>
      </c>
      <c r="AW240" s="67">
        <f t="shared" si="37"/>
        <v>0</v>
      </c>
      <c r="AX240" s="397">
        <f t="shared" si="38"/>
        <v>0</v>
      </c>
      <c r="AY240" s="32"/>
      <c r="AZ240" s="32"/>
      <c r="BA240" s="423" t="str">
        <f t="shared" si="39"/>
        <v xml:space="preserve"> </v>
      </c>
    </row>
    <row r="241" spans="1:53" s="339" customFormat="1" ht="15" x14ac:dyDescent="0.2">
      <c r="A241" s="32"/>
      <c r="B241" s="32"/>
      <c r="C241" s="410">
        <f t="shared" si="40"/>
        <v>220</v>
      </c>
      <c r="D241" s="424"/>
      <c r="E241" s="424"/>
      <c r="F241" s="424"/>
      <c r="G241" s="410"/>
      <c r="H241" s="410"/>
      <c r="I241" s="413" t="str">
        <f t="shared" si="24"/>
        <v>-</v>
      </c>
      <c r="J241" s="414" t="str">
        <f>IF(K241="s",(D241+E241)/16*F241/12*SUMMARY!$H$73," ")</f>
        <v xml:space="preserve"> </v>
      </c>
      <c r="K241" s="414" t="str">
        <f>IF(F241&gt;0,IF(B241&lt;SUMMARY!$H$76,"C","S")," ")</f>
        <v xml:space="preserve"> </v>
      </c>
      <c r="L241" s="414" t="str">
        <f t="shared" si="25"/>
        <v>-</v>
      </c>
      <c r="M241" s="425"/>
      <c r="N241" s="425"/>
      <c r="O241" s="160" t="str">
        <f t="shared" si="26"/>
        <v>-</v>
      </c>
      <c r="P241" s="416"/>
      <c r="Q241" s="416"/>
      <c r="R241" s="416"/>
      <c r="S241" s="416"/>
      <c r="T241" s="417"/>
      <c r="U241" s="417"/>
      <c r="V241" s="417"/>
      <c r="W241" s="417"/>
      <c r="X241" s="417"/>
      <c r="Y241" s="417"/>
      <c r="Z241" s="417"/>
      <c r="AA241" s="417"/>
      <c r="AB241" s="417"/>
      <c r="AC241" s="417"/>
      <c r="AD241" s="417"/>
      <c r="AE241" s="417"/>
      <c r="AF241" s="417"/>
      <c r="AG241" s="160" t="str">
        <f>IF(K241="s",IF(L241&gt;(SUMMARY!$I$12*I241),L241,0),"- ")</f>
        <v xml:space="preserve">- </v>
      </c>
      <c r="AH241" s="22" t="str">
        <f t="shared" si="27"/>
        <v>OK</v>
      </c>
      <c r="AI241" s="22">
        <f t="shared" si="28"/>
        <v>0</v>
      </c>
      <c r="AJ241" s="22">
        <f t="shared" si="29"/>
        <v>0</v>
      </c>
      <c r="AK241" s="22">
        <f t="shared" si="30"/>
        <v>0</v>
      </c>
      <c r="AL241" s="22">
        <f t="shared" si="31"/>
        <v>0</v>
      </c>
      <c r="AM241" s="22">
        <f t="shared" si="32"/>
        <v>0</v>
      </c>
      <c r="AN241" s="22">
        <f t="shared" si="33"/>
        <v>0</v>
      </c>
      <c r="AO241" s="418" t="b">
        <f t="shared" si="34"/>
        <v>0</v>
      </c>
      <c r="AP241" s="419" t="str">
        <f>IF(K241="c",SUMMARY!$C$13*F241/12,"-")</f>
        <v>-</v>
      </c>
      <c r="AQ241" s="419" t="str">
        <f>IF(K241="s",SUMMARY!$C$12*J241,"-")</f>
        <v>-</v>
      </c>
      <c r="AR241" s="420" t="str">
        <f t="shared" si="35"/>
        <v>-</v>
      </c>
      <c r="AS241" s="421" t="str">
        <f>IF(K241="s",I241*SUMMARY!$I$12,"-")</f>
        <v>-</v>
      </c>
      <c r="AT241" s="422" t="str">
        <f>IF(K241="S",IF(AQ241*SUMMARY!$H$74&gt;AS241,SUMMARY!$H$74*AS241,AQ241),"-")</f>
        <v>-</v>
      </c>
      <c r="AU241" s="32"/>
      <c r="AV241" s="67">
        <f t="shared" si="36"/>
        <v>0</v>
      </c>
      <c r="AW241" s="67">
        <f t="shared" si="37"/>
        <v>0</v>
      </c>
      <c r="AX241" s="397">
        <f t="shared" si="38"/>
        <v>0</v>
      </c>
      <c r="AY241" s="32"/>
      <c r="AZ241" s="32"/>
      <c r="BA241" s="423" t="str">
        <f t="shared" si="39"/>
        <v xml:space="preserve"> </v>
      </c>
    </row>
    <row r="242" spans="1:53" s="339" customFormat="1" ht="15" x14ac:dyDescent="0.2">
      <c r="A242" s="32"/>
      <c r="B242" s="32"/>
      <c r="C242" s="410">
        <f t="shared" si="40"/>
        <v>221</v>
      </c>
      <c r="D242" s="424"/>
      <c r="E242" s="424"/>
      <c r="F242" s="424"/>
      <c r="G242" s="410"/>
      <c r="H242" s="410"/>
      <c r="I242" s="413" t="str">
        <f t="shared" si="24"/>
        <v>-</v>
      </c>
      <c r="J242" s="414" t="str">
        <f>IF(K242="s",(D242+E242)/16*F242/12*SUMMARY!$H$73," ")</f>
        <v xml:space="preserve"> </v>
      </c>
      <c r="K242" s="414" t="str">
        <f>IF(F242&gt;0,IF(B242&lt;SUMMARY!$H$76,"C","S")," ")</f>
        <v xml:space="preserve"> </v>
      </c>
      <c r="L242" s="414" t="str">
        <f t="shared" si="25"/>
        <v>-</v>
      </c>
      <c r="M242" s="425"/>
      <c r="N242" s="425"/>
      <c r="O242" s="160" t="str">
        <f t="shared" si="26"/>
        <v>-</v>
      </c>
      <c r="P242" s="416"/>
      <c r="Q242" s="416"/>
      <c r="R242" s="416"/>
      <c r="S242" s="416"/>
      <c r="T242" s="417"/>
      <c r="U242" s="417"/>
      <c r="V242" s="417"/>
      <c r="W242" s="417"/>
      <c r="X242" s="417"/>
      <c r="Y242" s="417"/>
      <c r="Z242" s="417"/>
      <c r="AA242" s="417"/>
      <c r="AB242" s="417"/>
      <c r="AC242" s="417"/>
      <c r="AD242" s="417"/>
      <c r="AE242" s="417"/>
      <c r="AF242" s="417"/>
      <c r="AG242" s="160" t="str">
        <f>IF(K242="s",IF(L242&gt;(SUMMARY!$I$12*I242),L242,0),"- ")</f>
        <v xml:space="preserve">- </v>
      </c>
      <c r="AH242" s="22" t="str">
        <f t="shared" si="27"/>
        <v>OK</v>
      </c>
      <c r="AI242" s="22">
        <f t="shared" si="28"/>
        <v>0</v>
      </c>
      <c r="AJ242" s="22">
        <f t="shared" si="29"/>
        <v>0</v>
      </c>
      <c r="AK242" s="22">
        <f t="shared" si="30"/>
        <v>0</v>
      </c>
      <c r="AL242" s="22">
        <f t="shared" si="31"/>
        <v>0</v>
      </c>
      <c r="AM242" s="22">
        <f t="shared" si="32"/>
        <v>0</v>
      </c>
      <c r="AN242" s="22">
        <f t="shared" si="33"/>
        <v>0</v>
      </c>
      <c r="AO242" s="418" t="b">
        <f t="shared" si="34"/>
        <v>0</v>
      </c>
      <c r="AP242" s="419" t="str">
        <f>IF(K242="c",SUMMARY!$C$13*F242/12,"-")</f>
        <v>-</v>
      </c>
      <c r="AQ242" s="419" t="str">
        <f>IF(K242="s",SUMMARY!$C$12*J242,"-")</f>
        <v>-</v>
      </c>
      <c r="AR242" s="420" t="str">
        <f t="shared" si="35"/>
        <v>-</v>
      </c>
      <c r="AS242" s="421" t="str">
        <f>IF(K242="s",I242*SUMMARY!$I$12,"-")</f>
        <v>-</v>
      </c>
      <c r="AT242" s="422" t="str">
        <f>IF(K242="S",IF(AQ242*SUMMARY!$H$74&gt;AS242,SUMMARY!$H$74*AS242,AQ242),"-")</f>
        <v>-</v>
      </c>
      <c r="AU242" s="32"/>
      <c r="AV242" s="67">
        <f t="shared" si="36"/>
        <v>0</v>
      </c>
      <c r="AW242" s="67">
        <f t="shared" si="37"/>
        <v>0</v>
      </c>
      <c r="AX242" s="397">
        <f t="shared" si="38"/>
        <v>0</v>
      </c>
      <c r="AY242" s="32"/>
      <c r="AZ242" s="32"/>
      <c r="BA242" s="423" t="str">
        <f t="shared" si="39"/>
        <v xml:space="preserve"> </v>
      </c>
    </row>
    <row r="243" spans="1:53" s="339" customFormat="1" ht="15" x14ac:dyDescent="0.2">
      <c r="A243" s="32"/>
      <c r="B243" s="32"/>
      <c r="C243" s="410">
        <f t="shared" si="40"/>
        <v>222</v>
      </c>
      <c r="D243" s="424"/>
      <c r="E243" s="424"/>
      <c r="F243" s="424"/>
      <c r="G243" s="410"/>
      <c r="H243" s="410"/>
      <c r="I243" s="413" t="str">
        <f t="shared" si="24"/>
        <v>-</v>
      </c>
      <c r="J243" s="414" t="str">
        <f>IF(K243="s",(D243+E243)/16*F243/12*SUMMARY!$H$73," ")</f>
        <v xml:space="preserve"> </v>
      </c>
      <c r="K243" s="414" t="str">
        <f>IF(F243&gt;0,IF(B243&lt;SUMMARY!$H$76,"C","S")," ")</f>
        <v xml:space="preserve"> </v>
      </c>
      <c r="L243" s="414" t="str">
        <f t="shared" si="25"/>
        <v>-</v>
      </c>
      <c r="M243" s="425"/>
      <c r="N243" s="425"/>
      <c r="O243" s="160" t="str">
        <f t="shared" si="26"/>
        <v>-</v>
      </c>
      <c r="P243" s="416"/>
      <c r="Q243" s="416"/>
      <c r="R243" s="416"/>
      <c r="S243" s="416"/>
      <c r="T243" s="417"/>
      <c r="U243" s="417"/>
      <c r="V243" s="417"/>
      <c r="W243" s="417"/>
      <c r="X243" s="417"/>
      <c r="Y243" s="417"/>
      <c r="Z243" s="417"/>
      <c r="AA243" s="417"/>
      <c r="AB243" s="417"/>
      <c r="AC243" s="417"/>
      <c r="AD243" s="417"/>
      <c r="AE243" s="417"/>
      <c r="AF243" s="417"/>
      <c r="AG243" s="160" t="str">
        <f>IF(K243="s",IF(L243&gt;(SUMMARY!$I$12*I243),L243,0),"- ")</f>
        <v xml:space="preserve">- </v>
      </c>
      <c r="AH243" s="22" t="str">
        <f t="shared" si="27"/>
        <v>OK</v>
      </c>
      <c r="AI243" s="22">
        <f t="shared" si="28"/>
        <v>0</v>
      </c>
      <c r="AJ243" s="22">
        <f t="shared" si="29"/>
        <v>0</v>
      </c>
      <c r="AK243" s="22">
        <f t="shared" si="30"/>
        <v>0</v>
      </c>
      <c r="AL243" s="22">
        <f t="shared" si="31"/>
        <v>0</v>
      </c>
      <c r="AM243" s="22">
        <f t="shared" si="32"/>
        <v>0</v>
      </c>
      <c r="AN243" s="22">
        <f t="shared" si="33"/>
        <v>0</v>
      </c>
      <c r="AO243" s="418" t="b">
        <f t="shared" si="34"/>
        <v>0</v>
      </c>
      <c r="AP243" s="419" t="str">
        <f>IF(K243="c",SUMMARY!$C$13*F243/12,"-")</f>
        <v>-</v>
      </c>
      <c r="AQ243" s="419" t="str">
        <f>IF(K243="s",SUMMARY!$C$12*J243,"-")</f>
        <v>-</v>
      </c>
      <c r="AR243" s="420" t="str">
        <f t="shared" si="35"/>
        <v>-</v>
      </c>
      <c r="AS243" s="421" t="str">
        <f>IF(K243="s",I243*SUMMARY!$I$12,"-")</f>
        <v>-</v>
      </c>
      <c r="AT243" s="422" t="str">
        <f>IF(K243="S",IF(AQ243*SUMMARY!$H$74&gt;AS243,SUMMARY!$H$74*AS243,AQ243),"-")</f>
        <v>-</v>
      </c>
      <c r="AU243" s="32"/>
      <c r="AV243" s="67">
        <f t="shared" si="36"/>
        <v>0</v>
      </c>
      <c r="AW243" s="67">
        <f t="shared" si="37"/>
        <v>0</v>
      </c>
      <c r="AX243" s="397">
        <f t="shared" si="38"/>
        <v>0</v>
      </c>
      <c r="AY243" s="32"/>
      <c r="AZ243" s="32"/>
      <c r="BA243" s="423" t="str">
        <f t="shared" si="39"/>
        <v xml:space="preserve"> </v>
      </c>
    </row>
    <row r="244" spans="1:53" s="339" customFormat="1" ht="15" x14ac:dyDescent="0.2">
      <c r="A244" s="32"/>
      <c r="B244" s="32"/>
      <c r="C244" s="410">
        <f t="shared" si="40"/>
        <v>223</v>
      </c>
      <c r="D244" s="424"/>
      <c r="E244" s="424"/>
      <c r="F244" s="424"/>
      <c r="G244" s="410"/>
      <c r="H244" s="410"/>
      <c r="I244" s="413" t="str">
        <f t="shared" si="24"/>
        <v>-</v>
      </c>
      <c r="J244" s="414" t="str">
        <f>IF(K244="s",(D244+E244)/16*F244/12*SUMMARY!$H$73," ")</f>
        <v xml:space="preserve"> </v>
      </c>
      <c r="K244" s="414" t="str">
        <f>IF(F244&gt;0,IF(B244&lt;SUMMARY!$H$76,"C","S")," ")</f>
        <v xml:space="preserve"> </v>
      </c>
      <c r="L244" s="414" t="str">
        <f t="shared" si="25"/>
        <v>-</v>
      </c>
      <c r="M244" s="425"/>
      <c r="N244" s="425"/>
      <c r="O244" s="160" t="str">
        <f t="shared" si="26"/>
        <v>-</v>
      </c>
      <c r="P244" s="416"/>
      <c r="Q244" s="416"/>
      <c r="R244" s="416"/>
      <c r="S244" s="416"/>
      <c r="T244" s="417"/>
      <c r="U244" s="417"/>
      <c r="V244" s="417"/>
      <c r="W244" s="417"/>
      <c r="X244" s="417"/>
      <c r="Y244" s="417"/>
      <c r="Z244" s="417"/>
      <c r="AA244" s="417"/>
      <c r="AB244" s="417"/>
      <c r="AC244" s="417"/>
      <c r="AD244" s="417"/>
      <c r="AE244" s="417"/>
      <c r="AF244" s="417"/>
      <c r="AG244" s="160" t="str">
        <f>IF(K244="s",IF(L244&gt;(SUMMARY!$I$12*I244),L244,0),"- ")</f>
        <v xml:space="preserve">- </v>
      </c>
      <c r="AH244" s="22" t="str">
        <f t="shared" si="27"/>
        <v>OK</v>
      </c>
      <c r="AI244" s="22">
        <f t="shared" si="28"/>
        <v>0</v>
      </c>
      <c r="AJ244" s="22">
        <f t="shared" si="29"/>
        <v>0</v>
      </c>
      <c r="AK244" s="22">
        <f t="shared" si="30"/>
        <v>0</v>
      </c>
      <c r="AL244" s="22">
        <f t="shared" si="31"/>
        <v>0</v>
      </c>
      <c r="AM244" s="22">
        <f t="shared" si="32"/>
        <v>0</v>
      </c>
      <c r="AN244" s="22">
        <f t="shared" si="33"/>
        <v>0</v>
      </c>
      <c r="AO244" s="418" t="b">
        <f t="shared" si="34"/>
        <v>0</v>
      </c>
      <c r="AP244" s="419" t="str">
        <f>IF(K244="c",SUMMARY!$C$13*F244/12,"-")</f>
        <v>-</v>
      </c>
      <c r="AQ244" s="419" t="str">
        <f>IF(K244="s",SUMMARY!$C$12*J244,"-")</f>
        <v>-</v>
      </c>
      <c r="AR244" s="420" t="str">
        <f t="shared" si="35"/>
        <v>-</v>
      </c>
      <c r="AS244" s="421" t="str">
        <f>IF(K244="s",I244*SUMMARY!$I$12,"-")</f>
        <v>-</v>
      </c>
      <c r="AT244" s="422" t="str">
        <f>IF(K244="S",IF(AQ244*SUMMARY!$H$74&gt;AS244,SUMMARY!$H$74*AS244,AQ244),"-")</f>
        <v>-</v>
      </c>
      <c r="AU244" s="32"/>
      <c r="AV244" s="67">
        <f t="shared" si="36"/>
        <v>0</v>
      </c>
      <c r="AW244" s="67">
        <f t="shared" si="37"/>
        <v>0</v>
      </c>
      <c r="AX244" s="397">
        <f t="shared" si="38"/>
        <v>0</v>
      </c>
      <c r="AY244" s="32"/>
      <c r="AZ244" s="32"/>
      <c r="BA244" s="423" t="str">
        <f t="shared" si="39"/>
        <v xml:space="preserve"> </v>
      </c>
    </row>
    <row r="245" spans="1:53" s="339" customFormat="1" ht="15" x14ac:dyDescent="0.2">
      <c r="A245" s="32"/>
      <c r="B245" s="32"/>
      <c r="C245" s="410">
        <f t="shared" si="40"/>
        <v>224</v>
      </c>
      <c r="D245" s="424"/>
      <c r="E245" s="424"/>
      <c r="F245" s="424"/>
      <c r="G245" s="410"/>
      <c r="H245" s="410"/>
      <c r="I245" s="413" t="str">
        <f t="shared" si="24"/>
        <v>-</v>
      </c>
      <c r="J245" s="414" t="str">
        <f>IF(K245="s",(D245+E245)/16*F245/12*SUMMARY!$H$73," ")</f>
        <v xml:space="preserve"> </v>
      </c>
      <c r="K245" s="414" t="str">
        <f>IF(F245&gt;0,IF(B245&lt;SUMMARY!$H$76,"C","S")," ")</f>
        <v xml:space="preserve"> </v>
      </c>
      <c r="L245" s="414" t="str">
        <f t="shared" si="25"/>
        <v>-</v>
      </c>
      <c r="M245" s="425"/>
      <c r="N245" s="425"/>
      <c r="O245" s="160" t="str">
        <f t="shared" si="26"/>
        <v>-</v>
      </c>
      <c r="P245" s="416"/>
      <c r="Q245" s="416"/>
      <c r="R245" s="416"/>
      <c r="S245" s="416"/>
      <c r="T245" s="417"/>
      <c r="U245" s="417"/>
      <c r="V245" s="417"/>
      <c r="W245" s="417"/>
      <c r="X245" s="417"/>
      <c r="Y245" s="417"/>
      <c r="Z245" s="417"/>
      <c r="AA245" s="417"/>
      <c r="AB245" s="417"/>
      <c r="AC245" s="417"/>
      <c r="AD245" s="417"/>
      <c r="AE245" s="417"/>
      <c r="AF245" s="417"/>
      <c r="AG245" s="160" t="str">
        <f>IF(K245="s",IF(L245&gt;(SUMMARY!$I$12*I245),L245,0),"- ")</f>
        <v xml:space="preserve">- </v>
      </c>
      <c r="AH245" s="22" t="str">
        <f t="shared" si="27"/>
        <v>OK</v>
      </c>
      <c r="AI245" s="22">
        <f t="shared" si="28"/>
        <v>0</v>
      </c>
      <c r="AJ245" s="22">
        <f t="shared" si="29"/>
        <v>0</v>
      </c>
      <c r="AK245" s="22">
        <f t="shared" si="30"/>
        <v>0</v>
      </c>
      <c r="AL245" s="22">
        <f t="shared" si="31"/>
        <v>0</v>
      </c>
      <c r="AM245" s="22">
        <f t="shared" si="32"/>
        <v>0</v>
      </c>
      <c r="AN245" s="22">
        <f t="shared" si="33"/>
        <v>0</v>
      </c>
      <c r="AO245" s="418" t="b">
        <f t="shared" si="34"/>
        <v>0</v>
      </c>
      <c r="AP245" s="419" t="str">
        <f>IF(K245="c",SUMMARY!$C$13*F245/12,"-")</f>
        <v>-</v>
      </c>
      <c r="AQ245" s="419" t="str">
        <f>IF(K245="s",SUMMARY!$C$12*J245,"-")</f>
        <v>-</v>
      </c>
      <c r="AR245" s="420" t="str">
        <f t="shared" si="35"/>
        <v>-</v>
      </c>
      <c r="AS245" s="421" t="str">
        <f>IF(K245="s",I245*SUMMARY!$I$12,"-")</f>
        <v>-</v>
      </c>
      <c r="AT245" s="422" t="str">
        <f>IF(K245="S",IF(AQ245*SUMMARY!$H$74&gt;AS245,SUMMARY!$H$74*AS245,AQ245),"-")</f>
        <v>-</v>
      </c>
      <c r="AU245" s="32"/>
      <c r="AV245" s="67">
        <f t="shared" si="36"/>
        <v>0</v>
      </c>
      <c r="AW245" s="67">
        <f t="shared" si="37"/>
        <v>0</v>
      </c>
      <c r="AX245" s="397">
        <f t="shared" si="38"/>
        <v>0</v>
      </c>
      <c r="AY245" s="32"/>
      <c r="AZ245" s="32"/>
      <c r="BA245" s="423" t="str">
        <f t="shared" si="39"/>
        <v xml:space="preserve"> </v>
      </c>
    </row>
    <row r="246" spans="1:53" s="339" customFormat="1" ht="15" x14ac:dyDescent="0.2">
      <c r="A246" s="32"/>
      <c r="B246" s="32"/>
      <c r="C246" s="410">
        <f t="shared" si="40"/>
        <v>225</v>
      </c>
      <c r="D246" s="424"/>
      <c r="E246" s="424"/>
      <c r="F246" s="424"/>
      <c r="G246" s="410"/>
      <c r="H246" s="410"/>
      <c r="I246" s="413" t="str">
        <f t="shared" si="24"/>
        <v>-</v>
      </c>
      <c r="J246" s="414" t="str">
        <f>IF(K246="s",(D246+E246)/16*F246/12*SUMMARY!$H$73," ")</f>
        <v xml:space="preserve"> </v>
      </c>
      <c r="K246" s="414" t="str">
        <f>IF(F246&gt;0,IF(B246&lt;SUMMARY!$H$76,"C","S")," ")</f>
        <v xml:space="preserve"> </v>
      </c>
      <c r="L246" s="414" t="str">
        <f t="shared" si="25"/>
        <v>-</v>
      </c>
      <c r="M246" s="425"/>
      <c r="N246" s="425"/>
      <c r="O246" s="160" t="str">
        <f t="shared" si="26"/>
        <v>-</v>
      </c>
      <c r="P246" s="416"/>
      <c r="Q246" s="416"/>
      <c r="R246" s="416"/>
      <c r="S246" s="416"/>
      <c r="T246" s="417"/>
      <c r="U246" s="417"/>
      <c r="V246" s="417"/>
      <c r="W246" s="417"/>
      <c r="X246" s="417"/>
      <c r="Y246" s="417"/>
      <c r="Z246" s="417"/>
      <c r="AA246" s="417"/>
      <c r="AB246" s="417"/>
      <c r="AC246" s="417"/>
      <c r="AD246" s="417"/>
      <c r="AE246" s="417"/>
      <c r="AF246" s="417"/>
      <c r="AG246" s="160" t="str">
        <f>IF(K246="s",IF(L246&gt;(SUMMARY!$I$12*I246),L246,0),"- ")</f>
        <v xml:space="preserve">- </v>
      </c>
      <c r="AH246" s="22" t="str">
        <f t="shared" si="27"/>
        <v>OK</v>
      </c>
      <c r="AI246" s="22">
        <f t="shared" si="28"/>
        <v>0</v>
      </c>
      <c r="AJ246" s="22">
        <f t="shared" si="29"/>
        <v>0</v>
      </c>
      <c r="AK246" s="22">
        <f t="shared" si="30"/>
        <v>0</v>
      </c>
      <c r="AL246" s="22">
        <f t="shared" si="31"/>
        <v>0</v>
      </c>
      <c r="AM246" s="22">
        <f t="shared" si="32"/>
        <v>0</v>
      </c>
      <c r="AN246" s="22">
        <f t="shared" si="33"/>
        <v>0</v>
      </c>
      <c r="AO246" s="418" t="b">
        <f t="shared" si="34"/>
        <v>0</v>
      </c>
      <c r="AP246" s="419" t="str">
        <f>IF(K246="c",SUMMARY!$C$13*F246/12,"-")</f>
        <v>-</v>
      </c>
      <c r="AQ246" s="419" t="str">
        <f>IF(K246="s",SUMMARY!$C$12*J246,"-")</f>
        <v>-</v>
      </c>
      <c r="AR246" s="420" t="str">
        <f t="shared" si="35"/>
        <v>-</v>
      </c>
      <c r="AS246" s="421" t="str">
        <f>IF(K246="s",I246*SUMMARY!$I$12,"-")</f>
        <v>-</v>
      </c>
      <c r="AT246" s="422" t="str">
        <f>IF(K246="S",IF(AQ246*SUMMARY!$H$74&gt;AS246,SUMMARY!$H$74*AS246,AQ246),"-")</f>
        <v>-</v>
      </c>
      <c r="AU246" s="32"/>
      <c r="AV246" s="67">
        <f t="shared" si="36"/>
        <v>0</v>
      </c>
      <c r="AW246" s="67">
        <f t="shared" si="37"/>
        <v>0</v>
      </c>
      <c r="AX246" s="397">
        <f t="shared" si="38"/>
        <v>0</v>
      </c>
      <c r="AY246" s="32"/>
      <c r="AZ246" s="32"/>
      <c r="BA246" s="423" t="str">
        <f t="shared" si="39"/>
        <v xml:space="preserve"> </v>
      </c>
    </row>
    <row r="247" spans="1:53" s="339" customFormat="1" ht="15" x14ac:dyDescent="0.2">
      <c r="A247" s="32"/>
      <c r="B247" s="32"/>
      <c r="C247" s="410">
        <f t="shared" si="40"/>
        <v>226</v>
      </c>
      <c r="D247" s="424"/>
      <c r="E247" s="424"/>
      <c r="F247" s="424"/>
      <c r="G247" s="410"/>
      <c r="H247" s="410"/>
      <c r="I247" s="413" t="str">
        <f t="shared" si="24"/>
        <v>-</v>
      </c>
      <c r="J247" s="414" t="str">
        <f>IF(K247="s",(D247+E247)/16*F247/12*SUMMARY!$H$73," ")</f>
        <v xml:space="preserve"> </v>
      </c>
      <c r="K247" s="414" t="str">
        <f>IF(F247&gt;0,IF(B247&lt;SUMMARY!$H$76,"C","S")," ")</f>
        <v xml:space="preserve"> </v>
      </c>
      <c r="L247" s="414" t="str">
        <f t="shared" si="25"/>
        <v>-</v>
      </c>
      <c r="M247" s="425"/>
      <c r="N247" s="425"/>
      <c r="O247" s="160" t="str">
        <f t="shared" si="26"/>
        <v>-</v>
      </c>
      <c r="P247" s="416"/>
      <c r="Q247" s="416"/>
      <c r="R247" s="416"/>
      <c r="S247" s="416"/>
      <c r="T247" s="417"/>
      <c r="U247" s="417"/>
      <c r="V247" s="417"/>
      <c r="W247" s="417"/>
      <c r="X247" s="417"/>
      <c r="Y247" s="417"/>
      <c r="Z247" s="417"/>
      <c r="AA247" s="417"/>
      <c r="AB247" s="417"/>
      <c r="AC247" s="417"/>
      <c r="AD247" s="417"/>
      <c r="AE247" s="417"/>
      <c r="AF247" s="417"/>
      <c r="AG247" s="160" t="str">
        <f>IF(K247="s",IF(L247&gt;(SUMMARY!$I$12*I247),L247,0),"- ")</f>
        <v xml:space="preserve">- </v>
      </c>
      <c r="AH247" s="22" t="str">
        <f t="shared" si="27"/>
        <v>OK</v>
      </c>
      <c r="AI247" s="22">
        <f t="shared" si="28"/>
        <v>0</v>
      </c>
      <c r="AJ247" s="22">
        <f t="shared" si="29"/>
        <v>0</v>
      </c>
      <c r="AK247" s="22">
        <f t="shared" si="30"/>
        <v>0</v>
      </c>
      <c r="AL247" s="22">
        <f t="shared" si="31"/>
        <v>0</v>
      </c>
      <c r="AM247" s="22">
        <f t="shared" si="32"/>
        <v>0</v>
      </c>
      <c r="AN247" s="22">
        <f t="shared" si="33"/>
        <v>0</v>
      </c>
      <c r="AO247" s="418" t="b">
        <f t="shared" si="34"/>
        <v>0</v>
      </c>
      <c r="AP247" s="419" t="str">
        <f>IF(K247="c",SUMMARY!$C$13*F247/12,"-")</f>
        <v>-</v>
      </c>
      <c r="AQ247" s="419" t="str">
        <f>IF(K247="s",SUMMARY!$C$12*J247,"-")</f>
        <v>-</v>
      </c>
      <c r="AR247" s="420" t="str">
        <f t="shared" si="35"/>
        <v>-</v>
      </c>
      <c r="AS247" s="421" t="str">
        <f>IF(K247="s",I247*SUMMARY!$I$12,"-")</f>
        <v>-</v>
      </c>
      <c r="AT247" s="422" t="str">
        <f>IF(K247="S",IF(AQ247*SUMMARY!$H$74&gt;AS247,SUMMARY!$H$74*AS247,AQ247),"-")</f>
        <v>-</v>
      </c>
      <c r="AU247" s="32"/>
      <c r="AV247" s="67">
        <f t="shared" si="36"/>
        <v>0</v>
      </c>
      <c r="AW247" s="67">
        <f t="shared" si="37"/>
        <v>0</v>
      </c>
      <c r="AX247" s="397">
        <f t="shared" si="38"/>
        <v>0</v>
      </c>
      <c r="AY247" s="32"/>
      <c r="AZ247" s="32"/>
      <c r="BA247" s="423" t="str">
        <f t="shared" si="39"/>
        <v xml:space="preserve"> </v>
      </c>
    </row>
    <row r="248" spans="1:53" s="339" customFormat="1" ht="15" x14ac:dyDescent="0.2">
      <c r="A248" s="32"/>
      <c r="B248" s="32"/>
      <c r="C248" s="410">
        <f t="shared" si="40"/>
        <v>227</v>
      </c>
      <c r="D248" s="424"/>
      <c r="E248" s="424"/>
      <c r="F248" s="424"/>
      <c r="G248" s="410"/>
      <c r="H248" s="410"/>
      <c r="I248" s="413" t="str">
        <f t="shared" si="24"/>
        <v>-</v>
      </c>
      <c r="J248" s="414" t="str">
        <f>IF(K248="s",(D248+E248)/16*F248/12*SUMMARY!$H$73," ")</f>
        <v xml:space="preserve"> </v>
      </c>
      <c r="K248" s="414" t="str">
        <f>IF(F248&gt;0,IF(B248&lt;SUMMARY!$H$76,"C","S")," ")</f>
        <v xml:space="preserve"> </v>
      </c>
      <c r="L248" s="414" t="str">
        <f t="shared" si="25"/>
        <v>-</v>
      </c>
      <c r="M248" s="425"/>
      <c r="N248" s="425"/>
      <c r="O248" s="160" t="str">
        <f t="shared" si="26"/>
        <v>-</v>
      </c>
      <c r="P248" s="416"/>
      <c r="Q248" s="416"/>
      <c r="R248" s="416"/>
      <c r="S248" s="416"/>
      <c r="T248" s="417"/>
      <c r="U248" s="417"/>
      <c r="V248" s="417"/>
      <c r="W248" s="417"/>
      <c r="X248" s="417"/>
      <c r="Y248" s="417"/>
      <c r="Z248" s="417"/>
      <c r="AA248" s="417"/>
      <c r="AB248" s="417"/>
      <c r="AC248" s="417"/>
      <c r="AD248" s="417"/>
      <c r="AE248" s="417"/>
      <c r="AF248" s="417"/>
      <c r="AG248" s="160" t="str">
        <f>IF(K248="s",IF(L248&gt;(SUMMARY!$I$12*I248),L248,0),"- ")</f>
        <v xml:space="preserve">- </v>
      </c>
      <c r="AH248" s="22" t="str">
        <f t="shared" si="27"/>
        <v>OK</v>
      </c>
      <c r="AI248" s="22">
        <f t="shared" si="28"/>
        <v>0</v>
      </c>
      <c r="AJ248" s="22">
        <f t="shared" si="29"/>
        <v>0</v>
      </c>
      <c r="AK248" s="22">
        <f t="shared" si="30"/>
        <v>0</v>
      </c>
      <c r="AL248" s="22">
        <f t="shared" si="31"/>
        <v>0</v>
      </c>
      <c r="AM248" s="22">
        <f t="shared" si="32"/>
        <v>0</v>
      </c>
      <c r="AN248" s="22">
        <f t="shared" si="33"/>
        <v>0</v>
      </c>
      <c r="AO248" s="418" t="b">
        <f t="shared" si="34"/>
        <v>0</v>
      </c>
      <c r="AP248" s="419" t="str">
        <f>IF(K248="c",SUMMARY!$C$13*F248/12,"-")</f>
        <v>-</v>
      </c>
      <c r="AQ248" s="419" t="str">
        <f>IF(K248="s",SUMMARY!$C$12*J248,"-")</f>
        <v>-</v>
      </c>
      <c r="AR248" s="420" t="str">
        <f t="shared" si="35"/>
        <v>-</v>
      </c>
      <c r="AS248" s="421" t="str">
        <f>IF(K248="s",I248*SUMMARY!$I$12,"-")</f>
        <v>-</v>
      </c>
      <c r="AT248" s="422" t="str">
        <f>IF(K248="S",IF(AQ248*SUMMARY!$H$74&gt;AS248,SUMMARY!$H$74*AS248,AQ248),"-")</f>
        <v>-</v>
      </c>
      <c r="AU248" s="32"/>
      <c r="AV248" s="67">
        <f t="shared" si="36"/>
        <v>0</v>
      </c>
      <c r="AW248" s="67">
        <f t="shared" si="37"/>
        <v>0</v>
      </c>
      <c r="AX248" s="397">
        <f t="shared" si="38"/>
        <v>0</v>
      </c>
      <c r="AY248" s="32"/>
      <c r="AZ248" s="32"/>
      <c r="BA248" s="423" t="str">
        <f t="shared" si="39"/>
        <v xml:space="preserve"> </v>
      </c>
    </row>
    <row r="249" spans="1:53" s="339" customFormat="1" ht="15" x14ac:dyDescent="0.2">
      <c r="A249" s="32"/>
      <c r="B249" s="32"/>
      <c r="C249" s="410">
        <f t="shared" si="40"/>
        <v>228</v>
      </c>
      <c r="D249" s="424"/>
      <c r="E249" s="424"/>
      <c r="F249" s="424"/>
      <c r="G249" s="410"/>
      <c r="H249" s="410"/>
      <c r="I249" s="413" t="str">
        <f t="shared" si="24"/>
        <v>-</v>
      </c>
      <c r="J249" s="414" t="str">
        <f>IF(K249="s",(D249+E249)/16*F249/12*SUMMARY!$H$73," ")</f>
        <v xml:space="preserve"> </v>
      </c>
      <c r="K249" s="414" t="str">
        <f>IF(F249&gt;0,IF(B249&lt;SUMMARY!$H$76,"C","S")," ")</f>
        <v xml:space="preserve"> </v>
      </c>
      <c r="L249" s="414" t="str">
        <f t="shared" si="25"/>
        <v>-</v>
      </c>
      <c r="M249" s="425"/>
      <c r="N249" s="425"/>
      <c r="O249" s="160" t="str">
        <f t="shared" si="26"/>
        <v>-</v>
      </c>
      <c r="P249" s="416"/>
      <c r="Q249" s="416"/>
      <c r="R249" s="416"/>
      <c r="S249" s="416"/>
      <c r="T249" s="417"/>
      <c r="U249" s="417"/>
      <c r="V249" s="417"/>
      <c r="W249" s="417"/>
      <c r="X249" s="417"/>
      <c r="Y249" s="417"/>
      <c r="Z249" s="417"/>
      <c r="AA249" s="417"/>
      <c r="AB249" s="417"/>
      <c r="AC249" s="417"/>
      <c r="AD249" s="417"/>
      <c r="AE249" s="417"/>
      <c r="AF249" s="417"/>
      <c r="AG249" s="160" t="str">
        <f>IF(K249="s",IF(L249&gt;(SUMMARY!$I$12*I249),L249,0),"- ")</f>
        <v xml:space="preserve">- </v>
      </c>
      <c r="AH249" s="22" t="str">
        <f t="shared" si="27"/>
        <v>OK</v>
      </c>
      <c r="AI249" s="22">
        <f t="shared" si="28"/>
        <v>0</v>
      </c>
      <c r="AJ249" s="22">
        <f t="shared" si="29"/>
        <v>0</v>
      </c>
      <c r="AK249" s="22">
        <f t="shared" si="30"/>
        <v>0</v>
      </c>
      <c r="AL249" s="22">
        <f t="shared" si="31"/>
        <v>0</v>
      </c>
      <c r="AM249" s="22">
        <f t="shared" si="32"/>
        <v>0</v>
      </c>
      <c r="AN249" s="22">
        <f t="shared" si="33"/>
        <v>0</v>
      </c>
      <c r="AO249" s="418" t="b">
        <f t="shared" si="34"/>
        <v>0</v>
      </c>
      <c r="AP249" s="419" t="str">
        <f>IF(K249="c",SUMMARY!$C$13*F249/12,"-")</f>
        <v>-</v>
      </c>
      <c r="AQ249" s="419" t="str">
        <f>IF(K249="s",SUMMARY!$C$12*J249,"-")</f>
        <v>-</v>
      </c>
      <c r="AR249" s="420" t="str">
        <f t="shared" si="35"/>
        <v>-</v>
      </c>
      <c r="AS249" s="421" t="str">
        <f>IF(K249="s",I249*SUMMARY!$I$12,"-")</f>
        <v>-</v>
      </c>
      <c r="AT249" s="422" t="str">
        <f>IF(K249="S",IF(AQ249*SUMMARY!$H$74&gt;AS249,SUMMARY!$H$74*AS249,AQ249),"-")</f>
        <v>-</v>
      </c>
      <c r="AU249" s="32"/>
      <c r="AV249" s="67">
        <f t="shared" si="36"/>
        <v>0</v>
      </c>
      <c r="AW249" s="67">
        <f t="shared" si="37"/>
        <v>0</v>
      </c>
      <c r="AX249" s="397">
        <f t="shared" si="38"/>
        <v>0</v>
      </c>
      <c r="AY249" s="32"/>
      <c r="AZ249" s="32"/>
      <c r="BA249" s="423" t="str">
        <f t="shared" si="39"/>
        <v xml:space="preserve"> </v>
      </c>
    </row>
    <row r="250" spans="1:53" s="339" customFormat="1" ht="15" x14ac:dyDescent="0.2">
      <c r="A250" s="32"/>
      <c r="B250" s="32"/>
      <c r="C250" s="410">
        <f t="shared" si="40"/>
        <v>229</v>
      </c>
      <c r="D250" s="424"/>
      <c r="E250" s="424"/>
      <c r="F250" s="424"/>
      <c r="G250" s="410"/>
      <c r="H250" s="410"/>
      <c r="I250" s="413" t="str">
        <f t="shared" si="24"/>
        <v>-</v>
      </c>
      <c r="J250" s="414" t="str">
        <f>IF(K250="s",(D250+E250)/16*F250/12*SUMMARY!$H$73," ")</f>
        <v xml:space="preserve"> </v>
      </c>
      <c r="K250" s="414" t="str">
        <f>IF(F250&gt;0,IF(B250&lt;SUMMARY!$H$76,"C","S")," ")</f>
        <v xml:space="preserve"> </v>
      </c>
      <c r="L250" s="414" t="str">
        <f t="shared" si="25"/>
        <v>-</v>
      </c>
      <c r="M250" s="425"/>
      <c r="N250" s="425"/>
      <c r="O250" s="160" t="str">
        <f t="shared" si="26"/>
        <v>-</v>
      </c>
      <c r="P250" s="416"/>
      <c r="Q250" s="416"/>
      <c r="R250" s="416"/>
      <c r="S250" s="416"/>
      <c r="T250" s="417"/>
      <c r="U250" s="417"/>
      <c r="V250" s="417"/>
      <c r="W250" s="417"/>
      <c r="X250" s="417"/>
      <c r="Y250" s="417"/>
      <c r="Z250" s="417"/>
      <c r="AA250" s="417"/>
      <c r="AB250" s="417"/>
      <c r="AC250" s="417"/>
      <c r="AD250" s="417"/>
      <c r="AE250" s="417"/>
      <c r="AF250" s="417"/>
      <c r="AG250" s="160" t="str">
        <f>IF(K250="s",IF(L250&gt;(SUMMARY!$I$12*I250),L250,0),"- ")</f>
        <v xml:space="preserve">- </v>
      </c>
      <c r="AH250" s="22" t="str">
        <f t="shared" si="27"/>
        <v>OK</v>
      </c>
      <c r="AI250" s="22">
        <f t="shared" si="28"/>
        <v>0</v>
      </c>
      <c r="AJ250" s="22">
        <f t="shared" si="29"/>
        <v>0</v>
      </c>
      <c r="AK250" s="22">
        <f t="shared" si="30"/>
        <v>0</v>
      </c>
      <c r="AL250" s="22">
        <f t="shared" si="31"/>
        <v>0</v>
      </c>
      <c r="AM250" s="22">
        <f t="shared" si="32"/>
        <v>0</v>
      </c>
      <c r="AN250" s="22">
        <f t="shared" si="33"/>
        <v>0</v>
      </c>
      <c r="AO250" s="418" t="b">
        <f t="shared" si="34"/>
        <v>0</v>
      </c>
      <c r="AP250" s="419" t="str">
        <f>IF(K250="c",SUMMARY!$C$13*F250/12,"-")</f>
        <v>-</v>
      </c>
      <c r="AQ250" s="419" t="str">
        <f>IF(K250="s",SUMMARY!$C$12*J250,"-")</f>
        <v>-</v>
      </c>
      <c r="AR250" s="420" t="str">
        <f t="shared" si="35"/>
        <v>-</v>
      </c>
      <c r="AS250" s="421" t="str">
        <f>IF(K250="s",I250*SUMMARY!$I$12,"-")</f>
        <v>-</v>
      </c>
      <c r="AT250" s="422" t="str">
        <f>IF(K250="S",IF(AQ250*SUMMARY!$H$74&gt;AS250,SUMMARY!$H$74*AS250,AQ250),"-")</f>
        <v>-</v>
      </c>
      <c r="AU250" s="32"/>
      <c r="AV250" s="67">
        <f t="shared" si="36"/>
        <v>0</v>
      </c>
      <c r="AW250" s="67">
        <f t="shared" si="37"/>
        <v>0</v>
      </c>
      <c r="AX250" s="397">
        <f t="shared" si="38"/>
        <v>0</v>
      </c>
      <c r="AY250" s="32"/>
      <c r="AZ250" s="32"/>
      <c r="BA250" s="423" t="str">
        <f t="shared" si="39"/>
        <v xml:space="preserve"> </v>
      </c>
    </row>
    <row r="251" spans="1:53" s="339" customFormat="1" ht="15" x14ac:dyDescent="0.2">
      <c r="A251" s="32"/>
      <c r="B251" s="32"/>
      <c r="C251" s="410">
        <f t="shared" si="40"/>
        <v>230</v>
      </c>
      <c r="D251" s="424"/>
      <c r="E251" s="424"/>
      <c r="F251" s="424"/>
      <c r="G251" s="410"/>
      <c r="H251" s="410"/>
      <c r="I251" s="413" t="str">
        <f t="shared" si="24"/>
        <v>-</v>
      </c>
      <c r="J251" s="414" t="str">
        <f>IF(K251="s",(D251+E251)/16*F251/12*SUMMARY!$H$73," ")</f>
        <v xml:space="preserve"> </v>
      </c>
      <c r="K251" s="414" t="str">
        <f>IF(F251&gt;0,IF(B251&lt;SUMMARY!$H$76,"C","S")," ")</f>
        <v xml:space="preserve"> </v>
      </c>
      <c r="L251" s="414" t="str">
        <f t="shared" si="25"/>
        <v>-</v>
      </c>
      <c r="M251" s="425"/>
      <c r="N251" s="425"/>
      <c r="O251" s="160" t="str">
        <f t="shared" si="26"/>
        <v>-</v>
      </c>
      <c r="P251" s="416"/>
      <c r="Q251" s="416"/>
      <c r="R251" s="416"/>
      <c r="S251" s="416"/>
      <c r="T251" s="417"/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417"/>
      <c r="AG251" s="160" t="str">
        <f>IF(K251="s",IF(L251&gt;(SUMMARY!$I$12*I251),L251,0),"- ")</f>
        <v xml:space="preserve">- </v>
      </c>
      <c r="AH251" s="22" t="str">
        <f t="shared" si="27"/>
        <v>OK</v>
      </c>
      <c r="AI251" s="22">
        <f t="shared" si="28"/>
        <v>0</v>
      </c>
      <c r="AJ251" s="22">
        <f t="shared" si="29"/>
        <v>0</v>
      </c>
      <c r="AK251" s="22">
        <f t="shared" si="30"/>
        <v>0</v>
      </c>
      <c r="AL251" s="22">
        <f t="shared" si="31"/>
        <v>0</v>
      </c>
      <c r="AM251" s="22">
        <f t="shared" si="32"/>
        <v>0</v>
      </c>
      <c r="AN251" s="22">
        <f t="shared" si="33"/>
        <v>0</v>
      </c>
      <c r="AO251" s="418" t="b">
        <f t="shared" si="34"/>
        <v>0</v>
      </c>
      <c r="AP251" s="419" t="str">
        <f>IF(K251="c",SUMMARY!$C$13*F251/12,"-")</f>
        <v>-</v>
      </c>
      <c r="AQ251" s="419" t="str">
        <f>IF(K251="s",SUMMARY!$C$12*J251,"-")</f>
        <v>-</v>
      </c>
      <c r="AR251" s="420" t="str">
        <f t="shared" si="35"/>
        <v>-</v>
      </c>
      <c r="AS251" s="421" t="str">
        <f>IF(K251="s",I251*SUMMARY!$I$12,"-")</f>
        <v>-</v>
      </c>
      <c r="AT251" s="422" t="str">
        <f>IF(K251="S",IF(AQ251*SUMMARY!$H$74&gt;AS251,SUMMARY!$H$74*AS251,AQ251),"-")</f>
        <v>-</v>
      </c>
      <c r="AU251" s="32"/>
      <c r="AV251" s="67">
        <f t="shared" si="36"/>
        <v>0</v>
      </c>
      <c r="AW251" s="67">
        <f t="shared" si="37"/>
        <v>0</v>
      </c>
      <c r="AX251" s="397">
        <f t="shared" si="38"/>
        <v>0</v>
      </c>
      <c r="AY251" s="32"/>
      <c r="AZ251" s="32"/>
      <c r="BA251" s="423" t="str">
        <f t="shared" si="39"/>
        <v xml:space="preserve"> </v>
      </c>
    </row>
    <row r="252" spans="1:53" s="339" customFormat="1" ht="15" x14ac:dyDescent="0.2">
      <c r="A252" s="32"/>
      <c r="B252" s="32"/>
      <c r="C252" s="410">
        <f t="shared" si="40"/>
        <v>231</v>
      </c>
      <c r="D252" s="424"/>
      <c r="E252" s="424"/>
      <c r="F252" s="424"/>
      <c r="G252" s="410"/>
      <c r="H252" s="410"/>
      <c r="I252" s="413" t="str">
        <f t="shared" si="24"/>
        <v>-</v>
      </c>
      <c r="J252" s="414" t="str">
        <f>IF(K252="s",(D252+E252)/16*F252/12*SUMMARY!$H$73," ")</f>
        <v xml:space="preserve"> </v>
      </c>
      <c r="K252" s="414" t="str">
        <f>IF(F252&gt;0,IF(B252&lt;SUMMARY!$H$76,"C","S")," ")</f>
        <v xml:space="preserve"> </v>
      </c>
      <c r="L252" s="414" t="str">
        <f t="shared" si="25"/>
        <v>-</v>
      </c>
      <c r="M252" s="425"/>
      <c r="N252" s="425"/>
      <c r="O252" s="160" t="str">
        <f t="shared" si="26"/>
        <v>-</v>
      </c>
      <c r="P252" s="416"/>
      <c r="Q252" s="416"/>
      <c r="R252" s="416"/>
      <c r="S252" s="416"/>
      <c r="T252" s="417"/>
      <c r="U252" s="417"/>
      <c r="V252" s="417"/>
      <c r="W252" s="417"/>
      <c r="X252" s="417"/>
      <c r="Y252" s="417"/>
      <c r="Z252" s="417"/>
      <c r="AA252" s="417"/>
      <c r="AB252" s="417"/>
      <c r="AC252" s="417"/>
      <c r="AD252" s="417"/>
      <c r="AE252" s="417"/>
      <c r="AF252" s="417"/>
      <c r="AG252" s="160" t="str">
        <f>IF(K252="s",IF(L252&gt;(SUMMARY!$I$12*I252),L252,0),"- ")</f>
        <v xml:space="preserve">- </v>
      </c>
      <c r="AH252" s="22" t="str">
        <f t="shared" si="27"/>
        <v>OK</v>
      </c>
      <c r="AI252" s="22">
        <f t="shared" si="28"/>
        <v>0</v>
      </c>
      <c r="AJ252" s="22">
        <f t="shared" si="29"/>
        <v>0</v>
      </c>
      <c r="AK252" s="22">
        <f t="shared" si="30"/>
        <v>0</v>
      </c>
      <c r="AL252" s="22">
        <f t="shared" si="31"/>
        <v>0</v>
      </c>
      <c r="AM252" s="22">
        <f t="shared" si="32"/>
        <v>0</v>
      </c>
      <c r="AN252" s="22">
        <f t="shared" si="33"/>
        <v>0</v>
      </c>
      <c r="AO252" s="418" t="b">
        <f t="shared" si="34"/>
        <v>0</v>
      </c>
      <c r="AP252" s="419" t="str">
        <f>IF(K252="c",SUMMARY!$C$13*F252/12,"-")</f>
        <v>-</v>
      </c>
      <c r="AQ252" s="419" t="str">
        <f>IF(K252="s",SUMMARY!$C$12*J252,"-")</f>
        <v>-</v>
      </c>
      <c r="AR252" s="420" t="str">
        <f t="shared" si="35"/>
        <v>-</v>
      </c>
      <c r="AS252" s="421" t="str">
        <f>IF(K252="s",I252*SUMMARY!$I$12,"-")</f>
        <v>-</v>
      </c>
      <c r="AT252" s="422" t="str">
        <f>IF(K252="S",IF(AQ252*SUMMARY!$H$74&gt;AS252,SUMMARY!$H$74*AS252,AQ252),"-")</f>
        <v>-</v>
      </c>
      <c r="AU252" s="32"/>
      <c r="AV252" s="67">
        <f t="shared" si="36"/>
        <v>0</v>
      </c>
      <c r="AW252" s="67">
        <f t="shared" si="37"/>
        <v>0</v>
      </c>
      <c r="AX252" s="397">
        <f t="shared" si="38"/>
        <v>0</v>
      </c>
      <c r="AY252" s="32"/>
      <c r="AZ252" s="32"/>
      <c r="BA252" s="423" t="str">
        <f t="shared" si="39"/>
        <v xml:space="preserve"> </v>
      </c>
    </row>
    <row r="253" spans="1:53" s="339" customFormat="1" ht="15" x14ac:dyDescent="0.2">
      <c r="A253" s="32"/>
      <c r="B253" s="32"/>
      <c r="C253" s="410">
        <f t="shared" si="40"/>
        <v>232</v>
      </c>
      <c r="D253" s="424"/>
      <c r="E253" s="424"/>
      <c r="F253" s="424"/>
      <c r="G253" s="410"/>
      <c r="H253" s="410"/>
      <c r="I253" s="413" t="str">
        <f t="shared" si="24"/>
        <v>-</v>
      </c>
      <c r="J253" s="414" t="str">
        <f>IF(K253="s",(D253+E253)/16*F253/12*SUMMARY!$H$73," ")</f>
        <v xml:space="preserve"> </v>
      </c>
      <c r="K253" s="414" t="str">
        <f>IF(F253&gt;0,IF(B253&lt;SUMMARY!$H$76,"C","S")," ")</f>
        <v xml:space="preserve"> </v>
      </c>
      <c r="L253" s="414" t="str">
        <f t="shared" si="25"/>
        <v>-</v>
      </c>
      <c r="M253" s="425"/>
      <c r="N253" s="425"/>
      <c r="O253" s="160" t="str">
        <f t="shared" si="26"/>
        <v>-</v>
      </c>
      <c r="P253" s="416"/>
      <c r="Q253" s="416"/>
      <c r="R253" s="416"/>
      <c r="S253" s="416"/>
      <c r="T253" s="417"/>
      <c r="U253" s="417"/>
      <c r="V253" s="417"/>
      <c r="W253" s="417"/>
      <c r="X253" s="417"/>
      <c r="Y253" s="417"/>
      <c r="Z253" s="417"/>
      <c r="AA253" s="417"/>
      <c r="AB253" s="417"/>
      <c r="AC253" s="417"/>
      <c r="AD253" s="417"/>
      <c r="AE253" s="417"/>
      <c r="AF253" s="417"/>
      <c r="AG253" s="160" t="str">
        <f>IF(K253="s",IF(L253&gt;(SUMMARY!$I$12*I253),L253,0),"- ")</f>
        <v xml:space="preserve">- </v>
      </c>
      <c r="AH253" s="22" t="str">
        <f t="shared" si="27"/>
        <v>OK</v>
      </c>
      <c r="AI253" s="22">
        <f t="shared" si="28"/>
        <v>0</v>
      </c>
      <c r="AJ253" s="22">
        <f t="shared" si="29"/>
        <v>0</v>
      </c>
      <c r="AK253" s="22">
        <f t="shared" si="30"/>
        <v>0</v>
      </c>
      <c r="AL253" s="22">
        <f t="shared" si="31"/>
        <v>0</v>
      </c>
      <c r="AM253" s="22">
        <f t="shared" si="32"/>
        <v>0</v>
      </c>
      <c r="AN253" s="22">
        <f t="shared" si="33"/>
        <v>0</v>
      </c>
      <c r="AO253" s="418" t="b">
        <f t="shared" si="34"/>
        <v>0</v>
      </c>
      <c r="AP253" s="419" t="str">
        <f>IF(K253="c",SUMMARY!$C$13*F253/12,"-")</f>
        <v>-</v>
      </c>
      <c r="AQ253" s="419" t="str">
        <f>IF(K253="s",SUMMARY!$C$12*J253,"-")</f>
        <v>-</v>
      </c>
      <c r="AR253" s="420" t="str">
        <f t="shared" si="35"/>
        <v>-</v>
      </c>
      <c r="AS253" s="421" t="str">
        <f>IF(K253="s",I253*SUMMARY!$I$12,"-")</f>
        <v>-</v>
      </c>
      <c r="AT253" s="422" t="str">
        <f>IF(K253="S",IF(AQ253*SUMMARY!$H$74&gt;AS253,SUMMARY!$H$74*AS253,AQ253),"-")</f>
        <v>-</v>
      </c>
      <c r="AU253" s="32"/>
      <c r="AV253" s="67">
        <f t="shared" si="36"/>
        <v>0</v>
      </c>
      <c r="AW253" s="67">
        <f t="shared" si="37"/>
        <v>0</v>
      </c>
      <c r="AX253" s="397">
        <f t="shared" si="38"/>
        <v>0</v>
      </c>
      <c r="AY253" s="32"/>
      <c r="AZ253" s="32"/>
      <c r="BA253" s="423" t="str">
        <f t="shared" si="39"/>
        <v xml:space="preserve"> </v>
      </c>
    </row>
    <row r="254" spans="1:53" s="339" customFormat="1" ht="15" x14ac:dyDescent="0.2">
      <c r="A254" s="32"/>
      <c r="B254" s="32"/>
      <c r="C254" s="410">
        <f t="shared" si="40"/>
        <v>233</v>
      </c>
      <c r="D254" s="424"/>
      <c r="E254" s="424"/>
      <c r="F254" s="424"/>
      <c r="G254" s="410"/>
      <c r="H254" s="410"/>
      <c r="I254" s="413" t="str">
        <f t="shared" si="24"/>
        <v>-</v>
      </c>
      <c r="J254" s="414" t="str">
        <f>IF(K254="s",(D254+E254)/16*F254/12*SUMMARY!$H$73," ")</f>
        <v xml:space="preserve"> </v>
      </c>
      <c r="K254" s="414" t="str">
        <f>IF(F254&gt;0,IF(B254&lt;SUMMARY!$H$76,"C","S")," ")</f>
        <v xml:space="preserve"> </v>
      </c>
      <c r="L254" s="414" t="str">
        <f t="shared" si="25"/>
        <v>-</v>
      </c>
      <c r="M254" s="425"/>
      <c r="N254" s="425"/>
      <c r="O254" s="160" t="str">
        <f t="shared" si="26"/>
        <v>-</v>
      </c>
      <c r="P254" s="416"/>
      <c r="Q254" s="416"/>
      <c r="R254" s="416"/>
      <c r="S254" s="416"/>
      <c r="T254" s="417"/>
      <c r="U254" s="417"/>
      <c r="V254" s="417"/>
      <c r="W254" s="417"/>
      <c r="X254" s="417"/>
      <c r="Y254" s="417"/>
      <c r="Z254" s="417"/>
      <c r="AA254" s="417"/>
      <c r="AB254" s="417"/>
      <c r="AC254" s="417"/>
      <c r="AD254" s="417"/>
      <c r="AE254" s="417"/>
      <c r="AF254" s="417"/>
      <c r="AG254" s="160" t="str">
        <f>IF(K254="s",IF(L254&gt;(SUMMARY!$I$12*I254),L254,0),"- ")</f>
        <v xml:space="preserve">- </v>
      </c>
      <c r="AH254" s="22" t="str">
        <f t="shared" si="27"/>
        <v>OK</v>
      </c>
      <c r="AI254" s="22">
        <f t="shared" si="28"/>
        <v>0</v>
      </c>
      <c r="AJ254" s="22">
        <f t="shared" si="29"/>
        <v>0</v>
      </c>
      <c r="AK254" s="22">
        <f t="shared" si="30"/>
        <v>0</v>
      </c>
      <c r="AL254" s="22">
        <f t="shared" si="31"/>
        <v>0</v>
      </c>
      <c r="AM254" s="22">
        <f t="shared" si="32"/>
        <v>0</v>
      </c>
      <c r="AN254" s="22">
        <f t="shared" si="33"/>
        <v>0</v>
      </c>
      <c r="AO254" s="418" t="b">
        <f t="shared" si="34"/>
        <v>0</v>
      </c>
      <c r="AP254" s="419" t="str">
        <f>IF(K254="c",SUMMARY!$C$13*F254/12,"-")</f>
        <v>-</v>
      </c>
      <c r="AQ254" s="419" t="str">
        <f>IF(K254="s",SUMMARY!$C$12*J254,"-")</f>
        <v>-</v>
      </c>
      <c r="AR254" s="420" t="str">
        <f t="shared" si="35"/>
        <v>-</v>
      </c>
      <c r="AS254" s="421" t="str">
        <f>IF(K254="s",I254*SUMMARY!$I$12,"-")</f>
        <v>-</v>
      </c>
      <c r="AT254" s="422" t="str">
        <f>IF(K254="S",IF(AQ254*SUMMARY!$H$74&gt;AS254,SUMMARY!$H$74*AS254,AQ254),"-")</f>
        <v>-</v>
      </c>
      <c r="AU254" s="32"/>
      <c r="AV254" s="67">
        <f t="shared" si="36"/>
        <v>0</v>
      </c>
      <c r="AW254" s="67">
        <f t="shared" si="37"/>
        <v>0</v>
      </c>
      <c r="AX254" s="397">
        <f t="shared" si="38"/>
        <v>0</v>
      </c>
      <c r="AY254" s="32"/>
      <c r="AZ254" s="32"/>
      <c r="BA254" s="423" t="str">
        <f t="shared" si="39"/>
        <v xml:space="preserve"> </v>
      </c>
    </row>
    <row r="255" spans="1:53" s="339" customFormat="1" ht="15" x14ac:dyDescent="0.2">
      <c r="A255" s="32"/>
      <c r="B255" s="32"/>
      <c r="C255" s="410">
        <f t="shared" si="40"/>
        <v>234</v>
      </c>
      <c r="D255" s="424"/>
      <c r="E255" s="424"/>
      <c r="F255" s="424"/>
      <c r="G255" s="410"/>
      <c r="H255" s="410"/>
      <c r="I255" s="413" t="str">
        <f t="shared" si="24"/>
        <v>-</v>
      </c>
      <c r="J255" s="414" t="str">
        <f>IF(K255="s",(D255+E255)/16*F255/12*SUMMARY!$H$73," ")</f>
        <v xml:space="preserve"> </v>
      </c>
      <c r="K255" s="414" t="str">
        <f>IF(F255&gt;0,IF(B255&lt;SUMMARY!$H$76,"C","S")," ")</f>
        <v xml:space="preserve"> </v>
      </c>
      <c r="L255" s="414" t="str">
        <f t="shared" si="25"/>
        <v>-</v>
      </c>
      <c r="M255" s="425"/>
      <c r="N255" s="425"/>
      <c r="O255" s="160" t="str">
        <f t="shared" si="26"/>
        <v>-</v>
      </c>
      <c r="P255" s="416"/>
      <c r="Q255" s="416"/>
      <c r="R255" s="416"/>
      <c r="S255" s="416"/>
      <c r="T255" s="417"/>
      <c r="U255" s="417"/>
      <c r="V255" s="417"/>
      <c r="W255" s="417"/>
      <c r="X255" s="417"/>
      <c r="Y255" s="417"/>
      <c r="Z255" s="417"/>
      <c r="AA255" s="417"/>
      <c r="AB255" s="417"/>
      <c r="AC255" s="417"/>
      <c r="AD255" s="417"/>
      <c r="AE255" s="417"/>
      <c r="AF255" s="417"/>
      <c r="AG255" s="160" t="str">
        <f>IF(K255="s",IF(L255&gt;(SUMMARY!$I$12*I255),L255,0),"- ")</f>
        <v xml:space="preserve">- </v>
      </c>
      <c r="AH255" s="22" t="str">
        <f t="shared" si="27"/>
        <v>OK</v>
      </c>
      <c r="AI255" s="22">
        <f t="shared" si="28"/>
        <v>0</v>
      </c>
      <c r="AJ255" s="22">
        <f t="shared" si="29"/>
        <v>0</v>
      </c>
      <c r="AK255" s="22">
        <f t="shared" si="30"/>
        <v>0</v>
      </c>
      <c r="AL255" s="22">
        <f t="shared" si="31"/>
        <v>0</v>
      </c>
      <c r="AM255" s="22">
        <f t="shared" si="32"/>
        <v>0</v>
      </c>
      <c r="AN255" s="22">
        <f t="shared" si="33"/>
        <v>0</v>
      </c>
      <c r="AO255" s="418" t="b">
        <f t="shared" si="34"/>
        <v>0</v>
      </c>
      <c r="AP255" s="419" t="str">
        <f>IF(K255="c",SUMMARY!$C$13*F255/12,"-")</f>
        <v>-</v>
      </c>
      <c r="AQ255" s="419" t="str">
        <f>IF(K255="s",SUMMARY!$C$12*J255,"-")</f>
        <v>-</v>
      </c>
      <c r="AR255" s="420" t="str">
        <f t="shared" si="35"/>
        <v>-</v>
      </c>
      <c r="AS255" s="421" t="str">
        <f>IF(K255="s",I255*SUMMARY!$I$12,"-")</f>
        <v>-</v>
      </c>
      <c r="AT255" s="422" t="str">
        <f>IF(K255="S",IF(AQ255*SUMMARY!$H$74&gt;AS255,SUMMARY!$H$74*AS255,AQ255),"-")</f>
        <v>-</v>
      </c>
      <c r="AU255" s="32"/>
      <c r="AV255" s="67">
        <f t="shared" si="36"/>
        <v>0</v>
      </c>
      <c r="AW255" s="67">
        <f t="shared" si="37"/>
        <v>0</v>
      </c>
      <c r="AX255" s="397">
        <f t="shared" si="38"/>
        <v>0</v>
      </c>
      <c r="AY255" s="32"/>
      <c r="AZ255" s="32"/>
      <c r="BA255" s="423" t="str">
        <f t="shared" si="39"/>
        <v xml:space="preserve"> </v>
      </c>
    </row>
    <row r="256" spans="1:53" s="339" customFormat="1" ht="15" x14ac:dyDescent="0.2">
      <c r="A256" s="32"/>
      <c r="B256" s="32"/>
      <c r="C256" s="410">
        <f t="shared" si="40"/>
        <v>235</v>
      </c>
      <c r="D256" s="424"/>
      <c r="E256" s="424"/>
      <c r="F256" s="424"/>
      <c r="G256" s="410"/>
      <c r="H256" s="410"/>
      <c r="I256" s="413" t="str">
        <f t="shared" si="24"/>
        <v>-</v>
      </c>
      <c r="J256" s="414" t="str">
        <f>IF(K256="s",(D256+E256)/16*F256/12*SUMMARY!$H$73," ")</f>
        <v xml:space="preserve"> </v>
      </c>
      <c r="K256" s="414" t="str">
        <f>IF(F256&gt;0,IF(B256&lt;SUMMARY!$H$76,"C","S")," ")</f>
        <v xml:space="preserve"> </v>
      </c>
      <c r="L256" s="414" t="str">
        <f t="shared" si="25"/>
        <v>-</v>
      </c>
      <c r="M256" s="425"/>
      <c r="N256" s="425"/>
      <c r="O256" s="160" t="str">
        <f t="shared" si="26"/>
        <v>-</v>
      </c>
      <c r="P256" s="416"/>
      <c r="Q256" s="416"/>
      <c r="R256" s="416"/>
      <c r="S256" s="416"/>
      <c r="T256" s="417"/>
      <c r="U256" s="417"/>
      <c r="V256" s="417"/>
      <c r="W256" s="417"/>
      <c r="X256" s="417"/>
      <c r="Y256" s="417"/>
      <c r="Z256" s="417"/>
      <c r="AA256" s="417"/>
      <c r="AB256" s="417"/>
      <c r="AC256" s="417"/>
      <c r="AD256" s="417"/>
      <c r="AE256" s="417"/>
      <c r="AF256" s="417"/>
      <c r="AG256" s="160" t="str">
        <f>IF(K256="s",IF(L256&gt;(SUMMARY!$I$12*I256),L256,0),"- ")</f>
        <v xml:space="preserve">- </v>
      </c>
      <c r="AH256" s="22" t="str">
        <f t="shared" si="27"/>
        <v>OK</v>
      </c>
      <c r="AI256" s="22">
        <f t="shared" si="28"/>
        <v>0</v>
      </c>
      <c r="AJ256" s="22">
        <f t="shared" si="29"/>
        <v>0</v>
      </c>
      <c r="AK256" s="22">
        <f t="shared" si="30"/>
        <v>0</v>
      </c>
      <c r="AL256" s="22">
        <f t="shared" si="31"/>
        <v>0</v>
      </c>
      <c r="AM256" s="22">
        <f t="shared" si="32"/>
        <v>0</v>
      </c>
      <c r="AN256" s="22">
        <f t="shared" si="33"/>
        <v>0</v>
      </c>
      <c r="AO256" s="418" t="b">
        <f t="shared" si="34"/>
        <v>0</v>
      </c>
      <c r="AP256" s="419" t="str">
        <f>IF(K256="c",SUMMARY!$C$13*F256/12,"-")</f>
        <v>-</v>
      </c>
      <c r="AQ256" s="419" t="str">
        <f>IF(K256="s",SUMMARY!$C$12*J256,"-")</f>
        <v>-</v>
      </c>
      <c r="AR256" s="420" t="str">
        <f t="shared" si="35"/>
        <v>-</v>
      </c>
      <c r="AS256" s="421" t="str">
        <f>IF(K256="s",I256*SUMMARY!$I$12,"-")</f>
        <v>-</v>
      </c>
      <c r="AT256" s="422" t="str">
        <f>IF(K256="S",IF(AQ256*SUMMARY!$H$74&gt;AS256,SUMMARY!$H$74*AS256,AQ256),"-")</f>
        <v>-</v>
      </c>
      <c r="AU256" s="32"/>
      <c r="AV256" s="67">
        <f t="shared" si="36"/>
        <v>0</v>
      </c>
      <c r="AW256" s="67">
        <f t="shared" si="37"/>
        <v>0</v>
      </c>
      <c r="AX256" s="397">
        <f t="shared" si="38"/>
        <v>0</v>
      </c>
      <c r="AY256" s="32"/>
      <c r="AZ256" s="32"/>
      <c r="BA256" s="423" t="str">
        <f t="shared" si="39"/>
        <v xml:space="preserve"> </v>
      </c>
    </row>
    <row r="257" spans="1:53" s="339" customFormat="1" ht="15" x14ac:dyDescent="0.2">
      <c r="A257" s="32"/>
      <c r="B257" s="32"/>
      <c r="C257" s="410">
        <f t="shared" si="40"/>
        <v>236</v>
      </c>
      <c r="D257" s="424"/>
      <c r="E257" s="424"/>
      <c r="F257" s="424"/>
      <c r="G257" s="410"/>
      <c r="H257" s="410"/>
      <c r="I257" s="413" t="str">
        <f t="shared" si="24"/>
        <v>-</v>
      </c>
      <c r="J257" s="414" t="str">
        <f>IF(K257="s",(D257+E257)/16*F257/12*SUMMARY!$H$73," ")</f>
        <v xml:space="preserve"> </v>
      </c>
      <c r="K257" s="414" t="str">
        <f>IF(F257&gt;0,IF(B257&lt;SUMMARY!$H$76,"C","S")," ")</f>
        <v xml:space="preserve"> </v>
      </c>
      <c r="L257" s="414" t="str">
        <f t="shared" si="25"/>
        <v>-</v>
      </c>
      <c r="M257" s="425"/>
      <c r="N257" s="425"/>
      <c r="O257" s="160" t="str">
        <f t="shared" si="26"/>
        <v>-</v>
      </c>
      <c r="P257" s="416"/>
      <c r="Q257" s="416"/>
      <c r="R257" s="416"/>
      <c r="S257" s="416"/>
      <c r="T257" s="417"/>
      <c r="U257" s="417"/>
      <c r="V257" s="417"/>
      <c r="W257" s="417"/>
      <c r="X257" s="417"/>
      <c r="Y257" s="417"/>
      <c r="Z257" s="417"/>
      <c r="AA257" s="417"/>
      <c r="AB257" s="417"/>
      <c r="AC257" s="417"/>
      <c r="AD257" s="417"/>
      <c r="AE257" s="417"/>
      <c r="AF257" s="417"/>
      <c r="AG257" s="160" t="str">
        <f>IF(K257="s",IF(L257&gt;(SUMMARY!$I$12*I257),L257,0),"- ")</f>
        <v xml:space="preserve">- </v>
      </c>
      <c r="AH257" s="22" t="str">
        <f t="shared" si="27"/>
        <v>OK</v>
      </c>
      <c r="AI257" s="22">
        <f t="shared" si="28"/>
        <v>0</v>
      </c>
      <c r="AJ257" s="22">
        <f t="shared" si="29"/>
        <v>0</v>
      </c>
      <c r="AK257" s="22">
        <f t="shared" si="30"/>
        <v>0</v>
      </c>
      <c r="AL257" s="22">
        <f t="shared" si="31"/>
        <v>0</v>
      </c>
      <c r="AM257" s="22">
        <f t="shared" si="32"/>
        <v>0</v>
      </c>
      <c r="AN257" s="22">
        <f t="shared" si="33"/>
        <v>0</v>
      </c>
      <c r="AO257" s="418" t="b">
        <f t="shared" si="34"/>
        <v>0</v>
      </c>
      <c r="AP257" s="419" t="str">
        <f>IF(K257="c",SUMMARY!$C$13*F257/12,"-")</f>
        <v>-</v>
      </c>
      <c r="AQ257" s="419" t="str">
        <f>IF(K257="s",SUMMARY!$C$12*J257,"-")</f>
        <v>-</v>
      </c>
      <c r="AR257" s="420" t="str">
        <f t="shared" si="35"/>
        <v>-</v>
      </c>
      <c r="AS257" s="421" t="str">
        <f>IF(K257="s",I257*SUMMARY!$I$12,"-")</f>
        <v>-</v>
      </c>
      <c r="AT257" s="422" t="str">
        <f>IF(K257="S",IF(AQ257*SUMMARY!$H$74&gt;AS257,SUMMARY!$H$74*AS257,AQ257),"-")</f>
        <v>-</v>
      </c>
      <c r="AU257" s="32"/>
      <c r="AV257" s="67">
        <f t="shared" si="36"/>
        <v>0</v>
      </c>
      <c r="AW257" s="67">
        <f t="shared" si="37"/>
        <v>0</v>
      </c>
      <c r="AX257" s="397">
        <f t="shared" si="38"/>
        <v>0</v>
      </c>
      <c r="AY257" s="32"/>
      <c r="AZ257" s="32"/>
      <c r="BA257" s="423" t="str">
        <f t="shared" si="39"/>
        <v xml:space="preserve"> </v>
      </c>
    </row>
    <row r="258" spans="1:53" s="339" customFormat="1" ht="15" x14ac:dyDescent="0.2">
      <c r="A258" s="32"/>
      <c r="B258" s="32"/>
      <c r="C258" s="410">
        <f t="shared" si="40"/>
        <v>237</v>
      </c>
      <c r="D258" s="424"/>
      <c r="E258" s="424"/>
      <c r="F258" s="424"/>
      <c r="G258" s="410"/>
      <c r="H258" s="410"/>
      <c r="I258" s="413" t="str">
        <f t="shared" si="24"/>
        <v>-</v>
      </c>
      <c r="J258" s="414" t="str">
        <f>IF(K258="s",(D258+E258)/16*F258/12*SUMMARY!$H$73," ")</f>
        <v xml:space="preserve"> </v>
      </c>
      <c r="K258" s="414" t="str">
        <f>IF(F258&gt;0,IF(B258&lt;SUMMARY!$H$76,"C","S")," ")</f>
        <v xml:space="preserve"> </v>
      </c>
      <c r="L258" s="414" t="str">
        <f t="shared" si="25"/>
        <v>-</v>
      </c>
      <c r="M258" s="425"/>
      <c r="N258" s="425"/>
      <c r="O258" s="160" t="str">
        <f t="shared" si="26"/>
        <v>-</v>
      </c>
      <c r="P258" s="416"/>
      <c r="Q258" s="416"/>
      <c r="R258" s="416"/>
      <c r="S258" s="416"/>
      <c r="T258" s="417"/>
      <c r="U258" s="417"/>
      <c r="V258" s="417"/>
      <c r="W258" s="417"/>
      <c r="X258" s="417"/>
      <c r="Y258" s="417"/>
      <c r="Z258" s="417"/>
      <c r="AA258" s="417"/>
      <c r="AB258" s="417"/>
      <c r="AC258" s="417"/>
      <c r="AD258" s="417"/>
      <c r="AE258" s="417"/>
      <c r="AF258" s="417"/>
      <c r="AG258" s="160" t="str">
        <f>IF(K258="s",IF(L258&gt;(SUMMARY!$I$12*I258),L258,0),"- ")</f>
        <v xml:space="preserve">- </v>
      </c>
      <c r="AH258" s="22" t="str">
        <f t="shared" si="27"/>
        <v>OK</v>
      </c>
      <c r="AI258" s="22">
        <f t="shared" si="28"/>
        <v>0</v>
      </c>
      <c r="AJ258" s="22">
        <f t="shared" si="29"/>
        <v>0</v>
      </c>
      <c r="AK258" s="22">
        <f t="shared" si="30"/>
        <v>0</v>
      </c>
      <c r="AL258" s="22">
        <f t="shared" si="31"/>
        <v>0</v>
      </c>
      <c r="AM258" s="22">
        <f t="shared" si="32"/>
        <v>0</v>
      </c>
      <c r="AN258" s="22">
        <f t="shared" si="33"/>
        <v>0</v>
      </c>
      <c r="AO258" s="418" t="b">
        <f t="shared" si="34"/>
        <v>0</v>
      </c>
      <c r="AP258" s="419" t="str">
        <f>IF(K258="c",SUMMARY!$C$13*F258/12,"-")</f>
        <v>-</v>
      </c>
      <c r="AQ258" s="419" t="str">
        <f>IF(K258="s",SUMMARY!$C$12*J258,"-")</f>
        <v>-</v>
      </c>
      <c r="AR258" s="420" t="str">
        <f t="shared" si="35"/>
        <v>-</v>
      </c>
      <c r="AS258" s="421" t="str">
        <f>IF(K258="s",I258*SUMMARY!$I$12,"-")</f>
        <v>-</v>
      </c>
      <c r="AT258" s="422" t="str">
        <f>IF(K258="S",IF(AQ258*SUMMARY!$H$74&gt;AS258,SUMMARY!$H$74*AS258,AQ258),"-")</f>
        <v>-</v>
      </c>
      <c r="AU258" s="32"/>
      <c r="AV258" s="67">
        <f t="shared" si="36"/>
        <v>0</v>
      </c>
      <c r="AW258" s="67">
        <f t="shared" si="37"/>
        <v>0</v>
      </c>
      <c r="AX258" s="397">
        <f t="shared" si="38"/>
        <v>0</v>
      </c>
      <c r="AY258" s="32"/>
      <c r="AZ258" s="32"/>
      <c r="BA258" s="423" t="str">
        <f t="shared" si="39"/>
        <v xml:space="preserve"> </v>
      </c>
    </row>
    <row r="259" spans="1:53" s="339" customFormat="1" ht="15" x14ac:dyDescent="0.2">
      <c r="A259" s="32"/>
      <c r="B259" s="32"/>
      <c r="C259" s="410">
        <f t="shared" si="40"/>
        <v>238</v>
      </c>
      <c r="D259" s="424"/>
      <c r="E259" s="424"/>
      <c r="F259" s="424"/>
      <c r="G259" s="410"/>
      <c r="H259" s="410"/>
      <c r="I259" s="413" t="str">
        <f t="shared" si="24"/>
        <v>-</v>
      </c>
      <c r="J259" s="414" t="str">
        <f>IF(K259="s",(D259+E259)/16*F259/12*SUMMARY!$H$73," ")</f>
        <v xml:space="preserve"> </v>
      </c>
      <c r="K259" s="414" t="str">
        <f>IF(F259&gt;0,IF(B259&lt;SUMMARY!$H$76,"C","S")," ")</f>
        <v xml:space="preserve"> </v>
      </c>
      <c r="L259" s="414" t="str">
        <f t="shared" si="25"/>
        <v>-</v>
      </c>
      <c r="M259" s="425"/>
      <c r="N259" s="425"/>
      <c r="O259" s="160" t="str">
        <f t="shared" si="26"/>
        <v>-</v>
      </c>
      <c r="P259" s="416"/>
      <c r="Q259" s="416"/>
      <c r="R259" s="416"/>
      <c r="S259" s="416"/>
      <c r="T259" s="417"/>
      <c r="U259" s="417"/>
      <c r="V259" s="417"/>
      <c r="W259" s="417"/>
      <c r="X259" s="417"/>
      <c r="Y259" s="417"/>
      <c r="Z259" s="417"/>
      <c r="AA259" s="417"/>
      <c r="AB259" s="417"/>
      <c r="AC259" s="417"/>
      <c r="AD259" s="417"/>
      <c r="AE259" s="417"/>
      <c r="AF259" s="417"/>
      <c r="AG259" s="160" t="str">
        <f>IF(K259="s",IF(L259&gt;(SUMMARY!$I$12*I259),L259,0),"- ")</f>
        <v xml:space="preserve">- </v>
      </c>
      <c r="AH259" s="22" t="str">
        <f t="shared" si="27"/>
        <v>OK</v>
      </c>
      <c r="AI259" s="22">
        <f t="shared" si="28"/>
        <v>0</v>
      </c>
      <c r="AJ259" s="22">
        <f t="shared" si="29"/>
        <v>0</v>
      </c>
      <c r="AK259" s="22">
        <f t="shared" si="30"/>
        <v>0</v>
      </c>
      <c r="AL259" s="22">
        <f t="shared" si="31"/>
        <v>0</v>
      </c>
      <c r="AM259" s="22">
        <f t="shared" si="32"/>
        <v>0</v>
      </c>
      <c r="AN259" s="22">
        <f t="shared" si="33"/>
        <v>0</v>
      </c>
      <c r="AO259" s="418" t="b">
        <f t="shared" si="34"/>
        <v>0</v>
      </c>
      <c r="AP259" s="419" t="str">
        <f>IF(K259="c",SUMMARY!$C$13*F259/12,"-")</f>
        <v>-</v>
      </c>
      <c r="AQ259" s="419" t="str">
        <f>IF(K259="s",SUMMARY!$C$12*J259,"-")</f>
        <v>-</v>
      </c>
      <c r="AR259" s="420" t="str">
        <f t="shared" si="35"/>
        <v>-</v>
      </c>
      <c r="AS259" s="421" t="str">
        <f>IF(K259="s",I259*SUMMARY!$I$12,"-")</f>
        <v>-</v>
      </c>
      <c r="AT259" s="422" t="str">
        <f>IF(K259="S",IF(AQ259*SUMMARY!$H$74&gt;AS259,SUMMARY!$H$74*AS259,AQ259),"-")</f>
        <v>-</v>
      </c>
      <c r="AU259" s="32"/>
      <c r="AV259" s="67">
        <f t="shared" si="36"/>
        <v>0</v>
      </c>
      <c r="AW259" s="67">
        <f t="shared" si="37"/>
        <v>0</v>
      </c>
      <c r="AX259" s="397">
        <f t="shared" si="38"/>
        <v>0</v>
      </c>
      <c r="AY259" s="32"/>
      <c r="AZ259" s="32"/>
      <c r="BA259" s="423" t="str">
        <f t="shared" si="39"/>
        <v xml:space="preserve"> </v>
      </c>
    </row>
    <row r="260" spans="1:53" s="339" customFormat="1" ht="15" x14ac:dyDescent="0.2">
      <c r="A260" s="32"/>
      <c r="B260" s="32"/>
      <c r="C260" s="410">
        <f t="shared" si="40"/>
        <v>239</v>
      </c>
      <c r="D260" s="424"/>
      <c r="E260" s="424"/>
      <c r="F260" s="424"/>
      <c r="G260" s="410"/>
      <c r="H260" s="410"/>
      <c r="I260" s="413" t="str">
        <f t="shared" si="24"/>
        <v>-</v>
      </c>
      <c r="J260" s="414" t="str">
        <f>IF(K260="s",(D260+E260)/16*F260/12*SUMMARY!$H$73," ")</f>
        <v xml:space="preserve"> </v>
      </c>
      <c r="K260" s="414" t="str">
        <f>IF(F260&gt;0,IF(B260&lt;SUMMARY!$H$76,"C","S")," ")</f>
        <v xml:space="preserve"> </v>
      </c>
      <c r="L260" s="414" t="str">
        <f t="shared" si="25"/>
        <v>-</v>
      </c>
      <c r="M260" s="425"/>
      <c r="N260" s="425"/>
      <c r="O260" s="160" t="str">
        <f t="shared" si="26"/>
        <v>-</v>
      </c>
      <c r="P260" s="416"/>
      <c r="Q260" s="416"/>
      <c r="R260" s="416"/>
      <c r="S260" s="416"/>
      <c r="T260" s="417"/>
      <c r="U260" s="417"/>
      <c r="V260" s="417"/>
      <c r="W260" s="417"/>
      <c r="X260" s="417"/>
      <c r="Y260" s="417"/>
      <c r="Z260" s="417"/>
      <c r="AA260" s="417"/>
      <c r="AB260" s="417"/>
      <c r="AC260" s="417"/>
      <c r="AD260" s="417"/>
      <c r="AE260" s="417"/>
      <c r="AF260" s="417"/>
      <c r="AG260" s="160" t="str">
        <f>IF(K260="s",IF(L260&gt;(SUMMARY!$I$12*I260),L260,0),"- ")</f>
        <v xml:space="preserve">- </v>
      </c>
      <c r="AH260" s="22" t="str">
        <f t="shared" si="27"/>
        <v>OK</v>
      </c>
      <c r="AI260" s="22">
        <f t="shared" si="28"/>
        <v>0</v>
      </c>
      <c r="AJ260" s="22">
        <f t="shared" si="29"/>
        <v>0</v>
      </c>
      <c r="AK260" s="22">
        <f t="shared" si="30"/>
        <v>0</v>
      </c>
      <c r="AL260" s="22">
        <f t="shared" si="31"/>
        <v>0</v>
      </c>
      <c r="AM260" s="22">
        <f t="shared" si="32"/>
        <v>0</v>
      </c>
      <c r="AN260" s="22">
        <f t="shared" si="33"/>
        <v>0</v>
      </c>
      <c r="AO260" s="418" t="b">
        <f t="shared" si="34"/>
        <v>0</v>
      </c>
      <c r="AP260" s="419" t="str">
        <f>IF(K260="c",SUMMARY!$C$13*F260/12,"-")</f>
        <v>-</v>
      </c>
      <c r="AQ260" s="419" t="str">
        <f>IF(K260="s",SUMMARY!$C$12*J260,"-")</f>
        <v>-</v>
      </c>
      <c r="AR260" s="420" t="str">
        <f t="shared" si="35"/>
        <v>-</v>
      </c>
      <c r="AS260" s="421" t="str">
        <f>IF(K260="s",I260*SUMMARY!$I$12,"-")</f>
        <v>-</v>
      </c>
      <c r="AT260" s="422" t="str">
        <f>IF(K260="S",IF(AQ260*SUMMARY!$H$74&gt;AS260,SUMMARY!$H$74*AS260,AQ260),"-")</f>
        <v>-</v>
      </c>
      <c r="AU260" s="32"/>
      <c r="AV260" s="67">
        <f t="shared" si="36"/>
        <v>0</v>
      </c>
      <c r="AW260" s="67">
        <f t="shared" si="37"/>
        <v>0</v>
      </c>
      <c r="AX260" s="397">
        <f t="shared" si="38"/>
        <v>0</v>
      </c>
      <c r="AY260" s="32"/>
      <c r="AZ260" s="32"/>
      <c r="BA260" s="423" t="str">
        <f t="shared" si="39"/>
        <v xml:space="preserve"> </v>
      </c>
    </row>
    <row r="261" spans="1:53" s="339" customFormat="1" ht="15" x14ac:dyDescent="0.2">
      <c r="A261" s="32"/>
      <c r="B261" s="32"/>
      <c r="C261" s="410">
        <f t="shared" si="40"/>
        <v>240</v>
      </c>
      <c r="D261" s="424"/>
      <c r="E261" s="424"/>
      <c r="F261" s="424"/>
      <c r="G261" s="410"/>
      <c r="H261" s="410"/>
      <c r="I261" s="413" t="str">
        <f t="shared" si="24"/>
        <v>-</v>
      </c>
      <c r="J261" s="414" t="str">
        <f>IF(K261="s",(D261+E261)/16*F261/12*SUMMARY!$H$73," ")</f>
        <v xml:space="preserve"> </v>
      </c>
      <c r="K261" s="414" t="str">
        <f>IF(F261&gt;0,IF(B261&lt;SUMMARY!$H$76,"C","S")," ")</f>
        <v xml:space="preserve"> </v>
      </c>
      <c r="L261" s="414" t="str">
        <f t="shared" si="25"/>
        <v>-</v>
      </c>
      <c r="M261" s="425"/>
      <c r="N261" s="425"/>
      <c r="O261" s="160" t="str">
        <f t="shared" si="26"/>
        <v>-</v>
      </c>
      <c r="P261" s="416"/>
      <c r="Q261" s="416"/>
      <c r="R261" s="416"/>
      <c r="S261" s="416"/>
      <c r="T261" s="417"/>
      <c r="U261" s="417"/>
      <c r="V261" s="417"/>
      <c r="W261" s="417"/>
      <c r="X261" s="417"/>
      <c r="Y261" s="417"/>
      <c r="Z261" s="417"/>
      <c r="AA261" s="417"/>
      <c r="AB261" s="417"/>
      <c r="AC261" s="417"/>
      <c r="AD261" s="417"/>
      <c r="AE261" s="417"/>
      <c r="AF261" s="417"/>
      <c r="AG261" s="160" t="str">
        <f>IF(K261="s",IF(L261&gt;(SUMMARY!$I$12*I261),L261,0),"- ")</f>
        <v xml:space="preserve">- </v>
      </c>
      <c r="AH261" s="22" t="str">
        <f t="shared" si="27"/>
        <v>OK</v>
      </c>
      <c r="AI261" s="22">
        <f t="shared" si="28"/>
        <v>0</v>
      </c>
      <c r="AJ261" s="22">
        <f t="shared" si="29"/>
        <v>0</v>
      </c>
      <c r="AK261" s="22">
        <f t="shared" si="30"/>
        <v>0</v>
      </c>
      <c r="AL261" s="22">
        <f t="shared" si="31"/>
        <v>0</v>
      </c>
      <c r="AM261" s="22">
        <f t="shared" si="32"/>
        <v>0</v>
      </c>
      <c r="AN261" s="22">
        <f t="shared" si="33"/>
        <v>0</v>
      </c>
      <c r="AO261" s="418" t="b">
        <f t="shared" si="34"/>
        <v>0</v>
      </c>
      <c r="AP261" s="419" t="str">
        <f>IF(K261="c",SUMMARY!$C$13*F261/12,"-")</f>
        <v>-</v>
      </c>
      <c r="AQ261" s="419" t="str">
        <f>IF(K261="s",SUMMARY!$C$12*J261,"-")</f>
        <v>-</v>
      </c>
      <c r="AR261" s="420" t="str">
        <f t="shared" si="35"/>
        <v>-</v>
      </c>
      <c r="AS261" s="421" t="str">
        <f>IF(K261="s",I261*SUMMARY!$I$12,"-")</f>
        <v>-</v>
      </c>
      <c r="AT261" s="422" t="str">
        <f>IF(K261="S",IF(AQ261*SUMMARY!$H$74&gt;AS261,SUMMARY!$H$74*AS261,AQ261),"-")</f>
        <v>-</v>
      </c>
      <c r="AU261" s="32"/>
      <c r="AV261" s="67">
        <f t="shared" si="36"/>
        <v>0</v>
      </c>
      <c r="AW261" s="67">
        <f t="shared" si="37"/>
        <v>0</v>
      </c>
      <c r="AX261" s="397">
        <f t="shared" si="38"/>
        <v>0</v>
      </c>
      <c r="AY261" s="32"/>
      <c r="AZ261" s="32"/>
      <c r="BA261" s="423" t="str">
        <f t="shared" si="39"/>
        <v xml:space="preserve"> </v>
      </c>
    </row>
    <row r="262" spans="1:53" s="339" customFormat="1" ht="15" x14ac:dyDescent="0.2">
      <c r="A262" s="32"/>
      <c r="B262" s="32"/>
      <c r="C262" s="410">
        <f t="shared" si="40"/>
        <v>241</v>
      </c>
      <c r="D262" s="424"/>
      <c r="E262" s="424"/>
      <c r="F262" s="424"/>
      <c r="G262" s="410"/>
      <c r="H262" s="410"/>
      <c r="I262" s="413" t="str">
        <f t="shared" si="24"/>
        <v>-</v>
      </c>
      <c r="J262" s="414" t="str">
        <f>IF(K262="s",(D262+E262)/16*F262/12*SUMMARY!$H$73," ")</f>
        <v xml:space="preserve"> </v>
      </c>
      <c r="K262" s="414" t="str">
        <f>IF(F262&gt;0,IF(B262&lt;SUMMARY!$H$76,"C","S")," ")</f>
        <v xml:space="preserve"> </v>
      </c>
      <c r="L262" s="414" t="str">
        <f t="shared" si="25"/>
        <v>-</v>
      </c>
      <c r="M262" s="425"/>
      <c r="N262" s="425"/>
      <c r="O262" s="160" t="str">
        <f t="shared" si="26"/>
        <v>-</v>
      </c>
      <c r="P262" s="416"/>
      <c r="Q262" s="416"/>
      <c r="R262" s="416"/>
      <c r="S262" s="416"/>
      <c r="T262" s="417"/>
      <c r="U262" s="417"/>
      <c r="V262" s="417"/>
      <c r="W262" s="417"/>
      <c r="X262" s="417"/>
      <c r="Y262" s="417"/>
      <c r="Z262" s="417"/>
      <c r="AA262" s="417"/>
      <c r="AB262" s="417"/>
      <c r="AC262" s="417"/>
      <c r="AD262" s="417"/>
      <c r="AE262" s="417"/>
      <c r="AF262" s="417"/>
      <c r="AG262" s="160" t="str">
        <f>IF(K262="s",IF(L262&gt;(SUMMARY!$I$12*I262),L262,0),"- ")</f>
        <v xml:space="preserve">- </v>
      </c>
      <c r="AH262" s="22" t="str">
        <f t="shared" si="27"/>
        <v>OK</v>
      </c>
      <c r="AI262" s="22">
        <f t="shared" si="28"/>
        <v>0</v>
      </c>
      <c r="AJ262" s="22">
        <f t="shared" si="29"/>
        <v>0</v>
      </c>
      <c r="AK262" s="22">
        <f t="shared" si="30"/>
        <v>0</v>
      </c>
      <c r="AL262" s="22">
        <f t="shared" si="31"/>
        <v>0</v>
      </c>
      <c r="AM262" s="22">
        <f t="shared" si="32"/>
        <v>0</v>
      </c>
      <c r="AN262" s="22">
        <f t="shared" si="33"/>
        <v>0</v>
      </c>
      <c r="AO262" s="418" t="b">
        <f t="shared" si="34"/>
        <v>0</v>
      </c>
      <c r="AP262" s="419" t="str">
        <f>IF(K262="c",SUMMARY!$C$13*F262/12,"-")</f>
        <v>-</v>
      </c>
      <c r="AQ262" s="419" t="str">
        <f>IF(K262="s",SUMMARY!$C$12*J262,"-")</f>
        <v>-</v>
      </c>
      <c r="AR262" s="420" t="str">
        <f t="shared" si="35"/>
        <v>-</v>
      </c>
      <c r="AS262" s="421" t="str">
        <f>IF(K262="s",I262*SUMMARY!$I$12,"-")</f>
        <v>-</v>
      </c>
      <c r="AT262" s="422" t="str">
        <f>IF(K262="S",IF(AQ262*SUMMARY!$H$74&gt;AS262,SUMMARY!$H$74*AS262,AQ262),"-")</f>
        <v>-</v>
      </c>
      <c r="AU262" s="32"/>
      <c r="AV262" s="67">
        <f t="shared" si="36"/>
        <v>0</v>
      </c>
      <c r="AW262" s="67">
        <f t="shared" si="37"/>
        <v>0</v>
      </c>
      <c r="AX262" s="397">
        <f t="shared" si="38"/>
        <v>0</v>
      </c>
      <c r="AY262" s="32"/>
      <c r="AZ262" s="32"/>
      <c r="BA262" s="423" t="str">
        <f t="shared" si="39"/>
        <v xml:space="preserve"> </v>
      </c>
    </row>
    <row r="263" spans="1:53" s="339" customFormat="1" ht="15" x14ac:dyDescent="0.2">
      <c r="A263" s="32"/>
      <c r="B263" s="32"/>
      <c r="C263" s="410">
        <f t="shared" si="40"/>
        <v>242</v>
      </c>
      <c r="D263" s="424"/>
      <c r="E263" s="424"/>
      <c r="F263" s="424"/>
      <c r="G263" s="410"/>
      <c r="H263" s="410"/>
      <c r="I263" s="413" t="str">
        <f t="shared" si="24"/>
        <v>-</v>
      </c>
      <c r="J263" s="414" t="str">
        <f>IF(K263="s",(D263+E263)/16*F263/12*SUMMARY!$H$73," ")</f>
        <v xml:space="preserve"> </v>
      </c>
      <c r="K263" s="414" t="str">
        <f>IF(F263&gt;0,IF(B263&lt;SUMMARY!$H$76,"C","S")," ")</f>
        <v xml:space="preserve"> </v>
      </c>
      <c r="L263" s="414" t="str">
        <f t="shared" si="25"/>
        <v>-</v>
      </c>
      <c r="M263" s="425"/>
      <c r="N263" s="425"/>
      <c r="O263" s="160" t="str">
        <f t="shared" si="26"/>
        <v>-</v>
      </c>
      <c r="P263" s="416"/>
      <c r="Q263" s="416"/>
      <c r="R263" s="416"/>
      <c r="S263" s="416"/>
      <c r="T263" s="417"/>
      <c r="U263" s="417"/>
      <c r="V263" s="417"/>
      <c r="W263" s="417"/>
      <c r="X263" s="417"/>
      <c r="Y263" s="417"/>
      <c r="Z263" s="417"/>
      <c r="AA263" s="417"/>
      <c r="AB263" s="417"/>
      <c r="AC263" s="417"/>
      <c r="AD263" s="417"/>
      <c r="AE263" s="417"/>
      <c r="AF263" s="417"/>
      <c r="AG263" s="160" t="str">
        <f>IF(K263="s",IF(L263&gt;(SUMMARY!$I$12*I263),L263,0),"- ")</f>
        <v xml:space="preserve">- </v>
      </c>
      <c r="AH263" s="22" t="str">
        <f t="shared" si="27"/>
        <v>OK</v>
      </c>
      <c r="AI263" s="22">
        <f t="shared" si="28"/>
        <v>0</v>
      </c>
      <c r="AJ263" s="22">
        <f t="shared" si="29"/>
        <v>0</v>
      </c>
      <c r="AK263" s="22">
        <f t="shared" si="30"/>
        <v>0</v>
      </c>
      <c r="AL263" s="22">
        <f t="shared" si="31"/>
        <v>0</v>
      </c>
      <c r="AM263" s="22">
        <f t="shared" si="32"/>
        <v>0</v>
      </c>
      <c r="AN263" s="22">
        <f t="shared" si="33"/>
        <v>0</v>
      </c>
      <c r="AO263" s="418" t="b">
        <f t="shared" si="34"/>
        <v>0</v>
      </c>
      <c r="AP263" s="419" t="str">
        <f>IF(K263="c",SUMMARY!$C$13*F263/12,"-")</f>
        <v>-</v>
      </c>
      <c r="AQ263" s="419" t="str">
        <f>IF(K263="s",SUMMARY!$C$12*J263,"-")</f>
        <v>-</v>
      </c>
      <c r="AR263" s="420" t="str">
        <f t="shared" si="35"/>
        <v>-</v>
      </c>
      <c r="AS263" s="421" t="str">
        <f>IF(K263="s",I263*SUMMARY!$I$12,"-")</f>
        <v>-</v>
      </c>
      <c r="AT263" s="422" t="str">
        <f>IF(K263="S",IF(AQ263*SUMMARY!$H$74&gt;AS263,SUMMARY!$H$74*AS263,AQ263),"-")</f>
        <v>-</v>
      </c>
      <c r="AU263" s="32"/>
      <c r="AV263" s="67">
        <f t="shared" si="36"/>
        <v>0</v>
      </c>
      <c r="AW263" s="67">
        <f t="shared" si="37"/>
        <v>0</v>
      </c>
      <c r="AX263" s="397">
        <f t="shared" si="38"/>
        <v>0</v>
      </c>
      <c r="AY263" s="32"/>
      <c r="AZ263" s="32"/>
      <c r="BA263" s="423" t="str">
        <f t="shared" si="39"/>
        <v xml:space="preserve"> </v>
      </c>
    </row>
    <row r="264" spans="1:53" s="339" customFormat="1" ht="15" x14ac:dyDescent="0.2">
      <c r="A264" s="32"/>
      <c r="B264" s="32"/>
      <c r="C264" s="410">
        <f t="shared" si="40"/>
        <v>243</v>
      </c>
      <c r="D264" s="424"/>
      <c r="E264" s="424"/>
      <c r="F264" s="424"/>
      <c r="G264" s="410"/>
      <c r="H264" s="410"/>
      <c r="I264" s="413" t="str">
        <f t="shared" si="24"/>
        <v>-</v>
      </c>
      <c r="J264" s="414" t="str">
        <f>IF(K264="s",(D264+E264)/16*F264/12*SUMMARY!$H$73," ")</f>
        <v xml:space="preserve"> </v>
      </c>
      <c r="K264" s="414" t="str">
        <f>IF(F264&gt;0,IF(B264&lt;SUMMARY!$H$76,"C","S")," ")</f>
        <v xml:space="preserve"> </v>
      </c>
      <c r="L264" s="414" t="str">
        <f t="shared" si="25"/>
        <v>-</v>
      </c>
      <c r="M264" s="425"/>
      <c r="N264" s="425"/>
      <c r="O264" s="160" t="str">
        <f t="shared" si="26"/>
        <v>-</v>
      </c>
      <c r="P264" s="416"/>
      <c r="Q264" s="416"/>
      <c r="R264" s="416"/>
      <c r="S264" s="416"/>
      <c r="T264" s="417"/>
      <c r="U264" s="417"/>
      <c r="V264" s="417"/>
      <c r="W264" s="417"/>
      <c r="X264" s="417"/>
      <c r="Y264" s="417"/>
      <c r="Z264" s="417"/>
      <c r="AA264" s="417"/>
      <c r="AB264" s="417"/>
      <c r="AC264" s="417"/>
      <c r="AD264" s="417"/>
      <c r="AE264" s="417"/>
      <c r="AF264" s="417"/>
      <c r="AG264" s="160" t="str">
        <f>IF(K264="s",IF(L264&gt;(SUMMARY!$I$12*I264),L264,0),"- ")</f>
        <v xml:space="preserve">- </v>
      </c>
      <c r="AH264" s="22" t="str">
        <f t="shared" si="27"/>
        <v>OK</v>
      </c>
      <c r="AI264" s="22">
        <f t="shared" si="28"/>
        <v>0</v>
      </c>
      <c r="AJ264" s="22">
        <f t="shared" si="29"/>
        <v>0</v>
      </c>
      <c r="AK264" s="22">
        <f t="shared" si="30"/>
        <v>0</v>
      </c>
      <c r="AL264" s="22">
        <f t="shared" si="31"/>
        <v>0</v>
      </c>
      <c r="AM264" s="22">
        <f t="shared" si="32"/>
        <v>0</v>
      </c>
      <c r="AN264" s="22">
        <f t="shared" si="33"/>
        <v>0</v>
      </c>
      <c r="AO264" s="418" t="b">
        <f t="shared" si="34"/>
        <v>0</v>
      </c>
      <c r="AP264" s="419" t="str">
        <f>IF(K264="c",SUMMARY!$C$13*F264/12,"-")</f>
        <v>-</v>
      </c>
      <c r="AQ264" s="419" t="str">
        <f>IF(K264="s",SUMMARY!$C$12*J264,"-")</f>
        <v>-</v>
      </c>
      <c r="AR264" s="420" t="str">
        <f t="shared" si="35"/>
        <v>-</v>
      </c>
      <c r="AS264" s="421" t="str">
        <f>IF(K264="s",I264*SUMMARY!$I$12,"-")</f>
        <v>-</v>
      </c>
      <c r="AT264" s="422" t="str">
        <f>IF(K264="S",IF(AQ264*SUMMARY!$H$74&gt;AS264,SUMMARY!$H$74*AS264,AQ264),"-")</f>
        <v>-</v>
      </c>
      <c r="AU264" s="32"/>
      <c r="AV264" s="67">
        <f t="shared" si="36"/>
        <v>0</v>
      </c>
      <c r="AW264" s="67">
        <f t="shared" si="37"/>
        <v>0</v>
      </c>
      <c r="AX264" s="397">
        <f t="shared" si="38"/>
        <v>0</v>
      </c>
      <c r="AY264" s="32"/>
      <c r="AZ264" s="32"/>
      <c r="BA264" s="423" t="str">
        <f t="shared" si="39"/>
        <v xml:space="preserve"> </v>
      </c>
    </row>
    <row r="265" spans="1:53" s="339" customFormat="1" ht="15" x14ac:dyDescent="0.2">
      <c r="A265" s="32"/>
      <c r="B265" s="32"/>
      <c r="C265" s="410">
        <f t="shared" si="40"/>
        <v>244</v>
      </c>
      <c r="D265" s="424"/>
      <c r="E265" s="424"/>
      <c r="F265" s="424"/>
      <c r="G265" s="410"/>
      <c r="H265" s="410"/>
      <c r="I265" s="413" t="str">
        <f t="shared" si="24"/>
        <v>-</v>
      </c>
      <c r="J265" s="414" t="str">
        <f>IF(K265="s",(D265+E265)/16*F265/12*SUMMARY!$H$73," ")</f>
        <v xml:space="preserve"> </v>
      </c>
      <c r="K265" s="414" t="str">
        <f>IF(F265&gt;0,IF(B265&lt;SUMMARY!$H$76,"C","S")," ")</f>
        <v xml:space="preserve"> </v>
      </c>
      <c r="L265" s="414" t="str">
        <f t="shared" si="25"/>
        <v>-</v>
      </c>
      <c r="M265" s="425"/>
      <c r="N265" s="425"/>
      <c r="O265" s="160" t="str">
        <f t="shared" si="26"/>
        <v>-</v>
      </c>
      <c r="P265" s="416"/>
      <c r="Q265" s="416"/>
      <c r="R265" s="416"/>
      <c r="S265" s="416"/>
      <c r="T265" s="417"/>
      <c r="U265" s="417"/>
      <c r="V265" s="417"/>
      <c r="W265" s="417"/>
      <c r="X265" s="417"/>
      <c r="Y265" s="417"/>
      <c r="Z265" s="417"/>
      <c r="AA265" s="417"/>
      <c r="AB265" s="417"/>
      <c r="AC265" s="417"/>
      <c r="AD265" s="417"/>
      <c r="AE265" s="417"/>
      <c r="AF265" s="417"/>
      <c r="AG265" s="160" t="str">
        <f>IF(K265="s",IF(L265&gt;(SUMMARY!$I$12*I265),L265,0),"- ")</f>
        <v xml:space="preserve">- </v>
      </c>
      <c r="AH265" s="22" t="str">
        <f t="shared" si="27"/>
        <v>OK</v>
      </c>
      <c r="AI265" s="22">
        <f t="shared" si="28"/>
        <v>0</v>
      </c>
      <c r="AJ265" s="22">
        <f t="shared" si="29"/>
        <v>0</v>
      </c>
      <c r="AK265" s="22">
        <f t="shared" si="30"/>
        <v>0</v>
      </c>
      <c r="AL265" s="22">
        <f t="shared" si="31"/>
        <v>0</v>
      </c>
      <c r="AM265" s="22">
        <f t="shared" si="32"/>
        <v>0</v>
      </c>
      <c r="AN265" s="22">
        <f t="shared" si="33"/>
        <v>0</v>
      </c>
      <c r="AO265" s="418" t="b">
        <f t="shared" si="34"/>
        <v>0</v>
      </c>
      <c r="AP265" s="419" t="str">
        <f>IF(K265="c",SUMMARY!$C$13*F265/12,"-")</f>
        <v>-</v>
      </c>
      <c r="AQ265" s="419" t="str">
        <f>IF(K265="s",SUMMARY!$C$12*J265,"-")</f>
        <v>-</v>
      </c>
      <c r="AR265" s="420" t="str">
        <f t="shared" si="35"/>
        <v>-</v>
      </c>
      <c r="AS265" s="421" t="str">
        <f>IF(K265="s",I265*SUMMARY!$I$12,"-")</f>
        <v>-</v>
      </c>
      <c r="AT265" s="422" t="str">
        <f>IF(K265="S",IF(AQ265*SUMMARY!$H$74&gt;AS265,SUMMARY!$H$74*AS265,AQ265),"-")</f>
        <v>-</v>
      </c>
      <c r="AU265" s="32"/>
      <c r="AV265" s="67">
        <f t="shared" si="36"/>
        <v>0</v>
      </c>
      <c r="AW265" s="67">
        <f t="shared" si="37"/>
        <v>0</v>
      </c>
      <c r="AX265" s="397">
        <f t="shared" si="38"/>
        <v>0</v>
      </c>
      <c r="AY265" s="32"/>
      <c r="AZ265" s="32"/>
      <c r="BA265" s="423" t="str">
        <f t="shared" si="39"/>
        <v xml:space="preserve"> </v>
      </c>
    </row>
    <row r="266" spans="1:53" s="339" customFormat="1" ht="15" x14ac:dyDescent="0.2">
      <c r="A266" s="32"/>
      <c r="B266" s="32"/>
      <c r="C266" s="410">
        <f t="shared" si="40"/>
        <v>245</v>
      </c>
      <c r="D266" s="424"/>
      <c r="E266" s="424"/>
      <c r="F266" s="424"/>
      <c r="G266" s="410"/>
      <c r="H266" s="410"/>
      <c r="I266" s="413" t="str">
        <f t="shared" si="24"/>
        <v>-</v>
      </c>
      <c r="J266" s="414" t="str">
        <f>IF(K266="s",(D266+E266)/16*F266/12*SUMMARY!$H$73," ")</f>
        <v xml:space="preserve"> </v>
      </c>
      <c r="K266" s="414" t="str">
        <f>IF(F266&gt;0,IF(B266&lt;SUMMARY!$H$76,"C","S")," ")</f>
        <v xml:space="preserve"> </v>
      </c>
      <c r="L266" s="414" t="str">
        <f t="shared" si="25"/>
        <v>-</v>
      </c>
      <c r="M266" s="425"/>
      <c r="N266" s="425"/>
      <c r="O266" s="160" t="str">
        <f t="shared" si="26"/>
        <v>-</v>
      </c>
      <c r="P266" s="416"/>
      <c r="Q266" s="416"/>
      <c r="R266" s="416"/>
      <c r="S266" s="416"/>
      <c r="T266" s="417"/>
      <c r="U266" s="417"/>
      <c r="V266" s="417"/>
      <c r="W266" s="417"/>
      <c r="X266" s="417"/>
      <c r="Y266" s="417"/>
      <c r="Z266" s="417"/>
      <c r="AA266" s="417"/>
      <c r="AB266" s="417"/>
      <c r="AC266" s="417"/>
      <c r="AD266" s="417"/>
      <c r="AE266" s="417"/>
      <c r="AF266" s="417"/>
      <c r="AG266" s="160" t="str">
        <f>IF(K266="s",IF(L266&gt;(SUMMARY!$I$12*I266),L266,0),"- ")</f>
        <v xml:space="preserve">- </v>
      </c>
      <c r="AH266" s="22" t="str">
        <f t="shared" si="27"/>
        <v>OK</v>
      </c>
      <c r="AI266" s="22">
        <f t="shared" si="28"/>
        <v>0</v>
      </c>
      <c r="AJ266" s="22">
        <f t="shared" si="29"/>
        <v>0</v>
      </c>
      <c r="AK266" s="22">
        <f t="shared" si="30"/>
        <v>0</v>
      </c>
      <c r="AL266" s="22">
        <f t="shared" si="31"/>
        <v>0</v>
      </c>
      <c r="AM266" s="22">
        <f t="shared" si="32"/>
        <v>0</v>
      </c>
      <c r="AN266" s="22">
        <f t="shared" si="33"/>
        <v>0</v>
      </c>
      <c r="AO266" s="418" t="b">
        <f t="shared" si="34"/>
        <v>0</v>
      </c>
      <c r="AP266" s="419" t="str">
        <f>IF(K266="c",SUMMARY!$C$13*F266/12,"-")</f>
        <v>-</v>
      </c>
      <c r="AQ266" s="419" t="str">
        <f>IF(K266="s",SUMMARY!$C$12*J266,"-")</f>
        <v>-</v>
      </c>
      <c r="AR266" s="420" t="str">
        <f t="shared" si="35"/>
        <v>-</v>
      </c>
      <c r="AS266" s="421" t="str">
        <f>IF(K266="s",I266*SUMMARY!$I$12,"-")</f>
        <v>-</v>
      </c>
      <c r="AT266" s="422" t="str">
        <f>IF(K266="S",IF(AQ266*SUMMARY!$H$74&gt;AS266,SUMMARY!$H$74*AS266,AQ266),"-")</f>
        <v>-</v>
      </c>
      <c r="AU266" s="32"/>
      <c r="AV266" s="67">
        <f t="shared" si="36"/>
        <v>0</v>
      </c>
      <c r="AW266" s="67">
        <f t="shared" si="37"/>
        <v>0</v>
      </c>
      <c r="AX266" s="397">
        <f t="shared" si="38"/>
        <v>0</v>
      </c>
      <c r="AY266" s="32"/>
      <c r="AZ266" s="32"/>
      <c r="BA266" s="423" t="str">
        <f t="shared" si="39"/>
        <v xml:space="preserve"> </v>
      </c>
    </row>
    <row r="267" spans="1:53" s="339" customFormat="1" ht="15" x14ac:dyDescent="0.2">
      <c r="A267" s="32"/>
      <c r="B267" s="32"/>
      <c r="C267" s="410">
        <f t="shared" si="40"/>
        <v>246</v>
      </c>
      <c r="D267" s="424"/>
      <c r="E267" s="424"/>
      <c r="F267" s="424"/>
      <c r="G267" s="410"/>
      <c r="H267" s="410"/>
      <c r="I267" s="413" t="str">
        <f t="shared" si="24"/>
        <v>-</v>
      </c>
      <c r="J267" s="414" t="str">
        <f>IF(K267="s",(D267+E267)/16*F267/12*SUMMARY!$H$73," ")</f>
        <v xml:space="preserve"> </v>
      </c>
      <c r="K267" s="414" t="str">
        <f>IF(F267&gt;0,IF(B267&lt;SUMMARY!$H$76,"C","S")," ")</f>
        <v xml:space="preserve"> </v>
      </c>
      <c r="L267" s="414" t="str">
        <f t="shared" si="25"/>
        <v>-</v>
      </c>
      <c r="M267" s="425"/>
      <c r="N267" s="425"/>
      <c r="O267" s="160" t="str">
        <f t="shared" si="26"/>
        <v>-</v>
      </c>
      <c r="P267" s="416"/>
      <c r="Q267" s="416"/>
      <c r="R267" s="416"/>
      <c r="S267" s="416"/>
      <c r="T267" s="417"/>
      <c r="U267" s="417"/>
      <c r="V267" s="417"/>
      <c r="W267" s="417"/>
      <c r="X267" s="417"/>
      <c r="Y267" s="417"/>
      <c r="Z267" s="417"/>
      <c r="AA267" s="417"/>
      <c r="AB267" s="417"/>
      <c r="AC267" s="417"/>
      <c r="AD267" s="417"/>
      <c r="AE267" s="417"/>
      <c r="AF267" s="417"/>
      <c r="AG267" s="160" t="str">
        <f>IF(K267="s",IF(L267&gt;(SUMMARY!$I$12*I267),L267,0),"- ")</f>
        <v xml:space="preserve">- </v>
      </c>
      <c r="AH267" s="22" t="str">
        <f t="shared" si="27"/>
        <v>OK</v>
      </c>
      <c r="AI267" s="22">
        <f t="shared" si="28"/>
        <v>0</v>
      </c>
      <c r="AJ267" s="22">
        <f t="shared" si="29"/>
        <v>0</v>
      </c>
      <c r="AK267" s="22">
        <f t="shared" si="30"/>
        <v>0</v>
      </c>
      <c r="AL267" s="22">
        <f t="shared" si="31"/>
        <v>0</v>
      </c>
      <c r="AM267" s="22">
        <f t="shared" si="32"/>
        <v>0</v>
      </c>
      <c r="AN267" s="22">
        <f t="shared" si="33"/>
        <v>0</v>
      </c>
      <c r="AO267" s="418" t="b">
        <f t="shared" si="34"/>
        <v>0</v>
      </c>
      <c r="AP267" s="419" t="str">
        <f>IF(K267="c",SUMMARY!$C$13*F267/12,"-")</f>
        <v>-</v>
      </c>
      <c r="AQ267" s="419" t="str">
        <f>IF(K267="s",SUMMARY!$C$12*J267,"-")</f>
        <v>-</v>
      </c>
      <c r="AR267" s="420" t="str">
        <f t="shared" si="35"/>
        <v>-</v>
      </c>
      <c r="AS267" s="421" t="str">
        <f>IF(K267="s",I267*SUMMARY!$I$12,"-")</f>
        <v>-</v>
      </c>
      <c r="AT267" s="422" t="str">
        <f>IF(K267="S",IF(AQ267*SUMMARY!$H$74&gt;AS267,SUMMARY!$H$74*AS267,AQ267),"-")</f>
        <v>-</v>
      </c>
      <c r="AU267" s="32"/>
      <c r="AV267" s="67">
        <f t="shared" si="36"/>
        <v>0</v>
      </c>
      <c r="AW267" s="67">
        <f t="shared" si="37"/>
        <v>0</v>
      </c>
      <c r="AX267" s="397">
        <f t="shared" si="38"/>
        <v>0</v>
      </c>
      <c r="AY267" s="32"/>
      <c r="AZ267" s="32"/>
      <c r="BA267" s="423" t="str">
        <f t="shared" si="39"/>
        <v xml:space="preserve"> </v>
      </c>
    </row>
    <row r="268" spans="1:53" s="339" customFormat="1" ht="15" x14ac:dyDescent="0.2">
      <c r="A268" s="32"/>
      <c r="B268" s="32"/>
      <c r="C268" s="410">
        <f t="shared" si="40"/>
        <v>247</v>
      </c>
      <c r="D268" s="424"/>
      <c r="E268" s="424"/>
      <c r="F268" s="424"/>
      <c r="G268" s="410"/>
      <c r="H268" s="410"/>
      <c r="I268" s="413" t="str">
        <f t="shared" si="24"/>
        <v>-</v>
      </c>
      <c r="J268" s="414" t="str">
        <f>IF(K268="s",(D268+E268)/16*F268/12*SUMMARY!$H$73," ")</f>
        <v xml:space="preserve"> </v>
      </c>
      <c r="K268" s="414" t="str">
        <f>IF(F268&gt;0,IF(B268&lt;SUMMARY!$H$76,"C","S")," ")</f>
        <v xml:space="preserve"> </v>
      </c>
      <c r="L268" s="414" t="str">
        <f t="shared" si="25"/>
        <v>-</v>
      </c>
      <c r="M268" s="425"/>
      <c r="N268" s="425"/>
      <c r="O268" s="160" t="str">
        <f t="shared" si="26"/>
        <v>-</v>
      </c>
      <c r="P268" s="416"/>
      <c r="Q268" s="416"/>
      <c r="R268" s="416"/>
      <c r="S268" s="416"/>
      <c r="T268" s="417"/>
      <c r="U268" s="417"/>
      <c r="V268" s="417"/>
      <c r="W268" s="417"/>
      <c r="X268" s="417"/>
      <c r="Y268" s="417"/>
      <c r="Z268" s="417"/>
      <c r="AA268" s="417"/>
      <c r="AB268" s="417"/>
      <c r="AC268" s="417"/>
      <c r="AD268" s="417"/>
      <c r="AE268" s="417"/>
      <c r="AF268" s="417"/>
      <c r="AG268" s="160" t="str">
        <f>IF(K268="s",IF(L268&gt;(SUMMARY!$I$12*I268),L268,0),"- ")</f>
        <v xml:space="preserve">- </v>
      </c>
      <c r="AH268" s="22" t="str">
        <f t="shared" si="27"/>
        <v>OK</v>
      </c>
      <c r="AI268" s="22">
        <f t="shared" si="28"/>
        <v>0</v>
      </c>
      <c r="AJ268" s="22">
        <f t="shared" si="29"/>
        <v>0</v>
      </c>
      <c r="AK268" s="22">
        <f t="shared" si="30"/>
        <v>0</v>
      </c>
      <c r="AL268" s="22">
        <f t="shared" si="31"/>
        <v>0</v>
      </c>
      <c r="AM268" s="22">
        <f t="shared" si="32"/>
        <v>0</v>
      </c>
      <c r="AN268" s="22">
        <f t="shared" si="33"/>
        <v>0</v>
      </c>
      <c r="AO268" s="418" t="b">
        <f t="shared" si="34"/>
        <v>0</v>
      </c>
      <c r="AP268" s="419" t="str">
        <f>IF(K268="c",SUMMARY!$C$13*F268/12,"-")</f>
        <v>-</v>
      </c>
      <c r="AQ268" s="419" t="str">
        <f>IF(K268="s",SUMMARY!$C$12*J268,"-")</f>
        <v>-</v>
      </c>
      <c r="AR268" s="420" t="str">
        <f t="shared" si="35"/>
        <v>-</v>
      </c>
      <c r="AS268" s="421" t="str">
        <f>IF(K268="s",I268*SUMMARY!$I$12,"-")</f>
        <v>-</v>
      </c>
      <c r="AT268" s="422" t="str">
        <f>IF(K268="S",IF(AQ268*SUMMARY!$H$74&gt;AS268,SUMMARY!$H$74*AS268,AQ268),"-")</f>
        <v>-</v>
      </c>
      <c r="AU268" s="32"/>
      <c r="AV268" s="67">
        <f t="shared" si="36"/>
        <v>0</v>
      </c>
      <c r="AW268" s="67">
        <f t="shared" si="37"/>
        <v>0</v>
      </c>
      <c r="AX268" s="397">
        <f t="shared" si="38"/>
        <v>0</v>
      </c>
      <c r="AY268" s="32"/>
      <c r="AZ268" s="32"/>
      <c r="BA268" s="423" t="str">
        <f t="shared" si="39"/>
        <v xml:space="preserve"> </v>
      </c>
    </row>
    <row r="269" spans="1:53" s="339" customFormat="1" ht="15" x14ac:dyDescent="0.2">
      <c r="A269" s="32"/>
      <c r="B269" s="32"/>
      <c r="C269" s="410">
        <f t="shared" si="40"/>
        <v>248</v>
      </c>
      <c r="D269" s="424"/>
      <c r="E269" s="424"/>
      <c r="F269" s="424"/>
      <c r="G269" s="410"/>
      <c r="H269" s="410"/>
      <c r="I269" s="413" t="str">
        <f t="shared" si="24"/>
        <v>-</v>
      </c>
      <c r="J269" s="414" t="str">
        <f>IF(K269="s",(D269+E269)/16*F269/12*SUMMARY!$H$73," ")</f>
        <v xml:space="preserve"> </v>
      </c>
      <c r="K269" s="414" t="str">
        <f>IF(F269&gt;0,IF(B269&lt;SUMMARY!$H$76,"C","S")," ")</f>
        <v xml:space="preserve"> </v>
      </c>
      <c r="L269" s="414" t="str">
        <f t="shared" si="25"/>
        <v>-</v>
      </c>
      <c r="M269" s="425"/>
      <c r="N269" s="425"/>
      <c r="O269" s="160" t="str">
        <f t="shared" si="26"/>
        <v>-</v>
      </c>
      <c r="P269" s="416"/>
      <c r="Q269" s="416"/>
      <c r="R269" s="416"/>
      <c r="S269" s="416"/>
      <c r="T269" s="417"/>
      <c r="U269" s="417"/>
      <c r="V269" s="417"/>
      <c r="W269" s="417"/>
      <c r="X269" s="417"/>
      <c r="Y269" s="417"/>
      <c r="Z269" s="417"/>
      <c r="AA269" s="417"/>
      <c r="AB269" s="417"/>
      <c r="AC269" s="417"/>
      <c r="AD269" s="417"/>
      <c r="AE269" s="417"/>
      <c r="AF269" s="417"/>
      <c r="AG269" s="160" t="str">
        <f>IF(K269="s",IF(L269&gt;(SUMMARY!$I$12*I269),L269,0),"- ")</f>
        <v xml:space="preserve">- </v>
      </c>
      <c r="AH269" s="22" t="str">
        <f t="shared" si="27"/>
        <v>OK</v>
      </c>
      <c r="AI269" s="22">
        <f t="shared" si="28"/>
        <v>0</v>
      </c>
      <c r="AJ269" s="22">
        <f t="shared" si="29"/>
        <v>0</v>
      </c>
      <c r="AK269" s="22">
        <f t="shared" si="30"/>
        <v>0</v>
      </c>
      <c r="AL269" s="22">
        <f t="shared" si="31"/>
        <v>0</v>
      </c>
      <c r="AM269" s="22">
        <f t="shared" si="32"/>
        <v>0</v>
      </c>
      <c r="AN269" s="22">
        <f t="shared" si="33"/>
        <v>0</v>
      </c>
      <c r="AO269" s="418" t="b">
        <f t="shared" si="34"/>
        <v>0</v>
      </c>
      <c r="AP269" s="419" t="str">
        <f>IF(K269="c",SUMMARY!$C$13*F269/12,"-")</f>
        <v>-</v>
      </c>
      <c r="AQ269" s="419" t="str">
        <f>IF(K269="s",SUMMARY!$C$12*J269,"-")</f>
        <v>-</v>
      </c>
      <c r="AR269" s="420" t="str">
        <f t="shared" si="35"/>
        <v>-</v>
      </c>
      <c r="AS269" s="421" t="str">
        <f>IF(K269="s",I269*SUMMARY!$I$12,"-")</f>
        <v>-</v>
      </c>
      <c r="AT269" s="422" t="str">
        <f>IF(K269="S",IF(AQ269*SUMMARY!$H$74&gt;AS269,SUMMARY!$H$74*AS269,AQ269),"-")</f>
        <v>-</v>
      </c>
      <c r="AU269" s="32"/>
      <c r="AV269" s="67">
        <f t="shared" si="36"/>
        <v>0</v>
      </c>
      <c r="AW269" s="67">
        <f t="shared" si="37"/>
        <v>0</v>
      </c>
      <c r="AX269" s="397">
        <f t="shared" si="38"/>
        <v>0</v>
      </c>
      <c r="AY269" s="32"/>
      <c r="AZ269" s="32"/>
      <c r="BA269" s="423" t="str">
        <f t="shared" si="39"/>
        <v xml:space="preserve"> </v>
      </c>
    </row>
    <row r="270" spans="1:53" s="339" customFormat="1" ht="15" x14ac:dyDescent="0.2">
      <c r="A270" s="32"/>
      <c r="B270" s="32"/>
      <c r="C270" s="410">
        <f t="shared" si="40"/>
        <v>249</v>
      </c>
      <c r="D270" s="424"/>
      <c r="E270" s="424"/>
      <c r="F270" s="424"/>
      <c r="G270" s="410"/>
      <c r="H270" s="410"/>
      <c r="I270" s="413" t="str">
        <f t="shared" si="24"/>
        <v>-</v>
      </c>
      <c r="J270" s="414" t="str">
        <f>IF(K270="s",(D270+E270)/16*F270/12*SUMMARY!$H$73," ")</f>
        <v xml:space="preserve"> </v>
      </c>
      <c r="K270" s="414" t="str">
        <f>IF(F270&gt;0,IF(B270&lt;SUMMARY!$H$76,"C","S")," ")</f>
        <v xml:space="preserve"> </v>
      </c>
      <c r="L270" s="414" t="str">
        <f t="shared" si="25"/>
        <v>-</v>
      </c>
      <c r="M270" s="425"/>
      <c r="N270" s="425"/>
      <c r="O270" s="160" t="str">
        <f t="shared" si="26"/>
        <v>-</v>
      </c>
      <c r="P270" s="416"/>
      <c r="Q270" s="416"/>
      <c r="R270" s="416"/>
      <c r="S270" s="416"/>
      <c r="T270" s="417"/>
      <c r="U270" s="417"/>
      <c r="V270" s="417"/>
      <c r="W270" s="417"/>
      <c r="X270" s="417"/>
      <c r="Y270" s="417"/>
      <c r="Z270" s="417"/>
      <c r="AA270" s="417"/>
      <c r="AB270" s="417"/>
      <c r="AC270" s="417"/>
      <c r="AD270" s="417"/>
      <c r="AE270" s="417"/>
      <c r="AF270" s="417"/>
      <c r="AG270" s="160" t="str">
        <f>IF(K270="s",IF(L270&gt;(SUMMARY!$I$12*I270),L270,0),"- ")</f>
        <v xml:space="preserve">- </v>
      </c>
      <c r="AH270" s="22" t="str">
        <f t="shared" si="27"/>
        <v>OK</v>
      </c>
      <c r="AI270" s="22">
        <f t="shared" si="28"/>
        <v>0</v>
      </c>
      <c r="AJ270" s="22">
        <f t="shared" si="29"/>
        <v>0</v>
      </c>
      <c r="AK270" s="22">
        <f t="shared" si="30"/>
        <v>0</v>
      </c>
      <c r="AL270" s="22">
        <f t="shared" si="31"/>
        <v>0</v>
      </c>
      <c r="AM270" s="22">
        <f t="shared" si="32"/>
        <v>0</v>
      </c>
      <c r="AN270" s="22">
        <f t="shared" si="33"/>
        <v>0</v>
      </c>
      <c r="AO270" s="418" t="b">
        <f t="shared" si="34"/>
        <v>0</v>
      </c>
      <c r="AP270" s="419" t="str">
        <f>IF(K270="c",SUMMARY!$C$13*F270/12,"-")</f>
        <v>-</v>
      </c>
      <c r="AQ270" s="419" t="str">
        <f>IF(K270="s",SUMMARY!$C$12*J270,"-")</f>
        <v>-</v>
      </c>
      <c r="AR270" s="420" t="str">
        <f t="shared" si="35"/>
        <v>-</v>
      </c>
      <c r="AS270" s="421" t="str">
        <f>IF(K270="s",I270*SUMMARY!$I$12,"-")</f>
        <v>-</v>
      </c>
      <c r="AT270" s="422" t="str">
        <f>IF(K270="S",IF(AQ270*SUMMARY!$H$74&gt;AS270,SUMMARY!$H$74*AS270,AQ270),"-")</f>
        <v>-</v>
      </c>
      <c r="AU270" s="32"/>
      <c r="AV270" s="67">
        <f t="shared" si="36"/>
        <v>0</v>
      </c>
      <c r="AW270" s="67">
        <f t="shared" si="37"/>
        <v>0</v>
      </c>
      <c r="AX270" s="397">
        <f t="shared" si="38"/>
        <v>0</v>
      </c>
      <c r="AY270" s="32"/>
      <c r="AZ270" s="32"/>
      <c r="BA270" s="423" t="str">
        <f t="shared" si="39"/>
        <v xml:space="preserve"> </v>
      </c>
    </row>
    <row r="271" spans="1:53" s="339" customFormat="1" ht="15" x14ac:dyDescent="0.2">
      <c r="A271" s="32"/>
      <c r="B271" s="32"/>
      <c r="C271" s="410">
        <f t="shared" si="40"/>
        <v>250</v>
      </c>
      <c r="D271" s="424"/>
      <c r="E271" s="424"/>
      <c r="F271" s="424"/>
      <c r="G271" s="410"/>
      <c r="H271" s="410"/>
      <c r="I271" s="413" t="str">
        <f t="shared" si="24"/>
        <v>-</v>
      </c>
      <c r="J271" s="414" t="str">
        <f>IF(K271="s",(D271+E271)/16*F271/12*SUMMARY!$H$73," ")</f>
        <v xml:space="preserve"> </v>
      </c>
      <c r="K271" s="414" t="str">
        <f>IF(F271&gt;0,IF(B271&lt;SUMMARY!$H$76,"C","S")," ")</f>
        <v xml:space="preserve"> </v>
      </c>
      <c r="L271" s="414" t="str">
        <f t="shared" si="25"/>
        <v>-</v>
      </c>
      <c r="M271" s="425"/>
      <c r="N271" s="425"/>
      <c r="O271" s="160" t="str">
        <f t="shared" si="26"/>
        <v>-</v>
      </c>
      <c r="P271" s="416"/>
      <c r="Q271" s="416"/>
      <c r="R271" s="416"/>
      <c r="S271" s="416"/>
      <c r="T271" s="417"/>
      <c r="U271" s="417"/>
      <c r="V271" s="417"/>
      <c r="W271" s="417"/>
      <c r="X271" s="417"/>
      <c r="Y271" s="417"/>
      <c r="Z271" s="417"/>
      <c r="AA271" s="417"/>
      <c r="AB271" s="417"/>
      <c r="AC271" s="417"/>
      <c r="AD271" s="417"/>
      <c r="AE271" s="417"/>
      <c r="AF271" s="417"/>
      <c r="AG271" s="160" t="str">
        <f>IF(K271="s",IF(L271&gt;(SUMMARY!$I$12*I271),L271,0),"- ")</f>
        <v xml:space="preserve">- </v>
      </c>
      <c r="AH271" s="22" t="str">
        <f t="shared" si="27"/>
        <v>OK</v>
      </c>
      <c r="AI271" s="22">
        <f t="shared" si="28"/>
        <v>0</v>
      </c>
      <c r="AJ271" s="22">
        <f t="shared" si="29"/>
        <v>0</v>
      </c>
      <c r="AK271" s="22">
        <f t="shared" si="30"/>
        <v>0</v>
      </c>
      <c r="AL271" s="22">
        <f t="shared" si="31"/>
        <v>0</v>
      </c>
      <c r="AM271" s="22">
        <f t="shared" si="32"/>
        <v>0</v>
      </c>
      <c r="AN271" s="22">
        <f t="shared" si="33"/>
        <v>0</v>
      </c>
      <c r="AO271" s="418" t="b">
        <f t="shared" si="34"/>
        <v>0</v>
      </c>
      <c r="AP271" s="419" t="str">
        <f>IF(K271="c",SUMMARY!$C$13*F271/12,"-")</f>
        <v>-</v>
      </c>
      <c r="AQ271" s="419" t="str">
        <f>IF(K271="s",SUMMARY!$C$12*J271,"-")</f>
        <v>-</v>
      </c>
      <c r="AR271" s="420" t="str">
        <f t="shared" si="35"/>
        <v>-</v>
      </c>
      <c r="AS271" s="421" t="str">
        <f>IF(K271="s",I271*SUMMARY!$I$12,"-")</f>
        <v>-</v>
      </c>
      <c r="AT271" s="422" t="str">
        <f>IF(K271="S",IF(AQ271*SUMMARY!$H$74&gt;AS271,SUMMARY!$H$74*AS271,AQ271),"-")</f>
        <v>-</v>
      </c>
      <c r="AU271" s="32"/>
      <c r="AV271" s="67">
        <f t="shared" si="36"/>
        <v>0</v>
      </c>
      <c r="AW271" s="67">
        <f t="shared" si="37"/>
        <v>0</v>
      </c>
      <c r="AX271" s="397">
        <f t="shared" si="38"/>
        <v>0</v>
      </c>
      <c r="AY271" s="32"/>
      <c r="AZ271" s="32"/>
      <c r="BA271" s="423" t="str">
        <f t="shared" si="39"/>
        <v xml:space="preserve"> </v>
      </c>
    </row>
    <row r="272" spans="1:53" s="339" customFormat="1" ht="15" x14ac:dyDescent="0.2">
      <c r="A272" s="32"/>
      <c r="B272" s="32"/>
      <c r="C272" s="410">
        <f t="shared" si="40"/>
        <v>251</v>
      </c>
      <c r="D272" s="424"/>
      <c r="E272" s="424"/>
      <c r="F272" s="424"/>
      <c r="G272" s="410"/>
      <c r="H272" s="410"/>
      <c r="I272" s="413" t="str">
        <f t="shared" si="24"/>
        <v>-</v>
      </c>
      <c r="J272" s="414" t="str">
        <f>IF(K272="s",(D272+E272)/16*F272/12*SUMMARY!$H$73," ")</f>
        <v xml:space="preserve"> </v>
      </c>
      <c r="K272" s="414" t="str">
        <f>IF(F272&gt;0,IF(B272&lt;SUMMARY!$H$76,"C","S")," ")</f>
        <v xml:space="preserve"> </v>
      </c>
      <c r="L272" s="414" t="str">
        <f t="shared" si="25"/>
        <v>-</v>
      </c>
      <c r="M272" s="425"/>
      <c r="N272" s="425"/>
      <c r="O272" s="160" t="str">
        <f t="shared" si="26"/>
        <v>-</v>
      </c>
      <c r="P272" s="416"/>
      <c r="Q272" s="416"/>
      <c r="R272" s="416"/>
      <c r="S272" s="416"/>
      <c r="T272" s="417"/>
      <c r="U272" s="417"/>
      <c r="V272" s="417"/>
      <c r="W272" s="417"/>
      <c r="X272" s="417"/>
      <c r="Y272" s="417"/>
      <c r="Z272" s="417"/>
      <c r="AA272" s="417"/>
      <c r="AB272" s="417"/>
      <c r="AC272" s="417"/>
      <c r="AD272" s="417"/>
      <c r="AE272" s="417"/>
      <c r="AF272" s="417"/>
      <c r="AG272" s="160" t="str">
        <f>IF(K272="s",IF(L272&gt;(SUMMARY!$I$12*I272),L272,0),"- ")</f>
        <v xml:space="preserve">- </v>
      </c>
      <c r="AH272" s="22" t="str">
        <f t="shared" si="27"/>
        <v>OK</v>
      </c>
      <c r="AI272" s="22">
        <f t="shared" si="28"/>
        <v>0</v>
      </c>
      <c r="AJ272" s="22">
        <f t="shared" si="29"/>
        <v>0</v>
      </c>
      <c r="AK272" s="22">
        <f t="shared" si="30"/>
        <v>0</v>
      </c>
      <c r="AL272" s="22">
        <f t="shared" si="31"/>
        <v>0</v>
      </c>
      <c r="AM272" s="22">
        <f t="shared" si="32"/>
        <v>0</v>
      </c>
      <c r="AN272" s="22">
        <f t="shared" si="33"/>
        <v>0</v>
      </c>
      <c r="AO272" s="418" t="b">
        <f t="shared" si="34"/>
        <v>0</v>
      </c>
      <c r="AP272" s="419" t="str">
        <f>IF(K272="c",SUMMARY!$C$13*F272/12,"-")</f>
        <v>-</v>
      </c>
      <c r="AQ272" s="419" t="str">
        <f>IF(K272="s",SUMMARY!$C$12*J272,"-")</f>
        <v>-</v>
      </c>
      <c r="AR272" s="420" t="str">
        <f t="shared" si="35"/>
        <v>-</v>
      </c>
      <c r="AS272" s="421" t="str">
        <f>IF(K272="s",I272*SUMMARY!$I$12,"-")</f>
        <v>-</v>
      </c>
      <c r="AT272" s="422" t="str">
        <f>IF(K272="S",IF(AQ272*SUMMARY!$H$74&gt;AS272,SUMMARY!$H$74*AS272,AQ272),"-")</f>
        <v>-</v>
      </c>
      <c r="AU272" s="32"/>
      <c r="AV272" s="67">
        <f t="shared" si="36"/>
        <v>0</v>
      </c>
      <c r="AW272" s="67">
        <f t="shared" si="37"/>
        <v>0</v>
      </c>
      <c r="AX272" s="397">
        <f t="shared" si="38"/>
        <v>0</v>
      </c>
      <c r="AY272" s="32"/>
      <c r="AZ272" s="32"/>
      <c r="BA272" s="423" t="str">
        <f t="shared" si="39"/>
        <v xml:space="preserve"> </v>
      </c>
    </row>
    <row r="273" spans="1:53" s="339" customFormat="1" ht="15" x14ac:dyDescent="0.2">
      <c r="A273" s="32"/>
      <c r="B273" s="32"/>
      <c r="C273" s="410">
        <f t="shared" si="40"/>
        <v>252</v>
      </c>
      <c r="D273" s="424"/>
      <c r="E273" s="424"/>
      <c r="F273" s="424"/>
      <c r="G273" s="410"/>
      <c r="H273" s="410"/>
      <c r="I273" s="413" t="str">
        <f t="shared" ref="I273:I336" si="41">IF(K273="s",A273*B273,"-")</f>
        <v>-</v>
      </c>
      <c r="J273" s="414" t="str">
        <f>IF(K273="s",(D273+E273)/16*F273/12*SUMMARY!$H$73," ")</f>
        <v xml:space="preserve"> </v>
      </c>
      <c r="K273" s="414" t="str">
        <f>IF(F273&gt;0,IF(B273&lt;SUMMARY!$H$76,"C","S")," ")</f>
        <v xml:space="preserve"> </v>
      </c>
      <c r="L273" s="414" t="str">
        <f t="shared" ref="L273:L336" si="42">IF(K273="s",AT273,AP273)</f>
        <v>-</v>
      </c>
      <c r="M273" s="425"/>
      <c r="N273" s="425"/>
      <c r="O273" s="160" t="str">
        <f t="shared" ref="O273:O336" si="43">IF(K273="S",IF(D273&lt;E273,E273,D273),"-")</f>
        <v>-</v>
      </c>
      <c r="P273" s="416"/>
      <c r="Q273" s="416"/>
      <c r="R273" s="416"/>
      <c r="S273" s="416"/>
      <c r="T273" s="417"/>
      <c r="U273" s="417"/>
      <c r="V273" s="417"/>
      <c r="W273" s="417"/>
      <c r="X273" s="417"/>
      <c r="Y273" s="417"/>
      <c r="Z273" s="417"/>
      <c r="AA273" s="417"/>
      <c r="AB273" s="417"/>
      <c r="AC273" s="417"/>
      <c r="AD273" s="417"/>
      <c r="AE273" s="417"/>
      <c r="AF273" s="417"/>
      <c r="AG273" s="160" t="str">
        <f>IF(K273="s",IF(L273&gt;(SUMMARY!$I$12*I273),L273,0),"- ")</f>
        <v xml:space="preserve">- </v>
      </c>
      <c r="AH273" s="22" t="str">
        <f t="shared" ref="AH273:AH336" si="44">IF(F273&gt;(A273*12),"error","OK")</f>
        <v>OK</v>
      </c>
      <c r="AI273" s="22">
        <f t="shared" ref="AI273:AI336" si="45">IF(O273="-",0,IF(O273&gt;7.999,1,0))</f>
        <v>0</v>
      </c>
      <c r="AJ273" s="22">
        <f t="shared" ref="AJ273:AJ336" si="46">IF(O273&lt;8,IF(O273&gt;3.999,1,0),0)</f>
        <v>0</v>
      </c>
      <c r="AK273" s="22">
        <f t="shared" ref="AK273:AK336" si="47">IF(O273&lt;4,IF(O273&gt;0,1,0),0)</f>
        <v>0</v>
      </c>
      <c r="AL273" s="22">
        <f t="shared" ref="AL273:AL336" si="48">IF(K273="S",1,0)</f>
        <v>0</v>
      </c>
      <c r="AM273" s="22">
        <f t="shared" ref="AM273:AM336" si="49">IF(K273="C",1,0)</f>
        <v>0</v>
      </c>
      <c r="AN273" s="22">
        <f t="shared" ref="AN273:AN336" si="50">IF(K273="c",F273/12,0)</f>
        <v>0</v>
      </c>
      <c r="AO273" s="418" t="b">
        <f t="shared" ref="AO273:AO336" si="51">IF(K273="s",IF(A273&gt;B273,A273,B273))</f>
        <v>0</v>
      </c>
      <c r="AP273" s="419" t="str">
        <f>IF(K273="c",SUMMARY!$C$13*F273/12,"-")</f>
        <v>-</v>
      </c>
      <c r="AQ273" s="419" t="str">
        <f>IF(K273="s",SUMMARY!$C$12*J273,"-")</f>
        <v>-</v>
      </c>
      <c r="AR273" s="420" t="str">
        <f t="shared" ref="AR273:AR336" si="52">IF(K273="s",J273,"-")</f>
        <v>-</v>
      </c>
      <c r="AS273" s="421" t="str">
        <f>IF(K273="s",I273*SUMMARY!$I$12,"-")</f>
        <v>-</v>
      </c>
      <c r="AT273" s="422" t="str">
        <f>IF(K273="S",IF(AQ273*SUMMARY!$H$74&gt;AS273,SUMMARY!$H$74*AS273,AQ273),"-")</f>
        <v>-</v>
      </c>
      <c r="AU273" s="32"/>
      <c r="AV273" s="67">
        <f t="shared" si="36"/>
        <v>0</v>
      </c>
      <c r="AW273" s="67">
        <f t="shared" si="37"/>
        <v>0</v>
      </c>
      <c r="AX273" s="397">
        <f t="shared" si="38"/>
        <v>0</v>
      </c>
      <c r="AY273" s="32"/>
      <c r="AZ273" s="32"/>
      <c r="BA273" s="423" t="str">
        <f t="shared" si="39"/>
        <v xml:space="preserve"> </v>
      </c>
    </row>
    <row r="274" spans="1:53" s="339" customFormat="1" ht="15" x14ac:dyDescent="0.2">
      <c r="A274" s="32"/>
      <c r="B274" s="32"/>
      <c r="C274" s="410">
        <f t="shared" si="40"/>
        <v>253</v>
      </c>
      <c r="D274" s="424"/>
      <c r="E274" s="424"/>
      <c r="F274" s="424"/>
      <c r="G274" s="410"/>
      <c r="H274" s="410"/>
      <c r="I274" s="413" t="str">
        <f t="shared" si="41"/>
        <v>-</v>
      </c>
      <c r="J274" s="414" t="str">
        <f>IF(K274="s",(D274+E274)/16*F274/12*SUMMARY!$H$73," ")</f>
        <v xml:space="preserve"> </v>
      </c>
      <c r="K274" s="414" t="str">
        <f>IF(F274&gt;0,IF(B274&lt;SUMMARY!$H$76,"C","S")," ")</f>
        <v xml:space="preserve"> </v>
      </c>
      <c r="L274" s="414" t="str">
        <f t="shared" si="42"/>
        <v>-</v>
      </c>
      <c r="M274" s="425"/>
      <c r="N274" s="425"/>
      <c r="O274" s="160" t="str">
        <f t="shared" si="43"/>
        <v>-</v>
      </c>
      <c r="P274" s="416"/>
      <c r="Q274" s="416"/>
      <c r="R274" s="416"/>
      <c r="S274" s="416"/>
      <c r="T274" s="417"/>
      <c r="U274" s="417"/>
      <c r="V274" s="417"/>
      <c r="W274" s="417"/>
      <c r="X274" s="417"/>
      <c r="Y274" s="417"/>
      <c r="Z274" s="417"/>
      <c r="AA274" s="417"/>
      <c r="AB274" s="417"/>
      <c r="AC274" s="417"/>
      <c r="AD274" s="417"/>
      <c r="AE274" s="417"/>
      <c r="AF274" s="417"/>
      <c r="AG274" s="160" t="str">
        <f>IF(K274="s",IF(L274&gt;(SUMMARY!$I$12*I274),L274,0),"- ")</f>
        <v xml:space="preserve">- </v>
      </c>
      <c r="AH274" s="22" t="str">
        <f t="shared" si="44"/>
        <v>OK</v>
      </c>
      <c r="AI274" s="22">
        <f t="shared" si="45"/>
        <v>0</v>
      </c>
      <c r="AJ274" s="22">
        <f t="shared" si="46"/>
        <v>0</v>
      </c>
      <c r="AK274" s="22">
        <f t="shared" si="47"/>
        <v>0</v>
      </c>
      <c r="AL274" s="22">
        <f t="shared" si="48"/>
        <v>0</v>
      </c>
      <c r="AM274" s="22">
        <f t="shared" si="49"/>
        <v>0</v>
      </c>
      <c r="AN274" s="22">
        <f t="shared" si="50"/>
        <v>0</v>
      </c>
      <c r="AO274" s="418" t="b">
        <f t="shared" si="51"/>
        <v>0</v>
      </c>
      <c r="AP274" s="419" t="str">
        <f>IF(K274="c",SUMMARY!$C$13*F274/12,"-")</f>
        <v>-</v>
      </c>
      <c r="AQ274" s="419" t="str">
        <f>IF(K274="s",SUMMARY!$C$12*J274,"-")</f>
        <v>-</v>
      </c>
      <c r="AR274" s="420" t="str">
        <f t="shared" si="52"/>
        <v>-</v>
      </c>
      <c r="AS274" s="421" t="str">
        <f>IF(K274="s",I274*SUMMARY!$I$12,"-")</f>
        <v>-</v>
      </c>
      <c r="AT274" s="422" t="str">
        <f>IF(K274="S",IF(AQ274*SUMMARY!$H$74&gt;AS274,SUMMARY!$H$74*AS274,AQ274),"-")</f>
        <v>-</v>
      </c>
      <c r="AU274" s="32"/>
      <c r="AV274" s="67">
        <f t="shared" ref="AV274:AV337" si="53">IF(AI274=1,AT274,0)</f>
        <v>0</v>
      </c>
      <c r="AW274" s="67">
        <f t="shared" ref="AW274:AW337" si="54">IF(AJ274=1,AT274,0)</f>
        <v>0</v>
      </c>
      <c r="AX274" s="397">
        <f t="shared" ref="AX274:AX337" si="55">IF(AK274=1,AT274,0)</f>
        <v>0</v>
      </c>
      <c r="AY274" s="32"/>
      <c r="AZ274" s="32"/>
      <c r="BA274" s="423" t="str">
        <f t="shared" ref="BA274:BA337" si="56">IF(BB274="s",(AV274+AW274)/16*AX274/12," ")</f>
        <v xml:space="preserve"> </v>
      </c>
    </row>
    <row r="275" spans="1:53" s="339" customFormat="1" ht="15" x14ac:dyDescent="0.2">
      <c r="A275" s="32"/>
      <c r="B275" s="32"/>
      <c r="C275" s="410">
        <f t="shared" si="40"/>
        <v>254</v>
      </c>
      <c r="D275" s="424"/>
      <c r="E275" s="424"/>
      <c r="F275" s="424"/>
      <c r="G275" s="410"/>
      <c r="H275" s="410"/>
      <c r="I275" s="413" t="str">
        <f t="shared" si="41"/>
        <v>-</v>
      </c>
      <c r="J275" s="414" t="str">
        <f>IF(K275="s",(D275+E275)/16*F275/12*SUMMARY!$H$73," ")</f>
        <v xml:space="preserve"> </v>
      </c>
      <c r="K275" s="414" t="str">
        <f>IF(F275&gt;0,IF(B275&lt;SUMMARY!$H$76,"C","S")," ")</f>
        <v xml:space="preserve"> </v>
      </c>
      <c r="L275" s="414" t="str">
        <f t="shared" si="42"/>
        <v>-</v>
      </c>
      <c r="M275" s="425"/>
      <c r="N275" s="425"/>
      <c r="O275" s="160" t="str">
        <f t="shared" si="43"/>
        <v>-</v>
      </c>
      <c r="P275" s="416"/>
      <c r="Q275" s="416"/>
      <c r="R275" s="416"/>
      <c r="S275" s="416"/>
      <c r="T275" s="417"/>
      <c r="U275" s="417"/>
      <c r="V275" s="417"/>
      <c r="W275" s="417"/>
      <c r="X275" s="417"/>
      <c r="Y275" s="417"/>
      <c r="Z275" s="417"/>
      <c r="AA275" s="417"/>
      <c r="AB275" s="417"/>
      <c r="AC275" s="417"/>
      <c r="AD275" s="417"/>
      <c r="AE275" s="417"/>
      <c r="AF275" s="417"/>
      <c r="AG275" s="160" t="str">
        <f>IF(K275="s",IF(L275&gt;(SUMMARY!$I$12*I275),L275,0),"- ")</f>
        <v xml:space="preserve">- </v>
      </c>
      <c r="AH275" s="22" t="str">
        <f t="shared" si="44"/>
        <v>OK</v>
      </c>
      <c r="AI275" s="22">
        <f t="shared" si="45"/>
        <v>0</v>
      </c>
      <c r="AJ275" s="22">
        <f t="shared" si="46"/>
        <v>0</v>
      </c>
      <c r="AK275" s="22">
        <f t="shared" si="47"/>
        <v>0</v>
      </c>
      <c r="AL275" s="22">
        <f t="shared" si="48"/>
        <v>0</v>
      </c>
      <c r="AM275" s="22">
        <f t="shared" si="49"/>
        <v>0</v>
      </c>
      <c r="AN275" s="22">
        <f t="shared" si="50"/>
        <v>0</v>
      </c>
      <c r="AO275" s="418" t="b">
        <f t="shared" si="51"/>
        <v>0</v>
      </c>
      <c r="AP275" s="419" t="str">
        <f>IF(K275="c",SUMMARY!$C$13*F275/12,"-")</f>
        <v>-</v>
      </c>
      <c r="AQ275" s="419" t="str">
        <f>IF(K275="s",SUMMARY!$C$12*J275,"-")</f>
        <v>-</v>
      </c>
      <c r="AR275" s="420" t="str">
        <f t="shared" si="52"/>
        <v>-</v>
      </c>
      <c r="AS275" s="421" t="str">
        <f>IF(K275="s",I275*SUMMARY!$I$12,"-")</f>
        <v>-</v>
      </c>
      <c r="AT275" s="422" t="str">
        <f>IF(K275="S",IF(AQ275*SUMMARY!$H$74&gt;AS275,SUMMARY!$H$74*AS275,AQ275),"-")</f>
        <v>-</v>
      </c>
      <c r="AU275" s="32"/>
      <c r="AV275" s="67">
        <f t="shared" si="53"/>
        <v>0</v>
      </c>
      <c r="AW275" s="67">
        <f t="shared" si="54"/>
        <v>0</v>
      </c>
      <c r="AX275" s="397">
        <f t="shared" si="55"/>
        <v>0</v>
      </c>
      <c r="AY275" s="32"/>
      <c r="AZ275" s="32"/>
      <c r="BA275" s="423" t="str">
        <f t="shared" si="56"/>
        <v xml:space="preserve"> </v>
      </c>
    </row>
    <row r="276" spans="1:53" s="339" customFormat="1" ht="15" x14ac:dyDescent="0.2">
      <c r="A276" s="32"/>
      <c r="B276" s="32"/>
      <c r="C276" s="410">
        <f t="shared" si="40"/>
        <v>255</v>
      </c>
      <c r="D276" s="424"/>
      <c r="E276" s="424"/>
      <c r="F276" s="424"/>
      <c r="G276" s="410"/>
      <c r="H276" s="410"/>
      <c r="I276" s="413" t="str">
        <f t="shared" si="41"/>
        <v>-</v>
      </c>
      <c r="J276" s="414" t="str">
        <f>IF(K276="s",(D276+E276)/16*F276/12*SUMMARY!$H$73," ")</f>
        <v xml:space="preserve"> </v>
      </c>
      <c r="K276" s="414" t="str">
        <f>IF(F276&gt;0,IF(B276&lt;SUMMARY!$H$76,"C","S")," ")</f>
        <v xml:space="preserve"> </v>
      </c>
      <c r="L276" s="414" t="str">
        <f t="shared" si="42"/>
        <v>-</v>
      </c>
      <c r="M276" s="425"/>
      <c r="N276" s="425"/>
      <c r="O276" s="160" t="str">
        <f t="shared" si="43"/>
        <v>-</v>
      </c>
      <c r="P276" s="416"/>
      <c r="Q276" s="416"/>
      <c r="R276" s="416"/>
      <c r="S276" s="416"/>
      <c r="T276" s="417"/>
      <c r="U276" s="417"/>
      <c r="V276" s="417"/>
      <c r="W276" s="417"/>
      <c r="X276" s="417"/>
      <c r="Y276" s="417"/>
      <c r="Z276" s="417"/>
      <c r="AA276" s="417"/>
      <c r="AB276" s="417"/>
      <c r="AC276" s="417"/>
      <c r="AD276" s="417"/>
      <c r="AE276" s="417"/>
      <c r="AF276" s="417"/>
      <c r="AG276" s="160" t="str">
        <f>IF(K276="s",IF(L276&gt;(SUMMARY!$I$12*I276),L276,0),"- ")</f>
        <v xml:space="preserve">- </v>
      </c>
      <c r="AH276" s="22" t="str">
        <f t="shared" si="44"/>
        <v>OK</v>
      </c>
      <c r="AI276" s="22">
        <f t="shared" si="45"/>
        <v>0</v>
      </c>
      <c r="AJ276" s="22">
        <f t="shared" si="46"/>
        <v>0</v>
      </c>
      <c r="AK276" s="22">
        <f t="shared" si="47"/>
        <v>0</v>
      </c>
      <c r="AL276" s="22">
        <f t="shared" si="48"/>
        <v>0</v>
      </c>
      <c r="AM276" s="22">
        <f t="shared" si="49"/>
        <v>0</v>
      </c>
      <c r="AN276" s="22">
        <f t="shared" si="50"/>
        <v>0</v>
      </c>
      <c r="AO276" s="418" t="b">
        <f t="shared" si="51"/>
        <v>0</v>
      </c>
      <c r="AP276" s="419" t="str">
        <f>IF(K276="c",SUMMARY!$C$13*F276/12,"-")</f>
        <v>-</v>
      </c>
      <c r="AQ276" s="419" t="str">
        <f>IF(K276="s",SUMMARY!$C$12*J276,"-")</f>
        <v>-</v>
      </c>
      <c r="AR276" s="420" t="str">
        <f t="shared" si="52"/>
        <v>-</v>
      </c>
      <c r="AS276" s="421" t="str">
        <f>IF(K276="s",I276*SUMMARY!$I$12,"-")</f>
        <v>-</v>
      </c>
      <c r="AT276" s="422" t="str">
        <f>IF(K276="S",IF(AQ276*SUMMARY!$H$74&gt;AS276,SUMMARY!$H$74*AS276,AQ276),"-")</f>
        <v>-</v>
      </c>
      <c r="AU276" s="32"/>
      <c r="AV276" s="67">
        <f t="shared" si="53"/>
        <v>0</v>
      </c>
      <c r="AW276" s="67">
        <f t="shared" si="54"/>
        <v>0</v>
      </c>
      <c r="AX276" s="397">
        <f t="shared" si="55"/>
        <v>0</v>
      </c>
      <c r="AY276" s="32"/>
      <c r="AZ276" s="32"/>
      <c r="BA276" s="423" t="str">
        <f t="shared" si="56"/>
        <v xml:space="preserve"> </v>
      </c>
    </row>
    <row r="277" spans="1:53" s="339" customFormat="1" ht="15" x14ac:dyDescent="0.2">
      <c r="A277" s="32"/>
      <c r="B277" s="32"/>
      <c r="C277" s="410">
        <f t="shared" si="40"/>
        <v>256</v>
      </c>
      <c r="D277" s="424"/>
      <c r="E277" s="424"/>
      <c r="F277" s="424"/>
      <c r="G277" s="410"/>
      <c r="H277" s="410"/>
      <c r="I277" s="413" t="str">
        <f t="shared" si="41"/>
        <v>-</v>
      </c>
      <c r="J277" s="414" t="str">
        <f>IF(K277="s",(D277+E277)/16*F277/12*SUMMARY!$H$73," ")</f>
        <v xml:space="preserve"> </v>
      </c>
      <c r="K277" s="414" t="str">
        <f>IF(F277&gt;0,IF(B277&lt;SUMMARY!$H$76,"C","S")," ")</f>
        <v xml:space="preserve"> </v>
      </c>
      <c r="L277" s="414" t="str">
        <f t="shared" si="42"/>
        <v>-</v>
      </c>
      <c r="M277" s="425"/>
      <c r="N277" s="425"/>
      <c r="O277" s="160" t="str">
        <f t="shared" si="43"/>
        <v>-</v>
      </c>
      <c r="P277" s="416"/>
      <c r="Q277" s="416"/>
      <c r="R277" s="416"/>
      <c r="S277" s="416"/>
      <c r="T277" s="417"/>
      <c r="U277" s="417"/>
      <c r="V277" s="417"/>
      <c r="W277" s="417"/>
      <c r="X277" s="417"/>
      <c r="Y277" s="417"/>
      <c r="Z277" s="417"/>
      <c r="AA277" s="417"/>
      <c r="AB277" s="417"/>
      <c r="AC277" s="417"/>
      <c r="AD277" s="417"/>
      <c r="AE277" s="417"/>
      <c r="AF277" s="417"/>
      <c r="AG277" s="160" t="str">
        <f>IF(K277="s",IF(L277&gt;(SUMMARY!$I$12*I277),L277,0),"- ")</f>
        <v xml:space="preserve">- </v>
      </c>
      <c r="AH277" s="22" t="str">
        <f t="shared" si="44"/>
        <v>OK</v>
      </c>
      <c r="AI277" s="22">
        <f t="shared" si="45"/>
        <v>0</v>
      </c>
      <c r="AJ277" s="22">
        <f t="shared" si="46"/>
        <v>0</v>
      </c>
      <c r="AK277" s="22">
        <f t="shared" si="47"/>
        <v>0</v>
      </c>
      <c r="AL277" s="22">
        <f t="shared" si="48"/>
        <v>0</v>
      </c>
      <c r="AM277" s="22">
        <f t="shared" si="49"/>
        <v>0</v>
      </c>
      <c r="AN277" s="22">
        <f t="shared" si="50"/>
        <v>0</v>
      </c>
      <c r="AO277" s="418" t="b">
        <f t="shared" si="51"/>
        <v>0</v>
      </c>
      <c r="AP277" s="419" t="str">
        <f>IF(K277="c",SUMMARY!$C$13*F277/12,"-")</f>
        <v>-</v>
      </c>
      <c r="AQ277" s="419" t="str">
        <f>IF(K277="s",SUMMARY!$C$12*J277,"-")</f>
        <v>-</v>
      </c>
      <c r="AR277" s="420" t="str">
        <f t="shared" si="52"/>
        <v>-</v>
      </c>
      <c r="AS277" s="421" t="str">
        <f>IF(K277="s",I277*SUMMARY!$I$12,"-")</f>
        <v>-</v>
      </c>
      <c r="AT277" s="422" t="str">
        <f>IF(K277="S",IF(AQ277*SUMMARY!$H$74&gt;AS277,SUMMARY!$H$74*AS277,AQ277),"-")</f>
        <v>-</v>
      </c>
      <c r="AU277" s="32"/>
      <c r="AV277" s="67">
        <f t="shared" si="53"/>
        <v>0</v>
      </c>
      <c r="AW277" s="67">
        <f t="shared" si="54"/>
        <v>0</v>
      </c>
      <c r="AX277" s="397">
        <f t="shared" si="55"/>
        <v>0</v>
      </c>
      <c r="AY277" s="32"/>
      <c r="AZ277" s="32"/>
      <c r="BA277" s="423" t="str">
        <f t="shared" si="56"/>
        <v xml:space="preserve"> </v>
      </c>
    </row>
    <row r="278" spans="1:53" s="339" customFormat="1" ht="15" x14ac:dyDescent="0.2">
      <c r="A278" s="32"/>
      <c r="B278" s="32"/>
      <c r="C278" s="410">
        <f t="shared" si="40"/>
        <v>257</v>
      </c>
      <c r="D278" s="424"/>
      <c r="E278" s="424"/>
      <c r="F278" s="424"/>
      <c r="G278" s="410"/>
      <c r="H278" s="410"/>
      <c r="I278" s="413" t="str">
        <f t="shared" si="41"/>
        <v>-</v>
      </c>
      <c r="J278" s="414" t="str">
        <f>IF(K278="s",(D278+E278)/16*F278/12*SUMMARY!$H$73," ")</f>
        <v xml:space="preserve"> </v>
      </c>
      <c r="K278" s="414" t="str">
        <f>IF(F278&gt;0,IF(B278&lt;SUMMARY!$H$76,"C","S")," ")</f>
        <v xml:space="preserve"> </v>
      </c>
      <c r="L278" s="414" t="str">
        <f t="shared" si="42"/>
        <v>-</v>
      </c>
      <c r="M278" s="425"/>
      <c r="N278" s="425"/>
      <c r="O278" s="160" t="str">
        <f t="shared" si="43"/>
        <v>-</v>
      </c>
      <c r="P278" s="416"/>
      <c r="Q278" s="416"/>
      <c r="R278" s="416"/>
      <c r="S278" s="416"/>
      <c r="T278" s="417"/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417"/>
      <c r="AG278" s="160" t="str">
        <f>IF(K278="s",IF(L278&gt;(SUMMARY!$I$12*I278),L278,0),"- ")</f>
        <v xml:space="preserve">- </v>
      </c>
      <c r="AH278" s="22" t="str">
        <f t="shared" si="44"/>
        <v>OK</v>
      </c>
      <c r="AI278" s="22">
        <f t="shared" si="45"/>
        <v>0</v>
      </c>
      <c r="AJ278" s="22">
        <f t="shared" si="46"/>
        <v>0</v>
      </c>
      <c r="AK278" s="22">
        <f t="shared" si="47"/>
        <v>0</v>
      </c>
      <c r="AL278" s="22">
        <f t="shared" si="48"/>
        <v>0</v>
      </c>
      <c r="AM278" s="22">
        <f t="shared" si="49"/>
        <v>0</v>
      </c>
      <c r="AN278" s="22">
        <f t="shared" si="50"/>
        <v>0</v>
      </c>
      <c r="AO278" s="418" t="b">
        <f t="shared" si="51"/>
        <v>0</v>
      </c>
      <c r="AP278" s="419" t="str">
        <f>IF(K278="c",SUMMARY!$C$13*F278/12,"-")</f>
        <v>-</v>
      </c>
      <c r="AQ278" s="419" t="str">
        <f>IF(K278="s",SUMMARY!$C$12*J278,"-")</f>
        <v>-</v>
      </c>
      <c r="AR278" s="420" t="str">
        <f t="shared" si="52"/>
        <v>-</v>
      </c>
      <c r="AS278" s="421" t="str">
        <f>IF(K278="s",I278*SUMMARY!$I$12,"-")</f>
        <v>-</v>
      </c>
      <c r="AT278" s="422" t="str">
        <f>IF(K278="S",IF(AQ278*SUMMARY!$H$74&gt;AS278,SUMMARY!$H$74*AS278,AQ278),"-")</f>
        <v>-</v>
      </c>
      <c r="AU278" s="32"/>
      <c r="AV278" s="67">
        <f t="shared" si="53"/>
        <v>0</v>
      </c>
      <c r="AW278" s="67">
        <f t="shared" si="54"/>
        <v>0</v>
      </c>
      <c r="AX278" s="397">
        <f t="shared" si="55"/>
        <v>0</v>
      </c>
      <c r="AY278" s="32"/>
      <c r="AZ278" s="32"/>
      <c r="BA278" s="423" t="str">
        <f t="shared" si="56"/>
        <v xml:space="preserve"> </v>
      </c>
    </row>
    <row r="279" spans="1:53" s="339" customFormat="1" ht="15" x14ac:dyDescent="0.2">
      <c r="A279" s="32"/>
      <c r="B279" s="32"/>
      <c r="C279" s="410">
        <f t="shared" si="40"/>
        <v>258</v>
      </c>
      <c r="D279" s="424"/>
      <c r="E279" s="424"/>
      <c r="F279" s="424"/>
      <c r="G279" s="410"/>
      <c r="H279" s="410"/>
      <c r="I279" s="413" t="str">
        <f t="shared" si="41"/>
        <v>-</v>
      </c>
      <c r="J279" s="414" t="str">
        <f>IF(K279="s",(D279+E279)/16*F279/12*SUMMARY!$H$73," ")</f>
        <v xml:space="preserve"> </v>
      </c>
      <c r="K279" s="414" t="str">
        <f>IF(F279&gt;0,IF(B279&lt;SUMMARY!$H$76,"C","S")," ")</f>
        <v xml:space="preserve"> </v>
      </c>
      <c r="L279" s="414" t="str">
        <f t="shared" si="42"/>
        <v>-</v>
      </c>
      <c r="M279" s="425"/>
      <c r="N279" s="425"/>
      <c r="O279" s="160" t="str">
        <f t="shared" si="43"/>
        <v>-</v>
      </c>
      <c r="P279" s="416"/>
      <c r="Q279" s="416"/>
      <c r="R279" s="416"/>
      <c r="S279" s="416"/>
      <c r="T279" s="417"/>
      <c r="U279" s="417"/>
      <c r="V279" s="417"/>
      <c r="W279" s="417"/>
      <c r="X279" s="417"/>
      <c r="Y279" s="417"/>
      <c r="Z279" s="417"/>
      <c r="AA279" s="417"/>
      <c r="AB279" s="417"/>
      <c r="AC279" s="417"/>
      <c r="AD279" s="417"/>
      <c r="AE279" s="417"/>
      <c r="AF279" s="417"/>
      <c r="AG279" s="160" t="str">
        <f>IF(K279="s",IF(L279&gt;(SUMMARY!$I$12*I279),L279,0),"- ")</f>
        <v xml:space="preserve">- </v>
      </c>
      <c r="AH279" s="22" t="str">
        <f t="shared" si="44"/>
        <v>OK</v>
      </c>
      <c r="AI279" s="22">
        <f t="shared" si="45"/>
        <v>0</v>
      </c>
      <c r="AJ279" s="22">
        <f t="shared" si="46"/>
        <v>0</v>
      </c>
      <c r="AK279" s="22">
        <f t="shared" si="47"/>
        <v>0</v>
      </c>
      <c r="AL279" s="22">
        <f t="shared" si="48"/>
        <v>0</v>
      </c>
      <c r="AM279" s="22">
        <f t="shared" si="49"/>
        <v>0</v>
      </c>
      <c r="AN279" s="22">
        <f t="shared" si="50"/>
        <v>0</v>
      </c>
      <c r="AO279" s="418" t="b">
        <f t="shared" si="51"/>
        <v>0</v>
      </c>
      <c r="AP279" s="419" t="str">
        <f>IF(K279="c",SUMMARY!$C$13*F279/12,"-")</f>
        <v>-</v>
      </c>
      <c r="AQ279" s="419" t="str">
        <f>IF(K279="s",SUMMARY!$C$12*J279,"-")</f>
        <v>-</v>
      </c>
      <c r="AR279" s="420" t="str">
        <f t="shared" si="52"/>
        <v>-</v>
      </c>
      <c r="AS279" s="421" t="str">
        <f>IF(K279="s",I279*SUMMARY!$I$12,"-")</f>
        <v>-</v>
      </c>
      <c r="AT279" s="422" t="str">
        <f>IF(K279="S",IF(AQ279*SUMMARY!$H$74&gt;AS279,SUMMARY!$H$74*AS279,AQ279),"-")</f>
        <v>-</v>
      </c>
      <c r="AU279" s="32"/>
      <c r="AV279" s="67">
        <f t="shared" si="53"/>
        <v>0</v>
      </c>
      <c r="AW279" s="67">
        <f t="shared" si="54"/>
        <v>0</v>
      </c>
      <c r="AX279" s="397">
        <f t="shared" si="55"/>
        <v>0</v>
      </c>
      <c r="AY279" s="32"/>
      <c r="AZ279" s="32"/>
      <c r="BA279" s="423" t="str">
        <f t="shared" si="56"/>
        <v xml:space="preserve"> </v>
      </c>
    </row>
    <row r="280" spans="1:53" s="339" customFormat="1" ht="15" x14ac:dyDescent="0.2">
      <c r="A280" s="32"/>
      <c r="B280" s="32"/>
      <c r="C280" s="410">
        <f t="shared" ref="C280:C343" si="57">C279+1</f>
        <v>259</v>
      </c>
      <c r="D280" s="424"/>
      <c r="E280" s="424"/>
      <c r="F280" s="424"/>
      <c r="G280" s="410"/>
      <c r="H280" s="410"/>
      <c r="I280" s="413" t="str">
        <f t="shared" si="41"/>
        <v>-</v>
      </c>
      <c r="J280" s="414" t="str">
        <f>IF(K280="s",(D280+E280)/16*F280/12*SUMMARY!$H$73," ")</f>
        <v xml:space="preserve"> </v>
      </c>
      <c r="K280" s="414" t="str">
        <f>IF(F280&gt;0,IF(B280&lt;SUMMARY!$H$76,"C","S")," ")</f>
        <v xml:space="preserve"> </v>
      </c>
      <c r="L280" s="414" t="str">
        <f t="shared" si="42"/>
        <v>-</v>
      </c>
      <c r="M280" s="425"/>
      <c r="N280" s="425"/>
      <c r="O280" s="160" t="str">
        <f t="shared" si="43"/>
        <v>-</v>
      </c>
      <c r="P280" s="416"/>
      <c r="Q280" s="416"/>
      <c r="R280" s="416"/>
      <c r="S280" s="416"/>
      <c r="T280" s="417"/>
      <c r="U280" s="417"/>
      <c r="V280" s="417"/>
      <c r="W280" s="417"/>
      <c r="X280" s="417"/>
      <c r="Y280" s="417"/>
      <c r="Z280" s="417"/>
      <c r="AA280" s="417"/>
      <c r="AB280" s="417"/>
      <c r="AC280" s="417"/>
      <c r="AD280" s="417"/>
      <c r="AE280" s="417"/>
      <c r="AF280" s="417"/>
      <c r="AG280" s="160" t="str">
        <f>IF(K280="s",IF(L280&gt;(SUMMARY!$I$12*I280),L280,0),"- ")</f>
        <v xml:space="preserve">- </v>
      </c>
      <c r="AH280" s="22" t="str">
        <f t="shared" si="44"/>
        <v>OK</v>
      </c>
      <c r="AI280" s="22">
        <f t="shared" si="45"/>
        <v>0</v>
      </c>
      <c r="AJ280" s="22">
        <f t="shared" si="46"/>
        <v>0</v>
      </c>
      <c r="AK280" s="22">
        <f t="shared" si="47"/>
        <v>0</v>
      </c>
      <c r="AL280" s="22">
        <f t="shared" si="48"/>
        <v>0</v>
      </c>
      <c r="AM280" s="22">
        <f t="shared" si="49"/>
        <v>0</v>
      </c>
      <c r="AN280" s="22">
        <f t="shared" si="50"/>
        <v>0</v>
      </c>
      <c r="AO280" s="418" t="b">
        <f t="shared" si="51"/>
        <v>0</v>
      </c>
      <c r="AP280" s="419" t="str">
        <f>IF(K280="c",SUMMARY!$C$13*F280/12,"-")</f>
        <v>-</v>
      </c>
      <c r="AQ280" s="419" t="str">
        <f>IF(K280="s",SUMMARY!$C$12*J280,"-")</f>
        <v>-</v>
      </c>
      <c r="AR280" s="420" t="str">
        <f t="shared" si="52"/>
        <v>-</v>
      </c>
      <c r="AS280" s="421" t="str">
        <f>IF(K280="s",I280*SUMMARY!$I$12,"-")</f>
        <v>-</v>
      </c>
      <c r="AT280" s="422" t="str">
        <f>IF(K280="S",IF(AQ280*SUMMARY!$H$74&gt;AS280,SUMMARY!$H$74*AS280,AQ280),"-")</f>
        <v>-</v>
      </c>
      <c r="AU280" s="32"/>
      <c r="AV280" s="67">
        <f t="shared" si="53"/>
        <v>0</v>
      </c>
      <c r="AW280" s="67">
        <f t="shared" si="54"/>
        <v>0</v>
      </c>
      <c r="AX280" s="397">
        <f t="shared" si="55"/>
        <v>0</v>
      </c>
      <c r="AY280" s="32"/>
      <c r="AZ280" s="32"/>
      <c r="BA280" s="423" t="str">
        <f t="shared" si="56"/>
        <v xml:space="preserve"> </v>
      </c>
    </row>
    <row r="281" spans="1:53" s="339" customFormat="1" ht="15" x14ac:dyDescent="0.2">
      <c r="A281" s="32"/>
      <c r="B281" s="32"/>
      <c r="C281" s="410">
        <f t="shared" si="57"/>
        <v>260</v>
      </c>
      <c r="D281" s="424"/>
      <c r="E281" s="424"/>
      <c r="F281" s="424"/>
      <c r="G281" s="410"/>
      <c r="H281" s="410"/>
      <c r="I281" s="413" t="str">
        <f t="shared" si="41"/>
        <v>-</v>
      </c>
      <c r="J281" s="414" t="str">
        <f>IF(K281="s",(D281+E281)/16*F281/12*SUMMARY!$H$73," ")</f>
        <v xml:space="preserve"> </v>
      </c>
      <c r="K281" s="414" t="str">
        <f>IF(F281&gt;0,IF(B281&lt;SUMMARY!$H$76,"C","S")," ")</f>
        <v xml:space="preserve"> </v>
      </c>
      <c r="L281" s="414" t="str">
        <f t="shared" si="42"/>
        <v>-</v>
      </c>
      <c r="M281" s="425"/>
      <c r="N281" s="425"/>
      <c r="O281" s="160" t="str">
        <f t="shared" si="43"/>
        <v>-</v>
      </c>
      <c r="P281" s="416"/>
      <c r="Q281" s="416"/>
      <c r="R281" s="416"/>
      <c r="S281" s="416"/>
      <c r="T281" s="417"/>
      <c r="U281" s="417"/>
      <c r="V281" s="417"/>
      <c r="W281" s="417"/>
      <c r="X281" s="417"/>
      <c r="Y281" s="417"/>
      <c r="Z281" s="417"/>
      <c r="AA281" s="417"/>
      <c r="AB281" s="417"/>
      <c r="AC281" s="417"/>
      <c r="AD281" s="417"/>
      <c r="AE281" s="417"/>
      <c r="AF281" s="417"/>
      <c r="AG281" s="160" t="str">
        <f>IF(K281="s",IF(L281&gt;(SUMMARY!$I$12*I281),L281,0),"- ")</f>
        <v xml:space="preserve">- </v>
      </c>
      <c r="AH281" s="22" t="str">
        <f t="shared" si="44"/>
        <v>OK</v>
      </c>
      <c r="AI281" s="22">
        <f t="shared" si="45"/>
        <v>0</v>
      </c>
      <c r="AJ281" s="22">
        <f t="shared" si="46"/>
        <v>0</v>
      </c>
      <c r="AK281" s="22">
        <f t="shared" si="47"/>
        <v>0</v>
      </c>
      <c r="AL281" s="22">
        <f t="shared" si="48"/>
        <v>0</v>
      </c>
      <c r="AM281" s="22">
        <f t="shared" si="49"/>
        <v>0</v>
      </c>
      <c r="AN281" s="22">
        <f t="shared" si="50"/>
        <v>0</v>
      </c>
      <c r="AO281" s="418" t="b">
        <f t="shared" si="51"/>
        <v>0</v>
      </c>
      <c r="AP281" s="419" t="str">
        <f>IF(K281="c",SUMMARY!$C$13*F281/12,"-")</f>
        <v>-</v>
      </c>
      <c r="AQ281" s="419" t="str">
        <f>IF(K281="s",SUMMARY!$C$12*J281,"-")</f>
        <v>-</v>
      </c>
      <c r="AR281" s="420" t="str">
        <f t="shared" si="52"/>
        <v>-</v>
      </c>
      <c r="AS281" s="421" t="str">
        <f>IF(K281="s",I281*SUMMARY!$I$12,"-")</f>
        <v>-</v>
      </c>
      <c r="AT281" s="422" t="str">
        <f>IF(K281="S",IF(AQ281*SUMMARY!$H$74&gt;AS281,SUMMARY!$H$74*AS281,AQ281),"-")</f>
        <v>-</v>
      </c>
      <c r="AU281" s="32"/>
      <c r="AV281" s="67">
        <f t="shared" si="53"/>
        <v>0</v>
      </c>
      <c r="AW281" s="67">
        <f t="shared" si="54"/>
        <v>0</v>
      </c>
      <c r="AX281" s="397">
        <f t="shared" si="55"/>
        <v>0</v>
      </c>
      <c r="AY281" s="32"/>
      <c r="AZ281" s="32"/>
      <c r="BA281" s="423" t="str">
        <f t="shared" si="56"/>
        <v xml:space="preserve"> </v>
      </c>
    </row>
    <row r="282" spans="1:53" s="339" customFormat="1" ht="15" x14ac:dyDescent="0.2">
      <c r="A282" s="32"/>
      <c r="B282" s="32"/>
      <c r="C282" s="410">
        <f t="shared" si="57"/>
        <v>261</v>
      </c>
      <c r="D282" s="424"/>
      <c r="E282" s="424"/>
      <c r="F282" s="424"/>
      <c r="G282" s="410"/>
      <c r="H282" s="410"/>
      <c r="I282" s="413" t="str">
        <f t="shared" si="41"/>
        <v>-</v>
      </c>
      <c r="J282" s="414" t="str">
        <f>IF(K282="s",(D282+E282)/16*F282/12*SUMMARY!$H$73," ")</f>
        <v xml:space="preserve"> </v>
      </c>
      <c r="K282" s="414" t="str">
        <f>IF(F282&gt;0,IF(B282&lt;SUMMARY!$H$76,"C","S")," ")</f>
        <v xml:space="preserve"> </v>
      </c>
      <c r="L282" s="414" t="str">
        <f t="shared" si="42"/>
        <v>-</v>
      </c>
      <c r="M282" s="425"/>
      <c r="N282" s="425"/>
      <c r="O282" s="160" t="str">
        <f t="shared" si="43"/>
        <v>-</v>
      </c>
      <c r="P282" s="416"/>
      <c r="Q282" s="416"/>
      <c r="R282" s="416"/>
      <c r="S282" s="416"/>
      <c r="T282" s="417"/>
      <c r="U282" s="417"/>
      <c r="V282" s="417"/>
      <c r="W282" s="417"/>
      <c r="X282" s="417"/>
      <c r="Y282" s="417"/>
      <c r="Z282" s="417"/>
      <c r="AA282" s="417"/>
      <c r="AB282" s="417"/>
      <c r="AC282" s="417"/>
      <c r="AD282" s="417"/>
      <c r="AE282" s="417"/>
      <c r="AF282" s="417"/>
      <c r="AG282" s="160" t="str">
        <f>IF(K282="s",IF(L282&gt;(SUMMARY!$I$12*I282),L282,0),"- ")</f>
        <v xml:space="preserve">- </v>
      </c>
      <c r="AH282" s="22" t="str">
        <f t="shared" si="44"/>
        <v>OK</v>
      </c>
      <c r="AI282" s="22">
        <f t="shared" si="45"/>
        <v>0</v>
      </c>
      <c r="AJ282" s="22">
        <f t="shared" si="46"/>
        <v>0</v>
      </c>
      <c r="AK282" s="22">
        <f t="shared" si="47"/>
        <v>0</v>
      </c>
      <c r="AL282" s="22">
        <f t="shared" si="48"/>
        <v>0</v>
      </c>
      <c r="AM282" s="22">
        <f t="shared" si="49"/>
        <v>0</v>
      </c>
      <c r="AN282" s="22">
        <f t="shared" si="50"/>
        <v>0</v>
      </c>
      <c r="AO282" s="418" t="b">
        <f t="shared" si="51"/>
        <v>0</v>
      </c>
      <c r="AP282" s="419" t="str">
        <f>IF(K282="c",SUMMARY!$C$13*F282/12,"-")</f>
        <v>-</v>
      </c>
      <c r="AQ282" s="419" t="str">
        <f>IF(K282="s",SUMMARY!$C$12*J282,"-")</f>
        <v>-</v>
      </c>
      <c r="AR282" s="420" t="str">
        <f t="shared" si="52"/>
        <v>-</v>
      </c>
      <c r="AS282" s="421" t="str">
        <f>IF(K282="s",I282*SUMMARY!$I$12,"-")</f>
        <v>-</v>
      </c>
      <c r="AT282" s="422" t="str">
        <f>IF(K282="S",IF(AQ282*SUMMARY!$H$74&gt;AS282,SUMMARY!$H$74*AS282,AQ282),"-")</f>
        <v>-</v>
      </c>
      <c r="AU282" s="32"/>
      <c r="AV282" s="67">
        <f t="shared" si="53"/>
        <v>0</v>
      </c>
      <c r="AW282" s="67">
        <f t="shared" si="54"/>
        <v>0</v>
      </c>
      <c r="AX282" s="397">
        <f t="shared" si="55"/>
        <v>0</v>
      </c>
      <c r="AY282" s="32"/>
      <c r="AZ282" s="32"/>
      <c r="BA282" s="423" t="str">
        <f t="shared" si="56"/>
        <v xml:space="preserve"> </v>
      </c>
    </row>
    <row r="283" spans="1:53" s="339" customFormat="1" ht="15" x14ac:dyDescent="0.2">
      <c r="A283" s="32"/>
      <c r="B283" s="32"/>
      <c r="C283" s="410">
        <f t="shared" si="57"/>
        <v>262</v>
      </c>
      <c r="D283" s="424"/>
      <c r="E283" s="424"/>
      <c r="F283" s="424"/>
      <c r="G283" s="410"/>
      <c r="H283" s="410"/>
      <c r="I283" s="413" t="str">
        <f t="shared" si="41"/>
        <v>-</v>
      </c>
      <c r="J283" s="414" t="str">
        <f>IF(K283="s",(D283+E283)/16*F283/12*SUMMARY!$H$73," ")</f>
        <v xml:space="preserve"> </v>
      </c>
      <c r="K283" s="414" t="str">
        <f>IF(F283&gt;0,IF(B283&lt;SUMMARY!$H$76,"C","S")," ")</f>
        <v xml:space="preserve"> </v>
      </c>
      <c r="L283" s="414" t="str">
        <f t="shared" si="42"/>
        <v>-</v>
      </c>
      <c r="M283" s="425"/>
      <c r="N283" s="425"/>
      <c r="O283" s="160" t="str">
        <f t="shared" si="43"/>
        <v>-</v>
      </c>
      <c r="P283" s="416"/>
      <c r="Q283" s="416"/>
      <c r="R283" s="416"/>
      <c r="S283" s="416"/>
      <c r="T283" s="417"/>
      <c r="U283" s="417"/>
      <c r="V283" s="417"/>
      <c r="W283" s="417"/>
      <c r="X283" s="417"/>
      <c r="Y283" s="417"/>
      <c r="Z283" s="417"/>
      <c r="AA283" s="417"/>
      <c r="AB283" s="417"/>
      <c r="AC283" s="417"/>
      <c r="AD283" s="417"/>
      <c r="AE283" s="417"/>
      <c r="AF283" s="417"/>
      <c r="AG283" s="160" t="str">
        <f>IF(K283="s",IF(L283&gt;(SUMMARY!$I$12*I283),L283,0),"- ")</f>
        <v xml:space="preserve">- </v>
      </c>
      <c r="AH283" s="22" t="str">
        <f t="shared" si="44"/>
        <v>OK</v>
      </c>
      <c r="AI283" s="22">
        <f t="shared" si="45"/>
        <v>0</v>
      </c>
      <c r="AJ283" s="22">
        <f t="shared" si="46"/>
        <v>0</v>
      </c>
      <c r="AK283" s="22">
        <f t="shared" si="47"/>
        <v>0</v>
      </c>
      <c r="AL283" s="22">
        <f t="shared" si="48"/>
        <v>0</v>
      </c>
      <c r="AM283" s="22">
        <f t="shared" si="49"/>
        <v>0</v>
      </c>
      <c r="AN283" s="22">
        <f t="shared" si="50"/>
        <v>0</v>
      </c>
      <c r="AO283" s="418" t="b">
        <f t="shared" si="51"/>
        <v>0</v>
      </c>
      <c r="AP283" s="419" t="str">
        <f>IF(K283="c",SUMMARY!$C$13*F283/12,"-")</f>
        <v>-</v>
      </c>
      <c r="AQ283" s="419" t="str">
        <f>IF(K283="s",SUMMARY!$C$12*J283,"-")</f>
        <v>-</v>
      </c>
      <c r="AR283" s="420" t="str">
        <f t="shared" si="52"/>
        <v>-</v>
      </c>
      <c r="AS283" s="421" t="str">
        <f>IF(K283="s",I283*SUMMARY!$I$12,"-")</f>
        <v>-</v>
      </c>
      <c r="AT283" s="422" t="str">
        <f>IF(K283="S",IF(AQ283*SUMMARY!$H$74&gt;AS283,SUMMARY!$H$74*AS283,AQ283),"-")</f>
        <v>-</v>
      </c>
      <c r="AU283" s="32"/>
      <c r="AV283" s="67">
        <f t="shared" si="53"/>
        <v>0</v>
      </c>
      <c r="AW283" s="67">
        <f t="shared" si="54"/>
        <v>0</v>
      </c>
      <c r="AX283" s="397">
        <f t="shared" si="55"/>
        <v>0</v>
      </c>
      <c r="AY283" s="32"/>
      <c r="AZ283" s="32"/>
      <c r="BA283" s="423" t="str">
        <f t="shared" si="56"/>
        <v xml:space="preserve"> </v>
      </c>
    </row>
    <row r="284" spans="1:53" s="339" customFormat="1" ht="15" x14ac:dyDescent="0.2">
      <c r="A284" s="32"/>
      <c r="B284" s="32"/>
      <c r="C284" s="410">
        <f t="shared" si="57"/>
        <v>263</v>
      </c>
      <c r="D284" s="424"/>
      <c r="E284" s="424"/>
      <c r="F284" s="424"/>
      <c r="G284" s="410"/>
      <c r="H284" s="410"/>
      <c r="I284" s="413" t="str">
        <f t="shared" si="41"/>
        <v>-</v>
      </c>
      <c r="J284" s="414" t="str">
        <f>IF(K284="s",(D284+E284)/16*F284/12*SUMMARY!$H$73," ")</f>
        <v xml:space="preserve"> </v>
      </c>
      <c r="K284" s="414" t="str">
        <f>IF(F284&gt;0,IF(B284&lt;SUMMARY!$H$76,"C","S")," ")</f>
        <v xml:space="preserve"> </v>
      </c>
      <c r="L284" s="414" t="str">
        <f t="shared" si="42"/>
        <v>-</v>
      </c>
      <c r="M284" s="425"/>
      <c r="N284" s="425"/>
      <c r="O284" s="160" t="str">
        <f t="shared" si="43"/>
        <v>-</v>
      </c>
      <c r="P284" s="416"/>
      <c r="Q284" s="416"/>
      <c r="R284" s="416"/>
      <c r="S284" s="416"/>
      <c r="T284" s="417"/>
      <c r="U284" s="417"/>
      <c r="V284" s="417"/>
      <c r="W284" s="417"/>
      <c r="X284" s="417"/>
      <c r="Y284" s="417"/>
      <c r="Z284" s="417"/>
      <c r="AA284" s="417"/>
      <c r="AB284" s="417"/>
      <c r="AC284" s="417"/>
      <c r="AD284" s="417"/>
      <c r="AE284" s="417"/>
      <c r="AF284" s="417"/>
      <c r="AG284" s="160" t="str">
        <f>IF(K284="s",IF(L284&gt;(SUMMARY!$I$12*I284),L284,0),"- ")</f>
        <v xml:space="preserve">- </v>
      </c>
      <c r="AH284" s="22" t="str">
        <f t="shared" si="44"/>
        <v>OK</v>
      </c>
      <c r="AI284" s="22">
        <f t="shared" si="45"/>
        <v>0</v>
      </c>
      <c r="AJ284" s="22">
        <f t="shared" si="46"/>
        <v>0</v>
      </c>
      <c r="AK284" s="22">
        <f t="shared" si="47"/>
        <v>0</v>
      </c>
      <c r="AL284" s="22">
        <f t="shared" si="48"/>
        <v>0</v>
      </c>
      <c r="AM284" s="22">
        <f t="shared" si="49"/>
        <v>0</v>
      </c>
      <c r="AN284" s="22">
        <f t="shared" si="50"/>
        <v>0</v>
      </c>
      <c r="AO284" s="418" t="b">
        <f t="shared" si="51"/>
        <v>0</v>
      </c>
      <c r="AP284" s="419" t="str">
        <f>IF(K284="c",SUMMARY!$C$13*F284/12,"-")</f>
        <v>-</v>
      </c>
      <c r="AQ284" s="419" t="str">
        <f>IF(K284="s",SUMMARY!$C$12*J284,"-")</f>
        <v>-</v>
      </c>
      <c r="AR284" s="420" t="str">
        <f t="shared" si="52"/>
        <v>-</v>
      </c>
      <c r="AS284" s="421" t="str">
        <f>IF(K284="s",I284*SUMMARY!$I$12,"-")</f>
        <v>-</v>
      </c>
      <c r="AT284" s="422" t="str">
        <f>IF(K284="S",IF(AQ284*SUMMARY!$H$74&gt;AS284,SUMMARY!$H$74*AS284,AQ284),"-")</f>
        <v>-</v>
      </c>
      <c r="AU284" s="32"/>
      <c r="AV284" s="67">
        <f t="shared" si="53"/>
        <v>0</v>
      </c>
      <c r="AW284" s="67">
        <f t="shared" si="54"/>
        <v>0</v>
      </c>
      <c r="AX284" s="397">
        <f t="shared" si="55"/>
        <v>0</v>
      </c>
      <c r="AY284" s="32"/>
      <c r="AZ284" s="32"/>
      <c r="BA284" s="423" t="str">
        <f t="shared" si="56"/>
        <v xml:space="preserve"> </v>
      </c>
    </row>
    <row r="285" spans="1:53" s="339" customFormat="1" ht="15" x14ac:dyDescent="0.2">
      <c r="A285" s="32"/>
      <c r="B285" s="32"/>
      <c r="C285" s="410">
        <f t="shared" si="57"/>
        <v>264</v>
      </c>
      <c r="D285" s="424"/>
      <c r="E285" s="424"/>
      <c r="F285" s="424"/>
      <c r="G285" s="410"/>
      <c r="H285" s="410"/>
      <c r="I285" s="413" t="str">
        <f t="shared" si="41"/>
        <v>-</v>
      </c>
      <c r="J285" s="414" t="str">
        <f>IF(K285="s",(D285+E285)/16*F285/12*SUMMARY!$H$73," ")</f>
        <v xml:space="preserve"> </v>
      </c>
      <c r="K285" s="414" t="str">
        <f>IF(F285&gt;0,IF(B285&lt;SUMMARY!$H$76,"C","S")," ")</f>
        <v xml:space="preserve"> </v>
      </c>
      <c r="L285" s="414" t="str">
        <f t="shared" si="42"/>
        <v>-</v>
      </c>
      <c r="M285" s="425"/>
      <c r="N285" s="425"/>
      <c r="O285" s="160" t="str">
        <f t="shared" si="43"/>
        <v>-</v>
      </c>
      <c r="P285" s="416"/>
      <c r="Q285" s="416"/>
      <c r="R285" s="416"/>
      <c r="S285" s="416"/>
      <c r="T285" s="417"/>
      <c r="U285" s="417"/>
      <c r="V285" s="417"/>
      <c r="W285" s="417"/>
      <c r="X285" s="417"/>
      <c r="Y285" s="417"/>
      <c r="Z285" s="417"/>
      <c r="AA285" s="417"/>
      <c r="AB285" s="417"/>
      <c r="AC285" s="417"/>
      <c r="AD285" s="417"/>
      <c r="AE285" s="417"/>
      <c r="AF285" s="417"/>
      <c r="AG285" s="160" t="str">
        <f>IF(K285="s",IF(L285&gt;(SUMMARY!$I$12*I285),L285,0),"- ")</f>
        <v xml:space="preserve">- </v>
      </c>
      <c r="AH285" s="22" t="str">
        <f t="shared" si="44"/>
        <v>OK</v>
      </c>
      <c r="AI285" s="22">
        <f t="shared" si="45"/>
        <v>0</v>
      </c>
      <c r="AJ285" s="22">
        <f t="shared" si="46"/>
        <v>0</v>
      </c>
      <c r="AK285" s="22">
        <f t="shared" si="47"/>
        <v>0</v>
      </c>
      <c r="AL285" s="22">
        <f t="shared" si="48"/>
        <v>0</v>
      </c>
      <c r="AM285" s="22">
        <f t="shared" si="49"/>
        <v>0</v>
      </c>
      <c r="AN285" s="22">
        <f t="shared" si="50"/>
        <v>0</v>
      </c>
      <c r="AO285" s="418" t="b">
        <f t="shared" si="51"/>
        <v>0</v>
      </c>
      <c r="AP285" s="419" t="str">
        <f>IF(K285="c",SUMMARY!$C$13*F285/12,"-")</f>
        <v>-</v>
      </c>
      <c r="AQ285" s="419" t="str">
        <f>IF(K285="s",SUMMARY!$C$12*J285,"-")</f>
        <v>-</v>
      </c>
      <c r="AR285" s="420" t="str">
        <f t="shared" si="52"/>
        <v>-</v>
      </c>
      <c r="AS285" s="421" t="str">
        <f>IF(K285="s",I285*SUMMARY!$I$12,"-")</f>
        <v>-</v>
      </c>
      <c r="AT285" s="422" t="str">
        <f>IF(K285="S",IF(AQ285*SUMMARY!$H$74&gt;AS285,SUMMARY!$H$74*AS285,AQ285),"-")</f>
        <v>-</v>
      </c>
      <c r="AU285" s="32"/>
      <c r="AV285" s="67">
        <f t="shared" si="53"/>
        <v>0</v>
      </c>
      <c r="AW285" s="67">
        <f t="shared" si="54"/>
        <v>0</v>
      </c>
      <c r="AX285" s="397">
        <f t="shared" si="55"/>
        <v>0</v>
      </c>
      <c r="AY285" s="32"/>
      <c r="AZ285" s="32"/>
      <c r="BA285" s="423" t="str">
        <f t="shared" si="56"/>
        <v xml:space="preserve"> </v>
      </c>
    </row>
    <row r="286" spans="1:53" s="339" customFormat="1" ht="15" x14ac:dyDescent="0.2">
      <c r="A286" s="32"/>
      <c r="B286" s="32"/>
      <c r="C286" s="410">
        <f t="shared" si="57"/>
        <v>265</v>
      </c>
      <c r="D286" s="424"/>
      <c r="E286" s="424"/>
      <c r="F286" s="424"/>
      <c r="G286" s="410"/>
      <c r="H286" s="410"/>
      <c r="I286" s="413" t="str">
        <f t="shared" si="41"/>
        <v>-</v>
      </c>
      <c r="J286" s="414" t="str">
        <f>IF(K286="s",(D286+E286)/16*F286/12*SUMMARY!$H$73," ")</f>
        <v xml:space="preserve"> </v>
      </c>
      <c r="K286" s="414" t="str">
        <f>IF(F286&gt;0,IF(B286&lt;SUMMARY!$H$76,"C","S")," ")</f>
        <v xml:space="preserve"> </v>
      </c>
      <c r="L286" s="414" t="str">
        <f t="shared" si="42"/>
        <v>-</v>
      </c>
      <c r="M286" s="425"/>
      <c r="N286" s="425"/>
      <c r="O286" s="160" t="str">
        <f t="shared" si="43"/>
        <v>-</v>
      </c>
      <c r="P286" s="416"/>
      <c r="Q286" s="416"/>
      <c r="R286" s="416"/>
      <c r="S286" s="416"/>
      <c r="T286" s="417"/>
      <c r="U286" s="417"/>
      <c r="V286" s="417"/>
      <c r="W286" s="417"/>
      <c r="X286" s="417"/>
      <c r="Y286" s="417"/>
      <c r="Z286" s="417"/>
      <c r="AA286" s="417"/>
      <c r="AB286" s="417"/>
      <c r="AC286" s="417"/>
      <c r="AD286" s="417"/>
      <c r="AE286" s="417"/>
      <c r="AF286" s="417"/>
      <c r="AG286" s="160" t="str">
        <f>IF(K286="s",IF(L286&gt;(SUMMARY!$I$12*I286),L286,0),"- ")</f>
        <v xml:space="preserve">- </v>
      </c>
      <c r="AH286" s="22" t="str">
        <f t="shared" si="44"/>
        <v>OK</v>
      </c>
      <c r="AI286" s="22">
        <f t="shared" si="45"/>
        <v>0</v>
      </c>
      <c r="AJ286" s="22">
        <f t="shared" si="46"/>
        <v>0</v>
      </c>
      <c r="AK286" s="22">
        <f t="shared" si="47"/>
        <v>0</v>
      </c>
      <c r="AL286" s="22">
        <f t="shared" si="48"/>
        <v>0</v>
      </c>
      <c r="AM286" s="22">
        <f t="shared" si="49"/>
        <v>0</v>
      </c>
      <c r="AN286" s="22">
        <f t="shared" si="50"/>
        <v>0</v>
      </c>
      <c r="AO286" s="418" t="b">
        <f t="shared" si="51"/>
        <v>0</v>
      </c>
      <c r="AP286" s="419" t="str">
        <f>IF(K286="c",SUMMARY!$C$13*F286/12,"-")</f>
        <v>-</v>
      </c>
      <c r="AQ286" s="419" t="str">
        <f>IF(K286="s",SUMMARY!$C$12*J286,"-")</f>
        <v>-</v>
      </c>
      <c r="AR286" s="420" t="str">
        <f t="shared" si="52"/>
        <v>-</v>
      </c>
      <c r="AS286" s="421" t="str">
        <f>IF(K286="s",I286*SUMMARY!$I$12,"-")</f>
        <v>-</v>
      </c>
      <c r="AT286" s="422" t="str">
        <f>IF(K286="S",IF(AQ286*SUMMARY!$H$74&gt;AS286,SUMMARY!$H$74*AS286,AQ286),"-")</f>
        <v>-</v>
      </c>
      <c r="AU286" s="32"/>
      <c r="AV286" s="67">
        <f t="shared" si="53"/>
        <v>0</v>
      </c>
      <c r="AW286" s="67">
        <f t="shared" si="54"/>
        <v>0</v>
      </c>
      <c r="AX286" s="397">
        <f t="shared" si="55"/>
        <v>0</v>
      </c>
      <c r="AY286" s="32"/>
      <c r="AZ286" s="32"/>
      <c r="BA286" s="423" t="str">
        <f t="shared" si="56"/>
        <v xml:space="preserve"> </v>
      </c>
    </row>
    <row r="287" spans="1:53" s="339" customFormat="1" ht="15" x14ac:dyDescent="0.2">
      <c r="A287" s="32"/>
      <c r="B287" s="32"/>
      <c r="C287" s="410">
        <f t="shared" si="57"/>
        <v>266</v>
      </c>
      <c r="D287" s="424"/>
      <c r="E287" s="424"/>
      <c r="F287" s="424"/>
      <c r="G287" s="410"/>
      <c r="H287" s="410"/>
      <c r="I287" s="413" t="str">
        <f t="shared" si="41"/>
        <v>-</v>
      </c>
      <c r="J287" s="414" t="str">
        <f>IF(K287="s",(D287+E287)/16*F287/12*SUMMARY!$H$73," ")</f>
        <v xml:space="preserve"> </v>
      </c>
      <c r="K287" s="414" t="str">
        <f>IF(F287&gt;0,IF(B287&lt;SUMMARY!$H$76,"C","S")," ")</f>
        <v xml:space="preserve"> </v>
      </c>
      <c r="L287" s="414" t="str">
        <f t="shared" si="42"/>
        <v>-</v>
      </c>
      <c r="M287" s="425"/>
      <c r="N287" s="425"/>
      <c r="O287" s="160" t="str">
        <f t="shared" si="43"/>
        <v>-</v>
      </c>
      <c r="P287" s="416"/>
      <c r="Q287" s="416"/>
      <c r="R287" s="416"/>
      <c r="S287" s="416"/>
      <c r="T287" s="417"/>
      <c r="U287" s="417"/>
      <c r="V287" s="417"/>
      <c r="W287" s="417"/>
      <c r="X287" s="417"/>
      <c r="Y287" s="417"/>
      <c r="Z287" s="417"/>
      <c r="AA287" s="417"/>
      <c r="AB287" s="417"/>
      <c r="AC287" s="417"/>
      <c r="AD287" s="417"/>
      <c r="AE287" s="417"/>
      <c r="AF287" s="417"/>
      <c r="AG287" s="160" t="str">
        <f>IF(K287="s",IF(L287&gt;(SUMMARY!$I$12*I287),L287,0),"- ")</f>
        <v xml:space="preserve">- </v>
      </c>
      <c r="AH287" s="22" t="str">
        <f t="shared" si="44"/>
        <v>OK</v>
      </c>
      <c r="AI287" s="22">
        <f t="shared" si="45"/>
        <v>0</v>
      </c>
      <c r="AJ287" s="22">
        <f t="shared" si="46"/>
        <v>0</v>
      </c>
      <c r="AK287" s="22">
        <f t="shared" si="47"/>
        <v>0</v>
      </c>
      <c r="AL287" s="22">
        <f t="shared" si="48"/>
        <v>0</v>
      </c>
      <c r="AM287" s="22">
        <f t="shared" si="49"/>
        <v>0</v>
      </c>
      <c r="AN287" s="22">
        <f t="shared" si="50"/>
        <v>0</v>
      </c>
      <c r="AO287" s="418" t="b">
        <f t="shared" si="51"/>
        <v>0</v>
      </c>
      <c r="AP287" s="419" t="str">
        <f>IF(K287="c",SUMMARY!$C$13*F287/12,"-")</f>
        <v>-</v>
      </c>
      <c r="AQ287" s="419" t="str">
        <f>IF(K287="s",SUMMARY!$C$12*J287,"-")</f>
        <v>-</v>
      </c>
      <c r="AR287" s="420" t="str">
        <f t="shared" si="52"/>
        <v>-</v>
      </c>
      <c r="AS287" s="421" t="str">
        <f>IF(K287="s",I287*SUMMARY!$I$12,"-")</f>
        <v>-</v>
      </c>
      <c r="AT287" s="422" t="str">
        <f>IF(K287="S",IF(AQ287*SUMMARY!$H$74&gt;AS287,SUMMARY!$H$74*AS287,AQ287),"-")</f>
        <v>-</v>
      </c>
      <c r="AU287" s="32"/>
      <c r="AV287" s="67">
        <f t="shared" si="53"/>
        <v>0</v>
      </c>
      <c r="AW287" s="67">
        <f t="shared" si="54"/>
        <v>0</v>
      </c>
      <c r="AX287" s="397">
        <f t="shared" si="55"/>
        <v>0</v>
      </c>
      <c r="AY287" s="32"/>
      <c r="AZ287" s="32"/>
      <c r="BA287" s="423" t="str">
        <f t="shared" si="56"/>
        <v xml:space="preserve"> </v>
      </c>
    </row>
    <row r="288" spans="1:53" s="339" customFormat="1" ht="15" x14ac:dyDescent="0.2">
      <c r="A288" s="32"/>
      <c r="B288" s="32"/>
      <c r="C288" s="410">
        <f t="shared" si="57"/>
        <v>267</v>
      </c>
      <c r="D288" s="424"/>
      <c r="E288" s="424"/>
      <c r="F288" s="424"/>
      <c r="G288" s="410"/>
      <c r="H288" s="410"/>
      <c r="I288" s="413" t="str">
        <f t="shared" si="41"/>
        <v>-</v>
      </c>
      <c r="J288" s="414" t="str">
        <f>IF(K288="s",(D288+E288)/16*F288/12*SUMMARY!$H$73," ")</f>
        <v xml:space="preserve"> </v>
      </c>
      <c r="K288" s="414" t="str">
        <f>IF(F288&gt;0,IF(B288&lt;SUMMARY!$H$76,"C","S")," ")</f>
        <v xml:space="preserve"> </v>
      </c>
      <c r="L288" s="414" t="str">
        <f t="shared" si="42"/>
        <v>-</v>
      </c>
      <c r="M288" s="425"/>
      <c r="N288" s="425"/>
      <c r="O288" s="160" t="str">
        <f t="shared" si="43"/>
        <v>-</v>
      </c>
      <c r="P288" s="416"/>
      <c r="Q288" s="416"/>
      <c r="R288" s="416"/>
      <c r="S288" s="416"/>
      <c r="T288" s="417"/>
      <c r="U288" s="417"/>
      <c r="V288" s="417"/>
      <c r="W288" s="417"/>
      <c r="X288" s="417"/>
      <c r="Y288" s="417"/>
      <c r="Z288" s="417"/>
      <c r="AA288" s="417"/>
      <c r="AB288" s="417"/>
      <c r="AC288" s="417"/>
      <c r="AD288" s="417"/>
      <c r="AE288" s="417"/>
      <c r="AF288" s="417"/>
      <c r="AG288" s="160" t="str">
        <f>IF(K288="s",IF(L288&gt;(SUMMARY!$I$12*I288),L288,0),"- ")</f>
        <v xml:space="preserve">- </v>
      </c>
      <c r="AH288" s="22" t="str">
        <f t="shared" si="44"/>
        <v>OK</v>
      </c>
      <c r="AI288" s="22">
        <f t="shared" si="45"/>
        <v>0</v>
      </c>
      <c r="AJ288" s="22">
        <f t="shared" si="46"/>
        <v>0</v>
      </c>
      <c r="AK288" s="22">
        <f t="shared" si="47"/>
        <v>0</v>
      </c>
      <c r="AL288" s="22">
        <f t="shared" si="48"/>
        <v>0</v>
      </c>
      <c r="AM288" s="22">
        <f t="shared" si="49"/>
        <v>0</v>
      </c>
      <c r="AN288" s="22">
        <f t="shared" si="50"/>
        <v>0</v>
      </c>
      <c r="AO288" s="418" t="b">
        <f t="shared" si="51"/>
        <v>0</v>
      </c>
      <c r="AP288" s="419" t="str">
        <f>IF(K288="c",SUMMARY!$C$13*F288/12,"-")</f>
        <v>-</v>
      </c>
      <c r="AQ288" s="419" t="str">
        <f>IF(K288="s",SUMMARY!$C$12*J288,"-")</f>
        <v>-</v>
      </c>
      <c r="AR288" s="420" t="str">
        <f t="shared" si="52"/>
        <v>-</v>
      </c>
      <c r="AS288" s="421" t="str">
        <f>IF(K288="s",I288*SUMMARY!$I$12,"-")</f>
        <v>-</v>
      </c>
      <c r="AT288" s="422" t="str">
        <f>IF(K288="S",IF(AQ288*SUMMARY!$H$74&gt;AS288,SUMMARY!$H$74*AS288,AQ288),"-")</f>
        <v>-</v>
      </c>
      <c r="AU288" s="32"/>
      <c r="AV288" s="67">
        <f t="shared" si="53"/>
        <v>0</v>
      </c>
      <c r="AW288" s="67">
        <f t="shared" si="54"/>
        <v>0</v>
      </c>
      <c r="AX288" s="397">
        <f t="shared" si="55"/>
        <v>0</v>
      </c>
      <c r="AY288" s="32"/>
      <c r="AZ288" s="32"/>
      <c r="BA288" s="423" t="str">
        <f t="shared" si="56"/>
        <v xml:space="preserve"> </v>
      </c>
    </row>
    <row r="289" spans="1:53" s="339" customFormat="1" ht="15" x14ac:dyDescent="0.2">
      <c r="A289" s="32"/>
      <c r="B289" s="32"/>
      <c r="C289" s="410">
        <f t="shared" si="57"/>
        <v>268</v>
      </c>
      <c r="D289" s="424"/>
      <c r="E289" s="424"/>
      <c r="F289" s="424"/>
      <c r="G289" s="410"/>
      <c r="H289" s="410"/>
      <c r="I289" s="413" t="str">
        <f t="shared" si="41"/>
        <v>-</v>
      </c>
      <c r="J289" s="414" t="str">
        <f>IF(K289="s",(D289+E289)/16*F289/12*SUMMARY!$H$73," ")</f>
        <v xml:space="preserve"> </v>
      </c>
      <c r="K289" s="414" t="str">
        <f>IF(F289&gt;0,IF(B289&lt;SUMMARY!$H$76,"C","S")," ")</f>
        <v xml:space="preserve"> </v>
      </c>
      <c r="L289" s="414" t="str">
        <f t="shared" si="42"/>
        <v>-</v>
      </c>
      <c r="M289" s="425"/>
      <c r="N289" s="425"/>
      <c r="O289" s="160" t="str">
        <f t="shared" si="43"/>
        <v>-</v>
      </c>
      <c r="P289" s="416"/>
      <c r="Q289" s="416"/>
      <c r="R289" s="416"/>
      <c r="S289" s="416"/>
      <c r="T289" s="417"/>
      <c r="U289" s="417"/>
      <c r="V289" s="417"/>
      <c r="W289" s="417"/>
      <c r="X289" s="417"/>
      <c r="Y289" s="417"/>
      <c r="Z289" s="417"/>
      <c r="AA289" s="417"/>
      <c r="AB289" s="417"/>
      <c r="AC289" s="417"/>
      <c r="AD289" s="417"/>
      <c r="AE289" s="417"/>
      <c r="AF289" s="417"/>
      <c r="AG289" s="160" t="str">
        <f>IF(K289="s",IF(L289&gt;(SUMMARY!$I$12*I289),L289,0),"- ")</f>
        <v xml:space="preserve">- </v>
      </c>
      <c r="AH289" s="22" t="str">
        <f t="shared" si="44"/>
        <v>OK</v>
      </c>
      <c r="AI289" s="22">
        <f t="shared" si="45"/>
        <v>0</v>
      </c>
      <c r="AJ289" s="22">
        <f t="shared" si="46"/>
        <v>0</v>
      </c>
      <c r="AK289" s="22">
        <f t="shared" si="47"/>
        <v>0</v>
      </c>
      <c r="AL289" s="22">
        <f t="shared" si="48"/>
        <v>0</v>
      </c>
      <c r="AM289" s="22">
        <f t="shared" si="49"/>
        <v>0</v>
      </c>
      <c r="AN289" s="22">
        <f t="shared" si="50"/>
        <v>0</v>
      </c>
      <c r="AO289" s="418" t="b">
        <f t="shared" si="51"/>
        <v>0</v>
      </c>
      <c r="AP289" s="419" t="str">
        <f>IF(K289="c",SUMMARY!$C$13*F289/12,"-")</f>
        <v>-</v>
      </c>
      <c r="AQ289" s="419" t="str">
        <f>IF(K289="s",SUMMARY!$C$12*J289,"-")</f>
        <v>-</v>
      </c>
      <c r="AR289" s="420" t="str">
        <f t="shared" si="52"/>
        <v>-</v>
      </c>
      <c r="AS289" s="421" t="str">
        <f>IF(K289="s",I289*SUMMARY!$I$12,"-")</f>
        <v>-</v>
      </c>
      <c r="AT289" s="422" t="str">
        <f>IF(K289="S",IF(AQ289*SUMMARY!$H$74&gt;AS289,SUMMARY!$H$74*AS289,AQ289),"-")</f>
        <v>-</v>
      </c>
      <c r="AU289" s="32"/>
      <c r="AV289" s="67">
        <f t="shared" si="53"/>
        <v>0</v>
      </c>
      <c r="AW289" s="67">
        <f t="shared" si="54"/>
        <v>0</v>
      </c>
      <c r="AX289" s="397">
        <f t="shared" si="55"/>
        <v>0</v>
      </c>
      <c r="AY289" s="32"/>
      <c r="AZ289" s="32"/>
      <c r="BA289" s="423" t="str">
        <f t="shared" si="56"/>
        <v xml:space="preserve"> </v>
      </c>
    </row>
    <row r="290" spans="1:53" s="339" customFormat="1" ht="15" x14ac:dyDescent="0.2">
      <c r="A290" s="32"/>
      <c r="B290" s="32"/>
      <c r="C290" s="410">
        <f t="shared" si="57"/>
        <v>269</v>
      </c>
      <c r="D290" s="424"/>
      <c r="E290" s="424"/>
      <c r="F290" s="424"/>
      <c r="G290" s="410"/>
      <c r="H290" s="410"/>
      <c r="I290" s="413" t="str">
        <f t="shared" si="41"/>
        <v>-</v>
      </c>
      <c r="J290" s="414" t="str">
        <f>IF(K290="s",(D290+E290)/16*F290/12*SUMMARY!$H$73," ")</f>
        <v xml:space="preserve"> </v>
      </c>
      <c r="K290" s="414" t="str">
        <f>IF(F290&gt;0,IF(B290&lt;SUMMARY!$H$76,"C","S")," ")</f>
        <v xml:space="preserve"> </v>
      </c>
      <c r="L290" s="414" t="str">
        <f t="shared" si="42"/>
        <v>-</v>
      </c>
      <c r="M290" s="425"/>
      <c r="N290" s="425"/>
      <c r="O290" s="160" t="str">
        <f t="shared" si="43"/>
        <v>-</v>
      </c>
      <c r="P290" s="416"/>
      <c r="Q290" s="416"/>
      <c r="R290" s="416"/>
      <c r="S290" s="416"/>
      <c r="T290" s="417"/>
      <c r="U290" s="417"/>
      <c r="V290" s="417"/>
      <c r="W290" s="417"/>
      <c r="X290" s="417"/>
      <c r="Y290" s="417"/>
      <c r="Z290" s="417"/>
      <c r="AA290" s="417"/>
      <c r="AB290" s="417"/>
      <c r="AC290" s="417"/>
      <c r="AD290" s="417"/>
      <c r="AE290" s="417"/>
      <c r="AF290" s="417"/>
      <c r="AG290" s="160" t="str">
        <f>IF(K290="s",IF(L290&gt;(SUMMARY!$I$12*I290),L290,0),"- ")</f>
        <v xml:space="preserve">- </v>
      </c>
      <c r="AH290" s="22" t="str">
        <f t="shared" si="44"/>
        <v>OK</v>
      </c>
      <c r="AI290" s="22">
        <f t="shared" si="45"/>
        <v>0</v>
      </c>
      <c r="AJ290" s="22">
        <f t="shared" si="46"/>
        <v>0</v>
      </c>
      <c r="AK290" s="22">
        <f t="shared" si="47"/>
        <v>0</v>
      </c>
      <c r="AL290" s="22">
        <f t="shared" si="48"/>
        <v>0</v>
      </c>
      <c r="AM290" s="22">
        <f t="shared" si="49"/>
        <v>0</v>
      </c>
      <c r="AN290" s="22">
        <f t="shared" si="50"/>
        <v>0</v>
      </c>
      <c r="AO290" s="418" t="b">
        <f t="shared" si="51"/>
        <v>0</v>
      </c>
      <c r="AP290" s="419" t="str">
        <f>IF(K290="c",SUMMARY!$C$13*F290/12,"-")</f>
        <v>-</v>
      </c>
      <c r="AQ290" s="419" t="str">
        <f>IF(K290="s",SUMMARY!$C$12*J290,"-")</f>
        <v>-</v>
      </c>
      <c r="AR290" s="420" t="str">
        <f t="shared" si="52"/>
        <v>-</v>
      </c>
      <c r="AS290" s="421" t="str">
        <f>IF(K290="s",I290*SUMMARY!$I$12,"-")</f>
        <v>-</v>
      </c>
      <c r="AT290" s="422" t="str">
        <f>IF(K290="S",IF(AQ290*SUMMARY!$H$74&gt;AS290,SUMMARY!$H$74*AS290,AQ290),"-")</f>
        <v>-</v>
      </c>
      <c r="AU290" s="32"/>
      <c r="AV290" s="67">
        <f t="shared" si="53"/>
        <v>0</v>
      </c>
      <c r="AW290" s="67">
        <f t="shared" si="54"/>
        <v>0</v>
      </c>
      <c r="AX290" s="397">
        <f t="shared" si="55"/>
        <v>0</v>
      </c>
      <c r="AY290" s="32"/>
      <c r="AZ290" s="32"/>
      <c r="BA290" s="423" t="str">
        <f t="shared" si="56"/>
        <v xml:space="preserve"> </v>
      </c>
    </row>
    <row r="291" spans="1:53" s="339" customFormat="1" ht="15" x14ac:dyDescent="0.2">
      <c r="A291" s="32"/>
      <c r="B291" s="32"/>
      <c r="C291" s="410">
        <f t="shared" si="57"/>
        <v>270</v>
      </c>
      <c r="D291" s="424"/>
      <c r="E291" s="424"/>
      <c r="F291" s="424"/>
      <c r="G291" s="410"/>
      <c r="H291" s="410"/>
      <c r="I291" s="413" t="str">
        <f t="shared" si="41"/>
        <v>-</v>
      </c>
      <c r="J291" s="414" t="str">
        <f>IF(K291="s",(D291+E291)/16*F291/12*SUMMARY!$H$73," ")</f>
        <v xml:space="preserve"> </v>
      </c>
      <c r="K291" s="414" t="str">
        <f>IF(F291&gt;0,IF(B291&lt;SUMMARY!$H$76,"C","S")," ")</f>
        <v xml:space="preserve"> </v>
      </c>
      <c r="L291" s="414" t="str">
        <f t="shared" si="42"/>
        <v>-</v>
      </c>
      <c r="M291" s="425"/>
      <c r="N291" s="425"/>
      <c r="O291" s="160" t="str">
        <f t="shared" si="43"/>
        <v>-</v>
      </c>
      <c r="P291" s="416"/>
      <c r="Q291" s="416"/>
      <c r="R291" s="416"/>
      <c r="S291" s="416"/>
      <c r="T291" s="417"/>
      <c r="U291" s="417"/>
      <c r="V291" s="417"/>
      <c r="W291" s="417"/>
      <c r="X291" s="417"/>
      <c r="Y291" s="417"/>
      <c r="Z291" s="417"/>
      <c r="AA291" s="417"/>
      <c r="AB291" s="417"/>
      <c r="AC291" s="417"/>
      <c r="AD291" s="417"/>
      <c r="AE291" s="417"/>
      <c r="AF291" s="417"/>
      <c r="AG291" s="160" t="str">
        <f>IF(K291="s",IF(L291&gt;(SUMMARY!$I$12*I291),L291,0),"- ")</f>
        <v xml:space="preserve">- </v>
      </c>
      <c r="AH291" s="22" t="str">
        <f t="shared" si="44"/>
        <v>OK</v>
      </c>
      <c r="AI291" s="22">
        <f t="shared" si="45"/>
        <v>0</v>
      </c>
      <c r="AJ291" s="22">
        <f t="shared" si="46"/>
        <v>0</v>
      </c>
      <c r="AK291" s="22">
        <f t="shared" si="47"/>
        <v>0</v>
      </c>
      <c r="AL291" s="22">
        <f t="shared" si="48"/>
        <v>0</v>
      </c>
      <c r="AM291" s="22">
        <f t="shared" si="49"/>
        <v>0</v>
      </c>
      <c r="AN291" s="22">
        <f t="shared" si="50"/>
        <v>0</v>
      </c>
      <c r="AO291" s="418" t="b">
        <f t="shared" si="51"/>
        <v>0</v>
      </c>
      <c r="AP291" s="419" t="str">
        <f>IF(K291="c",SUMMARY!$C$13*F291/12,"-")</f>
        <v>-</v>
      </c>
      <c r="AQ291" s="419" t="str">
        <f>IF(K291="s",SUMMARY!$C$12*J291,"-")</f>
        <v>-</v>
      </c>
      <c r="AR291" s="420" t="str">
        <f t="shared" si="52"/>
        <v>-</v>
      </c>
      <c r="AS291" s="421" t="str">
        <f>IF(K291="s",I291*SUMMARY!$I$12,"-")</f>
        <v>-</v>
      </c>
      <c r="AT291" s="422" t="str">
        <f>IF(K291="S",IF(AQ291*SUMMARY!$H$74&gt;AS291,SUMMARY!$H$74*AS291,AQ291),"-")</f>
        <v>-</v>
      </c>
      <c r="AU291" s="32"/>
      <c r="AV291" s="67">
        <f t="shared" si="53"/>
        <v>0</v>
      </c>
      <c r="AW291" s="67">
        <f t="shared" si="54"/>
        <v>0</v>
      </c>
      <c r="AX291" s="397">
        <f t="shared" si="55"/>
        <v>0</v>
      </c>
      <c r="AY291" s="32"/>
      <c r="AZ291" s="32"/>
      <c r="BA291" s="423" t="str">
        <f t="shared" si="56"/>
        <v xml:space="preserve"> </v>
      </c>
    </row>
    <row r="292" spans="1:53" s="339" customFormat="1" ht="15" x14ac:dyDescent="0.2">
      <c r="A292" s="32"/>
      <c r="B292" s="32"/>
      <c r="C292" s="410">
        <f t="shared" si="57"/>
        <v>271</v>
      </c>
      <c r="D292" s="424"/>
      <c r="E292" s="424"/>
      <c r="F292" s="424"/>
      <c r="G292" s="410"/>
      <c r="H292" s="410"/>
      <c r="I292" s="413" t="str">
        <f t="shared" si="41"/>
        <v>-</v>
      </c>
      <c r="J292" s="414" t="str">
        <f>IF(K292="s",(D292+E292)/16*F292/12*SUMMARY!$H$73," ")</f>
        <v xml:space="preserve"> </v>
      </c>
      <c r="K292" s="414" t="str">
        <f>IF(F292&gt;0,IF(B292&lt;SUMMARY!$H$76,"C","S")," ")</f>
        <v xml:space="preserve"> </v>
      </c>
      <c r="L292" s="414" t="str">
        <f t="shared" si="42"/>
        <v>-</v>
      </c>
      <c r="M292" s="425"/>
      <c r="N292" s="425"/>
      <c r="O292" s="160" t="str">
        <f t="shared" si="43"/>
        <v>-</v>
      </c>
      <c r="P292" s="416"/>
      <c r="Q292" s="416"/>
      <c r="R292" s="416"/>
      <c r="S292" s="416"/>
      <c r="T292" s="417"/>
      <c r="U292" s="417"/>
      <c r="V292" s="417"/>
      <c r="W292" s="417"/>
      <c r="X292" s="417"/>
      <c r="Y292" s="417"/>
      <c r="Z292" s="417"/>
      <c r="AA292" s="417"/>
      <c r="AB292" s="417"/>
      <c r="AC292" s="417"/>
      <c r="AD292" s="417"/>
      <c r="AE292" s="417"/>
      <c r="AF292" s="417"/>
      <c r="AG292" s="160" t="str">
        <f>IF(K292="s",IF(L292&gt;(SUMMARY!$I$12*I292),L292,0),"- ")</f>
        <v xml:space="preserve">- </v>
      </c>
      <c r="AH292" s="22" t="str">
        <f t="shared" si="44"/>
        <v>OK</v>
      </c>
      <c r="AI292" s="22">
        <f t="shared" si="45"/>
        <v>0</v>
      </c>
      <c r="AJ292" s="22">
        <f t="shared" si="46"/>
        <v>0</v>
      </c>
      <c r="AK292" s="22">
        <f t="shared" si="47"/>
        <v>0</v>
      </c>
      <c r="AL292" s="22">
        <f t="shared" si="48"/>
        <v>0</v>
      </c>
      <c r="AM292" s="22">
        <f t="shared" si="49"/>
        <v>0</v>
      </c>
      <c r="AN292" s="22">
        <f t="shared" si="50"/>
        <v>0</v>
      </c>
      <c r="AO292" s="418" t="b">
        <f t="shared" si="51"/>
        <v>0</v>
      </c>
      <c r="AP292" s="419" t="str">
        <f>IF(K292="c",SUMMARY!$C$13*F292/12,"-")</f>
        <v>-</v>
      </c>
      <c r="AQ292" s="419" t="str">
        <f>IF(K292="s",SUMMARY!$C$12*J292,"-")</f>
        <v>-</v>
      </c>
      <c r="AR292" s="420" t="str">
        <f t="shared" si="52"/>
        <v>-</v>
      </c>
      <c r="AS292" s="421" t="str">
        <f>IF(K292="s",I292*SUMMARY!$I$12,"-")</f>
        <v>-</v>
      </c>
      <c r="AT292" s="422" t="str">
        <f>IF(K292="S",IF(AQ292*SUMMARY!$H$74&gt;AS292,SUMMARY!$H$74*AS292,AQ292),"-")</f>
        <v>-</v>
      </c>
      <c r="AU292" s="32"/>
      <c r="AV292" s="67">
        <f t="shared" si="53"/>
        <v>0</v>
      </c>
      <c r="AW292" s="67">
        <f t="shared" si="54"/>
        <v>0</v>
      </c>
      <c r="AX292" s="397">
        <f t="shared" si="55"/>
        <v>0</v>
      </c>
      <c r="AY292" s="32"/>
      <c r="AZ292" s="32"/>
      <c r="BA292" s="423" t="str">
        <f t="shared" si="56"/>
        <v xml:space="preserve"> </v>
      </c>
    </row>
    <row r="293" spans="1:53" s="339" customFormat="1" ht="15" x14ac:dyDescent="0.2">
      <c r="A293" s="32"/>
      <c r="B293" s="32"/>
      <c r="C293" s="410">
        <f t="shared" si="57"/>
        <v>272</v>
      </c>
      <c r="D293" s="424"/>
      <c r="E293" s="424"/>
      <c r="F293" s="424"/>
      <c r="G293" s="410"/>
      <c r="H293" s="410"/>
      <c r="I293" s="413" t="str">
        <f t="shared" si="41"/>
        <v>-</v>
      </c>
      <c r="J293" s="414" t="str">
        <f>IF(K293="s",(D293+E293)/16*F293/12*SUMMARY!$H$73," ")</f>
        <v xml:space="preserve"> </v>
      </c>
      <c r="K293" s="414" t="str">
        <f>IF(F293&gt;0,IF(B293&lt;SUMMARY!$H$76,"C","S")," ")</f>
        <v xml:space="preserve"> </v>
      </c>
      <c r="L293" s="414" t="str">
        <f t="shared" si="42"/>
        <v>-</v>
      </c>
      <c r="M293" s="425"/>
      <c r="N293" s="425"/>
      <c r="O293" s="160" t="str">
        <f t="shared" si="43"/>
        <v>-</v>
      </c>
      <c r="P293" s="416"/>
      <c r="Q293" s="416"/>
      <c r="R293" s="416"/>
      <c r="S293" s="416"/>
      <c r="T293" s="417"/>
      <c r="U293" s="417"/>
      <c r="V293" s="417"/>
      <c r="W293" s="417"/>
      <c r="X293" s="417"/>
      <c r="Y293" s="417"/>
      <c r="Z293" s="417"/>
      <c r="AA293" s="417"/>
      <c r="AB293" s="417"/>
      <c r="AC293" s="417"/>
      <c r="AD293" s="417"/>
      <c r="AE293" s="417"/>
      <c r="AF293" s="417"/>
      <c r="AG293" s="160" t="str">
        <f>IF(K293="s",IF(L293&gt;(SUMMARY!$I$12*I293),L293,0),"- ")</f>
        <v xml:space="preserve">- </v>
      </c>
      <c r="AH293" s="22" t="str">
        <f t="shared" si="44"/>
        <v>OK</v>
      </c>
      <c r="AI293" s="22">
        <f t="shared" si="45"/>
        <v>0</v>
      </c>
      <c r="AJ293" s="22">
        <f t="shared" si="46"/>
        <v>0</v>
      </c>
      <c r="AK293" s="22">
        <f t="shared" si="47"/>
        <v>0</v>
      </c>
      <c r="AL293" s="22">
        <f t="shared" si="48"/>
        <v>0</v>
      </c>
      <c r="AM293" s="22">
        <f t="shared" si="49"/>
        <v>0</v>
      </c>
      <c r="AN293" s="22">
        <f t="shared" si="50"/>
        <v>0</v>
      </c>
      <c r="AO293" s="418" t="b">
        <f t="shared" si="51"/>
        <v>0</v>
      </c>
      <c r="AP293" s="419" t="str">
        <f>IF(K293="c",SUMMARY!$C$13*F293/12,"-")</f>
        <v>-</v>
      </c>
      <c r="AQ293" s="419" t="str">
        <f>IF(K293="s",SUMMARY!$C$12*J293,"-")</f>
        <v>-</v>
      </c>
      <c r="AR293" s="420" t="str">
        <f t="shared" si="52"/>
        <v>-</v>
      </c>
      <c r="AS293" s="421" t="str">
        <f>IF(K293="s",I293*SUMMARY!$I$12,"-")</f>
        <v>-</v>
      </c>
      <c r="AT293" s="422" t="str">
        <f>IF(K293="S",IF(AQ293*SUMMARY!$H$74&gt;AS293,SUMMARY!$H$74*AS293,AQ293),"-")</f>
        <v>-</v>
      </c>
      <c r="AU293" s="32"/>
      <c r="AV293" s="67">
        <f t="shared" si="53"/>
        <v>0</v>
      </c>
      <c r="AW293" s="67">
        <f t="shared" si="54"/>
        <v>0</v>
      </c>
      <c r="AX293" s="397">
        <f t="shared" si="55"/>
        <v>0</v>
      </c>
      <c r="AY293" s="32"/>
      <c r="AZ293" s="32"/>
      <c r="BA293" s="423" t="str">
        <f t="shared" si="56"/>
        <v xml:space="preserve"> </v>
      </c>
    </row>
    <row r="294" spans="1:53" s="339" customFormat="1" ht="15" x14ac:dyDescent="0.2">
      <c r="A294" s="32"/>
      <c r="B294" s="32"/>
      <c r="C294" s="410">
        <f t="shared" si="57"/>
        <v>273</v>
      </c>
      <c r="D294" s="424"/>
      <c r="E294" s="424"/>
      <c r="F294" s="424"/>
      <c r="G294" s="410"/>
      <c r="H294" s="410"/>
      <c r="I294" s="413" t="str">
        <f t="shared" si="41"/>
        <v>-</v>
      </c>
      <c r="J294" s="414" t="str">
        <f>IF(K294="s",(D294+E294)/16*F294/12*SUMMARY!$H$73," ")</f>
        <v xml:space="preserve"> </v>
      </c>
      <c r="K294" s="414" t="str">
        <f>IF(F294&gt;0,IF(B294&lt;SUMMARY!$H$76,"C","S")," ")</f>
        <v xml:space="preserve"> </v>
      </c>
      <c r="L294" s="414" t="str">
        <f t="shared" si="42"/>
        <v>-</v>
      </c>
      <c r="M294" s="425"/>
      <c r="N294" s="425"/>
      <c r="O294" s="160" t="str">
        <f t="shared" si="43"/>
        <v>-</v>
      </c>
      <c r="P294" s="416"/>
      <c r="Q294" s="416"/>
      <c r="R294" s="416"/>
      <c r="S294" s="416"/>
      <c r="T294" s="417"/>
      <c r="U294" s="417"/>
      <c r="V294" s="417"/>
      <c r="W294" s="417"/>
      <c r="X294" s="417"/>
      <c r="Y294" s="417"/>
      <c r="Z294" s="417"/>
      <c r="AA294" s="417"/>
      <c r="AB294" s="417"/>
      <c r="AC294" s="417"/>
      <c r="AD294" s="417"/>
      <c r="AE294" s="417"/>
      <c r="AF294" s="417"/>
      <c r="AG294" s="160" t="str">
        <f>IF(K294="s",IF(L294&gt;(SUMMARY!$I$12*I294),L294,0),"- ")</f>
        <v xml:space="preserve">- </v>
      </c>
      <c r="AH294" s="22" t="str">
        <f t="shared" si="44"/>
        <v>OK</v>
      </c>
      <c r="AI294" s="22">
        <f t="shared" si="45"/>
        <v>0</v>
      </c>
      <c r="AJ294" s="22">
        <f t="shared" si="46"/>
        <v>0</v>
      </c>
      <c r="AK294" s="22">
        <f t="shared" si="47"/>
        <v>0</v>
      </c>
      <c r="AL294" s="22">
        <f t="shared" si="48"/>
        <v>0</v>
      </c>
      <c r="AM294" s="22">
        <f t="shared" si="49"/>
        <v>0</v>
      </c>
      <c r="AN294" s="22">
        <f t="shared" si="50"/>
        <v>0</v>
      </c>
      <c r="AO294" s="418" t="b">
        <f t="shared" si="51"/>
        <v>0</v>
      </c>
      <c r="AP294" s="419" t="str">
        <f>IF(K294="c",SUMMARY!$C$13*F294/12,"-")</f>
        <v>-</v>
      </c>
      <c r="AQ294" s="419" t="str">
        <f>IF(K294="s",SUMMARY!$C$12*J294,"-")</f>
        <v>-</v>
      </c>
      <c r="AR294" s="420" t="str">
        <f t="shared" si="52"/>
        <v>-</v>
      </c>
      <c r="AS294" s="421" t="str">
        <f>IF(K294="s",I294*SUMMARY!$I$12,"-")</f>
        <v>-</v>
      </c>
      <c r="AT294" s="422" t="str">
        <f>IF(K294="S",IF(AQ294*SUMMARY!$H$74&gt;AS294,SUMMARY!$H$74*AS294,AQ294),"-")</f>
        <v>-</v>
      </c>
      <c r="AU294" s="32"/>
      <c r="AV294" s="67">
        <f t="shared" si="53"/>
        <v>0</v>
      </c>
      <c r="AW294" s="67">
        <f t="shared" si="54"/>
        <v>0</v>
      </c>
      <c r="AX294" s="397">
        <f t="shared" si="55"/>
        <v>0</v>
      </c>
      <c r="AY294" s="32"/>
      <c r="AZ294" s="32"/>
      <c r="BA294" s="423" t="str">
        <f t="shared" si="56"/>
        <v xml:space="preserve"> </v>
      </c>
    </row>
    <row r="295" spans="1:53" s="339" customFormat="1" ht="15" x14ac:dyDescent="0.2">
      <c r="A295" s="32"/>
      <c r="B295" s="32"/>
      <c r="C295" s="410">
        <f t="shared" si="57"/>
        <v>274</v>
      </c>
      <c r="D295" s="424"/>
      <c r="E295" s="424"/>
      <c r="F295" s="424"/>
      <c r="G295" s="410"/>
      <c r="H295" s="410"/>
      <c r="I295" s="413" t="str">
        <f t="shared" si="41"/>
        <v>-</v>
      </c>
      <c r="J295" s="414" t="str">
        <f>IF(K295="s",(D295+E295)/16*F295/12*SUMMARY!$H$73," ")</f>
        <v xml:space="preserve"> </v>
      </c>
      <c r="K295" s="414" t="str">
        <f>IF(F295&gt;0,IF(B295&lt;SUMMARY!$H$76,"C","S")," ")</f>
        <v xml:space="preserve"> </v>
      </c>
      <c r="L295" s="414" t="str">
        <f t="shared" si="42"/>
        <v>-</v>
      </c>
      <c r="M295" s="425"/>
      <c r="N295" s="425"/>
      <c r="O295" s="160" t="str">
        <f t="shared" si="43"/>
        <v>-</v>
      </c>
      <c r="P295" s="416"/>
      <c r="Q295" s="416"/>
      <c r="R295" s="416"/>
      <c r="S295" s="416"/>
      <c r="T295" s="417"/>
      <c r="U295" s="417"/>
      <c r="V295" s="417"/>
      <c r="W295" s="417"/>
      <c r="X295" s="417"/>
      <c r="Y295" s="417"/>
      <c r="Z295" s="417"/>
      <c r="AA295" s="417"/>
      <c r="AB295" s="417"/>
      <c r="AC295" s="417"/>
      <c r="AD295" s="417"/>
      <c r="AE295" s="417"/>
      <c r="AF295" s="417"/>
      <c r="AG295" s="160" t="str">
        <f>IF(K295="s",IF(L295&gt;(SUMMARY!$I$12*I295),L295,0),"- ")</f>
        <v xml:space="preserve">- </v>
      </c>
      <c r="AH295" s="22" t="str">
        <f t="shared" si="44"/>
        <v>OK</v>
      </c>
      <c r="AI295" s="22">
        <f t="shared" si="45"/>
        <v>0</v>
      </c>
      <c r="AJ295" s="22">
        <f t="shared" si="46"/>
        <v>0</v>
      </c>
      <c r="AK295" s="22">
        <f t="shared" si="47"/>
        <v>0</v>
      </c>
      <c r="AL295" s="22">
        <f t="shared" si="48"/>
        <v>0</v>
      </c>
      <c r="AM295" s="22">
        <f t="shared" si="49"/>
        <v>0</v>
      </c>
      <c r="AN295" s="22">
        <f t="shared" si="50"/>
        <v>0</v>
      </c>
      <c r="AO295" s="418" t="b">
        <f t="shared" si="51"/>
        <v>0</v>
      </c>
      <c r="AP295" s="419" t="str">
        <f>IF(K295="c",SUMMARY!$C$13*F295/12,"-")</f>
        <v>-</v>
      </c>
      <c r="AQ295" s="419" t="str">
        <f>IF(K295="s",SUMMARY!$C$12*J295,"-")</f>
        <v>-</v>
      </c>
      <c r="AR295" s="420" t="str">
        <f t="shared" si="52"/>
        <v>-</v>
      </c>
      <c r="AS295" s="421" t="str">
        <f>IF(K295="s",I295*SUMMARY!$I$12,"-")</f>
        <v>-</v>
      </c>
      <c r="AT295" s="422" t="str">
        <f>IF(K295="S",IF(AQ295*SUMMARY!$H$74&gt;AS295,SUMMARY!$H$74*AS295,AQ295),"-")</f>
        <v>-</v>
      </c>
      <c r="AU295" s="32"/>
      <c r="AV295" s="67">
        <f t="shared" si="53"/>
        <v>0</v>
      </c>
      <c r="AW295" s="67">
        <f t="shared" si="54"/>
        <v>0</v>
      </c>
      <c r="AX295" s="397">
        <f t="shared" si="55"/>
        <v>0</v>
      </c>
      <c r="AY295" s="32"/>
      <c r="AZ295" s="32"/>
      <c r="BA295" s="423" t="str">
        <f t="shared" si="56"/>
        <v xml:space="preserve"> </v>
      </c>
    </row>
    <row r="296" spans="1:53" s="339" customFormat="1" ht="15" x14ac:dyDescent="0.2">
      <c r="A296" s="32"/>
      <c r="B296" s="32"/>
      <c r="C296" s="410">
        <f t="shared" si="57"/>
        <v>275</v>
      </c>
      <c r="D296" s="424"/>
      <c r="E296" s="424"/>
      <c r="F296" s="424"/>
      <c r="G296" s="410"/>
      <c r="H296" s="410"/>
      <c r="I296" s="413" t="str">
        <f t="shared" si="41"/>
        <v>-</v>
      </c>
      <c r="J296" s="414" t="str">
        <f>IF(K296="s",(D296+E296)/16*F296/12*SUMMARY!$H$73," ")</f>
        <v xml:space="preserve"> </v>
      </c>
      <c r="K296" s="414" t="str">
        <f>IF(F296&gt;0,IF(B296&lt;SUMMARY!$H$76,"C","S")," ")</f>
        <v xml:space="preserve"> </v>
      </c>
      <c r="L296" s="414" t="str">
        <f t="shared" si="42"/>
        <v>-</v>
      </c>
      <c r="M296" s="425"/>
      <c r="N296" s="425"/>
      <c r="O296" s="160" t="str">
        <f t="shared" si="43"/>
        <v>-</v>
      </c>
      <c r="P296" s="416"/>
      <c r="Q296" s="416"/>
      <c r="R296" s="416"/>
      <c r="S296" s="416"/>
      <c r="T296" s="417"/>
      <c r="U296" s="417"/>
      <c r="V296" s="417"/>
      <c r="W296" s="417"/>
      <c r="X296" s="417"/>
      <c r="Y296" s="417"/>
      <c r="Z296" s="417"/>
      <c r="AA296" s="417"/>
      <c r="AB296" s="417"/>
      <c r="AC296" s="417"/>
      <c r="AD296" s="417"/>
      <c r="AE296" s="417"/>
      <c r="AF296" s="417"/>
      <c r="AG296" s="160" t="str">
        <f>IF(K296="s",IF(L296&gt;(SUMMARY!$I$12*I296),L296,0),"- ")</f>
        <v xml:space="preserve">- </v>
      </c>
      <c r="AH296" s="22" t="str">
        <f t="shared" si="44"/>
        <v>OK</v>
      </c>
      <c r="AI296" s="22">
        <f t="shared" si="45"/>
        <v>0</v>
      </c>
      <c r="AJ296" s="22">
        <f t="shared" si="46"/>
        <v>0</v>
      </c>
      <c r="AK296" s="22">
        <f t="shared" si="47"/>
        <v>0</v>
      </c>
      <c r="AL296" s="22">
        <f t="shared" si="48"/>
        <v>0</v>
      </c>
      <c r="AM296" s="22">
        <f t="shared" si="49"/>
        <v>0</v>
      </c>
      <c r="AN296" s="22">
        <f t="shared" si="50"/>
        <v>0</v>
      </c>
      <c r="AO296" s="418" t="b">
        <f t="shared" si="51"/>
        <v>0</v>
      </c>
      <c r="AP296" s="419" t="str">
        <f>IF(K296="c",SUMMARY!$C$13*F296/12,"-")</f>
        <v>-</v>
      </c>
      <c r="AQ296" s="419" t="str">
        <f>IF(K296="s",SUMMARY!$C$12*J296,"-")</f>
        <v>-</v>
      </c>
      <c r="AR296" s="420" t="str">
        <f t="shared" si="52"/>
        <v>-</v>
      </c>
      <c r="AS296" s="421" t="str">
        <f>IF(K296="s",I296*SUMMARY!$I$12,"-")</f>
        <v>-</v>
      </c>
      <c r="AT296" s="422" t="str">
        <f>IF(K296="S",IF(AQ296*SUMMARY!$H$74&gt;AS296,SUMMARY!$H$74*AS296,AQ296),"-")</f>
        <v>-</v>
      </c>
      <c r="AU296" s="32"/>
      <c r="AV296" s="67">
        <f t="shared" si="53"/>
        <v>0</v>
      </c>
      <c r="AW296" s="67">
        <f t="shared" si="54"/>
        <v>0</v>
      </c>
      <c r="AX296" s="397">
        <f t="shared" si="55"/>
        <v>0</v>
      </c>
      <c r="AY296" s="32"/>
      <c r="AZ296" s="32"/>
      <c r="BA296" s="423" t="str">
        <f t="shared" si="56"/>
        <v xml:space="preserve"> </v>
      </c>
    </row>
    <row r="297" spans="1:53" s="339" customFormat="1" ht="15" x14ac:dyDescent="0.2">
      <c r="A297" s="32"/>
      <c r="B297" s="32"/>
      <c r="C297" s="410">
        <f t="shared" si="57"/>
        <v>276</v>
      </c>
      <c r="D297" s="424"/>
      <c r="E297" s="424"/>
      <c r="F297" s="424"/>
      <c r="G297" s="410"/>
      <c r="H297" s="410"/>
      <c r="I297" s="413" t="str">
        <f t="shared" si="41"/>
        <v>-</v>
      </c>
      <c r="J297" s="414" t="str">
        <f>IF(K297="s",(D297+E297)/16*F297/12*SUMMARY!$H$73," ")</f>
        <v xml:space="preserve"> </v>
      </c>
      <c r="K297" s="414" t="str">
        <f>IF(F297&gt;0,IF(B297&lt;SUMMARY!$H$76,"C","S")," ")</f>
        <v xml:space="preserve"> </v>
      </c>
      <c r="L297" s="414" t="str">
        <f t="shared" si="42"/>
        <v>-</v>
      </c>
      <c r="M297" s="425"/>
      <c r="N297" s="425"/>
      <c r="O297" s="160" t="str">
        <f t="shared" si="43"/>
        <v>-</v>
      </c>
      <c r="P297" s="416"/>
      <c r="Q297" s="416"/>
      <c r="R297" s="416"/>
      <c r="S297" s="416"/>
      <c r="T297" s="417"/>
      <c r="U297" s="417"/>
      <c r="V297" s="417"/>
      <c r="W297" s="417"/>
      <c r="X297" s="417"/>
      <c r="Y297" s="417"/>
      <c r="Z297" s="417"/>
      <c r="AA297" s="417"/>
      <c r="AB297" s="417"/>
      <c r="AC297" s="417"/>
      <c r="AD297" s="417"/>
      <c r="AE297" s="417"/>
      <c r="AF297" s="417"/>
      <c r="AG297" s="160" t="str">
        <f>IF(K297="s",IF(L297&gt;(SUMMARY!$I$12*I297),L297,0),"- ")</f>
        <v xml:space="preserve">- </v>
      </c>
      <c r="AH297" s="22" t="str">
        <f t="shared" si="44"/>
        <v>OK</v>
      </c>
      <c r="AI297" s="22">
        <f t="shared" si="45"/>
        <v>0</v>
      </c>
      <c r="AJ297" s="22">
        <f t="shared" si="46"/>
        <v>0</v>
      </c>
      <c r="AK297" s="22">
        <f t="shared" si="47"/>
        <v>0</v>
      </c>
      <c r="AL297" s="22">
        <f t="shared" si="48"/>
        <v>0</v>
      </c>
      <c r="AM297" s="22">
        <f t="shared" si="49"/>
        <v>0</v>
      </c>
      <c r="AN297" s="22">
        <f t="shared" si="50"/>
        <v>0</v>
      </c>
      <c r="AO297" s="418" t="b">
        <f t="shared" si="51"/>
        <v>0</v>
      </c>
      <c r="AP297" s="419" t="str">
        <f>IF(K297="c",SUMMARY!$C$13*F297/12,"-")</f>
        <v>-</v>
      </c>
      <c r="AQ297" s="419" t="str">
        <f>IF(K297="s",SUMMARY!$C$12*J297,"-")</f>
        <v>-</v>
      </c>
      <c r="AR297" s="420" t="str">
        <f t="shared" si="52"/>
        <v>-</v>
      </c>
      <c r="AS297" s="421" t="str">
        <f>IF(K297="s",I297*SUMMARY!$I$12,"-")</f>
        <v>-</v>
      </c>
      <c r="AT297" s="422" t="str">
        <f>IF(K297="S",IF(AQ297*SUMMARY!$H$74&gt;AS297,SUMMARY!$H$74*AS297,AQ297),"-")</f>
        <v>-</v>
      </c>
      <c r="AU297" s="32"/>
      <c r="AV297" s="67">
        <f t="shared" si="53"/>
        <v>0</v>
      </c>
      <c r="AW297" s="67">
        <f t="shared" si="54"/>
        <v>0</v>
      </c>
      <c r="AX297" s="397">
        <f t="shared" si="55"/>
        <v>0</v>
      </c>
      <c r="AY297" s="32"/>
      <c r="AZ297" s="32"/>
      <c r="BA297" s="423" t="str">
        <f t="shared" si="56"/>
        <v xml:space="preserve"> </v>
      </c>
    </row>
    <row r="298" spans="1:53" s="339" customFormat="1" ht="15" x14ac:dyDescent="0.2">
      <c r="A298" s="32"/>
      <c r="B298" s="32"/>
      <c r="C298" s="410">
        <f t="shared" si="57"/>
        <v>277</v>
      </c>
      <c r="D298" s="424"/>
      <c r="E298" s="424"/>
      <c r="F298" s="424"/>
      <c r="G298" s="410"/>
      <c r="H298" s="410"/>
      <c r="I298" s="413" t="str">
        <f t="shared" si="41"/>
        <v>-</v>
      </c>
      <c r="J298" s="414" t="str">
        <f>IF(K298="s",(D298+E298)/16*F298/12*SUMMARY!$H$73," ")</f>
        <v xml:space="preserve"> </v>
      </c>
      <c r="K298" s="414" t="str">
        <f>IF(F298&gt;0,IF(B298&lt;SUMMARY!$H$76,"C","S")," ")</f>
        <v xml:space="preserve"> </v>
      </c>
      <c r="L298" s="414" t="str">
        <f t="shared" si="42"/>
        <v>-</v>
      </c>
      <c r="M298" s="425"/>
      <c r="N298" s="425"/>
      <c r="O298" s="160" t="str">
        <f t="shared" si="43"/>
        <v>-</v>
      </c>
      <c r="P298" s="416"/>
      <c r="Q298" s="416"/>
      <c r="R298" s="416"/>
      <c r="S298" s="416"/>
      <c r="T298" s="417"/>
      <c r="U298" s="417"/>
      <c r="V298" s="417"/>
      <c r="W298" s="417"/>
      <c r="X298" s="417"/>
      <c r="Y298" s="417"/>
      <c r="Z298" s="417"/>
      <c r="AA298" s="417"/>
      <c r="AB298" s="417"/>
      <c r="AC298" s="417"/>
      <c r="AD298" s="417"/>
      <c r="AE298" s="417"/>
      <c r="AF298" s="417"/>
      <c r="AG298" s="160" t="str">
        <f>IF(K298="s",IF(L298&gt;(SUMMARY!$I$12*I298),L298,0),"- ")</f>
        <v xml:space="preserve">- </v>
      </c>
      <c r="AH298" s="22" t="str">
        <f t="shared" si="44"/>
        <v>OK</v>
      </c>
      <c r="AI298" s="22">
        <f t="shared" si="45"/>
        <v>0</v>
      </c>
      <c r="AJ298" s="22">
        <f t="shared" si="46"/>
        <v>0</v>
      </c>
      <c r="AK298" s="22">
        <f t="shared" si="47"/>
        <v>0</v>
      </c>
      <c r="AL298" s="22">
        <f t="shared" si="48"/>
        <v>0</v>
      </c>
      <c r="AM298" s="22">
        <f t="shared" si="49"/>
        <v>0</v>
      </c>
      <c r="AN298" s="22">
        <f t="shared" si="50"/>
        <v>0</v>
      </c>
      <c r="AO298" s="418" t="b">
        <f t="shared" si="51"/>
        <v>0</v>
      </c>
      <c r="AP298" s="419" t="str">
        <f>IF(K298="c",SUMMARY!$C$13*F298/12,"-")</f>
        <v>-</v>
      </c>
      <c r="AQ298" s="419" t="str">
        <f>IF(K298="s",SUMMARY!$C$12*J298,"-")</f>
        <v>-</v>
      </c>
      <c r="AR298" s="420" t="str">
        <f t="shared" si="52"/>
        <v>-</v>
      </c>
      <c r="AS298" s="421" t="str">
        <f>IF(K298="s",I298*SUMMARY!$I$12,"-")</f>
        <v>-</v>
      </c>
      <c r="AT298" s="422" t="str">
        <f>IF(K298="S",IF(AQ298*SUMMARY!$H$74&gt;AS298,SUMMARY!$H$74*AS298,AQ298),"-")</f>
        <v>-</v>
      </c>
      <c r="AU298" s="32"/>
      <c r="AV298" s="67">
        <f t="shared" si="53"/>
        <v>0</v>
      </c>
      <c r="AW298" s="67">
        <f t="shared" si="54"/>
        <v>0</v>
      </c>
      <c r="AX298" s="397">
        <f t="shared" si="55"/>
        <v>0</v>
      </c>
      <c r="AY298" s="32"/>
      <c r="AZ298" s="32"/>
      <c r="BA298" s="423" t="str">
        <f t="shared" si="56"/>
        <v xml:space="preserve"> </v>
      </c>
    </row>
    <row r="299" spans="1:53" s="339" customFormat="1" ht="15" x14ac:dyDescent="0.2">
      <c r="A299" s="32"/>
      <c r="B299" s="32"/>
      <c r="C299" s="410">
        <f t="shared" si="57"/>
        <v>278</v>
      </c>
      <c r="D299" s="424"/>
      <c r="E299" s="424"/>
      <c r="F299" s="424"/>
      <c r="G299" s="410"/>
      <c r="H299" s="410"/>
      <c r="I299" s="413" t="str">
        <f t="shared" si="41"/>
        <v>-</v>
      </c>
      <c r="J299" s="414" t="str">
        <f>IF(K299="s",(D299+E299)/16*F299/12*SUMMARY!$H$73," ")</f>
        <v xml:space="preserve"> </v>
      </c>
      <c r="K299" s="414" t="str">
        <f>IF(F299&gt;0,IF(B299&lt;SUMMARY!$H$76,"C","S")," ")</f>
        <v xml:space="preserve"> </v>
      </c>
      <c r="L299" s="414" t="str">
        <f t="shared" si="42"/>
        <v>-</v>
      </c>
      <c r="M299" s="425"/>
      <c r="N299" s="425"/>
      <c r="O299" s="160" t="str">
        <f t="shared" si="43"/>
        <v>-</v>
      </c>
      <c r="P299" s="416"/>
      <c r="Q299" s="416"/>
      <c r="R299" s="416"/>
      <c r="S299" s="416"/>
      <c r="T299" s="417"/>
      <c r="U299" s="417"/>
      <c r="V299" s="417"/>
      <c r="W299" s="417"/>
      <c r="X299" s="417"/>
      <c r="Y299" s="417"/>
      <c r="Z299" s="417"/>
      <c r="AA299" s="417"/>
      <c r="AB299" s="417"/>
      <c r="AC299" s="417"/>
      <c r="AD299" s="417"/>
      <c r="AE299" s="417"/>
      <c r="AF299" s="417"/>
      <c r="AG299" s="160" t="str">
        <f>IF(K299="s",IF(L299&gt;(SUMMARY!$I$12*I299),L299,0),"- ")</f>
        <v xml:space="preserve">- </v>
      </c>
      <c r="AH299" s="22" t="str">
        <f t="shared" si="44"/>
        <v>OK</v>
      </c>
      <c r="AI299" s="22">
        <f t="shared" si="45"/>
        <v>0</v>
      </c>
      <c r="AJ299" s="22">
        <f t="shared" si="46"/>
        <v>0</v>
      </c>
      <c r="AK299" s="22">
        <f t="shared" si="47"/>
        <v>0</v>
      </c>
      <c r="AL299" s="22">
        <f t="shared" si="48"/>
        <v>0</v>
      </c>
      <c r="AM299" s="22">
        <f t="shared" si="49"/>
        <v>0</v>
      </c>
      <c r="AN299" s="22">
        <f t="shared" si="50"/>
        <v>0</v>
      </c>
      <c r="AO299" s="418" t="b">
        <f t="shared" si="51"/>
        <v>0</v>
      </c>
      <c r="AP299" s="419" t="str">
        <f>IF(K299="c",SUMMARY!$C$13*F299/12,"-")</f>
        <v>-</v>
      </c>
      <c r="AQ299" s="419" t="str">
        <f>IF(K299="s",SUMMARY!$C$12*J299,"-")</f>
        <v>-</v>
      </c>
      <c r="AR299" s="420" t="str">
        <f t="shared" si="52"/>
        <v>-</v>
      </c>
      <c r="AS299" s="421" t="str">
        <f>IF(K299="s",I299*SUMMARY!$I$12,"-")</f>
        <v>-</v>
      </c>
      <c r="AT299" s="422" t="str">
        <f>IF(K299="S",IF(AQ299*SUMMARY!$H$74&gt;AS299,SUMMARY!$H$74*AS299,AQ299),"-")</f>
        <v>-</v>
      </c>
      <c r="AU299" s="32"/>
      <c r="AV299" s="67">
        <f t="shared" si="53"/>
        <v>0</v>
      </c>
      <c r="AW299" s="67">
        <f t="shared" si="54"/>
        <v>0</v>
      </c>
      <c r="AX299" s="397">
        <f t="shared" si="55"/>
        <v>0</v>
      </c>
      <c r="AY299" s="32"/>
      <c r="AZ299" s="32"/>
      <c r="BA299" s="423" t="str">
        <f t="shared" si="56"/>
        <v xml:space="preserve"> </v>
      </c>
    </row>
    <row r="300" spans="1:53" s="339" customFormat="1" ht="15" x14ac:dyDescent="0.2">
      <c r="A300" s="32"/>
      <c r="B300" s="32"/>
      <c r="C300" s="410">
        <f t="shared" si="57"/>
        <v>279</v>
      </c>
      <c r="D300" s="424"/>
      <c r="E300" s="424"/>
      <c r="F300" s="424"/>
      <c r="G300" s="410"/>
      <c r="H300" s="410"/>
      <c r="I300" s="413" t="str">
        <f t="shared" si="41"/>
        <v>-</v>
      </c>
      <c r="J300" s="414" t="str">
        <f>IF(K300="s",(D300+E300)/16*F300/12*SUMMARY!$H$73," ")</f>
        <v xml:space="preserve"> </v>
      </c>
      <c r="K300" s="414" t="str">
        <f>IF(F300&gt;0,IF(B300&lt;SUMMARY!$H$76,"C","S")," ")</f>
        <v xml:space="preserve"> </v>
      </c>
      <c r="L300" s="414" t="str">
        <f t="shared" si="42"/>
        <v>-</v>
      </c>
      <c r="M300" s="425"/>
      <c r="N300" s="425"/>
      <c r="O300" s="160" t="str">
        <f t="shared" si="43"/>
        <v>-</v>
      </c>
      <c r="P300" s="416"/>
      <c r="Q300" s="416"/>
      <c r="R300" s="416"/>
      <c r="S300" s="416"/>
      <c r="T300" s="417"/>
      <c r="U300" s="417"/>
      <c r="V300" s="417"/>
      <c r="W300" s="417"/>
      <c r="X300" s="417"/>
      <c r="Y300" s="417"/>
      <c r="Z300" s="417"/>
      <c r="AA300" s="417"/>
      <c r="AB300" s="417"/>
      <c r="AC300" s="417"/>
      <c r="AD300" s="417"/>
      <c r="AE300" s="417"/>
      <c r="AF300" s="417"/>
      <c r="AG300" s="160" t="str">
        <f>IF(K300="s",IF(L300&gt;(SUMMARY!$I$12*I300),L300,0),"- ")</f>
        <v xml:space="preserve">- </v>
      </c>
      <c r="AH300" s="22" t="str">
        <f t="shared" si="44"/>
        <v>OK</v>
      </c>
      <c r="AI300" s="22">
        <f t="shared" si="45"/>
        <v>0</v>
      </c>
      <c r="AJ300" s="22">
        <f t="shared" si="46"/>
        <v>0</v>
      </c>
      <c r="AK300" s="22">
        <f t="shared" si="47"/>
        <v>0</v>
      </c>
      <c r="AL300" s="22">
        <f t="shared" si="48"/>
        <v>0</v>
      </c>
      <c r="AM300" s="22">
        <f t="shared" si="49"/>
        <v>0</v>
      </c>
      <c r="AN300" s="22">
        <f t="shared" si="50"/>
        <v>0</v>
      </c>
      <c r="AO300" s="418" t="b">
        <f t="shared" si="51"/>
        <v>0</v>
      </c>
      <c r="AP300" s="419" t="str">
        <f>IF(K300="c",SUMMARY!$C$13*F300/12,"-")</f>
        <v>-</v>
      </c>
      <c r="AQ300" s="419" t="str">
        <f>IF(K300="s",SUMMARY!$C$12*J300,"-")</f>
        <v>-</v>
      </c>
      <c r="AR300" s="420" t="str">
        <f t="shared" si="52"/>
        <v>-</v>
      </c>
      <c r="AS300" s="421" t="str">
        <f>IF(K300="s",I300*SUMMARY!$I$12,"-")</f>
        <v>-</v>
      </c>
      <c r="AT300" s="422" t="str">
        <f>IF(K300="S",IF(AQ300*SUMMARY!$H$74&gt;AS300,SUMMARY!$H$74*AS300,AQ300),"-")</f>
        <v>-</v>
      </c>
      <c r="AU300" s="32"/>
      <c r="AV300" s="67">
        <f t="shared" si="53"/>
        <v>0</v>
      </c>
      <c r="AW300" s="67">
        <f t="shared" si="54"/>
        <v>0</v>
      </c>
      <c r="AX300" s="397">
        <f t="shared" si="55"/>
        <v>0</v>
      </c>
      <c r="AY300" s="32"/>
      <c r="AZ300" s="32"/>
      <c r="BA300" s="423" t="str">
        <f t="shared" si="56"/>
        <v xml:space="preserve"> </v>
      </c>
    </row>
    <row r="301" spans="1:53" s="339" customFormat="1" ht="15" x14ac:dyDescent="0.2">
      <c r="A301" s="32"/>
      <c r="B301" s="32"/>
      <c r="C301" s="410">
        <f t="shared" si="57"/>
        <v>280</v>
      </c>
      <c r="D301" s="424"/>
      <c r="E301" s="424"/>
      <c r="F301" s="424"/>
      <c r="G301" s="410"/>
      <c r="H301" s="410"/>
      <c r="I301" s="413" t="str">
        <f t="shared" si="41"/>
        <v>-</v>
      </c>
      <c r="J301" s="414" t="str">
        <f>IF(K301="s",(D301+E301)/16*F301/12*SUMMARY!$H$73," ")</f>
        <v xml:space="preserve"> </v>
      </c>
      <c r="K301" s="414" t="str">
        <f>IF(F301&gt;0,IF(B301&lt;SUMMARY!$H$76,"C","S")," ")</f>
        <v xml:space="preserve"> </v>
      </c>
      <c r="L301" s="414" t="str">
        <f t="shared" si="42"/>
        <v>-</v>
      </c>
      <c r="M301" s="425"/>
      <c r="N301" s="425"/>
      <c r="O301" s="160" t="str">
        <f t="shared" si="43"/>
        <v>-</v>
      </c>
      <c r="P301" s="416"/>
      <c r="Q301" s="416"/>
      <c r="R301" s="416"/>
      <c r="S301" s="416"/>
      <c r="T301" s="417"/>
      <c r="U301" s="417"/>
      <c r="V301" s="417"/>
      <c r="W301" s="417"/>
      <c r="X301" s="417"/>
      <c r="Y301" s="417"/>
      <c r="Z301" s="417"/>
      <c r="AA301" s="417"/>
      <c r="AB301" s="417"/>
      <c r="AC301" s="417"/>
      <c r="AD301" s="417"/>
      <c r="AE301" s="417"/>
      <c r="AF301" s="417"/>
      <c r="AG301" s="160" t="str">
        <f>IF(K301="s",IF(L301&gt;(SUMMARY!$I$12*I301),L301,0),"- ")</f>
        <v xml:space="preserve">- </v>
      </c>
      <c r="AH301" s="22" t="str">
        <f t="shared" si="44"/>
        <v>OK</v>
      </c>
      <c r="AI301" s="22">
        <f t="shared" si="45"/>
        <v>0</v>
      </c>
      <c r="AJ301" s="22">
        <f t="shared" si="46"/>
        <v>0</v>
      </c>
      <c r="AK301" s="22">
        <f t="shared" si="47"/>
        <v>0</v>
      </c>
      <c r="AL301" s="22">
        <f t="shared" si="48"/>
        <v>0</v>
      </c>
      <c r="AM301" s="22">
        <f t="shared" si="49"/>
        <v>0</v>
      </c>
      <c r="AN301" s="22">
        <f t="shared" si="50"/>
        <v>0</v>
      </c>
      <c r="AO301" s="418" t="b">
        <f t="shared" si="51"/>
        <v>0</v>
      </c>
      <c r="AP301" s="419" t="str">
        <f>IF(K301="c",SUMMARY!$C$13*F301/12,"-")</f>
        <v>-</v>
      </c>
      <c r="AQ301" s="419" t="str">
        <f>IF(K301="s",SUMMARY!$C$12*J301,"-")</f>
        <v>-</v>
      </c>
      <c r="AR301" s="420" t="str">
        <f t="shared" si="52"/>
        <v>-</v>
      </c>
      <c r="AS301" s="421" t="str">
        <f>IF(K301="s",I301*SUMMARY!$I$12,"-")</f>
        <v>-</v>
      </c>
      <c r="AT301" s="422" t="str">
        <f>IF(K301="S",IF(AQ301*SUMMARY!$H$74&gt;AS301,SUMMARY!$H$74*AS301,AQ301),"-")</f>
        <v>-</v>
      </c>
      <c r="AU301" s="32"/>
      <c r="AV301" s="67">
        <f t="shared" si="53"/>
        <v>0</v>
      </c>
      <c r="AW301" s="67">
        <f t="shared" si="54"/>
        <v>0</v>
      </c>
      <c r="AX301" s="397">
        <f t="shared" si="55"/>
        <v>0</v>
      </c>
      <c r="AY301" s="32"/>
      <c r="AZ301" s="32"/>
      <c r="BA301" s="423" t="str">
        <f t="shared" si="56"/>
        <v xml:space="preserve"> </v>
      </c>
    </row>
    <row r="302" spans="1:53" s="339" customFormat="1" ht="15" x14ac:dyDescent="0.2">
      <c r="A302" s="32"/>
      <c r="B302" s="32"/>
      <c r="C302" s="410">
        <f t="shared" si="57"/>
        <v>281</v>
      </c>
      <c r="D302" s="424"/>
      <c r="E302" s="424"/>
      <c r="F302" s="424"/>
      <c r="G302" s="410"/>
      <c r="H302" s="410"/>
      <c r="I302" s="413" t="str">
        <f t="shared" si="41"/>
        <v>-</v>
      </c>
      <c r="J302" s="414" t="str">
        <f>IF(K302="s",(D302+E302)/16*F302/12*SUMMARY!$H$73," ")</f>
        <v xml:space="preserve"> </v>
      </c>
      <c r="K302" s="414" t="str">
        <f>IF(F302&gt;0,IF(B302&lt;SUMMARY!$H$76,"C","S")," ")</f>
        <v xml:space="preserve"> </v>
      </c>
      <c r="L302" s="414" t="str">
        <f t="shared" si="42"/>
        <v>-</v>
      </c>
      <c r="M302" s="425"/>
      <c r="N302" s="425"/>
      <c r="O302" s="160" t="str">
        <f t="shared" si="43"/>
        <v>-</v>
      </c>
      <c r="P302" s="416"/>
      <c r="Q302" s="416"/>
      <c r="R302" s="416"/>
      <c r="S302" s="416"/>
      <c r="T302" s="417"/>
      <c r="U302" s="417"/>
      <c r="V302" s="417"/>
      <c r="W302" s="417"/>
      <c r="X302" s="417"/>
      <c r="Y302" s="417"/>
      <c r="Z302" s="417"/>
      <c r="AA302" s="417"/>
      <c r="AB302" s="417"/>
      <c r="AC302" s="417"/>
      <c r="AD302" s="417"/>
      <c r="AE302" s="417"/>
      <c r="AF302" s="417"/>
      <c r="AG302" s="160" t="str">
        <f>IF(K302="s",IF(L302&gt;(SUMMARY!$I$12*I302),L302,0),"- ")</f>
        <v xml:space="preserve">- </v>
      </c>
      <c r="AH302" s="22" t="str">
        <f t="shared" si="44"/>
        <v>OK</v>
      </c>
      <c r="AI302" s="22">
        <f t="shared" si="45"/>
        <v>0</v>
      </c>
      <c r="AJ302" s="22">
        <f t="shared" si="46"/>
        <v>0</v>
      </c>
      <c r="AK302" s="22">
        <f t="shared" si="47"/>
        <v>0</v>
      </c>
      <c r="AL302" s="22">
        <f t="shared" si="48"/>
        <v>0</v>
      </c>
      <c r="AM302" s="22">
        <f t="shared" si="49"/>
        <v>0</v>
      </c>
      <c r="AN302" s="22">
        <f t="shared" si="50"/>
        <v>0</v>
      </c>
      <c r="AO302" s="418" t="b">
        <f t="shared" si="51"/>
        <v>0</v>
      </c>
      <c r="AP302" s="419" t="str">
        <f>IF(K302="c",SUMMARY!$C$13*F302/12,"-")</f>
        <v>-</v>
      </c>
      <c r="AQ302" s="419" t="str">
        <f>IF(K302="s",SUMMARY!$C$12*J302,"-")</f>
        <v>-</v>
      </c>
      <c r="AR302" s="420" t="str">
        <f t="shared" si="52"/>
        <v>-</v>
      </c>
      <c r="AS302" s="421" t="str">
        <f>IF(K302="s",I302*SUMMARY!$I$12,"-")</f>
        <v>-</v>
      </c>
      <c r="AT302" s="422" t="str">
        <f>IF(K302="S",IF(AQ302*SUMMARY!$H$74&gt;AS302,SUMMARY!$H$74*AS302,AQ302),"-")</f>
        <v>-</v>
      </c>
      <c r="AU302" s="32"/>
      <c r="AV302" s="67">
        <f t="shared" si="53"/>
        <v>0</v>
      </c>
      <c r="AW302" s="67">
        <f t="shared" si="54"/>
        <v>0</v>
      </c>
      <c r="AX302" s="397">
        <f t="shared" si="55"/>
        <v>0</v>
      </c>
      <c r="AY302" s="32"/>
      <c r="AZ302" s="32"/>
      <c r="BA302" s="423" t="str">
        <f t="shared" si="56"/>
        <v xml:space="preserve"> </v>
      </c>
    </row>
    <row r="303" spans="1:53" s="339" customFormat="1" ht="15" x14ac:dyDescent="0.2">
      <c r="A303" s="32"/>
      <c r="B303" s="32"/>
      <c r="C303" s="410">
        <f t="shared" si="57"/>
        <v>282</v>
      </c>
      <c r="D303" s="424"/>
      <c r="E303" s="424"/>
      <c r="F303" s="424"/>
      <c r="G303" s="410"/>
      <c r="H303" s="410"/>
      <c r="I303" s="413" t="str">
        <f t="shared" si="41"/>
        <v>-</v>
      </c>
      <c r="J303" s="414" t="str">
        <f>IF(K303="s",(D303+E303)/16*F303/12*SUMMARY!$H$73," ")</f>
        <v xml:space="preserve"> </v>
      </c>
      <c r="K303" s="414" t="str">
        <f>IF(F303&gt;0,IF(B303&lt;SUMMARY!$H$76,"C","S")," ")</f>
        <v xml:space="preserve"> </v>
      </c>
      <c r="L303" s="414" t="str">
        <f t="shared" si="42"/>
        <v>-</v>
      </c>
      <c r="M303" s="425"/>
      <c r="N303" s="425"/>
      <c r="O303" s="160" t="str">
        <f t="shared" si="43"/>
        <v>-</v>
      </c>
      <c r="P303" s="416"/>
      <c r="Q303" s="416"/>
      <c r="R303" s="416"/>
      <c r="S303" s="416"/>
      <c r="T303" s="417"/>
      <c r="U303" s="417"/>
      <c r="V303" s="417"/>
      <c r="W303" s="417"/>
      <c r="X303" s="417"/>
      <c r="Y303" s="417"/>
      <c r="Z303" s="417"/>
      <c r="AA303" s="417"/>
      <c r="AB303" s="417"/>
      <c r="AC303" s="417"/>
      <c r="AD303" s="417"/>
      <c r="AE303" s="417"/>
      <c r="AF303" s="417"/>
      <c r="AG303" s="160" t="str">
        <f>IF(K303="s",IF(L303&gt;(SUMMARY!$I$12*I303),L303,0),"- ")</f>
        <v xml:space="preserve">- </v>
      </c>
      <c r="AH303" s="22" t="str">
        <f t="shared" si="44"/>
        <v>OK</v>
      </c>
      <c r="AI303" s="22">
        <f t="shared" si="45"/>
        <v>0</v>
      </c>
      <c r="AJ303" s="22">
        <f t="shared" si="46"/>
        <v>0</v>
      </c>
      <c r="AK303" s="22">
        <f t="shared" si="47"/>
        <v>0</v>
      </c>
      <c r="AL303" s="22">
        <f t="shared" si="48"/>
        <v>0</v>
      </c>
      <c r="AM303" s="22">
        <f t="shared" si="49"/>
        <v>0</v>
      </c>
      <c r="AN303" s="22">
        <f t="shared" si="50"/>
        <v>0</v>
      </c>
      <c r="AO303" s="418" t="b">
        <f t="shared" si="51"/>
        <v>0</v>
      </c>
      <c r="AP303" s="419" t="str">
        <f>IF(K303="c",SUMMARY!$C$13*F303/12,"-")</f>
        <v>-</v>
      </c>
      <c r="AQ303" s="419" t="str">
        <f>IF(K303="s",SUMMARY!$C$12*J303,"-")</f>
        <v>-</v>
      </c>
      <c r="AR303" s="420" t="str">
        <f t="shared" si="52"/>
        <v>-</v>
      </c>
      <c r="AS303" s="421" t="str">
        <f>IF(K303="s",I303*SUMMARY!$I$12,"-")</f>
        <v>-</v>
      </c>
      <c r="AT303" s="422" t="str">
        <f>IF(K303="S",IF(AQ303*SUMMARY!$H$74&gt;AS303,SUMMARY!$H$74*AS303,AQ303),"-")</f>
        <v>-</v>
      </c>
      <c r="AU303" s="32"/>
      <c r="AV303" s="67">
        <f t="shared" si="53"/>
        <v>0</v>
      </c>
      <c r="AW303" s="67">
        <f t="shared" si="54"/>
        <v>0</v>
      </c>
      <c r="AX303" s="397">
        <f t="shared" si="55"/>
        <v>0</v>
      </c>
      <c r="AY303" s="32"/>
      <c r="AZ303" s="32"/>
      <c r="BA303" s="423" t="str">
        <f t="shared" si="56"/>
        <v xml:space="preserve"> </v>
      </c>
    </row>
    <row r="304" spans="1:53" s="339" customFormat="1" ht="15" x14ac:dyDescent="0.2">
      <c r="A304" s="32"/>
      <c r="B304" s="32"/>
      <c r="C304" s="410">
        <f t="shared" si="57"/>
        <v>283</v>
      </c>
      <c r="D304" s="424"/>
      <c r="E304" s="424"/>
      <c r="F304" s="424"/>
      <c r="G304" s="410"/>
      <c r="H304" s="410"/>
      <c r="I304" s="413" t="str">
        <f t="shared" si="41"/>
        <v>-</v>
      </c>
      <c r="J304" s="414" t="str">
        <f>IF(K304="s",(D304+E304)/16*F304/12*SUMMARY!$H$73," ")</f>
        <v xml:space="preserve"> </v>
      </c>
      <c r="K304" s="414" t="str">
        <f>IF(F304&gt;0,IF(B304&lt;SUMMARY!$H$76,"C","S")," ")</f>
        <v xml:space="preserve"> </v>
      </c>
      <c r="L304" s="414" t="str">
        <f t="shared" si="42"/>
        <v>-</v>
      </c>
      <c r="M304" s="425"/>
      <c r="N304" s="425"/>
      <c r="O304" s="160" t="str">
        <f t="shared" si="43"/>
        <v>-</v>
      </c>
      <c r="P304" s="416"/>
      <c r="Q304" s="416"/>
      <c r="R304" s="416"/>
      <c r="S304" s="416"/>
      <c r="T304" s="417"/>
      <c r="U304" s="417"/>
      <c r="V304" s="417"/>
      <c r="W304" s="417"/>
      <c r="X304" s="417"/>
      <c r="Y304" s="417"/>
      <c r="Z304" s="417"/>
      <c r="AA304" s="417"/>
      <c r="AB304" s="417"/>
      <c r="AC304" s="417"/>
      <c r="AD304" s="417"/>
      <c r="AE304" s="417"/>
      <c r="AF304" s="417"/>
      <c r="AG304" s="160" t="str">
        <f>IF(K304="s",IF(L304&gt;(SUMMARY!$I$12*I304),L304,0),"- ")</f>
        <v xml:space="preserve">- </v>
      </c>
      <c r="AH304" s="22" t="str">
        <f t="shared" si="44"/>
        <v>OK</v>
      </c>
      <c r="AI304" s="22">
        <f t="shared" si="45"/>
        <v>0</v>
      </c>
      <c r="AJ304" s="22">
        <f t="shared" si="46"/>
        <v>0</v>
      </c>
      <c r="AK304" s="22">
        <f t="shared" si="47"/>
        <v>0</v>
      </c>
      <c r="AL304" s="22">
        <f t="shared" si="48"/>
        <v>0</v>
      </c>
      <c r="AM304" s="22">
        <f t="shared" si="49"/>
        <v>0</v>
      </c>
      <c r="AN304" s="22">
        <f t="shared" si="50"/>
        <v>0</v>
      </c>
      <c r="AO304" s="418" t="b">
        <f t="shared" si="51"/>
        <v>0</v>
      </c>
      <c r="AP304" s="419" t="str">
        <f>IF(K304="c",SUMMARY!$C$13*F304/12,"-")</f>
        <v>-</v>
      </c>
      <c r="AQ304" s="419" t="str">
        <f>IF(K304="s",SUMMARY!$C$12*J304,"-")</f>
        <v>-</v>
      </c>
      <c r="AR304" s="420" t="str">
        <f t="shared" si="52"/>
        <v>-</v>
      </c>
      <c r="AS304" s="421" t="str">
        <f>IF(K304="s",I304*SUMMARY!$I$12,"-")</f>
        <v>-</v>
      </c>
      <c r="AT304" s="422" t="str">
        <f>IF(K304="S",IF(AQ304*SUMMARY!$H$74&gt;AS304,SUMMARY!$H$74*AS304,AQ304),"-")</f>
        <v>-</v>
      </c>
      <c r="AU304" s="32"/>
      <c r="AV304" s="67">
        <f t="shared" si="53"/>
        <v>0</v>
      </c>
      <c r="AW304" s="67">
        <f t="shared" si="54"/>
        <v>0</v>
      </c>
      <c r="AX304" s="397">
        <f t="shared" si="55"/>
        <v>0</v>
      </c>
      <c r="AY304" s="32"/>
      <c r="AZ304" s="32"/>
      <c r="BA304" s="423" t="str">
        <f t="shared" si="56"/>
        <v xml:space="preserve"> </v>
      </c>
    </row>
    <row r="305" spans="1:53" s="339" customFormat="1" ht="15" x14ac:dyDescent="0.2">
      <c r="A305" s="32"/>
      <c r="B305" s="32"/>
      <c r="C305" s="410">
        <f t="shared" si="57"/>
        <v>284</v>
      </c>
      <c r="D305" s="424"/>
      <c r="E305" s="424"/>
      <c r="F305" s="424"/>
      <c r="G305" s="410"/>
      <c r="H305" s="410"/>
      <c r="I305" s="413" t="str">
        <f t="shared" si="41"/>
        <v>-</v>
      </c>
      <c r="J305" s="414" t="str">
        <f>IF(K305="s",(D305+E305)/16*F305/12*SUMMARY!$H$73," ")</f>
        <v xml:space="preserve"> </v>
      </c>
      <c r="K305" s="414" t="str">
        <f>IF(F305&gt;0,IF(B305&lt;SUMMARY!$H$76,"C","S")," ")</f>
        <v xml:space="preserve"> </v>
      </c>
      <c r="L305" s="414" t="str">
        <f t="shared" si="42"/>
        <v>-</v>
      </c>
      <c r="M305" s="425"/>
      <c r="N305" s="425"/>
      <c r="O305" s="160" t="str">
        <f t="shared" si="43"/>
        <v>-</v>
      </c>
      <c r="P305" s="416"/>
      <c r="Q305" s="416"/>
      <c r="R305" s="416"/>
      <c r="S305" s="416"/>
      <c r="T305" s="417"/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417"/>
      <c r="AG305" s="160" t="str">
        <f>IF(K305="s",IF(L305&gt;(SUMMARY!$I$12*I305),L305,0),"- ")</f>
        <v xml:space="preserve">- </v>
      </c>
      <c r="AH305" s="22" t="str">
        <f t="shared" si="44"/>
        <v>OK</v>
      </c>
      <c r="AI305" s="22">
        <f t="shared" si="45"/>
        <v>0</v>
      </c>
      <c r="AJ305" s="22">
        <f t="shared" si="46"/>
        <v>0</v>
      </c>
      <c r="AK305" s="22">
        <f t="shared" si="47"/>
        <v>0</v>
      </c>
      <c r="AL305" s="22">
        <f t="shared" si="48"/>
        <v>0</v>
      </c>
      <c r="AM305" s="22">
        <f t="shared" si="49"/>
        <v>0</v>
      </c>
      <c r="AN305" s="22">
        <f t="shared" si="50"/>
        <v>0</v>
      </c>
      <c r="AO305" s="418" t="b">
        <f t="shared" si="51"/>
        <v>0</v>
      </c>
      <c r="AP305" s="419" t="str">
        <f>IF(K305="c",SUMMARY!$C$13*F305/12,"-")</f>
        <v>-</v>
      </c>
      <c r="AQ305" s="419" t="str">
        <f>IF(K305="s",SUMMARY!$C$12*J305,"-")</f>
        <v>-</v>
      </c>
      <c r="AR305" s="420" t="str">
        <f t="shared" si="52"/>
        <v>-</v>
      </c>
      <c r="AS305" s="421" t="str">
        <f>IF(K305="s",I305*SUMMARY!$I$12,"-")</f>
        <v>-</v>
      </c>
      <c r="AT305" s="422" t="str">
        <f>IF(K305="S",IF(AQ305*SUMMARY!$H$74&gt;AS305,SUMMARY!$H$74*AS305,AQ305),"-")</f>
        <v>-</v>
      </c>
      <c r="AU305" s="32"/>
      <c r="AV305" s="67">
        <f t="shared" si="53"/>
        <v>0</v>
      </c>
      <c r="AW305" s="67">
        <f t="shared" si="54"/>
        <v>0</v>
      </c>
      <c r="AX305" s="397">
        <f t="shared" si="55"/>
        <v>0</v>
      </c>
      <c r="AY305" s="32"/>
      <c r="AZ305" s="32"/>
      <c r="BA305" s="423" t="str">
        <f t="shared" si="56"/>
        <v xml:space="preserve"> </v>
      </c>
    </row>
    <row r="306" spans="1:53" s="339" customFormat="1" ht="15" x14ac:dyDescent="0.2">
      <c r="A306" s="32"/>
      <c r="B306" s="32"/>
      <c r="C306" s="410">
        <f t="shared" si="57"/>
        <v>285</v>
      </c>
      <c r="D306" s="424"/>
      <c r="E306" s="424"/>
      <c r="F306" s="424"/>
      <c r="G306" s="410"/>
      <c r="H306" s="410"/>
      <c r="I306" s="413" t="str">
        <f t="shared" si="41"/>
        <v>-</v>
      </c>
      <c r="J306" s="414" t="str">
        <f>IF(K306="s",(D306+E306)/16*F306/12*SUMMARY!$H$73," ")</f>
        <v xml:space="preserve"> </v>
      </c>
      <c r="K306" s="414" t="str">
        <f>IF(F306&gt;0,IF(B306&lt;SUMMARY!$H$76,"C","S")," ")</f>
        <v xml:space="preserve"> </v>
      </c>
      <c r="L306" s="414" t="str">
        <f t="shared" si="42"/>
        <v>-</v>
      </c>
      <c r="M306" s="425"/>
      <c r="N306" s="425"/>
      <c r="O306" s="160" t="str">
        <f t="shared" si="43"/>
        <v>-</v>
      </c>
      <c r="P306" s="416"/>
      <c r="Q306" s="416"/>
      <c r="R306" s="416"/>
      <c r="S306" s="416"/>
      <c r="T306" s="417"/>
      <c r="U306" s="417"/>
      <c r="V306" s="417"/>
      <c r="W306" s="417"/>
      <c r="X306" s="417"/>
      <c r="Y306" s="417"/>
      <c r="Z306" s="417"/>
      <c r="AA306" s="417"/>
      <c r="AB306" s="417"/>
      <c r="AC306" s="417"/>
      <c r="AD306" s="417"/>
      <c r="AE306" s="417"/>
      <c r="AF306" s="417"/>
      <c r="AG306" s="160" t="str">
        <f>IF(K306="s",IF(L306&gt;(SUMMARY!$I$12*I306),L306,0),"- ")</f>
        <v xml:space="preserve">- </v>
      </c>
      <c r="AH306" s="22" t="str">
        <f t="shared" si="44"/>
        <v>OK</v>
      </c>
      <c r="AI306" s="22">
        <f t="shared" si="45"/>
        <v>0</v>
      </c>
      <c r="AJ306" s="22">
        <f t="shared" si="46"/>
        <v>0</v>
      </c>
      <c r="AK306" s="22">
        <f t="shared" si="47"/>
        <v>0</v>
      </c>
      <c r="AL306" s="22">
        <f t="shared" si="48"/>
        <v>0</v>
      </c>
      <c r="AM306" s="22">
        <f t="shared" si="49"/>
        <v>0</v>
      </c>
      <c r="AN306" s="22">
        <f t="shared" si="50"/>
        <v>0</v>
      </c>
      <c r="AO306" s="418" t="b">
        <f t="shared" si="51"/>
        <v>0</v>
      </c>
      <c r="AP306" s="419" t="str">
        <f>IF(K306="c",SUMMARY!$C$13*F306/12,"-")</f>
        <v>-</v>
      </c>
      <c r="AQ306" s="419" t="str">
        <f>IF(K306="s",SUMMARY!$C$12*J306,"-")</f>
        <v>-</v>
      </c>
      <c r="AR306" s="420" t="str">
        <f t="shared" si="52"/>
        <v>-</v>
      </c>
      <c r="AS306" s="421" t="str">
        <f>IF(K306="s",I306*SUMMARY!$I$12,"-")</f>
        <v>-</v>
      </c>
      <c r="AT306" s="422" t="str">
        <f>IF(K306="S",IF(AQ306*SUMMARY!$H$74&gt;AS306,SUMMARY!$H$74*AS306,AQ306),"-")</f>
        <v>-</v>
      </c>
      <c r="AU306" s="32"/>
      <c r="AV306" s="67">
        <f t="shared" si="53"/>
        <v>0</v>
      </c>
      <c r="AW306" s="67">
        <f t="shared" si="54"/>
        <v>0</v>
      </c>
      <c r="AX306" s="397">
        <f t="shared" si="55"/>
        <v>0</v>
      </c>
      <c r="AY306" s="32"/>
      <c r="AZ306" s="32"/>
      <c r="BA306" s="423" t="str">
        <f t="shared" si="56"/>
        <v xml:space="preserve"> </v>
      </c>
    </row>
    <row r="307" spans="1:53" s="339" customFormat="1" ht="15" x14ac:dyDescent="0.2">
      <c r="A307" s="32"/>
      <c r="B307" s="32"/>
      <c r="C307" s="410">
        <f t="shared" si="57"/>
        <v>286</v>
      </c>
      <c r="D307" s="424"/>
      <c r="E307" s="424"/>
      <c r="F307" s="424"/>
      <c r="G307" s="410"/>
      <c r="H307" s="410"/>
      <c r="I307" s="413" t="str">
        <f t="shared" si="41"/>
        <v>-</v>
      </c>
      <c r="J307" s="414" t="str">
        <f>IF(K307="s",(D307+E307)/16*F307/12*SUMMARY!$H$73," ")</f>
        <v xml:space="preserve"> </v>
      </c>
      <c r="K307" s="414" t="str">
        <f>IF(F307&gt;0,IF(B307&lt;SUMMARY!$H$76,"C","S")," ")</f>
        <v xml:space="preserve"> </v>
      </c>
      <c r="L307" s="414" t="str">
        <f t="shared" si="42"/>
        <v>-</v>
      </c>
      <c r="M307" s="425"/>
      <c r="N307" s="425"/>
      <c r="O307" s="160" t="str">
        <f t="shared" si="43"/>
        <v>-</v>
      </c>
      <c r="P307" s="416"/>
      <c r="Q307" s="416"/>
      <c r="R307" s="416"/>
      <c r="S307" s="416"/>
      <c r="T307" s="417"/>
      <c r="U307" s="417"/>
      <c r="V307" s="417"/>
      <c r="W307" s="417"/>
      <c r="X307" s="417"/>
      <c r="Y307" s="417"/>
      <c r="Z307" s="417"/>
      <c r="AA307" s="417"/>
      <c r="AB307" s="417"/>
      <c r="AC307" s="417"/>
      <c r="AD307" s="417"/>
      <c r="AE307" s="417"/>
      <c r="AF307" s="417"/>
      <c r="AG307" s="160" t="str">
        <f>IF(K307="s",IF(L307&gt;(SUMMARY!$I$12*I307),L307,0),"- ")</f>
        <v xml:space="preserve">- </v>
      </c>
      <c r="AH307" s="22" t="str">
        <f t="shared" si="44"/>
        <v>OK</v>
      </c>
      <c r="AI307" s="22">
        <f t="shared" si="45"/>
        <v>0</v>
      </c>
      <c r="AJ307" s="22">
        <f t="shared" si="46"/>
        <v>0</v>
      </c>
      <c r="AK307" s="22">
        <f t="shared" si="47"/>
        <v>0</v>
      </c>
      <c r="AL307" s="22">
        <f t="shared" si="48"/>
        <v>0</v>
      </c>
      <c r="AM307" s="22">
        <f t="shared" si="49"/>
        <v>0</v>
      </c>
      <c r="AN307" s="22">
        <f t="shared" si="50"/>
        <v>0</v>
      </c>
      <c r="AO307" s="418" t="b">
        <f t="shared" si="51"/>
        <v>0</v>
      </c>
      <c r="AP307" s="419" t="str">
        <f>IF(K307="c",SUMMARY!$C$13*F307/12,"-")</f>
        <v>-</v>
      </c>
      <c r="AQ307" s="419" t="str">
        <f>IF(K307="s",SUMMARY!$C$12*J307,"-")</f>
        <v>-</v>
      </c>
      <c r="AR307" s="420" t="str">
        <f t="shared" si="52"/>
        <v>-</v>
      </c>
      <c r="AS307" s="421" t="str">
        <f>IF(K307="s",I307*SUMMARY!$I$12,"-")</f>
        <v>-</v>
      </c>
      <c r="AT307" s="422" t="str">
        <f>IF(K307="S",IF(AQ307*SUMMARY!$H$74&gt;AS307,SUMMARY!$H$74*AS307,AQ307),"-")</f>
        <v>-</v>
      </c>
      <c r="AU307" s="32"/>
      <c r="AV307" s="67">
        <f t="shared" si="53"/>
        <v>0</v>
      </c>
      <c r="AW307" s="67">
        <f t="shared" si="54"/>
        <v>0</v>
      </c>
      <c r="AX307" s="397">
        <f t="shared" si="55"/>
        <v>0</v>
      </c>
      <c r="AY307" s="32"/>
      <c r="AZ307" s="32"/>
      <c r="BA307" s="423" t="str">
        <f t="shared" si="56"/>
        <v xml:space="preserve"> </v>
      </c>
    </row>
    <row r="308" spans="1:53" s="339" customFormat="1" ht="15" x14ac:dyDescent="0.2">
      <c r="A308" s="32"/>
      <c r="B308" s="32"/>
      <c r="C308" s="410">
        <f t="shared" si="57"/>
        <v>287</v>
      </c>
      <c r="D308" s="424"/>
      <c r="E308" s="424"/>
      <c r="F308" s="424"/>
      <c r="G308" s="410"/>
      <c r="H308" s="410"/>
      <c r="I308" s="413" t="str">
        <f t="shared" si="41"/>
        <v>-</v>
      </c>
      <c r="J308" s="414" t="str">
        <f>IF(K308="s",(D308+E308)/16*F308/12*SUMMARY!$H$73," ")</f>
        <v xml:space="preserve"> </v>
      </c>
      <c r="K308" s="414" t="str">
        <f>IF(F308&gt;0,IF(B308&lt;SUMMARY!$H$76,"C","S")," ")</f>
        <v xml:space="preserve"> </v>
      </c>
      <c r="L308" s="414" t="str">
        <f t="shared" si="42"/>
        <v>-</v>
      </c>
      <c r="M308" s="425"/>
      <c r="N308" s="425"/>
      <c r="O308" s="160" t="str">
        <f t="shared" si="43"/>
        <v>-</v>
      </c>
      <c r="P308" s="416"/>
      <c r="Q308" s="416"/>
      <c r="R308" s="416"/>
      <c r="S308" s="416"/>
      <c r="T308" s="417"/>
      <c r="U308" s="417"/>
      <c r="V308" s="417"/>
      <c r="W308" s="417"/>
      <c r="X308" s="417"/>
      <c r="Y308" s="417"/>
      <c r="Z308" s="417"/>
      <c r="AA308" s="417"/>
      <c r="AB308" s="417"/>
      <c r="AC308" s="417"/>
      <c r="AD308" s="417"/>
      <c r="AE308" s="417"/>
      <c r="AF308" s="417"/>
      <c r="AG308" s="160" t="str">
        <f>IF(K308="s",IF(L308&gt;(SUMMARY!$I$12*I308),L308,0),"- ")</f>
        <v xml:space="preserve">- </v>
      </c>
      <c r="AH308" s="22" t="str">
        <f t="shared" si="44"/>
        <v>OK</v>
      </c>
      <c r="AI308" s="22">
        <f t="shared" si="45"/>
        <v>0</v>
      </c>
      <c r="AJ308" s="22">
        <f t="shared" si="46"/>
        <v>0</v>
      </c>
      <c r="AK308" s="22">
        <f t="shared" si="47"/>
        <v>0</v>
      </c>
      <c r="AL308" s="22">
        <f t="shared" si="48"/>
        <v>0</v>
      </c>
      <c r="AM308" s="22">
        <f t="shared" si="49"/>
        <v>0</v>
      </c>
      <c r="AN308" s="22">
        <f t="shared" si="50"/>
        <v>0</v>
      </c>
      <c r="AO308" s="418" t="b">
        <f t="shared" si="51"/>
        <v>0</v>
      </c>
      <c r="AP308" s="419" t="str">
        <f>IF(K308="c",SUMMARY!$C$13*F308/12,"-")</f>
        <v>-</v>
      </c>
      <c r="AQ308" s="419" t="str">
        <f>IF(K308="s",SUMMARY!$C$12*J308,"-")</f>
        <v>-</v>
      </c>
      <c r="AR308" s="420" t="str">
        <f t="shared" si="52"/>
        <v>-</v>
      </c>
      <c r="AS308" s="421" t="str">
        <f>IF(K308="s",I308*SUMMARY!$I$12,"-")</f>
        <v>-</v>
      </c>
      <c r="AT308" s="422" t="str">
        <f>IF(K308="S",IF(AQ308*SUMMARY!$H$74&gt;AS308,SUMMARY!$H$74*AS308,AQ308),"-")</f>
        <v>-</v>
      </c>
      <c r="AU308" s="32"/>
      <c r="AV308" s="67">
        <f t="shared" si="53"/>
        <v>0</v>
      </c>
      <c r="AW308" s="67">
        <f t="shared" si="54"/>
        <v>0</v>
      </c>
      <c r="AX308" s="397">
        <f t="shared" si="55"/>
        <v>0</v>
      </c>
      <c r="AY308" s="32"/>
      <c r="AZ308" s="32"/>
      <c r="BA308" s="423" t="str">
        <f t="shared" si="56"/>
        <v xml:space="preserve"> </v>
      </c>
    </row>
    <row r="309" spans="1:53" s="339" customFormat="1" ht="15" x14ac:dyDescent="0.2">
      <c r="A309" s="32"/>
      <c r="B309" s="32"/>
      <c r="C309" s="410">
        <f t="shared" si="57"/>
        <v>288</v>
      </c>
      <c r="D309" s="424"/>
      <c r="E309" s="424"/>
      <c r="F309" s="424"/>
      <c r="G309" s="410"/>
      <c r="H309" s="410"/>
      <c r="I309" s="413" t="str">
        <f t="shared" si="41"/>
        <v>-</v>
      </c>
      <c r="J309" s="414" t="str">
        <f>IF(K309="s",(D309+E309)/16*F309/12*SUMMARY!$H$73," ")</f>
        <v xml:space="preserve"> </v>
      </c>
      <c r="K309" s="414" t="str">
        <f>IF(F309&gt;0,IF(B309&lt;SUMMARY!$H$76,"C","S")," ")</f>
        <v xml:space="preserve"> </v>
      </c>
      <c r="L309" s="414" t="str">
        <f t="shared" si="42"/>
        <v>-</v>
      </c>
      <c r="M309" s="425"/>
      <c r="N309" s="425"/>
      <c r="O309" s="160" t="str">
        <f t="shared" si="43"/>
        <v>-</v>
      </c>
      <c r="P309" s="416"/>
      <c r="Q309" s="416"/>
      <c r="R309" s="416"/>
      <c r="S309" s="416"/>
      <c r="T309" s="417"/>
      <c r="U309" s="417"/>
      <c r="V309" s="417"/>
      <c r="W309" s="417"/>
      <c r="X309" s="417"/>
      <c r="Y309" s="417"/>
      <c r="Z309" s="417"/>
      <c r="AA309" s="417"/>
      <c r="AB309" s="417"/>
      <c r="AC309" s="417"/>
      <c r="AD309" s="417"/>
      <c r="AE309" s="417"/>
      <c r="AF309" s="417"/>
      <c r="AG309" s="160" t="str">
        <f>IF(K309="s",IF(L309&gt;(SUMMARY!$I$12*I309),L309,0),"- ")</f>
        <v xml:space="preserve">- </v>
      </c>
      <c r="AH309" s="22" t="str">
        <f t="shared" si="44"/>
        <v>OK</v>
      </c>
      <c r="AI309" s="22">
        <f t="shared" si="45"/>
        <v>0</v>
      </c>
      <c r="AJ309" s="22">
        <f t="shared" si="46"/>
        <v>0</v>
      </c>
      <c r="AK309" s="22">
        <f t="shared" si="47"/>
        <v>0</v>
      </c>
      <c r="AL309" s="22">
        <f t="shared" si="48"/>
        <v>0</v>
      </c>
      <c r="AM309" s="22">
        <f t="shared" si="49"/>
        <v>0</v>
      </c>
      <c r="AN309" s="22">
        <f t="shared" si="50"/>
        <v>0</v>
      </c>
      <c r="AO309" s="418" t="b">
        <f t="shared" si="51"/>
        <v>0</v>
      </c>
      <c r="AP309" s="419" t="str">
        <f>IF(K309="c",SUMMARY!$C$13*F309/12,"-")</f>
        <v>-</v>
      </c>
      <c r="AQ309" s="419" t="str">
        <f>IF(K309="s",SUMMARY!$C$12*J309,"-")</f>
        <v>-</v>
      </c>
      <c r="AR309" s="420" t="str">
        <f t="shared" si="52"/>
        <v>-</v>
      </c>
      <c r="AS309" s="421" t="str">
        <f>IF(K309="s",I309*SUMMARY!$I$12,"-")</f>
        <v>-</v>
      </c>
      <c r="AT309" s="422" t="str">
        <f>IF(K309="S",IF(AQ309*SUMMARY!$H$74&gt;AS309,SUMMARY!$H$74*AS309,AQ309),"-")</f>
        <v>-</v>
      </c>
      <c r="AU309" s="32"/>
      <c r="AV309" s="67">
        <f t="shared" si="53"/>
        <v>0</v>
      </c>
      <c r="AW309" s="67">
        <f t="shared" si="54"/>
        <v>0</v>
      </c>
      <c r="AX309" s="397">
        <f t="shared" si="55"/>
        <v>0</v>
      </c>
      <c r="AY309" s="32"/>
      <c r="AZ309" s="32"/>
      <c r="BA309" s="423" t="str">
        <f t="shared" si="56"/>
        <v xml:space="preserve"> </v>
      </c>
    </row>
    <row r="310" spans="1:53" s="339" customFormat="1" ht="15" x14ac:dyDescent="0.2">
      <c r="A310" s="32"/>
      <c r="B310" s="32"/>
      <c r="C310" s="410">
        <f t="shared" si="57"/>
        <v>289</v>
      </c>
      <c r="D310" s="424"/>
      <c r="E310" s="424"/>
      <c r="F310" s="424"/>
      <c r="G310" s="410"/>
      <c r="H310" s="410"/>
      <c r="I310" s="413" t="str">
        <f t="shared" si="41"/>
        <v>-</v>
      </c>
      <c r="J310" s="414" t="str">
        <f>IF(K310="s",(D310+E310)/16*F310/12*SUMMARY!$H$73," ")</f>
        <v xml:space="preserve"> </v>
      </c>
      <c r="K310" s="414" t="str">
        <f>IF(F310&gt;0,IF(B310&lt;SUMMARY!$H$76,"C","S")," ")</f>
        <v xml:space="preserve"> </v>
      </c>
      <c r="L310" s="414" t="str">
        <f t="shared" si="42"/>
        <v>-</v>
      </c>
      <c r="M310" s="425"/>
      <c r="N310" s="425"/>
      <c r="O310" s="160" t="str">
        <f t="shared" si="43"/>
        <v>-</v>
      </c>
      <c r="P310" s="416"/>
      <c r="Q310" s="416"/>
      <c r="R310" s="416"/>
      <c r="S310" s="416"/>
      <c r="T310" s="417"/>
      <c r="U310" s="417"/>
      <c r="V310" s="417"/>
      <c r="W310" s="417"/>
      <c r="X310" s="417"/>
      <c r="Y310" s="417"/>
      <c r="Z310" s="417"/>
      <c r="AA310" s="417"/>
      <c r="AB310" s="417"/>
      <c r="AC310" s="417"/>
      <c r="AD310" s="417"/>
      <c r="AE310" s="417"/>
      <c r="AF310" s="417"/>
      <c r="AG310" s="160" t="str">
        <f>IF(K310="s",IF(L310&gt;(SUMMARY!$I$12*I310),L310,0),"- ")</f>
        <v xml:space="preserve">- </v>
      </c>
      <c r="AH310" s="22" t="str">
        <f t="shared" si="44"/>
        <v>OK</v>
      </c>
      <c r="AI310" s="22">
        <f t="shared" si="45"/>
        <v>0</v>
      </c>
      <c r="AJ310" s="22">
        <f t="shared" si="46"/>
        <v>0</v>
      </c>
      <c r="AK310" s="22">
        <f t="shared" si="47"/>
        <v>0</v>
      </c>
      <c r="AL310" s="22">
        <f t="shared" si="48"/>
        <v>0</v>
      </c>
      <c r="AM310" s="22">
        <f t="shared" si="49"/>
        <v>0</v>
      </c>
      <c r="AN310" s="22">
        <f t="shared" si="50"/>
        <v>0</v>
      </c>
      <c r="AO310" s="418" t="b">
        <f t="shared" si="51"/>
        <v>0</v>
      </c>
      <c r="AP310" s="419" t="str">
        <f>IF(K310="c",SUMMARY!$C$13*F310/12,"-")</f>
        <v>-</v>
      </c>
      <c r="AQ310" s="419" t="str">
        <f>IF(K310="s",SUMMARY!$C$12*J310,"-")</f>
        <v>-</v>
      </c>
      <c r="AR310" s="420" t="str">
        <f t="shared" si="52"/>
        <v>-</v>
      </c>
      <c r="AS310" s="421" t="str">
        <f>IF(K310="s",I310*SUMMARY!$I$12,"-")</f>
        <v>-</v>
      </c>
      <c r="AT310" s="422" t="str">
        <f>IF(K310="S",IF(AQ310*SUMMARY!$H$74&gt;AS310,SUMMARY!$H$74*AS310,AQ310),"-")</f>
        <v>-</v>
      </c>
      <c r="AU310" s="32"/>
      <c r="AV310" s="67">
        <f t="shared" si="53"/>
        <v>0</v>
      </c>
      <c r="AW310" s="67">
        <f t="shared" si="54"/>
        <v>0</v>
      </c>
      <c r="AX310" s="397">
        <f t="shared" si="55"/>
        <v>0</v>
      </c>
      <c r="AY310" s="32"/>
      <c r="AZ310" s="32"/>
      <c r="BA310" s="423" t="str">
        <f t="shared" si="56"/>
        <v xml:space="preserve"> </v>
      </c>
    </row>
    <row r="311" spans="1:53" s="339" customFormat="1" ht="15" x14ac:dyDescent="0.2">
      <c r="A311" s="32"/>
      <c r="B311" s="32"/>
      <c r="C311" s="410">
        <f t="shared" si="57"/>
        <v>290</v>
      </c>
      <c r="D311" s="424"/>
      <c r="E311" s="424"/>
      <c r="F311" s="424"/>
      <c r="G311" s="410"/>
      <c r="H311" s="410"/>
      <c r="I311" s="413" t="str">
        <f t="shared" si="41"/>
        <v>-</v>
      </c>
      <c r="J311" s="414" t="str">
        <f>IF(K311="s",(D311+E311)/16*F311/12*SUMMARY!$H$73," ")</f>
        <v xml:space="preserve"> </v>
      </c>
      <c r="K311" s="414" t="str">
        <f>IF(F311&gt;0,IF(B311&lt;SUMMARY!$H$76,"C","S")," ")</f>
        <v xml:space="preserve"> </v>
      </c>
      <c r="L311" s="414" t="str">
        <f t="shared" si="42"/>
        <v>-</v>
      </c>
      <c r="M311" s="425"/>
      <c r="N311" s="425"/>
      <c r="O311" s="160" t="str">
        <f t="shared" si="43"/>
        <v>-</v>
      </c>
      <c r="P311" s="416"/>
      <c r="Q311" s="416"/>
      <c r="R311" s="416"/>
      <c r="S311" s="416"/>
      <c r="T311" s="417"/>
      <c r="U311" s="417"/>
      <c r="V311" s="417"/>
      <c r="W311" s="417"/>
      <c r="X311" s="417"/>
      <c r="Y311" s="417"/>
      <c r="Z311" s="417"/>
      <c r="AA311" s="417"/>
      <c r="AB311" s="417"/>
      <c r="AC311" s="417"/>
      <c r="AD311" s="417"/>
      <c r="AE311" s="417"/>
      <c r="AF311" s="417"/>
      <c r="AG311" s="160" t="str">
        <f>IF(K311="s",IF(L311&gt;(SUMMARY!$I$12*I311),L311,0),"- ")</f>
        <v xml:space="preserve">- </v>
      </c>
      <c r="AH311" s="22" t="str">
        <f t="shared" si="44"/>
        <v>OK</v>
      </c>
      <c r="AI311" s="22">
        <f t="shared" si="45"/>
        <v>0</v>
      </c>
      <c r="AJ311" s="22">
        <f t="shared" si="46"/>
        <v>0</v>
      </c>
      <c r="AK311" s="22">
        <f t="shared" si="47"/>
        <v>0</v>
      </c>
      <c r="AL311" s="22">
        <f t="shared" si="48"/>
        <v>0</v>
      </c>
      <c r="AM311" s="22">
        <f t="shared" si="49"/>
        <v>0</v>
      </c>
      <c r="AN311" s="22">
        <f t="shared" si="50"/>
        <v>0</v>
      </c>
      <c r="AO311" s="418" t="b">
        <f t="shared" si="51"/>
        <v>0</v>
      </c>
      <c r="AP311" s="419" t="str">
        <f>IF(K311="c",SUMMARY!$C$13*F311/12,"-")</f>
        <v>-</v>
      </c>
      <c r="AQ311" s="419" t="str">
        <f>IF(K311="s",SUMMARY!$C$12*J311,"-")</f>
        <v>-</v>
      </c>
      <c r="AR311" s="420" t="str">
        <f t="shared" si="52"/>
        <v>-</v>
      </c>
      <c r="AS311" s="421" t="str">
        <f>IF(K311="s",I311*SUMMARY!$I$12,"-")</f>
        <v>-</v>
      </c>
      <c r="AT311" s="422" t="str">
        <f>IF(K311="S",IF(AQ311*SUMMARY!$H$74&gt;AS311,SUMMARY!$H$74*AS311,AQ311),"-")</f>
        <v>-</v>
      </c>
      <c r="AU311" s="32"/>
      <c r="AV311" s="67">
        <f t="shared" si="53"/>
        <v>0</v>
      </c>
      <c r="AW311" s="67">
        <f t="shared" si="54"/>
        <v>0</v>
      </c>
      <c r="AX311" s="397">
        <f t="shared" si="55"/>
        <v>0</v>
      </c>
      <c r="AY311" s="32"/>
      <c r="AZ311" s="32"/>
      <c r="BA311" s="423" t="str">
        <f t="shared" si="56"/>
        <v xml:space="preserve"> </v>
      </c>
    </row>
    <row r="312" spans="1:53" s="339" customFormat="1" ht="15" x14ac:dyDescent="0.2">
      <c r="A312" s="32"/>
      <c r="B312" s="32"/>
      <c r="C312" s="410">
        <f t="shared" si="57"/>
        <v>291</v>
      </c>
      <c r="D312" s="424"/>
      <c r="E312" s="424"/>
      <c r="F312" s="424"/>
      <c r="G312" s="410"/>
      <c r="H312" s="410"/>
      <c r="I312" s="413" t="str">
        <f t="shared" si="41"/>
        <v>-</v>
      </c>
      <c r="J312" s="414" t="str">
        <f>IF(K312="s",(D312+E312)/16*F312/12*SUMMARY!$H$73," ")</f>
        <v xml:space="preserve"> </v>
      </c>
      <c r="K312" s="414" t="str">
        <f>IF(F312&gt;0,IF(B312&lt;SUMMARY!$H$76,"C","S")," ")</f>
        <v xml:space="preserve"> </v>
      </c>
      <c r="L312" s="414" t="str">
        <f t="shared" si="42"/>
        <v>-</v>
      </c>
      <c r="M312" s="425"/>
      <c r="N312" s="425"/>
      <c r="O312" s="160" t="str">
        <f t="shared" si="43"/>
        <v>-</v>
      </c>
      <c r="P312" s="416"/>
      <c r="Q312" s="416"/>
      <c r="R312" s="416"/>
      <c r="S312" s="416"/>
      <c r="T312" s="417"/>
      <c r="U312" s="417"/>
      <c r="V312" s="417"/>
      <c r="W312" s="417"/>
      <c r="X312" s="417"/>
      <c r="Y312" s="417"/>
      <c r="Z312" s="417"/>
      <c r="AA312" s="417"/>
      <c r="AB312" s="417"/>
      <c r="AC312" s="417"/>
      <c r="AD312" s="417"/>
      <c r="AE312" s="417"/>
      <c r="AF312" s="417"/>
      <c r="AG312" s="160" t="str">
        <f>IF(K312="s",IF(L312&gt;(SUMMARY!$I$12*I312),L312,0),"- ")</f>
        <v xml:space="preserve">- </v>
      </c>
      <c r="AH312" s="22" t="str">
        <f t="shared" si="44"/>
        <v>OK</v>
      </c>
      <c r="AI312" s="22">
        <f t="shared" si="45"/>
        <v>0</v>
      </c>
      <c r="AJ312" s="22">
        <f t="shared" si="46"/>
        <v>0</v>
      </c>
      <c r="AK312" s="22">
        <f t="shared" si="47"/>
        <v>0</v>
      </c>
      <c r="AL312" s="22">
        <f t="shared" si="48"/>
        <v>0</v>
      </c>
      <c r="AM312" s="22">
        <f t="shared" si="49"/>
        <v>0</v>
      </c>
      <c r="AN312" s="22">
        <f t="shared" si="50"/>
        <v>0</v>
      </c>
      <c r="AO312" s="418" t="b">
        <f t="shared" si="51"/>
        <v>0</v>
      </c>
      <c r="AP312" s="419" t="str">
        <f>IF(K312="c",SUMMARY!$C$13*F312/12,"-")</f>
        <v>-</v>
      </c>
      <c r="AQ312" s="419" t="str">
        <f>IF(K312="s",SUMMARY!$C$12*J312,"-")</f>
        <v>-</v>
      </c>
      <c r="AR312" s="420" t="str">
        <f t="shared" si="52"/>
        <v>-</v>
      </c>
      <c r="AS312" s="421" t="str">
        <f>IF(K312="s",I312*SUMMARY!$I$12,"-")</f>
        <v>-</v>
      </c>
      <c r="AT312" s="422" t="str">
        <f>IF(K312="S",IF(AQ312*SUMMARY!$H$74&gt;AS312,SUMMARY!$H$74*AS312,AQ312),"-")</f>
        <v>-</v>
      </c>
      <c r="AU312" s="32"/>
      <c r="AV312" s="67">
        <f t="shared" si="53"/>
        <v>0</v>
      </c>
      <c r="AW312" s="67">
        <f t="shared" si="54"/>
        <v>0</v>
      </c>
      <c r="AX312" s="397">
        <f t="shared" si="55"/>
        <v>0</v>
      </c>
      <c r="AY312" s="32"/>
      <c r="AZ312" s="32"/>
      <c r="BA312" s="423" t="str">
        <f t="shared" si="56"/>
        <v xml:space="preserve"> </v>
      </c>
    </row>
    <row r="313" spans="1:53" s="339" customFormat="1" ht="15" x14ac:dyDescent="0.2">
      <c r="A313" s="32"/>
      <c r="B313" s="32"/>
      <c r="C313" s="410">
        <f t="shared" si="57"/>
        <v>292</v>
      </c>
      <c r="D313" s="424"/>
      <c r="E313" s="424"/>
      <c r="F313" s="424"/>
      <c r="G313" s="410"/>
      <c r="H313" s="410"/>
      <c r="I313" s="413" t="str">
        <f t="shared" si="41"/>
        <v>-</v>
      </c>
      <c r="J313" s="414" t="str">
        <f>IF(K313="s",(D313+E313)/16*F313/12*SUMMARY!$H$73," ")</f>
        <v xml:space="preserve"> </v>
      </c>
      <c r="K313" s="414" t="str">
        <f>IF(F313&gt;0,IF(B313&lt;SUMMARY!$H$76,"C","S")," ")</f>
        <v xml:space="preserve"> </v>
      </c>
      <c r="L313" s="414" t="str">
        <f t="shared" si="42"/>
        <v>-</v>
      </c>
      <c r="M313" s="425"/>
      <c r="N313" s="425"/>
      <c r="O313" s="160" t="str">
        <f t="shared" si="43"/>
        <v>-</v>
      </c>
      <c r="P313" s="416"/>
      <c r="Q313" s="416"/>
      <c r="R313" s="416"/>
      <c r="S313" s="416"/>
      <c r="T313" s="417"/>
      <c r="U313" s="417"/>
      <c r="V313" s="417"/>
      <c r="W313" s="417"/>
      <c r="X313" s="417"/>
      <c r="Y313" s="417"/>
      <c r="Z313" s="417"/>
      <c r="AA313" s="417"/>
      <c r="AB313" s="417"/>
      <c r="AC313" s="417"/>
      <c r="AD313" s="417"/>
      <c r="AE313" s="417"/>
      <c r="AF313" s="417"/>
      <c r="AG313" s="160" t="str">
        <f>IF(K313="s",IF(L313&gt;(SUMMARY!$I$12*I313),L313,0),"- ")</f>
        <v xml:space="preserve">- </v>
      </c>
      <c r="AH313" s="22" t="str">
        <f t="shared" si="44"/>
        <v>OK</v>
      </c>
      <c r="AI313" s="22">
        <f t="shared" si="45"/>
        <v>0</v>
      </c>
      <c r="AJ313" s="22">
        <f t="shared" si="46"/>
        <v>0</v>
      </c>
      <c r="AK313" s="22">
        <f t="shared" si="47"/>
        <v>0</v>
      </c>
      <c r="AL313" s="22">
        <f t="shared" si="48"/>
        <v>0</v>
      </c>
      <c r="AM313" s="22">
        <f t="shared" si="49"/>
        <v>0</v>
      </c>
      <c r="AN313" s="22">
        <f t="shared" si="50"/>
        <v>0</v>
      </c>
      <c r="AO313" s="418" t="b">
        <f t="shared" si="51"/>
        <v>0</v>
      </c>
      <c r="AP313" s="419" t="str">
        <f>IF(K313="c",SUMMARY!$C$13*F313/12,"-")</f>
        <v>-</v>
      </c>
      <c r="AQ313" s="419" t="str">
        <f>IF(K313="s",SUMMARY!$C$12*J313,"-")</f>
        <v>-</v>
      </c>
      <c r="AR313" s="420" t="str">
        <f t="shared" si="52"/>
        <v>-</v>
      </c>
      <c r="AS313" s="421" t="str">
        <f>IF(K313="s",I313*SUMMARY!$I$12,"-")</f>
        <v>-</v>
      </c>
      <c r="AT313" s="422" t="str">
        <f>IF(K313="S",IF(AQ313*SUMMARY!$H$74&gt;AS313,SUMMARY!$H$74*AS313,AQ313),"-")</f>
        <v>-</v>
      </c>
      <c r="AU313" s="32"/>
      <c r="AV313" s="67">
        <f t="shared" si="53"/>
        <v>0</v>
      </c>
      <c r="AW313" s="67">
        <f t="shared" si="54"/>
        <v>0</v>
      </c>
      <c r="AX313" s="397">
        <f t="shared" si="55"/>
        <v>0</v>
      </c>
      <c r="AY313" s="32"/>
      <c r="AZ313" s="32"/>
      <c r="BA313" s="423" t="str">
        <f t="shared" si="56"/>
        <v xml:space="preserve"> </v>
      </c>
    </row>
    <row r="314" spans="1:53" s="339" customFormat="1" ht="15" x14ac:dyDescent="0.2">
      <c r="A314" s="32"/>
      <c r="B314" s="32"/>
      <c r="C314" s="410">
        <f t="shared" si="57"/>
        <v>293</v>
      </c>
      <c r="D314" s="424"/>
      <c r="E314" s="424"/>
      <c r="F314" s="424"/>
      <c r="G314" s="410"/>
      <c r="H314" s="410"/>
      <c r="I314" s="413" t="str">
        <f t="shared" si="41"/>
        <v>-</v>
      </c>
      <c r="J314" s="414" t="str">
        <f>IF(K314="s",(D314+E314)/16*F314/12*SUMMARY!$H$73," ")</f>
        <v xml:space="preserve"> </v>
      </c>
      <c r="K314" s="414" t="str">
        <f>IF(F314&gt;0,IF(B314&lt;SUMMARY!$H$76,"C","S")," ")</f>
        <v xml:space="preserve"> </v>
      </c>
      <c r="L314" s="414" t="str">
        <f t="shared" si="42"/>
        <v>-</v>
      </c>
      <c r="M314" s="425"/>
      <c r="N314" s="425"/>
      <c r="O314" s="160" t="str">
        <f t="shared" si="43"/>
        <v>-</v>
      </c>
      <c r="P314" s="416"/>
      <c r="Q314" s="416"/>
      <c r="R314" s="416"/>
      <c r="S314" s="416"/>
      <c r="T314" s="417"/>
      <c r="U314" s="417"/>
      <c r="V314" s="417"/>
      <c r="W314" s="417"/>
      <c r="X314" s="417"/>
      <c r="Y314" s="417"/>
      <c r="Z314" s="417"/>
      <c r="AA314" s="417"/>
      <c r="AB314" s="417"/>
      <c r="AC314" s="417"/>
      <c r="AD314" s="417"/>
      <c r="AE314" s="417"/>
      <c r="AF314" s="417"/>
      <c r="AG314" s="160" t="str">
        <f>IF(K314="s",IF(L314&gt;(SUMMARY!$I$12*I314),L314,0),"- ")</f>
        <v xml:space="preserve">- </v>
      </c>
      <c r="AH314" s="22" t="str">
        <f t="shared" si="44"/>
        <v>OK</v>
      </c>
      <c r="AI314" s="22">
        <f t="shared" si="45"/>
        <v>0</v>
      </c>
      <c r="AJ314" s="22">
        <f t="shared" si="46"/>
        <v>0</v>
      </c>
      <c r="AK314" s="22">
        <f t="shared" si="47"/>
        <v>0</v>
      </c>
      <c r="AL314" s="22">
        <f t="shared" si="48"/>
        <v>0</v>
      </c>
      <c r="AM314" s="22">
        <f t="shared" si="49"/>
        <v>0</v>
      </c>
      <c r="AN314" s="22">
        <f t="shared" si="50"/>
        <v>0</v>
      </c>
      <c r="AO314" s="418" t="b">
        <f t="shared" si="51"/>
        <v>0</v>
      </c>
      <c r="AP314" s="419" t="str">
        <f>IF(K314="c",SUMMARY!$C$13*F314/12,"-")</f>
        <v>-</v>
      </c>
      <c r="AQ314" s="419" t="str">
        <f>IF(K314="s",SUMMARY!$C$12*J314,"-")</f>
        <v>-</v>
      </c>
      <c r="AR314" s="420" t="str">
        <f t="shared" si="52"/>
        <v>-</v>
      </c>
      <c r="AS314" s="421" t="str">
        <f>IF(K314="s",I314*SUMMARY!$I$12,"-")</f>
        <v>-</v>
      </c>
      <c r="AT314" s="422" t="str">
        <f>IF(K314="S",IF(AQ314*SUMMARY!$H$74&gt;AS314,SUMMARY!$H$74*AS314,AQ314),"-")</f>
        <v>-</v>
      </c>
      <c r="AU314" s="32"/>
      <c r="AV314" s="67">
        <f t="shared" si="53"/>
        <v>0</v>
      </c>
      <c r="AW314" s="67">
        <f t="shared" si="54"/>
        <v>0</v>
      </c>
      <c r="AX314" s="397">
        <f t="shared" si="55"/>
        <v>0</v>
      </c>
      <c r="AY314" s="32"/>
      <c r="AZ314" s="32"/>
      <c r="BA314" s="423" t="str">
        <f t="shared" si="56"/>
        <v xml:space="preserve"> </v>
      </c>
    </row>
    <row r="315" spans="1:53" s="339" customFormat="1" ht="15" x14ac:dyDescent="0.2">
      <c r="A315" s="32"/>
      <c r="B315" s="32"/>
      <c r="C315" s="410">
        <f t="shared" si="57"/>
        <v>294</v>
      </c>
      <c r="D315" s="424"/>
      <c r="E315" s="424"/>
      <c r="F315" s="424"/>
      <c r="G315" s="410"/>
      <c r="H315" s="410"/>
      <c r="I315" s="413" t="str">
        <f t="shared" si="41"/>
        <v>-</v>
      </c>
      <c r="J315" s="414" t="str">
        <f>IF(K315="s",(D315+E315)/16*F315/12*SUMMARY!$H$73," ")</f>
        <v xml:space="preserve"> </v>
      </c>
      <c r="K315" s="414" t="str">
        <f>IF(F315&gt;0,IF(B315&lt;SUMMARY!$H$76,"C","S")," ")</f>
        <v xml:space="preserve"> </v>
      </c>
      <c r="L315" s="414" t="str">
        <f t="shared" si="42"/>
        <v>-</v>
      </c>
      <c r="M315" s="425"/>
      <c r="N315" s="425"/>
      <c r="O315" s="160" t="str">
        <f t="shared" si="43"/>
        <v>-</v>
      </c>
      <c r="P315" s="416"/>
      <c r="Q315" s="416"/>
      <c r="R315" s="416"/>
      <c r="S315" s="416"/>
      <c r="T315" s="417"/>
      <c r="U315" s="417"/>
      <c r="V315" s="417"/>
      <c r="W315" s="417"/>
      <c r="X315" s="417"/>
      <c r="Y315" s="417"/>
      <c r="Z315" s="417"/>
      <c r="AA315" s="417"/>
      <c r="AB315" s="417"/>
      <c r="AC315" s="417"/>
      <c r="AD315" s="417"/>
      <c r="AE315" s="417"/>
      <c r="AF315" s="417"/>
      <c r="AG315" s="160" t="str">
        <f>IF(K315="s",IF(L315&gt;(SUMMARY!$I$12*I315),L315,0),"- ")</f>
        <v xml:space="preserve">- </v>
      </c>
      <c r="AH315" s="22" t="str">
        <f t="shared" si="44"/>
        <v>OK</v>
      </c>
      <c r="AI315" s="22">
        <f t="shared" si="45"/>
        <v>0</v>
      </c>
      <c r="AJ315" s="22">
        <f t="shared" si="46"/>
        <v>0</v>
      </c>
      <c r="AK315" s="22">
        <f t="shared" si="47"/>
        <v>0</v>
      </c>
      <c r="AL315" s="22">
        <f t="shared" si="48"/>
        <v>0</v>
      </c>
      <c r="AM315" s="22">
        <f t="shared" si="49"/>
        <v>0</v>
      </c>
      <c r="AN315" s="22">
        <f t="shared" si="50"/>
        <v>0</v>
      </c>
      <c r="AO315" s="418" t="b">
        <f t="shared" si="51"/>
        <v>0</v>
      </c>
      <c r="AP315" s="419" t="str">
        <f>IF(K315="c",SUMMARY!$C$13*F315/12,"-")</f>
        <v>-</v>
      </c>
      <c r="AQ315" s="419" t="str">
        <f>IF(K315="s",SUMMARY!$C$12*J315,"-")</f>
        <v>-</v>
      </c>
      <c r="AR315" s="420" t="str">
        <f t="shared" si="52"/>
        <v>-</v>
      </c>
      <c r="AS315" s="421" t="str">
        <f>IF(K315="s",I315*SUMMARY!$I$12,"-")</f>
        <v>-</v>
      </c>
      <c r="AT315" s="422" t="str">
        <f>IF(K315="S",IF(AQ315*SUMMARY!$H$74&gt;AS315,SUMMARY!$H$74*AS315,AQ315),"-")</f>
        <v>-</v>
      </c>
      <c r="AU315" s="32"/>
      <c r="AV315" s="67">
        <f t="shared" si="53"/>
        <v>0</v>
      </c>
      <c r="AW315" s="67">
        <f t="shared" si="54"/>
        <v>0</v>
      </c>
      <c r="AX315" s="397">
        <f t="shared" si="55"/>
        <v>0</v>
      </c>
      <c r="AY315" s="32"/>
      <c r="AZ315" s="32"/>
      <c r="BA315" s="423" t="str">
        <f t="shared" si="56"/>
        <v xml:space="preserve"> </v>
      </c>
    </row>
    <row r="316" spans="1:53" s="339" customFormat="1" ht="15" x14ac:dyDescent="0.2">
      <c r="A316" s="32"/>
      <c r="B316" s="32"/>
      <c r="C316" s="410">
        <f t="shared" si="57"/>
        <v>295</v>
      </c>
      <c r="D316" s="424"/>
      <c r="E316" s="424"/>
      <c r="F316" s="424"/>
      <c r="G316" s="410"/>
      <c r="H316" s="410"/>
      <c r="I316" s="413" t="str">
        <f t="shared" si="41"/>
        <v>-</v>
      </c>
      <c r="J316" s="414" t="str">
        <f>IF(K316="s",(D316+E316)/16*F316/12*SUMMARY!$H$73," ")</f>
        <v xml:space="preserve"> </v>
      </c>
      <c r="K316" s="414" t="str">
        <f>IF(F316&gt;0,IF(B316&lt;SUMMARY!$H$76,"C","S")," ")</f>
        <v xml:space="preserve"> </v>
      </c>
      <c r="L316" s="414" t="str">
        <f t="shared" si="42"/>
        <v>-</v>
      </c>
      <c r="M316" s="425"/>
      <c r="N316" s="425"/>
      <c r="O316" s="160" t="str">
        <f t="shared" si="43"/>
        <v>-</v>
      </c>
      <c r="P316" s="416"/>
      <c r="Q316" s="416"/>
      <c r="R316" s="416"/>
      <c r="S316" s="416"/>
      <c r="T316" s="417"/>
      <c r="U316" s="417"/>
      <c r="V316" s="417"/>
      <c r="W316" s="417"/>
      <c r="X316" s="417"/>
      <c r="Y316" s="417"/>
      <c r="Z316" s="417"/>
      <c r="AA316" s="417"/>
      <c r="AB316" s="417"/>
      <c r="AC316" s="417"/>
      <c r="AD316" s="417"/>
      <c r="AE316" s="417"/>
      <c r="AF316" s="417"/>
      <c r="AG316" s="160" t="str">
        <f>IF(K316="s",IF(L316&gt;(SUMMARY!$I$12*I316),L316,0),"- ")</f>
        <v xml:space="preserve">- </v>
      </c>
      <c r="AH316" s="22" t="str">
        <f t="shared" si="44"/>
        <v>OK</v>
      </c>
      <c r="AI316" s="22">
        <f t="shared" si="45"/>
        <v>0</v>
      </c>
      <c r="AJ316" s="22">
        <f t="shared" si="46"/>
        <v>0</v>
      </c>
      <c r="AK316" s="22">
        <f t="shared" si="47"/>
        <v>0</v>
      </c>
      <c r="AL316" s="22">
        <f t="shared" si="48"/>
        <v>0</v>
      </c>
      <c r="AM316" s="22">
        <f t="shared" si="49"/>
        <v>0</v>
      </c>
      <c r="AN316" s="22">
        <f t="shared" si="50"/>
        <v>0</v>
      </c>
      <c r="AO316" s="418" t="b">
        <f t="shared" si="51"/>
        <v>0</v>
      </c>
      <c r="AP316" s="419" t="str">
        <f>IF(K316="c",SUMMARY!$C$13*F316/12,"-")</f>
        <v>-</v>
      </c>
      <c r="AQ316" s="419" t="str">
        <f>IF(K316="s",SUMMARY!$C$12*J316,"-")</f>
        <v>-</v>
      </c>
      <c r="AR316" s="420" t="str">
        <f t="shared" si="52"/>
        <v>-</v>
      </c>
      <c r="AS316" s="421" t="str">
        <f>IF(K316="s",I316*SUMMARY!$I$12,"-")</f>
        <v>-</v>
      </c>
      <c r="AT316" s="422" t="str">
        <f>IF(K316="S",IF(AQ316*SUMMARY!$H$74&gt;AS316,SUMMARY!$H$74*AS316,AQ316),"-")</f>
        <v>-</v>
      </c>
      <c r="AU316" s="32"/>
      <c r="AV316" s="67">
        <f t="shared" si="53"/>
        <v>0</v>
      </c>
      <c r="AW316" s="67">
        <f t="shared" si="54"/>
        <v>0</v>
      </c>
      <c r="AX316" s="397">
        <f t="shared" si="55"/>
        <v>0</v>
      </c>
      <c r="AY316" s="32"/>
      <c r="AZ316" s="32"/>
      <c r="BA316" s="423" t="str">
        <f t="shared" si="56"/>
        <v xml:space="preserve"> </v>
      </c>
    </row>
    <row r="317" spans="1:53" s="339" customFormat="1" ht="15" x14ac:dyDescent="0.2">
      <c r="A317" s="32"/>
      <c r="B317" s="32"/>
      <c r="C317" s="410">
        <f t="shared" si="57"/>
        <v>296</v>
      </c>
      <c r="D317" s="424"/>
      <c r="E317" s="424"/>
      <c r="F317" s="424"/>
      <c r="G317" s="410"/>
      <c r="H317" s="410"/>
      <c r="I317" s="413" t="str">
        <f t="shared" si="41"/>
        <v>-</v>
      </c>
      <c r="J317" s="414" t="str">
        <f>IF(K317="s",(D317+E317)/16*F317/12*SUMMARY!$H$73," ")</f>
        <v xml:space="preserve"> </v>
      </c>
      <c r="K317" s="414" t="str">
        <f>IF(F317&gt;0,IF(B317&lt;SUMMARY!$H$76,"C","S")," ")</f>
        <v xml:space="preserve"> </v>
      </c>
      <c r="L317" s="414" t="str">
        <f t="shared" si="42"/>
        <v>-</v>
      </c>
      <c r="M317" s="425"/>
      <c r="N317" s="425"/>
      <c r="O317" s="160" t="str">
        <f t="shared" si="43"/>
        <v>-</v>
      </c>
      <c r="P317" s="416"/>
      <c r="Q317" s="416"/>
      <c r="R317" s="416"/>
      <c r="S317" s="416"/>
      <c r="T317" s="417"/>
      <c r="U317" s="417"/>
      <c r="V317" s="417"/>
      <c r="W317" s="417"/>
      <c r="X317" s="417"/>
      <c r="Y317" s="417"/>
      <c r="Z317" s="417"/>
      <c r="AA317" s="417"/>
      <c r="AB317" s="417"/>
      <c r="AC317" s="417"/>
      <c r="AD317" s="417"/>
      <c r="AE317" s="417"/>
      <c r="AF317" s="417"/>
      <c r="AG317" s="160" t="str">
        <f>IF(K317="s",IF(L317&gt;(SUMMARY!$I$12*I317),L317,0),"- ")</f>
        <v xml:space="preserve">- </v>
      </c>
      <c r="AH317" s="22" t="str">
        <f t="shared" si="44"/>
        <v>OK</v>
      </c>
      <c r="AI317" s="22">
        <f t="shared" si="45"/>
        <v>0</v>
      </c>
      <c r="AJ317" s="22">
        <f t="shared" si="46"/>
        <v>0</v>
      </c>
      <c r="AK317" s="22">
        <f t="shared" si="47"/>
        <v>0</v>
      </c>
      <c r="AL317" s="22">
        <f t="shared" si="48"/>
        <v>0</v>
      </c>
      <c r="AM317" s="22">
        <f t="shared" si="49"/>
        <v>0</v>
      </c>
      <c r="AN317" s="22">
        <f t="shared" si="50"/>
        <v>0</v>
      </c>
      <c r="AO317" s="418" t="b">
        <f t="shared" si="51"/>
        <v>0</v>
      </c>
      <c r="AP317" s="419" t="str">
        <f>IF(K317="c",SUMMARY!$C$13*F317/12,"-")</f>
        <v>-</v>
      </c>
      <c r="AQ317" s="419" t="str">
        <f>IF(K317="s",SUMMARY!$C$12*J317,"-")</f>
        <v>-</v>
      </c>
      <c r="AR317" s="420" t="str">
        <f t="shared" si="52"/>
        <v>-</v>
      </c>
      <c r="AS317" s="421" t="str">
        <f>IF(K317="s",I317*SUMMARY!$I$12,"-")</f>
        <v>-</v>
      </c>
      <c r="AT317" s="422" t="str">
        <f>IF(K317="S",IF(AQ317*SUMMARY!$H$74&gt;AS317,SUMMARY!$H$74*AS317,AQ317),"-")</f>
        <v>-</v>
      </c>
      <c r="AU317" s="32"/>
      <c r="AV317" s="67">
        <f t="shared" si="53"/>
        <v>0</v>
      </c>
      <c r="AW317" s="67">
        <f t="shared" si="54"/>
        <v>0</v>
      </c>
      <c r="AX317" s="397">
        <f t="shared" si="55"/>
        <v>0</v>
      </c>
      <c r="AY317" s="32"/>
      <c r="AZ317" s="32"/>
      <c r="BA317" s="423" t="str">
        <f t="shared" si="56"/>
        <v xml:space="preserve"> </v>
      </c>
    </row>
    <row r="318" spans="1:53" s="339" customFormat="1" ht="15" x14ac:dyDescent="0.2">
      <c r="A318" s="32"/>
      <c r="B318" s="32"/>
      <c r="C318" s="410">
        <f t="shared" si="57"/>
        <v>297</v>
      </c>
      <c r="D318" s="424"/>
      <c r="E318" s="424"/>
      <c r="F318" s="424"/>
      <c r="G318" s="410"/>
      <c r="H318" s="410"/>
      <c r="I318" s="413" t="str">
        <f t="shared" si="41"/>
        <v>-</v>
      </c>
      <c r="J318" s="414" t="str">
        <f>IF(K318="s",(D318+E318)/16*F318/12*SUMMARY!$H$73," ")</f>
        <v xml:space="preserve"> </v>
      </c>
      <c r="K318" s="414" t="str">
        <f>IF(F318&gt;0,IF(B318&lt;SUMMARY!$H$76,"C","S")," ")</f>
        <v xml:space="preserve"> </v>
      </c>
      <c r="L318" s="414" t="str">
        <f t="shared" si="42"/>
        <v>-</v>
      </c>
      <c r="M318" s="425"/>
      <c r="N318" s="425"/>
      <c r="O318" s="160" t="str">
        <f t="shared" si="43"/>
        <v>-</v>
      </c>
      <c r="P318" s="416"/>
      <c r="Q318" s="416"/>
      <c r="R318" s="416"/>
      <c r="S318" s="416"/>
      <c r="T318" s="417"/>
      <c r="U318" s="417"/>
      <c r="V318" s="417"/>
      <c r="W318" s="417"/>
      <c r="X318" s="417"/>
      <c r="Y318" s="417"/>
      <c r="Z318" s="417"/>
      <c r="AA318" s="417"/>
      <c r="AB318" s="417"/>
      <c r="AC318" s="417"/>
      <c r="AD318" s="417"/>
      <c r="AE318" s="417"/>
      <c r="AF318" s="417"/>
      <c r="AG318" s="160" t="str">
        <f>IF(K318="s",IF(L318&gt;(SUMMARY!$I$12*I318),L318,0),"- ")</f>
        <v xml:space="preserve">- </v>
      </c>
      <c r="AH318" s="22" t="str">
        <f t="shared" si="44"/>
        <v>OK</v>
      </c>
      <c r="AI318" s="22">
        <f t="shared" si="45"/>
        <v>0</v>
      </c>
      <c r="AJ318" s="22">
        <f t="shared" si="46"/>
        <v>0</v>
      </c>
      <c r="AK318" s="22">
        <f t="shared" si="47"/>
        <v>0</v>
      </c>
      <c r="AL318" s="22">
        <f t="shared" si="48"/>
        <v>0</v>
      </c>
      <c r="AM318" s="22">
        <f t="shared" si="49"/>
        <v>0</v>
      </c>
      <c r="AN318" s="22">
        <f t="shared" si="50"/>
        <v>0</v>
      </c>
      <c r="AO318" s="418" t="b">
        <f t="shared" si="51"/>
        <v>0</v>
      </c>
      <c r="AP318" s="419" t="str">
        <f>IF(K318="c",SUMMARY!$C$13*F318/12,"-")</f>
        <v>-</v>
      </c>
      <c r="AQ318" s="419" t="str">
        <f>IF(K318="s",SUMMARY!$C$12*J318,"-")</f>
        <v>-</v>
      </c>
      <c r="AR318" s="420" t="str">
        <f t="shared" si="52"/>
        <v>-</v>
      </c>
      <c r="AS318" s="421" t="str">
        <f>IF(K318="s",I318*SUMMARY!$I$12,"-")</f>
        <v>-</v>
      </c>
      <c r="AT318" s="422" t="str">
        <f>IF(K318="S",IF(AQ318*SUMMARY!$H$74&gt;AS318,SUMMARY!$H$74*AS318,AQ318),"-")</f>
        <v>-</v>
      </c>
      <c r="AU318" s="32"/>
      <c r="AV318" s="67">
        <f t="shared" si="53"/>
        <v>0</v>
      </c>
      <c r="AW318" s="67">
        <f t="shared" si="54"/>
        <v>0</v>
      </c>
      <c r="AX318" s="397">
        <f t="shared" si="55"/>
        <v>0</v>
      </c>
      <c r="AY318" s="32"/>
      <c r="AZ318" s="32"/>
      <c r="BA318" s="423" t="str">
        <f t="shared" si="56"/>
        <v xml:space="preserve"> </v>
      </c>
    </row>
    <row r="319" spans="1:53" s="339" customFormat="1" ht="15" x14ac:dyDescent="0.2">
      <c r="A319" s="32"/>
      <c r="B319" s="32"/>
      <c r="C319" s="410">
        <f t="shared" si="57"/>
        <v>298</v>
      </c>
      <c r="D319" s="424"/>
      <c r="E319" s="424"/>
      <c r="F319" s="424"/>
      <c r="G319" s="410"/>
      <c r="H319" s="410"/>
      <c r="I319" s="413" t="str">
        <f t="shared" si="41"/>
        <v>-</v>
      </c>
      <c r="J319" s="414" t="str">
        <f>IF(K319="s",(D319+E319)/16*F319/12*SUMMARY!$H$73," ")</f>
        <v xml:space="preserve"> </v>
      </c>
      <c r="K319" s="414" t="str">
        <f>IF(F319&gt;0,IF(B319&lt;SUMMARY!$H$76,"C","S")," ")</f>
        <v xml:space="preserve"> </v>
      </c>
      <c r="L319" s="414" t="str">
        <f t="shared" si="42"/>
        <v>-</v>
      </c>
      <c r="M319" s="425"/>
      <c r="N319" s="425"/>
      <c r="O319" s="160" t="str">
        <f t="shared" si="43"/>
        <v>-</v>
      </c>
      <c r="P319" s="416"/>
      <c r="Q319" s="416"/>
      <c r="R319" s="416"/>
      <c r="S319" s="416"/>
      <c r="T319" s="417"/>
      <c r="U319" s="417"/>
      <c r="V319" s="417"/>
      <c r="W319" s="417"/>
      <c r="X319" s="417"/>
      <c r="Y319" s="417"/>
      <c r="Z319" s="417"/>
      <c r="AA319" s="417"/>
      <c r="AB319" s="417"/>
      <c r="AC319" s="417"/>
      <c r="AD319" s="417"/>
      <c r="AE319" s="417"/>
      <c r="AF319" s="417"/>
      <c r="AG319" s="160" t="str">
        <f>IF(K319="s",IF(L319&gt;(SUMMARY!$I$12*I319),L319,0),"- ")</f>
        <v xml:space="preserve">- </v>
      </c>
      <c r="AH319" s="22" t="str">
        <f t="shared" si="44"/>
        <v>OK</v>
      </c>
      <c r="AI319" s="22">
        <f t="shared" si="45"/>
        <v>0</v>
      </c>
      <c r="AJ319" s="22">
        <f t="shared" si="46"/>
        <v>0</v>
      </c>
      <c r="AK319" s="22">
        <f t="shared" si="47"/>
        <v>0</v>
      </c>
      <c r="AL319" s="22">
        <f t="shared" si="48"/>
        <v>0</v>
      </c>
      <c r="AM319" s="22">
        <f t="shared" si="49"/>
        <v>0</v>
      </c>
      <c r="AN319" s="22">
        <f t="shared" si="50"/>
        <v>0</v>
      </c>
      <c r="AO319" s="418" t="b">
        <f t="shared" si="51"/>
        <v>0</v>
      </c>
      <c r="AP319" s="419" t="str">
        <f>IF(K319="c",SUMMARY!$C$13*F319/12,"-")</f>
        <v>-</v>
      </c>
      <c r="AQ319" s="419" t="str">
        <f>IF(K319="s",SUMMARY!$C$12*J319,"-")</f>
        <v>-</v>
      </c>
      <c r="AR319" s="420" t="str">
        <f t="shared" si="52"/>
        <v>-</v>
      </c>
      <c r="AS319" s="421" t="str">
        <f>IF(K319="s",I319*SUMMARY!$I$12,"-")</f>
        <v>-</v>
      </c>
      <c r="AT319" s="422" t="str">
        <f>IF(K319="S",IF(AQ319*SUMMARY!$H$74&gt;AS319,SUMMARY!$H$74*AS319,AQ319),"-")</f>
        <v>-</v>
      </c>
      <c r="AU319" s="32"/>
      <c r="AV319" s="67">
        <f t="shared" si="53"/>
        <v>0</v>
      </c>
      <c r="AW319" s="67">
        <f t="shared" si="54"/>
        <v>0</v>
      </c>
      <c r="AX319" s="397">
        <f t="shared" si="55"/>
        <v>0</v>
      </c>
      <c r="AY319" s="32"/>
      <c r="AZ319" s="32"/>
      <c r="BA319" s="423" t="str">
        <f t="shared" si="56"/>
        <v xml:space="preserve"> </v>
      </c>
    </row>
    <row r="320" spans="1:53" s="339" customFormat="1" ht="15" x14ac:dyDescent="0.2">
      <c r="A320" s="32"/>
      <c r="B320" s="32"/>
      <c r="C320" s="410">
        <f t="shared" si="57"/>
        <v>299</v>
      </c>
      <c r="D320" s="424"/>
      <c r="E320" s="424"/>
      <c r="F320" s="424"/>
      <c r="G320" s="410"/>
      <c r="H320" s="410"/>
      <c r="I320" s="413" t="str">
        <f t="shared" si="41"/>
        <v>-</v>
      </c>
      <c r="J320" s="414" t="str">
        <f>IF(K320="s",(D320+E320)/16*F320/12*SUMMARY!$H$73," ")</f>
        <v xml:space="preserve"> </v>
      </c>
      <c r="K320" s="414" t="str">
        <f>IF(F320&gt;0,IF(B320&lt;SUMMARY!$H$76,"C","S")," ")</f>
        <v xml:space="preserve"> </v>
      </c>
      <c r="L320" s="414" t="str">
        <f t="shared" si="42"/>
        <v>-</v>
      </c>
      <c r="M320" s="425"/>
      <c r="N320" s="425"/>
      <c r="O320" s="160" t="str">
        <f t="shared" si="43"/>
        <v>-</v>
      </c>
      <c r="P320" s="416"/>
      <c r="Q320" s="416"/>
      <c r="R320" s="416"/>
      <c r="S320" s="416"/>
      <c r="T320" s="417"/>
      <c r="U320" s="417"/>
      <c r="V320" s="417"/>
      <c r="W320" s="417"/>
      <c r="X320" s="417"/>
      <c r="Y320" s="417"/>
      <c r="Z320" s="417"/>
      <c r="AA320" s="417"/>
      <c r="AB320" s="417"/>
      <c r="AC320" s="417"/>
      <c r="AD320" s="417"/>
      <c r="AE320" s="417"/>
      <c r="AF320" s="417"/>
      <c r="AG320" s="160" t="str">
        <f>IF(K320="s",IF(L320&gt;(SUMMARY!$I$12*I320),L320,0),"- ")</f>
        <v xml:space="preserve">- </v>
      </c>
      <c r="AH320" s="22" t="str">
        <f t="shared" si="44"/>
        <v>OK</v>
      </c>
      <c r="AI320" s="22">
        <f t="shared" si="45"/>
        <v>0</v>
      </c>
      <c r="AJ320" s="22">
        <f t="shared" si="46"/>
        <v>0</v>
      </c>
      <c r="AK320" s="22">
        <f t="shared" si="47"/>
        <v>0</v>
      </c>
      <c r="AL320" s="22">
        <f t="shared" si="48"/>
        <v>0</v>
      </c>
      <c r="AM320" s="22">
        <f t="shared" si="49"/>
        <v>0</v>
      </c>
      <c r="AN320" s="22">
        <f t="shared" si="50"/>
        <v>0</v>
      </c>
      <c r="AO320" s="418" t="b">
        <f t="shared" si="51"/>
        <v>0</v>
      </c>
      <c r="AP320" s="419" t="str">
        <f>IF(K320="c",SUMMARY!$C$13*F320/12,"-")</f>
        <v>-</v>
      </c>
      <c r="AQ320" s="419" t="str">
        <f>IF(K320="s",SUMMARY!$C$12*J320,"-")</f>
        <v>-</v>
      </c>
      <c r="AR320" s="420" t="str">
        <f t="shared" si="52"/>
        <v>-</v>
      </c>
      <c r="AS320" s="421" t="str">
        <f>IF(K320="s",I320*SUMMARY!$I$12,"-")</f>
        <v>-</v>
      </c>
      <c r="AT320" s="422" t="str">
        <f>IF(K320="S",IF(AQ320*SUMMARY!$H$74&gt;AS320,SUMMARY!$H$74*AS320,AQ320),"-")</f>
        <v>-</v>
      </c>
      <c r="AU320" s="32"/>
      <c r="AV320" s="67">
        <f t="shared" si="53"/>
        <v>0</v>
      </c>
      <c r="AW320" s="67">
        <f t="shared" si="54"/>
        <v>0</v>
      </c>
      <c r="AX320" s="397">
        <f t="shared" si="55"/>
        <v>0</v>
      </c>
      <c r="AY320" s="32"/>
      <c r="AZ320" s="32"/>
      <c r="BA320" s="423" t="str">
        <f t="shared" si="56"/>
        <v xml:space="preserve"> </v>
      </c>
    </row>
    <row r="321" spans="1:53" s="339" customFormat="1" ht="15" x14ac:dyDescent="0.2">
      <c r="A321" s="32"/>
      <c r="B321" s="32"/>
      <c r="C321" s="410">
        <f t="shared" si="57"/>
        <v>300</v>
      </c>
      <c r="D321" s="424"/>
      <c r="E321" s="424"/>
      <c r="F321" s="424"/>
      <c r="G321" s="410"/>
      <c r="H321" s="410"/>
      <c r="I321" s="413" t="str">
        <f t="shared" si="41"/>
        <v>-</v>
      </c>
      <c r="J321" s="414" t="str">
        <f>IF(K321="s",(D321+E321)/16*F321/12*SUMMARY!$H$73," ")</f>
        <v xml:space="preserve"> </v>
      </c>
      <c r="K321" s="414" t="str">
        <f>IF(F321&gt;0,IF(B321&lt;SUMMARY!$H$76,"C","S")," ")</f>
        <v xml:space="preserve"> </v>
      </c>
      <c r="L321" s="414" t="str">
        <f t="shared" si="42"/>
        <v>-</v>
      </c>
      <c r="M321" s="425"/>
      <c r="N321" s="425"/>
      <c r="O321" s="160" t="str">
        <f t="shared" si="43"/>
        <v>-</v>
      </c>
      <c r="P321" s="416"/>
      <c r="Q321" s="416"/>
      <c r="R321" s="416"/>
      <c r="S321" s="416"/>
      <c r="T321" s="417"/>
      <c r="U321" s="417"/>
      <c r="V321" s="417"/>
      <c r="W321" s="417"/>
      <c r="X321" s="417"/>
      <c r="Y321" s="417"/>
      <c r="Z321" s="417"/>
      <c r="AA321" s="417"/>
      <c r="AB321" s="417"/>
      <c r="AC321" s="417"/>
      <c r="AD321" s="417"/>
      <c r="AE321" s="417"/>
      <c r="AF321" s="417"/>
      <c r="AG321" s="160" t="str">
        <f>IF(K321="s",IF(L321&gt;(SUMMARY!$I$12*I321),L321,0),"- ")</f>
        <v xml:space="preserve">- </v>
      </c>
      <c r="AH321" s="22" t="str">
        <f t="shared" si="44"/>
        <v>OK</v>
      </c>
      <c r="AI321" s="22">
        <f t="shared" si="45"/>
        <v>0</v>
      </c>
      <c r="AJ321" s="22">
        <f t="shared" si="46"/>
        <v>0</v>
      </c>
      <c r="AK321" s="22">
        <f t="shared" si="47"/>
        <v>0</v>
      </c>
      <c r="AL321" s="22">
        <f t="shared" si="48"/>
        <v>0</v>
      </c>
      <c r="AM321" s="22">
        <f t="shared" si="49"/>
        <v>0</v>
      </c>
      <c r="AN321" s="22">
        <f t="shared" si="50"/>
        <v>0</v>
      </c>
      <c r="AO321" s="418" t="b">
        <f t="shared" si="51"/>
        <v>0</v>
      </c>
      <c r="AP321" s="419" t="str">
        <f>IF(K321="c",SUMMARY!$C$13*F321/12,"-")</f>
        <v>-</v>
      </c>
      <c r="AQ321" s="419" t="str">
        <f>IF(K321="s",SUMMARY!$C$12*J321,"-")</f>
        <v>-</v>
      </c>
      <c r="AR321" s="420" t="str">
        <f t="shared" si="52"/>
        <v>-</v>
      </c>
      <c r="AS321" s="421" t="str">
        <f>IF(K321="s",I321*SUMMARY!$I$12,"-")</f>
        <v>-</v>
      </c>
      <c r="AT321" s="422" t="str">
        <f>IF(K321="S",IF(AQ321*SUMMARY!$H$74&gt;AS321,SUMMARY!$H$74*AS321,AQ321),"-")</f>
        <v>-</v>
      </c>
      <c r="AU321" s="32"/>
      <c r="AV321" s="67">
        <f t="shared" si="53"/>
        <v>0</v>
      </c>
      <c r="AW321" s="67">
        <f t="shared" si="54"/>
        <v>0</v>
      </c>
      <c r="AX321" s="397">
        <f t="shared" si="55"/>
        <v>0</v>
      </c>
      <c r="AY321" s="32"/>
      <c r="AZ321" s="32"/>
      <c r="BA321" s="423" t="str">
        <f t="shared" si="56"/>
        <v xml:space="preserve"> </v>
      </c>
    </row>
    <row r="322" spans="1:53" s="339" customFormat="1" ht="15" x14ac:dyDescent="0.2">
      <c r="A322" s="32"/>
      <c r="B322" s="32"/>
      <c r="C322" s="410">
        <f t="shared" si="57"/>
        <v>301</v>
      </c>
      <c r="D322" s="424"/>
      <c r="E322" s="424"/>
      <c r="F322" s="424"/>
      <c r="G322" s="410"/>
      <c r="H322" s="410"/>
      <c r="I322" s="413" t="str">
        <f t="shared" si="41"/>
        <v>-</v>
      </c>
      <c r="J322" s="414" t="str">
        <f>IF(K322="s",(D322+E322)/16*F322/12*SUMMARY!$H$73," ")</f>
        <v xml:space="preserve"> </v>
      </c>
      <c r="K322" s="414" t="str">
        <f>IF(F322&gt;0,IF(B322&lt;SUMMARY!$H$76,"C","S")," ")</f>
        <v xml:space="preserve"> </v>
      </c>
      <c r="L322" s="414" t="str">
        <f t="shared" si="42"/>
        <v>-</v>
      </c>
      <c r="M322" s="425"/>
      <c r="N322" s="425"/>
      <c r="O322" s="160" t="str">
        <f t="shared" si="43"/>
        <v>-</v>
      </c>
      <c r="P322" s="416"/>
      <c r="Q322" s="416"/>
      <c r="R322" s="416"/>
      <c r="S322" s="416"/>
      <c r="T322" s="417"/>
      <c r="U322" s="417"/>
      <c r="V322" s="417"/>
      <c r="W322" s="417"/>
      <c r="X322" s="417"/>
      <c r="Y322" s="417"/>
      <c r="Z322" s="417"/>
      <c r="AA322" s="417"/>
      <c r="AB322" s="417"/>
      <c r="AC322" s="417"/>
      <c r="AD322" s="417"/>
      <c r="AE322" s="417"/>
      <c r="AF322" s="417"/>
      <c r="AG322" s="160" t="str">
        <f>IF(K322="s",IF(L322&gt;(SUMMARY!$I$12*I322),L322,0),"- ")</f>
        <v xml:space="preserve">- </v>
      </c>
      <c r="AH322" s="22" t="str">
        <f t="shared" si="44"/>
        <v>OK</v>
      </c>
      <c r="AI322" s="22">
        <f t="shared" si="45"/>
        <v>0</v>
      </c>
      <c r="AJ322" s="22">
        <f t="shared" si="46"/>
        <v>0</v>
      </c>
      <c r="AK322" s="22">
        <f t="shared" si="47"/>
        <v>0</v>
      </c>
      <c r="AL322" s="22">
        <f t="shared" si="48"/>
        <v>0</v>
      </c>
      <c r="AM322" s="22">
        <f t="shared" si="49"/>
        <v>0</v>
      </c>
      <c r="AN322" s="22">
        <f t="shared" si="50"/>
        <v>0</v>
      </c>
      <c r="AO322" s="418" t="b">
        <f t="shared" si="51"/>
        <v>0</v>
      </c>
      <c r="AP322" s="419" t="str">
        <f>IF(K322="c",SUMMARY!$C$13*F322/12,"-")</f>
        <v>-</v>
      </c>
      <c r="AQ322" s="419" t="str">
        <f>IF(K322="s",SUMMARY!$C$12*J322,"-")</f>
        <v>-</v>
      </c>
      <c r="AR322" s="420" t="str">
        <f t="shared" si="52"/>
        <v>-</v>
      </c>
      <c r="AS322" s="421" t="str">
        <f>IF(K322="s",I322*SUMMARY!$I$12,"-")</f>
        <v>-</v>
      </c>
      <c r="AT322" s="422" t="str">
        <f>IF(K322="S",IF(AQ322*SUMMARY!$H$74&gt;AS322,SUMMARY!$H$74*AS322,AQ322),"-")</f>
        <v>-</v>
      </c>
      <c r="AU322" s="32"/>
      <c r="AV322" s="67">
        <f t="shared" si="53"/>
        <v>0</v>
      </c>
      <c r="AW322" s="67">
        <f t="shared" si="54"/>
        <v>0</v>
      </c>
      <c r="AX322" s="397">
        <f t="shared" si="55"/>
        <v>0</v>
      </c>
      <c r="AY322" s="32"/>
      <c r="AZ322" s="32"/>
      <c r="BA322" s="423" t="str">
        <f t="shared" si="56"/>
        <v xml:space="preserve"> </v>
      </c>
    </row>
    <row r="323" spans="1:53" s="339" customFormat="1" ht="15" x14ac:dyDescent="0.2">
      <c r="A323" s="32"/>
      <c r="B323" s="32"/>
      <c r="C323" s="410">
        <f t="shared" si="57"/>
        <v>302</v>
      </c>
      <c r="D323" s="424"/>
      <c r="E323" s="424"/>
      <c r="F323" s="424"/>
      <c r="G323" s="410"/>
      <c r="H323" s="410"/>
      <c r="I323" s="413" t="str">
        <f t="shared" si="41"/>
        <v>-</v>
      </c>
      <c r="J323" s="414" t="str">
        <f>IF(K323="s",(D323+E323)/16*F323/12*SUMMARY!$H$73," ")</f>
        <v xml:space="preserve"> </v>
      </c>
      <c r="K323" s="414" t="str">
        <f>IF(F323&gt;0,IF(B323&lt;SUMMARY!$H$76,"C","S")," ")</f>
        <v xml:space="preserve"> </v>
      </c>
      <c r="L323" s="414" t="str">
        <f t="shared" si="42"/>
        <v>-</v>
      </c>
      <c r="M323" s="425"/>
      <c r="N323" s="425"/>
      <c r="O323" s="160" t="str">
        <f t="shared" si="43"/>
        <v>-</v>
      </c>
      <c r="P323" s="416"/>
      <c r="Q323" s="416"/>
      <c r="R323" s="416"/>
      <c r="S323" s="416"/>
      <c r="T323" s="417"/>
      <c r="U323" s="417"/>
      <c r="V323" s="417"/>
      <c r="W323" s="417"/>
      <c r="X323" s="417"/>
      <c r="Y323" s="417"/>
      <c r="Z323" s="417"/>
      <c r="AA323" s="417"/>
      <c r="AB323" s="417"/>
      <c r="AC323" s="417"/>
      <c r="AD323" s="417"/>
      <c r="AE323" s="417"/>
      <c r="AF323" s="417"/>
      <c r="AG323" s="160" t="str">
        <f>IF(K323="s",IF(L323&gt;(SUMMARY!$I$12*I323),L323,0),"- ")</f>
        <v xml:space="preserve">- </v>
      </c>
      <c r="AH323" s="22" t="str">
        <f t="shared" si="44"/>
        <v>OK</v>
      </c>
      <c r="AI323" s="22">
        <f t="shared" si="45"/>
        <v>0</v>
      </c>
      <c r="AJ323" s="22">
        <f t="shared" si="46"/>
        <v>0</v>
      </c>
      <c r="AK323" s="22">
        <f t="shared" si="47"/>
        <v>0</v>
      </c>
      <c r="AL323" s="22">
        <f t="shared" si="48"/>
        <v>0</v>
      </c>
      <c r="AM323" s="22">
        <f t="shared" si="49"/>
        <v>0</v>
      </c>
      <c r="AN323" s="22">
        <f t="shared" si="50"/>
        <v>0</v>
      </c>
      <c r="AO323" s="418" t="b">
        <f t="shared" si="51"/>
        <v>0</v>
      </c>
      <c r="AP323" s="419" t="str">
        <f>IF(K323="c",SUMMARY!$C$13*F323/12,"-")</f>
        <v>-</v>
      </c>
      <c r="AQ323" s="419" t="str">
        <f>IF(K323="s",SUMMARY!$C$12*J323,"-")</f>
        <v>-</v>
      </c>
      <c r="AR323" s="420" t="str">
        <f t="shared" si="52"/>
        <v>-</v>
      </c>
      <c r="AS323" s="421" t="str">
        <f>IF(K323="s",I323*SUMMARY!$I$12,"-")</f>
        <v>-</v>
      </c>
      <c r="AT323" s="422" t="str">
        <f>IF(K323="S",IF(AQ323*SUMMARY!$H$74&gt;AS323,SUMMARY!$H$74*AS323,AQ323),"-")</f>
        <v>-</v>
      </c>
      <c r="AU323" s="32"/>
      <c r="AV323" s="67">
        <f t="shared" si="53"/>
        <v>0</v>
      </c>
      <c r="AW323" s="67">
        <f t="shared" si="54"/>
        <v>0</v>
      </c>
      <c r="AX323" s="397">
        <f t="shared" si="55"/>
        <v>0</v>
      </c>
      <c r="AY323" s="32"/>
      <c r="AZ323" s="32"/>
      <c r="BA323" s="423" t="str">
        <f t="shared" si="56"/>
        <v xml:space="preserve"> </v>
      </c>
    </row>
    <row r="324" spans="1:53" s="339" customFormat="1" ht="15" x14ac:dyDescent="0.2">
      <c r="A324" s="32"/>
      <c r="B324" s="32"/>
      <c r="C324" s="410">
        <f t="shared" si="57"/>
        <v>303</v>
      </c>
      <c r="D324" s="424"/>
      <c r="E324" s="424"/>
      <c r="F324" s="424"/>
      <c r="G324" s="410"/>
      <c r="H324" s="410"/>
      <c r="I324" s="413" t="str">
        <f t="shared" si="41"/>
        <v>-</v>
      </c>
      <c r="J324" s="414" t="str">
        <f>IF(K324="s",(D324+E324)/16*F324/12*SUMMARY!$H$73," ")</f>
        <v xml:space="preserve"> </v>
      </c>
      <c r="K324" s="414" t="str">
        <f>IF(F324&gt;0,IF(B324&lt;SUMMARY!$H$76,"C","S")," ")</f>
        <v xml:space="preserve"> </v>
      </c>
      <c r="L324" s="414" t="str">
        <f t="shared" si="42"/>
        <v>-</v>
      </c>
      <c r="M324" s="425"/>
      <c r="N324" s="425"/>
      <c r="O324" s="160" t="str">
        <f t="shared" si="43"/>
        <v>-</v>
      </c>
      <c r="P324" s="416"/>
      <c r="Q324" s="416"/>
      <c r="R324" s="416"/>
      <c r="S324" s="416"/>
      <c r="T324" s="417"/>
      <c r="U324" s="417"/>
      <c r="V324" s="417"/>
      <c r="W324" s="417"/>
      <c r="X324" s="417"/>
      <c r="Y324" s="417"/>
      <c r="Z324" s="417"/>
      <c r="AA324" s="417"/>
      <c r="AB324" s="417"/>
      <c r="AC324" s="417"/>
      <c r="AD324" s="417"/>
      <c r="AE324" s="417"/>
      <c r="AF324" s="417"/>
      <c r="AG324" s="160" t="str">
        <f>IF(K324="s",IF(L324&gt;(SUMMARY!$I$12*I324),L324,0),"- ")</f>
        <v xml:space="preserve">- </v>
      </c>
      <c r="AH324" s="22" t="str">
        <f t="shared" si="44"/>
        <v>OK</v>
      </c>
      <c r="AI324" s="22">
        <f t="shared" si="45"/>
        <v>0</v>
      </c>
      <c r="AJ324" s="22">
        <f t="shared" si="46"/>
        <v>0</v>
      </c>
      <c r="AK324" s="22">
        <f t="shared" si="47"/>
        <v>0</v>
      </c>
      <c r="AL324" s="22">
        <f t="shared" si="48"/>
        <v>0</v>
      </c>
      <c r="AM324" s="22">
        <f t="shared" si="49"/>
        <v>0</v>
      </c>
      <c r="AN324" s="22">
        <f t="shared" si="50"/>
        <v>0</v>
      </c>
      <c r="AO324" s="418" t="b">
        <f t="shared" si="51"/>
        <v>0</v>
      </c>
      <c r="AP324" s="419" t="str">
        <f>IF(K324="c",SUMMARY!$C$13*F324/12,"-")</f>
        <v>-</v>
      </c>
      <c r="AQ324" s="419" t="str">
        <f>IF(K324="s",SUMMARY!$C$12*J324,"-")</f>
        <v>-</v>
      </c>
      <c r="AR324" s="420" t="str">
        <f t="shared" si="52"/>
        <v>-</v>
      </c>
      <c r="AS324" s="421" t="str">
        <f>IF(K324="s",I324*SUMMARY!$I$12,"-")</f>
        <v>-</v>
      </c>
      <c r="AT324" s="422" t="str">
        <f>IF(K324="S",IF(AQ324*SUMMARY!$H$74&gt;AS324,SUMMARY!$H$74*AS324,AQ324),"-")</f>
        <v>-</v>
      </c>
      <c r="AU324" s="32"/>
      <c r="AV324" s="67">
        <f t="shared" si="53"/>
        <v>0</v>
      </c>
      <c r="AW324" s="67">
        <f t="shared" si="54"/>
        <v>0</v>
      </c>
      <c r="AX324" s="397">
        <f t="shared" si="55"/>
        <v>0</v>
      </c>
      <c r="AY324" s="32"/>
      <c r="AZ324" s="32"/>
      <c r="BA324" s="423" t="str">
        <f t="shared" si="56"/>
        <v xml:space="preserve"> </v>
      </c>
    </row>
    <row r="325" spans="1:53" s="339" customFormat="1" ht="15" x14ac:dyDescent="0.2">
      <c r="A325" s="32"/>
      <c r="B325" s="32"/>
      <c r="C325" s="410">
        <f t="shared" si="57"/>
        <v>304</v>
      </c>
      <c r="D325" s="424"/>
      <c r="E325" s="424"/>
      <c r="F325" s="424"/>
      <c r="G325" s="410"/>
      <c r="H325" s="410"/>
      <c r="I325" s="413" t="str">
        <f t="shared" si="41"/>
        <v>-</v>
      </c>
      <c r="J325" s="414" t="str">
        <f>IF(K325="s",(D325+E325)/16*F325/12*SUMMARY!$H$73," ")</f>
        <v xml:space="preserve"> </v>
      </c>
      <c r="K325" s="414" t="str">
        <f>IF(F325&gt;0,IF(B325&lt;SUMMARY!$H$76,"C","S")," ")</f>
        <v xml:space="preserve"> </v>
      </c>
      <c r="L325" s="414" t="str">
        <f t="shared" si="42"/>
        <v>-</v>
      </c>
      <c r="M325" s="425"/>
      <c r="N325" s="425"/>
      <c r="O325" s="160" t="str">
        <f t="shared" si="43"/>
        <v>-</v>
      </c>
      <c r="P325" s="416"/>
      <c r="Q325" s="416"/>
      <c r="R325" s="416"/>
      <c r="S325" s="416"/>
      <c r="T325" s="417"/>
      <c r="U325" s="417"/>
      <c r="V325" s="417"/>
      <c r="W325" s="417"/>
      <c r="X325" s="417"/>
      <c r="Y325" s="417"/>
      <c r="Z325" s="417"/>
      <c r="AA325" s="417"/>
      <c r="AB325" s="417"/>
      <c r="AC325" s="417"/>
      <c r="AD325" s="417"/>
      <c r="AE325" s="417"/>
      <c r="AF325" s="417"/>
      <c r="AG325" s="160" t="str">
        <f>IF(K325="s",IF(L325&gt;(SUMMARY!$I$12*I325),L325,0),"- ")</f>
        <v xml:space="preserve">- </v>
      </c>
      <c r="AH325" s="22" t="str">
        <f t="shared" si="44"/>
        <v>OK</v>
      </c>
      <c r="AI325" s="22">
        <f t="shared" si="45"/>
        <v>0</v>
      </c>
      <c r="AJ325" s="22">
        <f t="shared" si="46"/>
        <v>0</v>
      </c>
      <c r="AK325" s="22">
        <f t="shared" si="47"/>
        <v>0</v>
      </c>
      <c r="AL325" s="22">
        <f t="shared" si="48"/>
        <v>0</v>
      </c>
      <c r="AM325" s="22">
        <f t="shared" si="49"/>
        <v>0</v>
      </c>
      <c r="AN325" s="22">
        <f t="shared" si="50"/>
        <v>0</v>
      </c>
      <c r="AO325" s="418" t="b">
        <f t="shared" si="51"/>
        <v>0</v>
      </c>
      <c r="AP325" s="419" t="str">
        <f>IF(K325="c",SUMMARY!$C$13*F325/12,"-")</f>
        <v>-</v>
      </c>
      <c r="AQ325" s="419" t="str">
        <f>IF(K325="s",SUMMARY!$C$12*J325,"-")</f>
        <v>-</v>
      </c>
      <c r="AR325" s="420" t="str">
        <f t="shared" si="52"/>
        <v>-</v>
      </c>
      <c r="AS325" s="421" t="str">
        <f>IF(K325="s",I325*SUMMARY!$I$12,"-")</f>
        <v>-</v>
      </c>
      <c r="AT325" s="422" t="str">
        <f>IF(K325="S",IF(AQ325*SUMMARY!$H$74&gt;AS325,SUMMARY!$H$74*AS325,AQ325),"-")</f>
        <v>-</v>
      </c>
      <c r="AU325" s="32"/>
      <c r="AV325" s="67">
        <f t="shared" si="53"/>
        <v>0</v>
      </c>
      <c r="AW325" s="67">
        <f t="shared" si="54"/>
        <v>0</v>
      </c>
      <c r="AX325" s="397">
        <f t="shared" si="55"/>
        <v>0</v>
      </c>
      <c r="AY325" s="32"/>
      <c r="AZ325" s="32"/>
      <c r="BA325" s="423" t="str">
        <f t="shared" si="56"/>
        <v xml:space="preserve"> </v>
      </c>
    </row>
    <row r="326" spans="1:53" s="339" customFormat="1" ht="15" x14ac:dyDescent="0.2">
      <c r="A326" s="32"/>
      <c r="B326" s="32"/>
      <c r="C326" s="410">
        <f t="shared" si="57"/>
        <v>305</v>
      </c>
      <c r="D326" s="424"/>
      <c r="E326" s="424"/>
      <c r="F326" s="424"/>
      <c r="G326" s="410"/>
      <c r="H326" s="410"/>
      <c r="I326" s="413" t="str">
        <f t="shared" si="41"/>
        <v>-</v>
      </c>
      <c r="J326" s="414" t="str">
        <f>IF(K326="s",(D326+E326)/16*F326/12*SUMMARY!$H$73," ")</f>
        <v xml:space="preserve"> </v>
      </c>
      <c r="K326" s="414" t="str">
        <f>IF(F326&gt;0,IF(B326&lt;SUMMARY!$H$76,"C","S")," ")</f>
        <v xml:space="preserve"> </v>
      </c>
      <c r="L326" s="414" t="str">
        <f t="shared" si="42"/>
        <v>-</v>
      </c>
      <c r="M326" s="425"/>
      <c r="N326" s="425"/>
      <c r="O326" s="160" t="str">
        <f t="shared" si="43"/>
        <v>-</v>
      </c>
      <c r="P326" s="416"/>
      <c r="Q326" s="416"/>
      <c r="R326" s="416"/>
      <c r="S326" s="416"/>
      <c r="T326" s="417"/>
      <c r="U326" s="417"/>
      <c r="V326" s="417"/>
      <c r="W326" s="417"/>
      <c r="X326" s="417"/>
      <c r="Y326" s="417"/>
      <c r="Z326" s="417"/>
      <c r="AA326" s="417"/>
      <c r="AB326" s="417"/>
      <c r="AC326" s="417"/>
      <c r="AD326" s="417"/>
      <c r="AE326" s="417"/>
      <c r="AF326" s="417"/>
      <c r="AG326" s="160" t="str">
        <f>IF(K326="s",IF(L326&gt;(SUMMARY!$I$12*I326),L326,0),"- ")</f>
        <v xml:space="preserve">- </v>
      </c>
      <c r="AH326" s="22" t="str">
        <f t="shared" si="44"/>
        <v>OK</v>
      </c>
      <c r="AI326" s="22">
        <f t="shared" si="45"/>
        <v>0</v>
      </c>
      <c r="AJ326" s="22">
        <f t="shared" si="46"/>
        <v>0</v>
      </c>
      <c r="AK326" s="22">
        <f t="shared" si="47"/>
        <v>0</v>
      </c>
      <c r="AL326" s="22">
        <f t="shared" si="48"/>
        <v>0</v>
      </c>
      <c r="AM326" s="22">
        <f t="shared" si="49"/>
        <v>0</v>
      </c>
      <c r="AN326" s="22">
        <f t="shared" si="50"/>
        <v>0</v>
      </c>
      <c r="AO326" s="418" t="b">
        <f t="shared" si="51"/>
        <v>0</v>
      </c>
      <c r="AP326" s="419" t="str">
        <f>IF(K326="c",SUMMARY!$C$13*F326/12,"-")</f>
        <v>-</v>
      </c>
      <c r="AQ326" s="419" t="str">
        <f>IF(K326="s",SUMMARY!$C$12*J326,"-")</f>
        <v>-</v>
      </c>
      <c r="AR326" s="420" t="str">
        <f t="shared" si="52"/>
        <v>-</v>
      </c>
      <c r="AS326" s="421" t="str">
        <f>IF(K326="s",I326*SUMMARY!$I$12,"-")</f>
        <v>-</v>
      </c>
      <c r="AT326" s="422" t="str">
        <f>IF(K326="S",IF(AQ326*SUMMARY!$H$74&gt;AS326,SUMMARY!$H$74*AS326,AQ326),"-")</f>
        <v>-</v>
      </c>
      <c r="AU326" s="32"/>
      <c r="AV326" s="67">
        <f t="shared" si="53"/>
        <v>0</v>
      </c>
      <c r="AW326" s="67">
        <f t="shared" si="54"/>
        <v>0</v>
      </c>
      <c r="AX326" s="397">
        <f t="shared" si="55"/>
        <v>0</v>
      </c>
      <c r="AY326" s="32"/>
      <c r="AZ326" s="32"/>
      <c r="BA326" s="423" t="str">
        <f t="shared" si="56"/>
        <v xml:space="preserve"> </v>
      </c>
    </row>
    <row r="327" spans="1:53" s="339" customFormat="1" ht="15" x14ac:dyDescent="0.2">
      <c r="A327" s="32"/>
      <c r="B327" s="32"/>
      <c r="C327" s="410">
        <f t="shared" si="57"/>
        <v>306</v>
      </c>
      <c r="D327" s="424"/>
      <c r="E327" s="424"/>
      <c r="F327" s="424"/>
      <c r="G327" s="410"/>
      <c r="H327" s="410"/>
      <c r="I327" s="413" t="str">
        <f t="shared" si="41"/>
        <v>-</v>
      </c>
      <c r="J327" s="414" t="str">
        <f>IF(K327="s",(D327+E327)/16*F327/12*SUMMARY!$H$73," ")</f>
        <v xml:space="preserve"> </v>
      </c>
      <c r="K327" s="414" t="str">
        <f>IF(F327&gt;0,IF(B327&lt;SUMMARY!$H$76,"C","S")," ")</f>
        <v xml:space="preserve"> </v>
      </c>
      <c r="L327" s="414" t="str">
        <f t="shared" si="42"/>
        <v>-</v>
      </c>
      <c r="M327" s="425"/>
      <c r="N327" s="425"/>
      <c r="O327" s="160" t="str">
        <f t="shared" si="43"/>
        <v>-</v>
      </c>
      <c r="P327" s="416"/>
      <c r="Q327" s="416"/>
      <c r="R327" s="416"/>
      <c r="S327" s="416"/>
      <c r="T327" s="417"/>
      <c r="U327" s="417"/>
      <c r="V327" s="417"/>
      <c r="W327" s="417"/>
      <c r="X327" s="417"/>
      <c r="Y327" s="417"/>
      <c r="Z327" s="417"/>
      <c r="AA327" s="417"/>
      <c r="AB327" s="417"/>
      <c r="AC327" s="417"/>
      <c r="AD327" s="417"/>
      <c r="AE327" s="417"/>
      <c r="AF327" s="417"/>
      <c r="AG327" s="160" t="str">
        <f>IF(K327="s",IF(L327&gt;(SUMMARY!$I$12*I327),L327,0),"- ")</f>
        <v xml:space="preserve">- </v>
      </c>
      <c r="AH327" s="22" t="str">
        <f t="shared" si="44"/>
        <v>OK</v>
      </c>
      <c r="AI327" s="22">
        <f t="shared" si="45"/>
        <v>0</v>
      </c>
      <c r="AJ327" s="22">
        <f t="shared" si="46"/>
        <v>0</v>
      </c>
      <c r="AK327" s="22">
        <f t="shared" si="47"/>
        <v>0</v>
      </c>
      <c r="AL327" s="22">
        <f t="shared" si="48"/>
        <v>0</v>
      </c>
      <c r="AM327" s="22">
        <f t="shared" si="49"/>
        <v>0</v>
      </c>
      <c r="AN327" s="22">
        <f t="shared" si="50"/>
        <v>0</v>
      </c>
      <c r="AO327" s="418" t="b">
        <f t="shared" si="51"/>
        <v>0</v>
      </c>
      <c r="AP327" s="419" t="str">
        <f>IF(K327="c",SUMMARY!$C$13*F327/12,"-")</f>
        <v>-</v>
      </c>
      <c r="AQ327" s="419" t="str">
        <f>IF(K327="s",SUMMARY!$C$12*J327,"-")</f>
        <v>-</v>
      </c>
      <c r="AR327" s="420" t="str">
        <f t="shared" si="52"/>
        <v>-</v>
      </c>
      <c r="AS327" s="421" t="str">
        <f>IF(K327="s",I327*SUMMARY!$I$12,"-")</f>
        <v>-</v>
      </c>
      <c r="AT327" s="422" t="str">
        <f>IF(K327="S",IF(AQ327*SUMMARY!$H$74&gt;AS327,SUMMARY!$H$74*AS327,AQ327),"-")</f>
        <v>-</v>
      </c>
      <c r="AU327" s="32"/>
      <c r="AV327" s="67">
        <f t="shared" si="53"/>
        <v>0</v>
      </c>
      <c r="AW327" s="67">
        <f t="shared" si="54"/>
        <v>0</v>
      </c>
      <c r="AX327" s="397">
        <f t="shared" si="55"/>
        <v>0</v>
      </c>
      <c r="AY327" s="32"/>
      <c r="AZ327" s="32"/>
      <c r="BA327" s="423" t="str">
        <f t="shared" si="56"/>
        <v xml:space="preserve"> </v>
      </c>
    </row>
    <row r="328" spans="1:53" s="339" customFormat="1" ht="15" x14ac:dyDescent="0.2">
      <c r="A328" s="32"/>
      <c r="B328" s="32"/>
      <c r="C328" s="410">
        <f t="shared" si="57"/>
        <v>307</v>
      </c>
      <c r="D328" s="424"/>
      <c r="E328" s="424"/>
      <c r="F328" s="424"/>
      <c r="G328" s="410"/>
      <c r="H328" s="410"/>
      <c r="I328" s="413" t="str">
        <f t="shared" si="41"/>
        <v>-</v>
      </c>
      <c r="J328" s="414" t="str">
        <f>IF(K328="s",(D328+E328)/16*F328/12*SUMMARY!$H$73," ")</f>
        <v xml:space="preserve"> </v>
      </c>
      <c r="K328" s="414" t="str">
        <f>IF(F328&gt;0,IF(B328&lt;SUMMARY!$H$76,"C","S")," ")</f>
        <v xml:space="preserve"> </v>
      </c>
      <c r="L328" s="414" t="str">
        <f t="shared" si="42"/>
        <v>-</v>
      </c>
      <c r="M328" s="425"/>
      <c r="N328" s="425"/>
      <c r="O328" s="160" t="str">
        <f t="shared" si="43"/>
        <v>-</v>
      </c>
      <c r="P328" s="416"/>
      <c r="Q328" s="416"/>
      <c r="R328" s="416"/>
      <c r="S328" s="416"/>
      <c r="T328" s="417"/>
      <c r="U328" s="417"/>
      <c r="V328" s="417"/>
      <c r="W328" s="417"/>
      <c r="X328" s="417"/>
      <c r="Y328" s="417"/>
      <c r="Z328" s="417"/>
      <c r="AA328" s="417"/>
      <c r="AB328" s="417"/>
      <c r="AC328" s="417"/>
      <c r="AD328" s="417"/>
      <c r="AE328" s="417"/>
      <c r="AF328" s="417"/>
      <c r="AG328" s="160" t="str">
        <f>IF(K328="s",IF(L328&gt;(SUMMARY!$I$12*I328),L328,0),"- ")</f>
        <v xml:space="preserve">- </v>
      </c>
      <c r="AH328" s="22" t="str">
        <f t="shared" si="44"/>
        <v>OK</v>
      </c>
      <c r="AI328" s="22">
        <f t="shared" si="45"/>
        <v>0</v>
      </c>
      <c r="AJ328" s="22">
        <f t="shared" si="46"/>
        <v>0</v>
      </c>
      <c r="AK328" s="22">
        <f t="shared" si="47"/>
        <v>0</v>
      </c>
      <c r="AL328" s="22">
        <f t="shared" si="48"/>
        <v>0</v>
      </c>
      <c r="AM328" s="22">
        <f t="shared" si="49"/>
        <v>0</v>
      </c>
      <c r="AN328" s="22">
        <f t="shared" si="50"/>
        <v>0</v>
      </c>
      <c r="AO328" s="418" t="b">
        <f t="shared" si="51"/>
        <v>0</v>
      </c>
      <c r="AP328" s="419" t="str">
        <f>IF(K328="c",SUMMARY!$C$13*F328/12,"-")</f>
        <v>-</v>
      </c>
      <c r="AQ328" s="419" t="str">
        <f>IF(K328="s",SUMMARY!$C$12*J328,"-")</f>
        <v>-</v>
      </c>
      <c r="AR328" s="420" t="str">
        <f t="shared" si="52"/>
        <v>-</v>
      </c>
      <c r="AS328" s="421" t="str">
        <f>IF(K328="s",I328*SUMMARY!$I$12,"-")</f>
        <v>-</v>
      </c>
      <c r="AT328" s="422" t="str">
        <f>IF(K328="S",IF(AQ328*SUMMARY!$H$74&gt;AS328,SUMMARY!$H$74*AS328,AQ328),"-")</f>
        <v>-</v>
      </c>
      <c r="AU328" s="32"/>
      <c r="AV328" s="67">
        <f t="shared" si="53"/>
        <v>0</v>
      </c>
      <c r="AW328" s="67">
        <f t="shared" si="54"/>
        <v>0</v>
      </c>
      <c r="AX328" s="397">
        <f t="shared" si="55"/>
        <v>0</v>
      </c>
      <c r="AY328" s="32"/>
      <c r="AZ328" s="32"/>
      <c r="BA328" s="423" t="str">
        <f t="shared" si="56"/>
        <v xml:space="preserve"> </v>
      </c>
    </row>
    <row r="329" spans="1:53" s="339" customFormat="1" ht="15" x14ac:dyDescent="0.2">
      <c r="A329" s="32"/>
      <c r="B329" s="32"/>
      <c r="C329" s="410">
        <f t="shared" si="57"/>
        <v>308</v>
      </c>
      <c r="D329" s="424"/>
      <c r="E329" s="424"/>
      <c r="F329" s="424"/>
      <c r="G329" s="410"/>
      <c r="H329" s="410"/>
      <c r="I329" s="413" t="str">
        <f t="shared" si="41"/>
        <v>-</v>
      </c>
      <c r="J329" s="414" t="str">
        <f>IF(K329="s",(D329+E329)/16*F329/12*SUMMARY!$H$73," ")</f>
        <v xml:space="preserve"> </v>
      </c>
      <c r="K329" s="414" t="str">
        <f>IF(F329&gt;0,IF(B329&lt;SUMMARY!$H$76,"C","S")," ")</f>
        <v xml:space="preserve"> </v>
      </c>
      <c r="L329" s="414" t="str">
        <f t="shared" si="42"/>
        <v>-</v>
      </c>
      <c r="M329" s="425"/>
      <c r="N329" s="425"/>
      <c r="O329" s="160" t="str">
        <f t="shared" si="43"/>
        <v>-</v>
      </c>
      <c r="P329" s="416"/>
      <c r="Q329" s="416"/>
      <c r="R329" s="416"/>
      <c r="S329" s="416"/>
      <c r="T329" s="417"/>
      <c r="U329" s="417"/>
      <c r="V329" s="417"/>
      <c r="W329" s="417"/>
      <c r="X329" s="417"/>
      <c r="Y329" s="417"/>
      <c r="Z329" s="417"/>
      <c r="AA329" s="417"/>
      <c r="AB329" s="417"/>
      <c r="AC329" s="417"/>
      <c r="AD329" s="417"/>
      <c r="AE329" s="417"/>
      <c r="AF329" s="417"/>
      <c r="AG329" s="160" t="str">
        <f>IF(K329="s",IF(L329&gt;(SUMMARY!$I$12*I329),L329,0),"- ")</f>
        <v xml:space="preserve">- </v>
      </c>
      <c r="AH329" s="22" t="str">
        <f t="shared" si="44"/>
        <v>OK</v>
      </c>
      <c r="AI329" s="22">
        <f t="shared" si="45"/>
        <v>0</v>
      </c>
      <c r="AJ329" s="22">
        <f t="shared" si="46"/>
        <v>0</v>
      </c>
      <c r="AK329" s="22">
        <f t="shared" si="47"/>
        <v>0</v>
      </c>
      <c r="AL329" s="22">
        <f t="shared" si="48"/>
        <v>0</v>
      </c>
      <c r="AM329" s="22">
        <f t="shared" si="49"/>
        <v>0</v>
      </c>
      <c r="AN329" s="22">
        <f t="shared" si="50"/>
        <v>0</v>
      </c>
      <c r="AO329" s="418" t="b">
        <f t="shared" si="51"/>
        <v>0</v>
      </c>
      <c r="AP329" s="419" t="str">
        <f>IF(K329="c",SUMMARY!$C$13*F329/12,"-")</f>
        <v>-</v>
      </c>
      <c r="AQ329" s="419" t="str">
        <f>IF(K329="s",SUMMARY!$C$12*J329,"-")</f>
        <v>-</v>
      </c>
      <c r="AR329" s="420" t="str">
        <f t="shared" si="52"/>
        <v>-</v>
      </c>
      <c r="AS329" s="421" t="str">
        <f>IF(K329="s",I329*SUMMARY!$I$12,"-")</f>
        <v>-</v>
      </c>
      <c r="AT329" s="422" t="str">
        <f>IF(K329="S",IF(AQ329*SUMMARY!$H$74&gt;AS329,SUMMARY!$H$74*AS329,AQ329),"-")</f>
        <v>-</v>
      </c>
      <c r="AU329" s="32"/>
      <c r="AV329" s="67">
        <f t="shared" si="53"/>
        <v>0</v>
      </c>
      <c r="AW329" s="67">
        <f t="shared" si="54"/>
        <v>0</v>
      </c>
      <c r="AX329" s="397">
        <f t="shared" si="55"/>
        <v>0</v>
      </c>
      <c r="AY329" s="32"/>
      <c r="AZ329" s="32"/>
      <c r="BA329" s="423" t="str">
        <f t="shared" si="56"/>
        <v xml:space="preserve"> </v>
      </c>
    </row>
    <row r="330" spans="1:53" s="339" customFormat="1" ht="15" x14ac:dyDescent="0.2">
      <c r="A330" s="32"/>
      <c r="B330" s="32"/>
      <c r="C330" s="410">
        <f t="shared" si="57"/>
        <v>309</v>
      </c>
      <c r="D330" s="424"/>
      <c r="E330" s="424"/>
      <c r="F330" s="424"/>
      <c r="G330" s="410"/>
      <c r="H330" s="410"/>
      <c r="I330" s="413" t="str">
        <f t="shared" si="41"/>
        <v>-</v>
      </c>
      <c r="J330" s="414" t="str">
        <f>IF(K330="s",(D330+E330)/16*F330/12*SUMMARY!$H$73," ")</f>
        <v xml:space="preserve"> </v>
      </c>
      <c r="K330" s="414" t="str">
        <f>IF(F330&gt;0,IF(B330&lt;SUMMARY!$H$76,"C","S")," ")</f>
        <v xml:space="preserve"> </v>
      </c>
      <c r="L330" s="414" t="str">
        <f t="shared" si="42"/>
        <v>-</v>
      </c>
      <c r="M330" s="425"/>
      <c r="N330" s="425"/>
      <c r="O330" s="160" t="str">
        <f t="shared" si="43"/>
        <v>-</v>
      </c>
      <c r="P330" s="416"/>
      <c r="Q330" s="416"/>
      <c r="R330" s="416"/>
      <c r="S330" s="416"/>
      <c r="T330" s="417"/>
      <c r="U330" s="417"/>
      <c r="V330" s="417"/>
      <c r="W330" s="417"/>
      <c r="X330" s="417"/>
      <c r="Y330" s="417"/>
      <c r="Z330" s="417"/>
      <c r="AA330" s="417"/>
      <c r="AB330" s="417"/>
      <c r="AC330" s="417"/>
      <c r="AD330" s="417"/>
      <c r="AE330" s="417"/>
      <c r="AF330" s="417"/>
      <c r="AG330" s="160" t="str">
        <f>IF(K330="s",IF(L330&gt;(SUMMARY!$I$12*I330),L330,0),"- ")</f>
        <v xml:space="preserve">- </v>
      </c>
      <c r="AH330" s="22" t="str">
        <f t="shared" si="44"/>
        <v>OK</v>
      </c>
      <c r="AI330" s="22">
        <f t="shared" si="45"/>
        <v>0</v>
      </c>
      <c r="AJ330" s="22">
        <f t="shared" si="46"/>
        <v>0</v>
      </c>
      <c r="AK330" s="22">
        <f t="shared" si="47"/>
        <v>0</v>
      </c>
      <c r="AL330" s="22">
        <f t="shared" si="48"/>
        <v>0</v>
      </c>
      <c r="AM330" s="22">
        <f t="shared" si="49"/>
        <v>0</v>
      </c>
      <c r="AN330" s="22">
        <f t="shared" si="50"/>
        <v>0</v>
      </c>
      <c r="AO330" s="418" t="b">
        <f t="shared" si="51"/>
        <v>0</v>
      </c>
      <c r="AP330" s="419" t="str">
        <f>IF(K330="c",SUMMARY!$C$13*F330/12,"-")</f>
        <v>-</v>
      </c>
      <c r="AQ330" s="419" t="str">
        <f>IF(K330="s",SUMMARY!$C$12*J330,"-")</f>
        <v>-</v>
      </c>
      <c r="AR330" s="420" t="str">
        <f t="shared" si="52"/>
        <v>-</v>
      </c>
      <c r="AS330" s="421" t="str">
        <f>IF(K330="s",I330*SUMMARY!$I$12,"-")</f>
        <v>-</v>
      </c>
      <c r="AT330" s="422" t="str">
        <f>IF(K330="S",IF(AQ330*SUMMARY!$H$74&gt;AS330,SUMMARY!$H$74*AS330,AQ330),"-")</f>
        <v>-</v>
      </c>
      <c r="AU330" s="32"/>
      <c r="AV330" s="67">
        <f t="shared" si="53"/>
        <v>0</v>
      </c>
      <c r="AW330" s="67">
        <f t="shared" si="54"/>
        <v>0</v>
      </c>
      <c r="AX330" s="397">
        <f t="shared" si="55"/>
        <v>0</v>
      </c>
      <c r="AY330" s="32"/>
      <c r="AZ330" s="32"/>
      <c r="BA330" s="423" t="str">
        <f t="shared" si="56"/>
        <v xml:space="preserve"> </v>
      </c>
    </row>
    <row r="331" spans="1:53" s="339" customFormat="1" ht="15" x14ac:dyDescent="0.2">
      <c r="A331" s="32"/>
      <c r="B331" s="32"/>
      <c r="C331" s="410">
        <f t="shared" si="57"/>
        <v>310</v>
      </c>
      <c r="D331" s="424"/>
      <c r="E331" s="424"/>
      <c r="F331" s="424"/>
      <c r="G331" s="410"/>
      <c r="H331" s="410"/>
      <c r="I331" s="413" t="str">
        <f t="shared" si="41"/>
        <v>-</v>
      </c>
      <c r="J331" s="414" t="str">
        <f>IF(K331="s",(D331+E331)/16*F331/12*SUMMARY!$H$73," ")</f>
        <v xml:space="preserve"> </v>
      </c>
      <c r="K331" s="414" t="str">
        <f>IF(F331&gt;0,IF(B331&lt;SUMMARY!$H$76,"C","S")," ")</f>
        <v xml:space="preserve"> </v>
      </c>
      <c r="L331" s="414" t="str">
        <f t="shared" si="42"/>
        <v>-</v>
      </c>
      <c r="M331" s="425"/>
      <c r="N331" s="425"/>
      <c r="O331" s="160" t="str">
        <f t="shared" si="43"/>
        <v>-</v>
      </c>
      <c r="P331" s="416"/>
      <c r="Q331" s="416"/>
      <c r="R331" s="416"/>
      <c r="S331" s="416"/>
      <c r="T331" s="417"/>
      <c r="U331" s="417"/>
      <c r="V331" s="417"/>
      <c r="W331" s="417"/>
      <c r="X331" s="417"/>
      <c r="Y331" s="417"/>
      <c r="Z331" s="417"/>
      <c r="AA331" s="417"/>
      <c r="AB331" s="417"/>
      <c r="AC331" s="417"/>
      <c r="AD331" s="417"/>
      <c r="AE331" s="417"/>
      <c r="AF331" s="417"/>
      <c r="AG331" s="160" t="str">
        <f>IF(K331="s",IF(L331&gt;(SUMMARY!$I$12*I331),L331,0),"- ")</f>
        <v xml:space="preserve">- </v>
      </c>
      <c r="AH331" s="22" t="str">
        <f t="shared" si="44"/>
        <v>OK</v>
      </c>
      <c r="AI331" s="22">
        <f t="shared" si="45"/>
        <v>0</v>
      </c>
      <c r="AJ331" s="22">
        <f t="shared" si="46"/>
        <v>0</v>
      </c>
      <c r="AK331" s="22">
        <f t="shared" si="47"/>
        <v>0</v>
      </c>
      <c r="AL331" s="22">
        <f t="shared" si="48"/>
        <v>0</v>
      </c>
      <c r="AM331" s="22">
        <f t="shared" si="49"/>
        <v>0</v>
      </c>
      <c r="AN331" s="22">
        <f t="shared" si="50"/>
        <v>0</v>
      </c>
      <c r="AO331" s="418" t="b">
        <f t="shared" si="51"/>
        <v>0</v>
      </c>
      <c r="AP331" s="419" t="str">
        <f>IF(K331="c",SUMMARY!$C$13*F331/12,"-")</f>
        <v>-</v>
      </c>
      <c r="AQ331" s="419" t="str">
        <f>IF(K331="s",SUMMARY!$C$12*J331,"-")</f>
        <v>-</v>
      </c>
      <c r="AR331" s="420" t="str">
        <f t="shared" si="52"/>
        <v>-</v>
      </c>
      <c r="AS331" s="421" t="str">
        <f>IF(K331="s",I331*SUMMARY!$I$12,"-")</f>
        <v>-</v>
      </c>
      <c r="AT331" s="422" t="str">
        <f>IF(K331="S",IF(AQ331*SUMMARY!$H$74&gt;AS331,SUMMARY!$H$74*AS331,AQ331),"-")</f>
        <v>-</v>
      </c>
      <c r="AU331" s="32"/>
      <c r="AV331" s="67">
        <f t="shared" si="53"/>
        <v>0</v>
      </c>
      <c r="AW331" s="67">
        <f t="shared" si="54"/>
        <v>0</v>
      </c>
      <c r="AX331" s="397">
        <f t="shared" si="55"/>
        <v>0</v>
      </c>
      <c r="AY331" s="32"/>
      <c r="AZ331" s="32"/>
      <c r="BA331" s="423" t="str">
        <f t="shared" si="56"/>
        <v xml:space="preserve"> </v>
      </c>
    </row>
    <row r="332" spans="1:53" s="339" customFormat="1" ht="15" x14ac:dyDescent="0.2">
      <c r="A332" s="32"/>
      <c r="B332" s="32"/>
      <c r="C332" s="410">
        <f t="shared" si="57"/>
        <v>311</v>
      </c>
      <c r="D332" s="424"/>
      <c r="E332" s="424"/>
      <c r="F332" s="424"/>
      <c r="G332" s="410"/>
      <c r="H332" s="410"/>
      <c r="I332" s="413" t="str">
        <f t="shared" si="41"/>
        <v>-</v>
      </c>
      <c r="J332" s="414" t="str">
        <f>IF(K332="s",(D332+E332)/16*F332/12*SUMMARY!$H$73," ")</f>
        <v xml:space="preserve"> </v>
      </c>
      <c r="K332" s="414" t="str">
        <f>IF(F332&gt;0,IF(B332&lt;SUMMARY!$H$76,"C","S")," ")</f>
        <v xml:space="preserve"> </v>
      </c>
      <c r="L332" s="414" t="str">
        <f t="shared" si="42"/>
        <v>-</v>
      </c>
      <c r="M332" s="425"/>
      <c r="N332" s="425"/>
      <c r="O332" s="160" t="str">
        <f t="shared" si="43"/>
        <v>-</v>
      </c>
      <c r="P332" s="416"/>
      <c r="Q332" s="416"/>
      <c r="R332" s="416"/>
      <c r="S332" s="416"/>
      <c r="T332" s="417"/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417"/>
      <c r="AG332" s="160" t="str">
        <f>IF(K332="s",IF(L332&gt;(SUMMARY!$I$12*I332),L332,0),"- ")</f>
        <v xml:space="preserve">- </v>
      </c>
      <c r="AH332" s="22" t="str">
        <f t="shared" si="44"/>
        <v>OK</v>
      </c>
      <c r="AI332" s="22">
        <f t="shared" si="45"/>
        <v>0</v>
      </c>
      <c r="AJ332" s="22">
        <f t="shared" si="46"/>
        <v>0</v>
      </c>
      <c r="AK332" s="22">
        <f t="shared" si="47"/>
        <v>0</v>
      </c>
      <c r="AL332" s="22">
        <f t="shared" si="48"/>
        <v>0</v>
      </c>
      <c r="AM332" s="22">
        <f t="shared" si="49"/>
        <v>0</v>
      </c>
      <c r="AN332" s="22">
        <f t="shared" si="50"/>
        <v>0</v>
      </c>
      <c r="AO332" s="418" t="b">
        <f t="shared" si="51"/>
        <v>0</v>
      </c>
      <c r="AP332" s="419" t="str">
        <f>IF(K332="c",SUMMARY!$C$13*F332/12,"-")</f>
        <v>-</v>
      </c>
      <c r="AQ332" s="419" t="str">
        <f>IF(K332="s",SUMMARY!$C$12*J332,"-")</f>
        <v>-</v>
      </c>
      <c r="AR332" s="420" t="str">
        <f t="shared" si="52"/>
        <v>-</v>
      </c>
      <c r="AS332" s="421" t="str">
        <f>IF(K332="s",I332*SUMMARY!$I$12,"-")</f>
        <v>-</v>
      </c>
      <c r="AT332" s="422" t="str">
        <f>IF(K332="S",IF(AQ332*SUMMARY!$H$74&gt;AS332,SUMMARY!$H$74*AS332,AQ332),"-")</f>
        <v>-</v>
      </c>
      <c r="AU332" s="32"/>
      <c r="AV332" s="67">
        <f t="shared" si="53"/>
        <v>0</v>
      </c>
      <c r="AW332" s="67">
        <f t="shared" si="54"/>
        <v>0</v>
      </c>
      <c r="AX332" s="397">
        <f t="shared" si="55"/>
        <v>0</v>
      </c>
      <c r="AY332" s="32"/>
      <c r="AZ332" s="32"/>
      <c r="BA332" s="423" t="str">
        <f t="shared" si="56"/>
        <v xml:space="preserve"> </v>
      </c>
    </row>
    <row r="333" spans="1:53" s="339" customFormat="1" ht="15" x14ac:dyDescent="0.2">
      <c r="A333" s="32"/>
      <c r="B333" s="32"/>
      <c r="C333" s="410">
        <f t="shared" si="57"/>
        <v>312</v>
      </c>
      <c r="D333" s="424"/>
      <c r="E333" s="424"/>
      <c r="F333" s="424"/>
      <c r="G333" s="410"/>
      <c r="H333" s="410"/>
      <c r="I333" s="413" t="str">
        <f t="shared" si="41"/>
        <v>-</v>
      </c>
      <c r="J333" s="414" t="str">
        <f>IF(K333="s",(D333+E333)/16*F333/12*SUMMARY!$H$73," ")</f>
        <v xml:space="preserve"> </v>
      </c>
      <c r="K333" s="414" t="str">
        <f>IF(F333&gt;0,IF(B333&lt;SUMMARY!$H$76,"C","S")," ")</f>
        <v xml:space="preserve"> </v>
      </c>
      <c r="L333" s="414" t="str">
        <f t="shared" si="42"/>
        <v>-</v>
      </c>
      <c r="M333" s="425"/>
      <c r="N333" s="425"/>
      <c r="O333" s="160" t="str">
        <f t="shared" si="43"/>
        <v>-</v>
      </c>
      <c r="P333" s="416"/>
      <c r="Q333" s="416"/>
      <c r="R333" s="416"/>
      <c r="S333" s="416"/>
      <c r="T333" s="417"/>
      <c r="U333" s="417"/>
      <c r="V333" s="417"/>
      <c r="W333" s="417"/>
      <c r="X333" s="417"/>
      <c r="Y333" s="417"/>
      <c r="Z333" s="417"/>
      <c r="AA333" s="417"/>
      <c r="AB333" s="417"/>
      <c r="AC333" s="417"/>
      <c r="AD333" s="417"/>
      <c r="AE333" s="417"/>
      <c r="AF333" s="417"/>
      <c r="AG333" s="160" t="str">
        <f>IF(K333="s",IF(L333&gt;(SUMMARY!$I$12*I333),L333,0),"- ")</f>
        <v xml:space="preserve">- </v>
      </c>
      <c r="AH333" s="22" t="str">
        <f t="shared" si="44"/>
        <v>OK</v>
      </c>
      <c r="AI333" s="22">
        <f t="shared" si="45"/>
        <v>0</v>
      </c>
      <c r="AJ333" s="22">
        <f t="shared" si="46"/>
        <v>0</v>
      </c>
      <c r="AK333" s="22">
        <f t="shared" si="47"/>
        <v>0</v>
      </c>
      <c r="AL333" s="22">
        <f t="shared" si="48"/>
        <v>0</v>
      </c>
      <c r="AM333" s="22">
        <f t="shared" si="49"/>
        <v>0</v>
      </c>
      <c r="AN333" s="22">
        <f t="shared" si="50"/>
        <v>0</v>
      </c>
      <c r="AO333" s="418" t="b">
        <f t="shared" si="51"/>
        <v>0</v>
      </c>
      <c r="AP333" s="419" t="str">
        <f>IF(K333="c",SUMMARY!$C$13*F333/12,"-")</f>
        <v>-</v>
      </c>
      <c r="AQ333" s="419" t="str">
        <f>IF(K333="s",SUMMARY!$C$12*J333,"-")</f>
        <v>-</v>
      </c>
      <c r="AR333" s="420" t="str">
        <f t="shared" si="52"/>
        <v>-</v>
      </c>
      <c r="AS333" s="421" t="str">
        <f>IF(K333="s",I333*SUMMARY!$I$12,"-")</f>
        <v>-</v>
      </c>
      <c r="AT333" s="422" t="str">
        <f>IF(K333="S",IF(AQ333*SUMMARY!$H$74&gt;AS333,SUMMARY!$H$74*AS333,AQ333),"-")</f>
        <v>-</v>
      </c>
      <c r="AU333" s="32"/>
      <c r="AV333" s="67">
        <f t="shared" si="53"/>
        <v>0</v>
      </c>
      <c r="AW333" s="67">
        <f t="shared" si="54"/>
        <v>0</v>
      </c>
      <c r="AX333" s="397">
        <f t="shared" si="55"/>
        <v>0</v>
      </c>
      <c r="AY333" s="32"/>
      <c r="AZ333" s="32"/>
      <c r="BA333" s="423" t="str">
        <f t="shared" si="56"/>
        <v xml:space="preserve"> </v>
      </c>
    </row>
    <row r="334" spans="1:53" s="339" customFormat="1" ht="15" x14ac:dyDescent="0.2">
      <c r="A334" s="32"/>
      <c r="B334" s="32"/>
      <c r="C334" s="410">
        <f t="shared" si="57"/>
        <v>313</v>
      </c>
      <c r="D334" s="424"/>
      <c r="E334" s="424"/>
      <c r="F334" s="424"/>
      <c r="G334" s="410"/>
      <c r="H334" s="410"/>
      <c r="I334" s="413" t="str">
        <f t="shared" si="41"/>
        <v>-</v>
      </c>
      <c r="J334" s="414" t="str">
        <f>IF(K334="s",(D334+E334)/16*F334/12*SUMMARY!$H$73," ")</f>
        <v xml:space="preserve"> </v>
      </c>
      <c r="K334" s="414" t="str">
        <f>IF(F334&gt;0,IF(B334&lt;SUMMARY!$H$76,"C","S")," ")</f>
        <v xml:space="preserve"> </v>
      </c>
      <c r="L334" s="414" t="str">
        <f t="shared" si="42"/>
        <v>-</v>
      </c>
      <c r="M334" s="425"/>
      <c r="N334" s="425"/>
      <c r="O334" s="160" t="str">
        <f t="shared" si="43"/>
        <v>-</v>
      </c>
      <c r="P334" s="416"/>
      <c r="Q334" s="416"/>
      <c r="R334" s="416"/>
      <c r="S334" s="416"/>
      <c r="T334" s="417"/>
      <c r="U334" s="417"/>
      <c r="V334" s="417"/>
      <c r="W334" s="417"/>
      <c r="X334" s="417"/>
      <c r="Y334" s="417"/>
      <c r="Z334" s="417"/>
      <c r="AA334" s="417"/>
      <c r="AB334" s="417"/>
      <c r="AC334" s="417"/>
      <c r="AD334" s="417"/>
      <c r="AE334" s="417"/>
      <c r="AF334" s="417"/>
      <c r="AG334" s="160" t="str">
        <f>IF(K334="s",IF(L334&gt;(SUMMARY!$I$12*I334),L334,0),"- ")</f>
        <v xml:space="preserve">- </v>
      </c>
      <c r="AH334" s="22" t="str">
        <f t="shared" si="44"/>
        <v>OK</v>
      </c>
      <c r="AI334" s="22">
        <f t="shared" si="45"/>
        <v>0</v>
      </c>
      <c r="AJ334" s="22">
        <f t="shared" si="46"/>
        <v>0</v>
      </c>
      <c r="AK334" s="22">
        <f t="shared" si="47"/>
        <v>0</v>
      </c>
      <c r="AL334" s="22">
        <f t="shared" si="48"/>
        <v>0</v>
      </c>
      <c r="AM334" s="22">
        <f t="shared" si="49"/>
        <v>0</v>
      </c>
      <c r="AN334" s="22">
        <f t="shared" si="50"/>
        <v>0</v>
      </c>
      <c r="AO334" s="418" t="b">
        <f t="shared" si="51"/>
        <v>0</v>
      </c>
      <c r="AP334" s="419" t="str">
        <f>IF(K334="c",SUMMARY!$C$13*F334/12,"-")</f>
        <v>-</v>
      </c>
      <c r="AQ334" s="419" t="str">
        <f>IF(K334="s",SUMMARY!$C$12*J334,"-")</f>
        <v>-</v>
      </c>
      <c r="AR334" s="420" t="str">
        <f t="shared" si="52"/>
        <v>-</v>
      </c>
      <c r="AS334" s="421" t="str">
        <f>IF(K334="s",I334*SUMMARY!$I$12,"-")</f>
        <v>-</v>
      </c>
      <c r="AT334" s="422" t="str">
        <f>IF(K334="S",IF(AQ334*SUMMARY!$H$74&gt;AS334,SUMMARY!$H$74*AS334,AQ334),"-")</f>
        <v>-</v>
      </c>
      <c r="AU334" s="32"/>
      <c r="AV334" s="67">
        <f t="shared" si="53"/>
        <v>0</v>
      </c>
      <c r="AW334" s="67">
        <f t="shared" si="54"/>
        <v>0</v>
      </c>
      <c r="AX334" s="397">
        <f t="shared" si="55"/>
        <v>0</v>
      </c>
      <c r="AY334" s="32"/>
      <c r="AZ334" s="32"/>
      <c r="BA334" s="423" t="str">
        <f t="shared" si="56"/>
        <v xml:space="preserve"> </v>
      </c>
    </row>
    <row r="335" spans="1:53" s="339" customFormat="1" ht="15" x14ac:dyDescent="0.2">
      <c r="A335" s="32"/>
      <c r="B335" s="32"/>
      <c r="C335" s="410">
        <f t="shared" si="57"/>
        <v>314</v>
      </c>
      <c r="D335" s="424"/>
      <c r="E335" s="424"/>
      <c r="F335" s="424"/>
      <c r="G335" s="410"/>
      <c r="H335" s="410"/>
      <c r="I335" s="413" t="str">
        <f t="shared" si="41"/>
        <v>-</v>
      </c>
      <c r="J335" s="414" t="str">
        <f>IF(K335="s",(D335+E335)/16*F335/12*SUMMARY!$H$73," ")</f>
        <v xml:space="preserve"> </v>
      </c>
      <c r="K335" s="414" t="str">
        <f>IF(F335&gt;0,IF(B335&lt;SUMMARY!$H$76,"C","S")," ")</f>
        <v xml:space="preserve"> </v>
      </c>
      <c r="L335" s="414" t="str">
        <f t="shared" si="42"/>
        <v>-</v>
      </c>
      <c r="M335" s="425"/>
      <c r="N335" s="425"/>
      <c r="O335" s="160" t="str">
        <f t="shared" si="43"/>
        <v>-</v>
      </c>
      <c r="P335" s="416"/>
      <c r="Q335" s="416"/>
      <c r="R335" s="416"/>
      <c r="S335" s="416"/>
      <c r="T335" s="417"/>
      <c r="U335" s="417"/>
      <c r="V335" s="417"/>
      <c r="W335" s="417"/>
      <c r="X335" s="417"/>
      <c r="Y335" s="417"/>
      <c r="Z335" s="417"/>
      <c r="AA335" s="417"/>
      <c r="AB335" s="417"/>
      <c r="AC335" s="417"/>
      <c r="AD335" s="417"/>
      <c r="AE335" s="417"/>
      <c r="AF335" s="417"/>
      <c r="AG335" s="160" t="str">
        <f>IF(K335="s",IF(L335&gt;(SUMMARY!$I$12*I335),L335,0),"- ")</f>
        <v xml:space="preserve">- </v>
      </c>
      <c r="AH335" s="22" t="str">
        <f t="shared" si="44"/>
        <v>OK</v>
      </c>
      <c r="AI335" s="22">
        <f t="shared" si="45"/>
        <v>0</v>
      </c>
      <c r="AJ335" s="22">
        <f t="shared" si="46"/>
        <v>0</v>
      </c>
      <c r="AK335" s="22">
        <f t="shared" si="47"/>
        <v>0</v>
      </c>
      <c r="AL335" s="22">
        <f t="shared" si="48"/>
        <v>0</v>
      </c>
      <c r="AM335" s="22">
        <f t="shared" si="49"/>
        <v>0</v>
      </c>
      <c r="AN335" s="22">
        <f t="shared" si="50"/>
        <v>0</v>
      </c>
      <c r="AO335" s="418" t="b">
        <f t="shared" si="51"/>
        <v>0</v>
      </c>
      <c r="AP335" s="419" t="str">
        <f>IF(K335="c",SUMMARY!$C$13*F335/12,"-")</f>
        <v>-</v>
      </c>
      <c r="AQ335" s="419" t="str">
        <f>IF(K335="s",SUMMARY!$C$12*J335,"-")</f>
        <v>-</v>
      </c>
      <c r="AR335" s="420" t="str">
        <f t="shared" si="52"/>
        <v>-</v>
      </c>
      <c r="AS335" s="421" t="str">
        <f>IF(K335="s",I335*SUMMARY!$I$12,"-")</f>
        <v>-</v>
      </c>
      <c r="AT335" s="422" t="str">
        <f>IF(K335="S",IF(AQ335*SUMMARY!$H$74&gt;AS335,SUMMARY!$H$74*AS335,AQ335),"-")</f>
        <v>-</v>
      </c>
      <c r="AU335" s="32"/>
      <c r="AV335" s="67">
        <f t="shared" si="53"/>
        <v>0</v>
      </c>
      <c r="AW335" s="67">
        <f t="shared" si="54"/>
        <v>0</v>
      </c>
      <c r="AX335" s="397">
        <f t="shared" si="55"/>
        <v>0</v>
      </c>
      <c r="AY335" s="32"/>
      <c r="AZ335" s="32"/>
      <c r="BA335" s="423" t="str">
        <f t="shared" si="56"/>
        <v xml:space="preserve"> </v>
      </c>
    </row>
    <row r="336" spans="1:53" s="339" customFormat="1" ht="15" x14ac:dyDescent="0.2">
      <c r="A336" s="32"/>
      <c r="B336" s="32"/>
      <c r="C336" s="410">
        <f t="shared" si="57"/>
        <v>315</v>
      </c>
      <c r="D336" s="424"/>
      <c r="E336" s="424"/>
      <c r="F336" s="424"/>
      <c r="G336" s="410"/>
      <c r="H336" s="410"/>
      <c r="I336" s="413" t="str">
        <f t="shared" si="41"/>
        <v>-</v>
      </c>
      <c r="J336" s="414" t="str">
        <f>IF(K336="s",(D336+E336)/16*F336/12*SUMMARY!$H$73," ")</f>
        <v xml:space="preserve"> </v>
      </c>
      <c r="K336" s="414" t="str">
        <f>IF(F336&gt;0,IF(B336&lt;SUMMARY!$H$76,"C","S")," ")</f>
        <v xml:space="preserve"> </v>
      </c>
      <c r="L336" s="414" t="str">
        <f t="shared" si="42"/>
        <v>-</v>
      </c>
      <c r="M336" s="425"/>
      <c r="N336" s="425"/>
      <c r="O336" s="160" t="str">
        <f t="shared" si="43"/>
        <v>-</v>
      </c>
      <c r="P336" s="416"/>
      <c r="Q336" s="416"/>
      <c r="R336" s="416"/>
      <c r="S336" s="416"/>
      <c r="T336" s="417"/>
      <c r="U336" s="417"/>
      <c r="V336" s="417"/>
      <c r="W336" s="417"/>
      <c r="X336" s="417"/>
      <c r="Y336" s="417"/>
      <c r="Z336" s="417"/>
      <c r="AA336" s="417"/>
      <c r="AB336" s="417"/>
      <c r="AC336" s="417"/>
      <c r="AD336" s="417"/>
      <c r="AE336" s="417"/>
      <c r="AF336" s="417"/>
      <c r="AG336" s="160" t="str">
        <f>IF(K336="s",IF(L336&gt;(SUMMARY!$I$12*I336),L336,0),"- ")</f>
        <v xml:space="preserve">- </v>
      </c>
      <c r="AH336" s="22" t="str">
        <f t="shared" si="44"/>
        <v>OK</v>
      </c>
      <c r="AI336" s="22">
        <f t="shared" si="45"/>
        <v>0</v>
      </c>
      <c r="AJ336" s="22">
        <f t="shared" si="46"/>
        <v>0</v>
      </c>
      <c r="AK336" s="22">
        <f t="shared" si="47"/>
        <v>0</v>
      </c>
      <c r="AL336" s="22">
        <f t="shared" si="48"/>
        <v>0</v>
      </c>
      <c r="AM336" s="22">
        <f t="shared" si="49"/>
        <v>0</v>
      </c>
      <c r="AN336" s="22">
        <f t="shared" si="50"/>
        <v>0</v>
      </c>
      <c r="AO336" s="418" t="b">
        <f t="shared" si="51"/>
        <v>0</v>
      </c>
      <c r="AP336" s="419" t="str">
        <f>IF(K336="c",SUMMARY!$C$13*F336/12,"-")</f>
        <v>-</v>
      </c>
      <c r="AQ336" s="419" t="str">
        <f>IF(K336="s",SUMMARY!$C$12*J336,"-")</f>
        <v>-</v>
      </c>
      <c r="AR336" s="420" t="str">
        <f t="shared" si="52"/>
        <v>-</v>
      </c>
      <c r="AS336" s="421" t="str">
        <f>IF(K336="s",I336*SUMMARY!$I$12,"-")</f>
        <v>-</v>
      </c>
      <c r="AT336" s="422" t="str">
        <f>IF(K336="S",IF(AQ336*SUMMARY!$H$74&gt;AS336,SUMMARY!$H$74*AS336,AQ336),"-")</f>
        <v>-</v>
      </c>
      <c r="AU336" s="32"/>
      <c r="AV336" s="67">
        <f t="shared" si="53"/>
        <v>0</v>
      </c>
      <c r="AW336" s="67">
        <f t="shared" si="54"/>
        <v>0</v>
      </c>
      <c r="AX336" s="397">
        <f t="shared" si="55"/>
        <v>0</v>
      </c>
      <c r="AY336" s="32"/>
      <c r="AZ336" s="32"/>
      <c r="BA336" s="423" t="str">
        <f t="shared" si="56"/>
        <v xml:space="preserve"> </v>
      </c>
    </row>
    <row r="337" spans="1:53" s="339" customFormat="1" ht="15" x14ac:dyDescent="0.2">
      <c r="A337" s="32"/>
      <c r="B337" s="32"/>
      <c r="C337" s="410">
        <f t="shared" si="57"/>
        <v>316</v>
      </c>
      <c r="D337" s="424"/>
      <c r="E337" s="424"/>
      <c r="F337" s="424"/>
      <c r="G337" s="410"/>
      <c r="H337" s="410"/>
      <c r="I337" s="413" t="str">
        <f t="shared" ref="I337:I351" si="58">IF(K337="s",A337*B337,"-")</f>
        <v>-</v>
      </c>
      <c r="J337" s="414" t="str">
        <f>IF(K337="s",(D337+E337)/16*F337/12*SUMMARY!$H$73," ")</f>
        <v xml:space="preserve"> </v>
      </c>
      <c r="K337" s="414" t="str">
        <f>IF(F337&gt;0,IF(B337&lt;SUMMARY!$H$76,"C","S")," ")</f>
        <v xml:space="preserve"> </v>
      </c>
      <c r="L337" s="414" t="str">
        <f t="shared" ref="L337:L351" si="59">IF(K337="s",AT337,AP337)</f>
        <v>-</v>
      </c>
      <c r="M337" s="425"/>
      <c r="N337" s="425"/>
      <c r="O337" s="160" t="str">
        <f t="shared" ref="O337:O351" si="60">IF(K337="S",IF(D337&lt;E337,E337,D337),"-")</f>
        <v>-</v>
      </c>
      <c r="P337" s="416"/>
      <c r="Q337" s="416"/>
      <c r="R337" s="416"/>
      <c r="S337" s="416"/>
      <c r="T337" s="417"/>
      <c r="U337" s="417"/>
      <c r="V337" s="417"/>
      <c r="W337" s="417"/>
      <c r="X337" s="417"/>
      <c r="Y337" s="417"/>
      <c r="Z337" s="417"/>
      <c r="AA337" s="417"/>
      <c r="AB337" s="417"/>
      <c r="AC337" s="417"/>
      <c r="AD337" s="417"/>
      <c r="AE337" s="417"/>
      <c r="AF337" s="417"/>
      <c r="AG337" s="160" t="str">
        <f>IF(K337="s",IF(L337&gt;(SUMMARY!$I$12*I337),L337,0),"- ")</f>
        <v xml:space="preserve">- </v>
      </c>
      <c r="AH337" s="22" t="str">
        <f t="shared" ref="AH337:AH351" si="61">IF(F337&gt;(A337*12),"error","OK")</f>
        <v>OK</v>
      </c>
      <c r="AI337" s="22">
        <f t="shared" ref="AI337:AI351" si="62">IF(O337="-",0,IF(O337&gt;7.999,1,0))</f>
        <v>0</v>
      </c>
      <c r="AJ337" s="22">
        <f t="shared" ref="AJ337:AJ351" si="63">IF(O337&lt;8,IF(O337&gt;3.999,1,0),0)</f>
        <v>0</v>
      </c>
      <c r="AK337" s="22">
        <f t="shared" ref="AK337:AK351" si="64">IF(O337&lt;4,IF(O337&gt;0,1,0),0)</f>
        <v>0</v>
      </c>
      <c r="AL337" s="22">
        <f t="shared" ref="AL337:AL351" si="65">IF(K337="S",1,0)</f>
        <v>0</v>
      </c>
      <c r="AM337" s="22">
        <f t="shared" ref="AM337:AM351" si="66">IF(K337="C",1,0)</f>
        <v>0</v>
      </c>
      <c r="AN337" s="22">
        <f t="shared" ref="AN337:AN351" si="67">IF(K337="c",F337/12,0)</f>
        <v>0</v>
      </c>
      <c r="AO337" s="418" t="b">
        <f t="shared" ref="AO337:AO351" si="68">IF(K337="s",IF(A337&gt;B337,A337,B337))</f>
        <v>0</v>
      </c>
      <c r="AP337" s="419" t="str">
        <f>IF(K337="c",SUMMARY!$C$13*F337/12,"-")</f>
        <v>-</v>
      </c>
      <c r="AQ337" s="419" t="str">
        <f>IF(K337="s",SUMMARY!$C$12*J337,"-")</f>
        <v>-</v>
      </c>
      <c r="AR337" s="420" t="str">
        <f t="shared" ref="AR337:AR351" si="69">IF(K337="s",J337,"-")</f>
        <v>-</v>
      </c>
      <c r="AS337" s="421" t="str">
        <f>IF(K337="s",I337*SUMMARY!$I$12,"-")</f>
        <v>-</v>
      </c>
      <c r="AT337" s="422" t="str">
        <f>IF(K337="S",IF(AQ337*SUMMARY!$H$74&gt;AS337,SUMMARY!$H$74*AS337,AQ337),"-")</f>
        <v>-</v>
      </c>
      <c r="AU337" s="32"/>
      <c r="AV337" s="67">
        <f t="shared" si="53"/>
        <v>0</v>
      </c>
      <c r="AW337" s="67">
        <f t="shared" si="54"/>
        <v>0</v>
      </c>
      <c r="AX337" s="397">
        <f t="shared" si="55"/>
        <v>0</v>
      </c>
      <c r="AY337" s="32"/>
      <c r="AZ337" s="32"/>
      <c r="BA337" s="423" t="str">
        <f t="shared" si="56"/>
        <v xml:space="preserve"> </v>
      </c>
    </row>
    <row r="338" spans="1:53" s="339" customFormat="1" ht="15" x14ac:dyDescent="0.2">
      <c r="A338" s="32"/>
      <c r="B338" s="32"/>
      <c r="C338" s="410">
        <f t="shared" si="57"/>
        <v>317</v>
      </c>
      <c r="D338" s="424"/>
      <c r="E338" s="424"/>
      <c r="F338" s="424"/>
      <c r="G338" s="410"/>
      <c r="H338" s="410"/>
      <c r="I338" s="413" t="str">
        <f t="shared" si="58"/>
        <v>-</v>
      </c>
      <c r="J338" s="414" t="str">
        <f>IF(K338="s",(D338+E338)/16*F338/12*SUMMARY!$H$73," ")</f>
        <v xml:space="preserve"> </v>
      </c>
      <c r="K338" s="414" t="str">
        <f>IF(F338&gt;0,IF(B338&lt;SUMMARY!$H$76,"C","S")," ")</f>
        <v xml:space="preserve"> </v>
      </c>
      <c r="L338" s="414" t="str">
        <f t="shared" si="59"/>
        <v>-</v>
      </c>
      <c r="M338" s="425"/>
      <c r="N338" s="425"/>
      <c r="O338" s="160" t="str">
        <f t="shared" si="60"/>
        <v>-</v>
      </c>
      <c r="P338" s="416"/>
      <c r="Q338" s="416"/>
      <c r="R338" s="416"/>
      <c r="S338" s="416"/>
      <c r="T338" s="417"/>
      <c r="U338" s="417"/>
      <c r="V338" s="417"/>
      <c r="W338" s="417"/>
      <c r="X338" s="417"/>
      <c r="Y338" s="417"/>
      <c r="Z338" s="417"/>
      <c r="AA338" s="417"/>
      <c r="AB338" s="417"/>
      <c r="AC338" s="417"/>
      <c r="AD338" s="417"/>
      <c r="AE338" s="417"/>
      <c r="AF338" s="417"/>
      <c r="AG338" s="160" t="str">
        <f>IF(K338="s",IF(L338&gt;(SUMMARY!$I$12*I338),L338,0),"- ")</f>
        <v xml:space="preserve">- </v>
      </c>
      <c r="AH338" s="22" t="str">
        <f t="shared" si="61"/>
        <v>OK</v>
      </c>
      <c r="AI338" s="22">
        <f t="shared" si="62"/>
        <v>0</v>
      </c>
      <c r="AJ338" s="22">
        <f t="shared" si="63"/>
        <v>0</v>
      </c>
      <c r="AK338" s="22">
        <f t="shared" si="64"/>
        <v>0</v>
      </c>
      <c r="AL338" s="22">
        <f t="shared" si="65"/>
        <v>0</v>
      </c>
      <c r="AM338" s="22">
        <f t="shared" si="66"/>
        <v>0</v>
      </c>
      <c r="AN338" s="22">
        <f t="shared" si="67"/>
        <v>0</v>
      </c>
      <c r="AO338" s="418" t="b">
        <f t="shared" si="68"/>
        <v>0</v>
      </c>
      <c r="AP338" s="419" t="str">
        <f>IF(K338="c",SUMMARY!$C$13*F338/12,"-")</f>
        <v>-</v>
      </c>
      <c r="AQ338" s="419" t="str">
        <f>IF(K338="s",SUMMARY!$C$12*J338,"-")</f>
        <v>-</v>
      </c>
      <c r="AR338" s="420" t="str">
        <f t="shared" si="69"/>
        <v>-</v>
      </c>
      <c r="AS338" s="421" t="str">
        <f>IF(K338="s",I338*SUMMARY!$I$12,"-")</f>
        <v>-</v>
      </c>
      <c r="AT338" s="422" t="str">
        <f>IF(K338="S",IF(AQ338*SUMMARY!$H$74&gt;AS338,SUMMARY!$H$74*AS338,AQ338),"-")</f>
        <v>-</v>
      </c>
      <c r="AU338" s="32"/>
      <c r="AV338" s="67">
        <f t="shared" ref="AV338:AV351" si="70">IF(AI338=1,AT338,0)</f>
        <v>0</v>
      </c>
      <c r="AW338" s="67">
        <f t="shared" ref="AW338:AW351" si="71">IF(AJ338=1,AT338,0)</f>
        <v>0</v>
      </c>
      <c r="AX338" s="397">
        <f t="shared" ref="AX338:AX351" si="72">IF(AK338=1,AT338,0)</f>
        <v>0</v>
      </c>
      <c r="AY338" s="32"/>
      <c r="AZ338" s="32"/>
      <c r="BA338" s="423" t="str">
        <f t="shared" ref="BA338:BA351" si="73">IF(BB338="s",(AV338+AW338)/16*AX338/12," ")</f>
        <v xml:space="preserve"> </v>
      </c>
    </row>
    <row r="339" spans="1:53" s="339" customFormat="1" ht="15" x14ac:dyDescent="0.2">
      <c r="A339" s="32"/>
      <c r="B339" s="32"/>
      <c r="C339" s="410">
        <f t="shared" si="57"/>
        <v>318</v>
      </c>
      <c r="D339" s="424"/>
      <c r="E339" s="424"/>
      <c r="F339" s="424"/>
      <c r="G339" s="410"/>
      <c r="H339" s="410"/>
      <c r="I339" s="413" t="str">
        <f t="shared" si="58"/>
        <v>-</v>
      </c>
      <c r="J339" s="414" t="str">
        <f>IF(K339="s",(D339+E339)/16*F339/12*SUMMARY!$H$73," ")</f>
        <v xml:space="preserve"> </v>
      </c>
      <c r="K339" s="414" t="str">
        <f>IF(F339&gt;0,IF(B339&lt;SUMMARY!$H$76,"C","S")," ")</f>
        <v xml:space="preserve"> </v>
      </c>
      <c r="L339" s="414" t="str">
        <f t="shared" si="59"/>
        <v>-</v>
      </c>
      <c r="M339" s="425"/>
      <c r="N339" s="425"/>
      <c r="O339" s="160" t="str">
        <f t="shared" si="60"/>
        <v>-</v>
      </c>
      <c r="P339" s="416"/>
      <c r="Q339" s="416"/>
      <c r="R339" s="416"/>
      <c r="S339" s="416"/>
      <c r="T339" s="417"/>
      <c r="U339" s="417"/>
      <c r="V339" s="417"/>
      <c r="W339" s="417"/>
      <c r="X339" s="417"/>
      <c r="Y339" s="417"/>
      <c r="Z339" s="417"/>
      <c r="AA339" s="417"/>
      <c r="AB339" s="417"/>
      <c r="AC339" s="417"/>
      <c r="AD339" s="417"/>
      <c r="AE339" s="417"/>
      <c r="AF339" s="417"/>
      <c r="AG339" s="160" t="str">
        <f>IF(K339="s",IF(L339&gt;(SUMMARY!$I$12*I339),L339,0),"- ")</f>
        <v xml:space="preserve">- </v>
      </c>
      <c r="AH339" s="22" t="str">
        <f t="shared" si="61"/>
        <v>OK</v>
      </c>
      <c r="AI339" s="22">
        <f t="shared" si="62"/>
        <v>0</v>
      </c>
      <c r="AJ339" s="22">
        <f t="shared" si="63"/>
        <v>0</v>
      </c>
      <c r="AK339" s="22">
        <f t="shared" si="64"/>
        <v>0</v>
      </c>
      <c r="AL339" s="22">
        <f t="shared" si="65"/>
        <v>0</v>
      </c>
      <c r="AM339" s="22">
        <f t="shared" si="66"/>
        <v>0</v>
      </c>
      <c r="AN339" s="22">
        <f t="shared" si="67"/>
        <v>0</v>
      </c>
      <c r="AO339" s="418" t="b">
        <f t="shared" si="68"/>
        <v>0</v>
      </c>
      <c r="AP339" s="419" t="str">
        <f>IF(K339="c",SUMMARY!$C$13*F339/12,"-")</f>
        <v>-</v>
      </c>
      <c r="AQ339" s="419" t="str">
        <f>IF(K339="s",SUMMARY!$C$12*J339,"-")</f>
        <v>-</v>
      </c>
      <c r="AR339" s="420" t="str">
        <f t="shared" si="69"/>
        <v>-</v>
      </c>
      <c r="AS339" s="421" t="str">
        <f>IF(K339="s",I339*SUMMARY!$I$12,"-")</f>
        <v>-</v>
      </c>
      <c r="AT339" s="422" t="str">
        <f>IF(K339="S",IF(AQ339*SUMMARY!$H$74&gt;AS339,SUMMARY!$H$74*AS339,AQ339),"-")</f>
        <v>-</v>
      </c>
      <c r="AU339" s="32"/>
      <c r="AV339" s="67">
        <f t="shared" si="70"/>
        <v>0</v>
      </c>
      <c r="AW339" s="67">
        <f t="shared" si="71"/>
        <v>0</v>
      </c>
      <c r="AX339" s="397">
        <f t="shared" si="72"/>
        <v>0</v>
      </c>
      <c r="AY339" s="32"/>
      <c r="AZ339" s="32"/>
      <c r="BA339" s="423" t="str">
        <f t="shared" si="73"/>
        <v xml:space="preserve"> </v>
      </c>
    </row>
    <row r="340" spans="1:53" s="339" customFormat="1" ht="15" x14ac:dyDescent="0.2">
      <c r="A340" s="32"/>
      <c r="B340" s="32"/>
      <c r="C340" s="410">
        <f t="shared" si="57"/>
        <v>319</v>
      </c>
      <c r="D340" s="424"/>
      <c r="E340" s="424"/>
      <c r="F340" s="424"/>
      <c r="G340" s="410"/>
      <c r="H340" s="410"/>
      <c r="I340" s="413" t="str">
        <f t="shared" si="58"/>
        <v>-</v>
      </c>
      <c r="J340" s="414" t="str">
        <f>IF(K340="s",(D340+E340)/16*F340/12*SUMMARY!$H$73," ")</f>
        <v xml:space="preserve"> </v>
      </c>
      <c r="K340" s="414" t="str">
        <f>IF(F340&gt;0,IF(B340&lt;SUMMARY!$H$76,"C","S")," ")</f>
        <v xml:space="preserve"> </v>
      </c>
      <c r="L340" s="414" t="str">
        <f t="shared" si="59"/>
        <v>-</v>
      </c>
      <c r="M340" s="425"/>
      <c r="N340" s="425"/>
      <c r="O340" s="160" t="str">
        <f t="shared" si="60"/>
        <v>-</v>
      </c>
      <c r="P340" s="416"/>
      <c r="Q340" s="416"/>
      <c r="R340" s="416"/>
      <c r="S340" s="416"/>
      <c r="T340" s="417"/>
      <c r="U340" s="417"/>
      <c r="V340" s="417"/>
      <c r="W340" s="417"/>
      <c r="X340" s="417"/>
      <c r="Y340" s="417"/>
      <c r="Z340" s="417"/>
      <c r="AA340" s="417"/>
      <c r="AB340" s="417"/>
      <c r="AC340" s="417"/>
      <c r="AD340" s="417"/>
      <c r="AE340" s="417"/>
      <c r="AF340" s="417"/>
      <c r="AG340" s="160" t="str">
        <f>IF(K340="s",IF(L340&gt;(SUMMARY!$I$12*I340),L340,0),"- ")</f>
        <v xml:space="preserve">- </v>
      </c>
      <c r="AH340" s="22" t="str">
        <f t="shared" si="61"/>
        <v>OK</v>
      </c>
      <c r="AI340" s="22">
        <f t="shared" si="62"/>
        <v>0</v>
      </c>
      <c r="AJ340" s="22">
        <f t="shared" si="63"/>
        <v>0</v>
      </c>
      <c r="AK340" s="22">
        <f t="shared" si="64"/>
        <v>0</v>
      </c>
      <c r="AL340" s="22">
        <f t="shared" si="65"/>
        <v>0</v>
      </c>
      <c r="AM340" s="22">
        <f t="shared" si="66"/>
        <v>0</v>
      </c>
      <c r="AN340" s="22">
        <f t="shared" si="67"/>
        <v>0</v>
      </c>
      <c r="AO340" s="418" t="b">
        <f t="shared" si="68"/>
        <v>0</v>
      </c>
      <c r="AP340" s="419" t="str">
        <f>IF(K340="c",SUMMARY!$C$13*F340/12,"-")</f>
        <v>-</v>
      </c>
      <c r="AQ340" s="419" t="str">
        <f>IF(K340="s",SUMMARY!$C$12*J340,"-")</f>
        <v>-</v>
      </c>
      <c r="AR340" s="420" t="str">
        <f t="shared" si="69"/>
        <v>-</v>
      </c>
      <c r="AS340" s="421" t="str">
        <f>IF(K340="s",I340*SUMMARY!$I$12,"-")</f>
        <v>-</v>
      </c>
      <c r="AT340" s="422" t="str">
        <f>IF(K340="S",IF(AQ340*SUMMARY!$H$74&gt;AS340,SUMMARY!$H$74*AS340,AQ340),"-")</f>
        <v>-</v>
      </c>
      <c r="AU340" s="32"/>
      <c r="AV340" s="67">
        <f t="shared" si="70"/>
        <v>0</v>
      </c>
      <c r="AW340" s="67">
        <f t="shared" si="71"/>
        <v>0</v>
      </c>
      <c r="AX340" s="397">
        <f t="shared" si="72"/>
        <v>0</v>
      </c>
      <c r="AY340" s="32"/>
      <c r="AZ340" s="32"/>
      <c r="BA340" s="423" t="str">
        <f t="shared" si="73"/>
        <v xml:space="preserve"> </v>
      </c>
    </row>
    <row r="341" spans="1:53" s="339" customFormat="1" ht="15" x14ac:dyDescent="0.2">
      <c r="A341" s="32"/>
      <c r="B341" s="32"/>
      <c r="C341" s="410">
        <f t="shared" si="57"/>
        <v>320</v>
      </c>
      <c r="D341" s="424"/>
      <c r="E341" s="424"/>
      <c r="F341" s="424"/>
      <c r="G341" s="410"/>
      <c r="H341" s="410"/>
      <c r="I341" s="413" t="str">
        <f t="shared" si="58"/>
        <v>-</v>
      </c>
      <c r="J341" s="414" t="str">
        <f>IF(K341="s",(D341+E341)/16*F341/12*SUMMARY!$H$73," ")</f>
        <v xml:space="preserve"> </v>
      </c>
      <c r="K341" s="414" t="str">
        <f>IF(F341&gt;0,IF(B341&lt;SUMMARY!$H$76,"C","S")," ")</f>
        <v xml:space="preserve"> </v>
      </c>
      <c r="L341" s="414" t="str">
        <f t="shared" si="59"/>
        <v>-</v>
      </c>
      <c r="M341" s="425"/>
      <c r="N341" s="425"/>
      <c r="O341" s="160" t="str">
        <f t="shared" si="60"/>
        <v>-</v>
      </c>
      <c r="P341" s="416"/>
      <c r="Q341" s="416"/>
      <c r="R341" s="416"/>
      <c r="S341" s="416"/>
      <c r="T341" s="417"/>
      <c r="U341" s="417"/>
      <c r="V341" s="417"/>
      <c r="W341" s="417"/>
      <c r="X341" s="417"/>
      <c r="Y341" s="417"/>
      <c r="Z341" s="417"/>
      <c r="AA341" s="417"/>
      <c r="AB341" s="417"/>
      <c r="AC341" s="417"/>
      <c r="AD341" s="417"/>
      <c r="AE341" s="417"/>
      <c r="AF341" s="417"/>
      <c r="AG341" s="160" t="str">
        <f>IF(K341="s",IF(L341&gt;(SUMMARY!$I$12*I341),L341,0),"- ")</f>
        <v xml:space="preserve">- </v>
      </c>
      <c r="AH341" s="22" t="str">
        <f t="shared" si="61"/>
        <v>OK</v>
      </c>
      <c r="AI341" s="22">
        <f t="shared" si="62"/>
        <v>0</v>
      </c>
      <c r="AJ341" s="22">
        <f t="shared" si="63"/>
        <v>0</v>
      </c>
      <c r="AK341" s="22">
        <f t="shared" si="64"/>
        <v>0</v>
      </c>
      <c r="AL341" s="22">
        <f t="shared" si="65"/>
        <v>0</v>
      </c>
      <c r="AM341" s="22">
        <f t="shared" si="66"/>
        <v>0</v>
      </c>
      <c r="AN341" s="22">
        <f t="shared" si="67"/>
        <v>0</v>
      </c>
      <c r="AO341" s="418" t="b">
        <f t="shared" si="68"/>
        <v>0</v>
      </c>
      <c r="AP341" s="419" t="str">
        <f>IF(K341="c",SUMMARY!$C$13*F341/12,"-")</f>
        <v>-</v>
      </c>
      <c r="AQ341" s="419" t="str">
        <f>IF(K341="s",SUMMARY!$C$12*J341,"-")</f>
        <v>-</v>
      </c>
      <c r="AR341" s="420" t="str">
        <f t="shared" si="69"/>
        <v>-</v>
      </c>
      <c r="AS341" s="421" t="str">
        <f>IF(K341="s",I341*SUMMARY!$I$12,"-")</f>
        <v>-</v>
      </c>
      <c r="AT341" s="422" t="str">
        <f>IF(K341="S",IF(AQ341*SUMMARY!$H$74&gt;AS341,SUMMARY!$H$74*AS341,AQ341),"-")</f>
        <v>-</v>
      </c>
      <c r="AU341" s="32"/>
      <c r="AV341" s="67">
        <f t="shared" si="70"/>
        <v>0</v>
      </c>
      <c r="AW341" s="67">
        <f t="shared" si="71"/>
        <v>0</v>
      </c>
      <c r="AX341" s="397">
        <f t="shared" si="72"/>
        <v>0</v>
      </c>
      <c r="AY341" s="32"/>
      <c r="AZ341" s="32"/>
      <c r="BA341" s="423" t="str">
        <f t="shared" si="73"/>
        <v xml:space="preserve"> </v>
      </c>
    </row>
    <row r="342" spans="1:53" s="339" customFormat="1" ht="15" x14ac:dyDescent="0.2">
      <c r="A342" s="32"/>
      <c r="B342" s="32"/>
      <c r="C342" s="410">
        <f t="shared" si="57"/>
        <v>321</v>
      </c>
      <c r="D342" s="424"/>
      <c r="E342" s="424"/>
      <c r="F342" s="424"/>
      <c r="G342" s="410"/>
      <c r="H342" s="410"/>
      <c r="I342" s="413" t="str">
        <f t="shared" si="58"/>
        <v>-</v>
      </c>
      <c r="J342" s="414" t="str">
        <f>IF(K342="s",(D342+E342)/16*F342/12*SUMMARY!$H$73," ")</f>
        <v xml:space="preserve"> </v>
      </c>
      <c r="K342" s="414" t="str">
        <f>IF(F342&gt;0,IF(B342&lt;SUMMARY!$H$76,"C","S")," ")</f>
        <v xml:space="preserve"> </v>
      </c>
      <c r="L342" s="414" t="str">
        <f t="shared" si="59"/>
        <v>-</v>
      </c>
      <c r="M342" s="425"/>
      <c r="N342" s="425"/>
      <c r="O342" s="160" t="str">
        <f t="shared" si="60"/>
        <v>-</v>
      </c>
      <c r="P342" s="416"/>
      <c r="Q342" s="416"/>
      <c r="R342" s="416"/>
      <c r="S342" s="416"/>
      <c r="T342" s="417"/>
      <c r="U342" s="417"/>
      <c r="V342" s="417"/>
      <c r="W342" s="417"/>
      <c r="X342" s="417"/>
      <c r="Y342" s="417"/>
      <c r="Z342" s="417"/>
      <c r="AA342" s="417"/>
      <c r="AB342" s="417"/>
      <c r="AC342" s="417"/>
      <c r="AD342" s="417"/>
      <c r="AE342" s="417"/>
      <c r="AF342" s="417"/>
      <c r="AG342" s="160" t="str">
        <f>IF(K342="s",IF(L342&gt;(SUMMARY!$I$12*I342),L342,0),"- ")</f>
        <v xml:space="preserve">- </v>
      </c>
      <c r="AH342" s="22" t="str">
        <f t="shared" si="61"/>
        <v>OK</v>
      </c>
      <c r="AI342" s="22">
        <f t="shared" si="62"/>
        <v>0</v>
      </c>
      <c r="AJ342" s="22">
        <f t="shared" si="63"/>
        <v>0</v>
      </c>
      <c r="AK342" s="22">
        <f t="shared" si="64"/>
        <v>0</v>
      </c>
      <c r="AL342" s="22">
        <f t="shared" si="65"/>
        <v>0</v>
      </c>
      <c r="AM342" s="22">
        <f t="shared" si="66"/>
        <v>0</v>
      </c>
      <c r="AN342" s="22">
        <f t="shared" si="67"/>
        <v>0</v>
      </c>
      <c r="AO342" s="418" t="b">
        <f t="shared" si="68"/>
        <v>0</v>
      </c>
      <c r="AP342" s="419" t="str">
        <f>IF(K342="c",SUMMARY!$C$13*F342/12,"-")</f>
        <v>-</v>
      </c>
      <c r="AQ342" s="419" t="str">
        <f>IF(K342="s",SUMMARY!$C$12*J342,"-")</f>
        <v>-</v>
      </c>
      <c r="AR342" s="420" t="str">
        <f t="shared" si="69"/>
        <v>-</v>
      </c>
      <c r="AS342" s="421" t="str">
        <f>IF(K342="s",I342*SUMMARY!$I$12,"-")</f>
        <v>-</v>
      </c>
      <c r="AT342" s="422" t="str">
        <f>IF(K342="S",IF(AQ342*SUMMARY!$H$74&gt;AS342,SUMMARY!$H$74*AS342,AQ342),"-")</f>
        <v>-</v>
      </c>
      <c r="AU342" s="32"/>
      <c r="AV342" s="67">
        <f t="shared" si="70"/>
        <v>0</v>
      </c>
      <c r="AW342" s="67">
        <f t="shared" si="71"/>
        <v>0</v>
      </c>
      <c r="AX342" s="397">
        <f t="shared" si="72"/>
        <v>0</v>
      </c>
      <c r="AY342" s="32"/>
      <c r="AZ342" s="32"/>
      <c r="BA342" s="423" t="str">
        <f t="shared" si="73"/>
        <v xml:space="preserve"> </v>
      </c>
    </row>
    <row r="343" spans="1:53" s="339" customFormat="1" ht="15" x14ac:dyDescent="0.2">
      <c r="A343" s="32"/>
      <c r="B343" s="32"/>
      <c r="C343" s="410">
        <f t="shared" si="57"/>
        <v>322</v>
      </c>
      <c r="D343" s="424"/>
      <c r="E343" s="424"/>
      <c r="F343" s="424"/>
      <c r="G343" s="410"/>
      <c r="H343" s="410"/>
      <c r="I343" s="413" t="str">
        <f t="shared" si="58"/>
        <v>-</v>
      </c>
      <c r="J343" s="414" t="str">
        <f>IF(K343="s",(D343+E343)/16*F343/12*SUMMARY!$H$73," ")</f>
        <v xml:space="preserve"> </v>
      </c>
      <c r="K343" s="414" t="str">
        <f>IF(F343&gt;0,IF(B343&lt;SUMMARY!$H$76,"C","S")," ")</f>
        <v xml:space="preserve"> </v>
      </c>
      <c r="L343" s="414" t="str">
        <f t="shared" si="59"/>
        <v>-</v>
      </c>
      <c r="M343" s="425"/>
      <c r="N343" s="425"/>
      <c r="O343" s="160" t="str">
        <f t="shared" si="60"/>
        <v>-</v>
      </c>
      <c r="P343" s="416"/>
      <c r="Q343" s="416"/>
      <c r="R343" s="416"/>
      <c r="S343" s="416"/>
      <c r="T343" s="417"/>
      <c r="U343" s="417"/>
      <c r="V343" s="417"/>
      <c r="W343" s="417"/>
      <c r="X343" s="417"/>
      <c r="Y343" s="417"/>
      <c r="Z343" s="417"/>
      <c r="AA343" s="417"/>
      <c r="AB343" s="417"/>
      <c r="AC343" s="417"/>
      <c r="AD343" s="417"/>
      <c r="AE343" s="417"/>
      <c r="AF343" s="417"/>
      <c r="AG343" s="160" t="str">
        <f>IF(K343="s",IF(L343&gt;(SUMMARY!$I$12*I343),L343,0),"- ")</f>
        <v xml:space="preserve">- </v>
      </c>
      <c r="AH343" s="22" t="str">
        <f t="shared" si="61"/>
        <v>OK</v>
      </c>
      <c r="AI343" s="22">
        <f t="shared" si="62"/>
        <v>0</v>
      </c>
      <c r="AJ343" s="22">
        <f t="shared" si="63"/>
        <v>0</v>
      </c>
      <c r="AK343" s="22">
        <f t="shared" si="64"/>
        <v>0</v>
      </c>
      <c r="AL343" s="22">
        <f t="shared" si="65"/>
        <v>0</v>
      </c>
      <c r="AM343" s="22">
        <f t="shared" si="66"/>
        <v>0</v>
      </c>
      <c r="AN343" s="22">
        <f t="shared" si="67"/>
        <v>0</v>
      </c>
      <c r="AO343" s="418" t="b">
        <f t="shared" si="68"/>
        <v>0</v>
      </c>
      <c r="AP343" s="419" t="str">
        <f>IF(K343="c",SUMMARY!$C$13*F343/12,"-")</f>
        <v>-</v>
      </c>
      <c r="AQ343" s="419" t="str">
        <f>IF(K343="s",SUMMARY!$C$12*J343,"-")</f>
        <v>-</v>
      </c>
      <c r="AR343" s="420" t="str">
        <f t="shared" si="69"/>
        <v>-</v>
      </c>
      <c r="AS343" s="421" t="str">
        <f>IF(K343="s",I343*SUMMARY!$I$12,"-")</f>
        <v>-</v>
      </c>
      <c r="AT343" s="422" t="str">
        <f>IF(K343="S",IF(AQ343*SUMMARY!$H$74&gt;AS343,SUMMARY!$H$74*AS343,AQ343),"-")</f>
        <v>-</v>
      </c>
      <c r="AU343" s="32"/>
      <c r="AV343" s="67">
        <f t="shared" si="70"/>
        <v>0</v>
      </c>
      <c r="AW343" s="67">
        <f t="shared" si="71"/>
        <v>0</v>
      </c>
      <c r="AX343" s="397">
        <f t="shared" si="72"/>
        <v>0</v>
      </c>
      <c r="AY343" s="32"/>
      <c r="AZ343" s="32"/>
      <c r="BA343" s="423" t="str">
        <f t="shared" si="73"/>
        <v xml:space="preserve"> </v>
      </c>
    </row>
    <row r="344" spans="1:53" s="339" customFormat="1" ht="15" x14ac:dyDescent="0.2">
      <c r="A344" s="32"/>
      <c r="B344" s="32"/>
      <c r="C344" s="410">
        <f t="shared" ref="C344:C351" si="74">C343+1</f>
        <v>323</v>
      </c>
      <c r="D344" s="424"/>
      <c r="E344" s="424"/>
      <c r="F344" s="424"/>
      <c r="G344" s="410"/>
      <c r="H344" s="410"/>
      <c r="I344" s="413" t="str">
        <f t="shared" si="58"/>
        <v>-</v>
      </c>
      <c r="J344" s="414" t="str">
        <f>IF(K344="s",(D344+E344)/16*F344/12*SUMMARY!$H$73," ")</f>
        <v xml:space="preserve"> </v>
      </c>
      <c r="K344" s="414" t="str">
        <f>IF(F344&gt;0,IF(B344&lt;SUMMARY!$H$76,"C","S")," ")</f>
        <v xml:space="preserve"> </v>
      </c>
      <c r="L344" s="414" t="str">
        <f t="shared" si="59"/>
        <v>-</v>
      </c>
      <c r="M344" s="425"/>
      <c r="N344" s="425"/>
      <c r="O344" s="160" t="str">
        <f t="shared" si="60"/>
        <v>-</v>
      </c>
      <c r="P344" s="416"/>
      <c r="Q344" s="416"/>
      <c r="R344" s="416"/>
      <c r="S344" s="416"/>
      <c r="T344" s="417"/>
      <c r="U344" s="417"/>
      <c r="V344" s="417"/>
      <c r="W344" s="417"/>
      <c r="X344" s="417"/>
      <c r="Y344" s="417"/>
      <c r="Z344" s="417"/>
      <c r="AA344" s="417"/>
      <c r="AB344" s="417"/>
      <c r="AC344" s="417"/>
      <c r="AD344" s="417"/>
      <c r="AE344" s="417"/>
      <c r="AF344" s="417"/>
      <c r="AG344" s="160" t="str">
        <f>IF(K344="s",IF(L344&gt;(SUMMARY!$I$12*I344),L344,0),"- ")</f>
        <v xml:space="preserve">- </v>
      </c>
      <c r="AH344" s="22" t="str">
        <f t="shared" si="61"/>
        <v>OK</v>
      </c>
      <c r="AI344" s="22">
        <f t="shared" si="62"/>
        <v>0</v>
      </c>
      <c r="AJ344" s="22">
        <f t="shared" si="63"/>
        <v>0</v>
      </c>
      <c r="AK344" s="22">
        <f t="shared" si="64"/>
        <v>0</v>
      </c>
      <c r="AL344" s="22">
        <f t="shared" si="65"/>
        <v>0</v>
      </c>
      <c r="AM344" s="22">
        <f t="shared" si="66"/>
        <v>0</v>
      </c>
      <c r="AN344" s="22">
        <f t="shared" si="67"/>
        <v>0</v>
      </c>
      <c r="AO344" s="418" t="b">
        <f t="shared" si="68"/>
        <v>0</v>
      </c>
      <c r="AP344" s="419" t="str">
        <f>IF(K344="c",SUMMARY!$C$13*F344/12,"-")</f>
        <v>-</v>
      </c>
      <c r="AQ344" s="419" t="str">
        <f>IF(K344="s",SUMMARY!$C$12*J344,"-")</f>
        <v>-</v>
      </c>
      <c r="AR344" s="420" t="str">
        <f t="shared" si="69"/>
        <v>-</v>
      </c>
      <c r="AS344" s="421" t="str">
        <f>IF(K344="s",I344*SUMMARY!$I$12,"-")</f>
        <v>-</v>
      </c>
      <c r="AT344" s="422" t="str">
        <f>IF(K344="S",IF(AQ344*SUMMARY!$H$74&gt;AS344,SUMMARY!$H$74*AS344,AQ344),"-")</f>
        <v>-</v>
      </c>
      <c r="AU344" s="32"/>
      <c r="AV344" s="67">
        <f t="shared" si="70"/>
        <v>0</v>
      </c>
      <c r="AW344" s="67">
        <f t="shared" si="71"/>
        <v>0</v>
      </c>
      <c r="AX344" s="397">
        <f t="shared" si="72"/>
        <v>0</v>
      </c>
      <c r="AY344" s="32"/>
      <c r="AZ344" s="32"/>
      <c r="BA344" s="423" t="str">
        <f t="shared" si="73"/>
        <v xml:space="preserve"> </v>
      </c>
    </row>
    <row r="345" spans="1:53" s="339" customFormat="1" ht="15" x14ac:dyDescent="0.2">
      <c r="A345" s="32"/>
      <c r="B345" s="32"/>
      <c r="C345" s="410">
        <f t="shared" si="74"/>
        <v>324</v>
      </c>
      <c r="D345" s="424"/>
      <c r="E345" s="424"/>
      <c r="F345" s="424"/>
      <c r="G345" s="410"/>
      <c r="H345" s="410"/>
      <c r="I345" s="413" t="str">
        <f t="shared" si="58"/>
        <v>-</v>
      </c>
      <c r="J345" s="414" t="str">
        <f>IF(K345="s",(D345+E345)/16*F345/12*SUMMARY!$H$73," ")</f>
        <v xml:space="preserve"> </v>
      </c>
      <c r="K345" s="414" t="str">
        <f>IF(F345&gt;0,IF(B345&lt;SUMMARY!$H$76,"C","S")," ")</f>
        <v xml:space="preserve"> </v>
      </c>
      <c r="L345" s="414" t="str">
        <f t="shared" si="59"/>
        <v>-</v>
      </c>
      <c r="M345" s="425"/>
      <c r="N345" s="425"/>
      <c r="O345" s="160" t="str">
        <f t="shared" si="60"/>
        <v>-</v>
      </c>
      <c r="P345" s="416"/>
      <c r="Q345" s="416"/>
      <c r="R345" s="416"/>
      <c r="S345" s="416"/>
      <c r="T345" s="417"/>
      <c r="U345" s="417"/>
      <c r="V345" s="417"/>
      <c r="W345" s="417"/>
      <c r="X345" s="417"/>
      <c r="Y345" s="417"/>
      <c r="Z345" s="417"/>
      <c r="AA345" s="417"/>
      <c r="AB345" s="417"/>
      <c r="AC345" s="417"/>
      <c r="AD345" s="417"/>
      <c r="AE345" s="417"/>
      <c r="AF345" s="417"/>
      <c r="AG345" s="160" t="str">
        <f>IF(K345="s",IF(L345&gt;(SUMMARY!$I$12*I345),L345,0),"- ")</f>
        <v xml:space="preserve">- </v>
      </c>
      <c r="AH345" s="22" t="str">
        <f t="shared" si="61"/>
        <v>OK</v>
      </c>
      <c r="AI345" s="22">
        <f t="shared" si="62"/>
        <v>0</v>
      </c>
      <c r="AJ345" s="22">
        <f t="shared" si="63"/>
        <v>0</v>
      </c>
      <c r="AK345" s="22">
        <f t="shared" si="64"/>
        <v>0</v>
      </c>
      <c r="AL345" s="22">
        <f t="shared" si="65"/>
        <v>0</v>
      </c>
      <c r="AM345" s="22">
        <f t="shared" si="66"/>
        <v>0</v>
      </c>
      <c r="AN345" s="22">
        <f t="shared" si="67"/>
        <v>0</v>
      </c>
      <c r="AO345" s="418" t="b">
        <f t="shared" si="68"/>
        <v>0</v>
      </c>
      <c r="AP345" s="419" t="str">
        <f>IF(K345="c",SUMMARY!$C$13*F345/12,"-")</f>
        <v>-</v>
      </c>
      <c r="AQ345" s="419" t="str">
        <f>IF(K345="s",SUMMARY!$C$12*J345,"-")</f>
        <v>-</v>
      </c>
      <c r="AR345" s="420" t="str">
        <f t="shared" si="69"/>
        <v>-</v>
      </c>
      <c r="AS345" s="421" t="str">
        <f>IF(K345="s",I345*SUMMARY!$I$12,"-")</f>
        <v>-</v>
      </c>
      <c r="AT345" s="422" t="str">
        <f>IF(K345="S",IF(AQ345*SUMMARY!$H$74&gt;AS345,SUMMARY!$H$74*AS345,AQ345),"-")</f>
        <v>-</v>
      </c>
      <c r="AU345" s="32"/>
      <c r="AV345" s="67">
        <f t="shared" si="70"/>
        <v>0</v>
      </c>
      <c r="AW345" s="67">
        <f t="shared" si="71"/>
        <v>0</v>
      </c>
      <c r="AX345" s="397">
        <f t="shared" si="72"/>
        <v>0</v>
      </c>
      <c r="AY345" s="32"/>
      <c r="AZ345" s="32"/>
      <c r="BA345" s="423" t="str">
        <f t="shared" si="73"/>
        <v xml:space="preserve"> </v>
      </c>
    </row>
    <row r="346" spans="1:53" s="339" customFormat="1" ht="15" x14ac:dyDescent="0.2">
      <c r="A346" s="32"/>
      <c r="B346" s="32"/>
      <c r="C346" s="410">
        <f t="shared" si="74"/>
        <v>325</v>
      </c>
      <c r="D346" s="424"/>
      <c r="E346" s="424"/>
      <c r="F346" s="424"/>
      <c r="G346" s="410"/>
      <c r="H346" s="410"/>
      <c r="I346" s="413" t="str">
        <f t="shared" si="58"/>
        <v>-</v>
      </c>
      <c r="J346" s="414" t="str">
        <f>IF(K346="s",(D346+E346)/16*F346/12*SUMMARY!$H$73," ")</f>
        <v xml:space="preserve"> </v>
      </c>
      <c r="K346" s="414" t="str">
        <f>IF(F346&gt;0,IF(B346&lt;SUMMARY!$H$76,"C","S")," ")</f>
        <v xml:space="preserve"> </v>
      </c>
      <c r="L346" s="414" t="str">
        <f t="shared" si="59"/>
        <v>-</v>
      </c>
      <c r="M346" s="425"/>
      <c r="N346" s="425"/>
      <c r="O346" s="160" t="str">
        <f t="shared" si="60"/>
        <v>-</v>
      </c>
      <c r="P346" s="416"/>
      <c r="Q346" s="416"/>
      <c r="R346" s="416"/>
      <c r="S346" s="416"/>
      <c r="T346" s="417"/>
      <c r="U346" s="417"/>
      <c r="V346" s="417"/>
      <c r="W346" s="417"/>
      <c r="X346" s="417"/>
      <c r="Y346" s="417"/>
      <c r="Z346" s="417"/>
      <c r="AA346" s="417"/>
      <c r="AB346" s="417"/>
      <c r="AC346" s="417"/>
      <c r="AD346" s="417"/>
      <c r="AE346" s="417"/>
      <c r="AF346" s="417"/>
      <c r="AG346" s="160" t="str">
        <f>IF(K346="s",IF(L346&gt;(SUMMARY!$I$12*I346),L346,0),"- ")</f>
        <v xml:space="preserve">- </v>
      </c>
      <c r="AH346" s="22" t="str">
        <f t="shared" si="61"/>
        <v>OK</v>
      </c>
      <c r="AI346" s="22">
        <f t="shared" si="62"/>
        <v>0</v>
      </c>
      <c r="AJ346" s="22">
        <f t="shared" si="63"/>
        <v>0</v>
      </c>
      <c r="AK346" s="22">
        <f t="shared" si="64"/>
        <v>0</v>
      </c>
      <c r="AL346" s="22">
        <f t="shared" si="65"/>
        <v>0</v>
      </c>
      <c r="AM346" s="22">
        <f t="shared" si="66"/>
        <v>0</v>
      </c>
      <c r="AN346" s="22">
        <f t="shared" si="67"/>
        <v>0</v>
      </c>
      <c r="AO346" s="418" t="b">
        <f t="shared" si="68"/>
        <v>0</v>
      </c>
      <c r="AP346" s="419" t="str">
        <f>IF(K346="c",SUMMARY!$C$13*F346/12,"-")</f>
        <v>-</v>
      </c>
      <c r="AQ346" s="419" t="str">
        <f>IF(K346="s",SUMMARY!$C$12*J346,"-")</f>
        <v>-</v>
      </c>
      <c r="AR346" s="420" t="str">
        <f t="shared" si="69"/>
        <v>-</v>
      </c>
      <c r="AS346" s="421" t="str">
        <f>IF(K346="s",I346*SUMMARY!$I$12,"-")</f>
        <v>-</v>
      </c>
      <c r="AT346" s="422" t="str">
        <f>IF(K346="S",IF(AQ346*SUMMARY!$H$74&gt;AS346,SUMMARY!$H$74*AS346,AQ346),"-")</f>
        <v>-</v>
      </c>
      <c r="AU346" s="32"/>
      <c r="AV346" s="67">
        <f t="shared" si="70"/>
        <v>0</v>
      </c>
      <c r="AW346" s="67">
        <f t="shared" si="71"/>
        <v>0</v>
      </c>
      <c r="AX346" s="397">
        <f t="shared" si="72"/>
        <v>0</v>
      </c>
      <c r="AY346" s="32"/>
      <c r="AZ346" s="32"/>
      <c r="BA346" s="423" t="str">
        <f t="shared" si="73"/>
        <v xml:space="preserve"> </v>
      </c>
    </row>
    <row r="347" spans="1:53" s="339" customFormat="1" ht="15" x14ac:dyDescent="0.2">
      <c r="A347" s="32"/>
      <c r="B347" s="32"/>
      <c r="C347" s="410">
        <f t="shared" si="74"/>
        <v>326</v>
      </c>
      <c r="D347" s="424"/>
      <c r="E347" s="424"/>
      <c r="F347" s="424"/>
      <c r="G347" s="410"/>
      <c r="H347" s="410"/>
      <c r="I347" s="413" t="str">
        <f t="shared" si="58"/>
        <v>-</v>
      </c>
      <c r="J347" s="414" t="str">
        <f>IF(K347="s",(D347+E347)/16*F347/12*SUMMARY!$H$73," ")</f>
        <v xml:space="preserve"> </v>
      </c>
      <c r="K347" s="414" t="str">
        <f>IF(F347&gt;0,IF(B347&lt;SUMMARY!$H$76,"C","S")," ")</f>
        <v xml:space="preserve"> </v>
      </c>
      <c r="L347" s="414" t="str">
        <f t="shared" si="59"/>
        <v>-</v>
      </c>
      <c r="M347" s="425"/>
      <c r="N347" s="425"/>
      <c r="O347" s="160" t="str">
        <f t="shared" si="60"/>
        <v>-</v>
      </c>
      <c r="P347" s="416"/>
      <c r="Q347" s="416"/>
      <c r="R347" s="416"/>
      <c r="S347" s="416"/>
      <c r="T347" s="417"/>
      <c r="U347" s="417"/>
      <c r="V347" s="417"/>
      <c r="W347" s="417"/>
      <c r="X347" s="417"/>
      <c r="Y347" s="417"/>
      <c r="Z347" s="417"/>
      <c r="AA347" s="417"/>
      <c r="AB347" s="417"/>
      <c r="AC347" s="417"/>
      <c r="AD347" s="417"/>
      <c r="AE347" s="417"/>
      <c r="AF347" s="417"/>
      <c r="AG347" s="160" t="str">
        <f>IF(K347="s",IF(L347&gt;(SUMMARY!$I$12*I347),L347,0),"- ")</f>
        <v xml:space="preserve">- </v>
      </c>
      <c r="AH347" s="22" t="str">
        <f t="shared" si="61"/>
        <v>OK</v>
      </c>
      <c r="AI347" s="22">
        <f t="shared" si="62"/>
        <v>0</v>
      </c>
      <c r="AJ347" s="22">
        <f t="shared" si="63"/>
        <v>0</v>
      </c>
      <c r="AK347" s="22">
        <f t="shared" si="64"/>
        <v>0</v>
      </c>
      <c r="AL347" s="22">
        <f t="shared" si="65"/>
        <v>0</v>
      </c>
      <c r="AM347" s="22">
        <f t="shared" si="66"/>
        <v>0</v>
      </c>
      <c r="AN347" s="22">
        <f t="shared" si="67"/>
        <v>0</v>
      </c>
      <c r="AO347" s="418" t="b">
        <f t="shared" si="68"/>
        <v>0</v>
      </c>
      <c r="AP347" s="419" t="str">
        <f>IF(K347="c",SUMMARY!$C$13*F347/12,"-")</f>
        <v>-</v>
      </c>
      <c r="AQ347" s="419" t="str">
        <f>IF(K347="s",SUMMARY!$C$12*J347,"-")</f>
        <v>-</v>
      </c>
      <c r="AR347" s="420" t="str">
        <f t="shared" si="69"/>
        <v>-</v>
      </c>
      <c r="AS347" s="421" t="str">
        <f>IF(K347="s",I347*SUMMARY!$I$12,"-")</f>
        <v>-</v>
      </c>
      <c r="AT347" s="422" t="str">
        <f>IF(K347="S",IF(AQ347*SUMMARY!$H$74&gt;AS347,SUMMARY!$H$74*AS347,AQ347),"-")</f>
        <v>-</v>
      </c>
      <c r="AU347" s="32"/>
      <c r="AV347" s="67">
        <f t="shared" si="70"/>
        <v>0</v>
      </c>
      <c r="AW347" s="67">
        <f t="shared" si="71"/>
        <v>0</v>
      </c>
      <c r="AX347" s="397">
        <f t="shared" si="72"/>
        <v>0</v>
      </c>
      <c r="AY347" s="32"/>
      <c r="AZ347" s="32"/>
      <c r="BA347" s="423" t="str">
        <f t="shared" si="73"/>
        <v xml:space="preserve"> </v>
      </c>
    </row>
    <row r="348" spans="1:53" s="339" customFormat="1" ht="15" x14ac:dyDescent="0.2">
      <c r="A348" s="32"/>
      <c r="B348" s="32"/>
      <c r="C348" s="410">
        <f t="shared" si="74"/>
        <v>327</v>
      </c>
      <c r="D348" s="424"/>
      <c r="E348" s="424"/>
      <c r="F348" s="424"/>
      <c r="G348" s="410"/>
      <c r="H348" s="410"/>
      <c r="I348" s="413" t="str">
        <f t="shared" si="58"/>
        <v>-</v>
      </c>
      <c r="J348" s="414" t="str">
        <f>IF(K348="s",(D348+E348)/16*F348/12*SUMMARY!$H$73," ")</f>
        <v xml:space="preserve"> </v>
      </c>
      <c r="K348" s="414" t="str">
        <f>IF(F348&gt;0,IF(B348&lt;SUMMARY!$H$76,"C","S")," ")</f>
        <v xml:space="preserve"> </v>
      </c>
      <c r="L348" s="414" t="str">
        <f t="shared" si="59"/>
        <v>-</v>
      </c>
      <c r="M348" s="425"/>
      <c r="N348" s="425"/>
      <c r="O348" s="160" t="str">
        <f t="shared" si="60"/>
        <v>-</v>
      </c>
      <c r="P348" s="416"/>
      <c r="Q348" s="416"/>
      <c r="R348" s="416"/>
      <c r="S348" s="416"/>
      <c r="T348" s="417"/>
      <c r="U348" s="417"/>
      <c r="V348" s="417"/>
      <c r="W348" s="417"/>
      <c r="X348" s="417"/>
      <c r="Y348" s="417"/>
      <c r="Z348" s="417"/>
      <c r="AA348" s="417"/>
      <c r="AB348" s="417"/>
      <c r="AC348" s="417"/>
      <c r="AD348" s="417"/>
      <c r="AE348" s="417"/>
      <c r="AF348" s="417"/>
      <c r="AG348" s="160" t="str">
        <f>IF(K348="s",IF(L348&gt;(SUMMARY!$I$12*I348),L348,0),"- ")</f>
        <v xml:space="preserve">- </v>
      </c>
      <c r="AH348" s="22" t="str">
        <f t="shared" si="61"/>
        <v>OK</v>
      </c>
      <c r="AI348" s="22">
        <f t="shared" si="62"/>
        <v>0</v>
      </c>
      <c r="AJ348" s="22">
        <f t="shared" si="63"/>
        <v>0</v>
      </c>
      <c r="AK348" s="22">
        <f t="shared" si="64"/>
        <v>0</v>
      </c>
      <c r="AL348" s="22">
        <f t="shared" si="65"/>
        <v>0</v>
      </c>
      <c r="AM348" s="22">
        <f t="shared" si="66"/>
        <v>0</v>
      </c>
      <c r="AN348" s="22">
        <f t="shared" si="67"/>
        <v>0</v>
      </c>
      <c r="AO348" s="418" t="b">
        <f t="shared" si="68"/>
        <v>0</v>
      </c>
      <c r="AP348" s="419" t="str">
        <f>IF(K348="c",SUMMARY!$C$13*F348/12,"-")</f>
        <v>-</v>
      </c>
      <c r="AQ348" s="419" t="str">
        <f>IF(K348="s",SUMMARY!$C$12*J348,"-")</f>
        <v>-</v>
      </c>
      <c r="AR348" s="420" t="str">
        <f t="shared" si="69"/>
        <v>-</v>
      </c>
      <c r="AS348" s="421" t="str">
        <f>IF(K348="s",I348*SUMMARY!$I$12,"-")</f>
        <v>-</v>
      </c>
      <c r="AT348" s="422" t="str">
        <f>IF(K348="S",IF(AQ348*SUMMARY!$H$74&gt;AS348,SUMMARY!$H$74*AS348,AQ348),"-")</f>
        <v>-</v>
      </c>
      <c r="AU348" s="32"/>
      <c r="AV348" s="67">
        <f t="shared" si="70"/>
        <v>0</v>
      </c>
      <c r="AW348" s="67">
        <f t="shared" si="71"/>
        <v>0</v>
      </c>
      <c r="AX348" s="397">
        <f t="shared" si="72"/>
        <v>0</v>
      </c>
      <c r="AY348" s="32"/>
      <c r="AZ348" s="32"/>
      <c r="BA348" s="423" t="str">
        <f t="shared" si="73"/>
        <v xml:space="preserve"> </v>
      </c>
    </row>
    <row r="349" spans="1:53" s="339" customFormat="1" ht="15" x14ac:dyDescent="0.2">
      <c r="A349" s="32"/>
      <c r="B349" s="32"/>
      <c r="C349" s="410">
        <f t="shared" si="74"/>
        <v>328</v>
      </c>
      <c r="D349" s="424"/>
      <c r="E349" s="424"/>
      <c r="F349" s="424"/>
      <c r="G349" s="410"/>
      <c r="H349" s="410"/>
      <c r="I349" s="413" t="str">
        <f t="shared" si="58"/>
        <v>-</v>
      </c>
      <c r="J349" s="414" t="str">
        <f>IF(K349="s",(D349+E349)/16*F349/12*SUMMARY!$H$73," ")</f>
        <v xml:space="preserve"> </v>
      </c>
      <c r="K349" s="414" t="str">
        <f>IF(F349&gt;0,IF(B349&lt;SUMMARY!$H$76,"C","S")," ")</f>
        <v xml:space="preserve"> </v>
      </c>
      <c r="L349" s="414" t="str">
        <f t="shared" si="59"/>
        <v>-</v>
      </c>
      <c r="M349" s="425"/>
      <c r="N349" s="425"/>
      <c r="O349" s="160" t="str">
        <f t="shared" si="60"/>
        <v>-</v>
      </c>
      <c r="P349" s="416"/>
      <c r="Q349" s="416"/>
      <c r="R349" s="416"/>
      <c r="S349" s="416"/>
      <c r="T349" s="417"/>
      <c r="U349" s="417"/>
      <c r="V349" s="417"/>
      <c r="W349" s="417"/>
      <c r="X349" s="417"/>
      <c r="Y349" s="417"/>
      <c r="Z349" s="417"/>
      <c r="AA349" s="417"/>
      <c r="AB349" s="417"/>
      <c r="AC349" s="417"/>
      <c r="AD349" s="417"/>
      <c r="AE349" s="417"/>
      <c r="AF349" s="417"/>
      <c r="AG349" s="160" t="str">
        <f>IF(K349="s",IF(L349&gt;(SUMMARY!$I$12*I349),L349,0),"- ")</f>
        <v xml:space="preserve">- </v>
      </c>
      <c r="AH349" s="22" t="str">
        <f t="shared" si="61"/>
        <v>OK</v>
      </c>
      <c r="AI349" s="22">
        <f t="shared" si="62"/>
        <v>0</v>
      </c>
      <c r="AJ349" s="22">
        <f t="shared" si="63"/>
        <v>0</v>
      </c>
      <c r="AK349" s="22">
        <f t="shared" si="64"/>
        <v>0</v>
      </c>
      <c r="AL349" s="22">
        <f t="shared" si="65"/>
        <v>0</v>
      </c>
      <c r="AM349" s="22">
        <f t="shared" si="66"/>
        <v>0</v>
      </c>
      <c r="AN349" s="22">
        <f t="shared" si="67"/>
        <v>0</v>
      </c>
      <c r="AO349" s="418" t="b">
        <f t="shared" si="68"/>
        <v>0</v>
      </c>
      <c r="AP349" s="419" t="str">
        <f>IF(K349="c",SUMMARY!$C$13*F349/12,"-")</f>
        <v>-</v>
      </c>
      <c r="AQ349" s="419" t="str">
        <f>IF(K349="s",SUMMARY!$C$12*J349,"-")</f>
        <v>-</v>
      </c>
      <c r="AR349" s="420" t="str">
        <f t="shared" si="69"/>
        <v>-</v>
      </c>
      <c r="AS349" s="421" t="str">
        <f>IF(K349="s",I349*SUMMARY!$I$12,"-")</f>
        <v>-</v>
      </c>
      <c r="AT349" s="422" t="str">
        <f>IF(K349="S",IF(AQ349*SUMMARY!$H$74&gt;AS349,SUMMARY!$H$74*AS349,AQ349),"-")</f>
        <v>-</v>
      </c>
      <c r="AU349" s="32"/>
      <c r="AV349" s="67">
        <f t="shared" si="70"/>
        <v>0</v>
      </c>
      <c r="AW349" s="67">
        <f t="shared" si="71"/>
        <v>0</v>
      </c>
      <c r="AX349" s="397">
        <f t="shared" si="72"/>
        <v>0</v>
      </c>
      <c r="AY349" s="32"/>
      <c r="AZ349" s="32"/>
      <c r="BA349" s="423" t="str">
        <f t="shared" si="73"/>
        <v xml:space="preserve"> </v>
      </c>
    </row>
    <row r="350" spans="1:53" s="339" customFormat="1" ht="15" x14ac:dyDescent="0.2">
      <c r="A350" s="32"/>
      <c r="B350" s="32"/>
      <c r="C350" s="410">
        <f t="shared" si="74"/>
        <v>329</v>
      </c>
      <c r="D350" s="424"/>
      <c r="E350" s="424"/>
      <c r="F350" s="424"/>
      <c r="G350" s="410"/>
      <c r="H350" s="410"/>
      <c r="I350" s="413" t="str">
        <f t="shared" si="58"/>
        <v>-</v>
      </c>
      <c r="J350" s="414" t="str">
        <f>IF(K350="s",(D350+E350)/16*F350/12*SUMMARY!$H$73," ")</f>
        <v xml:space="preserve"> </v>
      </c>
      <c r="K350" s="414" t="str">
        <f>IF(F350&gt;0,IF(B350&lt;SUMMARY!$H$76,"C","S")," ")</f>
        <v xml:space="preserve"> </v>
      </c>
      <c r="L350" s="414" t="str">
        <f t="shared" si="59"/>
        <v>-</v>
      </c>
      <c r="M350" s="425"/>
      <c r="N350" s="425"/>
      <c r="O350" s="160" t="str">
        <f t="shared" si="60"/>
        <v>-</v>
      </c>
      <c r="P350" s="416"/>
      <c r="Q350" s="416"/>
      <c r="R350" s="416"/>
      <c r="S350" s="416"/>
      <c r="T350" s="417"/>
      <c r="U350" s="417"/>
      <c r="V350" s="417"/>
      <c r="W350" s="417"/>
      <c r="X350" s="417"/>
      <c r="Y350" s="417"/>
      <c r="Z350" s="417"/>
      <c r="AA350" s="417"/>
      <c r="AB350" s="417"/>
      <c r="AC350" s="417"/>
      <c r="AD350" s="417"/>
      <c r="AE350" s="417"/>
      <c r="AF350" s="417"/>
      <c r="AG350" s="160" t="str">
        <f>IF(K350="s",IF(L350&gt;(SUMMARY!$I$12*I350),L350,0),"- ")</f>
        <v xml:space="preserve">- </v>
      </c>
      <c r="AH350" s="22" t="str">
        <f t="shared" si="61"/>
        <v>OK</v>
      </c>
      <c r="AI350" s="22">
        <f t="shared" si="62"/>
        <v>0</v>
      </c>
      <c r="AJ350" s="22">
        <f t="shared" si="63"/>
        <v>0</v>
      </c>
      <c r="AK350" s="22">
        <f t="shared" si="64"/>
        <v>0</v>
      </c>
      <c r="AL350" s="22">
        <f t="shared" si="65"/>
        <v>0</v>
      </c>
      <c r="AM350" s="22">
        <f t="shared" si="66"/>
        <v>0</v>
      </c>
      <c r="AN350" s="22">
        <f t="shared" si="67"/>
        <v>0</v>
      </c>
      <c r="AO350" s="418" t="b">
        <f t="shared" si="68"/>
        <v>0</v>
      </c>
      <c r="AP350" s="419" t="str">
        <f>IF(K350="c",SUMMARY!$C$13*F350/12,"-")</f>
        <v>-</v>
      </c>
      <c r="AQ350" s="419" t="str">
        <f>IF(K350="s",SUMMARY!$C$12*J350,"-")</f>
        <v>-</v>
      </c>
      <c r="AR350" s="420" t="str">
        <f t="shared" si="69"/>
        <v>-</v>
      </c>
      <c r="AS350" s="421" t="str">
        <f>IF(K350="s",I350*SUMMARY!$I$12,"-")</f>
        <v>-</v>
      </c>
      <c r="AT350" s="422" t="str">
        <f>IF(K350="S",IF(AQ350*SUMMARY!$H$74&gt;AS350,SUMMARY!$H$74*AS350,AQ350),"-")</f>
        <v>-</v>
      </c>
      <c r="AU350" s="32"/>
      <c r="AV350" s="67">
        <f t="shared" si="70"/>
        <v>0</v>
      </c>
      <c r="AW350" s="67">
        <f t="shared" si="71"/>
        <v>0</v>
      </c>
      <c r="AX350" s="397">
        <f t="shared" si="72"/>
        <v>0</v>
      </c>
      <c r="AY350" s="32"/>
      <c r="AZ350" s="32"/>
      <c r="BA350" s="423" t="str">
        <f t="shared" si="73"/>
        <v xml:space="preserve"> </v>
      </c>
    </row>
    <row r="351" spans="1:53" s="339" customFormat="1" ht="15" x14ac:dyDescent="0.2">
      <c r="A351" s="32"/>
      <c r="B351" s="32"/>
      <c r="C351" s="410">
        <f t="shared" si="74"/>
        <v>330</v>
      </c>
      <c r="D351" s="424"/>
      <c r="E351" s="424"/>
      <c r="F351" s="424"/>
      <c r="G351" s="410"/>
      <c r="H351" s="410"/>
      <c r="I351" s="413" t="str">
        <f t="shared" si="58"/>
        <v>-</v>
      </c>
      <c r="J351" s="414" t="str">
        <f>IF(K351="s",(D351+E351)/16*F351/12*SUMMARY!$H$73," ")</f>
        <v xml:space="preserve"> </v>
      </c>
      <c r="K351" s="414" t="str">
        <f>IF(F351&gt;0,IF(B351&lt;SUMMARY!$H$76,"C","S")," ")</f>
        <v xml:space="preserve"> </v>
      </c>
      <c r="L351" s="414" t="str">
        <f t="shared" si="59"/>
        <v>-</v>
      </c>
      <c r="M351" s="425"/>
      <c r="N351" s="425"/>
      <c r="O351" s="160" t="str">
        <f t="shared" si="60"/>
        <v>-</v>
      </c>
      <c r="P351" s="416"/>
      <c r="Q351" s="416"/>
      <c r="R351" s="416"/>
      <c r="S351" s="416"/>
      <c r="T351" s="417"/>
      <c r="U351" s="417"/>
      <c r="V351" s="417"/>
      <c r="W351" s="417"/>
      <c r="X351" s="417"/>
      <c r="Y351" s="417"/>
      <c r="Z351" s="417"/>
      <c r="AA351" s="417"/>
      <c r="AB351" s="417"/>
      <c r="AC351" s="417"/>
      <c r="AD351" s="417"/>
      <c r="AE351" s="417"/>
      <c r="AF351" s="417"/>
      <c r="AG351" s="160" t="str">
        <f>IF(K351="s",IF(L351&gt;(SUMMARY!$I$12*I351),L351,0),"- ")</f>
        <v xml:space="preserve">- </v>
      </c>
      <c r="AH351" s="22" t="str">
        <f t="shared" si="61"/>
        <v>OK</v>
      </c>
      <c r="AI351" s="22">
        <f t="shared" si="62"/>
        <v>0</v>
      </c>
      <c r="AJ351" s="22">
        <f t="shared" si="63"/>
        <v>0</v>
      </c>
      <c r="AK351" s="22">
        <f t="shared" si="64"/>
        <v>0</v>
      </c>
      <c r="AL351" s="22">
        <f t="shared" si="65"/>
        <v>0</v>
      </c>
      <c r="AM351" s="22">
        <f t="shared" si="66"/>
        <v>0</v>
      </c>
      <c r="AN351" s="22">
        <f t="shared" si="67"/>
        <v>0</v>
      </c>
      <c r="AO351" s="418" t="b">
        <f t="shared" si="68"/>
        <v>0</v>
      </c>
      <c r="AP351" s="419" t="str">
        <f>IF(K351="c",SUMMARY!$C$13*F351/12,"-")</f>
        <v>-</v>
      </c>
      <c r="AQ351" s="419" t="str">
        <f>IF(K351="s",SUMMARY!$C$12*J351,"-")</f>
        <v>-</v>
      </c>
      <c r="AR351" s="420" t="str">
        <f t="shared" si="69"/>
        <v>-</v>
      </c>
      <c r="AS351" s="421" t="str">
        <f>IF(K351="s",I351*SUMMARY!$I$12,"-")</f>
        <v>-</v>
      </c>
      <c r="AT351" s="422" t="str">
        <f>IF(K351="S",IF(AQ351*SUMMARY!$H$74&gt;AS351,SUMMARY!$H$74*AS351,AQ351),"-")</f>
        <v>-</v>
      </c>
      <c r="AU351" s="32"/>
      <c r="AV351" s="67">
        <f t="shared" si="70"/>
        <v>0</v>
      </c>
      <c r="AW351" s="67">
        <f t="shared" si="71"/>
        <v>0</v>
      </c>
      <c r="AX351" s="397">
        <f t="shared" si="72"/>
        <v>0</v>
      </c>
      <c r="AY351" s="32"/>
      <c r="AZ351" s="32"/>
      <c r="BA351" s="423" t="str">
        <f t="shared" si="73"/>
        <v xml:space="preserve"> </v>
      </c>
    </row>
    <row r="352" spans="1:53" ht="20.25" customHeight="1" x14ac:dyDescent="0.2">
      <c r="A352" s="67"/>
      <c r="B352" s="67"/>
      <c r="C352" s="474" t="s">
        <v>202</v>
      </c>
      <c r="D352" s="475"/>
      <c r="E352" s="475"/>
      <c r="F352" s="475"/>
      <c r="G352" s="475"/>
      <c r="H352" s="475"/>
      <c r="I352" s="475"/>
      <c r="J352" s="475"/>
      <c r="K352" s="475"/>
      <c r="L352" s="476"/>
      <c r="M352" s="426"/>
      <c r="N352" s="426"/>
      <c r="O352" s="175"/>
      <c r="P352" s="416"/>
      <c r="Q352" s="416"/>
      <c r="R352" s="416"/>
      <c r="S352" s="416"/>
      <c r="T352" s="417"/>
      <c r="U352" s="417"/>
      <c r="V352" s="417"/>
      <c r="W352" s="417"/>
      <c r="X352" s="417"/>
      <c r="Y352" s="417"/>
      <c r="Z352" s="417"/>
      <c r="AA352" s="417"/>
      <c r="AB352" s="417"/>
      <c r="AC352" s="417"/>
      <c r="AD352" s="417"/>
      <c r="AE352" s="417"/>
      <c r="AG352" s="67"/>
      <c r="AH352" s="67"/>
      <c r="AI352" s="67"/>
      <c r="AJ352" s="67"/>
      <c r="AK352" s="32"/>
      <c r="AQ352" s="57"/>
      <c r="AR352" s="421"/>
      <c r="AS352" s="422"/>
      <c r="BA352" s="423"/>
    </row>
    <row r="353" spans="1:43" x14ac:dyDescent="0.2">
      <c r="A353" s="67"/>
      <c r="B353" s="67"/>
      <c r="K353" s="32"/>
      <c r="L353" s="32"/>
      <c r="O353" s="175"/>
      <c r="P353" s="32"/>
      <c r="Q353" s="32"/>
      <c r="R353" s="32"/>
      <c r="S353" s="32"/>
      <c r="T353" s="32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32"/>
      <c r="AJ353" s="32"/>
      <c r="AK353" s="32"/>
      <c r="AP353" s="421"/>
      <c r="AQ353" s="427"/>
    </row>
    <row r="354" spans="1:43" x14ac:dyDescent="0.2">
      <c r="A354" s="67"/>
      <c r="B354" s="67"/>
      <c r="K354" s="32"/>
      <c r="L354" s="32"/>
      <c r="O354" s="175"/>
      <c r="P354" s="32"/>
      <c r="Q354" s="32"/>
      <c r="R354" s="32"/>
      <c r="S354" s="32"/>
      <c r="T354" s="32"/>
      <c r="V354" s="67"/>
      <c r="W354" s="67"/>
      <c r="X354" s="67"/>
      <c r="Y354" s="67"/>
      <c r="Z354" s="67"/>
      <c r="AA354" s="67"/>
      <c r="AB354" s="67"/>
      <c r="AC354" s="32"/>
      <c r="AD354" s="32"/>
      <c r="AE354" s="32"/>
      <c r="AF354" s="32"/>
      <c r="AG354" s="32"/>
      <c r="AH354" s="32"/>
      <c r="AI354" s="32"/>
      <c r="AJ354" s="421"/>
      <c r="AK354" s="427"/>
    </row>
    <row r="355" spans="1:43" x14ac:dyDescent="0.2">
      <c r="A355" s="67"/>
      <c r="B355" s="67"/>
      <c r="K355" s="32"/>
      <c r="L355" s="32"/>
      <c r="O355" s="175"/>
      <c r="P355" s="32"/>
      <c r="Q355" s="32"/>
      <c r="R355" s="32"/>
      <c r="S355" s="32"/>
      <c r="T355" s="32"/>
      <c r="V355" s="67"/>
      <c r="W355" s="67"/>
      <c r="X355" s="67"/>
      <c r="Y355" s="67"/>
      <c r="Z355" s="67"/>
      <c r="AA355" s="67"/>
      <c r="AB355" s="67"/>
      <c r="AC355" s="32"/>
      <c r="AD355" s="32"/>
      <c r="AE355" s="32"/>
      <c r="AF355" s="32"/>
      <c r="AG355" s="32"/>
      <c r="AH355" s="32"/>
      <c r="AI355" s="32"/>
      <c r="AJ355" s="421"/>
      <c r="AK355" s="427"/>
    </row>
    <row r="356" spans="1:43" x14ac:dyDescent="0.2">
      <c r="A356" s="67"/>
      <c r="B356" s="67"/>
      <c r="K356" s="32"/>
      <c r="L356" s="32"/>
      <c r="O356" s="175"/>
      <c r="P356" s="32"/>
      <c r="Q356" s="32"/>
      <c r="R356" s="32"/>
      <c r="S356" s="32"/>
      <c r="T356" s="32"/>
      <c r="V356" s="67"/>
      <c r="W356" s="67"/>
      <c r="X356" s="67"/>
      <c r="Y356" s="67"/>
      <c r="Z356" s="67"/>
      <c r="AA356" s="67"/>
      <c r="AB356" s="67"/>
      <c r="AC356" s="32"/>
      <c r="AD356" s="32"/>
      <c r="AE356" s="32"/>
      <c r="AF356" s="32"/>
      <c r="AG356" s="32"/>
      <c r="AH356" s="32"/>
      <c r="AI356" s="32"/>
      <c r="AJ356" s="421"/>
      <c r="AK356" s="422"/>
    </row>
    <row r="357" spans="1:43" x14ac:dyDescent="0.2">
      <c r="A357" s="67"/>
      <c r="B357" s="67"/>
      <c r="K357" s="32"/>
      <c r="L357" s="32"/>
      <c r="O357" s="175"/>
      <c r="P357" s="32"/>
      <c r="Q357" s="32"/>
      <c r="R357" s="32"/>
      <c r="S357" s="32"/>
      <c r="T357" s="32"/>
      <c r="V357" s="67"/>
      <c r="W357" s="67"/>
      <c r="X357" s="67"/>
      <c r="Y357" s="67"/>
      <c r="Z357" s="67"/>
      <c r="AA357" s="67"/>
      <c r="AB357" s="67"/>
      <c r="AC357" s="32"/>
      <c r="AD357" s="32"/>
      <c r="AE357" s="32"/>
      <c r="AF357" s="32"/>
      <c r="AG357" s="32"/>
      <c r="AH357" s="32"/>
      <c r="AI357" s="32"/>
      <c r="AJ357" s="421"/>
      <c r="AK357" s="422"/>
    </row>
    <row r="358" spans="1:43" x14ac:dyDescent="0.2">
      <c r="A358" s="67"/>
      <c r="B358" s="67"/>
      <c r="K358" s="32"/>
      <c r="L358" s="32"/>
      <c r="O358" s="175"/>
      <c r="P358" s="32"/>
      <c r="Q358" s="32"/>
      <c r="R358" s="32"/>
      <c r="S358" s="32"/>
      <c r="T358" s="32"/>
      <c r="V358" s="67"/>
      <c r="W358" s="67"/>
      <c r="X358" s="67"/>
      <c r="Y358" s="67"/>
      <c r="Z358" s="67"/>
      <c r="AA358" s="67"/>
      <c r="AB358" s="67"/>
      <c r="AC358" s="32"/>
      <c r="AD358" s="32"/>
      <c r="AE358" s="32"/>
      <c r="AF358" s="32"/>
      <c r="AG358" s="32"/>
      <c r="AH358" s="32"/>
      <c r="AI358" s="32"/>
      <c r="AJ358" s="421"/>
      <c r="AK358" s="422"/>
    </row>
    <row r="359" spans="1:43" x14ac:dyDescent="0.2">
      <c r="A359" s="67"/>
      <c r="B359" s="67"/>
      <c r="K359" s="32"/>
      <c r="L359" s="32"/>
      <c r="O359" s="175"/>
      <c r="P359" s="32"/>
      <c r="Q359" s="32"/>
      <c r="R359" s="32"/>
      <c r="S359" s="32"/>
      <c r="T359" s="32"/>
      <c r="V359" s="67"/>
      <c r="W359" s="67"/>
      <c r="X359" s="67"/>
      <c r="Y359" s="67"/>
      <c r="Z359" s="67"/>
      <c r="AA359" s="67"/>
      <c r="AB359" s="67"/>
      <c r="AC359" s="32"/>
      <c r="AD359" s="32"/>
      <c r="AE359" s="32"/>
      <c r="AF359" s="32"/>
      <c r="AG359" s="32"/>
      <c r="AH359" s="32"/>
      <c r="AI359" s="32"/>
      <c r="AJ359" s="421"/>
      <c r="AK359" s="422"/>
    </row>
    <row r="360" spans="1:43" x14ac:dyDescent="0.2">
      <c r="A360" s="67"/>
      <c r="B360" s="67"/>
      <c r="K360" s="32"/>
      <c r="L360" s="32"/>
      <c r="O360" s="175"/>
      <c r="P360" s="32"/>
      <c r="Q360" s="32"/>
      <c r="R360" s="32"/>
      <c r="S360" s="32"/>
      <c r="T360" s="32"/>
      <c r="V360" s="67"/>
      <c r="W360" s="67"/>
      <c r="X360" s="67"/>
      <c r="Y360" s="67"/>
      <c r="Z360" s="67"/>
      <c r="AA360" s="67"/>
      <c r="AB360" s="67"/>
      <c r="AC360" s="32"/>
      <c r="AD360" s="32"/>
      <c r="AE360" s="32"/>
      <c r="AF360" s="32"/>
      <c r="AG360" s="32"/>
      <c r="AH360" s="32"/>
      <c r="AI360" s="32"/>
      <c r="AJ360" s="421"/>
      <c r="AK360" s="422"/>
    </row>
    <row r="361" spans="1:43" x14ac:dyDescent="0.2">
      <c r="A361" s="67"/>
      <c r="B361" s="67"/>
      <c r="K361" s="32"/>
      <c r="L361" s="32"/>
      <c r="O361" s="175"/>
      <c r="P361" s="32"/>
      <c r="Q361" s="32"/>
      <c r="R361" s="32"/>
      <c r="S361" s="32"/>
      <c r="T361" s="32"/>
      <c r="V361" s="67"/>
      <c r="W361" s="67"/>
      <c r="X361" s="67"/>
      <c r="Y361" s="67"/>
      <c r="Z361" s="67"/>
      <c r="AA361" s="67"/>
      <c r="AB361" s="67"/>
      <c r="AC361" s="32"/>
      <c r="AD361" s="32"/>
      <c r="AE361" s="32"/>
      <c r="AF361" s="32"/>
      <c r="AG361" s="32"/>
      <c r="AH361" s="32"/>
      <c r="AI361" s="32"/>
      <c r="AJ361" s="421"/>
      <c r="AK361" s="422"/>
    </row>
    <row r="362" spans="1:43" x14ac:dyDescent="0.2">
      <c r="A362" s="67"/>
      <c r="B362" s="67"/>
      <c r="K362" s="32"/>
      <c r="L362" s="32"/>
      <c r="O362" s="175"/>
      <c r="P362" s="32"/>
      <c r="Q362" s="32"/>
      <c r="R362" s="32"/>
      <c r="S362" s="32"/>
      <c r="T362" s="32"/>
      <c r="V362" s="67"/>
      <c r="W362" s="67"/>
      <c r="X362" s="67"/>
      <c r="Y362" s="67"/>
      <c r="Z362" s="67"/>
      <c r="AA362" s="67"/>
      <c r="AB362" s="67"/>
      <c r="AC362" s="32"/>
      <c r="AD362" s="32"/>
      <c r="AE362" s="32"/>
      <c r="AF362" s="32"/>
      <c r="AG362" s="32"/>
      <c r="AH362" s="32"/>
      <c r="AI362" s="32"/>
      <c r="AJ362" s="421"/>
      <c r="AK362" s="422"/>
    </row>
    <row r="363" spans="1:43" x14ac:dyDescent="0.2">
      <c r="A363" s="67"/>
      <c r="B363" s="67"/>
      <c r="K363" s="32"/>
      <c r="L363" s="32"/>
      <c r="O363" s="175"/>
      <c r="P363" s="32"/>
      <c r="Q363" s="32"/>
      <c r="R363" s="32"/>
      <c r="S363" s="32"/>
      <c r="T363" s="32"/>
      <c r="V363" s="67"/>
      <c r="W363" s="67"/>
      <c r="X363" s="67"/>
      <c r="Y363" s="67"/>
      <c r="Z363" s="67"/>
      <c r="AA363" s="67"/>
      <c r="AB363" s="67"/>
      <c r="AC363" s="32"/>
      <c r="AD363" s="32"/>
      <c r="AE363" s="32"/>
      <c r="AF363" s="32"/>
      <c r="AG363" s="32"/>
      <c r="AH363" s="32"/>
      <c r="AI363" s="32"/>
      <c r="AJ363" s="421"/>
      <c r="AK363" s="422"/>
    </row>
    <row r="364" spans="1:43" x14ac:dyDescent="0.2">
      <c r="A364" s="67"/>
      <c r="B364" s="67"/>
      <c r="K364" s="32"/>
      <c r="L364" s="32"/>
      <c r="O364" s="175"/>
      <c r="P364" s="32"/>
      <c r="Q364" s="32"/>
      <c r="R364" s="32"/>
      <c r="S364" s="32"/>
      <c r="T364" s="32"/>
      <c r="V364" s="67"/>
      <c r="W364" s="67"/>
      <c r="X364" s="67"/>
      <c r="Y364" s="67"/>
      <c r="Z364" s="67"/>
      <c r="AA364" s="67"/>
      <c r="AB364" s="67"/>
      <c r="AC364" s="32"/>
      <c r="AD364" s="32"/>
      <c r="AE364" s="32"/>
      <c r="AF364" s="32"/>
      <c r="AG364" s="32"/>
      <c r="AH364" s="32"/>
      <c r="AI364" s="32"/>
      <c r="AJ364" s="421"/>
      <c r="AK364" s="422"/>
    </row>
    <row r="365" spans="1:43" x14ac:dyDescent="0.2">
      <c r="A365" s="67"/>
      <c r="B365" s="67"/>
      <c r="K365" s="32"/>
      <c r="L365" s="32"/>
      <c r="O365" s="175"/>
      <c r="P365" s="32"/>
      <c r="Q365" s="32"/>
      <c r="R365" s="32"/>
      <c r="S365" s="32"/>
      <c r="T365" s="32"/>
      <c r="V365" s="67"/>
      <c r="W365" s="67"/>
      <c r="X365" s="67"/>
      <c r="Y365" s="67"/>
      <c r="Z365" s="67"/>
      <c r="AA365" s="67"/>
      <c r="AB365" s="67"/>
      <c r="AC365" s="32"/>
      <c r="AD365" s="32"/>
      <c r="AE365" s="32"/>
      <c r="AF365" s="32"/>
      <c r="AG365" s="32"/>
      <c r="AH365" s="32"/>
      <c r="AI365" s="32"/>
      <c r="AJ365" s="421"/>
      <c r="AK365" s="422"/>
    </row>
    <row r="366" spans="1:43" x14ac:dyDescent="0.2">
      <c r="A366" s="67"/>
      <c r="B366" s="67"/>
      <c r="K366" s="32"/>
      <c r="L366" s="32"/>
      <c r="O366" s="175"/>
      <c r="P366" s="32"/>
      <c r="Q366" s="32"/>
      <c r="R366" s="32"/>
      <c r="S366" s="32"/>
      <c r="T366" s="32"/>
      <c r="V366" s="67"/>
      <c r="W366" s="67"/>
      <c r="X366" s="67"/>
      <c r="Y366" s="67"/>
      <c r="Z366" s="67"/>
      <c r="AA366" s="67"/>
      <c r="AB366" s="67"/>
      <c r="AC366" s="32"/>
      <c r="AD366" s="32"/>
      <c r="AE366" s="32"/>
      <c r="AF366" s="32"/>
      <c r="AG366" s="32"/>
      <c r="AH366" s="32"/>
      <c r="AI366" s="32"/>
      <c r="AJ366" s="421"/>
      <c r="AK366" s="422"/>
    </row>
    <row r="367" spans="1:43" x14ac:dyDescent="0.2">
      <c r="A367" s="67"/>
      <c r="B367" s="67"/>
      <c r="K367" s="32"/>
      <c r="L367" s="32"/>
      <c r="O367" s="175"/>
      <c r="P367" s="32"/>
      <c r="Q367" s="32"/>
      <c r="R367" s="32"/>
      <c r="S367" s="32"/>
      <c r="T367" s="32"/>
      <c r="V367" s="67"/>
      <c r="W367" s="67"/>
      <c r="X367" s="67"/>
      <c r="Y367" s="67"/>
      <c r="Z367" s="67"/>
      <c r="AA367" s="67"/>
      <c r="AB367" s="67"/>
      <c r="AC367" s="32"/>
      <c r="AD367" s="32"/>
      <c r="AE367" s="32"/>
      <c r="AF367" s="32"/>
      <c r="AG367" s="32"/>
      <c r="AH367" s="32"/>
      <c r="AI367" s="32"/>
      <c r="AJ367" s="421"/>
      <c r="AK367" s="422"/>
    </row>
    <row r="368" spans="1:43" x14ac:dyDescent="0.2">
      <c r="A368" s="67"/>
      <c r="B368" s="67"/>
      <c r="K368" s="32"/>
      <c r="L368" s="32"/>
      <c r="O368" s="175"/>
      <c r="P368" s="32"/>
      <c r="Q368" s="32"/>
      <c r="R368" s="32"/>
      <c r="S368" s="32"/>
      <c r="T368" s="32"/>
      <c r="V368" s="67"/>
      <c r="W368" s="67"/>
      <c r="X368" s="67"/>
      <c r="Y368" s="67"/>
      <c r="Z368" s="67"/>
      <c r="AA368" s="67"/>
      <c r="AB368" s="67"/>
      <c r="AC368" s="32"/>
      <c r="AD368" s="32"/>
      <c r="AE368" s="32"/>
      <c r="AF368" s="32"/>
      <c r="AG368" s="32"/>
      <c r="AH368" s="32"/>
      <c r="AI368" s="32"/>
      <c r="AJ368" s="421"/>
      <c r="AK368" s="422"/>
    </row>
    <row r="369" spans="1:37" x14ac:dyDescent="0.2">
      <c r="A369" s="67"/>
      <c r="B369" s="67"/>
      <c r="K369" s="32"/>
      <c r="L369" s="32"/>
      <c r="O369" s="175"/>
      <c r="P369" s="32"/>
      <c r="Q369" s="32"/>
      <c r="R369" s="32"/>
      <c r="S369" s="32"/>
      <c r="T369" s="32"/>
      <c r="V369" s="67"/>
      <c r="W369" s="67"/>
      <c r="X369" s="67"/>
      <c r="Y369" s="67"/>
      <c r="Z369" s="67"/>
      <c r="AA369" s="67"/>
      <c r="AB369" s="67"/>
      <c r="AC369" s="32"/>
      <c r="AD369" s="32"/>
      <c r="AE369" s="32"/>
      <c r="AF369" s="32"/>
      <c r="AG369" s="32"/>
      <c r="AH369" s="32"/>
      <c r="AI369" s="32"/>
      <c r="AJ369" s="421"/>
      <c r="AK369" s="422"/>
    </row>
    <row r="370" spans="1:37" x14ac:dyDescent="0.2">
      <c r="A370" s="67"/>
      <c r="B370" s="67"/>
      <c r="K370" s="32"/>
      <c r="L370" s="32"/>
      <c r="O370" s="175"/>
      <c r="P370" s="32"/>
      <c r="Q370" s="32"/>
      <c r="R370" s="32"/>
      <c r="S370" s="32"/>
      <c r="T370" s="32"/>
      <c r="V370" s="67"/>
      <c r="W370" s="67"/>
      <c r="X370" s="67"/>
      <c r="Y370" s="67"/>
      <c r="Z370" s="67"/>
      <c r="AA370" s="67"/>
      <c r="AB370" s="67"/>
      <c r="AC370" s="32"/>
      <c r="AD370" s="32"/>
      <c r="AE370" s="32"/>
      <c r="AF370" s="32"/>
      <c r="AG370" s="32"/>
      <c r="AH370" s="32"/>
      <c r="AI370" s="32"/>
      <c r="AJ370" s="421"/>
      <c r="AK370" s="422"/>
    </row>
    <row r="371" spans="1:37" x14ac:dyDescent="0.2">
      <c r="A371" s="67"/>
      <c r="B371" s="67"/>
      <c r="K371" s="32"/>
      <c r="L371" s="32"/>
      <c r="O371" s="175"/>
      <c r="P371" s="32"/>
      <c r="Q371" s="32"/>
      <c r="R371" s="32"/>
      <c r="S371" s="32"/>
      <c r="T371" s="32"/>
      <c r="V371" s="67"/>
      <c r="W371" s="67"/>
      <c r="X371" s="67"/>
      <c r="Y371" s="67"/>
      <c r="Z371" s="67"/>
      <c r="AA371" s="67"/>
      <c r="AB371" s="67"/>
      <c r="AC371" s="32"/>
      <c r="AD371" s="32"/>
      <c r="AE371" s="32"/>
      <c r="AF371" s="32"/>
      <c r="AG371" s="32"/>
      <c r="AH371" s="32"/>
      <c r="AI371" s="32"/>
      <c r="AJ371" s="421"/>
      <c r="AK371" s="422"/>
    </row>
    <row r="372" spans="1:37" x14ac:dyDescent="0.2">
      <c r="A372" s="67"/>
      <c r="B372" s="67"/>
      <c r="K372" s="32"/>
      <c r="L372" s="32"/>
      <c r="O372" s="175"/>
      <c r="P372" s="32"/>
      <c r="Q372" s="32"/>
      <c r="R372" s="32"/>
      <c r="S372" s="32"/>
      <c r="T372" s="32"/>
      <c r="V372" s="67"/>
      <c r="W372" s="67"/>
      <c r="X372" s="67"/>
      <c r="Y372" s="67"/>
      <c r="Z372" s="67"/>
      <c r="AA372" s="67"/>
      <c r="AB372" s="67"/>
      <c r="AC372" s="32"/>
      <c r="AD372" s="32"/>
      <c r="AE372" s="32"/>
      <c r="AF372" s="32"/>
      <c r="AG372" s="32"/>
      <c r="AH372" s="32"/>
      <c r="AI372" s="32"/>
      <c r="AJ372" s="421"/>
      <c r="AK372" s="422"/>
    </row>
    <row r="373" spans="1:37" x14ac:dyDescent="0.2">
      <c r="A373" s="67"/>
      <c r="B373" s="67"/>
      <c r="K373" s="32"/>
      <c r="L373" s="32"/>
      <c r="O373" s="175"/>
      <c r="P373" s="32"/>
      <c r="Q373" s="32"/>
      <c r="R373" s="32"/>
      <c r="S373" s="32"/>
      <c r="T373" s="32"/>
      <c r="V373" s="67"/>
      <c r="W373" s="67"/>
      <c r="X373" s="67"/>
      <c r="Y373" s="67"/>
      <c r="Z373" s="67"/>
      <c r="AA373" s="67"/>
      <c r="AB373" s="67"/>
      <c r="AC373" s="32"/>
      <c r="AD373" s="32"/>
      <c r="AE373" s="32"/>
      <c r="AF373" s="32"/>
      <c r="AG373" s="32"/>
      <c r="AH373" s="32"/>
      <c r="AI373" s="32"/>
      <c r="AJ373" s="421"/>
      <c r="AK373" s="422"/>
    </row>
    <row r="374" spans="1:37" x14ac:dyDescent="0.2">
      <c r="A374" s="67"/>
      <c r="B374" s="67"/>
      <c r="K374" s="32"/>
      <c r="L374" s="32"/>
      <c r="O374" s="175"/>
      <c r="P374" s="32"/>
      <c r="Q374" s="32"/>
      <c r="R374" s="32"/>
      <c r="S374" s="32"/>
      <c r="T374" s="32"/>
      <c r="V374" s="67"/>
      <c r="W374" s="67"/>
      <c r="X374" s="67"/>
      <c r="Y374" s="67"/>
      <c r="Z374" s="67"/>
      <c r="AA374" s="67"/>
      <c r="AB374" s="67"/>
      <c r="AC374" s="32"/>
      <c r="AD374" s="32"/>
      <c r="AE374" s="32"/>
      <c r="AF374" s="32"/>
      <c r="AG374" s="32"/>
      <c r="AH374" s="32"/>
      <c r="AI374" s="32"/>
      <c r="AJ374" s="421"/>
      <c r="AK374" s="422"/>
    </row>
    <row r="375" spans="1:37" x14ac:dyDescent="0.2">
      <c r="A375" s="67"/>
      <c r="B375" s="67"/>
      <c r="K375" s="32"/>
      <c r="L375" s="32"/>
      <c r="O375" s="175"/>
      <c r="P375" s="32"/>
      <c r="Q375" s="32"/>
      <c r="R375" s="32"/>
      <c r="S375" s="32"/>
      <c r="T375" s="32"/>
      <c r="V375" s="67"/>
      <c r="W375" s="67"/>
      <c r="X375" s="67"/>
      <c r="Y375" s="67"/>
      <c r="Z375" s="67"/>
      <c r="AA375" s="67"/>
      <c r="AB375" s="67"/>
      <c r="AC375" s="32"/>
      <c r="AD375" s="32"/>
      <c r="AE375" s="32"/>
      <c r="AF375" s="32"/>
      <c r="AG375" s="32"/>
      <c r="AH375" s="32"/>
      <c r="AI375" s="32"/>
      <c r="AJ375" s="421"/>
      <c r="AK375" s="422"/>
    </row>
    <row r="376" spans="1:37" x14ac:dyDescent="0.2">
      <c r="A376" s="67"/>
      <c r="B376" s="67"/>
      <c r="K376" s="32"/>
      <c r="L376" s="32"/>
      <c r="O376" s="175"/>
      <c r="P376" s="32"/>
      <c r="Q376" s="32"/>
      <c r="R376" s="32"/>
      <c r="S376" s="32"/>
      <c r="T376" s="32"/>
      <c r="V376" s="67"/>
      <c r="W376" s="67"/>
      <c r="X376" s="67"/>
      <c r="Y376" s="67"/>
      <c r="Z376" s="67"/>
      <c r="AA376" s="67"/>
      <c r="AB376" s="67"/>
      <c r="AC376" s="32"/>
      <c r="AD376" s="32"/>
      <c r="AE376" s="32"/>
      <c r="AF376" s="32"/>
      <c r="AG376" s="32"/>
      <c r="AH376" s="32"/>
      <c r="AI376" s="32"/>
      <c r="AJ376" s="421"/>
      <c r="AK376" s="422"/>
    </row>
    <row r="377" spans="1:37" x14ac:dyDescent="0.2">
      <c r="A377" s="67"/>
      <c r="B377" s="67"/>
      <c r="K377" s="32"/>
      <c r="L377" s="32"/>
      <c r="O377" s="175"/>
      <c r="P377" s="32"/>
      <c r="Q377" s="32"/>
      <c r="R377" s="32"/>
      <c r="S377" s="32"/>
      <c r="T377" s="32"/>
      <c r="V377" s="67"/>
      <c r="W377" s="67"/>
      <c r="X377" s="67"/>
      <c r="Y377" s="67"/>
      <c r="Z377" s="67"/>
      <c r="AA377" s="67"/>
      <c r="AB377" s="67"/>
      <c r="AC377" s="32"/>
      <c r="AD377" s="32"/>
      <c r="AE377" s="32"/>
      <c r="AF377" s="32"/>
      <c r="AG377" s="32"/>
      <c r="AH377" s="32"/>
      <c r="AI377" s="32"/>
      <c r="AJ377" s="421"/>
      <c r="AK377" s="422"/>
    </row>
    <row r="378" spans="1:37" x14ac:dyDescent="0.2">
      <c r="A378" s="67"/>
      <c r="B378" s="67"/>
      <c r="K378" s="32"/>
      <c r="L378" s="32"/>
      <c r="O378" s="175"/>
      <c r="P378" s="32"/>
      <c r="Q378" s="32"/>
      <c r="R378" s="32"/>
      <c r="S378" s="32"/>
      <c r="T378" s="32"/>
      <c r="V378" s="67"/>
      <c r="W378" s="67"/>
      <c r="X378" s="67"/>
      <c r="Y378" s="67"/>
      <c r="Z378" s="67"/>
      <c r="AA378" s="67"/>
      <c r="AB378" s="67"/>
      <c r="AC378" s="32"/>
      <c r="AD378" s="32"/>
      <c r="AE378" s="32"/>
      <c r="AF378" s="32"/>
      <c r="AG378" s="32"/>
      <c r="AH378" s="32"/>
      <c r="AI378" s="32"/>
      <c r="AJ378" s="421"/>
      <c r="AK378" s="422"/>
    </row>
    <row r="379" spans="1:37" x14ac:dyDescent="0.2">
      <c r="A379" s="67"/>
      <c r="B379" s="67"/>
      <c r="K379" s="32"/>
      <c r="L379" s="32"/>
      <c r="O379" s="175"/>
      <c r="P379" s="32"/>
      <c r="Q379" s="32"/>
      <c r="R379" s="32"/>
      <c r="S379" s="32"/>
      <c r="T379" s="32"/>
      <c r="V379" s="67"/>
      <c r="W379" s="67"/>
      <c r="X379" s="67"/>
      <c r="Y379" s="67"/>
      <c r="Z379" s="67"/>
      <c r="AA379" s="67"/>
      <c r="AB379" s="67"/>
      <c r="AC379" s="32"/>
      <c r="AD379" s="32"/>
      <c r="AE379" s="32"/>
      <c r="AF379" s="32"/>
      <c r="AG379" s="32"/>
      <c r="AH379" s="32"/>
      <c r="AI379" s="32"/>
      <c r="AJ379" s="421"/>
      <c r="AK379" s="422"/>
    </row>
    <row r="380" spans="1:37" x14ac:dyDescent="0.2">
      <c r="A380" s="67"/>
      <c r="B380" s="67"/>
      <c r="K380" s="32"/>
      <c r="L380" s="32"/>
      <c r="O380" s="175"/>
      <c r="P380" s="32"/>
      <c r="Q380" s="32"/>
      <c r="R380" s="32"/>
      <c r="S380" s="32"/>
      <c r="T380" s="32"/>
      <c r="V380" s="67"/>
      <c r="W380" s="67"/>
      <c r="X380" s="67"/>
      <c r="Y380" s="67"/>
      <c r="Z380" s="67"/>
      <c r="AA380" s="67"/>
      <c r="AB380" s="67"/>
      <c r="AC380" s="32"/>
      <c r="AD380" s="32"/>
      <c r="AE380" s="32"/>
      <c r="AF380" s="32"/>
      <c r="AG380" s="32"/>
      <c r="AH380" s="32"/>
      <c r="AI380" s="32"/>
      <c r="AJ380" s="421"/>
      <c r="AK380" s="422"/>
    </row>
    <row r="381" spans="1:37" x14ac:dyDescent="0.2">
      <c r="A381" s="67"/>
      <c r="B381" s="67"/>
      <c r="K381" s="32"/>
      <c r="L381" s="32"/>
      <c r="O381" s="175"/>
      <c r="P381" s="32"/>
      <c r="Q381" s="32"/>
      <c r="R381" s="32"/>
      <c r="S381" s="32"/>
      <c r="T381" s="32"/>
      <c r="V381" s="67"/>
      <c r="W381" s="67"/>
      <c r="X381" s="67"/>
      <c r="Y381" s="67"/>
      <c r="Z381" s="67"/>
      <c r="AA381" s="67"/>
      <c r="AB381" s="67"/>
      <c r="AC381" s="32"/>
      <c r="AD381" s="32"/>
      <c r="AE381" s="32"/>
      <c r="AF381" s="32"/>
      <c r="AG381" s="32"/>
      <c r="AH381" s="32"/>
      <c r="AI381" s="32"/>
      <c r="AJ381" s="421"/>
      <c r="AK381" s="422"/>
    </row>
    <row r="382" spans="1:37" x14ac:dyDescent="0.2">
      <c r="A382" s="67"/>
      <c r="B382" s="67"/>
      <c r="K382" s="32"/>
      <c r="L382" s="32"/>
      <c r="O382" s="175"/>
      <c r="P382" s="32"/>
      <c r="Q382" s="32"/>
      <c r="R382" s="32"/>
      <c r="S382" s="32"/>
      <c r="T382" s="32"/>
      <c r="V382" s="67"/>
      <c r="W382" s="67"/>
      <c r="X382" s="67"/>
      <c r="Y382" s="67"/>
      <c r="Z382" s="67"/>
      <c r="AA382" s="67"/>
      <c r="AB382" s="67"/>
      <c r="AC382" s="32"/>
      <c r="AD382" s="32"/>
      <c r="AE382" s="32"/>
      <c r="AF382" s="32"/>
      <c r="AG382" s="32"/>
      <c r="AH382" s="32"/>
      <c r="AI382" s="32"/>
      <c r="AJ382" s="421"/>
      <c r="AK382" s="422"/>
    </row>
    <row r="383" spans="1:37" x14ac:dyDescent="0.2">
      <c r="A383" s="67"/>
      <c r="B383" s="67"/>
      <c r="K383" s="32"/>
      <c r="L383" s="32"/>
      <c r="O383" s="175"/>
      <c r="P383" s="32"/>
      <c r="Q383" s="32"/>
      <c r="R383" s="32"/>
      <c r="S383" s="32"/>
      <c r="T383" s="32"/>
      <c r="V383" s="67"/>
      <c r="W383" s="67"/>
      <c r="X383" s="67"/>
      <c r="Y383" s="67"/>
      <c r="Z383" s="67"/>
      <c r="AA383" s="67"/>
      <c r="AB383" s="67"/>
      <c r="AC383" s="32"/>
      <c r="AD383" s="32"/>
      <c r="AE383" s="32"/>
      <c r="AF383" s="32"/>
      <c r="AG383" s="32"/>
      <c r="AH383" s="32"/>
      <c r="AI383" s="32"/>
      <c r="AJ383" s="421"/>
      <c r="AK383" s="422"/>
    </row>
    <row r="384" spans="1:37" x14ac:dyDescent="0.2">
      <c r="A384" s="67"/>
      <c r="B384" s="67"/>
      <c r="K384" s="32"/>
      <c r="L384" s="32"/>
      <c r="O384" s="175"/>
      <c r="P384" s="32"/>
      <c r="Q384" s="32"/>
      <c r="R384" s="32"/>
      <c r="S384" s="32"/>
      <c r="T384" s="32"/>
      <c r="V384" s="67"/>
      <c r="W384" s="67"/>
      <c r="X384" s="67"/>
      <c r="Y384" s="67"/>
      <c r="Z384" s="67"/>
      <c r="AA384" s="67"/>
      <c r="AB384" s="67"/>
      <c r="AC384" s="32"/>
      <c r="AD384" s="32"/>
      <c r="AE384" s="32"/>
      <c r="AF384" s="32"/>
      <c r="AG384" s="32"/>
      <c r="AH384" s="32"/>
      <c r="AI384" s="32"/>
      <c r="AJ384" s="421"/>
      <c r="AK384" s="422"/>
    </row>
    <row r="385" spans="1:37" x14ac:dyDescent="0.2">
      <c r="A385" s="67"/>
      <c r="B385" s="67"/>
      <c r="K385" s="32"/>
      <c r="L385" s="32"/>
      <c r="O385" s="175"/>
      <c r="P385" s="32"/>
      <c r="Q385" s="32"/>
      <c r="R385" s="32"/>
      <c r="S385" s="32"/>
      <c r="T385" s="32"/>
      <c r="V385" s="67"/>
      <c r="W385" s="67"/>
      <c r="X385" s="67"/>
      <c r="Y385" s="67"/>
      <c r="Z385" s="67"/>
      <c r="AA385" s="67"/>
      <c r="AB385" s="67"/>
      <c r="AC385" s="32"/>
      <c r="AD385" s="32"/>
      <c r="AE385" s="32"/>
      <c r="AF385" s="32"/>
      <c r="AG385" s="32"/>
      <c r="AH385" s="32"/>
      <c r="AI385" s="32"/>
      <c r="AJ385" s="421"/>
      <c r="AK385" s="422"/>
    </row>
    <row r="386" spans="1:37" x14ac:dyDescent="0.2">
      <c r="A386" s="67"/>
      <c r="B386" s="67"/>
      <c r="K386" s="32"/>
      <c r="L386" s="32"/>
      <c r="O386" s="175"/>
      <c r="P386" s="32"/>
      <c r="Q386" s="32"/>
      <c r="R386" s="32"/>
      <c r="S386" s="32"/>
      <c r="T386" s="32"/>
      <c r="V386" s="67"/>
      <c r="W386" s="67"/>
      <c r="X386" s="67"/>
      <c r="Y386" s="67"/>
      <c r="Z386" s="67"/>
      <c r="AA386" s="67"/>
      <c r="AB386" s="67"/>
      <c r="AC386" s="32"/>
      <c r="AD386" s="32"/>
      <c r="AE386" s="32"/>
      <c r="AF386" s="32"/>
      <c r="AG386" s="32"/>
      <c r="AH386" s="32"/>
      <c r="AI386" s="32"/>
      <c r="AJ386" s="421"/>
      <c r="AK386" s="422"/>
    </row>
    <row r="387" spans="1:37" x14ac:dyDescent="0.2">
      <c r="A387" s="67"/>
      <c r="B387" s="67"/>
      <c r="K387" s="32"/>
      <c r="L387" s="32"/>
      <c r="O387" s="175"/>
      <c r="P387" s="32"/>
      <c r="Q387" s="32"/>
      <c r="R387" s="32"/>
      <c r="S387" s="32"/>
      <c r="T387" s="32"/>
      <c r="V387" s="67"/>
      <c r="W387" s="67"/>
      <c r="X387" s="67"/>
      <c r="Y387" s="67"/>
      <c r="Z387" s="67"/>
      <c r="AA387" s="67"/>
      <c r="AB387" s="67"/>
      <c r="AC387" s="32"/>
      <c r="AD387" s="32"/>
      <c r="AE387" s="32"/>
      <c r="AF387" s="32"/>
      <c r="AG387" s="32"/>
      <c r="AH387" s="32"/>
      <c r="AI387" s="32"/>
      <c r="AJ387" s="421"/>
      <c r="AK387" s="422"/>
    </row>
    <row r="388" spans="1:37" x14ac:dyDescent="0.2">
      <c r="A388" s="67"/>
      <c r="B388" s="67"/>
      <c r="K388" s="32"/>
      <c r="L388" s="32"/>
      <c r="O388" s="175"/>
      <c r="P388" s="32"/>
      <c r="Q388" s="32"/>
      <c r="R388" s="32"/>
      <c r="S388" s="32"/>
      <c r="T388" s="32"/>
      <c r="V388" s="67"/>
      <c r="W388" s="67"/>
      <c r="X388" s="67"/>
      <c r="Y388" s="67"/>
      <c r="Z388" s="67"/>
      <c r="AA388" s="67"/>
      <c r="AB388" s="67"/>
      <c r="AC388" s="32"/>
      <c r="AD388" s="32"/>
      <c r="AE388" s="32"/>
      <c r="AF388" s="32"/>
      <c r="AG388" s="32"/>
      <c r="AH388" s="32"/>
      <c r="AI388" s="32"/>
      <c r="AJ388" s="421"/>
      <c r="AK388" s="422"/>
    </row>
    <row r="389" spans="1:37" x14ac:dyDescent="0.2">
      <c r="A389" s="67"/>
      <c r="B389" s="67"/>
      <c r="K389" s="32"/>
      <c r="L389" s="32"/>
      <c r="O389" s="175"/>
      <c r="P389" s="32"/>
      <c r="Q389" s="32"/>
      <c r="R389" s="32"/>
      <c r="S389" s="32"/>
      <c r="T389" s="32"/>
      <c r="V389" s="67"/>
      <c r="W389" s="67"/>
      <c r="X389" s="67"/>
      <c r="Y389" s="67"/>
      <c r="Z389" s="67"/>
      <c r="AA389" s="67"/>
      <c r="AB389" s="67"/>
      <c r="AC389" s="32"/>
      <c r="AD389" s="32"/>
      <c r="AE389" s="32"/>
      <c r="AF389" s="32"/>
      <c r="AG389" s="32"/>
      <c r="AH389" s="32"/>
      <c r="AI389" s="32"/>
      <c r="AJ389" s="421"/>
      <c r="AK389" s="422"/>
    </row>
    <row r="390" spans="1:37" x14ac:dyDescent="0.2">
      <c r="A390" s="67"/>
      <c r="B390" s="67"/>
      <c r="K390" s="32"/>
      <c r="L390" s="32"/>
      <c r="O390" s="175"/>
      <c r="P390" s="32"/>
      <c r="Q390" s="32"/>
      <c r="R390" s="32"/>
      <c r="S390" s="32"/>
      <c r="T390" s="32"/>
      <c r="V390" s="67"/>
      <c r="W390" s="67"/>
      <c r="X390" s="67"/>
      <c r="Y390" s="67"/>
      <c r="Z390" s="67"/>
      <c r="AA390" s="67"/>
      <c r="AB390" s="67"/>
      <c r="AC390" s="32"/>
      <c r="AD390" s="32"/>
      <c r="AE390" s="32"/>
      <c r="AF390" s="32"/>
      <c r="AG390" s="32"/>
      <c r="AH390" s="32"/>
      <c r="AI390" s="32"/>
      <c r="AJ390" s="421"/>
      <c r="AK390" s="422"/>
    </row>
    <row r="391" spans="1:37" x14ac:dyDescent="0.2">
      <c r="A391" s="67"/>
      <c r="B391" s="67"/>
      <c r="K391" s="32"/>
      <c r="L391" s="32"/>
      <c r="O391" s="175"/>
      <c r="P391" s="32"/>
      <c r="Q391" s="32"/>
      <c r="R391" s="32"/>
      <c r="S391" s="32"/>
      <c r="T391" s="32"/>
      <c r="V391" s="67"/>
      <c r="W391" s="67"/>
      <c r="X391" s="67"/>
      <c r="Y391" s="67"/>
      <c r="Z391" s="67"/>
      <c r="AA391" s="67"/>
      <c r="AB391" s="67"/>
      <c r="AC391" s="32"/>
      <c r="AD391" s="32"/>
      <c r="AE391" s="32"/>
      <c r="AF391" s="32"/>
      <c r="AG391" s="32"/>
      <c r="AH391" s="32"/>
      <c r="AI391" s="32"/>
      <c r="AJ391" s="421"/>
      <c r="AK391" s="422"/>
    </row>
    <row r="392" spans="1:37" x14ac:dyDescent="0.2">
      <c r="A392" s="67"/>
      <c r="B392" s="67"/>
      <c r="K392" s="32"/>
      <c r="L392" s="32"/>
      <c r="O392" s="175"/>
      <c r="P392" s="32"/>
      <c r="Q392" s="32"/>
      <c r="R392" s="32"/>
      <c r="S392" s="32"/>
      <c r="T392" s="32"/>
      <c r="V392" s="67"/>
      <c r="W392" s="67"/>
      <c r="X392" s="67"/>
      <c r="Y392" s="67"/>
      <c r="Z392" s="67"/>
      <c r="AA392" s="67"/>
      <c r="AB392" s="67"/>
      <c r="AC392" s="32"/>
      <c r="AD392" s="32"/>
      <c r="AE392" s="32"/>
      <c r="AF392" s="32"/>
      <c r="AG392" s="32"/>
      <c r="AH392" s="32"/>
      <c r="AI392" s="32"/>
      <c r="AJ392" s="421"/>
      <c r="AK392" s="422"/>
    </row>
    <row r="393" spans="1:37" x14ac:dyDescent="0.2">
      <c r="A393" s="67"/>
      <c r="B393" s="67"/>
      <c r="K393" s="32"/>
      <c r="L393" s="32"/>
      <c r="O393" s="175"/>
      <c r="P393" s="32"/>
      <c r="Q393" s="32"/>
      <c r="R393" s="32"/>
      <c r="S393" s="32"/>
      <c r="T393" s="32"/>
      <c r="V393" s="67"/>
      <c r="W393" s="67"/>
      <c r="X393" s="67"/>
      <c r="Y393" s="67"/>
      <c r="Z393" s="67"/>
      <c r="AA393" s="67"/>
      <c r="AB393" s="67"/>
      <c r="AC393" s="32"/>
      <c r="AD393" s="32"/>
      <c r="AE393" s="32"/>
      <c r="AF393" s="32"/>
      <c r="AG393" s="32"/>
      <c r="AH393" s="32"/>
      <c r="AI393" s="32"/>
      <c r="AJ393" s="421"/>
      <c r="AK393" s="422"/>
    </row>
    <row r="394" spans="1:37" x14ac:dyDescent="0.2">
      <c r="A394" s="67"/>
      <c r="B394" s="67"/>
      <c r="K394" s="32"/>
      <c r="L394" s="32"/>
      <c r="O394" s="175"/>
      <c r="P394" s="32"/>
      <c r="Q394" s="32"/>
      <c r="R394" s="32"/>
      <c r="S394" s="32"/>
      <c r="T394" s="32"/>
      <c r="V394" s="67"/>
      <c r="W394" s="67"/>
      <c r="X394" s="67"/>
      <c r="Y394" s="67"/>
      <c r="Z394" s="67"/>
      <c r="AA394" s="67"/>
      <c r="AB394" s="67"/>
      <c r="AC394" s="32"/>
      <c r="AD394" s="32"/>
      <c r="AE394" s="32"/>
      <c r="AF394" s="32"/>
      <c r="AG394" s="32"/>
      <c r="AH394" s="32"/>
      <c r="AI394" s="32"/>
      <c r="AJ394" s="421"/>
      <c r="AK394" s="422"/>
    </row>
    <row r="395" spans="1:37" x14ac:dyDescent="0.2">
      <c r="A395" s="67"/>
      <c r="B395" s="67"/>
      <c r="K395" s="32"/>
      <c r="L395" s="32"/>
      <c r="O395" s="175"/>
      <c r="P395" s="32"/>
      <c r="Q395" s="32"/>
      <c r="R395" s="32"/>
      <c r="S395" s="32"/>
      <c r="T395" s="32"/>
      <c r="V395" s="67"/>
      <c r="W395" s="67"/>
      <c r="X395" s="67"/>
      <c r="Y395" s="67"/>
      <c r="Z395" s="67"/>
      <c r="AA395" s="67"/>
      <c r="AB395" s="67"/>
      <c r="AC395" s="32"/>
      <c r="AD395" s="32"/>
      <c r="AE395" s="32"/>
      <c r="AF395" s="32"/>
      <c r="AG395" s="32"/>
      <c r="AH395" s="32"/>
      <c r="AI395" s="32"/>
      <c r="AJ395" s="421"/>
      <c r="AK395" s="422"/>
    </row>
    <row r="396" spans="1:37" x14ac:dyDescent="0.2">
      <c r="A396" s="67"/>
      <c r="B396" s="67"/>
      <c r="K396" s="32"/>
      <c r="L396" s="32"/>
      <c r="O396" s="175"/>
      <c r="P396" s="32"/>
      <c r="Q396" s="32"/>
      <c r="R396" s="32"/>
      <c r="S396" s="32"/>
      <c r="T396" s="32"/>
      <c r="V396" s="67"/>
      <c r="W396" s="67"/>
      <c r="X396" s="67"/>
      <c r="Y396" s="67"/>
      <c r="Z396" s="67"/>
      <c r="AA396" s="67"/>
      <c r="AB396" s="67"/>
      <c r="AC396" s="32"/>
      <c r="AD396" s="32"/>
      <c r="AE396" s="32"/>
      <c r="AF396" s="32"/>
      <c r="AG396" s="32"/>
      <c r="AH396" s="32"/>
      <c r="AI396" s="32"/>
      <c r="AJ396" s="421"/>
      <c r="AK396" s="422"/>
    </row>
    <row r="397" spans="1:37" x14ac:dyDescent="0.2">
      <c r="A397" s="67"/>
      <c r="B397" s="67"/>
      <c r="K397" s="32"/>
      <c r="L397" s="32"/>
      <c r="O397" s="175"/>
      <c r="P397" s="32"/>
      <c r="Q397" s="32"/>
      <c r="R397" s="32"/>
      <c r="S397" s="32"/>
      <c r="T397" s="32"/>
      <c r="V397" s="67"/>
      <c r="W397" s="67"/>
      <c r="X397" s="67"/>
      <c r="Y397" s="67"/>
      <c r="Z397" s="67"/>
      <c r="AA397" s="67"/>
      <c r="AB397" s="67"/>
      <c r="AC397" s="32"/>
      <c r="AD397" s="32"/>
      <c r="AE397" s="32"/>
      <c r="AF397" s="32"/>
      <c r="AG397" s="32"/>
      <c r="AH397" s="32"/>
      <c r="AI397" s="32"/>
      <c r="AJ397" s="421"/>
      <c r="AK397" s="422"/>
    </row>
    <row r="398" spans="1:37" x14ac:dyDescent="0.2">
      <c r="A398" s="67"/>
      <c r="B398" s="67"/>
      <c r="K398" s="32"/>
      <c r="L398" s="32"/>
      <c r="O398" s="175"/>
      <c r="P398" s="32"/>
      <c r="Q398" s="32"/>
      <c r="R398" s="32"/>
      <c r="S398" s="32"/>
      <c r="T398" s="32"/>
      <c r="V398" s="67"/>
      <c r="W398" s="67"/>
      <c r="X398" s="67"/>
      <c r="Y398" s="67"/>
      <c r="Z398" s="67"/>
      <c r="AA398" s="67"/>
      <c r="AB398" s="67"/>
      <c r="AC398" s="32"/>
      <c r="AD398" s="32"/>
      <c r="AE398" s="32"/>
      <c r="AF398" s="32"/>
      <c r="AG398" s="32"/>
      <c r="AH398" s="32"/>
      <c r="AI398" s="32"/>
      <c r="AJ398" s="421"/>
      <c r="AK398" s="422"/>
    </row>
    <row r="399" spans="1:37" x14ac:dyDescent="0.2">
      <c r="A399" s="67"/>
      <c r="B399" s="67"/>
      <c r="K399" s="32"/>
      <c r="L399" s="32"/>
      <c r="O399" s="175"/>
      <c r="P399" s="32"/>
      <c r="Q399" s="32"/>
      <c r="R399" s="32"/>
      <c r="S399" s="32"/>
      <c r="T399" s="32"/>
      <c r="V399" s="67"/>
      <c r="W399" s="67"/>
      <c r="X399" s="67"/>
      <c r="Y399" s="67"/>
      <c r="Z399" s="67"/>
      <c r="AA399" s="67"/>
      <c r="AB399" s="67"/>
      <c r="AC399" s="32"/>
      <c r="AD399" s="32"/>
      <c r="AE399" s="32"/>
      <c r="AF399" s="32"/>
      <c r="AG399" s="32"/>
      <c r="AH399" s="32"/>
      <c r="AI399" s="32"/>
      <c r="AJ399" s="421"/>
      <c r="AK399" s="422"/>
    </row>
    <row r="400" spans="1:37" x14ac:dyDescent="0.2">
      <c r="A400" s="67"/>
      <c r="B400" s="67"/>
      <c r="K400" s="32"/>
      <c r="L400" s="32"/>
      <c r="O400" s="175"/>
      <c r="P400" s="32"/>
      <c r="Q400" s="32"/>
      <c r="R400" s="32"/>
      <c r="S400" s="32"/>
      <c r="T400" s="32"/>
      <c r="V400" s="67"/>
      <c r="W400" s="67"/>
      <c r="X400" s="67"/>
      <c r="Y400" s="67"/>
      <c r="Z400" s="67"/>
      <c r="AA400" s="67"/>
      <c r="AB400" s="67"/>
      <c r="AC400" s="32"/>
      <c r="AD400" s="32"/>
      <c r="AE400" s="32"/>
      <c r="AF400" s="32"/>
      <c r="AG400" s="32"/>
      <c r="AH400" s="32"/>
      <c r="AI400" s="32"/>
      <c r="AJ400" s="421"/>
      <c r="AK400" s="422"/>
    </row>
    <row r="401" spans="1:37" x14ac:dyDescent="0.2">
      <c r="A401" s="67"/>
      <c r="B401" s="67"/>
      <c r="K401" s="32"/>
      <c r="L401" s="32"/>
      <c r="O401" s="175"/>
      <c r="P401" s="32"/>
      <c r="Q401" s="32"/>
      <c r="R401" s="32"/>
      <c r="S401" s="32"/>
      <c r="T401" s="32"/>
      <c r="V401" s="67"/>
      <c r="W401" s="67"/>
      <c r="X401" s="67"/>
      <c r="Y401" s="67"/>
      <c r="Z401" s="67"/>
      <c r="AA401" s="67"/>
      <c r="AB401" s="67"/>
      <c r="AC401" s="32"/>
      <c r="AD401" s="32"/>
      <c r="AE401" s="32"/>
      <c r="AF401" s="32"/>
      <c r="AG401" s="32"/>
      <c r="AH401" s="32"/>
      <c r="AI401" s="32"/>
      <c r="AJ401" s="421"/>
      <c r="AK401" s="422"/>
    </row>
    <row r="402" spans="1:37" x14ac:dyDescent="0.2">
      <c r="A402" s="67"/>
      <c r="B402" s="67"/>
      <c r="K402" s="32"/>
      <c r="L402" s="32"/>
      <c r="O402" s="175"/>
      <c r="P402" s="32"/>
      <c r="Q402" s="32"/>
      <c r="R402" s="32"/>
      <c r="S402" s="32"/>
      <c r="T402" s="32"/>
      <c r="V402" s="67"/>
      <c r="W402" s="67"/>
      <c r="X402" s="67"/>
      <c r="Y402" s="67"/>
      <c r="Z402" s="67"/>
      <c r="AA402" s="67"/>
      <c r="AB402" s="67"/>
      <c r="AC402" s="32"/>
      <c r="AD402" s="32"/>
      <c r="AE402" s="32"/>
      <c r="AF402" s="32"/>
      <c r="AG402" s="32"/>
      <c r="AH402" s="32"/>
      <c r="AI402" s="32"/>
      <c r="AJ402" s="421"/>
      <c r="AK402" s="422"/>
    </row>
    <row r="403" spans="1:37" x14ac:dyDescent="0.2">
      <c r="A403" s="67"/>
      <c r="B403" s="67"/>
      <c r="K403" s="32"/>
      <c r="L403" s="32"/>
      <c r="O403" s="175"/>
      <c r="P403" s="32"/>
      <c r="Q403" s="32"/>
      <c r="R403" s="32"/>
      <c r="S403" s="32"/>
      <c r="T403" s="32"/>
      <c r="V403" s="67"/>
      <c r="W403" s="67"/>
      <c r="X403" s="67"/>
      <c r="Y403" s="67"/>
      <c r="Z403" s="67"/>
      <c r="AA403" s="67"/>
      <c r="AB403" s="67"/>
      <c r="AC403" s="32"/>
      <c r="AD403" s="32"/>
      <c r="AE403" s="32"/>
      <c r="AF403" s="32"/>
      <c r="AG403" s="32"/>
      <c r="AH403" s="32"/>
      <c r="AI403" s="32"/>
      <c r="AJ403" s="421"/>
      <c r="AK403" s="422"/>
    </row>
    <row r="404" spans="1:37" x14ac:dyDescent="0.2">
      <c r="A404" s="67"/>
      <c r="B404" s="67"/>
      <c r="K404" s="32"/>
      <c r="L404" s="32"/>
      <c r="O404" s="175"/>
      <c r="P404" s="32"/>
      <c r="Q404" s="32"/>
      <c r="R404" s="32"/>
      <c r="S404" s="32"/>
      <c r="T404" s="32"/>
      <c r="V404" s="67"/>
      <c r="W404" s="67"/>
      <c r="X404" s="67"/>
      <c r="Y404" s="67"/>
      <c r="Z404" s="67"/>
      <c r="AA404" s="67"/>
      <c r="AB404" s="67"/>
      <c r="AC404" s="32"/>
      <c r="AD404" s="32"/>
      <c r="AE404" s="32"/>
      <c r="AF404" s="32"/>
      <c r="AG404" s="32"/>
      <c r="AH404" s="32"/>
      <c r="AI404" s="32"/>
      <c r="AJ404" s="421"/>
      <c r="AK404" s="422"/>
    </row>
    <row r="405" spans="1:37" x14ac:dyDescent="0.2">
      <c r="A405" s="67"/>
      <c r="B405" s="67"/>
      <c r="K405" s="32"/>
      <c r="L405" s="32"/>
      <c r="O405" s="175"/>
      <c r="P405" s="32"/>
      <c r="Q405" s="32"/>
      <c r="R405" s="32"/>
      <c r="S405" s="32"/>
      <c r="T405" s="32"/>
      <c r="V405" s="67"/>
      <c r="W405" s="67"/>
      <c r="X405" s="67"/>
      <c r="Y405" s="67"/>
      <c r="Z405" s="67"/>
      <c r="AA405" s="67"/>
      <c r="AB405" s="67"/>
      <c r="AC405" s="32"/>
      <c r="AD405" s="32"/>
      <c r="AE405" s="32"/>
      <c r="AF405" s="32"/>
      <c r="AG405" s="32"/>
      <c r="AH405" s="32"/>
      <c r="AI405" s="32"/>
      <c r="AJ405" s="421"/>
      <c r="AK405" s="422"/>
    </row>
    <row r="406" spans="1:37" x14ac:dyDescent="0.2">
      <c r="A406" s="67"/>
      <c r="B406" s="67"/>
      <c r="K406" s="32"/>
      <c r="L406" s="32"/>
      <c r="O406" s="175"/>
      <c r="P406" s="32"/>
      <c r="Q406" s="32"/>
      <c r="R406" s="32"/>
      <c r="S406" s="32"/>
      <c r="T406" s="32"/>
      <c r="V406" s="67"/>
      <c r="W406" s="67"/>
      <c r="X406" s="67"/>
      <c r="Y406" s="67"/>
      <c r="Z406" s="67"/>
      <c r="AA406" s="67"/>
      <c r="AB406" s="67"/>
      <c r="AC406" s="32"/>
      <c r="AD406" s="32"/>
      <c r="AE406" s="32"/>
      <c r="AF406" s="32"/>
      <c r="AG406" s="32"/>
      <c r="AH406" s="32"/>
      <c r="AI406" s="32"/>
      <c r="AJ406" s="421"/>
      <c r="AK406" s="422"/>
    </row>
    <row r="407" spans="1:37" x14ac:dyDescent="0.2">
      <c r="A407" s="67"/>
      <c r="B407" s="67"/>
      <c r="K407" s="32"/>
      <c r="L407" s="32"/>
      <c r="O407" s="175"/>
      <c r="P407" s="32"/>
      <c r="Q407" s="32"/>
      <c r="R407" s="32"/>
      <c r="S407" s="32"/>
      <c r="T407" s="32"/>
      <c r="V407" s="67"/>
      <c r="W407" s="67"/>
      <c r="X407" s="67"/>
      <c r="Y407" s="67"/>
      <c r="Z407" s="67"/>
      <c r="AA407" s="67"/>
      <c r="AB407" s="67"/>
      <c r="AC407" s="32"/>
      <c r="AD407" s="32"/>
      <c r="AE407" s="32"/>
      <c r="AF407" s="32"/>
      <c r="AG407" s="32"/>
      <c r="AH407" s="32"/>
      <c r="AI407" s="32"/>
      <c r="AJ407" s="421"/>
      <c r="AK407" s="422"/>
    </row>
    <row r="408" spans="1:37" x14ac:dyDescent="0.2">
      <c r="A408" s="67"/>
      <c r="B408" s="67"/>
      <c r="K408" s="32"/>
      <c r="L408" s="32"/>
      <c r="O408" s="175"/>
      <c r="P408" s="32"/>
      <c r="Q408" s="32"/>
      <c r="R408" s="32"/>
      <c r="S408" s="32"/>
      <c r="T408" s="32"/>
      <c r="V408" s="67"/>
      <c r="W408" s="67"/>
      <c r="X408" s="67"/>
      <c r="Y408" s="67"/>
      <c r="Z408" s="67"/>
      <c r="AA408" s="67"/>
      <c r="AB408" s="67"/>
      <c r="AC408" s="32"/>
      <c r="AD408" s="32"/>
      <c r="AE408" s="32"/>
      <c r="AF408" s="32"/>
      <c r="AG408" s="32"/>
      <c r="AH408" s="32"/>
      <c r="AI408" s="32"/>
      <c r="AJ408" s="421"/>
      <c r="AK408" s="422"/>
    </row>
    <row r="409" spans="1:37" x14ac:dyDescent="0.2">
      <c r="A409" s="67"/>
      <c r="B409" s="67"/>
      <c r="K409" s="32"/>
      <c r="L409" s="32"/>
      <c r="O409" s="175"/>
      <c r="P409" s="32"/>
      <c r="Q409" s="32"/>
      <c r="R409" s="32"/>
      <c r="S409" s="32"/>
      <c r="T409" s="32"/>
      <c r="V409" s="67"/>
      <c r="W409" s="67"/>
      <c r="X409" s="67"/>
      <c r="Y409" s="67"/>
      <c r="Z409" s="67"/>
      <c r="AA409" s="67"/>
      <c r="AB409" s="67"/>
      <c r="AC409" s="32"/>
      <c r="AD409" s="32"/>
      <c r="AE409" s="32"/>
      <c r="AF409" s="32"/>
      <c r="AG409" s="32"/>
      <c r="AH409" s="32"/>
      <c r="AI409" s="32"/>
      <c r="AJ409" s="421"/>
      <c r="AK409" s="422"/>
    </row>
    <row r="410" spans="1:37" x14ac:dyDescent="0.2">
      <c r="A410" s="67"/>
      <c r="B410" s="67"/>
      <c r="K410" s="32"/>
      <c r="L410" s="32"/>
      <c r="O410" s="175"/>
      <c r="P410" s="32"/>
      <c r="Q410" s="32"/>
      <c r="R410" s="32"/>
      <c r="S410" s="32"/>
      <c r="T410" s="32"/>
      <c r="V410" s="67"/>
      <c r="W410" s="67"/>
      <c r="X410" s="67"/>
      <c r="Y410" s="67"/>
      <c r="Z410" s="67"/>
      <c r="AA410" s="67"/>
      <c r="AB410" s="67"/>
      <c r="AC410" s="32"/>
      <c r="AD410" s="32"/>
      <c r="AE410" s="32"/>
      <c r="AF410" s="32"/>
      <c r="AG410" s="32"/>
      <c r="AH410" s="32"/>
      <c r="AI410" s="32"/>
      <c r="AJ410" s="421"/>
      <c r="AK410" s="422"/>
    </row>
    <row r="411" spans="1:37" x14ac:dyDescent="0.2">
      <c r="A411" s="67"/>
      <c r="B411" s="67"/>
      <c r="K411" s="32"/>
      <c r="L411" s="32"/>
      <c r="O411" s="175"/>
      <c r="P411" s="32"/>
      <c r="Q411" s="32"/>
      <c r="R411" s="32"/>
      <c r="S411" s="32"/>
      <c r="T411" s="32"/>
      <c r="V411" s="67"/>
      <c r="W411" s="67"/>
      <c r="X411" s="67"/>
      <c r="Y411" s="67"/>
      <c r="Z411" s="67"/>
      <c r="AA411" s="67"/>
      <c r="AB411" s="67"/>
      <c r="AC411" s="32"/>
      <c r="AD411" s="32"/>
      <c r="AE411" s="32"/>
      <c r="AF411" s="32"/>
      <c r="AG411" s="32"/>
      <c r="AH411" s="32"/>
      <c r="AI411" s="32"/>
      <c r="AJ411" s="421"/>
      <c r="AK411" s="422"/>
    </row>
    <row r="412" spans="1:37" x14ac:dyDescent="0.2">
      <c r="A412" s="67"/>
      <c r="B412" s="67"/>
      <c r="K412" s="32"/>
      <c r="L412" s="32"/>
      <c r="O412" s="175"/>
      <c r="P412" s="32"/>
      <c r="Q412" s="32"/>
      <c r="R412" s="32"/>
      <c r="S412" s="32"/>
      <c r="T412" s="32"/>
      <c r="V412" s="67"/>
      <c r="W412" s="67"/>
      <c r="X412" s="67"/>
      <c r="Y412" s="67"/>
      <c r="Z412" s="67"/>
      <c r="AA412" s="67"/>
      <c r="AB412" s="67"/>
      <c r="AC412" s="32"/>
      <c r="AD412" s="32"/>
      <c r="AE412" s="32"/>
      <c r="AF412" s="32"/>
      <c r="AG412" s="32"/>
      <c r="AH412" s="32"/>
      <c r="AI412" s="32"/>
      <c r="AJ412" s="421"/>
      <c r="AK412" s="422"/>
    </row>
    <row r="413" spans="1:37" x14ac:dyDescent="0.2">
      <c r="A413" s="67"/>
      <c r="B413" s="67"/>
      <c r="K413" s="32"/>
      <c r="L413" s="32"/>
      <c r="O413" s="175"/>
      <c r="P413" s="32"/>
      <c r="Q413" s="32"/>
      <c r="R413" s="32"/>
      <c r="S413" s="32"/>
      <c r="T413" s="32"/>
      <c r="V413" s="67"/>
      <c r="W413" s="67"/>
      <c r="X413" s="67"/>
      <c r="Y413" s="67"/>
      <c r="Z413" s="67"/>
      <c r="AA413" s="67"/>
      <c r="AB413" s="67"/>
      <c r="AC413" s="32"/>
      <c r="AD413" s="32"/>
      <c r="AE413" s="32"/>
      <c r="AF413" s="32"/>
      <c r="AG413" s="32"/>
      <c r="AH413" s="32"/>
      <c r="AI413" s="32"/>
      <c r="AJ413" s="421"/>
      <c r="AK413" s="422"/>
    </row>
    <row r="414" spans="1:37" x14ac:dyDescent="0.2">
      <c r="A414" s="67"/>
      <c r="B414" s="67"/>
      <c r="K414" s="32"/>
      <c r="L414" s="32"/>
      <c r="O414" s="175"/>
      <c r="P414" s="32"/>
      <c r="Q414" s="32"/>
      <c r="R414" s="32"/>
      <c r="S414" s="32"/>
      <c r="T414" s="32"/>
      <c r="V414" s="67"/>
      <c r="W414" s="67"/>
      <c r="X414" s="67"/>
      <c r="Y414" s="67"/>
      <c r="Z414" s="67"/>
      <c r="AA414" s="67"/>
      <c r="AB414" s="67"/>
      <c r="AC414" s="32"/>
      <c r="AD414" s="32"/>
      <c r="AE414" s="32"/>
      <c r="AF414" s="32"/>
      <c r="AG414" s="32"/>
      <c r="AH414" s="32"/>
      <c r="AI414" s="32"/>
      <c r="AJ414" s="421"/>
      <c r="AK414" s="422"/>
    </row>
    <row r="415" spans="1:37" x14ac:dyDescent="0.2">
      <c r="A415" s="67"/>
      <c r="B415" s="67"/>
      <c r="K415" s="32"/>
      <c r="L415" s="32"/>
      <c r="O415" s="175"/>
      <c r="P415" s="32"/>
      <c r="Q415" s="32"/>
      <c r="R415" s="32"/>
      <c r="S415" s="32"/>
      <c r="T415" s="32"/>
      <c r="V415" s="67"/>
      <c r="W415" s="67"/>
      <c r="X415" s="67"/>
      <c r="Y415" s="67"/>
      <c r="Z415" s="67"/>
      <c r="AA415" s="67"/>
      <c r="AB415" s="67"/>
      <c r="AC415" s="32"/>
      <c r="AD415" s="32"/>
      <c r="AE415" s="32"/>
      <c r="AF415" s="32"/>
      <c r="AG415" s="32"/>
      <c r="AH415" s="32"/>
      <c r="AI415" s="32"/>
      <c r="AJ415" s="421"/>
      <c r="AK415" s="422"/>
    </row>
    <row r="416" spans="1:37" x14ac:dyDescent="0.2">
      <c r="A416" s="67"/>
      <c r="B416" s="67"/>
      <c r="K416" s="32"/>
      <c r="L416" s="32"/>
      <c r="O416" s="175"/>
      <c r="P416" s="32"/>
      <c r="Q416" s="32"/>
      <c r="R416" s="32"/>
      <c r="S416" s="32"/>
      <c r="T416" s="32"/>
      <c r="V416" s="67"/>
      <c r="W416" s="67"/>
      <c r="X416" s="67"/>
      <c r="Y416" s="67"/>
      <c r="Z416" s="67"/>
      <c r="AA416" s="67"/>
      <c r="AB416" s="67"/>
      <c r="AC416" s="32"/>
      <c r="AD416" s="32"/>
      <c r="AE416" s="32"/>
      <c r="AF416" s="32"/>
      <c r="AG416" s="32"/>
      <c r="AH416" s="32"/>
      <c r="AI416" s="32"/>
      <c r="AJ416" s="421"/>
      <c r="AK416" s="422"/>
    </row>
    <row r="417" spans="1:37" x14ac:dyDescent="0.2">
      <c r="A417" s="67"/>
      <c r="B417" s="67"/>
      <c r="K417" s="32"/>
      <c r="L417" s="32"/>
      <c r="O417" s="175"/>
      <c r="P417" s="32"/>
      <c r="Q417" s="32"/>
      <c r="R417" s="32"/>
      <c r="S417" s="32"/>
      <c r="T417" s="32"/>
      <c r="V417" s="67"/>
      <c r="W417" s="67"/>
      <c r="X417" s="67"/>
      <c r="Y417" s="67"/>
      <c r="Z417" s="67"/>
      <c r="AA417" s="67"/>
      <c r="AB417" s="67"/>
      <c r="AC417" s="32"/>
      <c r="AD417" s="32"/>
      <c r="AE417" s="32"/>
      <c r="AF417" s="32"/>
      <c r="AG417" s="32"/>
      <c r="AH417" s="32"/>
      <c r="AI417" s="32"/>
      <c r="AJ417" s="421"/>
      <c r="AK417" s="422"/>
    </row>
    <row r="418" spans="1:37" x14ac:dyDescent="0.2">
      <c r="A418" s="67"/>
      <c r="B418" s="67"/>
      <c r="K418" s="32"/>
      <c r="L418" s="32"/>
      <c r="O418" s="175"/>
      <c r="P418" s="32"/>
      <c r="Q418" s="32"/>
      <c r="R418" s="32"/>
      <c r="S418" s="32"/>
      <c r="T418" s="32"/>
      <c r="V418" s="67"/>
      <c r="W418" s="67"/>
      <c r="X418" s="67"/>
      <c r="Y418" s="67"/>
      <c r="Z418" s="67"/>
      <c r="AA418" s="67"/>
      <c r="AB418" s="67"/>
      <c r="AC418" s="32"/>
      <c r="AD418" s="32"/>
      <c r="AE418" s="32"/>
      <c r="AF418" s="32"/>
      <c r="AG418" s="32"/>
      <c r="AH418" s="32"/>
      <c r="AI418" s="32"/>
      <c r="AJ418" s="421"/>
      <c r="AK418" s="422"/>
    </row>
    <row r="419" spans="1:37" x14ac:dyDescent="0.2">
      <c r="A419" s="67"/>
      <c r="B419" s="67"/>
      <c r="K419" s="32"/>
      <c r="L419" s="32"/>
      <c r="O419" s="175"/>
      <c r="P419" s="32"/>
      <c r="Q419" s="32"/>
      <c r="R419" s="32"/>
      <c r="S419" s="32"/>
      <c r="T419" s="32"/>
      <c r="V419" s="67"/>
      <c r="W419" s="67"/>
      <c r="X419" s="67"/>
      <c r="Y419" s="67"/>
      <c r="Z419" s="67"/>
      <c r="AA419" s="67"/>
      <c r="AB419" s="67"/>
      <c r="AC419" s="32"/>
      <c r="AD419" s="32"/>
      <c r="AE419" s="32"/>
      <c r="AF419" s="32"/>
      <c r="AG419" s="32"/>
      <c r="AH419" s="32"/>
      <c r="AI419" s="32"/>
      <c r="AJ419" s="421"/>
      <c r="AK419" s="422"/>
    </row>
    <row r="420" spans="1:37" x14ac:dyDescent="0.2">
      <c r="A420" s="67"/>
      <c r="B420" s="67"/>
      <c r="K420" s="32"/>
      <c r="L420" s="32"/>
      <c r="O420" s="175"/>
      <c r="P420" s="32"/>
      <c r="Q420" s="32"/>
      <c r="R420" s="32"/>
      <c r="S420" s="32"/>
      <c r="T420" s="32"/>
      <c r="V420" s="67"/>
      <c r="W420" s="67"/>
      <c r="X420" s="67"/>
      <c r="Y420" s="67"/>
      <c r="Z420" s="67"/>
      <c r="AA420" s="67"/>
      <c r="AB420" s="67"/>
      <c r="AC420" s="32"/>
      <c r="AD420" s="32"/>
      <c r="AE420" s="32"/>
      <c r="AF420" s="32"/>
      <c r="AG420" s="32"/>
      <c r="AH420" s="32"/>
      <c r="AI420" s="32"/>
      <c r="AJ420" s="421"/>
      <c r="AK420" s="422"/>
    </row>
    <row r="421" spans="1:37" x14ac:dyDescent="0.2">
      <c r="A421" s="67"/>
      <c r="B421" s="67"/>
      <c r="K421" s="32"/>
      <c r="L421" s="32"/>
      <c r="O421" s="175"/>
      <c r="P421" s="32"/>
      <c r="Q421" s="32"/>
      <c r="R421" s="32"/>
      <c r="S421" s="32"/>
      <c r="T421" s="32"/>
      <c r="V421" s="67"/>
      <c r="W421" s="67"/>
      <c r="X421" s="67"/>
      <c r="Y421" s="67"/>
      <c r="Z421" s="67"/>
      <c r="AA421" s="67"/>
      <c r="AB421" s="67"/>
      <c r="AC421" s="32"/>
      <c r="AD421" s="32"/>
      <c r="AE421" s="32"/>
      <c r="AF421" s="32"/>
      <c r="AG421" s="32"/>
      <c r="AH421" s="32"/>
      <c r="AI421" s="32"/>
      <c r="AJ421" s="421"/>
      <c r="AK421" s="422"/>
    </row>
    <row r="422" spans="1:37" x14ac:dyDescent="0.2">
      <c r="A422" s="67"/>
      <c r="B422" s="67"/>
      <c r="K422" s="32"/>
      <c r="L422" s="32"/>
      <c r="O422" s="175"/>
      <c r="P422" s="32"/>
      <c r="Q422" s="32"/>
      <c r="R422" s="32"/>
      <c r="S422" s="32"/>
      <c r="T422" s="32"/>
      <c r="V422" s="67"/>
      <c r="W422" s="67"/>
      <c r="X422" s="67"/>
      <c r="Y422" s="67"/>
      <c r="Z422" s="67"/>
      <c r="AA422" s="67"/>
      <c r="AB422" s="67"/>
      <c r="AC422" s="32"/>
      <c r="AD422" s="32"/>
      <c r="AE422" s="32"/>
      <c r="AF422" s="32"/>
      <c r="AG422" s="32"/>
      <c r="AH422" s="32"/>
      <c r="AI422" s="32"/>
      <c r="AJ422" s="421"/>
      <c r="AK422" s="422"/>
    </row>
    <row r="423" spans="1:37" x14ac:dyDescent="0.2">
      <c r="A423" s="67"/>
      <c r="B423" s="67"/>
      <c r="K423" s="32"/>
      <c r="L423" s="32"/>
      <c r="O423" s="175"/>
      <c r="P423" s="32"/>
      <c r="Q423" s="32"/>
      <c r="R423" s="32"/>
      <c r="S423" s="32"/>
      <c r="T423" s="32"/>
      <c r="V423" s="67"/>
      <c r="W423" s="67"/>
      <c r="X423" s="67"/>
      <c r="Y423" s="67"/>
      <c r="Z423" s="67"/>
      <c r="AA423" s="67"/>
      <c r="AB423" s="67"/>
      <c r="AC423" s="32"/>
      <c r="AD423" s="32"/>
      <c r="AE423" s="32"/>
      <c r="AF423" s="32"/>
      <c r="AG423" s="32"/>
      <c r="AH423" s="32"/>
      <c r="AI423" s="32"/>
      <c r="AJ423" s="421"/>
      <c r="AK423" s="422"/>
    </row>
    <row r="424" spans="1:37" x14ac:dyDescent="0.2">
      <c r="A424" s="67"/>
      <c r="B424" s="67"/>
      <c r="K424" s="32"/>
      <c r="L424" s="32"/>
      <c r="O424" s="175"/>
      <c r="P424" s="32"/>
      <c r="Q424" s="32"/>
      <c r="R424" s="32"/>
      <c r="S424" s="32"/>
      <c r="T424" s="32"/>
      <c r="V424" s="67"/>
      <c r="W424" s="67"/>
      <c r="X424" s="67"/>
      <c r="Y424" s="67"/>
      <c r="Z424" s="67"/>
      <c r="AA424" s="67"/>
      <c r="AB424" s="67"/>
      <c r="AC424" s="32"/>
      <c r="AD424" s="32"/>
      <c r="AE424" s="32"/>
      <c r="AF424" s="32"/>
      <c r="AG424" s="32"/>
      <c r="AH424" s="32"/>
      <c r="AI424" s="32"/>
      <c r="AJ424" s="421"/>
      <c r="AK424" s="422"/>
    </row>
    <row r="425" spans="1:37" x14ac:dyDescent="0.2">
      <c r="A425" s="67"/>
      <c r="B425" s="67"/>
      <c r="K425" s="32"/>
      <c r="L425" s="32"/>
      <c r="O425" s="175"/>
      <c r="P425" s="32"/>
      <c r="Q425" s="32"/>
      <c r="R425" s="32"/>
      <c r="S425" s="32"/>
      <c r="T425" s="32"/>
      <c r="V425" s="67"/>
      <c r="W425" s="67"/>
      <c r="X425" s="67"/>
      <c r="Y425" s="67"/>
      <c r="Z425" s="67"/>
      <c r="AA425" s="67"/>
      <c r="AB425" s="67"/>
      <c r="AC425" s="32"/>
      <c r="AD425" s="32"/>
      <c r="AE425" s="32"/>
      <c r="AF425" s="32"/>
      <c r="AG425" s="32"/>
      <c r="AH425" s="32"/>
      <c r="AI425" s="32"/>
      <c r="AJ425" s="421"/>
      <c r="AK425" s="422"/>
    </row>
    <row r="426" spans="1:37" x14ac:dyDescent="0.2">
      <c r="A426" s="67"/>
      <c r="B426" s="67"/>
      <c r="K426" s="32"/>
      <c r="L426" s="32"/>
      <c r="O426" s="175"/>
      <c r="P426" s="32"/>
      <c r="Q426" s="32"/>
      <c r="R426" s="32"/>
      <c r="S426" s="32"/>
      <c r="T426" s="32"/>
      <c r="V426" s="67"/>
      <c r="W426" s="67"/>
      <c r="X426" s="67"/>
      <c r="Y426" s="67"/>
      <c r="Z426" s="67"/>
      <c r="AA426" s="67"/>
      <c r="AB426" s="67"/>
      <c r="AC426" s="32"/>
      <c r="AD426" s="32"/>
      <c r="AE426" s="32"/>
      <c r="AF426" s="32"/>
      <c r="AG426" s="32"/>
      <c r="AH426" s="32"/>
      <c r="AI426" s="32"/>
      <c r="AJ426" s="421"/>
      <c r="AK426" s="422"/>
    </row>
    <row r="427" spans="1:37" x14ac:dyDescent="0.2">
      <c r="A427" s="67"/>
      <c r="B427" s="67"/>
      <c r="K427" s="32"/>
      <c r="L427" s="32"/>
      <c r="O427" s="175"/>
      <c r="P427" s="32"/>
      <c r="Q427" s="32"/>
      <c r="R427" s="32"/>
      <c r="S427" s="32"/>
      <c r="T427" s="32"/>
      <c r="V427" s="67"/>
      <c r="W427" s="67"/>
      <c r="X427" s="67"/>
      <c r="Y427" s="67"/>
      <c r="Z427" s="67"/>
      <c r="AA427" s="67"/>
      <c r="AB427" s="67"/>
      <c r="AC427" s="32"/>
      <c r="AD427" s="32"/>
      <c r="AE427" s="32"/>
      <c r="AF427" s="32"/>
      <c r="AG427" s="32"/>
      <c r="AH427" s="32"/>
      <c r="AI427" s="32"/>
      <c r="AJ427" s="421"/>
      <c r="AK427" s="422"/>
    </row>
    <row r="428" spans="1:37" x14ac:dyDescent="0.2">
      <c r="A428" s="67"/>
      <c r="B428" s="67"/>
      <c r="K428" s="32"/>
      <c r="L428" s="32"/>
      <c r="O428" s="175"/>
      <c r="P428" s="32"/>
      <c r="Q428" s="32"/>
      <c r="R428" s="32"/>
      <c r="S428" s="32"/>
      <c r="T428" s="32"/>
      <c r="V428" s="67"/>
      <c r="W428" s="67"/>
      <c r="X428" s="67"/>
      <c r="Y428" s="67"/>
      <c r="Z428" s="67"/>
      <c r="AA428" s="67"/>
      <c r="AB428" s="67"/>
      <c r="AC428" s="32"/>
      <c r="AD428" s="32"/>
      <c r="AE428" s="32"/>
      <c r="AF428" s="32"/>
      <c r="AG428" s="32"/>
      <c r="AH428" s="32"/>
      <c r="AI428" s="32"/>
      <c r="AJ428" s="421"/>
      <c r="AK428" s="422"/>
    </row>
    <row r="429" spans="1:37" x14ac:dyDescent="0.2">
      <c r="A429" s="67"/>
      <c r="B429" s="67"/>
      <c r="K429" s="32"/>
      <c r="L429" s="32"/>
      <c r="O429" s="175"/>
      <c r="P429" s="32"/>
      <c r="Q429" s="32"/>
      <c r="R429" s="32"/>
      <c r="S429" s="32"/>
      <c r="T429" s="32"/>
      <c r="V429" s="67"/>
      <c r="W429" s="67"/>
      <c r="X429" s="67"/>
      <c r="Y429" s="67"/>
      <c r="Z429" s="67"/>
      <c r="AA429" s="67"/>
      <c r="AB429" s="67"/>
      <c r="AC429" s="32"/>
      <c r="AD429" s="32"/>
      <c r="AE429" s="32"/>
      <c r="AF429" s="32"/>
      <c r="AG429" s="32"/>
      <c r="AH429" s="32"/>
      <c r="AI429" s="32"/>
      <c r="AJ429" s="421"/>
      <c r="AK429" s="422"/>
    </row>
    <row r="430" spans="1:37" x14ac:dyDescent="0.2">
      <c r="A430" s="67"/>
      <c r="B430" s="67"/>
      <c r="K430" s="32"/>
      <c r="L430" s="32"/>
      <c r="O430" s="175"/>
      <c r="P430" s="32"/>
      <c r="Q430" s="32"/>
      <c r="R430" s="32"/>
      <c r="S430" s="32"/>
      <c r="T430" s="32"/>
      <c r="V430" s="67"/>
      <c r="W430" s="67"/>
      <c r="X430" s="67"/>
      <c r="Y430" s="67"/>
      <c r="Z430" s="67"/>
      <c r="AA430" s="67"/>
      <c r="AB430" s="67"/>
      <c r="AC430" s="32"/>
      <c r="AD430" s="32"/>
      <c r="AE430" s="32"/>
      <c r="AF430" s="32"/>
      <c r="AG430" s="32"/>
      <c r="AH430" s="32"/>
      <c r="AI430" s="32"/>
      <c r="AJ430" s="421"/>
      <c r="AK430" s="422"/>
    </row>
    <row r="431" spans="1:37" x14ac:dyDescent="0.2">
      <c r="A431" s="67"/>
      <c r="B431" s="67"/>
      <c r="K431" s="32"/>
      <c r="L431" s="32"/>
      <c r="O431" s="175"/>
      <c r="P431" s="32"/>
      <c r="Q431" s="32"/>
      <c r="R431" s="32"/>
      <c r="S431" s="32"/>
      <c r="T431" s="32"/>
      <c r="V431" s="67"/>
      <c r="W431" s="67"/>
      <c r="X431" s="67"/>
      <c r="Y431" s="67"/>
      <c r="Z431" s="67"/>
      <c r="AA431" s="67"/>
      <c r="AB431" s="67"/>
      <c r="AC431" s="32"/>
      <c r="AD431" s="32"/>
      <c r="AE431" s="32"/>
      <c r="AF431" s="32"/>
      <c r="AG431" s="32"/>
      <c r="AH431" s="32"/>
      <c r="AI431" s="32"/>
      <c r="AJ431" s="421"/>
      <c r="AK431" s="422"/>
    </row>
    <row r="432" spans="1:37" x14ac:dyDescent="0.2">
      <c r="A432" s="67"/>
      <c r="B432" s="67"/>
      <c r="K432" s="32"/>
      <c r="L432" s="32"/>
      <c r="O432" s="175"/>
      <c r="P432" s="32"/>
      <c r="Q432" s="32"/>
      <c r="R432" s="32"/>
      <c r="S432" s="32"/>
      <c r="T432" s="32"/>
      <c r="V432" s="67"/>
      <c r="W432" s="67"/>
      <c r="X432" s="67"/>
      <c r="Y432" s="67"/>
      <c r="Z432" s="67"/>
      <c r="AA432" s="67"/>
      <c r="AB432" s="67"/>
      <c r="AC432" s="32"/>
      <c r="AD432" s="32"/>
      <c r="AE432" s="32"/>
      <c r="AF432" s="32"/>
      <c r="AG432" s="32"/>
      <c r="AH432" s="32"/>
      <c r="AI432" s="32"/>
      <c r="AJ432" s="421"/>
      <c r="AK432" s="422"/>
    </row>
    <row r="433" spans="1:37" x14ac:dyDescent="0.2">
      <c r="A433" s="67"/>
      <c r="B433" s="67"/>
      <c r="K433" s="32"/>
      <c r="L433" s="32"/>
      <c r="O433" s="175"/>
      <c r="P433" s="32"/>
      <c r="Q433" s="32"/>
      <c r="R433" s="32"/>
      <c r="S433" s="32"/>
      <c r="T433" s="32"/>
      <c r="V433" s="67"/>
      <c r="W433" s="67"/>
      <c r="X433" s="67"/>
      <c r="Y433" s="67"/>
      <c r="Z433" s="67"/>
      <c r="AA433" s="67"/>
      <c r="AB433" s="67"/>
      <c r="AC433" s="32"/>
      <c r="AD433" s="32"/>
      <c r="AE433" s="32"/>
      <c r="AF433" s="32"/>
      <c r="AG433" s="32"/>
      <c r="AH433" s="32"/>
      <c r="AI433" s="32"/>
      <c r="AJ433" s="421"/>
      <c r="AK433" s="422"/>
    </row>
    <row r="434" spans="1:37" x14ac:dyDescent="0.2">
      <c r="A434" s="67"/>
      <c r="B434" s="67"/>
      <c r="K434" s="32"/>
      <c r="L434" s="32"/>
      <c r="O434" s="175"/>
      <c r="P434" s="32"/>
      <c r="Q434" s="32"/>
      <c r="R434" s="32"/>
      <c r="S434" s="32"/>
      <c r="T434" s="32"/>
      <c r="V434" s="67"/>
      <c r="W434" s="67"/>
      <c r="X434" s="67"/>
      <c r="Y434" s="67"/>
      <c r="Z434" s="67"/>
      <c r="AA434" s="67"/>
      <c r="AB434" s="67"/>
      <c r="AC434" s="32"/>
      <c r="AD434" s="32"/>
      <c r="AE434" s="32"/>
      <c r="AF434" s="32"/>
      <c r="AG434" s="32"/>
      <c r="AH434" s="32"/>
      <c r="AI434" s="32"/>
      <c r="AJ434" s="421"/>
      <c r="AK434" s="422"/>
    </row>
    <row r="435" spans="1:37" x14ac:dyDescent="0.2">
      <c r="A435" s="67"/>
      <c r="B435" s="67"/>
      <c r="K435" s="32"/>
      <c r="L435" s="32"/>
      <c r="O435" s="175"/>
      <c r="P435" s="32"/>
      <c r="Q435" s="32"/>
      <c r="R435" s="32"/>
      <c r="S435" s="32"/>
      <c r="T435" s="32"/>
      <c r="V435" s="67"/>
      <c r="W435" s="67"/>
      <c r="X435" s="67"/>
      <c r="Y435" s="67"/>
      <c r="Z435" s="67"/>
      <c r="AA435" s="67"/>
      <c r="AB435" s="67"/>
      <c r="AC435" s="32"/>
      <c r="AD435" s="32"/>
      <c r="AE435" s="32"/>
      <c r="AF435" s="32"/>
      <c r="AG435" s="32"/>
      <c r="AH435" s="32"/>
      <c r="AI435" s="32"/>
      <c r="AJ435" s="421"/>
      <c r="AK435" s="422"/>
    </row>
    <row r="436" spans="1:37" x14ac:dyDescent="0.2">
      <c r="A436" s="67"/>
      <c r="B436" s="67"/>
      <c r="K436" s="32"/>
      <c r="L436" s="32"/>
      <c r="O436" s="175"/>
      <c r="P436" s="32"/>
      <c r="Q436" s="32"/>
      <c r="R436" s="32"/>
      <c r="S436" s="32"/>
      <c r="T436" s="32"/>
      <c r="V436" s="67"/>
      <c r="W436" s="67"/>
      <c r="X436" s="67"/>
      <c r="Y436" s="67"/>
      <c r="Z436" s="67"/>
      <c r="AA436" s="67"/>
      <c r="AB436" s="67"/>
      <c r="AC436" s="32"/>
      <c r="AD436" s="32"/>
      <c r="AE436" s="32"/>
      <c r="AF436" s="32"/>
      <c r="AG436" s="32"/>
      <c r="AH436" s="32"/>
      <c r="AI436" s="32"/>
      <c r="AJ436" s="421"/>
      <c r="AK436" s="422"/>
    </row>
    <row r="437" spans="1:37" x14ac:dyDescent="0.2">
      <c r="A437" s="67"/>
      <c r="B437" s="67"/>
      <c r="K437" s="32"/>
      <c r="L437" s="32"/>
      <c r="O437" s="175"/>
      <c r="P437" s="32"/>
      <c r="Q437" s="32"/>
      <c r="R437" s="32"/>
      <c r="S437" s="32"/>
      <c r="T437" s="32"/>
      <c r="V437" s="67"/>
      <c r="W437" s="67"/>
      <c r="X437" s="67"/>
      <c r="Y437" s="67"/>
      <c r="Z437" s="67"/>
      <c r="AA437" s="67"/>
      <c r="AB437" s="67"/>
      <c r="AC437" s="32"/>
      <c r="AD437" s="32"/>
      <c r="AE437" s="32"/>
      <c r="AF437" s="32"/>
      <c r="AG437" s="32"/>
      <c r="AH437" s="32"/>
      <c r="AI437" s="32"/>
      <c r="AJ437" s="421"/>
      <c r="AK437" s="422"/>
    </row>
    <row r="438" spans="1:37" x14ac:dyDescent="0.2">
      <c r="A438" s="67"/>
      <c r="B438" s="67"/>
      <c r="K438" s="32"/>
      <c r="L438" s="32"/>
      <c r="O438" s="175"/>
      <c r="P438" s="32"/>
      <c r="Q438" s="32"/>
      <c r="R438" s="32"/>
      <c r="S438" s="32"/>
      <c r="T438" s="32"/>
      <c r="V438" s="67"/>
      <c r="W438" s="67"/>
      <c r="X438" s="67"/>
      <c r="Y438" s="67"/>
      <c r="Z438" s="67"/>
      <c r="AA438" s="67"/>
      <c r="AB438" s="67"/>
      <c r="AC438" s="32"/>
      <c r="AD438" s="32"/>
      <c r="AE438" s="32"/>
      <c r="AF438" s="32"/>
      <c r="AG438" s="32"/>
      <c r="AH438" s="32"/>
      <c r="AI438" s="32"/>
      <c r="AJ438" s="421"/>
      <c r="AK438" s="422"/>
    </row>
    <row r="439" spans="1:37" x14ac:dyDescent="0.2">
      <c r="A439" s="67"/>
      <c r="B439" s="67"/>
      <c r="K439" s="32"/>
      <c r="L439" s="32"/>
      <c r="O439" s="175"/>
      <c r="P439" s="32"/>
      <c r="Q439" s="32"/>
      <c r="R439" s="32"/>
      <c r="S439" s="32"/>
      <c r="T439" s="32"/>
      <c r="V439" s="67"/>
      <c r="W439" s="67"/>
      <c r="X439" s="67"/>
      <c r="Y439" s="67"/>
      <c r="Z439" s="67"/>
      <c r="AA439" s="67"/>
      <c r="AB439" s="67"/>
      <c r="AC439" s="32"/>
      <c r="AD439" s="32"/>
      <c r="AE439" s="32"/>
      <c r="AF439" s="32"/>
      <c r="AG439" s="32"/>
      <c r="AH439" s="32"/>
      <c r="AI439" s="32"/>
      <c r="AJ439" s="421"/>
      <c r="AK439" s="422"/>
    </row>
    <row r="440" spans="1:37" x14ac:dyDescent="0.2">
      <c r="A440" s="67"/>
      <c r="B440" s="67"/>
      <c r="K440" s="32"/>
      <c r="L440" s="32"/>
      <c r="O440" s="175"/>
      <c r="P440" s="32"/>
      <c r="Q440" s="32"/>
      <c r="R440" s="32"/>
      <c r="S440" s="32"/>
      <c r="T440" s="32"/>
      <c r="V440" s="67"/>
      <c r="W440" s="67"/>
      <c r="X440" s="67"/>
      <c r="Y440" s="67"/>
      <c r="Z440" s="67"/>
      <c r="AA440" s="67"/>
      <c r="AB440" s="67"/>
      <c r="AC440" s="32"/>
      <c r="AD440" s="32"/>
      <c r="AE440" s="32"/>
      <c r="AF440" s="32"/>
      <c r="AG440" s="32"/>
      <c r="AH440" s="32"/>
      <c r="AI440" s="32"/>
      <c r="AJ440" s="421"/>
      <c r="AK440" s="422"/>
    </row>
    <row r="441" spans="1:37" x14ac:dyDescent="0.2">
      <c r="A441" s="67"/>
      <c r="B441" s="67"/>
      <c r="K441" s="32"/>
      <c r="L441" s="32"/>
      <c r="O441" s="175"/>
      <c r="P441" s="32"/>
      <c r="Q441" s="32"/>
      <c r="R441" s="32"/>
      <c r="S441" s="32"/>
      <c r="T441" s="32"/>
      <c r="V441" s="67"/>
      <c r="W441" s="67"/>
      <c r="X441" s="67"/>
      <c r="Y441" s="67"/>
      <c r="Z441" s="67"/>
      <c r="AA441" s="67"/>
      <c r="AB441" s="67"/>
      <c r="AC441" s="32"/>
      <c r="AD441" s="32"/>
      <c r="AE441" s="32"/>
      <c r="AF441" s="32"/>
      <c r="AG441" s="32"/>
      <c r="AH441" s="32"/>
      <c r="AI441" s="32"/>
      <c r="AJ441" s="421"/>
      <c r="AK441" s="422"/>
    </row>
    <row r="442" spans="1:37" x14ac:dyDescent="0.2">
      <c r="A442" s="67"/>
      <c r="B442" s="67"/>
      <c r="K442" s="32"/>
      <c r="L442" s="32"/>
      <c r="O442" s="175"/>
      <c r="P442" s="32"/>
      <c r="Q442" s="32"/>
      <c r="R442" s="32"/>
      <c r="S442" s="32"/>
      <c r="T442" s="32"/>
      <c r="V442" s="67"/>
      <c r="W442" s="67"/>
      <c r="X442" s="67"/>
      <c r="Y442" s="67"/>
      <c r="Z442" s="67"/>
      <c r="AA442" s="67"/>
      <c r="AB442" s="67"/>
      <c r="AC442" s="32"/>
      <c r="AD442" s="32"/>
      <c r="AE442" s="32"/>
      <c r="AF442" s="32"/>
      <c r="AG442" s="32"/>
      <c r="AH442" s="32"/>
      <c r="AI442" s="32"/>
      <c r="AJ442" s="421"/>
      <c r="AK442" s="422"/>
    </row>
    <row r="443" spans="1:37" x14ac:dyDescent="0.2">
      <c r="A443" s="67"/>
      <c r="B443" s="67"/>
      <c r="K443" s="32"/>
      <c r="L443" s="32"/>
      <c r="O443" s="175"/>
      <c r="P443" s="32"/>
      <c r="Q443" s="32"/>
      <c r="R443" s="32"/>
      <c r="S443" s="32"/>
      <c r="T443" s="32"/>
      <c r="V443" s="67"/>
      <c r="W443" s="67"/>
      <c r="X443" s="67"/>
      <c r="Y443" s="67"/>
      <c r="Z443" s="67"/>
      <c r="AA443" s="67"/>
      <c r="AB443" s="67"/>
      <c r="AC443" s="32"/>
      <c r="AD443" s="32"/>
      <c r="AE443" s="32"/>
      <c r="AF443" s="32"/>
      <c r="AG443" s="32"/>
      <c r="AH443" s="32"/>
      <c r="AI443" s="32"/>
      <c r="AJ443" s="421"/>
      <c r="AK443" s="422"/>
    </row>
    <row r="444" spans="1:37" x14ac:dyDescent="0.2">
      <c r="A444" s="67"/>
      <c r="B444" s="67"/>
      <c r="K444" s="32"/>
      <c r="L444" s="32"/>
      <c r="O444" s="175"/>
      <c r="P444" s="32"/>
      <c r="Q444" s="32"/>
      <c r="R444" s="32"/>
      <c r="S444" s="32"/>
      <c r="T444" s="32"/>
      <c r="V444" s="67"/>
      <c r="W444" s="67"/>
      <c r="X444" s="67"/>
      <c r="Y444" s="67"/>
      <c r="Z444" s="67"/>
      <c r="AA444" s="67"/>
      <c r="AB444" s="67"/>
      <c r="AC444" s="32"/>
      <c r="AD444" s="32"/>
      <c r="AE444" s="32"/>
      <c r="AF444" s="32"/>
      <c r="AG444" s="32"/>
      <c r="AH444" s="32"/>
      <c r="AI444" s="32"/>
      <c r="AJ444" s="421"/>
      <c r="AK444" s="422"/>
    </row>
    <row r="445" spans="1:37" x14ac:dyDescent="0.2">
      <c r="A445" s="67"/>
      <c r="B445" s="67"/>
      <c r="K445" s="32"/>
      <c r="L445" s="32"/>
      <c r="O445" s="175"/>
      <c r="P445" s="32"/>
      <c r="Q445" s="32"/>
      <c r="R445" s="32"/>
      <c r="S445" s="32"/>
      <c r="T445" s="32"/>
      <c r="V445" s="67"/>
      <c r="W445" s="67"/>
      <c r="X445" s="67"/>
      <c r="Y445" s="67"/>
      <c r="Z445" s="67"/>
      <c r="AA445" s="67"/>
      <c r="AB445" s="67"/>
      <c r="AC445" s="32"/>
      <c r="AD445" s="32"/>
      <c r="AE445" s="32"/>
      <c r="AF445" s="32"/>
      <c r="AG445" s="32"/>
      <c r="AH445" s="32"/>
      <c r="AI445" s="32"/>
      <c r="AJ445" s="421"/>
      <c r="AK445" s="422"/>
    </row>
    <row r="446" spans="1:37" x14ac:dyDescent="0.2">
      <c r="A446" s="67"/>
      <c r="B446" s="67"/>
      <c r="K446" s="32"/>
      <c r="L446" s="32"/>
      <c r="O446" s="175"/>
      <c r="P446" s="32"/>
      <c r="Q446" s="32"/>
      <c r="R446" s="32"/>
      <c r="S446" s="32"/>
      <c r="T446" s="32"/>
      <c r="V446" s="67"/>
      <c r="W446" s="67"/>
      <c r="X446" s="67"/>
      <c r="Y446" s="67"/>
      <c r="Z446" s="67"/>
      <c r="AA446" s="67"/>
      <c r="AB446" s="67"/>
      <c r="AC446" s="32"/>
      <c r="AD446" s="32"/>
      <c r="AE446" s="32"/>
      <c r="AF446" s="32"/>
      <c r="AG446" s="32"/>
      <c r="AH446" s="32"/>
      <c r="AI446" s="32"/>
      <c r="AJ446" s="421"/>
      <c r="AK446" s="422"/>
    </row>
    <row r="447" spans="1:37" x14ac:dyDescent="0.2">
      <c r="A447" s="67"/>
      <c r="B447" s="67"/>
      <c r="K447" s="32"/>
      <c r="L447" s="32"/>
      <c r="O447" s="175"/>
      <c r="P447" s="32"/>
      <c r="Q447" s="32"/>
      <c r="R447" s="32"/>
      <c r="S447" s="32"/>
      <c r="T447" s="32"/>
      <c r="V447" s="67"/>
      <c r="W447" s="67"/>
      <c r="X447" s="67"/>
      <c r="Y447" s="67"/>
      <c r="Z447" s="67"/>
      <c r="AA447" s="67"/>
      <c r="AB447" s="67"/>
      <c r="AC447" s="32"/>
      <c r="AD447" s="32"/>
      <c r="AE447" s="32"/>
      <c r="AF447" s="32"/>
      <c r="AG447" s="32"/>
      <c r="AH447" s="32"/>
      <c r="AI447" s="32"/>
      <c r="AJ447" s="421"/>
      <c r="AK447" s="422"/>
    </row>
    <row r="448" spans="1:37" x14ac:dyDescent="0.2">
      <c r="A448" s="67"/>
      <c r="B448" s="67"/>
      <c r="K448" s="32"/>
      <c r="L448" s="32"/>
      <c r="O448" s="175"/>
      <c r="P448" s="32"/>
      <c r="Q448" s="32"/>
      <c r="R448" s="32"/>
      <c r="S448" s="32"/>
      <c r="T448" s="32"/>
      <c r="V448" s="67"/>
      <c r="W448" s="67"/>
      <c r="X448" s="67"/>
      <c r="Y448" s="67"/>
      <c r="Z448" s="67"/>
      <c r="AA448" s="67"/>
      <c r="AB448" s="67"/>
      <c r="AC448" s="32"/>
      <c r="AD448" s="32"/>
      <c r="AE448" s="32"/>
      <c r="AF448" s="32"/>
      <c r="AG448" s="32"/>
      <c r="AH448" s="32"/>
      <c r="AI448" s="32"/>
      <c r="AJ448" s="421"/>
      <c r="AK448" s="422"/>
    </row>
    <row r="449" spans="1:37" x14ac:dyDescent="0.2">
      <c r="A449" s="67"/>
      <c r="B449" s="67"/>
      <c r="K449" s="32"/>
      <c r="L449" s="32"/>
      <c r="O449" s="175"/>
      <c r="P449" s="32"/>
      <c r="Q449" s="32"/>
      <c r="R449" s="32"/>
      <c r="S449" s="32"/>
      <c r="T449" s="32"/>
      <c r="V449" s="67"/>
      <c r="W449" s="67"/>
      <c r="X449" s="67"/>
      <c r="Y449" s="67"/>
      <c r="Z449" s="67"/>
      <c r="AA449" s="67"/>
      <c r="AB449" s="67"/>
      <c r="AC449" s="32"/>
      <c r="AD449" s="32"/>
      <c r="AE449" s="32"/>
      <c r="AF449" s="32"/>
      <c r="AG449" s="32"/>
      <c r="AH449" s="32"/>
      <c r="AI449" s="32"/>
      <c r="AJ449" s="421"/>
      <c r="AK449" s="422"/>
    </row>
    <row r="450" spans="1:37" x14ac:dyDescent="0.2">
      <c r="A450" s="67"/>
      <c r="B450" s="67"/>
      <c r="K450" s="32"/>
      <c r="L450" s="32"/>
      <c r="O450" s="175"/>
      <c r="P450" s="32"/>
      <c r="Q450" s="32"/>
      <c r="R450" s="32"/>
      <c r="S450" s="32"/>
      <c r="T450" s="32"/>
      <c r="V450" s="67"/>
      <c r="W450" s="67"/>
      <c r="X450" s="67"/>
      <c r="Y450" s="67"/>
      <c r="Z450" s="67"/>
      <c r="AA450" s="67"/>
      <c r="AB450" s="67"/>
      <c r="AC450" s="32"/>
      <c r="AD450" s="32"/>
      <c r="AE450" s="32"/>
      <c r="AF450" s="32"/>
      <c r="AG450" s="32"/>
      <c r="AH450" s="32"/>
      <c r="AI450" s="32"/>
      <c r="AJ450" s="421"/>
      <c r="AK450" s="422"/>
    </row>
    <row r="451" spans="1:37" x14ac:dyDescent="0.2">
      <c r="A451" s="67"/>
      <c r="B451" s="67"/>
      <c r="K451" s="32"/>
      <c r="L451" s="32"/>
      <c r="O451" s="175"/>
      <c r="P451" s="32"/>
      <c r="Q451" s="32"/>
      <c r="R451" s="32"/>
      <c r="S451" s="32"/>
      <c r="T451" s="32"/>
      <c r="V451" s="67"/>
      <c r="W451" s="67"/>
      <c r="X451" s="67"/>
      <c r="Y451" s="67"/>
      <c r="Z451" s="67"/>
      <c r="AA451" s="67"/>
      <c r="AB451" s="67"/>
      <c r="AC451" s="32"/>
      <c r="AD451" s="32"/>
      <c r="AE451" s="32"/>
      <c r="AF451" s="32"/>
      <c r="AG451" s="32"/>
      <c r="AH451" s="32"/>
      <c r="AI451" s="32"/>
      <c r="AJ451" s="421"/>
      <c r="AK451" s="422"/>
    </row>
    <row r="452" spans="1:37" x14ac:dyDescent="0.2">
      <c r="A452" s="67"/>
      <c r="B452" s="67"/>
      <c r="K452" s="32"/>
      <c r="L452" s="32"/>
      <c r="O452" s="175"/>
      <c r="P452" s="32"/>
      <c r="Q452" s="32"/>
      <c r="R452" s="32"/>
      <c r="S452" s="32"/>
      <c r="T452" s="32"/>
      <c r="V452" s="67"/>
      <c r="W452" s="67"/>
      <c r="X452" s="67"/>
      <c r="Y452" s="67"/>
      <c r="Z452" s="67"/>
      <c r="AA452" s="67"/>
      <c r="AB452" s="67"/>
      <c r="AC452" s="32"/>
      <c r="AD452" s="32"/>
      <c r="AE452" s="32"/>
      <c r="AF452" s="32"/>
      <c r="AG452" s="32"/>
      <c r="AH452" s="32"/>
      <c r="AI452" s="32"/>
      <c r="AJ452" s="421"/>
      <c r="AK452" s="422"/>
    </row>
    <row r="453" spans="1:37" x14ac:dyDescent="0.2">
      <c r="A453" s="67"/>
      <c r="B453" s="67"/>
      <c r="K453" s="32"/>
      <c r="L453" s="32"/>
      <c r="O453" s="175"/>
      <c r="P453" s="32"/>
      <c r="Q453" s="32"/>
      <c r="R453" s="32"/>
      <c r="S453" s="32"/>
      <c r="T453" s="32"/>
      <c r="V453" s="67"/>
      <c r="W453" s="67"/>
      <c r="X453" s="67"/>
      <c r="Y453" s="67"/>
      <c r="Z453" s="67"/>
      <c r="AA453" s="67"/>
      <c r="AB453" s="67"/>
      <c r="AC453" s="32"/>
      <c r="AD453" s="32"/>
      <c r="AE453" s="32"/>
      <c r="AF453" s="32"/>
      <c r="AG453" s="32"/>
      <c r="AH453" s="32"/>
      <c r="AI453" s="32"/>
      <c r="AJ453" s="421"/>
      <c r="AK453" s="422"/>
    </row>
    <row r="454" spans="1:37" x14ac:dyDescent="0.2">
      <c r="A454" s="67"/>
      <c r="B454" s="67"/>
      <c r="K454" s="32"/>
      <c r="L454" s="32"/>
      <c r="O454" s="175"/>
      <c r="P454" s="32"/>
      <c r="Q454" s="32"/>
      <c r="R454" s="32"/>
      <c r="S454" s="32"/>
      <c r="T454" s="32"/>
      <c r="V454" s="67"/>
      <c r="W454" s="67"/>
      <c r="X454" s="67"/>
      <c r="Y454" s="67"/>
      <c r="Z454" s="67"/>
      <c r="AA454" s="67"/>
      <c r="AB454" s="67"/>
      <c r="AC454" s="32"/>
      <c r="AD454" s="32"/>
      <c r="AE454" s="32"/>
      <c r="AF454" s="32"/>
      <c r="AG454" s="32"/>
      <c r="AH454" s="32"/>
      <c r="AI454" s="32"/>
      <c r="AJ454" s="421"/>
      <c r="AK454" s="422"/>
    </row>
    <row r="455" spans="1:37" x14ac:dyDescent="0.2">
      <c r="A455" s="67"/>
      <c r="B455" s="67"/>
      <c r="K455" s="32"/>
      <c r="L455" s="32"/>
      <c r="O455" s="175"/>
      <c r="P455" s="32"/>
      <c r="Q455" s="32"/>
      <c r="R455" s="32"/>
      <c r="S455" s="32"/>
      <c r="T455" s="32"/>
      <c r="V455" s="67"/>
      <c r="W455" s="67"/>
      <c r="X455" s="67"/>
      <c r="Y455" s="67"/>
      <c r="Z455" s="67"/>
      <c r="AA455" s="67"/>
      <c r="AB455" s="67"/>
      <c r="AC455" s="32"/>
      <c r="AD455" s="32"/>
      <c r="AE455" s="32"/>
      <c r="AF455" s="32"/>
      <c r="AG455" s="32"/>
      <c r="AH455" s="32"/>
      <c r="AI455" s="32"/>
      <c r="AJ455" s="421"/>
      <c r="AK455" s="422"/>
    </row>
    <row r="456" spans="1:37" x14ac:dyDescent="0.2">
      <c r="A456" s="67"/>
      <c r="B456" s="67"/>
      <c r="K456" s="32"/>
      <c r="L456" s="32"/>
      <c r="O456" s="175"/>
      <c r="P456" s="32"/>
      <c r="Q456" s="32"/>
      <c r="R456" s="32"/>
      <c r="S456" s="32"/>
      <c r="T456" s="32"/>
      <c r="V456" s="67"/>
      <c r="W456" s="67"/>
      <c r="X456" s="67"/>
      <c r="Y456" s="67"/>
      <c r="Z456" s="67"/>
      <c r="AA456" s="67"/>
      <c r="AB456" s="67"/>
      <c r="AC456" s="32"/>
      <c r="AD456" s="32"/>
      <c r="AE456" s="32"/>
      <c r="AF456" s="32"/>
      <c r="AG456" s="32"/>
      <c r="AH456" s="32"/>
      <c r="AI456" s="32"/>
      <c r="AJ456" s="421"/>
      <c r="AK456" s="422"/>
    </row>
    <row r="457" spans="1:37" x14ac:dyDescent="0.2">
      <c r="A457" s="67"/>
      <c r="B457" s="67"/>
      <c r="K457" s="32"/>
      <c r="L457" s="32"/>
      <c r="O457" s="175"/>
      <c r="P457" s="32"/>
      <c r="Q457" s="32"/>
      <c r="R457" s="32"/>
      <c r="S457" s="32"/>
      <c r="T457" s="32"/>
      <c r="V457" s="67"/>
      <c r="W457" s="67"/>
      <c r="X457" s="67"/>
      <c r="Y457" s="67"/>
      <c r="Z457" s="67"/>
      <c r="AA457" s="67"/>
      <c r="AB457" s="67"/>
      <c r="AC457" s="32"/>
      <c r="AD457" s="32"/>
      <c r="AE457" s="32"/>
      <c r="AF457" s="32"/>
      <c r="AG457" s="32"/>
      <c r="AH457" s="32"/>
      <c r="AI457" s="32"/>
      <c r="AJ457" s="421"/>
      <c r="AK457" s="422"/>
    </row>
    <row r="458" spans="1:37" x14ac:dyDescent="0.2">
      <c r="A458" s="67"/>
      <c r="B458" s="67"/>
      <c r="K458" s="32"/>
      <c r="L458" s="32"/>
      <c r="O458" s="175"/>
      <c r="P458" s="32"/>
      <c r="Q458" s="32"/>
      <c r="R458" s="32"/>
      <c r="S458" s="32"/>
      <c r="T458" s="32"/>
      <c r="V458" s="67"/>
      <c r="W458" s="67"/>
      <c r="X458" s="67"/>
      <c r="Y458" s="67"/>
      <c r="Z458" s="67"/>
      <c r="AA458" s="67"/>
      <c r="AB458" s="67"/>
      <c r="AC458" s="32"/>
      <c r="AD458" s="32"/>
      <c r="AE458" s="32"/>
      <c r="AF458" s="32"/>
      <c r="AG458" s="32"/>
      <c r="AH458" s="32"/>
      <c r="AI458" s="32"/>
      <c r="AJ458" s="421"/>
      <c r="AK458" s="422"/>
    </row>
    <row r="459" spans="1:37" x14ac:dyDescent="0.2">
      <c r="A459" s="67"/>
      <c r="B459" s="67"/>
      <c r="K459" s="32"/>
      <c r="L459" s="32"/>
      <c r="O459" s="175"/>
      <c r="P459" s="32"/>
      <c r="Q459" s="32"/>
      <c r="R459" s="32"/>
      <c r="S459" s="32"/>
      <c r="T459" s="32"/>
      <c r="V459" s="67"/>
      <c r="W459" s="67"/>
      <c r="X459" s="67"/>
      <c r="Y459" s="67"/>
      <c r="Z459" s="67"/>
      <c r="AA459" s="67"/>
      <c r="AB459" s="67"/>
      <c r="AC459" s="32"/>
      <c r="AD459" s="32"/>
      <c r="AE459" s="32"/>
      <c r="AF459" s="32"/>
      <c r="AG459" s="32"/>
      <c r="AH459" s="32"/>
      <c r="AI459" s="32"/>
      <c r="AJ459" s="421"/>
      <c r="AK459" s="422"/>
    </row>
    <row r="460" spans="1:37" x14ac:dyDescent="0.2">
      <c r="A460" s="67"/>
      <c r="B460" s="67"/>
      <c r="K460" s="32"/>
      <c r="L460" s="32"/>
      <c r="O460" s="175"/>
      <c r="P460" s="32"/>
      <c r="Q460" s="32"/>
      <c r="R460" s="32"/>
      <c r="S460" s="32"/>
      <c r="T460" s="32"/>
      <c r="V460" s="67"/>
      <c r="W460" s="67"/>
      <c r="X460" s="67"/>
      <c r="Y460" s="67"/>
      <c r="Z460" s="67"/>
      <c r="AA460" s="67"/>
      <c r="AB460" s="67"/>
      <c r="AC460" s="32"/>
      <c r="AD460" s="32"/>
      <c r="AE460" s="32"/>
      <c r="AF460" s="32"/>
      <c r="AG460" s="32"/>
      <c r="AH460" s="32"/>
      <c r="AI460" s="32"/>
      <c r="AJ460" s="421"/>
      <c r="AK460" s="422"/>
    </row>
    <row r="461" spans="1:37" x14ac:dyDescent="0.2">
      <c r="A461" s="67"/>
      <c r="B461" s="67"/>
      <c r="K461" s="32"/>
      <c r="L461" s="32"/>
      <c r="O461" s="175"/>
      <c r="P461" s="32"/>
      <c r="Q461" s="32"/>
      <c r="R461" s="32"/>
      <c r="S461" s="32"/>
      <c r="T461" s="32"/>
      <c r="V461" s="67"/>
      <c r="W461" s="67"/>
      <c r="X461" s="67"/>
      <c r="Y461" s="67"/>
      <c r="Z461" s="67"/>
      <c r="AA461" s="67"/>
      <c r="AB461" s="67"/>
      <c r="AC461" s="32"/>
      <c r="AD461" s="32"/>
      <c r="AE461" s="32"/>
      <c r="AF461" s="32"/>
      <c r="AG461" s="32"/>
      <c r="AH461" s="32"/>
      <c r="AI461" s="32"/>
      <c r="AJ461" s="421"/>
      <c r="AK461" s="422"/>
    </row>
    <row r="462" spans="1:37" x14ac:dyDescent="0.2">
      <c r="A462" s="67"/>
      <c r="B462" s="67"/>
      <c r="K462" s="32"/>
      <c r="L462" s="32"/>
      <c r="O462" s="175"/>
      <c r="P462" s="32"/>
      <c r="Q462" s="32"/>
      <c r="R462" s="32"/>
      <c r="S462" s="32"/>
      <c r="T462" s="32"/>
      <c r="V462" s="67"/>
      <c r="W462" s="67"/>
      <c r="X462" s="67"/>
      <c r="Y462" s="67"/>
      <c r="Z462" s="67"/>
      <c r="AA462" s="67"/>
      <c r="AB462" s="67"/>
      <c r="AC462" s="32"/>
      <c r="AD462" s="32"/>
      <c r="AE462" s="32"/>
      <c r="AF462" s="32"/>
      <c r="AG462" s="32"/>
      <c r="AH462" s="32"/>
      <c r="AI462" s="32"/>
      <c r="AJ462" s="421"/>
      <c r="AK462" s="422"/>
    </row>
    <row r="463" spans="1:37" x14ac:dyDescent="0.2">
      <c r="AJ463" s="421"/>
      <c r="AK463" s="422"/>
    </row>
    <row r="464" spans="1:37" x14ac:dyDescent="0.2">
      <c r="AJ464" s="421"/>
      <c r="AK464" s="422"/>
    </row>
    <row r="465" spans="36:37" x14ac:dyDescent="0.2">
      <c r="AJ465" s="421"/>
      <c r="AK465" s="422"/>
    </row>
    <row r="466" spans="36:37" x14ac:dyDescent="0.2">
      <c r="AJ466" s="421"/>
      <c r="AK466" s="422"/>
    </row>
    <row r="467" spans="36:37" x14ac:dyDescent="0.2">
      <c r="AJ467" s="421"/>
      <c r="AK467" s="422"/>
    </row>
    <row r="468" spans="36:37" x14ac:dyDescent="0.2">
      <c r="AJ468" s="421"/>
      <c r="AK468" s="422"/>
    </row>
    <row r="469" spans="36:37" x14ac:dyDescent="0.2">
      <c r="AJ469" s="421"/>
      <c r="AK469" s="422"/>
    </row>
  </sheetData>
  <mergeCells count="2">
    <mergeCell ref="E11:F11"/>
    <mergeCell ref="C352:L352"/>
  </mergeCells>
  <hyperlinks>
    <hyperlink ref="L7" r:id="rId1" xr:uid="{0600043B-7E0F-4506-87B4-3E27F6128845}"/>
  </hyperlinks>
  <printOptions horizontalCentered="1"/>
  <pageMargins left="0" right="0" top="0.75" bottom="0.75" header="0.3" footer="0.3"/>
  <pageSetup orientation="portrait" horizontalDpi="1200" verticalDpi="1200" r:id="rId2"/>
  <headerFooter alignWithMargins="0">
    <oddFooter>&amp;C&amp;"Calibri,Regular"&amp;8Page &amp;P of &amp;N&amp;R&amp;"Calibri,Regular"&amp;8Work Date: &amp;A</oddFooter>
  </headerFooter>
  <ignoredErrors>
    <ignoredError xmlns:x16r3="http://schemas.microsoft.com/office/spreadsheetml/2018/08/main" sqref="E7" x16r3:misleadingForma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A489842BC07C342A502ABCE9806FDA7" ma:contentTypeVersion="17" ma:contentTypeDescription="Create a new document." ma:contentTypeScope="" ma:versionID="d005d9cdb9302b63993f81b414d589f8">
  <xsd:schema xmlns:xsd="http://www.w3.org/2001/XMLSchema" xmlns:xs="http://www.w3.org/2001/XMLSchema" xmlns:p="http://schemas.microsoft.com/office/2006/metadata/properties" xmlns:ns2="227a5e41-3601-44e9-892f-cfa6286ec4f5" xmlns:ns3="116c4c28-8372-4479-8266-1d9c567858db" targetNamespace="http://schemas.microsoft.com/office/2006/metadata/properties" ma:root="true" ma:fieldsID="01bf56cf66dc390bd604fa6cfd1ada42" ns2:_="" ns3:_="">
    <xsd:import namespace="227a5e41-3601-44e9-892f-cfa6286ec4f5"/>
    <xsd:import namespace="116c4c28-8372-4479-8266-1d9c567858d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7a5e41-3601-44e9-892f-cfa6286ec4f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6111d553-040d-464a-b7e2-66bf42edef8d}" ma:internalName="TaxCatchAll" ma:showField="CatchAllData" ma:web="227a5e41-3601-44e9-892f-cfa6286ec4f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c4c28-8372-4479-8266-1d9c567858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05382d54-550d-4edc-96b8-99a8305fcd9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16c4c28-8372-4479-8266-1d9c567858db">
      <Terms xmlns="http://schemas.microsoft.com/office/infopath/2007/PartnerControls"/>
    </lcf76f155ced4ddcb4097134ff3c332f>
    <TaxCatchAll xmlns="227a5e41-3601-44e9-892f-cfa6286ec4f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D5DCE8A-B953-4F5A-848C-06C2780844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7a5e41-3601-44e9-892f-cfa6286ec4f5"/>
    <ds:schemaRef ds:uri="116c4c28-8372-4479-8266-1d9c567858d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EF48AB4-A671-43AD-8C22-AE6C371A951C}">
  <ds:schemaRefs>
    <ds:schemaRef ds:uri="http://schemas.microsoft.com/office/2006/metadata/properties"/>
    <ds:schemaRef ds:uri="http://schemas.microsoft.com/office/infopath/2007/PartnerControls"/>
    <ds:schemaRef ds:uri="13439460-c403-411f-8722-67b2d18f11a2"/>
    <ds:schemaRef ds:uri="11a5fc60-fd7b-4bb4-9ea0-00ab633027cb"/>
    <ds:schemaRef ds:uri="116c4c28-8372-4479-8266-1d9c567858db"/>
    <ds:schemaRef ds:uri="227a5e41-3601-44e9-892f-cfa6286ec4f5"/>
  </ds:schemaRefs>
</ds:datastoreItem>
</file>

<file path=customXml/itemProps3.xml><?xml version="1.0" encoding="utf-8"?>
<ds:datastoreItem xmlns:ds="http://schemas.openxmlformats.org/officeDocument/2006/customXml" ds:itemID="{F51A004A-0B6F-44C6-9B35-AF5DE00F455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32</vt:i4>
      </vt:variant>
    </vt:vector>
  </HeadingPairs>
  <TitlesOfParts>
    <vt:vector size="49" baseType="lpstr">
      <vt:lpstr>InfoGraphic</vt:lpstr>
      <vt:lpstr>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  <vt:lpstr>InfoGraphic!Print_Area</vt:lpstr>
      <vt:lpstr>SUMMARY!Print_Area</vt:lpstr>
      <vt:lpstr>'1'!Print_Titles</vt:lpstr>
      <vt:lpstr>'10'!Print_Titles</vt:lpstr>
      <vt:lpstr>'11'!Print_Titles</vt:lpstr>
      <vt:lpstr>'12'!Print_Titles</vt:lpstr>
      <vt:lpstr>'13'!Print_Titles</vt:lpstr>
      <vt:lpstr>'14'!Print_Titles</vt:lpstr>
      <vt:lpstr>'15'!Print_Titles</vt:lpstr>
      <vt:lpstr>'2'!Print_Titles</vt:lpstr>
      <vt:lpstr>'3'!Print_Titles</vt:lpstr>
      <vt:lpstr>'4'!Print_Titles</vt:lpstr>
      <vt:lpstr>'5'!Print_Titles</vt:lpstr>
      <vt:lpstr>'6'!Print_Titles</vt:lpstr>
      <vt:lpstr>'7'!Print_Titles</vt:lpstr>
      <vt:lpstr>'8'!Print_Titles</vt:lpstr>
      <vt:lpstr>'9'!Print_Titles</vt:lpstr>
    </vt:vector>
  </TitlesOfParts>
  <Manager/>
  <Company>Precision Safe Sidewalks,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City of Fayetteville</dc:subject>
  <dc:creator>Rebecca Brooks</dc:creator>
  <cp:keywords/>
  <dc:description/>
  <cp:lastModifiedBy>Alex Curley</cp:lastModifiedBy>
  <cp:revision/>
  <cp:lastPrinted>2023-09-26T13:55:32Z</cp:lastPrinted>
  <dcterms:created xsi:type="dcterms:W3CDTF">2004-04-20T19:30:25Z</dcterms:created>
  <dcterms:modified xsi:type="dcterms:W3CDTF">2023-10-16T19:32:54Z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a819719c8ae141e48a0bb0926ce2ca61</vt:lpwstr>
  </property>
  <property fmtid="{D5CDD505-2E9C-101B-9397-08002B2CF9AE}" pid="3" name="ContentTypeId">
    <vt:lpwstr>0x0101008A489842BC07C342A502ABCE9806FDA7</vt:lpwstr>
  </property>
  <property fmtid="{D5CDD505-2E9C-101B-9397-08002B2CF9AE}" pid="4" name="_ColorHex">
    <vt:lpwstr/>
  </property>
  <property fmtid="{D5CDD505-2E9C-101B-9397-08002B2CF9AE}" pid="5" name="_Emoji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_ColorTag">
    <vt:lpwstr/>
  </property>
  <property fmtid="{D5CDD505-2E9C-101B-9397-08002B2CF9AE}" pid="9" name="TriggerFlowInfo">
    <vt:lpwstr/>
  </property>
  <property fmtid="{D5CDD505-2E9C-101B-9397-08002B2CF9AE}" pid="10" name="MediaServiceImageTags">
    <vt:lpwstr/>
  </property>
</Properties>
</file>